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Raw sample" sheetId="2" state="visible" r:id="rId2"/>
    <sheet xmlns:r="http://schemas.openxmlformats.org/officeDocument/2006/relationships" name="Cleaning log" sheetId="3" state="visible" r:id="rId3"/>
    <sheet xmlns:r="http://schemas.openxmlformats.org/officeDocument/2006/relationships" name="Lists" sheetId="4" state="visible" r:id="rId4"/>
    <sheet xmlns:r="http://schemas.openxmlformats.org/officeDocument/2006/relationships" name="Invoices" sheetId="5" state="visible" r:id="rId5"/>
    <sheet xmlns:r="http://schemas.openxmlformats.org/officeDocument/2006/relationships" name="Customers" sheetId="6" state="visible" r:id="rId6"/>
    <sheet xmlns:r="http://schemas.openxmlformats.org/officeDocument/2006/relationships" name="Analysis" sheetId="7" state="visible" r:id="rId7"/>
    <sheet xmlns:r="http://schemas.openxmlformats.org/officeDocument/2006/relationships" name="Dashboard" sheetId="8" state="visible" r:id="rId8"/>
  </sheets>
  <definedNames>
    <definedName name="NonProduct">Lists!$A$2:$A$13</definedName>
    <definedName name="AsOfDate">Analysis!$B$2</definedName>
    <definedName name="RCuts">Analysis!$B$6:$B$9</definedName>
    <definedName name="FCuts">Analysis!$C$6:$C$9</definedName>
    <definedName name="MCuts">Analysis!$D$6:$D$9</definedName>
    <definedName name="_xlnm.Print_Area" localSheetId="7">'Dashboard'!$A$1:$S$39</definedName>
  </definedNames>
  <calcPr calcId="124519" fullCalcOnLoad="1"/>
</workbook>
</file>

<file path=xl/styles.xml><?xml version="1.0" encoding="utf-8"?>
<styleSheet xmlns="http://schemas.openxmlformats.org/spreadsheetml/2006/main">
  <numFmts count="10">
    <numFmt numFmtId="164" formatCode="yyyy-mm-dd h:mm:ss"/>
    <numFmt numFmtId="165" formatCode="dd-mm-yyyy"/>
    <numFmt numFmtId="166" formatCode="dd-mmm-yyyy hh:mm"/>
    <numFmt numFmtId="167" formatCode="&quot;£&quot;#,##0.00"/>
    <numFmt numFmtId="168" formatCode="yyyy-mm-dd"/>
    <numFmt numFmtId="169" formatCode="dd-mmm-yyyy"/>
    <numFmt numFmtId="170" formatCode="0.0"/>
    <numFmt numFmtId="171" formatCode="0.0%"/>
    <numFmt numFmtId="172" formatCode="&quot;£&quot;#,##0"/>
    <numFmt numFmtId="173" formatCode="mmm"/>
  </numFmts>
  <fonts count="12">
    <font>
      <name val="Calibri"/>
      <family val="2"/>
      <color theme="1"/>
      <sz val="11"/>
      <scheme val="minor"/>
    </font>
    <font>
      <b val="1"/>
      <color rgb="00FFFFFF"/>
      <sz val="16"/>
    </font>
    <font>
      <i val="1"/>
      <color rgb="001B4332"/>
    </font>
    <font>
      <b val="1"/>
      <sz val="12"/>
    </font>
    <font>
      <color rgb="002E5C8A"/>
      <u val="single"/>
    </font>
    <font>
      <b val="1"/>
    </font>
    <font/>
    <font>
      <b val="1"/>
      <color rgb="00FFFFFF"/>
    </font>
    <font>
      <b val="1"/>
      <color rgb="00FFFFFF"/>
      <sz val="18"/>
    </font>
    <font>
      <i val="1"/>
      <color rgb="001B4332"/>
      <sz val="10"/>
    </font>
    <font>
      <b val="1"/>
      <color rgb="00FFFFFF"/>
      <sz val="10"/>
    </font>
    <font>
      <b val="1"/>
      <color rgb="001B5E3B"/>
      <sz val="18"/>
    </font>
  </fonts>
  <fills count="9">
    <fill>
      <patternFill/>
    </fill>
    <fill>
      <patternFill patternType="gray125"/>
    </fill>
    <fill>
      <patternFill patternType="solid">
        <fgColor rgb="00217346"/>
      </patternFill>
    </fill>
    <fill>
      <patternFill patternType="solid">
        <fgColor rgb="00E8F5E9"/>
      </patternFill>
    </fill>
    <fill>
      <patternFill patternType="solid">
        <fgColor rgb="001B4332"/>
      </patternFill>
    </fill>
    <fill>
      <patternFill patternType="solid">
        <fgColor rgb="00E2EFDA"/>
      </patternFill>
    </fill>
    <fill>
      <patternFill patternType="solid">
        <fgColor rgb="00FFF2CC"/>
      </patternFill>
    </fill>
    <fill>
      <patternFill patternType="solid">
        <fgColor rgb="00E7F6EE"/>
      </patternFill>
    </fill>
    <fill>
      <patternFill patternType="solid">
        <fgColor rgb="001B5E3B"/>
      </patternFill>
    </fill>
  </fills>
  <borders count="1">
    <border>
      <left/>
      <right/>
      <top/>
      <bottom/>
      <diagonal/>
    </border>
  </borders>
  <cellStyleXfs count="1">
    <xf numFmtId="0" fontId="0" fillId="0" borderId="0"/>
  </cellStyleXfs>
  <cellXfs count="30">
    <xf numFmtId="0" fontId="0" fillId="0" borderId="0" pivotButton="0" quotePrefix="0" xfId="0"/>
    <xf numFmtId="0" fontId="1" fillId="2" borderId="0" pivotButton="0" quotePrefix="0" xfId="0"/>
    <xf numFmtId="0" fontId="2" fillId="3"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4" borderId="0" pivotButton="0" quotePrefix="0" xfId="0"/>
    <xf numFmtId="166" fontId="0" fillId="0" borderId="0" pivotButton="0" quotePrefix="0" xfId="0"/>
    <xf numFmtId="167" fontId="0" fillId="0" borderId="0" pivotButton="0" quotePrefix="0" xfId="0"/>
    <xf numFmtId="0" fontId="0" fillId="5" borderId="0" pivotButton="0" quotePrefix="0" xfId="0"/>
    <xf numFmtId="3" fontId="0" fillId="0" borderId="0" pivotButton="0" quotePrefix="0" xfId="0"/>
    <xf numFmtId="169" fontId="0" fillId="0" borderId="0" pivotButton="0" quotePrefix="0" xfId="0"/>
    <xf numFmtId="169" fontId="0" fillId="5" borderId="0" pivotButton="0" quotePrefix="0" xfId="0"/>
    <xf numFmtId="1" fontId="0" fillId="5" borderId="0" pivotButton="0" quotePrefix="0" xfId="0"/>
    <xf numFmtId="167" fontId="0" fillId="5" borderId="0" pivotButton="0" quotePrefix="0" xfId="0"/>
    <xf numFmtId="169" fontId="0" fillId="6" borderId="0" pivotButton="0" quotePrefix="0" xfId="0"/>
    <xf numFmtId="9" fontId="0" fillId="0" borderId="0" pivotButton="0" quotePrefix="0" xfId="0"/>
    <xf numFmtId="170" fontId="0" fillId="5" borderId="0" pivotButton="0" quotePrefix="0" xfId="0"/>
    <xf numFmtId="171" fontId="0" fillId="5" borderId="0" pivotButton="0" quotePrefix="0" xfId="0"/>
    <xf numFmtId="172" fontId="0" fillId="5" borderId="0" pivotButton="0" quotePrefix="0" xfId="0"/>
    <xf numFmtId="173" fontId="0" fillId="0" borderId="0" pivotButton="0" quotePrefix="0" xfId="0"/>
    <xf numFmtId="0" fontId="8" fillId="2" borderId="0" applyAlignment="1" pivotButton="0" quotePrefix="0" xfId="0">
      <alignment horizontal="center" vertical="center"/>
    </xf>
    <xf numFmtId="0" fontId="9" fillId="7" borderId="0" applyAlignment="1" pivotButton="0" quotePrefix="0" xfId="0">
      <alignment horizontal="center" vertical="center" wrapText="1"/>
    </xf>
    <xf numFmtId="0" fontId="10" fillId="8" borderId="0" applyAlignment="1" pivotButton="0" quotePrefix="0" xfId="0">
      <alignment horizontal="center" vertical="center" wrapText="1"/>
    </xf>
    <xf numFmtId="3" fontId="11" fillId="7" borderId="0" applyAlignment="1" pivotButton="0" quotePrefix="0" xfId="0">
      <alignment horizontal="center" vertical="center"/>
    </xf>
    <xf numFmtId="0" fontId="0" fillId="7" borderId="0" pivotButton="0" quotePrefix="0" xfId="0"/>
    <xf numFmtId="172" fontId="11" fillId="7" borderId="0" applyAlignment="1" pivotButton="0" quotePrefix="0" xfId="0">
      <alignment horizontal="center" vertical="center"/>
    </xf>
    <xf numFmtId="167" fontId="11" fillId="7" borderId="0" applyAlignment="1" pivotButton="0" quotePrefix="0" xfId="0">
      <alignment horizontal="center" vertical="center"/>
    </xf>
    <xf numFmtId="171" fontId="11" fillId="7"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Revenue by month (GBP)</a:t>
            </a:r>
          </a:p>
        </rich>
      </tx>
    </title>
    <plotArea>
      <barChart>
        <barDir val="col"/>
        <grouping val="clustered"/>
        <ser>
          <idx val="0"/>
          <order val="0"/>
          <tx>
            <strRef>
              <f>'Analysis'!B23</f>
            </strRef>
          </tx>
          <spPr>
            <a:solidFill xmlns:a="http://schemas.openxmlformats.org/drawingml/2006/main">
              <a:srgbClr val="217346"/>
            </a:solidFill>
            <a:ln xmlns:a="http://schemas.openxmlformats.org/drawingml/2006/main">
              <a:solidFill>
                <a:srgbClr val="217346"/>
              </a:solidFill>
              <a:prstDash val="solid"/>
            </a:ln>
          </spPr>
          <cat>
            <numRef>
              <f>'Analysis'!$A$24:$A$34</f>
            </numRef>
          </cat>
          <val>
            <numRef>
              <f>'Analysis'!$B$24:$B$34</f>
            </numRef>
          </val>
        </ser>
        <gapWidth val="60"/>
        <axId val="10"/>
        <axId val="100"/>
      </barChart>
      <catAx>
        <axId val="10"/>
        <scaling>
          <orientation val="minMax"/>
        </scaling>
        <delete val="0"/>
        <axPos val="l"/>
        <majorTickMark val="none"/>
        <minorTickMark val="none"/>
        <crossAx val="100"/>
        <lblOffset val="100"/>
      </catAx>
      <valAx>
        <axId val="100"/>
        <scaling>
          <orientation val="minMax"/>
          <min val="0"/>
        </scaling>
        <delete val="0"/>
        <axPos val="l"/>
        <majorGridlines/>
        <numFmt formatCode="&quot;£&quot;#,##0" sourceLinked="0"/>
        <majorTickMark val="none"/>
        <minorTickMark val="none"/>
        <crossAx val="10"/>
      </valAx>
    </plotArea>
    <plotVisOnly val="1"/>
    <dispBlanksAs val="gap"/>
  </chart>
</chartSpace>
</file>

<file path=xl/charts/chart2.xml><?xml version="1.0" encoding="utf-8"?>
<chartSpace xmlns="http://schemas.openxmlformats.org/drawingml/2006/chart">
  <style val="10"/>
  <chart>
    <title>
      <tx>
        <rich>
          <a:bodyPr xmlns:a="http://schemas.openxmlformats.org/drawingml/2006/main"/>
          <a:p xmlns:a="http://schemas.openxmlformats.org/drawingml/2006/main">
            <a:pPr>
              <a:defRPr/>
            </a:pPr>
            <a:r>
              <a:t>Customers by segment</a:t>
            </a:r>
          </a:p>
        </rich>
      </tx>
    </title>
    <plotArea>
      <barChart>
        <barDir val="bar"/>
        <grouping val="clustered"/>
        <ser>
          <idx val="0"/>
          <order val="0"/>
          <tx>
            <strRef>
              <f>'Analysis'!B12</f>
            </strRef>
          </tx>
          <spPr>
            <a:solidFill xmlns:a="http://schemas.openxmlformats.org/drawingml/2006/main">
              <a:srgbClr val="217346"/>
            </a:solidFill>
            <a:ln xmlns:a="http://schemas.openxmlformats.org/drawingml/2006/main">
              <a:solidFill>
                <a:srgbClr val="217346"/>
              </a:solidFill>
              <a:prstDash val="solid"/>
            </a:ln>
          </spPr>
          <cat>
            <numRef>
              <f>'Analysis'!$A$13:$A$18</f>
            </numRef>
          </cat>
          <val>
            <numRef>
              <f>'Analysis'!$B$13:$B$18</f>
            </numRef>
          </val>
        </ser>
        <gapWidth val="60"/>
        <axId val="10"/>
        <axId val="100"/>
      </barChart>
      <catAx>
        <axId val="10"/>
        <scaling>
          <orientation val="maxMin"/>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crosses val="max"/>
      </valAx>
    </plotArea>
    <plotVisOnly val="1"/>
    <dispBlanksAs val="gap"/>
  </chart>
</chartSpace>
</file>

<file path=xl/charts/chart3.xml><?xml version="1.0" encoding="utf-8"?>
<chartSpace xmlns="http://schemas.openxmlformats.org/drawingml/2006/chart">
  <style val="10"/>
  <chart>
    <title>
      <tx>
        <rich>
          <a:bodyPr xmlns:a="http://schemas.openxmlformats.org/drawingml/2006/main"/>
          <a:p xmlns:a="http://schemas.openxmlformats.org/drawingml/2006/main">
            <a:pPr>
              <a:defRPr/>
            </a:pPr>
            <a:r>
              <a:t>Share of revenue by segment</a:t>
            </a:r>
          </a:p>
        </rich>
      </tx>
    </title>
    <plotArea>
      <barChart>
        <barDir val="bar"/>
        <grouping val="clustered"/>
        <ser>
          <idx val="0"/>
          <order val="0"/>
          <tx>
            <strRef>
              <f>'Analysis'!E12</f>
            </strRef>
          </tx>
          <spPr>
            <a:solidFill xmlns:a="http://schemas.openxmlformats.org/drawingml/2006/main">
              <a:srgbClr val="217346"/>
            </a:solidFill>
            <a:ln xmlns:a="http://schemas.openxmlformats.org/drawingml/2006/main">
              <a:solidFill>
                <a:srgbClr val="217346"/>
              </a:solidFill>
              <a:prstDash val="solid"/>
            </a:ln>
          </spPr>
          <cat>
            <numRef>
              <f>'Analysis'!$A$13:$A$18</f>
            </numRef>
          </cat>
          <val>
            <numRef>
              <f>'Analysis'!$E$13:$E$18</f>
            </numRef>
          </val>
        </ser>
        <gapWidth val="60"/>
        <axId val="10"/>
        <axId val="100"/>
      </barChart>
      <catAx>
        <axId val="10"/>
        <scaling>
          <orientation val="maxMin"/>
        </scaling>
        <delete val="0"/>
        <axPos val="l"/>
        <majorTickMark val="none"/>
        <minorTickMark val="none"/>
        <crossAx val="100"/>
        <lblOffset val="100"/>
      </catAx>
      <valAx>
        <axId val="100"/>
        <scaling>
          <orientation val="minMax"/>
          <min val="0"/>
        </scaling>
        <delete val="0"/>
        <axPos val="l"/>
        <majorGridlines/>
        <numFmt formatCode="0%" sourceLinked="0"/>
        <majorTickMark val="none"/>
        <minorTickMark val="none"/>
        <crossAx val="10"/>
        <crosses val="max"/>
      </valAx>
    </plotArea>
    <plotVisOnly val="1"/>
    <dispBlanksAs val="gap"/>
  </chart>
</chartSpace>
</file>

<file path=xl/charts/chart4.xml><?xml version="1.0" encoding="utf-8"?>
<chartSpace xmlns="http://schemas.openxmlformats.org/drawingml/2006/chart">
  <style val="10"/>
  <chart>
    <title>
      <tx>
        <rich>
          <a:bodyPr xmlns:a="http://schemas.openxmlformats.org/drawingml/2006/main"/>
          <a:p xmlns:a="http://schemas.openxmlformats.org/drawingml/2006/main">
            <a:pPr>
              <a:defRPr/>
            </a:pPr>
            <a:r>
              <a:t>Invoices per month</a:t>
            </a:r>
          </a:p>
        </rich>
      </tx>
    </title>
    <plotArea>
      <lineChart>
        <grouping val="standard"/>
        <ser>
          <idx val="0"/>
          <order val="0"/>
          <tx>
            <strRef>
              <f>'Analysis'!C23</f>
            </strRef>
          </tx>
          <spPr>
            <a:solidFill xmlns:a="http://schemas.openxmlformats.org/drawingml/2006/main">
              <a:srgbClr val="217346"/>
            </a:solidFill>
            <a:ln xmlns:a="http://schemas.openxmlformats.org/drawingml/2006/main" w="22000">
              <a:solidFill>
                <a:srgbClr val="217346"/>
              </a:solidFill>
              <a:prstDash val="solid"/>
            </a:ln>
          </spPr>
          <marker>
            <symbol val="none"/>
            <spPr>
              <a:ln xmlns:a="http://schemas.openxmlformats.org/drawingml/2006/main">
                <a:prstDash val="solid"/>
              </a:ln>
            </spPr>
          </marker>
          <cat>
            <numRef>
              <f>'Analysis'!$A$24:$A$34</f>
            </numRef>
          </cat>
          <val>
            <numRef>
              <f>'Analysis'!$C$24:$C$34</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1</col>
      <colOff>0</colOff>
      <row>7</row>
      <rowOff>0</rowOff>
    </from>
    <ext cx="5976000" cy="273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10</col>
      <colOff>0</colOff>
      <row>7</row>
      <rowOff>0</rowOff>
    </from>
    <ext cx="5976000" cy="273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23</row>
      <rowOff>0</rowOff>
    </from>
    <ext cx="5976000" cy="2736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10</col>
      <colOff>0</colOff>
      <row>23</row>
      <rowOff>0</rowOff>
    </from>
    <ext cx="5976000" cy="2736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ables/table1.xml><?xml version="1.0" encoding="utf-8"?>
<table xmlns="http://schemas.openxmlformats.org/spreadsheetml/2006/main" id="1" name="Invoices" displayName="Invoices" ref="A1:F14588" headerRowCount="1">
  <autoFilter ref="A1:F14588"/>
  <tableColumns count="6">
    <tableColumn id="1" name="Invoice"/>
    <tableColumn id="2" name="Date"/>
    <tableColumn id="3" name="Customer ID"/>
    <tableColumn id="4" name="Lines"/>
    <tableColumn id="5" name="Units"/>
    <tableColumn id="6" name="Value"/>
  </tableColumns>
  <tableStyleInfo name="TableStyleMedium7" showRowStripes="1"/>
</table>
</file>

<file path=xl/tables/table2.xml><?xml version="1.0" encoding="utf-8"?>
<table xmlns="http://schemas.openxmlformats.org/spreadsheetml/2006/main" id="2" name="Customers" displayName="Customers" ref="A1:K3770" headerRowCount="1">
  <autoFilter ref="A1:K3770"/>
  <tableColumns count="11">
    <tableColumn id="1" name="Customer ID"/>
    <tableColumn id="2" name="First Purchase"/>
    <tableColumn id="3" name="Last Purchase"/>
    <tableColumn id="4" name="Recency Days"/>
    <tableColumn id="5" name="Frequency"/>
    <tableColumn id="6" name="Monetary"/>
    <tableColumn id="7" name="R Score"/>
    <tableColumn id="8" name="F Score"/>
    <tableColumn id="9" name="M Score"/>
    <tableColumn id="10" name="RFM Code"/>
    <tableColumn id="11" name="Segment"/>
  </tableColumns>
  <tableStyleInfo name="TableStyleMedium7"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_rels/sheet8.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5" customWidth="1" min="1" max="1"/>
    <col width="110" customWidth="1" min="2" max="2"/>
  </cols>
  <sheetData>
    <row r="1" ht="30" customHeight="1">
      <c r="A1" s="1" t="inlineStr">
        <is>
          <t>Case Study: Find the Best Customers of a Real Online Retailer with RFM in Excel</t>
        </is>
      </c>
    </row>
    <row r="2">
      <c r="A2" s="2" t="inlineStr">
        <is>
          <t>This workbook uses real public data. See the Start sheet and the guide for the source and licence.</t>
        </is>
      </c>
    </row>
    <row r="4">
      <c r="A4" s="3" t="inlineStr">
        <is>
          <t>Practice steps</t>
        </is>
      </c>
    </row>
    <row r="5">
      <c r="A5" t="inlineStr">
        <is>
          <t>1.</t>
        </is>
      </c>
      <c r="B5" t="inlineStr">
        <is>
          <t>On Raw sample, filter Keep? to Drop and find one line removed for each reason (no Customer ID, cancellation, postage, other country).</t>
        </is>
      </c>
    </row>
    <row r="6">
      <c r="A6" t="inlineStr">
        <is>
          <t>2.</t>
        </is>
      </c>
      <c r="B6" t="inlineStr">
        <is>
          <t>On Customers, sort by Monetary from largest to smallest. What share of revenue do the top 10 customers bring?</t>
        </is>
      </c>
    </row>
    <row r="7">
      <c r="A7" t="inlineStr">
        <is>
          <t>3.</t>
        </is>
      </c>
      <c r="B7" t="inlineStr">
        <is>
          <t>Change AsOfDate on the Analysis sheet to 1 November 2011. Which formulas change, and why is this not a fair test?</t>
        </is>
      </c>
    </row>
    <row r="8">
      <c r="A8" t="inlineStr">
        <is>
          <t>4.</t>
        </is>
      </c>
      <c r="B8" t="inlineStr">
        <is>
          <t>Change the Champions rule to R&gt;=5 and F&gt;=4. How many Champions are left, and what share of revenue do they bring?</t>
        </is>
      </c>
    </row>
    <row r="9">
      <c r="A9" t="inlineStr">
        <is>
          <t>5.</t>
        </is>
      </c>
      <c r="B9" t="inlineStr">
        <is>
          <t>Make a PivotTable from Customers with Segment in Rows and Average of Monetary in Values, and check it against the Analysis sheet.</t>
        </is>
      </c>
    </row>
    <row r="11">
      <c r="A11" s="4" t="inlineStr">
        <is>
          <t>Guide: https://ravindrabagale.com/guides/excel-case-study-online-retail-rfm.html</t>
        </is>
      </c>
    </row>
    <row r="13">
      <c r="A13" s="5" t="inlineStr">
        <is>
          <t>Source and licence</t>
        </is>
      </c>
    </row>
    <row r="14">
      <c r="A14" s="6" t="inlineStr">
        <is>
          <t>Data: Chen, D. (2012). Online Retail II [Dataset]. UCI Machine Learning Repository. https://doi.org/10.24432/C5CG6D</t>
        </is>
      </c>
    </row>
    <row r="15">
      <c r="A15" s="6" t="inlineStr">
        <is>
          <t>Licence: Creative Commons Attribution 4.0 International (CC BY 4.0), https://creativecommons.org/licenses/by/4.0/</t>
        </is>
      </c>
    </row>
    <row r="16">
      <c r="A16" s="6" t="inlineStr">
        <is>
          <t>Changes: we kept UK lines dated 1 Jan - 30 Nov 2011, removed rows as listed on the Cleaning log, kept only the date part of InvoiceDate on the Invoices sheet, and added up lines into invoices. The Raw sample sheet keeps three days of original lines.</t>
        </is>
      </c>
    </row>
  </sheetData>
  <mergeCells count="2">
    <mergeCell ref="A2:H2"/>
    <mergeCell ref="A1:H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760"/>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36" customWidth="1" min="3" max="3"/>
    <col width="9" customWidth="1" min="4" max="4"/>
    <col width="17" customWidth="1" min="5" max="5"/>
    <col width="9" customWidth="1" min="6" max="6"/>
    <col width="11" customWidth="1" min="7" max="7"/>
    <col width="15" customWidth="1" min="8" max="8"/>
    <col width="8" customWidth="1" min="9" max="9"/>
  </cols>
  <sheetData>
    <row r="1">
      <c r="A1" s="7" t="inlineStr">
        <is>
          <t>Invoice</t>
        </is>
      </c>
      <c r="B1" s="7" t="inlineStr">
        <is>
          <t>StockCode</t>
        </is>
      </c>
      <c r="C1" s="7" t="inlineStr">
        <is>
          <t>Description</t>
        </is>
      </c>
      <c r="D1" s="7" t="inlineStr">
        <is>
          <t>Quantity</t>
        </is>
      </c>
      <c r="E1" s="7" t="inlineStr">
        <is>
          <t>InvoiceDate</t>
        </is>
      </c>
      <c r="F1" s="7" t="inlineStr">
        <is>
          <t>Price</t>
        </is>
      </c>
      <c r="G1" s="7" t="inlineStr">
        <is>
          <t>Customer ID</t>
        </is>
      </c>
      <c r="H1" s="7" t="inlineStr">
        <is>
          <t>Country</t>
        </is>
      </c>
      <c r="I1" s="7" t="inlineStr">
        <is>
          <t>Keep?</t>
        </is>
      </c>
    </row>
    <row r="2">
      <c r="A2" t="n">
        <v>539993</v>
      </c>
      <c r="B2" t="n">
        <v>22386</v>
      </c>
      <c r="C2" t="inlineStr">
        <is>
          <t>JUMBO BAG PINK POLKADOT</t>
        </is>
      </c>
      <c r="D2" t="n">
        <v>10</v>
      </c>
      <c r="E2" s="8" t="n">
        <v>40547.41666666666</v>
      </c>
      <c r="F2" s="9" t="n">
        <v>1.95</v>
      </c>
      <c r="G2" t="n">
        <v>13313</v>
      </c>
      <c r="H2" t="inlineStr">
        <is>
          <t>United Kingdom</t>
        </is>
      </c>
      <c r="I2" s="10">
        <f>IF(OR(G2="",LEFT(A2,1)="C",D2&lt;=0,F2&lt;=0,ISNUMBER(MATCH(B2,NonProduct,0)),LEFT(B2,5)="gift_",H2&lt;&gt;"United Kingdom"),"Drop","Keep")</f>
        <v/>
      </c>
    </row>
    <row r="3">
      <c r="A3" t="n">
        <v>539993</v>
      </c>
      <c r="B3" t="n">
        <v>21499</v>
      </c>
      <c r="C3" t="inlineStr">
        <is>
          <t>BLUE POLKADOT WRAP</t>
        </is>
      </c>
      <c r="D3" t="n">
        <v>25</v>
      </c>
      <c r="E3" s="8" t="n">
        <v>40547.41666666666</v>
      </c>
      <c r="F3" s="9" t="n">
        <v>0.42</v>
      </c>
      <c r="G3" t="n">
        <v>13313</v>
      </c>
      <c r="H3" t="inlineStr">
        <is>
          <t>United Kingdom</t>
        </is>
      </c>
      <c r="I3" s="10">
        <f>IF(OR(G3="",LEFT(A3,1)="C",D3&lt;=0,F3&lt;=0,ISNUMBER(MATCH(B3,NonProduct,0)),LEFT(B3,5)="gift_",H3&lt;&gt;"United Kingdom"),"Drop","Keep")</f>
        <v/>
      </c>
    </row>
    <row r="4">
      <c r="A4" t="n">
        <v>539993</v>
      </c>
      <c r="B4" t="n">
        <v>21498</v>
      </c>
      <c r="C4" t="inlineStr">
        <is>
          <t xml:space="preserve">RED RETROSPOT WRAP </t>
        </is>
      </c>
      <c r="D4" t="n">
        <v>25</v>
      </c>
      <c r="E4" s="8" t="n">
        <v>40547.41666666666</v>
      </c>
      <c r="F4" s="9" t="n">
        <v>0.42</v>
      </c>
      <c r="G4" t="n">
        <v>13313</v>
      </c>
      <c r="H4" t="inlineStr">
        <is>
          <t>United Kingdom</t>
        </is>
      </c>
      <c r="I4" s="10">
        <f>IF(OR(G4="",LEFT(A4,1)="C",D4&lt;=0,F4&lt;=0,ISNUMBER(MATCH(B4,NonProduct,0)),LEFT(B4,5)="gift_",H4&lt;&gt;"United Kingdom"),"Drop","Keep")</f>
        <v/>
      </c>
    </row>
    <row r="5">
      <c r="A5" t="n">
        <v>539993</v>
      </c>
      <c r="B5" t="n">
        <v>22379</v>
      </c>
      <c r="C5" t="inlineStr">
        <is>
          <t xml:space="preserve">RECYCLING BAG RETROSPOT </t>
        </is>
      </c>
      <c r="D5" t="n">
        <v>5</v>
      </c>
      <c r="E5" s="8" t="n">
        <v>40547.41666666666</v>
      </c>
      <c r="F5" s="9" t="n">
        <v>2.1</v>
      </c>
      <c r="G5" t="n">
        <v>13313</v>
      </c>
      <c r="H5" t="inlineStr">
        <is>
          <t>United Kingdom</t>
        </is>
      </c>
      <c r="I5" s="10">
        <f>IF(OR(G5="",LEFT(A5,1)="C",D5&lt;=0,F5&lt;=0,ISNUMBER(MATCH(B5,NonProduct,0)),LEFT(B5,5)="gift_",H5&lt;&gt;"United Kingdom"),"Drop","Keep")</f>
        <v/>
      </c>
    </row>
    <row r="6">
      <c r="A6" t="n">
        <v>539993</v>
      </c>
      <c r="B6" t="n">
        <v>20718</v>
      </c>
      <c r="C6" t="inlineStr">
        <is>
          <t>RED RETROSPOT SHOPPER BAG</t>
        </is>
      </c>
      <c r="D6" t="n">
        <v>10</v>
      </c>
      <c r="E6" s="8" t="n">
        <v>40547.41666666666</v>
      </c>
      <c r="F6" s="9" t="n">
        <v>1.25</v>
      </c>
      <c r="G6" t="n">
        <v>13313</v>
      </c>
      <c r="H6" t="inlineStr">
        <is>
          <t>United Kingdom</t>
        </is>
      </c>
      <c r="I6" s="10">
        <f>IF(OR(G6="",LEFT(A6,1)="C",D6&lt;=0,F6&lt;=0,ISNUMBER(MATCH(B6,NonProduct,0)),LEFT(B6,5)="gift_",H6&lt;&gt;"United Kingdom"),"Drop","Keep")</f>
        <v/>
      </c>
    </row>
    <row r="7">
      <c r="A7" t="n">
        <v>539993</v>
      </c>
      <c r="B7" t="inlineStr">
        <is>
          <t>85099B</t>
        </is>
      </c>
      <c r="C7" t="inlineStr">
        <is>
          <t>JUMBO BAG RED RETROSPOT</t>
        </is>
      </c>
      <c r="D7" t="n">
        <v>10</v>
      </c>
      <c r="E7" s="8" t="n">
        <v>40547.41666666666</v>
      </c>
      <c r="F7" s="9" t="n">
        <v>1.95</v>
      </c>
      <c r="G7" t="n">
        <v>13313</v>
      </c>
      <c r="H7" t="inlineStr">
        <is>
          <t>United Kingdom</t>
        </is>
      </c>
      <c r="I7" s="10">
        <f>IF(OR(G7="",LEFT(A7,1)="C",D7&lt;=0,F7&lt;=0,ISNUMBER(MATCH(B7,NonProduct,0)),LEFT(B7,5)="gift_",H7&lt;&gt;"United Kingdom"),"Drop","Keep")</f>
        <v/>
      </c>
    </row>
    <row r="8">
      <c r="A8" t="n">
        <v>539993</v>
      </c>
      <c r="B8" t="n">
        <v>20682</v>
      </c>
      <c r="C8" t="inlineStr">
        <is>
          <t>RED RETROSPOT CHILDRENS UMBRELLA</t>
        </is>
      </c>
      <c r="D8" t="n">
        <v>6</v>
      </c>
      <c r="E8" s="8" t="n">
        <v>40547.41666666666</v>
      </c>
      <c r="F8" s="9" t="n">
        <v>3.25</v>
      </c>
      <c r="G8" t="n">
        <v>13313</v>
      </c>
      <c r="H8" t="inlineStr">
        <is>
          <t>United Kingdom</t>
        </is>
      </c>
      <c r="I8" s="10">
        <f>IF(OR(G8="",LEFT(A8,1)="C",D8&lt;=0,F8&lt;=0,ISNUMBER(MATCH(B8,NonProduct,0)),LEFT(B8,5)="gift_",H8&lt;&gt;"United Kingdom"),"Drop","Keep")</f>
        <v/>
      </c>
    </row>
    <row r="9">
      <c r="A9" t="n">
        <v>539993</v>
      </c>
      <c r="B9" t="n">
        <v>22961</v>
      </c>
      <c r="C9" t="inlineStr">
        <is>
          <t>JAM MAKING SET PRINTED</t>
        </is>
      </c>
      <c r="D9" t="n">
        <v>12</v>
      </c>
      <c r="E9" s="8" t="n">
        <v>40547.41666666666</v>
      </c>
      <c r="F9" s="9" t="n">
        <v>1.45</v>
      </c>
      <c r="G9" t="n">
        <v>13313</v>
      </c>
      <c r="H9" t="inlineStr">
        <is>
          <t>United Kingdom</t>
        </is>
      </c>
      <c r="I9" s="10">
        <f>IF(OR(G9="",LEFT(A9,1)="C",D9&lt;=0,F9&lt;=0,ISNUMBER(MATCH(B9,NonProduct,0)),LEFT(B9,5)="gift_",H9&lt;&gt;"United Kingdom"),"Drop","Keep")</f>
        <v/>
      </c>
    </row>
    <row r="10">
      <c r="A10" t="n">
        <v>539993</v>
      </c>
      <c r="B10" t="n">
        <v>22667</v>
      </c>
      <c r="C10" t="inlineStr">
        <is>
          <t xml:space="preserve">RECIPE BOX RETROSPOT </t>
        </is>
      </c>
      <c r="D10" t="n">
        <v>6</v>
      </c>
      <c r="E10" s="8" t="n">
        <v>40547.41666666666</v>
      </c>
      <c r="F10" s="9" t="n">
        <v>2.95</v>
      </c>
      <c r="G10" t="n">
        <v>13313</v>
      </c>
      <c r="H10" t="inlineStr">
        <is>
          <t>United Kingdom</t>
        </is>
      </c>
      <c r="I10" s="10">
        <f>IF(OR(G10="",LEFT(A10,1)="C",D10&lt;=0,F10&lt;=0,ISNUMBER(MATCH(B10,NonProduct,0)),LEFT(B10,5)="gift_",H10&lt;&gt;"United Kingdom"),"Drop","Keep")</f>
        <v/>
      </c>
    </row>
    <row r="11">
      <c r="A11" t="n">
        <v>539993</v>
      </c>
      <c r="B11" t="n">
        <v>22898</v>
      </c>
      <c r="C11" t="inlineStr">
        <is>
          <t>CHILDRENS APRON APPLES DESIGN</t>
        </is>
      </c>
      <c r="D11" t="n">
        <v>8</v>
      </c>
      <c r="E11" s="8" t="n">
        <v>40547.41666666666</v>
      </c>
      <c r="F11" s="9" t="n">
        <v>1.95</v>
      </c>
      <c r="G11" t="n">
        <v>13313</v>
      </c>
      <c r="H11" t="inlineStr">
        <is>
          <t>United Kingdom</t>
        </is>
      </c>
      <c r="I11" s="10">
        <f>IF(OR(G11="",LEFT(A11,1)="C",D11&lt;=0,F11&lt;=0,ISNUMBER(MATCH(B11,NonProduct,0)),LEFT(B11,5)="gift_",H11&lt;&gt;"United Kingdom"),"Drop","Keep")</f>
        <v/>
      </c>
    </row>
    <row r="12">
      <c r="A12" t="n">
        <v>539993</v>
      </c>
      <c r="B12" t="n">
        <v>22896</v>
      </c>
      <c r="C12" t="inlineStr">
        <is>
          <t>PEG BAG APPLES DESIGN</t>
        </is>
      </c>
      <c r="D12" t="n">
        <v>6</v>
      </c>
      <c r="E12" s="8" t="n">
        <v>40547.41666666666</v>
      </c>
      <c r="F12" s="9" t="n">
        <v>2.55</v>
      </c>
      <c r="G12" t="n">
        <v>13313</v>
      </c>
      <c r="H12" t="inlineStr">
        <is>
          <t>United Kingdom</t>
        </is>
      </c>
      <c r="I12" s="10">
        <f>IF(OR(G12="",LEFT(A12,1)="C",D12&lt;=0,F12&lt;=0,ISNUMBER(MATCH(B12,NonProduct,0)),LEFT(B12,5)="gift_",H12&lt;&gt;"United Kingdom"),"Drop","Keep")</f>
        <v/>
      </c>
    </row>
    <row r="13">
      <c r="A13" t="n">
        <v>539993</v>
      </c>
      <c r="B13" t="n">
        <v>22303</v>
      </c>
      <c r="C13" t="inlineStr">
        <is>
          <t>COFFEE MUG APPLES DESIGN</t>
        </is>
      </c>
      <c r="D13" t="n">
        <v>6</v>
      </c>
      <c r="E13" s="8" t="n">
        <v>40547.41666666666</v>
      </c>
      <c r="F13" s="9" t="n">
        <v>2.55</v>
      </c>
      <c r="G13" t="n">
        <v>13313</v>
      </c>
      <c r="H13" t="inlineStr">
        <is>
          <t>United Kingdom</t>
        </is>
      </c>
      <c r="I13" s="10">
        <f>IF(OR(G13="",LEFT(A13,1)="C",D13&lt;=0,F13&lt;=0,ISNUMBER(MATCH(B13,NonProduct,0)),LEFT(B13,5)="gift_",H13&lt;&gt;"United Kingdom"),"Drop","Keep")</f>
        <v/>
      </c>
    </row>
    <row r="14">
      <c r="A14" t="n">
        <v>539993</v>
      </c>
      <c r="B14" t="n">
        <v>22302</v>
      </c>
      <c r="C14" t="inlineStr">
        <is>
          <t>COFFEE MUG PEARS  DESIGN</t>
        </is>
      </c>
      <c r="D14" t="n">
        <v>6</v>
      </c>
      <c r="E14" s="8" t="n">
        <v>40547.41666666666</v>
      </c>
      <c r="F14" s="9" t="n">
        <v>2.55</v>
      </c>
      <c r="G14" t="n">
        <v>13313</v>
      </c>
      <c r="H14" t="inlineStr">
        <is>
          <t>United Kingdom</t>
        </is>
      </c>
      <c r="I14" s="10">
        <f>IF(OR(G14="",LEFT(A14,1)="C",D14&lt;=0,F14&lt;=0,ISNUMBER(MATCH(B14,NonProduct,0)),LEFT(B14,5)="gift_",H14&lt;&gt;"United Kingdom"),"Drop","Keep")</f>
        <v/>
      </c>
    </row>
    <row r="15">
      <c r="A15" t="n">
        <v>539993</v>
      </c>
      <c r="B15" t="inlineStr">
        <is>
          <t>85123A</t>
        </is>
      </c>
      <c r="C15" t="inlineStr">
        <is>
          <t>WHITE HANGING HEART T-LIGHT HOLDER</t>
        </is>
      </c>
      <c r="D15" t="n">
        <v>12</v>
      </c>
      <c r="E15" s="8" t="n">
        <v>40547.41666666666</v>
      </c>
      <c r="F15" s="9" t="n">
        <v>2.95</v>
      </c>
      <c r="G15" t="n">
        <v>13313</v>
      </c>
      <c r="H15" t="inlineStr">
        <is>
          <t>United Kingdom</t>
        </is>
      </c>
      <c r="I15" s="10">
        <f>IF(OR(G15="",LEFT(A15,1)="C",D15&lt;=0,F15&lt;=0,ISNUMBER(MATCH(B15,NonProduct,0)),LEFT(B15,5)="gift_",H15&lt;&gt;"United Kingdom"),"Drop","Keep")</f>
        <v/>
      </c>
    </row>
    <row r="16">
      <c r="A16" t="n">
        <v>539993</v>
      </c>
      <c r="B16" t="n">
        <v>22808</v>
      </c>
      <c r="C16" t="inlineStr">
        <is>
          <t>SET OF 6 T-LIGHTS EASTER CHICKS</t>
        </is>
      </c>
      <c r="D16" t="n">
        <v>12</v>
      </c>
      <c r="E16" s="8" t="n">
        <v>40547.41666666666</v>
      </c>
      <c r="F16" s="9" t="n">
        <v>2.95</v>
      </c>
      <c r="G16" t="n">
        <v>13313</v>
      </c>
      <c r="H16" t="inlineStr">
        <is>
          <t>United Kingdom</t>
        </is>
      </c>
      <c r="I16" s="10">
        <f>IF(OR(G16="",LEFT(A16,1)="C",D16&lt;=0,F16&lt;=0,ISNUMBER(MATCH(B16,NonProduct,0)),LEFT(B16,5)="gift_",H16&lt;&gt;"United Kingdom"),"Drop","Keep")</f>
        <v/>
      </c>
    </row>
    <row r="17">
      <c r="A17" t="n">
        <v>539993</v>
      </c>
      <c r="B17" t="n">
        <v>22458</v>
      </c>
      <c r="C17" t="inlineStr">
        <is>
          <t>CAST IRON HOOK GARDEN FORK</t>
        </is>
      </c>
      <c r="D17" t="n">
        <v>8</v>
      </c>
      <c r="E17" s="8" t="n">
        <v>40547.41666666666</v>
      </c>
      <c r="F17" s="9" t="n">
        <v>2.55</v>
      </c>
      <c r="G17" t="n">
        <v>13313</v>
      </c>
      <c r="H17" t="inlineStr">
        <is>
          <t>United Kingdom</t>
        </is>
      </c>
      <c r="I17" s="10">
        <f>IF(OR(G17="",LEFT(A17,1)="C",D17&lt;=0,F17&lt;=0,ISNUMBER(MATCH(B17,NonProduct,0)),LEFT(B17,5)="gift_",H17&lt;&gt;"United Kingdom"),"Drop","Keep")</f>
        <v/>
      </c>
    </row>
    <row r="18">
      <c r="A18" t="n">
        <v>539993</v>
      </c>
      <c r="B18" t="n">
        <v>22862</v>
      </c>
      <c r="C18" t="inlineStr">
        <is>
          <t xml:space="preserve">LOVE HEART NAPKIN BOX </t>
        </is>
      </c>
      <c r="D18" t="n">
        <v>4</v>
      </c>
      <c r="E18" s="8" t="n">
        <v>40547.41666666666</v>
      </c>
      <c r="F18" s="9" t="n">
        <v>4.25</v>
      </c>
      <c r="G18" t="n">
        <v>13313</v>
      </c>
      <c r="H18" t="inlineStr">
        <is>
          <t>United Kingdom</t>
        </is>
      </c>
      <c r="I18" s="10">
        <f>IF(OR(G18="",LEFT(A18,1)="C",D18&lt;=0,F18&lt;=0,ISNUMBER(MATCH(B18,NonProduct,0)),LEFT(B18,5)="gift_",H18&lt;&gt;"United Kingdom"),"Drop","Keep")</f>
        <v/>
      </c>
    </row>
    <row r="19">
      <c r="A19" t="n">
        <v>539994</v>
      </c>
      <c r="B19" t="n">
        <v>22830</v>
      </c>
      <c r="D19" t="n">
        <v>-1</v>
      </c>
      <c r="E19" s="8" t="n">
        <v>40547.42291666667</v>
      </c>
      <c r="F19" s="9" t="n">
        <v>0</v>
      </c>
      <c r="H19" t="inlineStr">
        <is>
          <t>United Kingdom</t>
        </is>
      </c>
      <c r="I19" s="10">
        <f>IF(OR(G19="",LEFT(A19,1)="C",D19&lt;=0,F19&lt;=0,ISNUMBER(MATCH(B19,NonProduct,0)),LEFT(B19,5)="gift_",H19&lt;&gt;"United Kingdom"),"Drop","Keep")</f>
        <v/>
      </c>
    </row>
    <row r="20">
      <c r="A20" t="n">
        <v>539996</v>
      </c>
      <c r="B20" t="n">
        <v>21784</v>
      </c>
      <c r="D20" t="n">
        <v>-10</v>
      </c>
      <c r="E20" s="8" t="n">
        <v>40547.425</v>
      </c>
      <c r="F20" s="9" t="n">
        <v>0</v>
      </c>
      <c r="H20" t="inlineStr">
        <is>
          <t>United Kingdom</t>
        </is>
      </c>
      <c r="I20" s="10">
        <f>IF(OR(G20="",LEFT(A20,1)="C",D20&lt;=0,F20&lt;=0,ISNUMBER(MATCH(B20,NonProduct,0)),LEFT(B20,5)="gift_",H20&lt;&gt;"United Kingdom"),"Drop","Keep")</f>
        <v/>
      </c>
    </row>
    <row r="21">
      <c r="A21" t="n">
        <v>539995</v>
      </c>
      <c r="B21" t="n">
        <v>85064</v>
      </c>
      <c r="D21" t="n">
        <v>-12</v>
      </c>
      <c r="E21" s="8" t="n">
        <v>40547.425</v>
      </c>
      <c r="F21" s="9" t="n">
        <v>0</v>
      </c>
      <c r="H21" t="inlineStr">
        <is>
          <t>United Kingdom</t>
        </is>
      </c>
      <c r="I21" s="10">
        <f>IF(OR(G21="",LEFT(A21,1)="C",D21&lt;=0,F21&lt;=0,ISNUMBER(MATCH(B21,NonProduct,0)),LEFT(B21,5)="gift_",H21&lt;&gt;"United Kingdom"),"Drop","Keep")</f>
        <v/>
      </c>
    </row>
    <row r="22">
      <c r="A22" t="n">
        <v>539997</v>
      </c>
      <c r="B22" t="n">
        <v>84689</v>
      </c>
      <c r="D22" t="n">
        <v>5</v>
      </c>
      <c r="E22" s="8" t="n">
        <v>40547.42708333334</v>
      </c>
      <c r="F22" s="9" t="n">
        <v>0</v>
      </c>
      <c r="H22" t="inlineStr">
        <is>
          <t>United Kingdom</t>
        </is>
      </c>
      <c r="I22" s="10">
        <f>IF(OR(G22="",LEFT(A22,1)="C",D22&lt;=0,F22&lt;=0,ISNUMBER(MATCH(B22,NonProduct,0)),LEFT(B22,5)="gift_",H22&lt;&gt;"United Kingdom"),"Drop","Keep")</f>
        <v/>
      </c>
    </row>
    <row r="23">
      <c r="A23" t="n">
        <v>539999</v>
      </c>
      <c r="B23" t="n">
        <v>20892</v>
      </c>
      <c r="D23" t="n">
        <v>-1</v>
      </c>
      <c r="E23" s="8" t="n">
        <v>40547.42777777778</v>
      </c>
      <c r="F23" s="9" t="n">
        <v>0</v>
      </c>
      <c r="H23" t="inlineStr">
        <is>
          <t>United Kingdom</t>
        </is>
      </c>
      <c r="I23" s="10">
        <f>IF(OR(G23="",LEFT(A23,1)="C",D23&lt;=0,F23&lt;=0,ISNUMBER(MATCH(B23,NonProduct,0)),LEFT(B23,5)="gift_",H23&lt;&gt;"United Kingdom"),"Drop","Keep")</f>
        <v/>
      </c>
    </row>
    <row r="24">
      <c r="A24" t="n">
        <v>539998</v>
      </c>
      <c r="B24" t="n">
        <v>84675</v>
      </c>
      <c r="D24" t="n">
        <v>2</v>
      </c>
      <c r="E24" s="8" t="n">
        <v>40547.42777777778</v>
      </c>
      <c r="F24" s="9" t="n">
        <v>0</v>
      </c>
      <c r="H24" t="inlineStr">
        <is>
          <t>United Kingdom</t>
        </is>
      </c>
      <c r="I24" s="10">
        <f>IF(OR(G24="",LEFT(A24,1)="C",D24&lt;=0,F24&lt;=0,ISNUMBER(MATCH(B24,NonProduct,0)),LEFT(B24,5)="gift_",H24&lt;&gt;"United Kingdom"),"Drop","Keep")</f>
        <v/>
      </c>
    </row>
    <row r="25">
      <c r="A25" t="n">
        <v>540000</v>
      </c>
      <c r="B25" t="n">
        <v>84499</v>
      </c>
      <c r="D25" t="n">
        <v>-9</v>
      </c>
      <c r="E25" s="8" t="n">
        <v>40547.42847222222</v>
      </c>
      <c r="F25" s="9" t="n">
        <v>0</v>
      </c>
      <c r="H25" t="inlineStr">
        <is>
          <t>United Kingdom</t>
        </is>
      </c>
      <c r="I25" s="10">
        <f>IF(OR(G25="",LEFT(A25,1)="C",D25&lt;=0,F25&lt;=0,ISNUMBER(MATCH(B25,NonProduct,0)),LEFT(B25,5)="gift_",H25&lt;&gt;"United Kingdom"),"Drop","Keep")</f>
        <v/>
      </c>
    </row>
    <row r="26">
      <c r="A26" t="n">
        <v>540001</v>
      </c>
      <c r="B26" t="n">
        <v>21733</v>
      </c>
      <c r="C26" t="inlineStr">
        <is>
          <t>RED HANGING HEART T-LIGHT HOLDER</t>
        </is>
      </c>
      <c r="D26" t="n">
        <v>32</v>
      </c>
      <c r="E26" s="8" t="n">
        <v>40547.43194444444</v>
      </c>
      <c r="F26" s="9" t="n">
        <v>2.55</v>
      </c>
      <c r="G26" t="n">
        <v>18097</v>
      </c>
      <c r="H26" t="inlineStr">
        <is>
          <t>United Kingdom</t>
        </is>
      </c>
      <c r="I26" s="10">
        <f>IF(OR(G26="",LEFT(A26,1)="C",D26&lt;=0,F26&lt;=0,ISNUMBER(MATCH(B26,NonProduct,0)),LEFT(B26,5)="gift_",H26&lt;&gt;"United Kingdom"),"Drop","Keep")</f>
        <v/>
      </c>
    </row>
    <row r="27">
      <c r="A27" t="n">
        <v>540001</v>
      </c>
      <c r="B27" t="n">
        <v>22062</v>
      </c>
      <c r="C27" t="inlineStr">
        <is>
          <t>CERAMIC BOWL WITH LOVE HEART DESIGN</t>
        </is>
      </c>
      <c r="D27" t="n">
        <v>24</v>
      </c>
      <c r="E27" s="8" t="n">
        <v>40547.43194444444</v>
      </c>
      <c r="F27" s="9" t="n">
        <v>2.95</v>
      </c>
      <c r="G27" t="n">
        <v>18097</v>
      </c>
      <c r="H27" t="inlineStr">
        <is>
          <t>United Kingdom</t>
        </is>
      </c>
      <c r="I27" s="10">
        <f>IF(OR(G27="",LEFT(A27,1)="C",D27&lt;=0,F27&lt;=0,ISNUMBER(MATCH(B27,NonProduct,0)),LEFT(B27,5)="gift_",H27&lt;&gt;"United Kingdom"),"Drop","Keep")</f>
        <v/>
      </c>
    </row>
    <row r="28">
      <c r="A28" t="n">
        <v>540001</v>
      </c>
      <c r="B28" t="n">
        <v>22060</v>
      </c>
      <c r="C28" t="inlineStr">
        <is>
          <t>LARGE CAKE STAND HANGING HEARTS</t>
        </is>
      </c>
      <c r="D28" t="n">
        <v>6</v>
      </c>
      <c r="E28" s="8" t="n">
        <v>40547.43194444444</v>
      </c>
      <c r="F28" s="9" t="n">
        <v>9.949999999999999</v>
      </c>
      <c r="G28" t="n">
        <v>18097</v>
      </c>
      <c r="H28" t="inlineStr">
        <is>
          <t>United Kingdom</t>
        </is>
      </c>
      <c r="I28" s="10">
        <f>IF(OR(G28="",LEFT(A28,1)="C",D28&lt;=0,F28&lt;=0,ISNUMBER(MATCH(B28,NonProduct,0)),LEFT(B28,5)="gift_",H28&lt;&gt;"United Kingdom"),"Drop","Keep")</f>
        <v/>
      </c>
    </row>
    <row r="29">
      <c r="A29" t="n">
        <v>540001</v>
      </c>
      <c r="B29" t="n">
        <v>22151</v>
      </c>
      <c r="C29" t="inlineStr">
        <is>
          <t>PLACE SETTING WHITE HEART</t>
        </is>
      </c>
      <c r="D29" t="n">
        <v>48</v>
      </c>
      <c r="E29" s="8" t="n">
        <v>40547.43194444444</v>
      </c>
      <c r="F29" s="9" t="n">
        <v>0.42</v>
      </c>
      <c r="G29" t="n">
        <v>18097</v>
      </c>
      <c r="H29" t="inlineStr">
        <is>
          <t>United Kingdom</t>
        </is>
      </c>
      <c r="I29" s="10">
        <f>IF(OR(G29="",LEFT(A29,1)="C",D29&lt;=0,F29&lt;=0,ISNUMBER(MATCH(B29,NonProduct,0)),LEFT(B29,5)="gift_",H29&lt;&gt;"United Kingdom"),"Drop","Keep")</f>
        <v/>
      </c>
    </row>
    <row r="30">
      <c r="A30" t="n">
        <v>540001</v>
      </c>
      <c r="B30" t="n">
        <v>22508</v>
      </c>
      <c r="C30" t="inlineStr">
        <is>
          <t>DOORSTOP RETROSPOT HEART</t>
        </is>
      </c>
      <c r="D30" t="n">
        <v>16</v>
      </c>
      <c r="E30" s="8" t="n">
        <v>40547.43194444444</v>
      </c>
      <c r="F30" s="9" t="n">
        <v>3.39</v>
      </c>
      <c r="G30" t="n">
        <v>18097</v>
      </c>
      <c r="H30" t="inlineStr">
        <is>
          <t>United Kingdom</t>
        </is>
      </c>
      <c r="I30" s="10">
        <f>IF(OR(G30="",LEFT(A30,1)="C",D30&lt;=0,F30&lt;=0,ISNUMBER(MATCH(B30,NonProduct,0)),LEFT(B30,5)="gift_",H30&lt;&gt;"United Kingdom"),"Drop","Keep")</f>
        <v/>
      </c>
    </row>
    <row r="31">
      <c r="A31" t="n">
        <v>540001</v>
      </c>
      <c r="B31" t="n">
        <v>21411</v>
      </c>
      <c r="C31" t="inlineStr">
        <is>
          <t>GINGHAM HEART  DOORSTOP RED</t>
        </is>
      </c>
      <c r="D31" t="n">
        <v>12</v>
      </c>
      <c r="E31" s="8" t="n">
        <v>40547.43194444444</v>
      </c>
      <c r="F31" s="9" t="n">
        <v>4.25</v>
      </c>
      <c r="G31" t="n">
        <v>18097</v>
      </c>
      <c r="H31" t="inlineStr">
        <is>
          <t>United Kingdom</t>
        </is>
      </c>
      <c r="I31" s="10">
        <f>IF(OR(G31="",LEFT(A31,1)="C",D31&lt;=0,F31&lt;=0,ISNUMBER(MATCH(B31,NonProduct,0)),LEFT(B31,5)="gift_",H31&lt;&gt;"United Kingdom"),"Drop","Keep")</f>
        <v/>
      </c>
    </row>
    <row r="32">
      <c r="A32" t="n">
        <v>540001</v>
      </c>
      <c r="B32" t="n">
        <v>22644</v>
      </c>
      <c r="C32" t="inlineStr">
        <is>
          <t>CERAMIC CHERRY CAKE MONEY BANK</t>
        </is>
      </c>
      <c r="D32" t="n">
        <v>60</v>
      </c>
      <c r="E32" s="8" t="n">
        <v>40547.43194444444</v>
      </c>
      <c r="F32" s="9" t="n">
        <v>1.45</v>
      </c>
      <c r="G32" t="n">
        <v>18097</v>
      </c>
      <c r="H32" t="inlineStr">
        <is>
          <t>United Kingdom</t>
        </is>
      </c>
      <c r="I32" s="10">
        <f>IF(OR(G32="",LEFT(A32,1)="C",D32&lt;=0,F32&lt;=0,ISNUMBER(MATCH(B32,NonProduct,0)),LEFT(B32,5)="gift_",H32&lt;&gt;"United Kingdom"),"Drop","Keep")</f>
        <v/>
      </c>
    </row>
    <row r="33">
      <c r="A33" t="n">
        <v>540001</v>
      </c>
      <c r="B33" t="n">
        <v>70006</v>
      </c>
      <c r="C33" t="inlineStr">
        <is>
          <t>LOVE HEART POCKET WARMER</t>
        </is>
      </c>
      <c r="D33" t="n">
        <v>48</v>
      </c>
      <c r="E33" s="8" t="n">
        <v>40547.43194444444</v>
      </c>
      <c r="F33" s="9" t="n">
        <v>0.42</v>
      </c>
      <c r="G33" t="n">
        <v>18097</v>
      </c>
      <c r="H33" t="inlineStr">
        <is>
          <t>United Kingdom</t>
        </is>
      </c>
      <c r="I33" s="10">
        <f>IF(OR(G33="",LEFT(A33,1)="C",D33&lt;=0,F33&lt;=0,ISNUMBER(MATCH(B33,NonProduct,0)),LEFT(B33,5)="gift_",H33&lt;&gt;"United Kingdom"),"Drop","Keep")</f>
        <v/>
      </c>
    </row>
    <row r="34">
      <c r="A34" t="n">
        <v>540001</v>
      </c>
      <c r="B34" t="n">
        <v>21231</v>
      </c>
      <c r="C34" t="inlineStr">
        <is>
          <t>SWEETHEART CERAMIC TRINKET BOX</t>
        </is>
      </c>
      <c r="D34" t="n">
        <v>24</v>
      </c>
      <c r="E34" s="8" t="n">
        <v>40547.43194444444</v>
      </c>
      <c r="F34" s="9" t="n">
        <v>1.25</v>
      </c>
      <c r="G34" t="n">
        <v>18097</v>
      </c>
      <c r="H34" t="inlineStr">
        <is>
          <t>United Kingdom</t>
        </is>
      </c>
      <c r="I34" s="10">
        <f>IF(OR(G34="",LEFT(A34,1)="C",D34&lt;=0,F34&lt;=0,ISNUMBER(MATCH(B34,NonProduct,0)),LEFT(B34,5)="gift_",H34&lt;&gt;"United Kingdom"),"Drop","Keep")</f>
        <v/>
      </c>
    </row>
    <row r="35">
      <c r="A35" t="n">
        <v>540002</v>
      </c>
      <c r="B35" t="n">
        <v>21911</v>
      </c>
      <c r="C35" t="inlineStr">
        <is>
          <t xml:space="preserve">GARDEN METAL SIGN </t>
        </is>
      </c>
      <c r="D35" t="n">
        <v>12</v>
      </c>
      <c r="E35" s="8" t="n">
        <v>40547.43263888889</v>
      </c>
      <c r="F35" s="9" t="n">
        <v>1.65</v>
      </c>
      <c r="G35" t="n">
        <v>16656</v>
      </c>
      <c r="H35" t="inlineStr">
        <is>
          <t>United Kingdom</t>
        </is>
      </c>
      <c r="I35" s="10">
        <f>IF(OR(G35="",LEFT(A35,1)="C",D35&lt;=0,F35&lt;=0,ISNUMBER(MATCH(B35,NonProduct,0)),LEFT(B35,5)="gift_",H35&lt;&gt;"United Kingdom"),"Drop","Keep")</f>
        <v/>
      </c>
    </row>
    <row r="36">
      <c r="A36" t="n">
        <v>540002</v>
      </c>
      <c r="B36" t="n">
        <v>22625</v>
      </c>
      <c r="C36" t="inlineStr">
        <is>
          <t>RED KITCHEN SCALES</t>
        </is>
      </c>
      <c r="D36" t="n">
        <v>8</v>
      </c>
      <c r="E36" s="8" t="n">
        <v>40547.43263888889</v>
      </c>
      <c r="F36" s="9" t="n">
        <v>8.5</v>
      </c>
      <c r="G36" t="n">
        <v>16656</v>
      </c>
      <c r="H36" t="inlineStr">
        <is>
          <t>United Kingdom</t>
        </is>
      </c>
      <c r="I36" s="10">
        <f>IF(OR(G36="",LEFT(A36,1)="C",D36&lt;=0,F36&lt;=0,ISNUMBER(MATCH(B36,NonProduct,0)),LEFT(B36,5)="gift_",H36&lt;&gt;"United Kingdom"),"Drop","Keep")</f>
        <v/>
      </c>
    </row>
    <row r="37">
      <c r="A37" t="n">
        <v>540002</v>
      </c>
      <c r="B37" t="n">
        <v>21259</v>
      </c>
      <c r="C37" t="inlineStr">
        <is>
          <t xml:space="preserve">VICTORIAN SEWING BOX SMALL </t>
        </is>
      </c>
      <c r="D37" t="n">
        <v>24</v>
      </c>
      <c r="E37" s="8" t="n">
        <v>40547.43263888889</v>
      </c>
      <c r="F37" s="9" t="n">
        <v>4.95</v>
      </c>
      <c r="G37" t="n">
        <v>16656</v>
      </c>
      <c r="H37" t="inlineStr">
        <is>
          <t>United Kingdom</t>
        </is>
      </c>
      <c r="I37" s="10">
        <f>IF(OR(G37="",LEFT(A37,1)="C",D37&lt;=0,F37&lt;=0,ISNUMBER(MATCH(B37,NonProduct,0)),LEFT(B37,5)="gift_",H37&lt;&gt;"United Kingdom"),"Drop","Keep")</f>
        <v/>
      </c>
    </row>
    <row r="38">
      <c r="A38" t="n">
        <v>540002</v>
      </c>
      <c r="B38" t="n">
        <v>21790</v>
      </c>
      <c r="C38" t="inlineStr">
        <is>
          <t>VINTAGE SNAP CARDS</t>
        </is>
      </c>
      <c r="D38" t="n">
        <v>144</v>
      </c>
      <c r="E38" s="8" t="n">
        <v>40547.43263888889</v>
      </c>
      <c r="F38" s="9" t="n">
        <v>0.72</v>
      </c>
      <c r="G38" t="n">
        <v>16656</v>
      </c>
      <c r="H38" t="inlineStr">
        <is>
          <t>United Kingdom</t>
        </is>
      </c>
      <c r="I38" s="10">
        <f>IF(OR(G38="",LEFT(A38,1)="C",D38&lt;=0,F38&lt;=0,ISNUMBER(MATCH(B38,NonProduct,0)),LEFT(B38,5)="gift_",H38&lt;&gt;"United Kingdom"),"Drop","Keep")</f>
        <v/>
      </c>
    </row>
    <row r="39">
      <c r="A39" t="n">
        <v>540003</v>
      </c>
      <c r="B39" t="inlineStr">
        <is>
          <t>84970S</t>
        </is>
      </c>
      <c r="C39" t="inlineStr">
        <is>
          <t>HANGING HEART ZINC T-LIGHT HOLDER</t>
        </is>
      </c>
      <c r="D39" t="n">
        <v>12</v>
      </c>
      <c r="E39" s="8" t="n">
        <v>40547.44236111111</v>
      </c>
      <c r="F39" s="9" t="n">
        <v>0.85</v>
      </c>
      <c r="G39" t="n">
        <v>16875</v>
      </c>
      <c r="H39" t="inlineStr">
        <is>
          <t>United Kingdom</t>
        </is>
      </c>
      <c r="I39" s="10">
        <f>IF(OR(G39="",LEFT(A39,1)="C",D39&lt;=0,F39&lt;=0,ISNUMBER(MATCH(B39,NonProduct,0)),LEFT(B39,5)="gift_",H39&lt;&gt;"United Kingdom"),"Drop","Keep")</f>
        <v/>
      </c>
    </row>
    <row r="40">
      <c r="A40" t="n">
        <v>540003</v>
      </c>
      <c r="B40" t="n">
        <v>22846</v>
      </c>
      <c r="C40" t="inlineStr">
        <is>
          <t xml:space="preserve">BREAD BIN DINER STYLE RED </t>
        </is>
      </c>
      <c r="D40" t="n">
        <v>1</v>
      </c>
      <c r="E40" s="8" t="n">
        <v>40547.44236111111</v>
      </c>
      <c r="F40" s="9" t="n">
        <v>16.95</v>
      </c>
      <c r="G40" t="n">
        <v>16875</v>
      </c>
      <c r="H40" t="inlineStr">
        <is>
          <t>United Kingdom</t>
        </is>
      </c>
      <c r="I40" s="10">
        <f>IF(OR(G40="",LEFT(A40,1)="C",D40&lt;=0,F40&lt;=0,ISNUMBER(MATCH(B40,NonProduct,0)),LEFT(B40,5)="gift_",H40&lt;&gt;"United Kingdom"),"Drop","Keep")</f>
        <v/>
      </c>
    </row>
    <row r="41">
      <c r="A41" t="n">
        <v>540003</v>
      </c>
      <c r="B41" t="n">
        <v>22624</v>
      </c>
      <c r="C41" t="inlineStr">
        <is>
          <t>IVORY KITCHEN SCALES</t>
        </is>
      </c>
      <c r="D41" t="n">
        <v>2</v>
      </c>
      <c r="E41" s="8" t="n">
        <v>40547.44236111111</v>
      </c>
      <c r="F41" s="9" t="n">
        <v>8.5</v>
      </c>
      <c r="G41" t="n">
        <v>16875</v>
      </c>
      <c r="H41" t="inlineStr">
        <is>
          <t>United Kingdom</t>
        </is>
      </c>
      <c r="I41" s="10">
        <f>IF(OR(G41="",LEFT(A41,1)="C",D41&lt;=0,F41&lt;=0,ISNUMBER(MATCH(B41,NonProduct,0)),LEFT(B41,5)="gift_",H41&lt;&gt;"United Kingdom"),"Drop","Keep")</f>
        <v/>
      </c>
    </row>
    <row r="42">
      <c r="A42" t="n">
        <v>540003</v>
      </c>
      <c r="B42" t="n">
        <v>22767</v>
      </c>
      <c r="C42" t="inlineStr">
        <is>
          <t xml:space="preserve">TRIPLE PHOTO FRAME CORNICE </t>
        </is>
      </c>
      <c r="D42" t="n">
        <v>4</v>
      </c>
      <c r="E42" s="8" t="n">
        <v>40547.44236111111</v>
      </c>
      <c r="F42" s="9" t="n">
        <v>9.949999999999999</v>
      </c>
      <c r="G42" t="n">
        <v>16875</v>
      </c>
      <c r="H42" t="inlineStr">
        <is>
          <t>United Kingdom</t>
        </is>
      </c>
      <c r="I42" s="10">
        <f>IF(OR(G42="",LEFT(A42,1)="C",D42&lt;=0,F42&lt;=0,ISNUMBER(MATCH(B42,NonProduct,0)),LEFT(B42,5)="gift_",H42&lt;&gt;"United Kingdom"),"Drop","Keep")</f>
        <v/>
      </c>
    </row>
    <row r="43">
      <c r="A43" t="n">
        <v>540003</v>
      </c>
      <c r="B43" t="n">
        <v>22963</v>
      </c>
      <c r="C43" t="inlineStr">
        <is>
          <t>JAM JAR WITH GREEN LID</t>
        </is>
      </c>
      <c r="D43" t="n">
        <v>12</v>
      </c>
      <c r="E43" s="8" t="n">
        <v>40547.44236111111</v>
      </c>
      <c r="F43" s="9" t="n">
        <v>0.85</v>
      </c>
      <c r="G43" t="n">
        <v>16875</v>
      </c>
      <c r="H43" t="inlineStr">
        <is>
          <t>United Kingdom</t>
        </is>
      </c>
      <c r="I43" s="10">
        <f>IF(OR(G43="",LEFT(A43,1)="C",D43&lt;=0,F43&lt;=0,ISNUMBER(MATCH(B43,NonProduct,0)),LEFT(B43,5)="gift_",H43&lt;&gt;"United Kingdom"),"Drop","Keep")</f>
        <v/>
      </c>
    </row>
    <row r="44">
      <c r="A44" t="n">
        <v>540003</v>
      </c>
      <c r="B44" t="n">
        <v>22962</v>
      </c>
      <c r="C44" t="inlineStr">
        <is>
          <t>JAM JAR WITH PINK LID</t>
        </is>
      </c>
      <c r="D44" t="n">
        <v>12</v>
      </c>
      <c r="E44" s="8" t="n">
        <v>40547.44236111111</v>
      </c>
      <c r="F44" s="9" t="n">
        <v>0.85</v>
      </c>
      <c r="G44" t="n">
        <v>16875</v>
      </c>
      <c r="H44" t="inlineStr">
        <is>
          <t>United Kingdom</t>
        </is>
      </c>
      <c r="I44" s="10">
        <f>IF(OR(G44="",LEFT(A44,1)="C",D44&lt;=0,F44&lt;=0,ISNUMBER(MATCH(B44,NonProduct,0)),LEFT(B44,5)="gift_",H44&lt;&gt;"United Kingdom"),"Drop","Keep")</f>
        <v/>
      </c>
    </row>
    <row r="45">
      <c r="A45" t="n">
        <v>540003</v>
      </c>
      <c r="B45" t="n">
        <v>22427</v>
      </c>
      <c r="C45" t="inlineStr">
        <is>
          <t>ENAMEL FLOWER JUG CREAM</t>
        </is>
      </c>
      <c r="D45" t="n">
        <v>3</v>
      </c>
      <c r="E45" s="8" t="n">
        <v>40547.44236111111</v>
      </c>
      <c r="F45" s="9" t="n">
        <v>5.95</v>
      </c>
      <c r="G45" t="n">
        <v>16875</v>
      </c>
      <c r="H45" t="inlineStr">
        <is>
          <t>United Kingdom</t>
        </is>
      </c>
      <c r="I45" s="10">
        <f>IF(OR(G45="",LEFT(A45,1)="C",D45&lt;=0,F45&lt;=0,ISNUMBER(MATCH(B45,NonProduct,0)),LEFT(B45,5)="gift_",H45&lt;&gt;"United Kingdom"),"Drop","Keep")</f>
        <v/>
      </c>
    </row>
    <row r="46">
      <c r="A46" t="n">
        <v>540003</v>
      </c>
      <c r="B46" t="n">
        <v>22796</v>
      </c>
      <c r="C46" t="inlineStr">
        <is>
          <t>PHOTO FRAME 3 CLASSIC HANGING</t>
        </is>
      </c>
      <c r="D46" t="n">
        <v>2</v>
      </c>
      <c r="E46" s="8" t="n">
        <v>40547.44236111111</v>
      </c>
      <c r="F46" s="9" t="n">
        <v>9.949999999999999</v>
      </c>
      <c r="G46" t="n">
        <v>16875</v>
      </c>
      <c r="H46" t="inlineStr">
        <is>
          <t>United Kingdom</t>
        </is>
      </c>
      <c r="I46" s="10">
        <f>IF(OR(G46="",LEFT(A46,1)="C",D46&lt;=0,F46&lt;=0,ISNUMBER(MATCH(B46,NonProduct,0)),LEFT(B46,5)="gift_",H46&lt;&gt;"United Kingdom"),"Drop","Keep")</f>
        <v/>
      </c>
    </row>
    <row r="47">
      <c r="A47" t="n">
        <v>540003</v>
      </c>
      <c r="B47" t="n">
        <v>22193</v>
      </c>
      <c r="C47" t="inlineStr">
        <is>
          <t>RED DINER WALL CLOCK</t>
        </is>
      </c>
      <c r="D47" t="n">
        <v>2</v>
      </c>
      <c r="E47" s="8" t="n">
        <v>40547.44236111111</v>
      </c>
      <c r="F47" s="9" t="n">
        <v>8.5</v>
      </c>
      <c r="G47" t="n">
        <v>16875</v>
      </c>
      <c r="H47" t="inlineStr">
        <is>
          <t>United Kingdom</t>
        </is>
      </c>
      <c r="I47" s="10">
        <f>IF(OR(G47="",LEFT(A47,1)="C",D47&lt;=0,F47&lt;=0,ISNUMBER(MATCH(B47,NonProduct,0)),LEFT(B47,5)="gift_",H47&lt;&gt;"United Kingdom"),"Drop","Keep")</f>
        <v/>
      </c>
    </row>
    <row r="48">
      <c r="A48" t="n">
        <v>540003</v>
      </c>
      <c r="B48" t="n">
        <v>22191</v>
      </c>
      <c r="C48" t="inlineStr">
        <is>
          <t>IVORY DINER WALL CLOCK</t>
        </is>
      </c>
      <c r="D48" t="n">
        <v>2</v>
      </c>
      <c r="E48" s="8" t="n">
        <v>40547.44236111111</v>
      </c>
      <c r="F48" s="9" t="n">
        <v>8.5</v>
      </c>
      <c r="G48" t="n">
        <v>16875</v>
      </c>
      <c r="H48" t="inlineStr">
        <is>
          <t>United Kingdom</t>
        </is>
      </c>
      <c r="I48" s="10">
        <f>IF(OR(G48="",LEFT(A48,1)="C",D48&lt;=0,F48&lt;=0,ISNUMBER(MATCH(B48,NonProduct,0)),LEFT(B48,5)="gift_",H48&lt;&gt;"United Kingdom"),"Drop","Keep")</f>
        <v/>
      </c>
    </row>
    <row r="49">
      <c r="A49" t="n">
        <v>540003</v>
      </c>
      <c r="B49" t="inlineStr">
        <is>
          <t>84970L</t>
        </is>
      </c>
      <c r="C49" t="inlineStr">
        <is>
          <t>SINGLE HEART ZINC T-LIGHT HOLDER</t>
        </is>
      </c>
      <c r="D49" t="n">
        <v>12</v>
      </c>
      <c r="E49" s="8" t="n">
        <v>40547.44236111111</v>
      </c>
      <c r="F49" s="9" t="n">
        <v>0.95</v>
      </c>
      <c r="G49" t="n">
        <v>16875</v>
      </c>
      <c r="H49" t="inlineStr">
        <is>
          <t>United Kingdom</t>
        </is>
      </c>
      <c r="I49" s="10">
        <f>IF(OR(G49="",LEFT(A49,1)="C",D49&lt;=0,F49&lt;=0,ISNUMBER(MATCH(B49,NonProduct,0)),LEFT(B49,5)="gift_",H49&lt;&gt;"United Kingdom"),"Drop","Keep")</f>
        <v/>
      </c>
    </row>
    <row r="50">
      <c r="A50" t="n">
        <v>540003</v>
      </c>
      <c r="B50" t="n">
        <v>22907</v>
      </c>
      <c r="C50" t="inlineStr">
        <is>
          <t>PACK OF 20 NAPKINS PANTRY DESIGN</t>
        </is>
      </c>
      <c r="D50" t="n">
        <v>12</v>
      </c>
      <c r="E50" s="8" t="n">
        <v>40547.44236111111</v>
      </c>
      <c r="F50" s="9" t="n">
        <v>0.85</v>
      </c>
      <c r="G50" t="n">
        <v>16875</v>
      </c>
      <c r="H50" t="inlineStr">
        <is>
          <t>United Kingdom</t>
        </is>
      </c>
      <c r="I50" s="10">
        <f>IF(OR(G50="",LEFT(A50,1)="C",D50&lt;=0,F50&lt;=0,ISNUMBER(MATCH(B50,NonProduct,0)),LEFT(B50,5)="gift_",H50&lt;&gt;"United Kingdom"),"Drop","Keep")</f>
        <v/>
      </c>
    </row>
    <row r="51">
      <c r="A51" t="n">
        <v>540003</v>
      </c>
      <c r="B51" t="n">
        <v>22768</v>
      </c>
      <c r="C51" t="inlineStr">
        <is>
          <t>FAMILY PHOTO FRAME CORNICE</t>
        </is>
      </c>
      <c r="D51" t="n">
        <v>2</v>
      </c>
      <c r="E51" s="8" t="n">
        <v>40547.44236111111</v>
      </c>
      <c r="F51" s="9" t="n">
        <v>9.949999999999999</v>
      </c>
      <c r="G51" t="n">
        <v>16875</v>
      </c>
      <c r="H51" t="inlineStr">
        <is>
          <t>United Kingdom</t>
        </is>
      </c>
      <c r="I51" s="10">
        <f>IF(OR(G51="",LEFT(A51,1)="C",D51&lt;=0,F51&lt;=0,ISNUMBER(MATCH(B51,NonProduct,0)),LEFT(B51,5)="gift_",H51&lt;&gt;"United Kingdom"),"Drop","Keep")</f>
        <v/>
      </c>
    </row>
    <row r="52">
      <c r="A52" t="n">
        <v>540003</v>
      </c>
      <c r="B52" t="n">
        <v>22961</v>
      </c>
      <c r="C52" t="inlineStr">
        <is>
          <t>JAM MAKING SET PRINTED</t>
        </is>
      </c>
      <c r="D52" t="n">
        <v>12</v>
      </c>
      <c r="E52" s="8" t="n">
        <v>40547.44236111111</v>
      </c>
      <c r="F52" s="9" t="n">
        <v>1.45</v>
      </c>
      <c r="G52" t="n">
        <v>16875</v>
      </c>
      <c r="H52" t="inlineStr">
        <is>
          <t>United Kingdom</t>
        </is>
      </c>
      <c r="I52" s="10">
        <f>IF(OR(G52="",LEFT(A52,1)="C",D52&lt;=0,F52&lt;=0,ISNUMBER(MATCH(B52,NonProduct,0)),LEFT(B52,5)="gift_",H52&lt;&gt;"United Kingdom"),"Drop","Keep")</f>
        <v/>
      </c>
    </row>
    <row r="53">
      <c r="A53" t="n">
        <v>540003</v>
      </c>
      <c r="B53" t="n">
        <v>22171</v>
      </c>
      <c r="C53" t="inlineStr">
        <is>
          <t>3 HOOK PHOTO SHELF ANTIQUE WHITE</t>
        </is>
      </c>
      <c r="D53" t="n">
        <v>2</v>
      </c>
      <c r="E53" s="8" t="n">
        <v>40547.44236111111</v>
      </c>
      <c r="F53" s="9" t="n">
        <v>8.5</v>
      </c>
      <c r="G53" t="n">
        <v>16875</v>
      </c>
      <c r="H53" t="inlineStr">
        <is>
          <t>United Kingdom</t>
        </is>
      </c>
      <c r="I53" s="10">
        <f>IF(OR(G53="",LEFT(A53,1)="C",D53&lt;=0,F53&lt;=0,ISNUMBER(MATCH(B53,NonProduct,0)),LEFT(B53,5)="gift_",H53&lt;&gt;"United Kingdom"),"Drop","Keep")</f>
        <v/>
      </c>
    </row>
    <row r="54">
      <c r="A54" t="n">
        <v>540003</v>
      </c>
      <c r="B54" t="n">
        <v>84978</v>
      </c>
      <c r="C54" t="inlineStr">
        <is>
          <t>HANGING HEART JAR T-LIGHT HOLDER</t>
        </is>
      </c>
      <c r="D54" t="n">
        <v>12</v>
      </c>
      <c r="E54" s="8" t="n">
        <v>40547.44236111111</v>
      </c>
      <c r="F54" s="9" t="n">
        <v>1.25</v>
      </c>
      <c r="G54" t="n">
        <v>16875</v>
      </c>
      <c r="H54" t="inlineStr">
        <is>
          <t>United Kingdom</t>
        </is>
      </c>
      <c r="I54" s="10">
        <f>IF(OR(G54="",LEFT(A54,1)="C",D54&lt;=0,F54&lt;=0,ISNUMBER(MATCH(B54,NonProduct,0)),LEFT(B54,5)="gift_",H54&lt;&gt;"United Kingdom"),"Drop","Keep")</f>
        <v/>
      </c>
    </row>
    <row r="55">
      <c r="A55" t="n">
        <v>540003</v>
      </c>
      <c r="B55" t="n">
        <v>22776</v>
      </c>
      <c r="C55" t="inlineStr">
        <is>
          <t>SWEETHEART CAKESTAND 3 TIER</t>
        </is>
      </c>
      <c r="D55" t="n">
        <v>2</v>
      </c>
      <c r="E55" s="8" t="n">
        <v>40547.44236111111</v>
      </c>
      <c r="F55" s="9" t="n">
        <v>9.949999999999999</v>
      </c>
      <c r="G55" t="n">
        <v>16875</v>
      </c>
      <c r="H55" t="inlineStr">
        <is>
          <t>United Kingdom</t>
        </is>
      </c>
      <c r="I55" s="10">
        <f>IF(OR(G55="",LEFT(A55,1)="C",D55&lt;=0,F55&lt;=0,ISNUMBER(MATCH(B55,NonProduct,0)),LEFT(B55,5)="gift_",H55&lt;&gt;"United Kingdom"),"Drop","Keep")</f>
        <v/>
      </c>
    </row>
    <row r="56">
      <c r="A56" t="n">
        <v>540003</v>
      </c>
      <c r="B56" t="n">
        <v>84378</v>
      </c>
      <c r="C56" t="inlineStr">
        <is>
          <t>SET OF 3 HEART COOKIE CUTTERS</t>
        </is>
      </c>
      <c r="D56" t="n">
        <v>12</v>
      </c>
      <c r="E56" s="8" t="n">
        <v>40547.44236111111</v>
      </c>
      <c r="F56" s="9" t="n">
        <v>1.25</v>
      </c>
      <c r="G56" t="n">
        <v>16875</v>
      </c>
      <c r="H56" t="inlineStr">
        <is>
          <t>United Kingdom</t>
        </is>
      </c>
      <c r="I56" s="10">
        <f>IF(OR(G56="",LEFT(A56,1)="C",D56&lt;=0,F56&lt;=0,ISNUMBER(MATCH(B56,NonProduct,0)),LEFT(B56,5)="gift_",H56&lt;&gt;"United Kingdom"),"Drop","Keep")</f>
        <v/>
      </c>
    </row>
    <row r="57">
      <c r="A57" t="n">
        <v>540003</v>
      </c>
      <c r="B57" t="n">
        <v>22847</v>
      </c>
      <c r="C57" t="inlineStr">
        <is>
          <t>BREAD BIN DINER STYLE IVORY</t>
        </is>
      </c>
      <c r="D57" t="n">
        <v>1</v>
      </c>
      <c r="E57" s="8" t="n">
        <v>40547.44236111111</v>
      </c>
      <c r="F57" s="9" t="n">
        <v>16.95</v>
      </c>
      <c r="G57" t="n">
        <v>16875</v>
      </c>
      <c r="H57" t="inlineStr">
        <is>
          <t>United Kingdom</t>
        </is>
      </c>
      <c r="I57" s="10">
        <f>IF(OR(G57="",LEFT(A57,1)="C",D57&lt;=0,F57&lt;=0,ISNUMBER(MATCH(B57,NonProduct,0)),LEFT(B57,5)="gift_",H57&lt;&gt;"United Kingdom"),"Drop","Keep")</f>
        <v/>
      </c>
    </row>
    <row r="58">
      <c r="A58" t="n">
        <v>540003</v>
      </c>
      <c r="B58" t="n">
        <v>22720</v>
      </c>
      <c r="C58" t="inlineStr">
        <is>
          <t xml:space="preserve">SET OF 3 CAKE TINS PANTRY DESIGN </t>
        </is>
      </c>
      <c r="D58" t="n">
        <v>3</v>
      </c>
      <c r="E58" s="8" t="n">
        <v>40547.44236111111</v>
      </c>
      <c r="F58" s="9" t="n">
        <v>4.95</v>
      </c>
      <c r="G58" t="n">
        <v>16875</v>
      </c>
      <c r="H58" t="inlineStr">
        <is>
          <t>United Kingdom</t>
        </is>
      </c>
      <c r="I58" s="10">
        <f>IF(OR(G58="",LEFT(A58,1)="C",D58&lt;=0,F58&lt;=0,ISNUMBER(MATCH(B58,NonProduct,0)),LEFT(B58,5)="gift_",H58&lt;&gt;"United Kingdom"),"Drop","Keep")</f>
        <v/>
      </c>
    </row>
    <row r="59">
      <c r="A59" t="n">
        <v>540003</v>
      </c>
      <c r="B59" t="n">
        <v>22457</v>
      </c>
      <c r="C59" t="inlineStr">
        <is>
          <t xml:space="preserve">NATURAL SLATE HEART CHALKBOARD </t>
        </is>
      </c>
      <c r="D59" t="n">
        <v>6</v>
      </c>
      <c r="E59" s="8" t="n">
        <v>40547.44236111111</v>
      </c>
      <c r="F59" s="9" t="n">
        <v>2.95</v>
      </c>
      <c r="G59" t="n">
        <v>16875</v>
      </c>
      <c r="H59" t="inlineStr">
        <is>
          <t>United Kingdom</t>
        </is>
      </c>
      <c r="I59" s="10">
        <f>IF(OR(G59="",LEFT(A59,1)="C",D59&lt;=0,F59&lt;=0,ISNUMBER(MATCH(B59,NonProduct,0)),LEFT(B59,5)="gift_",H59&lt;&gt;"United Kingdom"),"Drop","Keep")</f>
        <v/>
      </c>
    </row>
    <row r="60">
      <c r="A60" t="n">
        <v>540003</v>
      </c>
      <c r="B60" t="n">
        <v>22969</v>
      </c>
      <c r="C60" t="inlineStr">
        <is>
          <t>HOMEMADE JAM SCENTED CANDLES</t>
        </is>
      </c>
      <c r="D60" t="n">
        <v>12</v>
      </c>
      <c r="E60" s="8" t="n">
        <v>40547.44236111111</v>
      </c>
      <c r="F60" s="9" t="n">
        <v>1.45</v>
      </c>
      <c r="G60" t="n">
        <v>16875</v>
      </c>
      <c r="H60" t="inlineStr">
        <is>
          <t>United Kingdom</t>
        </is>
      </c>
      <c r="I60" s="10">
        <f>IF(OR(G60="",LEFT(A60,1)="C",D60&lt;=0,F60&lt;=0,ISNUMBER(MATCH(B60,NonProduct,0)),LEFT(B60,5)="gift_",H60&lt;&gt;"United Kingdom"),"Drop","Keep")</f>
        <v/>
      </c>
    </row>
    <row r="61">
      <c r="A61" t="n">
        <v>540004</v>
      </c>
      <c r="B61" t="n">
        <v>84946</v>
      </c>
      <c r="C61" t="inlineStr">
        <is>
          <t>ANTIQUE SILVER TEA GLASS ETCHED</t>
        </is>
      </c>
      <c r="D61" t="n">
        <v>72</v>
      </c>
      <c r="E61" s="8" t="n">
        <v>40547.44236111111</v>
      </c>
      <c r="F61" s="9" t="n">
        <v>1.06</v>
      </c>
      <c r="G61" t="n">
        <v>13094</v>
      </c>
      <c r="H61" t="inlineStr">
        <is>
          <t>United Kingdom</t>
        </is>
      </c>
      <c r="I61" s="10">
        <f>IF(OR(G61="",LEFT(A61,1)="C",D61&lt;=0,F61&lt;=0,ISNUMBER(MATCH(B61,NonProduct,0)),LEFT(B61,5)="gift_",H61&lt;&gt;"United Kingdom"),"Drop","Keep")</f>
        <v/>
      </c>
    </row>
    <row r="62">
      <c r="A62" t="n">
        <v>540005</v>
      </c>
      <c r="B62" t="n">
        <v>84813</v>
      </c>
      <c r="C62" t="inlineStr">
        <is>
          <t>SET OF 4 DIAMOND NAPKIN RINGS</t>
        </is>
      </c>
      <c r="D62" t="n">
        <v>8</v>
      </c>
      <c r="E62" s="8" t="n">
        <v>40547.44305555556</v>
      </c>
      <c r="F62" s="9" t="n">
        <v>3.95</v>
      </c>
      <c r="G62" t="n">
        <v>17315</v>
      </c>
      <c r="H62" t="inlineStr">
        <is>
          <t>United Kingdom</t>
        </is>
      </c>
      <c r="I62" s="10">
        <f>IF(OR(G62="",LEFT(A62,1)="C",D62&lt;=0,F62&lt;=0,ISNUMBER(MATCH(B62,NonProduct,0)),LEFT(B62,5)="gift_",H62&lt;&gt;"United Kingdom"),"Drop","Keep")</f>
        <v/>
      </c>
    </row>
    <row r="63">
      <c r="A63" t="n">
        <v>540005</v>
      </c>
      <c r="B63" t="inlineStr">
        <is>
          <t>47504K</t>
        </is>
      </c>
      <c r="C63" t="inlineStr">
        <is>
          <t>ENGLISH ROSE GARDEN SECATEURS</t>
        </is>
      </c>
      <c r="D63" t="n">
        <v>24</v>
      </c>
      <c r="E63" s="8" t="n">
        <v>40547.44305555556</v>
      </c>
      <c r="F63" s="9" t="n">
        <v>0.85</v>
      </c>
      <c r="G63" t="n">
        <v>17315</v>
      </c>
      <c r="H63" t="inlineStr">
        <is>
          <t>United Kingdom</t>
        </is>
      </c>
      <c r="I63" s="10">
        <f>IF(OR(G63="",LEFT(A63,1)="C",D63&lt;=0,F63&lt;=0,ISNUMBER(MATCH(B63,NonProduct,0)),LEFT(B63,5)="gift_",H63&lt;&gt;"United Kingdom"),"Drop","Keep")</f>
        <v/>
      </c>
    </row>
    <row r="64">
      <c r="A64" t="n">
        <v>540005</v>
      </c>
      <c r="B64" t="n">
        <v>21381</v>
      </c>
      <c r="C64" t="inlineStr">
        <is>
          <t>MINI WOODEN HAPPY BIRTHDAY GARLAND</t>
        </is>
      </c>
      <c r="D64" t="n">
        <v>2</v>
      </c>
      <c r="E64" s="8" t="n">
        <v>40547.44305555556</v>
      </c>
      <c r="F64" s="9" t="n">
        <v>1.69</v>
      </c>
      <c r="G64" t="n">
        <v>17315</v>
      </c>
      <c r="H64" t="inlineStr">
        <is>
          <t>United Kingdom</t>
        </is>
      </c>
      <c r="I64" s="10">
        <f>IF(OR(G64="",LEFT(A64,1)="C",D64&lt;=0,F64&lt;=0,ISNUMBER(MATCH(B64,NonProduct,0)),LEFT(B64,5)="gift_",H64&lt;&gt;"United Kingdom"),"Drop","Keep")</f>
        <v/>
      </c>
    </row>
    <row r="65">
      <c r="A65" t="n">
        <v>540005</v>
      </c>
      <c r="B65" t="n">
        <v>22699</v>
      </c>
      <c r="C65" t="inlineStr">
        <is>
          <t xml:space="preserve">ROSES REGENCY TEACUP AND SAUCER </t>
        </is>
      </c>
      <c r="D65" t="n">
        <v>1</v>
      </c>
      <c r="E65" s="8" t="n">
        <v>40547.44305555556</v>
      </c>
      <c r="F65" s="9" t="n">
        <v>2.95</v>
      </c>
      <c r="G65" t="n">
        <v>17315</v>
      </c>
      <c r="H65" t="inlineStr">
        <is>
          <t>United Kingdom</t>
        </is>
      </c>
      <c r="I65" s="10">
        <f>IF(OR(G65="",LEFT(A65,1)="C",D65&lt;=0,F65&lt;=0,ISNUMBER(MATCH(B65,NonProduct,0)),LEFT(B65,5)="gift_",H65&lt;&gt;"United Kingdom"),"Drop","Keep")</f>
        <v/>
      </c>
    </row>
    <row r="66">
      <c r="A66" t="n">
        <v>540005</v>
      </c>
      <c r="B66" t="n">
        <v>85062</v>
      </c>
      <c r="C66" t="inlineStr">
        <is>
          <t>PEARL CRYSTAL PUMPKIN T-LIGHT HLDR</t>
        </is>
      </c>
      <c r="D66" t="n">
        <v>12</v>
      </c>
      <c r="E66" s="8" t="n">
        <v>40547.44305555556</v>
      </c>
      <c r="F66" s="9" t="n">
        <v>1.65</v>
      </c>
      <c r="G66" t="n">
        <v>17315</v>
      </c>
      <c r="H66" t="inlineStr">
        <is>
          <t>United Kingdom</t>
        </is>
      </c>
      <c r="I66" s="10">
        <f>IF(OR(G66="",LEFT(A66,1)="C",D66&lt;=0,F66&lt;=0,ISNUMBER(MATCH(B66,NonProduct,0)),LEFT(B66,5)="gift_",H66&lt;&gt;"United Kingdom"),"Drop","Keep")</f>
        <v/>
      </c>
    </row>
    <row r="67">
      <c r="A67" t="n">
        <v>540005</v>
      </c>
      <c r="B67" t="n">
        <v>22780</v>
      </c>
      <c r="C67" t="inlineStr">
        <is>
          <t>LIGHT GARLAND BUTTERFILES PINK</t>
        </is>
      </c>
      <c r="D67" t="n">
        <v>1</v>
      </c>
      <c r="E67" s="8" t="n">
        <v>40547.44305555556</v>
      </c>
      <c r="F67" s="9" t="n">
        <v>4.25</v>
      </c>
      <c r="G67" t="n">
        <v>17315</v>
      </c>
      <c r="H67" t="inlineStr">
        <is>
          <t>United Kingdom</t>
        </is>
      </c>
      <c r="I67" s="10">
        <f>IF(OR(G67="",LEFT(A67,1)="C",D67&lt;=0,F67&lt;=0,ISNUMBER(MATCH(B67,NonProduct,0)),LEFT(B67,5)="gift_",H67&lt;&gt;"United Kingdom"),"Drop","Keep")</f>
        <v/>
      </c>
    </row>
    <row r="68">
      <c r="A68" t="n">
        <v>540005</v>
      </c>
      <c r="B68" t="n">
        <v>22779</v>
      </c>
      <c r="C68" t="inlineStr">
        <is>
          <t xml:space="preserve">WOODEN OWLS LIGHT GARLAND </t>
        </is>
      </c>
      <c r="D68" t="n">
        <v>1</v>
      </c>
      <c r="E68" s="8" t="n">
        <v>40547.44305555556</v>
      </c>
      <c r="F68" s="9" t="n">
        <v>4.25</v>
      </c>
      <c r="G68" t="n">
        <v>17315</v>
      </c>
      <c r="H68" t="inlineStr">
        <is>
          <t>United Kingdom</t>
        </is>
      </c>
      <c r="I68" s="10">
        <f>IF(OR(G68="",LEFT(A68,1)="C",D68&lt;=0,F68&lt;=0,ISNUMBER(MATCH(B68,NonProduct,0)),LEFT(B68,5)="gift_",H68&lt;&gt;"United Kingdom"),"Drop","Keep")</f>
        <v/>
      </c>
    </row>
    <row r="69">
      <c r="A69" t="n">
        <v>540005</v>
      </c>
      <c r="B69" t="n">
        <v>22178</v>
      </c>
      <c r="C69" t="inlineStr">
        <is>
          <t>VICTORIAN GLASS HANGING T-LIGHT</t>
        </is>
      </c>
      <c r="D69" t="n">
        <v>15</v>
      </c>
      <c r="E69" s="8" t="n">
        <v>40547.44305555556</v>
      </c>
      <c r="F69" s="9" t="n">
        <v>1.25</v>
      </c>
      <c r="G69" t="n">
        <v>17315</v>
      </c>
      <c r="H69" t="inlineStr">
        <is>
          <t>United Kingdom</t>
        </is>
      </c>
      <c r="I69" s="10">
        <f>IF(OR(G69="",LEFT(A69,1)="C",D69&lt;=0,F69&lt;=0,ISNUMBER(MATCH(B69,NonProduct,0)),LEFT(B69,5)="gift_",H69&lt;&gt;"United Kingdom"),"Drop","Keep")</f>
        <v/>
      </c>
    </row>
    <row r="70">
      <c r="A70" t="n">
        <v>540005</v>
      </c>
      <c r="B70" t="n">
        <v>21034</v>
      </c>
      <c r="C70" t="inlineStr">
        <is>
          <t>REX CASH+CARRY JUMBO SHOPPER</t>
        </is>
      </c>
      <c r="D70" t="n">
        <v>1</v>
      </c>
      <c r="E70" s="8" t="n">
        <v>40547.44305555556</v>
      </c>
      <c r="F70" s="9" t="n">
        <v>0.95</v>
      </c>
      <c r="G70" t="n">
        <v>17315</v>
      </c>
      <c r="H70" t="inlineStr">
        <is>
          <t>United Kingdom</t>
        </is>
      </c>
      <c r="I70" s="10">
        <f>IF(OR(G70="",LEFT(A70,1)="C",D70&lt;=0,F70&lt;=0,ISNUMBER(MATCH(B70,NonProduct,0)),LEFT(B70,5)="gift_",H70&lt;&gt;"United Kingdom"),"Drop","Keep")</f>
        <v/>
      </c>
    </row>
    <row r="71">
      <c r="A71" t="n">
        <v>540005</v>
      </c>
      <c r="B71" t="n">
        <v>84949</v>
      </c>
      <c r="C71" t="inlineStr">
        <is>
          <t>SILVER HANGING T-LIGHT HOLDER</t>
        </is>
      </c>
      <c r="D71" t="n">
        <v>6</v>
      </c>
      <c r="E71" s="8" t="n">
        <v>40547.44305555556</v>
      </c>
      <c r="F71" s="9" t="n">
        <v>1.65</v>
      </c>
      <c r="G71" t="n">
        <v>17315</v>
      </c>
      <c r="H71" t="inlineStr">
        <is>
          <t>United Kingdom</t>
        </is>
      </c>
      <c r="I71" s="10">
        <f>IF(OR(G71="",LEFT(A71,1)="C",D71&lt;=0,F71&lt;=0,ISNUMBER(MATCH(B71,NonProduct,0)),LEFT(B71,5)="gift_",H71&lt;&gt;"United Kingdom"),"Drop","Keep")</f>
        <v/>
      </c>
    </row>
    <row r="72">
      <c r="A72" t="n">
        <v>540005</v>
      </c>
      <c r="B72" t="n">
        <v>85062</v>
      </c>
      <c r="C72" t="inlineStr">
        <is>
          <t>PEARL CRYSTAL PUMPKIN T-LIGHT HLDR</t>
        </is>
      </c>
      <c r="D72" t="n">
        <v>6</v>
      </c>
      <c r="E72" s="8" t="n">
        <v>40547.44305555556</v>
      </c>
      <c r="F72" s="9" t="n">
        <v>1.65</v>
      </c>
      <c r="G72" t="n">
        <v>17315</v>
      </c>
      <c r="H72" t="inlineStr">
        <is>
          <t>United Kingdom</t>
        </is>
      </c>
      <c r="I72" s="10">
        <f>IF(OR(G72="",LEFT(A72,1)="C",D72&lt;=0,F72&lt;=0,ISNUMBER(MATCH(B72,NonProduct,0)),LEFT(B72,5)="gift_",H72&lt;&gt;"United Kingdom"),"Drop","Keep")</f>
        <v/>
      </c>
    </row>
    <row r="73">
      <c r="A73" t="n">
        <v>540005</v>
      </c>
      <c r="B73" t="n">
        <v>22403</v>
      </c>
      <c r="C73" t="inlineStr">
        <is>
          <t xml:space="preserve">MAGNETS PACK OF 4 VINTAGE LABELS </t>
        </is>
      </c>
      <c r="D73" t="n">
        <v>24</v>
      </c>
      <c r="E73" s="8" t="n">
        <v>40547.44305555556</v>
      </c>
      <c r="F73" s="9" t="n">
        <v>0.42</v>
      </c>
      <c r="G73" t="n">
        <v>17315</v>
      </c>
      <c r="H73" t="inlineStr">
        <is>
          <t>United Kingdom</t>
        </is>
      </c>
      <c r="I73" s="10">
        <f>IF(OR(G73="",LEFT(A73,1)="C",D73&lt;=0,F73&lt;=0,ISNUMBER(MATCH(B73,NonProduct,0)),LEFT(B73,5)="gift_",H73&lt;&gt;"United Kingdom"),"Drop","Keep")</f>
        <v/>
      </c>
    </row>
    <row r="74">
      <c r="A74" t="n">
        <v>540005</v>
      </c>
      <c r="B74" t="n">
        <v>84766</v>
      </c>
      <c r="C74" t="inlineStr">
        <is>
          <t>SILVER ROCOCO CANDLE STICK</t>
        </is>
      </c>
      <c r="D74" t="n">
        <v>12</v>
      </c>
      <c r="E74" s="8" t="n">
        <v>40547.44305555556</v>
      </c>
      <c r="F74" s="9" t="n">
        <v>1.95</v>
      </c>
      <c r="G74" t="n">
        <v>17315</v>
      </c>
      <c r="H74" t="inlineStr">
        <is>
          <t>United Kingdom</t>
        </is>
      </c>
      <c r="I74" s="10">
        <f>IF(OR(G74="",LEFT(A74,1)="C",D74&lt;=0,F74&lt;=0,ISNUMBER(MATCH(B74,NonProduct,0)),LEFT(B74,5)="gift_",H74&lt;&gt;"United Kingdom"),"Drop","Keep")</f>
        <v/>
      </c>
    </row>
    <row r="75">
      <c r="A75" t="n">
        <v>540005</v>
      </c>
      <c r="B75" t="n">
        <v>21034</v>
      </c>
      <c r="C75" t="inlineStr">
        <is>
          <t>REX CASH+CARRY JUMBO SHOPPER</t>
        </is>
      </c>
      <c r="D75" t="n">
        <v>1</v>
      </c>
      <c r="E75" s="8" t="n">
        <v>40547.44305555556</v>
      </c>
      <c r="F75" s="9" t="n">
        <v>0.95</v>
      </c>
      <c r="G75" t="n">
        <v>17315</v>
      </c>
      <c r="H75" t="inlineStr">
        <is>
          <t>United Kingdom</t>
        </is>
      </c>
      <c r="I75" s="10">
        <f>IF(OR(G75="",LEFT(A75,1)="C",D75&lt;=0,F75&lt;=0,ISNUMBER(MATCH(B75,NonProduct,0)),LEFT(B75,5)="gift_",H75&lt;&gt;"United Kingdom"),"Drop","Keep")</f>
        <v/>
      </c>
    </row>
    <row r="76">
      <c r="A76" t="n">
        <v>540005</v>
      </c>
      <c r="B76" t="n">
        <v>21615</v>
      </c>
      <c r="C76" t="inlineStr">
        <is>
          <t>4 LAVENDER BOTANICAL DINNER CANDLES</t>
        </is>
      </c>
      <c r="D76" t="n">
        <v>12</v>
      </c>
      <c r="E76" s="8" t="n">
        <v>40547.44305555556</v>
      </c>
      <c r="F76" s="9" t="n">
        <v>1.25</v>
      </c>
      <c r="G76" t="n">
        <v>17315</v>
      </c>
      <c r="H76" t="inlineStr">
        <is>
          <t>United Kingdom</t>
        </is>
      </c>
      <c r="I76" s="10">
        <f>IF(OR(G76="",LEFT(A76,1)="C",D76&lt;=0,F76&lt;=0,ISNUMBER(MATCH(B76,NonProduct,0)),LEFT(B76,5)="gift_",H76&lt;&gt;"United Kingdom"),"Drop","Keep")</f>
        <v/>
      </c>
    </row>
    <row r="77">
      <c r="A77" t="n">
        <v>540005</v>
      </c>
      <c r="B77" t="n">
        <v>21618</v>
      </c>
      <c r="C77" t="inlineStr">
        <is>
          <t>4 WILDFLOWER BOTANICAL CANDLES</t>
        </is>
      </c>
      <c r="D77" t="n">
        <v>12</v>
      </c>
      <c r="E77" s="8" t="n">
        <v>40547.44305555556</v>
      </c>
      <c r="F77" s="9" t="n">
        <v>1.25</v>
      </c>
      <c r="G77" t="n">
        <v>17315</v>
      </c>
      <c r="H77" t="inlineStr">
        <is>
          <t>United Kingdom</t>
        </is>
      </c>
      <c r="I77" s="10">
        <f>IF(OR(G77="",LEFT(A77,1)="C",D77&lt;=0,F77&lt;=0,ISNUMBER(MATCH(B77,NonProduct,0)),LEFT(B77,5)="gift_",H77&lt;&gt;"United Kingdom"),"Drop","Keep")</f>
        <v/>
      </c>
    </row>
    <row r="78">
      <c r="A78" t="inlineStr">
        <is>
          <t>C540006</t>
        </is>
      </c>
      <c r="B78" t="n">
        <v>21306</v>
      </c>
      <c r="C78" t="inlineStr">
        <is>
          <t>SET/4 DAISY MIRROR MAGNETS</t>
        </is>
      </c>
      <c r="D78" t="n">
        <v>-1</v>
      </c>
      <c r="E78" s="8" t="n">
        <v>40547.45</v>
      </c>
      <c r="F78" s="9" t="n">
        <v>2.1</v>
      </c>
      <c r="G78" t="n">
        <v>14606</v>
      </c>
      <c r="H78" t="inlineStr">
        <is>
          <t>United Kingdom</t>
        </is>
      </c>
      <c r="I78" s="10">
        <f>IF(OR(G78="",LEFT(A78,1)="C",D78&lt;=0,F78&lt;=0,ISNUMBER(MATCH(B78,NonProduct,0)),LEFT(B78,5)="gift_",H78&lt;&gt;"United Kingdom"),"Drop","Keep")</f>
        <v/>
      </c>
    </row>
    <row r="79">
      <c r="A79" t="inlineStr">
        <is>
          <t>C540006</t>
        </is>
      </c>
      <c r="B79" t="n">
        <v>84352</v>
      </c>
      <c r="C79" t="inlineStr">
        <is>
          <t xml:space="preserve">SILVER CHRISTMAS TREE BAUBLE STAND </t>
        </is>
      </c>
      <c r="D79" t="n">
        <v>-1</v>
      </c>
      <c r="E79" s="8" t="n">
        <v>40547.45</v>
      </c>
      <c r="F79" s="9" t="n">
        <v>16.95</v>
      </c>
      <c r="G79" t="n">
        <v>14606</v>
      </c>
      <c r="H79" t="inlineStr">
        <is>
          <t>United Kingdom</t>
        </is>
      </c>
      <c r="I79" s="10">
        <f>IF(OR(G79="",LEFT(A79,1)="C",D79&lt;=0,F79&lt;=0,ISNUMBER(MATCH(B79,NonProduct,0)),LEFT(B79,5)="gift_",H79&lt;&gt;"United Kingdom"),"Drop","Keep")</f>
        <v/>
      </c>
    </row>
    <row r="80">
      <c r="A80" t="inlineStr">
        <is>
          <t>C540006</t>
        </is>
      </c>
      <c r="B80" t="n">
        <v>22423</v>
      </c>
      <c r="C80" t="inlineStr">
        <is>
          <t>REGENCY CAKESTAND 3 TIER</t>
        </is>
      </c>
      <c r="D80" t="n">
        <v>-1</v>
      </c>
      <c r="E80" s="8" t="n">
        <v>40547.45</v>
      </c>
      <c r="F80" s="9" t="n">
        <v>12.75</v>
      </c>
      <c r="G80" t="n">
        <v>14606</v>
      </c>
      <c r="H80" t="inlineStr">
        <is>
          <t>United Kingdom</t>
        </is>
      </c>
      <c r="I80" s="10">
        <f>IF(OR(G80="",LEFT(A80,1)="C",D80&lt;=0,F80&lt;=0,ISNUMBER(MATCH(B80,NonProduct,0)),LEFT(B80,5)="gift_",H80&lt;&gt;"United Kingdom"),"Drop","Keep")</f>
        <v/>
      </c>
    </row>
    <row r="81">
      <c r="A81" t="inlineStr">
        <is>
          <t>C540007</t>
        </is>
      </c>
      <c r="B81" t="n">
        <v>21055</v>
      </c>
      <c r="C81" t="inlineStr">
        <is>
          <t xml:space="preserve">TOOL BOX SOFT TOY </t>
        </is>
      </c>
      <c r="D81" t="n">
        <v>-6</v>
      </c>
      <c r="E81" s="8" t="n">
        <v>40547.46388888889</v>
      </c>
      <c r="F81" s="9" t="n">
        <v>8.949999999999999</v>
      </c>
      <c r="G81" t="n">
        <v>15379</v>
      </c>
      <c r="H81" t="inlineStr">
        <is>
          <t>United Kingdom</t>
        </is>
      </c>
      <c r="I81" s="10">
        <f>IF(OR(G81="",LEFT(A81,1)="C",D81&lt;=0,F81&lt;=0,ISNUMBER(MATCH(B81,NonProduct,0)),LEFT(B81,5)="gift_",H81&lt;&gt;"United Kingdom"),"Drop","Keep")</f>
        <v/>
      </c>
    </row>
    <row r="82">
      <c r="A82" t="inlineStr">
        <is>
          <t>C540007</t>
        </is>
      </c>
      <c r="B82" t="n">
        <v>22274</v>
      </c>
      <c r="C82" t="inlineStr">
        <is>
          <t>FELTCRAFT DOLL EMILY</t>
        </is>
      </c>
      <c r="D82" t="n">
        <v>-6</v>
      </c>
      <c r="E82" s="8" t="n">
        <v>40547.46388888889</v>
      </c>
      <c r="F82" s="9" t="n">
        <v>2.95</v>
      </c>
      <c r="G82" t="n">
        <v>15379</v>
      </c>
      <c r="H82" t="inlineStr">
        <is>
          <t>United Kingdom</t>
        </is>
      </c>
      <c r="I82" s="10">
        <f>IF(OR(G82="",LEFT(A82,1)="C",D82&lt;=0,F82&lt;=0,ISNUMBER(MATCH(B82,NonProduct,0)),LEFT(B82,5)="gift_",H82&lt;&gt;"United Kingdom"),"Drop","Keep")</f>
        <v/>
      </c>
    </row>
    <row r="83">
      <c r="A83" t="n">
        <v>540008</v>
      </c>
      <c r="B83" t="inlineStr">
        <is>
          <t>85230F</t>
        </is>
      </c>
      <c r="D83" t="n">
        <v>-48</v>
      </c>
      <c r="E83" s="8" t="n">
        <v>40547.46527777778</v>
      </c>
      <c r="F83" s="9" t="n">
        <v>0</v>
      </c>
      <c r="H83" t="inlineStr">
        <is>
          <t>United Kingdom</t>
        </is>
      </c>
      <c r="I83" s="10">
        <f>IF(OR(G83="",LEFT(A83,1)="C",D83&lt;=0,F83&lt;=0,ISNUMBER(MATCH(B83,NonProduct,0)),LEFT(B83,5)="gift_",H83&lt;&gt;"United Kingdom"),"Drop","Keep")</f>
        <v/>
      </c>
    </row>
    <row r="84">
      <c r="A84" t="n">
        <v>540009</v>
      </c>
      <c r="B84" t="n">
        <v>22158</v>
      </c>
      <c r="D84" t="n">
        <v>-120</v>
      </c>
      <c r="E84" s="8" t="n">
        <v>40547.46527777778</v>
      </c>
      <c r="F84" s="9" t="n">
        <v>0</v>
      </c>
      <c r="H84" t="inlineStr">
        <is>
          <t>United Kingdom</t>
        </is>
      </c>
      <c r="I84" s="10">
        <f>IF(OR(G84="",LEFT(A84,1)="C",D84&lt;=0,F84&lt;=0,ISNUMBER(MATCH(B84,NonProduct,0)),LEFT(B84,5)="gift_",H84&lt;&gt;"United Kingdom"),"Drop","Keep")</f>
        <v/>
      </c>
    </row>
    <row r="85">
      <c r="A85" t="n">
        <v>540010</v>
      </c>
      <c r="B85" t="n">
        <v>22501</v>
      </c>
      <c r="C85" t="inlineStr">
        <is>
          <t>reverse 21/5/10 adjustment</t>
        </is>
      </c>
      <c r="D85" t="n">
        <v>-100</v>
      </c>
      <c r="E85" s="8" t="n">
        <v>40547.46736111111</v>
      </c>
      <c r="F85" s="9" t="n">
        <v>0</v>
      </c>
      <c r="H85" t="inlineStr">
        <is>
          <t>United Kingdom</t>
        </is>
      </c>
      <c r="I85" s="10">
        <f>IF(OR(G85="",LEFT(A85,1)="C",D85&lt;=0,F85&lt;=0,ISNUMBER(MATCH(B85,NonProduct,0)),LEFT(B85,5)="gift_",H85&lt;&gt;"United Kingdom"),"Drop","Keep")</f>
        <v/>
      </c>
    </row>
    <row r="86">
      <c r="A86" t="n">
        <v>540011</v>
      </c>
      <c r="B86" t="n">
        <v>22501</v>
      </c>
      <c r="D86" t="n">
        <v>30</v>
      </c>
      <c r="E86" s="8" t="n">
        <v>40547.46736111111</v>
      </c>
      <c r="F86" s="9" t="n">
        <v>0</v>
      </c>
      <c r="H86" t="inlineStr">
        <is>
          <t>United Kingdom</t>
        </is>
      </c>
      <c r="I86" s="10">
        <f>IF(OR(G86="",LEFT(A86,1)="C",D86&lt;=0,F86&lt;=0,ISNUMBER(MATCH(B86,NonProduct,0)),LEFT(B86,5)="gift_",H86&lt;&gt;"United Kingdom"),"Drop","Keep")</f>
        <v/>
      </c>
    </row>
    <row r="87">
      <c r="A87" t="n">
        <v>540012</v>
      </c>
      <c r="B87" t="n">
        <v>22502</v>
      </c>
      <c r="C87" t="inlineStr">
        <is>
          <t>reverse 21/5/10 adjustment</t>
        </is>
      </c>
      <c r="D87" t="n">
        <v>-100</v>
      </c>
      <c r="E87" s="8" t="n">
        <v>40547.46805555555</v>
      </c>
      <c r="F87" s="9" t="n">
        <v>0</v>
      </c>
      <c r="H87" t="inlineStr">
        <is>
          <t>United Kingdom</t>
        </is>
      </c>
      <c r="I87" s="10">
        <f>IF(OR(G87="",LEFT(A87,1)="C",D87&lt;=0,F87&lt;=0,ISNUMBER(MATCH(B87,NonProduct,0)),LEFT(B87,5)="gift_",H87&lt;&gt;"United Kingdom"),"Drop","Keep")</f>
        <v/>
      </c>
    </row>
    <row r="88">
      <c r="A88" t="n">
        <v>540013</v>
      </c>
      <c r="B88" t="n">
        <v>22794</v>
      </c>
      <c r="C88" t="inlineStr">
        <is>
          <t>SWEETHEART WIRE MAGAZINE RACK</t>
        </is>
      </c>
      <c r="D88" t="n">
        <v>1</v>
      </c>
      <c r="E88" s="8" t="n">
        <v>40547.47916666666</v>
      </c>
      <c r="F88" s="9" t="n">
        <v>7.95</v>
      </c>
      <c r="G88" t="n">
        <v>16255</v>
      </c>
      <c r="H88" t="inlineStr">
        <is>
          <t>United Kingdom</t>
        </is>
      </c>
      <c r="I88" s="10">
        <f>IF(OR(G88="",LEFT(A88,1)="C",D88&lt;=0,F88&lt;=0,ISNUMBER(MATCH(B88,NonProduct,0)),LEFT(B88,5)="gift_",H88&lt;&gt;"United Kingdom"),"Drop","Keep")</f>
        <v/>
      </c>
    </row>
    <row r="89">
      <c r="A89" t="n">
        <v>540013</v>
      </c>
      <c r="B89" t="n">
        <v>22588</v>
      </c>
      <c r="C89" t="inlineStr">
        <is>
          <t>CARD HOLDER GINGHAM HEART</t>
        </is>
      </c>
      <c r="D89" t="n">
        <v>2</v>
      </c>
      <c r="E89" s="8" t="n">
        <v>40547.47916666666</v>
      </c>
      <c r="F89" s="9" t="n">
        <v>2.55</v>
      </c>
      <c r="G89" t="n">
        <v>16255</v>
      </c>
      <c r="H89" t="inlineStr">
        <is>
          <t>United Kingdom</t>
        </is>
      </c>
      <c r="I89" s="10">
        <f>IF(OR(G89="",LEFT(A89,1)="C",D89&lt;=0,F89&lt;=0,ISNUMBER(MATCH(B89,NonProduct,0)),LEFT(B89,5)="gift_",H89&lt;&gt;"United Kingdom"),"Drop","Keep")</f>
        <v/>
      </c>
    </row>
    <row r="90">
      <c r="A90" t="n">
        <v>540013</v>
      </c>
      <c r="B90" t="n">
        <v>22961</v>
      </c>
      <c r="C90" t="inlineStr">
        <is>
          <t>JAM MAKING SET PRINTED</t>
        </is>
      </c>
      <c r="D90" t="n">
        <v>6</v>
      </c>
      <c r="E90" s="8" t="n">
        <v>40547.47916666666</v>
      </c>
      <c r="F90" s="9" t="n">
        <v>1.45</v>
      </c>
      <c r="G90" t="n">
        <v>16255</v>
      </c>
      <c r="H90" t="inlineStr">
        <is>
          <t>United Kingdom</t>
        </is>
      </c>
      <c r="I90" s="10">
        <f>IF(OR(G90="",LEFT(A90,1)="C",D90&lt;=0,F90&lt;=0,ISNUMBER(MATCH(B90,NonProduct,0)),LEFT(B90,5)="gift_",H90&lt;&gt;"United Kingdom"),"Drop","Keep")</f>
        <v/>
      </c>
    </row>
    <row r="91">
      <c r="A91" t="n">
        <v>540013</v>
      </c>
      <c r="B91" t="n">
        <v>22585</v>
      </c>
      <c r="C91" t="inlineStr">
        <is>
          <t>PACK OF 6 BIRDY GIFT TAGS</t>
        </is>
      </c>
      <c r="D91" t="n">
        <v>5</v>
      </c>
      <c r="E91" s="8" t="n">
        <v>40547.47916666666</v>
      </c>
      <c r="F91" s="9" t="n">
        <v>1.25</v>
      </c>
      <c r="G91" t="n">
        <v>16255</v>
      </c>
      <c r="H91" t="inlineStr">
        <is>
          <t>United Kingdom</t>
        </is>
      </c>
      <c r="I91" s="10">
        <f>IF(OR(G91="",LEFT(A91,1)="C",D91&lt;=0,F91&lt;=0,ISNUMBER(MATCH(B91,NonProduct,0)),LEFT(B91,5)="gift_",H91&lt;&gt;"United Kingdom"),"Drop","Keep")</f>
        <v/>
      </c>
    </row>
    <row r="92">
      <c r="A92" t="n">
        <v>540013</v>
      </c>
      <c r="B92" t="n">
        <v>21080</v>
      </c>
      <c r="C92" t="inlineStr">
        <is>
          <t xml:space="preserve">SET/20 RED RETROSPOT PAPER NAPKINS </t>
        </is>
      </c>
      <c r="D92" t="n">
        <v>5</v>
      </c>
      <c r="E92" s="8" t="n">
        <v>40547.47916666666</v>
      </c>
      <c r="F92" s="9" t="n">
        <v>0.85</v>
      </c>
      <c r="G92" t="n">
        <v>16255</v>
      </c>
      <c r="H92" t="inlineStr">
        <is>
          <t>United Kingdom</t>
        </is>
      </c>
      <c r="I92" s="10">
        <f>IF(OR(G92="",LEFT(A92,1)="C",D92&lt;=0,F92&lt;=0,ISNUMBER(MATCH(B92,NonProduct,0)),LEFT(B92,5)="gift_",H92&lt;&gt;"United Kingdom"),"Drop","Keep")</f>
        <v/>
      </c>
    </row>
    <row r="93">
      <c r="A93" t="n">
        <v>540013</v>
      </c>
      <c r="B93" t="n">
        <v>22851</v>
      </c>
      <c r="C93" t="inlineStr">
        <is>
          <t xml:space="preserve">SET 20 NAPKINS FAIRY CAKES DESIGN </t>
        </is>
      </c>
      <c r="D93" t="n">
        <v>2</v>
      </c>
      <c r="E93" s="8" t="n">
        <v>40547.47916666666</v>
      </c>
      <c r="F93" s="9" t="n">
        <v>0.85</v>
      </c>
      <c r="G93" t="n">
        <v>16255</v>
      </c>
      <c r="H93" t="inlineStr">
        <is>
          <t>United Kingdom</t>
        </is>
      </c>
      <c r="I93" s="10">
        <f>IF(OR(G93="",LEFT(A93,1)="C",D93&lt;=0,F93&lt;=0,ISNUMBER(MATCH(B93,NonProduct,0)),LEFT(B93,5)="gift_",H93&lt;&gt;"United Kingdom"),"Drop","Keep")</f>
        <v/>
      </c>
    </row>
    <row r="94">
      <c r="A94" t="n">
        <v>540013</v>
      </c>
      <c r="B94" t="n">
        <v>22723</v>
      </c>
      <c r="C94" t="inlineStr">
        <is>
          <t>SET OF 6 HERB TINS SKETCHBOOK</t>
        </is>
      </c>
      <c r="D94" t="n">
        <v>3</v>
      </c>
      <c r="E94" s="8" t="n">
        <v>40547.47916666666</v>
      </c>
      <c r="F94" s="9" t="n">
        <v>3.95</v>
      </c>
      <c r="G94" t="n">
        <v>16255</v>
      </c>
      <c r="H94" t="inlineStr">
        <is>
          <t>United Kingdom</t>
        </is>
      </c>
      <c r="I94" s="10">
        <f>IF(OR(G94="",LEFT(A94,1)="C",D94&lt;=0,F94&lt;=0,ISNUMBER(MATCH(B94,NonProduct,0)),LEFT(B94,5)="gift_",H94&lt;&gt;"United Kingdom"),"Drop","Keep")</f>
        <v/>
      </c>
    </row>
    <row r="95">
      <c r="A95" t="n">
        <v>540013</v>
      </c>
      <c r="B95" t="n">
        <v>22151</v>
      </c>
      <c r="C95" t="inlineStr">
        <is>
          <t>PLACE SETTING WHITE HEART</t>
        </is>
      </c>
      <c r="D95" t="n">
        <v>72</v>
      </c>
      <c r="E95" s="8" t="n">
        <v>40547.47916666666</v>
      </c>
      <c r="F95" s="9" t="n">
        <v>0.42</v>
      </c>
      <c r="G95" t="n">
        <v>16255</v>
      </c>
      <c r="H95" t="inlineStr">
        <is>
          <t>United Kingdom</t>
        </is>
      </c>
      <c r="I95" s="10">
        <f>IF(OR(G95="",LEFT(A95,1)="C",D95&lt;=0,F95&lt;=0,ISNUMBER(MATCH(B95,NonProduct,0)),LEFT(B95,5)="gift_",H95&lt;&gt;"United Kingdom"),"Drop","Keep")</f>
        <v/>
      </c>
    </row>
    <row r="96">
      <c r="A96" t="n">
        <v>540013</v>
      </c>
      <c r="B96" t="n">
        <v>21535</v>
      </c>
      <c r="C96" t="inlineStr">
        <is>
          <t>RED RETROSPOT SMALL MILK JUG</t>
        </is>
      </c>
      <c r="D96" t="n">
        <v>2</v>
      </c>
      <c r="E96" s="8" t="n">
        <v>40547.47916666666</v>
      </c>
      <c r="F96" s="9" t="n">
        <v>2.55</v>
      </c>
      <c r="G96" t="n">
        <v>16255</v>
      </c>
      <c r="H96" t="inlineStr">
        <is>
          <t>United Kingdom</t>
        </is>
      </c>
      <c r="I96" s="10">
        <f>IF(OR(G96="",LEFT(A96,1)="C",D96&lt;=0,F96&lt;=0,ISNUMBER(MATCH(B96,NonProduct,0)),LEFT(B96,5)="gift_",H96&lt;&gt;"United Kingdom"),"Drop","Keep")</f>
        <v/>
      </c>
    </row>
    <row r="97">
      <c r="A97" t="n">
        <v>540013</v>
      </c>
      <c r="B97" t="n">
        <v>21531</v>
      </c>
      <c r="C97" t="inlineStr">
        <is>
          <t>RED RETROSPOT SUGAR JAM BOWL</t>
        </is>
      </c>
      <c r="D97" t="n">
        <v>2</v>
      </c>
      <c r="E97" s="8" t="n">
        <v>40547.47916666666</v>
      </c>
      <c r="F97" s="9" t="n">
        <v>2.55</v>
      </c>
      <c r="G97" t="n">
        <v>16255</v>
      </c>
      <c r="H97" t="inlineStr">
        <is>
          <t>United Kingdom</t>
        </is>
      </c>
      <c r="I97" s="10">
        <f>IF(OR(G97="",LEFT(A97,1)="C",D97&lt;=0,F97&lt;=0,ISNUMBER(MATCH(B97,NonProduct,0)),LEFT(B97,5)="gift_",H97&lt;&gt;"United Kingdom"),"Drop","Keep")</f>
        <v/>
      </c>
    </row>
    <row r="98">
      <c r="A98" t="n">
        <v>540013</v>
      </c>
      <c r="B98" t="n">
        <v>22667</v>
      </c>
      <c r="C98" t="inlineStr">
        <is>
          <t xml:space="preserve">RECIPE BOX RETROSPOT </t>
        </is>
      </c>
      <c r="D98" t="n">
        <v>5</v>
      </c>
      <c r="E98" s="8" t="n">
        <v>40547.47916666666</v>
      </c>
      <c r="F98" s="9" t="n">
        <v>2.95</v>
      </c>
      <c r="G98" t="n">
        <v>16255</v>
      </c>
      <c r="H98" t="inlineStr">
        <is>
          <t>United Kingdom</t>
        </is>
      </c>
      <c r="I98" s="10">
        <f>IF(OR(G98="",LEFT(A98,1)="C",D98&lt;=0,F98&lt;=0,ISNUMBER(MATCH(B98,NonProduct,0)),LEFT(B98,5)="gift_",H98&lt;&gt;"United Kingdom"),"Drop","Keep")</f>
        <v/>
      </c>
    </row>
    <row r="99">
      <c r="A99" t="n">
        <v>540013</v>
      </c>
      <c r="B99" t="n">
        <v>21034</v>
      </c>
      <c r="C99" t="inlineStr">
        <is>
          <t>REX CASH+CARRY JUMBO SHOPPER</t>
        </is>
      </c>
      <c r="D99" t="n">
        <v>1</v>
      </c>
      <c r="E99" s="8" t="n">
        <v>40547.47916666666</v>
      </c>
      <c r="F99" s="9" t="n">
        <v>0.95</v>
      </c>
      <c r="G99" t="n">
        <v>16255</v>
      </c>
      <c r="H99" t="inlineStr">
        <is>
          <t>United Kingdom</t>
        </is>
      </c>
      <c r="I99" s="10">
        <f>IF(OR(G99="",LEFT(A99,1)="C",D99&lt;=0,F99&lt;=0,ISNUMBER(MATCH(B99,NonProduct,0)),LEFT(B99,5)="gift_",H99&lt;&gt;"United Kingdom"),"Drop","Keep")</f>
        <v/>
      </c>
    </row>
    <row r="100">
      <c r="A100" t="n">
        <v>540013</v>
      </c>
      <c r="B100" t="n">
        <v>22776</v>
      </c>
      <c r="C100" t="inlineStr">
        <is>
          <t>SWEETHEART CAKESTAND 3 TIER</t>
        </is>
      </c>
      <c r="D100" t="n">
        <v>1</v>
      </c>
      <c r="E100" s="8" t="n">
        <v>40547.47916666666</v>
      </c>
      <c r="F100" s="9" t="n">
        <v>9.949999999999999</v>
      </c>
      <c r="G100" t="n">
        <v>16255</v>
      </c>
      <c r="H100" t="inlineStr">
        <is>
          <t>United Kingdom</t>
        </is>
      </c>
      <c r="I100" s="10">
        <f>IF(OR(G100="",LEFT(A100,1)="C",D100&lt;=0,F100&lt;=0,ISNUMBER(MATCH(B100,NonProduct,0)),LEFT(B100,5)="gift_",H100&lt;&gt;"United Kingdom"),"Drop","Keep")</f>
        <v/>
      </c>
    </row>
    <row r="101">
      <c r="A101" t="n">
        <v>540013</v>
      </c>
      <c r="B101" t="n">
        <v>79321</v>
      </c>
      <c r="C101" t="inlineStr">
        <is>
          <t>CHILLI LIGHTS</t>
        </is>
      </c>
      <c r="D101" t="n">
        <v>5</v>
      </c>
      <c r="E101" s="8" t="n">
        <v>40547.47916666666</v>
      </c>
      <c r="F101" s="9" t="n">
        <v>4.95</v>
      </c>
      <c r="G101" t="n">
        <v>16255</v>
      </c>
      <c r="H101" t="inlineStr">
        <is>
          <t>United Kingdom</t>
        </is>
      </c>
      <c r="I101" s="10">
        <f>IF(OR(G101="",LEFT(A101,1)="C",D101&lt;=0,F101&lt;=0,ISNUMBER(MATCH(B101,NonProduct,0)),LEFT(B101,5)="gift_",H101&lt;&gt;"United Kingdom"),"Drop","Keep")</f>
        <v/>
      </c>
    </row>
    <row r="102">
      <c r="A102" t="n">
        <v>540013</v>
      </c>
      <c r="B102" t="n">
        <v>85064</v>
      </c>
      <c r="C102" t="inlineStr">
        <is>
          <t>CREAM SWEETHEART LETTER RACK</t>
        </is>
      </c>
      <c r="D102" t="n">
        <v>2</v>
      </c>
      <c r="E102" s="8" t="n">
        <v>40547.47916666666</v>
      </c>
      <c r="F102" s="9" t="n">
        <v>5.45</v>
      </c>
      <c r="G102" t="n">
        <v>16255</v>
      </c>
      <c r="H102" t="inlineStr">
        <is>
          <t>United Kingdom</t>
        </is>
      </c>
      <c r="I102" s="10">
        <f>IF(OR(G102="",LEFT(A102,1)="C",D102&lt;=0,F102&lt;=0,ISNUMBER(MATCH(B102,NonProduct,0)),LEFT(B102,5)="gift_",H102&lt;&gt;"United Kingdom"),"Drop","Keep")</f>
        <v/>
      </c>
    </row>
    <row r="103">
      <c r="A103" t="n">
        <v>540013</v>
      </c>
      <c r="B103" t="n">
        <v>85066</v>
      </c>
      <c r="C103" t="inlineStr">
        <is>
          <t>CREAM SWEETHEART MINI CHEST</t>
        </is>
      </c>
      <c r="D103" t="n">
        <v>1</v>
      </c>
      <c r="E103" s="8" t="n">
        <v>40547.47916666666</v>
      </c>
      <c r="F103" s="9" t="n">
        <v>12.75</v>
      </c>
      <c r="G103" t="n">
        <v>16255</v>
      </c>
      <c r="H103" t="inlineStr">
        <is>
          <t>United Kingdom</t>
        </is>
      </c>
      <c r="I103" s="10">
        <f>IF(OR(G103="",LEFT(A103,1)="C",D103&lt;=0,F103&lt;=0,ISNUMBER(MATCH(B103,NonProduct,0)),LEFT(B103,5)="gift_",H103&lt;&gt;"United Kingdom"),"Drop","Keep")</f>
        <v/>
      </c>
    </row>
    <row r="104">
      <c r="A104" t="n">
        <v>540013</v>
      </c>
      <c r="B104" t="n">
        <v>22197</v>
      </c>
      <c r="C104" t="inlineStr">
        <is>
          <t>SMALL POPCORN HOLDER</t>
        </is>
      </c>
      <c r="D104" t="n">
        <v>19</v>
      </c>
      <c r="E104" s="8" t="n">
        <v>40547.47916666666</v>
      </c>
      <c r="F104" s="9" t="n">
        <v>0.85</v>
      </c>
      <c r="G104" t="n">
        <v>16255</v>
      </c>
      <c r="H104" t="inlineStr">
        <is>
          <t>United Kingdom</t>
        </is>
      </c>
      <c r="I104" s="10">
        <f>IF(OR(G104="",LEFT(A104,1)="C",D104&lt;=0,F104&lt;=0,ISNUMBER(MATCH(B104,NonProduct,0)),LEFT(B104,5)="gift_",H104&lt;&gt;"United Kingdom"),"Drop","Keep")</f>
        <v/>
      </c>
    </row>
    <row r="105">
      <c r="A105" t="n">
        <v>540013</v>
      </c>
      <c r="B105" t="n">
        <v>22862</v>
      </c>
      <c r="C105" t="inlineStr">
        <is>
          <t xml:space="preserve">LOVE HEART NAPKIN BOX </t>
        </is>
      </c>
      <c r="D105" t="n">
        <v>2</v>
      </c>
      <c r="E105" s="8" t="n">
        <v>40547.47916666666</v>
      </c>
      <c r="F105" s="9" t="n">
        <v>4.25</v>
      </c>
      <c r="G105" t="n">
        <v>16255</v>
      </c>
      <c r="H105" t="inlineStr">
        <is>
          <t>United Kingdom</t>
        </is>
      </c>
      <c r="I105" s="10">
        <f>IF(OR(G105="",LEFT(A105,1)="C",D105&lt;=0,F105&lt;=0,ISNUMBER(MATCH(B105,NonProduct,0)),LEFT(B105,5)="gift_",H105&lt;&gt;"United Kingdom"),"Drop","Keep")</f>
        <v/>
      </c>
    </row>
    <row r="106">
      <c r="A106" t="n">
        <v>540013</v>
      </c>
      <c r="B106" t="n">
        <v>22558</v>
      </c>
      <c r="C106" t="inlineStr">
        <is>
          <t xml:space="preserve">CLOTHES PEGS RETROSPOT PACK 24 </t>
        </is>
      </c>
      <c r="D106" t="n">
        <v>4</v>
      </c>
      <c r="E106" s="8" t="n">
        <v>40547.47916666666</v>
      </c>
      <c r="F106" s="9" t="n">
        <v>1.49</v>
      </c>
      <c r="G106" t="n">
        <v>16255</v>
      </c>
      <c r="H106" t="inlineStr">
        <is>
          <t>United Kingdom</t>
        </is>
      </c>
      <c r="I106" s="10">
        <f>IF(OR(G106="",LEFT(A106,1)="C",D106&lt;=0,F106&lt;=0,ISNUMBER(MATCH(B106,NonProduct,0)),LEFT(B106,5)="gift_",H106&lt;&gt;"United Kingdom"),"Drop","Keep")</f>
        <v/>
      </c>
    </row>
    <row r="107">
      <c r="A107" t="n">
        <v>540013</v>
      </c>
      <c r="B107" t="n">
        <v>20914</v>
      </c>
      <c r="C107" t="inlineStr">
        <is>
          <t>SET/5 RED RETROSPOT LID GLASS BOWLS</t>
        </is>
      </c>
      <c r="D107" t="n">
        <v>5</v>
      </c>
      <c r="E107" s="8" t="n">
        <v>40547.47916666666</v>
      </c>
      <c r="F107" s="9" t="n">
        <v>2.95</v>
      </c>
      <c r="G107" t="n">
        <v>16255</v>
      </c>
      <c r="H107" t="inlineStr">
        <is>
          <t>United Kingdom</t>
        </is>
      </c>
      <c r="I107" s="10">
        <f>IF(OR(G107="",LEFT(A107,1)="C",D107&lt;=0,F107&lt;=0,ISNUMBER(MATCH(B107,NonProduct,0)),LEFT(B107,5)="gift_",H107&lt;&gt;"United Kingdom"),"Drop","Keep")</f>
        <v/>
      </c>
    </row>
    <row r="108">
      <c r="A108" t="n">
        <v>540013</v>
      </c>
      <c r="B108" t="n">
        <v>22763</v>
      </c>
      <c r="C108" t="inlineStr">
        <is>
          <t>KEY CABINET MA CAMPAGNE</t>
        </is>
      </c>
      <c r="D108" t="n">
        <v>1</v>
      </c>
      <c r="E108" s="8" t="n">
        <v>40547.47916666666</v>
      </c>
      <c r="F108" s="9" t="n">
        <v>9.949999999999999</v>
      </c>
      <c r="G108" t="n">
        <v>16255</v>
      </c>
      <c r="H108" t="inlineStr">
        <is>
          <t>United Kingdom</t>
        </is>
      </c>
      <c r="I108" s="10">
        <f>IF(OR(G108="",LEFT(A108,1)="C",D108&lt;=0,F108&lt;=0,ISNUMBER(MATCH(B108,NonProduct,0)),LEFT(B108,5)="gift_",H108&lt;&gt;"United Kingdom"),"Drop","Keep")</f>
        <v/>
      </c>
    </row>
    <row r="109">
      <c r="A109" t="n">
        <v>540013</v>
      </c>
      <c r="B109" t="n">
        <v>22507</v>
      </c>
      <c r="C109" t="inlineStr">
        <is>
          <t>MEMO BOARD RETROSPOT  DESIGN</t>
        </is>
      </c>
      <c r="D109" t="n">
        <v>2</v>
      </c>
      <c r="E109" s="8" t="n">
        <v>40547.47916666666</v>
      </c>
      <c r="F109" s="9" t="n">
        <v>4.95</v>
      </c>
      <c r="G109" t="n">
        <v>16255</v>
      </c>
      <c r="H109" t="inlineStr">
        <is>
          <t>United Kingdom</t>
        </is>
      </c>
      <c r="I109" s="10">
        <f>IF(OR(G109="",LEFT(A109,1)="C",D109&lt;=0,F109&lt;=0,ISNUMBER(MATCH(B109,NonProduct,0)),LEFT(B109,5)="gift_",H109&lt;&gt;"United Kingdom"),"Drop","Keep")</f>
        <v/>
      </c>
    </row>
    <row r="110">
      <c r="A110" t="n">
        <v>540013</v>
      </c>
      <c r="B110" t="n">
        <v>22505</v>
      </c>
      <c r="C110" t="inlineStr">
        <is>
          <t>MEMO BOARD COTTAGE DESIGN</t>
        </is>
      </c>
      <c r="D110" t="n">
        <v>2</v>
      </c>
      <c r="E110" s="8" t="n">
        <v>40547.47916666666</v>
      </c>
      <c r="F110" s="9" t="n">
        <v>4.95</v>
      </c>
      <c r="G110" t="n">
        <v>16255</v>
      </c>
      <c r="H110" t="inlineStr">
        <is>
          <t>United Kingdom</t>
        </is>
      </c>
      <c r="I110" s="10">
        <f>IF(OR(G110="",LEFT(A110,1)="C",D110&lt;=0,F110&lt;=0,ISNUMBER(MATCH(B110,NonProduct,0)),LEFT(B110,5)="gift_",H110&lt;&gt;"United Kingdom"),"Drop","Keep")</f>
        <v/>
      </c>
    </row>
    <row r="111">
      <c r="A111" t="n">
        <v>540013</v>
      </c>
      <c r="B111" t="n">
        <v>22170</v>
      </c>
      <c r="C111" t="inlineStr">
        <is>
          <t>PICTURE FRAME WOOD TRIPLE PORTRAIT</t>
        </is>
      </c>
      <c r="D111" t="n">
        <v>4</v>
      </c>
      <c r="E111" s="8" t="n">
        <v>40547.47916666666</v>
      </c>
      <c r="F111" s="9" t="n">
        <v>6.75</v>
      </c>
      <c r="G111" t="n">
        <v>16255</v>
      </c>
      <c r="H111" t="inlineStr">
        <is>
          <t>United Kingdom</t>
        </is>
      </c>
      <c r="I111" s="10">
        <f>IF(OR(G111="",LEFT(A111,1)="C",D111&lt;=0,F111&lt;=0,ISNUMBER(MATCH(B111,NonProduct,0)),LEFT(B111,5)="gift_",H111&lt;&gt;"United Kingdom"),"Drop","Keep")</f>
        <v/>
      </c>
    </row>
    <row r="112">
      <c r="A112" t="n">
        <v>540013</v>
      </c>
      <c r="B112" t="n">
        <v>22169</v>
      </c>
      <c r="C112" t="inlineStr">
        <is>
          <t>FAMILY ALBUM WHITE PICTURE FRAME</t>
        </is>
      </c>
      <c r="D112" t="n">
        <v>1</v>
      </c>
      <c r="E112" s="8" t="n">
        <v>40547.47916666666</v>
      </c>
      <c r="F112" s="9" t="n">
        <v>8.5</v>
      </c>
      <c r="G112" t="n">
        <v>16255</v>
      </c>
      <c r="H112" t="inlineStr">
        <is>
          <t>United Kingdom</t>
        </is>
      </c>
      <c r="I112" s="10">
        <f>IF(OR(G112="",LEFT(A112,1)="C",D112&lt;=0,F112&lt;=0,ISNUMBER(MATCH(B112,NonProduct,0)),LEFT(B112,5)="gift_",H112&lt;&gt;"United Kingdom"),"Drop","Keep")</f>
        <v/>
      </c>
    </row>
    <row r="113">
      <c r="A113" t="n">
        <v>540013</v>
      </c>
      <c r="B113" t="n">
        <v>21901</v>
      </c>
      <c r="C113" t="inlineStr">
        <is>
          <t xml:space="preserve">KEY FOB , BACK DOOR </t>
        </is>
      </c>
      <c r="D113" t="n">
        <v>2</v>
      </c>
      <c r="E113" s="8" t="n">
        <v>40547.47916666666</v>
      </c>
      <c r="F113" s="9" t="n">
        <v>0.65</v>
      </c>
      <c r="G113" t="n">
        <v>16255</v>
      </c>
      <c r="H113" t="inlineStr">
        <is>
          <t>United Kingdom</t>
        </is>
      </c>
      <c r="I113" s="10">
        <f>IF(OR(G113="",LEFT(A113,1)="C",D113&lt;=0,F113&lt;=0,ISNUMBER(MATCH(B113,NonProduct,0)),LEFT(B113,5)="gift_",H113&lt;&gt;"United Kingdom"),"Drop","Keep")</f>
        <v/>
      </c>
    </row>
    <row r="114">
      <c r="A114" t="n">
        <v>540013</v>
      </c>
      <c r="B114" t="n">
        <v>21900</v>
      </c>
      <c r="C114" t="inlineStr">
        <is>
          <t>KEY FOB , SHED</t>
        </is>
      </c>
      <c r="D114" t="n">
        <v>5</v>
      </c>
      <c r="E114" s="8" t="n">
        <v>40547.47916666666</v>
      </c>
      <c r="F114" s="9" t="n">
        <v>0.65</v>
      </c>
      <c r="G114" t="n">
        <v>16255</v>
      </c>
      <c r="H114" t="inlineStr">
        <is>
          <t>United Kingdom</t>
        </is>
      </c>
      <c r="I114" s="10">
        <f>IF(OR(G114="",LEFT(A114,1)="C",D114&lt;=0,F114&lt;=0,ISNUMBER(MATCH(B114,NonProduct,0)),LEFT(B114,5)="gift_",H114&lt;&gt;"United Kingdom"),"Drop","Keep")</f>
        <v/>
      </c>
    </row>
    <row r="115">
      <c r="A115" t="n">
        <v>540013</v>
      </c>
      <c r="B115" t="n">
        <v>21899</v>
      </c>
      <c r="C115" t="inlineStr">
        <is>
          <t>KEY FOB , GARAGE DESIGN</t>
        </is>
      </c>
      <c r="D115" t="n">
        <v>6</v>
      </c>
      <c r="E115" s="8" t="n">
        <v>40547.47916666666</v>
      </c>
      <c r="F115" s="9" t="n">
        <v>0.65</v>
      </c>
      <c r="G115" t="n">
        <v>16255</v>
      </c>
      <c r="H115" t="inlineStr">
        <is>
          <t>United Kingdom</t>
        </is>
      </c>
      <c r="I115" s="10">
        <f>IF(OR(G115="",LEFT(A115,1)="C",D115&lt;=0,F115&lt;=0,ISNUMBER(MATCH(B115,NonProduct,0)),LEFT(B115,5)="gift_",H115&lt;&gt;"United Kingdom"),"Drop","Keep")</f>
        <v/>
      </c>
    </row>
    <row r="116">
      <c r="A116" t="n">
        <v>540013</v>
      </c>
      <c r="B116" t="n">
        <v>84378</v>
      </c>
      <c r="C116" t="inlineStr">
        <is>
          <t>SET OF 3 HEART COOKIE CUTTERS</t>
        </is>
      </c>
      <c r="D116" t="n">
        <v>2</v>
      </c>
      <c r="E116" s="8" t="n">
        <v>40547.47916666666</v>
      </c>
      <c r="F116" s="9" t="n">
        <v>1.25</v>
      </c>
      <c r="G116" t="n">
        <v>16255</v>
      </c>
      <c r="H116" t="inlineStr">
        <is>
          <t>United Kingdom</t>
        </is>
      </c>
      <c r="I116" s="10">
        <f>IF(OR(G116="",LEFT(A116,1)="C",D116&lt;=0,F116&lt;=0,ISNUMBER(MATCH(B116,NonProduct,0)),LEFT(B116,5)="gift_",H116&lt;&gt;"United Kingdom"),"Drop","Keep")</f>
        <v/>
      </c>
    </row>
    <row r="117">
      <c r="A117" t="n">
        <v>540013</v>
      </c>
      <c r="B117" t="n">
        <v>22556</v>
      </c>
      <c r="C117" t="inlineStr">
        <is>
          <t xml:space="preserve">PLASTERS IN TIN CIRCUS PARADE </t>
        </is>
      </c>
      <c r="D117" t="n">
        <v>2</v>
      </c>
      <c r="E117" s="8" t="n">
        <v>40547.47916666666</v>
      </c>
      <c r="F117" s="9" t="n">
        <v>1.65</v>
      </c>
      <c r="G117" t="n">
        <v>16255</v>
      </c>
      <c r="H117" t="inlineStr">
        <is>
          <t>United Kingdom</t>
        </is>
      </c>
      <c r="I117" s="10">
        <f>IF(OR(G117="",LEFT(A117,1)="C",D117&lt;=0,F117&lt;=0,ISNUMBER(MATCH(B117,NonProduct,0)),LEFT(B117,5)="gift_",H117&lt;&gt;"United Kingdom"),"Drop","Keep")</f>
        <v/>
      </c>
    </row>
    <row r="118">
      <c r="A118" t="n">
        <v>540013</v>
      </c>
      <c r="B118" t="n">
        <v>22555</v>
      </c>
      <c r="C118" t="inlineStr">
        <is>
          <t>PLASTERS IN TIN STRONGMAN</t>
        </is>
      </c>
      <c r="D118" t="n">
        <v>2</v>
      </c>
      <c r="E118" s="8" t="n">
        <v>40547.47916666666</v>
      </c>
      <c r="F118" s="9" t="n">
        <v>1.65</v>
      </c>
      <c r="G118" t="n">
        <v>16255</v>
      </c>
      <c r="H118" t="inlineStr">
        <is>
          <t>United Kingdom</t>
        </is>
      </c>
      <c r="I118" s="10">
        <f>IF(OR(G118="",LEFT(A118,1)="C",D118&lt;=0,F118&lt;=0,ISNUMBER(MATCH(B118,NonProduct,0)),LEFT(B118,5)="gift_",H118&lt;&gt;"United Kingdom"),"Drop","Keep")</f>
        <v/>
      </c>
    </row>
    <row r="119">
      <c r="A119" t="n">
        <v>540013</v>
      </c>
      <c r="B119" t="n">
        <v>84991</v>
      </c>
      <c r="C119" t="inlineStr">
        <is>
          <t>60 TEATIME FAIRY CAKE CASES</t>
        </is>
      </c>
      <c r="D119" t="n">
        <v>4</v>
      </c>
      <c r="E119" s="8" t="n">
        <v>40547.47916666666</v>
      </c>
      <c r="F119" s="9" t="n">
        <v>0.55</v>
      </c>
      <c r="G119" t="n">
        <v>16255</v>
      </c>
      <c r="H119" t="inlineStr">
        <is>
          <t>United Kingdom</t>
        </is>
      </c>
      <c r="I119" s="10">
        <f>IF(OR(G119="",LEFT(A119,1)="C",D119&lt;=0,F119&lt;=0,ISNUMBER(MATCH(B119,NonProduct,0)),LEFT(B119,5)="gift_",H119&lt;&gt;"United Kingdom"),"Drop","Keep")</f>
        <v/>
      </c>
    </row>
    <row r="120">
      <c r="A120" t="n">
        <v>540013</v>
      </c>
      <c r="B120" t="n">
        <v>22417</v>
      </c>
      <c r="C120" t="inlineStr">
        <is>
          <t>PACK OF 60 SPACEBOY CAKE CASES</t>
        </is>
      </c>
      <c r="D120" t="n">
        <v>4</v>
      </c>
      <c r="E120" s="8" t="n">
        <v>40547.47916666666</v>
      </c>
      <c r="F120" s="9" t="n">
        <v>0.55</v>
      </c>
      <c r="G120" t="n">
        <v>16255</v>
      </c>
      <c r="H120" t="inlineStr">
        <is>
          <t>United Kingdom</t>
        </is>
      </c>
      <c r="I120" s="10">
        <f>IF(OR(G120="",LEFT(A120,1)="C",D120&lt;=0,F120&lt;=0,ISNUMBER(MATCH(B120,NonProduct,0)),LEFT(B120,5)="gift_",H120&lt;&gt;"United Kingdom"),"Drop","Keep")</f>
        <v/>
      </c>
    </row>
    <row r="121">
      <c r="A121" t="n">
        <v>540013</v>
      </c>
      <c r="B121" t="n">
        <v>22795</v>
      </c>
      <c r="C121" t="inlineStr">
        <is>
          <t>SWEETHEART RECIPE BOOK STAND</t>
        </is>
      </c>
      <c r="D121" t="n">
        <v>1</v>
      </c>
      <c r="E121" s="8" t="n">
        <v>40547.47916666666</v>
      </c>
      <c r="F121" s="9" t="n">
        <v>6.75</v>
      </c>
      <c r="G121" t="n">
        <v>16255</v>
      </c>
      <c r="H121" t="inlineStr">
        <is>
          <t>United Kingdom</t>
        </is>
      </c>
      <c r="I121" s="10">
        <f>IF(OR(G121="",LEFT(A121,1)="C",D121&lt;=0,F121&lt;=0,ISNUMBER(MATCH(B121,NonProduct,0)),LEFT(B121,5)="gift_",H121&lt;&gt;"United Kingdom"),"Drop","Keep")</f>
        <v/>
      </c>
    </row>
    <row r="122">
      <c r="A122" t="n">
        <v>540014</v>
      </c>
      <c r="B122" t="n">
        <v>21654</v>
      </c>
      <c r="C122" t="inlineStr">
        <is>
          <t>RIDGED GLASS FINGER BOWL</t>
        </is>
      </c>
      <c r="D122" t="n">
        <v>1</v>
      </c>
      <c r="E122" s="8" t="n">
        <v>40547.48194444444</v>
      </c>
      <c r="F122" s="9" t="n">
        <v>1.45</v>
      </c>
      <c r="G122" t="n">
        <v>14606</v>
      </c>
      <c r="H122" t="inlineStr">
        <is>
          <t>United Kingdom</t>
        </is>
      </c>
      <c r="I122" s="10">
        <f>IF(OR(G122="",LEFT(A122,1)="C",D122&lt;=0,F122&lt;=0,ISNUMBER(MATCH(B122,NonProduct,0)),LEFT(B122,5)="gift_",H122&lt;&gt;"United Kingdom"),"Drop","Keep")</f>
        <v/>
      </c>
    </row>
    <row r="123">
      <c r="A123" t="n">
        <v>540014</v>
      </c>
      <c r="B123" t="n">
        <v>84499</v>
      </c>
      <c r="C123" t="inlineStr">
        <is>
          <t>BLACK FLOWER CANDLE PLATE</t>
        </is>
      </c>
      <c r="D123" t="n">
        <v>6</v>
      </c>
      <c r="E123" s="8" t="n">
        <v>40547.48194444444</v>
      </c>
      <c r="F123" s="9" t="n">
        <v>0.85</v>
      </c>
      <c r="G123" t="n">
        <v>14606</v>
      </c>
      <c r="H123" t="inlineStr">
        <is>
          <t>United Kingdom</t>
        </is>
      </c>
      <c r="I123" s="10">
        <f>IF(OR(G123="",LEFT(A123,1)="C",D123&lt;=0,F123&lt;=0,ISNUMBER(MATCH(B123,NonProduct,0)),LEFT(B123,5)="gift_",H123&lt;&gt;"United Kingdom"),"Drop","Keep")</f>
        <v/>
      </c>
    </row>
    <row r="124">
      <c r="A124" t="n">
        <v>540014</v>
      </c>
      <c r="B124" t="n">
        <v>21661</v>
      </c>
      <c r="C124" t="inlineStr">
        <is>
          <t>VINTAGE GLASS TEA CADDY</t>
        </is>
      </c>
      <c r="D124" t="n">
        <v>1</v>
      </c>
      <c r="E124" s="8" t="n">
        <v>40547.48194444444</v>
      </c>
      <c r="F124" s="9" t="n">
        <v>5.95</v>
      </c>
      <c r="G124" t="n">
        <v>14606</v>
      </c>
      <c r="H124" t="inlineStr">
        <is>
          <t>United Kingdom</t>
        </is>
      </c>
      <c r="I124" s="10">
        <f>IF(OR(G124="",LEFT(A124,1)="C",D124&lt;=0,F124&lt;=0,ISNUMBER(MATCH(B124,NonProduct,0)),LEFT(B124,5)="gift_",H124&lt;&gt;"United Kingdom"),"Drop","Keep")</f>
        <v/>
      </c>
    </row>
    <row r="125">
      <c r="A125" t="n">
        <v>540014</v>
      </c>
      <c r="B125" t="n">
        <v>21703</v>
      </c>
      <c r="C125" t="inlineStr">
        <is>
          <t>BAG 125g SWIRLY MARBLES</t>
        </is>
      </c>
      <c r="D125" t="n">
        <v>3</v>
      </c>
      <c r="E125" s="8" t="n">
        <v>40547.48194444444</v>
      </c>
      <c r="F125" s="9" t="n">
        <v>0.42</v>
      </c>
      <c r="G125" t="n">
        <v>14606</v>
      </c>
      <c r="H125" t="inlineStr">
        <is>
          <t>United Kingdom</t>
        </is>
      </c>
      <c r="I125" s="10">
        <f>IF(OR(G125="",LEFT(A125,1)="C",D125&lt;=0,F125&lt;=0,ISNUMBER(MATCH(B125,NonProduct,0)),LEFT(B125,5)="gift_",H125&lt;&gt;"United Kingdom"),"Drop","Keep")</f>
        <v/>
      </c>
    </row>
    <row r="126">
      <c r="A126" t="n">
        <v>540014</v>
      </c>
      <c r="B126" t="n">
        <v>22274</v>
      </c>
      <c r="C126" t="inlineStr">
        <is>
          <t>FELTCRAFT DOLL EMILY</t>
        </is>
      </c>
      <c r="D126" t="n">
        <v>1</v>
      </c>
      <c r="E126" s="8" t="n">
        <v>40547.48194444444</v>
      </c>
      <c r="F126" s="9" t="n">
        <v>2.95</v>
      </c>
      <c r="G126" t="n">
        <v>14606</v>
      </c>
      <c r="H126" t="inlineStr">
        <is>
          <t>United Kingdom</t>
        </is>
      </c>
      <c r="I126" s="10">
        <f>IF(OR(G126="",LEFT(A126,1)="C",D126&lt;=0,F126&lt;=0,ISNUMBER(MATCH(B126,NonProduct,0)),LEFT(B126,5)="gift_",H126&lt;&gt;"United Kingdom"),"Drop","Keep")</f>
        <v/>
      </c>
    </row>
    <row r="127">
      <c r="A127" t="n">
        <v>540014</v>
      </c>
      <c r="B127" t="n">
        <v>22909</v>
      </c>
      <c r="C127" t="inlineStr">
        <is>
          <t>SET OF 20 VINTAGE CHRISTMAS NAPKINS</t>
        </is>
      </c>
      <c r="D127" t="n">
        <v>1</v>
      </c>
      <c r="E127" s="8" t="n">
        <v>40547.48194444444</v>
      </c>
      <c r="F127" s="9" t="n">
        <v>0.85</v>
      </c>
      <c r="G127" t="n">
        <v>14606</v>
      </c>
      <c r="H127" t="inlineStr">
        <is>
          <t>United Kingdom</t>
        </is>
      </c>
      <c r="I127" s="10">
        <f>IF(OR(G127="",LEFT(A127,1)="C",D127&lt;=0,F127&lt;=0,ISNUMBER(MATCH(B127,NonProduct,0)),LEFT(B127,5)="gift_",H127&lt;&gt;"United Kingdom"),"Drop","Keep")</f>
        <v/>
      </c>
    </row>
    <row r="128">
      <c r="A128" t="n">
        <v>540014</v>
      </c>
      <c r="B128" t="n">
        <v>85176</v>
      </c>
      <c r="C128" t="inlineStr">
        <is>
          <t>SEWING SUSAN 21 NEEDLE SET</t>
        </is>
      </c>
      <c r="D128" t="n">
        <v>1</v>
      </c>
      <c r="E128" s="8" t="n">
        <v>40547.48194444444</v>
      </c>
      <c r="F128" s="9" t="n">
        <v>0.85</v>
      </c>
      <c r="G128" t="n">
        <v>14606</v>
      </c>
      <c r="H128" t="inlineStr">
        <is>
          <t>United Kingdom</t>
        </is>
      </c>
      <c r="I128" s="10">
        <f>IF(OR(G128="",LEFT(A128,1)="C",D128&lt;=0,F128&lt;=0,ISNUMBER(MATCH(B128,NonProduct,0)),LEFT(B128,5)="gift_",H128&lt;&gt;"United Kingdom"),"Drop","Keep")</f>
        <v/>
      </c>
    </row>
    <row r="129">
      <c r="A129" t="n">
        <v>540014</v>
      </c>
      <c r="B129" t="n">
        <v>21564</v>
      </c>
      <c r="C129" t="inlineStr">
        <is>
          <t xml:space="preserve">PINK  HEART SHAPE LOVE BUCKET </t>
        </is>
      </c>
      <c r="D129" t="n">
        <v>1</v>
      </c>
      <c r="E129" s="8" t="n">
        <v>40547.48194444444</v>
      </c>
      <c r="F129" s="9" t="n">
        <v>2.95</v>
      </c>
      <c r="G129" t="n">
        <v>14606</v>
      </c>
      <c r="H129" t="inlineStr">
        <is>
          <t>United Kingdom</t>
        </is>
      </c>
      <c r="I129" s="10">
        <f>IF(OR(G129="",LEFT(A129,1)="C",D129&lt;=0,F129&lt;=0,ISNUMBER(MATCH(B129,NonProduct,0)),LEFT(B129,5)="gift_",H129&lt;&gt;"United Kingdom"),"Drop","Keep")</f>
        <v/>
      </c>
    </row>
    <row r="130">
      <c r="A130" t="n">
        <v>540014</v>
      </c>
      <c r="B130" t="inlineStr">
        <is>
          <t>85049B</t>
        </is>
      </c>
      <c r="C130" t="inlineStr">
        <is>
          <t>LUSH GREENS RIBBONS</t>
        </is>
      </c>
      <c r="D130" t="n">
        <v>1</v>
      </c>
      <c r="E130" s="8" t="n">
        <v>40547.48194444444</v>
      </c>
      <c r="F130" s="9" t="n">
        <v>1.25</v>
      </c>
      <c r="G130" t="n">
        <v>14606</v>
      </c>
      <c r="H130" t="inlineStr">
        <is>
          <t>United Kingdom</t>
        </is>
      </c>
      <c r="I130" s="10">
        <f>IF(OR(G130="",LEFT(A130,1)="C",D130&lt;=0,F130&lt;=0,ISNUMBER(MATCH(B130,NonProduct,0)),LEFT(B130,5)="gift_",H130&lt;&gt;"United Kingdom"),"Drop","Keep")</f>
        <v/>
      </c>
    </row>
    <row r="131">
      <c r="A131" t="n">
        <v>540014</v>
      </c>
      <c r="B131" t="inlineStr">
        <is>
          <t>85194L</t>
        </is>
      </c>
      <c r="C131" t="inlineStr">
        <is>
          <t>HANGING SPRING FLOWER EGG LARGE</t>
        </is>
      </c>
      <c r="D131" t="n">
        <v>1</v>
      </c>
      <c r="E131" s="8" t="n">
        <v>40547.48194444444</v>
      </c>
      <c r="F131" s="9" t="n">
        <v>0.85</v>
      </c>
      <c r="G131" t="n">
        <v>14606</v>
      </c>
      <c r="H131" t="inlineStr">
        <is>
          <t>United Kingdom</t>
        </is>
      </c>
      <c r="I131" s="10">
        <f>IF(OR(G131="",LEFT(A131,1)="C",D131&lt;=0,F131&lt;=0,ISNUMBER(MATCH(B131,NonProduct,0)),LEFT(B131,5)="gift_",H131&lt;&gt;"United Kingdom"),"Drop","Keep")</f>
        <v/>
      </c>
    </row>
    <row r="132">
      <c r="A132" t="n">
        <v>540014</v>
      </c>
      <c r="B132" t="inlineStr">
        <is>
          <t>85194L</t>
        </is>
      </c>
      <c r="C132" t="inlineStr">
        <is>
          <t>HANGING SPRING FLOWER EGG LARGE</t>
        </is>
      </c>
      <c r="D132" t="n">
        <v>1</v>
      </c>
      <c r="E132" s="8" t="n">
        <v>40547.48194444444</v>
      </c>
      <c r="F132" s="9" t="n">
        <v>0.85</v>
      </c>
      <c r="G132" t="n">
        <v>14606</v>
      </c>
      <c r="H132" t="inlineStr">
        <is>
          <t>United Kingdom</t>
        </is>
      </c>
      <c r="I132" s="10">
        <f>IF(OR(G132="",LEFT(A132,1)="C",D132&lt;=0,F132&lt;=0,ISNUMBER(MATCH(B132,NonProduct,0)),LEFT(B132,5)="gift_",H132&lt;&gt;"United Kingdom"),"Drop","Keep")</f>
        <v/>
      </c>
    </row>
    <row r="133">
      <c r="A133" t="n">
        <v>540014</v>
      </c>
      <c r="B133" t="n">
        <v>22153</v>
      </c>
      <c r="C133" t="inlineStr">
        <is>
          <t>ANGEL DECORATION STARS ON DRESS</t>
        </is>
      </c>
      <c r="D133" t="n">
        <v>1</v>
      </c>
      <c r="E133" s="8" t="n">
        <v>40547.48194444444</v>
      </c>
      <c r="F133" s="9" t="n">
        <v>0.42</v>
      </c>
      <c r="G133" t="n">
        <v>14606</v>
      </c>
      <c r="H133" t="inlineStr">
        <is>
          <t>United Kingdom</t>
        </is>
      </c>
      <c r="I133" s="10">
        <f>IF(OR(G133="",LEFT(A133,1)="C",D133&lt;=0,F133&lt;=0,ISNUMBER(MATCH(B133,NonProduct,0)),LEFT(B133,5)="gift_",H133&lt;&gt;"United Kingdom"),"Drop","Keep")</f>
        <v/>
      </c>
    </row>
    <row r="134">
      <c r="A134" t="n">
        <v>540014</v>
      </c>
      <c r="B134" t="n">
        <v>21947</v>
      </c>
      <c r="C134" t="inlineStr">
        <is>
          <t>SET OF 6 HEART CHOPSTICKS</t>
        </is>
      </c>
      <c r="D134" t="n">
        <v>2</v>
      </c>
      <c r="E134" s="8" t="n">
        <v>40547.48194444444</v>
      </c>
      <c r="F134" s="9" t="n">
        <v>1.25</v>
      </c>
      <c r="G134" t="n">
        <v>14606</v>
      </c>
      <c r="H134" t="inlineStr">
        <is>
          <t>United Kingdom</t>
        </is>
      </c>
      <c r="I134" s="10">
        <f>IF(OR(G134="",LEFT(A134,1)="C",D134&lt;=0,F134&lt;=0,ISNUMBER(MATCH(B134,NonProduct,0)),LEFT(B134,5)="gift_",H134&lt;&gt;"United Kingdom"),"Drop","Keep")</f>
        <v/>
      </c>
    </row>
    <row r="135">
      <c r="A135" t="n">
        <v>540014</v>
      </c>
      <c r="B135" t="n">
        <v>22261</v>
      </c>
      <c r="C135" t="inlineStr">
        <is>
          <t xml:space="preserve">FELT EGG COSY WHITE RABBIT </t>
        </is>
      </c>
      <c r="D135" t="n">
        <v>2</v>
      </c>
      <c r="E135" s="8" t="n">
        <v>40547.48194444444</v>
      </c>
      <c r="F135" s="9" t="n">
        <v>0.85</v>
      </c>
      <c r="G135" t="n">
        <v>14606</v>
      </c>
      <c r="H135" t="inlineStr">
        <is>
          <t>United Kingdom</t>
        </is>
      </c>
      <c r="I135" s="10">
        <f>IF(OR(G135="",LEFT(A135,1)="C",D135&lt;=0,F135&lt;=0,ISNUMBER(MATCH(B135,NonProduct,0)),LEFT(B135,5)="gift_",H135&lt;&gt;"United Kingdom"),"Drop","Keep")</f>
        <v/>
      </c>
    </row>
    <row r="136">
      <c r="A136" t="n">
        <v>540014</v>
      </c>
      <c r="B136" t="n">
        <v>22262</v>
      </c>
      <c r="C136" t="inlineStr">
        <is>
          <t>FELT EGG COSY CHICKEN</t>
        </is>
      </c>
      <c r="D136" t="n">
        <v>6</v>
      </c>
      <c r="E136" s="8" t="n">
        <v>40547.48194444444</v>
      </c>
      <c r="F136" s="9" t="n">
        <v>0.85</v>
      </c>
      <c r="G136" t="n">
        <v>14606</v>
      </c>
      <c r="H136" t="inlineStr">
        <is>
          <t>United Kingdom</t>
        </is>
      </c>
      <c r="I136" s="10">
        <f>IF(OR(G136="",LEFT(A136,1)="C",D136&lt;=0,F136&lt;=0,ISNUMBER(MATCH(B136,NonProduct,0)),LEFT(B136,5)="gift_",H136&lt;&gt;"United Kingdom"),"Drop","Keep")</f>
        <v/>
      </c>
    </row>
    <row r="137">
      <c r="A137" t="n">
        <v>540014</v>
      </c>
      <c r="B137" t="inlineStr">
        <is>
          <t>84849B</t>
        </is>
      </c>
      <c r="C137" t="inlineStr">
        <is>
          <t>FAIRY SOAP SOAP HOLDER</t>
        </is>
      </c>
      <c r="D137" t="n">
        <v>2</v>
      </c>
      <c r="E137" s="8" t="n">
        <v>40547.48194444444</v>
      </c>
      <c r="F137" s="9" t="n">
        <v>1.69</v>
      </c>
      <c r="G137" t="n">
        <v>14606</v>
      </c>
      <c r="H137" t="inlineStr">
        <is>
          <t>United Kingdom</t>
        </is>
      </c>
      <c r="I137" s="10">
        <f>IF(OR(G137="",LEFT(A137,1)="C",D137&lt;=0,F137&lt;=0,ISNUMBER(MATCH(B137,NonProduct,0)),LEFT(B137,5)="gift_",H137&lt;&gt;"United Kingdom"),"Drop","Keep")</f>
        <v/>
      </c>
    </row>
    <row r="138">
      <c r="A138" t="n">
        <v>540014</v>
      </c>
      <c r="B138" t="n">
        <v>22494</v>
      </c>
      <c r="C138" t="inlineStr">
        <is>
          <t xml:space="preserve">EMERGENCY FIRST AID TIN </t>
        </is>
      </c>
      <c r="D138" t="n">
        <v>2</v>
      </c>
      <c r="E138" s="8" t="n">
        <v>40547.48194444444</v>
      </c>
      <c r="F138" s="9" t="n">
        <v>1.25</v>
      </c>
      <c r="G138" t="n">
        <v>14606</v>
      </c>
      <c r="H138" t="inlineStr">
        <is>
          <t>United Kingdom</t>
        </is>
      </c>
      <c r="I138" s="10">
        <f>IF(OR(G138="",LEFT(A138,1)="C",D138&lt;=0,F138&lt;=0,ISNUMBER(MATCH(B138,NonProduct,0)),LEFT(B138,5)="gift_",H138&lt;&gt;"United Kingdom"),"Drop","Keep")</f>
        <v/>
      </c>
    </row>
    <row r="139">
      <c r="A139" t="n">
        <v>540014</v>
      </c>
      <c r="B139" t="inlineStr">
        <is>
          <t>15056BL</t>
        </is>
      </c>
      <c r="C139" t="inlineStr">
        <is>
          <t>EDWARDIAN PARASOL BLACK</t>
        </is>
      </c>
      <c r="D139" t="n">
        <v>3</v>
      </c>
      <c r="E139" s="8" t="n">
        <v>40547.48194444444</v>
      </c>
      <c r="F139" s="9" t="n">
        <v>5.95</v>
      </c>
      <c r="G139" t="n">
        <v>14606</v>
      </c>
      <c r="H139" t="inlineStr">
        <is>
          <t>United Kingdom</t>
        </is>
      </c>
      <c r="I139" s="10">
        <f>IF(OR(G139="",LEFT(A139,1)="C",D139&lt;=0,F139&lt;=0,ISNUMBER(MATCH(B139,NonProduct,0)),LEFT(B139,5)="gift_",H139&lt;&gt;"United Kingdom"),"Drop","Keep")</f>
        <v/>
      </c>
    </row>
    <row r="140">
      <c r="A140" t="n">
        <v>540014</v>
      </c>
      <c r="B140" t="n">
        <v>21524</v>
      </c>
      <c r="C140" t="inlineStr">
        <is>
          <t>DOORMAT SPOTTY HOME SWEET HOME</t>
        </is>
      </c>
      <c r="D140" t="n">
        <v>1</v>
      </c>
      <c r="E140" s="8" t="n">
        <v>40547.48194444444</v>
      </c>
      <c r="F140" s="9" t="n">
        <v>7.95</v>
      </c>
      <c r="G140" t="n">
        <v>14606</v>
      </c>
      <c r="H140" t="inlineStr">
        <is>
          <t>United Kingdom</t>
        </is>
      </c>
      <c r="I140" s="10">
        <f>IF(OR(G140="",LEFT(A140,1)="C",D140&lt;=0,F140&lt;=0,ISNUMBER(MATCH(B140,NonProduct,0)),LEFT(B140,5)="gift_",H140&lt;&gt;"United Kingdom"),"Drop","Keep")</f>
        <v/>
      </c>
    </row>
    <row r="141">
      <c r="A141" t="n">
        <v>540014</v>
      </c>
      <c r="B141" t="inlineStr">
        <is>
          <t>48173C</t>
        </is>
      </c>
      <c r="C141" t="inlineStr">
        <is>
          <t xml:space="preserve">DOORMAT BLACK FLOCK </t>
        </is>
      </c>
      <c r="D141" t="n">
        <v>1</v>
      </c>
      <c r="E141" s="8" t="n">
        <v>40547.48194444444</v>
      </c>
      <c r="F141" s="9" t="n">
        <v>7.95</v>
      </c>
      <c r="G141" t="n">
        <v>14606</v>
      </c>
      <c r="H141" t="inlineStr">
        <is>
          <t>United Kingdom</t>
        </is>
      </c>
      <c r="I141" s="10">
        <f>IF(OR(G141="",LEFT(A141,1)="C",D141&lt;=0,F141&lt;=0,ISNUMBER(MATCH(B141,NonProduct,0)),LEFT(B141,5)="gift_",H141&lt;&gt;"United Kingdom"),"Drop","Keep")</f>
        <v/>
      </c>
    </row>
    <row r="142">
      <c r="A142" t="n">
        <v>540014</v>
      </c>
      <c r="B142" t="n">
        <v>22414</v>
      </c>
      <c r="C142" t="inlineStr">
        <is>
          <t xml:space="preserve">DOORMAT NEIGHBOURHOOD WITCH </t>
        </is>
      </c>
      <c r="D142" t="n">
        <v>1</v>
      </c>
      <c r="E142" s="8" t="n">
        <v>40547.48194444444</v>
      </c>
      <c r="F142" s="9" t="n">
        <v>7.95</v>
      </c>
      <c r="G142" t="n">
        <v>14606</v>
      </c>
      <c r="H142" t="inlineStr">
        <is>
          <t>United Kingdom</t>
        </is>
      </c>
      <c r="I142" s="10">
        <f>IF(OR(G142="",LEFT(A142,1)="C",D142&lt;=0,F142&lt;=0,ISNUMBER(MATCH(B142,NonProduct,0)),LEFT(B142,5)="gift_",H142&lt;&gt;"United Kingdom"),"Drop","Keep")</f>
        <v/>
      </c>
    </row>
    <row r="143">
      <c r="A143" t="n">
        <v>540014</v>
      </c>
      <c r="B143" t="n">
        <v>22241</v>
      </c>
      <c r="C143" t="inlineStr">
        <is>
          <t>GARLAND WOODEN HAPPY EASTER</t>
        </is>
      </c>
      <c r="D143" t="n">
        <v>12</v>
      </c>
      <c r="E143" s="8" t="n">
        <v>40547.48194444444</v>
      </c>
      <c r="F143" s="9" t="n">
        <v>1.25</v>
      </c>
      <c r="G143" t="n">
        <v>14606</v>
      </c>
      <c r="H143" t="inlineStr">
        <is>
          <t>United Kingdom</t>
        </is>
      </c>
      <c r="I143" s="10">
        <f>IF(OR(G143="",LEFT(A143,1)="C",D143&lt;=0,F143&lt;=0,ISNUMBER(MATCH(B143,NonProduct,0)),LEFT(B143,5)="gift_",H143&lt;&gt;"United Kingdom"),"Drop","Keep")</f>
        <v/>
      </c>
    </row>
    <row r="144">
      <c r="A144" t="n">
        <v>540014</v>
      </c>
      <c r="B144" t="n">
        <v>22608</v>
      </c>
      <c r="C144" t="inlineStr">
        <is>
          <t xml:space="preserve">PENS ASSORTED FUNKY JEWELED </t>
        </is>
      </c>
      <c r="D144" t="n">
        <v>36</v>
      </c>
      <c r="E144" s="8" t="n">
        <v>40547.48194444444</v>
      </c>
      <c r="F144" s="9" t="n">
        <v>0.21</v>
      </c>
      <c r="G144" t="n">
        <v>14606</v>
      </c>
      <c r="H144" t="inlineStr">
        <is>
          <t>United Kingdom</t>
        </is>
      </c>
      <c r="I144" s="10">
        <f>IF(OR(G144="",LEFT(A144,1)="C",D144&lt;=0,F144&lt;=0,ISNUMBER(MATCH(B144,NonProduct,0)),LEFT(B144,5)="gift_",H144&lt;&gt;"United Kingdom"),"Drop","Keep")</f>
        <v/>
      </c>
    </row>
    <row r="145">
      <c r="A145" t="n">
        <v>540014</v>
      </c>
      <c r="B145" t="n">
        <v>22540</v>
      </c>
      <c r="C145" t="inlineStr">
        <is>
          <t xml:space="preserve">MINI JIGSAW CIRCUS PARADE </t>
        </is>
      </c>
      <c r="D145" t="n">
        <v>4</v>
      </c>
      <c r="E145" s="8" t="n">
        <v>40547.48194444444</v>
      </c>
      <c r="F145" s="9" t="n">
        <v>0.42</v>
      </c>
      <c r="G145" t="n">
        <v>14606</v>
      </c>
      <c r="H145" t="inlineStr">
        <is>
          <t>United Kingdom</t>
        </is>
      </c>
      <c r="I145" s="10">
        <f>IF(OR(G145="",LEFT(A145,1)="C",D145&lt;=0,F145&lt;=0,ISNUMBER(MATCH(B145,NonProduct,0)),LEFT(B145,5)="gift_",H145&lt;&gt;"United Kingdom"),"Drop","Keep")</f>
        <v/>
      </c>
    </row>
    <row r="146">
      <c r="A146" t="n">
        <v>540014</v>
      </c>
      <c r="B146" t="n">
        <v>84832</v>
      </c>
      <c r="C146" t="inlineStr">
        <is>
          <t>ZINC WILLIE WINKIE  CANDLE STICK</t>
        </is>
      </c>
      <c r="D146" t="n">
        <v>1</v>
      </c>
      <c r="E146" s="8" t="n">
        <v>40547.48194444444</v>
      </c>
      <c r="F146" s="9" t="n">
        <v>0.85</v>
      </c>
      <c r="G146" t="n">
        <v>14606</v>
      </c>
      <c r="H146" t="inlineStr">
        <is>
          <t>United Kingdom</t>
        </is>
      </c>
      <c r="I146" s="10">
        <f>IF(OR(G146="",LEFT(A146,1)="C",D146&lt;=0,F146&lt;=0,ISNUMBER(MATCH(B146,NonProduct,0)),LEFT(B146,5)="gift_",H146&lt;&gt;"United Kingdom"),"Drop","Keep")</f>
        <v/>
      </c>
    </row>
    <row r="147">
      <c r="A147" t="n">
        <v>540014</v>
      </c>
      <c r="B147" t="n">
        <v>22499</v>
      </c>
      <c r="C147" t="inlineStr">
        <is>
          <t>WOODEN UNION JACK BUNTING</t>
        </is>
      </c>
      <c r="D147" t="n">
        <v>1</v>
      </c>
      <c r="E147" s="8" t="n">
        <v>40547.48194444444</v>
      </c>
      <c r="F147" s="9" t="n">
        <v>5.95</v>
      </c>
      <c r="G147" t="n">
        <v>14606</v>
      </c>
      <c r="H147" t="inlineStr">
        <is>
          <t>United Kingdom</t>
        </is>
      </c>
      <c r="I147" s="10">
        <f>IF(OR(G147="",LEFT(A147,1)="C",D147&lt;=0,F147&lt;=0,ISNUMBER(MATCH(B147,NonProduct,0)),LEFT(B147,5)="gift_",H147&lt;&gt;"United Kingdom"),"Drop","Keep")</f>
        <v/>
      </c>
    </row>
    <row r="148">
      <c r="A148" t="n">
        <v>540014</v>
      </c>
      <c r="B148" t="n">
        <v>20971</v>
      </c>
      <c r="C148" t="inlineStr">
        <is>
          <t>PINK BLUE FELT CRAFT TRINKET BOX</t>
        </is>
      </c>
      <c r="D148" t="n">
        <v>1</v>
      </c>
      <c r="E148" s="8" t="n">
        <v>40547.48194444444</v>
      </c>
      <c r="F148" s="9" t="n">
        <v>1.25</v>
      </c>
      <c r="G148" t="n">
        <v>14606</v>
      </c>
      <c r="H148" t="inlineStr">
        <is>
          <t>United Kingdom</t>
        </is>
      </c>
      <c r="I148" s="10">
        <f>IF(OR(G148="",LEFT(A148,1)="C",D148&lt;=0,F148&lt;=0,ISNUMBER(MATCH(B148,NonProduct,0)),LEFT(B148,5)="gift_",H148&lt;&gt;"United Kingdom"),"Drop","Keep")</f>
        <v/>
      </c>
    </row>
    <row r="149">
      <c r="A149" t="n">
        <v>540014</v>
      </c>
      <c r="B149" t="n">
        <v>20972</v>
      </c>
      <c r="C149" t="inlineStr">
        <is>
          <t xml:space="preserve">PINK CREAM FELT CRAFT TRINKET BOX </t>
        </is>
      </c>
      <c r="D149" t="n">
        <v>1</v>
      </c>
      <c r="E149" s="8" t="n">
        <v>40547.48194444444</v>
      </c>
      <c r="F149" s="9" t="n">
        <v>1.25</v>
      </c>
      <c r="G149" t="n">
        <v>14606</v>
      </c>
      <c r="H149" t="inlineStr">
        <is>
          <t>United Kingdom</t>
        </is>
      </c>
      <c r="I149" s="10">
        <f>IF(OR(G149="",LEFT(A149,1)="C",D149&lt;=0,F149&lt;=0,ISNUMBER(MATCH(B149,NonProduct,0)),LEFT(B149,5)="gift_",H149&lt;&gt;"United Kingdom"),"Drop","Keep")</f>
        <v/>
      </c>
    </row>
    <row r="150">
      <c r="A150" t="n">
        <v>540014</v>
      </c>
      <c r="B150" t="inlineStr">
        <is>
          <t>85129C</t>
        </is>
      </c>
      <c r="C150" t="inlineStr">
        <is>
          <t>BEADED CRYSTAL HEART BLUE SMALL</t>
        </is>
      </c>
      <c r="D150" t="n">
        <v>1</v>
      </c>
      <c r="E150" s="8" t="n">
        <v>40547.48194444444</v>
      </c>
      <c r="F150" s="9" t="n">
        <v>1.25</v>
      </c>
      <c r="G150" t="n">
        <v>14606</v>
      </c>
      <c r="H150" t="inlineStr">
        <is>
          <t>United Kingdom</t>
        </is>
      </c>
      <c r="I150" s="10">
        <f>IF(OR(G150="",LEFT(A150,1)="C",D150&lt;=0,F150&lt;=0,ISNUMBER(MATCH(B150,NonProduct,0)),LEFT(B150,5)="gift_",H150&lt;&gt;"United Kingdom"),"Drop","Keep")</f>
        <v/>
      </c>
    </row>
    <row r="151">
      <c r="A151" t="n">
        <v>540014</v>
      </c>
      <c r="B151" t="n">
        <v>22179</v>
      </c>
      <c r="C151" t="inlineStr">
        <is>
          <t>SET 10 LIGHTS NIGHT OWL</t>
        </is>
      </c>
      <c r="D151" t="n">
        <v>1</v>
      </c>
      <c r="E151" s="8" t="n">
        <v>40547.48194444444</v>
      </c>
      <c r="F151" s="9" t="n">
        <v>6.75</v>
      </c>
      <c r="G151" t="n">
        <v>14606</v>
      </c>
      <c r="H151" t="inlineStr">
        <is>
          <t>United Kingdom</t>
        </is>
      </c>
      <c r="I151" s="10">
        <f>IF(OR(G151="",LEFT(A151,1)="C",D151&lt;=0,F151&lt;=0,ISNUMBER(MATCH(B151,NonProduct,0)),LEFT(B151,5)="gift_",H151&lt;&gt;"United Kingdom"),"Drop","Keep")</f>
        <v/>
      </c>
    </row>
    <row r="152">
      <c r="A152" t="n">
        <v>540014</v>
      </c>
      <c r="B152" t="n">
        <v>21889</v>
      </c>
      <c r="C152" t="inlineStr">
        <is>
          <t>WOODEN BOX OF DOMINOES</t>
        </is>
      </c>
      <c r="D152" t="n">
        <v>1</v>
      </c>
      <c r="E152" s="8" t="n">
        <v>40547.48194444444</v>
      </c>
      <c r="F152" s="9" t="n">
        <v>1.25</v>
      </c>
      <c r="G152" t="n">
        <v>14606</v>
      </c>
      <c r="H152" t="inlineStr">
        <is>
          <t>United Kingdom</t>
        </is>
      </c>
      <c r="I152" s="10">
        <f>IF(OR(G152="",LEFT(A152,1)="C",D152&lt;=0,F152&lt;=0,ISNUMBER(MATCH(B152,NonProduct,0)),LEFT(B152,5)="gift_",H152&lt;&gt;"United Kingdom"),"Drop","Keep")</f>
        <v/>
      </c>
    </row>
    <row r="153">
      <c r="A153" t="n">
        <v>540014</v>
      </c>
      <c r="B153" t="n">
        <v>21628</v>
      </c>
      <c r="C153" t="inlineStr">
        <is>
          <t xml:space="preserve">TRIANGULAR POUFFE VINTAGE </t>
        </is>
      </c>
      <c r="D153" t="n">
        <v>1</v>
      </c>
      <c r="E153" s="8" t="n">
        <v>40547.48194444444</v>
      </c>
      <c r="F153" s="9" t="n">
        <v>14.95</v>
      </c>
      <c r="G153" t="n">
        <v>14606</v>
      </c>
      <c r="H153" t="inlineStr">
        <is>
          <t>United Kingdom</t>
        </is>
      </c>
      <c r="I153" s="10">
        <f>IF(OR(G153="",LEFT(A153,1)="C",D153&lt;=0,F153&lt;=0,ISNUMBER(MATCH(B153,NonProduct,0)),LEFT(B153,5)="gift_",H153&lt;&gt;"United Kingdom"),"Drop","Keep")</f>
        <v/>
      </c>
    </row>
    <row r="154">
      <c r="A154" t="n">
        <v>540014</v>
      </c>
      <c r="B154" t="n">
        <v>21627</v>
      </c>
      <c r="C154" t="inlineStr">
        <is>
          <t>ELEPHANT CARNIVAL POUFFE</t>
        </is>
      </c>
      <c r="D154" t="n">
        <v>1</v>
      </c>
      <c r="E154" s="8" t="n">
        <v>40547.48194444444</v>
      </c>
      <c r="F154" s="9" t="n">
        <v>14.95</v>
      </c>
      <c r="G154" t="n">
        <v>14606</v>
      </c>
      <c r="H154" t="inlineStr">
        <is>
          <t>United Kingdom</t>
        </is>
      </c>
      <c r="I154" s="10">
        <f>IF(OR(G154="",LEFT(A154,1)="C",D154&lt;=0,F154&lt;=0,ISNUMBER(MATCH(B154,NonProduct,0)),LEFT(B154,5)="gift_",H154&lt;&gt;"United Kingdom"),"Drop","Keep")</f>
        <v/>
      </c>
    </row>
    <row r="155">
      <c r="A155" t="n">
        <v>540014</v>
      </c>
      <c r="B155" t="n">
        <v>21630</v>
      </c>
      <c r="C155" t="inlineStr">
        <is>
          <t>FLOOR CUSHION ELEPHANT CARNIVAL</t>
        </is>
      </c>
      <c r="D155" t="n">
        <v>1</v>
      </c>
      <c r="E155" s="8" t="n">
        <v>40547.48194444444</v>
      </c>
      <c r="F155" s="9" t="n">
        <v>8.949999999999999</v>
      </c>
      <c r="G155" t="n">
        <v>14606</v>
      </c>
      <c r="H155" t="inlineStr">
        <is>
          <t>United Kingdom</t>
        </is>
      </c>
      <c r="I155" s="10">
        <f>IF(OR(G155="",LEFT(A155,1)="C",D155&lt;=0,F155&lt;=0,ISNUMBER(MATCH(B155,NonProduct,0)),LEFT(B155,5)="gift_",H155&lt;&gt;"United Kingdom"),"Drop","Keep")</f>
        <v/>
      </c>
    </row>
    <row r="156">
      <c r="A156" t="n">
        <v>540014</v>
      </c>
      <c r="B156" t="n">
        <v>22381</v>
      </c>
      <c r="C156" t="inlineStr">
        <is>
          <t>TOY TIDY PINK POLKADOT</t>
        </is>
      </c>
      <c r="D156" t="n">
        <v>3</v>
      </c>
      <c r="E156" s="8" t="n">
        <v>40547.48194444444</v>
      </c>
      <c r="F156" s="9" t="n">
        <v>2.1</v>
      </c>
      <c r="G156" t="n">
        <v>14606</v>
      </c>
      <c r="H156" t="inlineStr">
        <is>
          <t>United Kingdom</t>
        </is>
      </c>
      <c r="I156" s="10">
        <f>IF(OR(G156="",LEFT(A156,1)="C",D156&lt;=0,F156&lt;=0,ISNUMBER(MATCH(B156,NonProduct,0)),LEFT(B156,5)="gift_",H156&lt;&gt;"United Kingdom"),"Drop","Keep")</f>
        <v/>
      </c>
    </row>
    <row r="157">
      <c r="A157" t="n">
        <v>540014</v>
      </c>
      <c r="B157" t="n">
        <v>22379</v>
      </c>
      <c r="C157" t="inlineStr">
        <is>
          <t xml:space="preserve">RECYCLING BAG RETROSPOT </t>
        </is>
      </c>
      <c r="D157" t="n">
        <v>2</v>
      </c>
      <c r="E157" s="8" t="n">
        <v>40547.48194444444</v>
      </c>
      <c r="F157" s="9" t="n">
        <v>2.1</v>
      </c>
      <c r="G157" t="n">
        <v>14606</v>
      </c>
      <c r="H157" t="inlineStr">
        <is>
          <t>United Kingdom</t>
        </is>
      </c>
      <c r="I157" s="10">
        <f>IF(OR(G157="",LEFT(A157,1)="C",D157&lt;=0,F157&lt;=0,ISNUMBER(MATCH(B157,NonProduct,0)),LEFT(B157,5)="gift_",H157&lt;&gt;"United Kingdom"),"Drop","Keep")</f>
        <v/>
      </c>
    </row>
    <row r="158">
      <c r="A158" t="n">
        <v>540014</v>
      </c>
      <c r="B158" t="n">
        <v>21657</v>
      </c>
      <c r="C158" t="inlineStr">
        <is>
          <t xml:space="preserve">MILK BOTTLE WITH GLASS STOPPER </t>
        </is>
      </c>
      <c r="D158" t="n">
        <v>1</v>
      </c>
      <c r="E158" s="8" t="n">
        <v>40547.48194444444</v>
      </c>
      <c r="F158" s="9" t="n">
        <v>6.95</v>
      </c>
      <c r="G158" t="n">
        <v>14606</v>
      </c>
      <c r="H158" t="inlineStr">
        <is>
          <t>United Kingdom</t>
        </is>
      </c>
      <c r="I158" s="10">
        <f>IF(OR(G158="",LEFT(A158,1)="C",D158&lt;=0,F158&lt;=0,ISNUMBER(MATCH(B158,NonProduct,0)),LEFT(B158,5)="gift_",H158&lt;&gt;"United Kingdom"),"Drop","Keep")</f>
        <v/>
      </c>
    </row>
    <row r="159">
      <c r="A159" t="n">
        <v>540014</v>
      </c>
      <c r="B159" t="n">
        <v>20772</v>
      </c>
      <c r="C159" t="inlineStr">
        <is>
          <t>GARDEN PATH JOURNAL</t>
        </is>
      </c>
      <c r="D159" t="n">
        <v>1</v>
      </c>
      <c r="E159" s="8" t="n">
        <v>40547.48194444444</v>
      </c>
      <c r="F159" s="9" t="n">
        <v>2.55</v>
      </c>
      <c r="G159" t="n">
        <v>14606</v>
      </c>
      <c r="H159" t="inlineStr">
        <is>
          <t>United Kingdom</t>
        </is>
      </c>
      <c r="I159" s="10">
        <f>IF(OR(G159="",LEFT(A159,1)="C",D159&lt;=0,F159&lt;=0,ISNUMBER(MATCH(B159,NonProduct,0)),LEFT(B159,5)="gift_",H159&lt;&gt;"United Kingdom"),"Drop","Keep")</f>
        <v/>
      </c>
    </row>
    <row r="160">
      <c r="A160" t="n">
        <v>540014</v>
      </c>
      <c r="B160" t="n">
        <v>20996</v>
      </c>
      <c r="C160" t="inlineStr">
        <is>
          <t>JAZZ HEARTS ADDRESS BOOK</t>
        </is>
      </c>
      <c r="D160" t="n">
        <v>9</v>
      </c>
      <c r="E160" s="8" t="n">
        <v>40547.48194444444</v>
      </c>
      <c r="F160" s="9" t="n">
        <v>0.42</v>
      </c>
      <c r="G160" t="n">
        <v>14606</v>
      </c>
      <c r="H160" t="inlineStr">
        <is>
          <t>United Kingdom</t>
        </is>
      </c>
      <c r="I160" s="10">
        <f>IF(OR(G160="",LEFT(A160,1)="C",D160&lt;=0,F160&lt;=0,ISNUMBER(MATCH(B160,NonProduct,0)),LEFT(B160,5)="gift_",H160&lt;&gt;"United Kingdom"),"Drop","Keep")</f>
        <v/>
      </c>
    </row>
    <row r="161">
      <c r="A161" t="n">
        <v>540014</v>
      </c>
      <c r="B161" t="n">
        <v>22385</v>
      </c>
      <c r="C161" t="inlineStr">
        <is>
          <t>JUMBO BAG SPACEBOY DESIGN</t>
        </is>
      </c>
      <c r="D161" t="n">
        <v>2</v>
      </c>
      <c r="E161" s="8" t="n">
        <v>40547.48194444444</v>
      </c>
      <c r="F161" s="9" t="n">
        <v>1.95</v>
      </c>
      <c r="G161" t="n">
        <v>14606</v>
      </c>
      <c r="H161" t="inlineStr">
        <is>
          <t>United Kingdom</t>
        </is>
      </c>
      <c r="I161" s="10">
        <f>IF(OR(G161="",LEFT(A161,1)="C",D161&lt;=0,F161&lt;=0,ISNUMBER(MATCH(B161,NonProduct,0)),LEFT(B161,5)="gift_",H161&lt;&gt;"United Kingdom"),"Drop","Keep")</f>
        <v/>
      </c>
    </row>
    <row r="162">
      <c r="A162" t="n">
        <v>540014</v>
      </c>
      <c r="B162" t="n">
        <v>22380</v>
      </c>
      <c r="C162" t="inlineStr">
        <is>
          <t xml:space="preserve">TOY TIDY SPACEBOY  </t>
        </is>
      </c>
      <c r="D162" t="n">
        <v>1</v>
      </c>
      <c r="E162" s="8" t="n">
        <v>40547.48194444444</v>
      </c>
      <c r="F162" s="9" t="n">
        <v>2.1</v>
      </c>
      <c r="G162" t="n">
        <v>14606</v>
      </c>
      <c r="H162" t="inlineStr">
        <is>
          <t>United Kingdom</t>
        </is>
      </c>
      <c r="I162" s="10">
        <f>IF(OR(G162="",LEFT(A162,1)="C",D162&lt;=0,F162&lt;=0,ISNUMBER(MATCH(B162,NonProduct,0)),LEFT(B162,5)="gift_",H162&lt;&gt;"United Kingdom"),"Drop","Keep")</f>
        <v/>
      </c>
    </row>
    <row r="163">
      <c r="A163" t="n">
        <v>540014</v>
      </c>
      <c r="B163" t="n">
        <v>22276</v>
      </c>
      <c r="C163" t="inlineStr">
        <is>
          <t>WASH BAG VINTAGE ROSE PAISLEY</t>
        </is>
      </c>
      <c r="D163" t="n">
        <v>1</v>
      </c>
      <c r="E163" s="8" t="n">
        <v>40547.48194444444</v>
      </c>
      <c r="F163" s="9" t="n">
        <v>2.55</v>
      </c>
      <c r="G163" t="n">
        <v>14606</v>
      </c>
      <c r="H163" t="inlineStr">
        <is>
          <t>United Kingdom</t>
        </is>
      </c>
      <c r="I163" s="10">
        <f>IF(OR(G163="",LEFT(A163,1)="C",D163&lt;=0,F163&lt;=0,ISNUMBER(MATCH(B163,NonProduct,0)),LEFT(B163,5)="gift_",H163&lt;&gt;"United Kingdom"),"Drop","Keep")</f>
        <v/>
      </c>
    </row>
    <row r="164">
      <c r="A164" t="n">
        <v>540014</v>
      </c>
      <c r="B164" t="n">
        <v>22166</v>
      </c>
      <c r="C164" t="inlineStr">
        <is>
          <t>WALL MIRROR RECTANGLE DIAMANTE PINK</t>
        </is>
      </c>
      <c r="D164" t="n">
        <v>1</v>
      </c>
      <c r="E164" s="8" t="n">
        <v>40547.48194444444</v>
      </c>
      <c r="F164" s="9" t="n">
        <v>7.95</v>
      </c>
      <c r="G164" t="n">
        <v>14606</v>
      </c>
      <c r="H164" t="inlineStr">
        <is>
          <t>United Kingdom</t>
        </is>
      </c>
      <c r="I164" s="10">
        <f>IF(OR(G164="",LEFT(A164,1)="C",D164&lt;=0,F164&lt;=0,ISNUMBER(MATCH(B164,NonProduct,0)),LEFT(B164,5)="gift_",H164&lt;&gt;"United Kingdom"),"Drop","Keep")</f>
        <v/>
      </c>
    </row>
    <row r="165">
      <c r="A165" t="n">
        <v>540014</v>
      </c>
      <c r="B165" t="inlineStr">
        <is>
          <t>85123A</t>
        </is>
      </c>
      <c r="C165" t="inlineStr">
        <is>
          <t>WHITE HANGING HEART T-LIGHT HOLDER</t>
        </is>
      </c>
      <c r="D165" t="n">
        <v>6</v>
      </c>
      <c r="E165" s="8" t="n">
        <v>40547.48194444444</v>
      </c>
      <c r="F165" s="9" t="n">
        <v>2.95</v>
      </c>
      <c r="G165" t="n">
        <v>14606</v>
      </c>
      <c r="H165" t="inlineStr">
        <is>
          <t>United Kingdom</t>
        </is>
      </c>
      <c r="I165" s="10">
        <f>IF(OR(G165="",LEFT(A165,1)="C",D165&lt;=0,F165&lt;=0,ISNUMBER(MATCH(B165,NonProduct,0)),LEFT(B165,5)="gift_",H165&lt;&gt;"United Kingdom"),"Drop","Keep")</f>
        <v/>
      </c>
    </row>
    <row r="166">
      <c r="A166" t="n">
        <v>540014</v>
      </c>
      <c r="B166" t="n">
        <v>21781</v>
      </c>
      <c r="C166" t="inlineStr">
        <is>
          <t>MA CAMPAGNE CUTLERY BOX</t>
        </is>
      </c>
      <c r="D166" t="n">
        <v>1</v>
      </c>
      <c r="E166" s="8" t="n">
        <v>40547.48194444444</v>
      </c>
      <c r="F166" s="9" t="n">
        <v>14.95</v>
      </c>
      <c r="G166" t="n">
        <v>14606</v>
      </c>
      <c r="H166" t="inlineStr">
        <is>
          <t>United Kingdom</t>
        </is>
      </c>
      <c r="I166" s="10">
        <f>IF(OR(G166="",LEFT(A166,1)="C",D166&lt;=0,F166&lt;=0,ISNUMBER(MATCH(B166,NonProduct,0)),LEFT(B166,5)="gift_",H166&lt;&gt;"United Kingdom"),"Drop","Keep")</f>
        <v/>
      </c>
    </row>
    <row r="167">
      <c r="A167" t="n">
        <v>540014</v>
      </c>
      <c r="B167" t="n">
        <v>22426</v>
      </c>
      <c r="C167" t="inlineStr">
        <is>
          <t>ENAMEL WASH BOWL CREAM</t>
        </is>
      </c>
      <c r="D167" t="n">
        <v>1</v>
      </c>
      <c r="E167" s="8" t="n">
        <v>40547.48194444444</v>
      </c>
      <c r="F167" s="9" t="n">
        <v>3.75</v>
      </c>
      <c r="G167" t="n">
        <v>14606</v>
      </c>
      <c r="H167" t="inlineStr">
        <is>
          <t>United Kingdom</t>
        </is>
      </c>
      <c r="I167" s="10">
        <f>IF(OR(G167="",LEFT(A167,1)="C",D167&lt;=0,F167&lt;=0,ISNUMBER(MATCH(B167,NonProduct,0)),LEFT(B167,5)="gift_",H167&lt;&gt;"United Kingdom"),"Drop","Keep")</f>
        <v/>
      </c>
    </row>
    <row r="168">
      <c r="A168" t="n">
        <v>540014</v>
      </c>
      <c r="B168" t="n">
        <v>21470</v>
      </c>
      <c r="C168" t="inlineStr">
        <is>
          <t>FLOWER VINE RAFFIA FOOD COVER</t>
        </is>
      </c>
      <c r="D168" t="n">
        <v>1</v>
      </c>
      <c r="E168" s="8" t="n">
        <v>40547.48194444444</v>
      </c>
      <c r="F168" s="9" t="n">
        <v>3.75</v>
      </c>
      <c r="G168" t="n">
        <v>14606</v>
      </c>
      <c r="H168" t="inlineStr">
        <is>
          <t>United Kingdom</t>
        </is>
      </c>
      <c r="I168" s="10">
        <f>IF(OR(G168="",LEFT(A168,1)="C",D168&lt;=0,F168&lt;=0,ISNUMBER(MATCH(B168,NonProduct,0)),LEFT(B168,5)="gift_",H168&lt;&gt;"United Kingdom"),"Drop","Keep")</f>
        <v/>
      </c>
    </row>
    <row r="169">
      <c r="A169" t="n">
        <v>540014</v>
      </c>
      <c r="B169" t="n">
        <v>22483</v>
      </c>
      <c r="C169" t="inlineStr">
        <is>
          <t xml:space="preserve">RED GINGHAM TEDDY BEAR </t>
        </is>
      </c>
      <c r="D169" t="n">
        <v>1</v>
      </c>
      <c r="E169" s="8" t="n">
        <v>40547.48194444444</v>
      </c>
      <c r="F169" s="9" t="n">
        <v>2.95</v>
      </c>
      <c r="G169" t="n">
        <v>14606</v>
      </c>
      <c r="H169" t="inlineStr">
        <is>
          <t>United Kingdom</t>
        </is>
      </c>
      <c r="I169" s="10">
        <f>IF(OR(G169="",LEFT(A169,1)="C",D169&lt;=0,F169&lt;=0,ISNUMBER(MATCH(B169,NonProduct,0)),LEFT(B169,5)="gift_",H169&lt;&gt;"United Kingdom"),"Drop","Keep")</f>
        <v/>
      </c>
    </row>
    <row r="170">
      <c r="A170" t="n">
        <v>540014</v>
      </c>
      <c r="B170" t="n">
        <v>84352</v>
      </c>
      <c r="C170" t="inlineStr">
        <is>
          <t xml:space="preserve">SILVER CHRISTMAS TREE BAUBLE STAND </t>
        </is>
      </c>
      <c r="D170" t="n">
        <v>1</v>
      </c>
      <c r="E170" s="8" t="n">
        <v>40547.48194444444</v>
      </c>
      <c r="F170" s="9" t="n">
        <v>16.95</v>
      </c>
      <c r="G170" t="n">
        <v>14606</v>
      </c>
      <c r="H170" t="inlineStr">
        <is>
          <t>United Kingdom</t>
        </is>
      </c>
      <c r="I170" s="10">
        <f>IF(OR(G170="",LEFT(A170,1)="C",D170&lt;=0,F170&lt;=0,ISNUMBER(MATCH(B170,NonProduct,0)),LEFT(B170,5)="gift_",H170&lt;&gt;"United Kingdom"),"Drop","Keep")</f>
        <v/>
      </c>
    </row>
    <row r="171">
      <c r="A171" t="n">
        <v>540014</v>
      </c>
      <c r="B171" t="inlineStr">
        <is>
          <t>84509A</t>
        </is>
      </c>
      <c r="C171" t="inlineStr">
        <is>
          <t>SET OF 4 ENGLISH ROSE PLACEMATS</t>
        </is>
      </c>
      <c r="D171" t="n">
        <v>2</v>
      </c>
      <c r="E171" s="8" t="n">
        <v>40547.48194444444</v>
      </c>
      <c r="F171" s="9" t="n">
        <v>3.75</v>
      </c>
      <c r="G171" t="n">
        <v>14606</v>
      </c>
      <c r="H171" t="inlineStr">
        <is>
          <t>United Kingdom</t>
        </is>
      </c>
      <c r="I171" s="10">
        <f>IF(OR(G171="",LEFT(A171,1)="C",D171&lt;=0,F171&lt;=0,ISNUMBER(MATCH(B171,NonProduct,0)),LEFT(B171,5)="gift_",H171&lt;&gt;"United Kingdom"),"Drop","Keep")</f>
        <v/>
      </c>
    </row>
    <row r="172">
      <c r="A172" t="n">
        <v>540014</v>
      </c>
      <c r="B172" t="n">
        <v>22423</v>
      </c>
      <c r="C172" t="inlineStr">
        <is>
          <t>REGENCY CAKESTAND 3 TIER</t>
        </is>
      </c>
      <c r="D172" t="n">
        <v>1</v>
      </c>
      <c r="E172" s="8" t="n">
        <v>40547.48194444444</v>
      </c>
      <c r="F172" s="9" t="n">
        <v>12.75</v>
      </c>
      <c r="G172" t="n">
        <v>14606</v>
      </c>
      <c r="H172" t="inlineStr">
        <is>
          <t>United Kingdom</t>
        </is>
      </c>
      <c r="I172" s="10">
        <f>IF(OR(G172="",LEFT(A172,1)="C",D172&lt;=0,F172&lt;=0,ISNUMBER(MATCH(B172,NonProduct,0)),LEFT(B172,5)="gift_",H172&lt;&gt;"United Kingdom"),"Drop","Keep")</f>
        <v/>
      </c>
    </row>
    <row r="173">
      <c r="A173" t="n">
        <v>540014</v>
      </c>
      <c r="B173" t="inlineStr">
        <is>
          <t>85034A</t>
        </is>
      </c>
      <c r="C173" t="inlineStr">
        <is>
          <t>3 GARDENIA MORRIS BOXED CANDLES</t>
        </is>
      </c>
      <c r="D173" t="n">
        <v>1</v>
      </c>
      <c r="E173" s="8" t="n">
        <v>40547.48194444444</v>
      </c>
      <c r="F173" s="9" t="n">
        <v>4.25</v>
      </c>
      <c r="G173" t="n">
        <v>14606</v>
      </c>
      <c r="H173" t="inlineStr">
        <is>
          <t>United Kingdom</t>
        </is>
      </c>
      <c r="I173" s="10">
        <f>IF(OR(G173="",LEFT(A173,1)="C",D173&lt;=0,F173&lt;=0,ISNUMBER(MATCH(B173,NonProduct,0)),LEFT(B173,5)="gift_",H173&lt;&gt;"United Kingdom"),"Drop","Keep")</f>
        <v/>
      </c>
    </row>
    <row r="174">
      <c r="A174" t="n">
        <v>540014</v>
      </c>
      <c r="B174" t="inlineStr">
        <is>
          <t>85114C</t>
        </is>
      </c>
      <c r="C174" t="inlineStr">
        <is>
          <t>RED ENCHANTED FOREST PLACEMAT</t>
        </is>
      </c>
      <c r="D174" t="n">
        <v>4</v>
      </c>
      <c r="E174" s="8" t="n">
        <v>40547.48194444444</v>
      </c>
      <c r="F174" s="9" t="n">
        <v>1.65</v>
      </c>
      <c r="G174" t="n">
        <v>14606</v>
      </c>
      <c r="H174" t="inlineStr">
        <is>
          <t>United Kingdom</t>
        </is>
      </c>
      <c r="I174" s="10">
        <f>IF(OR(G174="",LEFT(A174,1)="C",D174&lt;=0,F174&lt;=0,ISNUMBER(MATCH(B174,NonProduct,0)),LEFT(B174,5)="gift_",H174&lt;&gt;"United Kingdom"),"Drop","Keep")</f>
        <v/>
      </c>
    </row>
    <row r="175">
      <c r="A175" t="n">
        <v>540014</v>
      </c>
      <c r="B175" t="n">
        <v>21210</v>
      </c>
      <c r="C175" t="inlineStr">
        <is>
          <t>SET OF 72 RETROSPOT PAPER  DOILIES</t>
        </is>
      </c>
      <c r="D175" t="n">
        <v>1</v>
      </c>
      <c r="E175" s="8" t="n">
        <v>40547.48194444444</v>
      </c>
      <c r="F175" s="9" t="n">
        <v>1.45</v>
      </c>
      <c r="G175" t="n">
        <v>14606</v>
      </c>
      <c r="H175" t="inlineStr">
        <is>
          <t>United Kingdom</t>
        </is>
      </c>
      <c r="I175" s="10">
        <f>IF(OR(G175="",LEFT(A175,1)="C",D175&lt;=0,F175&lt;=0,ISNUMBER(MATCH(B175,NonProduct,0)),LEFT(B175,5)="gift_",H175&lt;&gt;"United Kingdom"),"Drop","Keep")</f>
        <v/>
      </c>
    </row>
    <row r="176">
      <c r="A176" t="n">
        <v>540014</v>
      </c>
      <c r="B176" t="n">
        <v>21035</v>
      </c>
      <c r="C176" t="inlineStr">
        <is>
          <t xml:space="preserve">SET/2 RED RETROSPOT TEA TOWELS </t>
        </is>
      </c>
      <c r="D176" t="n">
        <v>1</v>
      </c>
      <c r="E176" s="8" t="n">
        <v>40547.48194444444</v>
      </c>
      <c r="F176" s="9" t="n">
        <v>2.95</v>
      </c>
      <c r="G176" t="n">
        <v>14606</v>
      </c>
      <c r="H176" t="inlineStr">
        <is>
          <t>United Kingdom</t>
        </is>
      </c>
      <c r="I176" s="10">
        <f>IF(OR(G176="",LEFT(A176,1)="C",D176&lt;=0,F176&lt;=0,ISNUMBER(MATCH(B176,NonProduct,0)),LEFT(B176,5)="gift_",H176&lt;&gt;"United Kingdom"),"Drop","Keep")</f>
        <v/>
      </c>
    </row>
    <row r="177">
      <c r="A177" t="n">
        <v>540014</v>
      </c>
      <c r="B177" t="n">
        <v>22480</v>
      </c>
      <c r="C177" t="inlineStr">
        <is>
          <t>RED TEA TOWEL CLASSIC DESIGN</t>
        </is>
      </c>
      <c r="D177" t="n">
        <v>4</v>
      </c>
      <c r="E177" s="8" t="n">
        <v>40547.48194444444</v>
      </c>
      <c r="F177" s="9" t="n">
        <v>1.25</v>
      </c>
      <c r="G177" t="n">
        <v>14606</v>
      </c>
      <c r="H177" t="inlineStr">
        <is>
          <t>United Kingdom</t>
        </is>
      </c>
      <c r="I177" s="10">
        <f>IF(OR(G177="",LEFT(A177,1)="C",D177&lt;=0,F177&lt;=0,ISNUMBER(MATCH(B177,NonProduct,0)),LEFT(B177,5)="gift_",H177&lt;&gt;"United Kingdom"),"Drop","Keep")</f>
        <v/>
      </c>
    </row>
    <row r="178">
      <c r="A178" t="n">
        <v>540014</v>
      </c>
      <c r="B178" t="n">
        <v>22327</v>
      </c>
      <c r="C178" t="inlineStr">
        <is>
          <t>ROUND SNACK BOXES SET OF 4 SKULLS</t>
        </is>
      </c>
      <c r="D178" t="n">
        <v>2</v>
      </c>
      <c r="E178" s="8" t="n">
        <v>40547.48194444444</v>
      </c>
      <c r="F178" s="9" t="n">
        <v>2.95</v>
      </c>
      <c r="G178" t="n">
        <v>14606</v>
      </c>
      <c r="H178" t="inlineStr">
        <is>
          <t>United Kingdom</t>
        </is>
      </c>
      <c r="I178" s="10">
        <f>IF(OR(G178="",LEFT(A178,1)="C",D178&lt;=0,F178&lt;=0,ISNUMBER(MATCH(B178,NonProduct,0)),LEFT(B178,5)="gift_",H178&lt;&gt;"United Kingdom"),"Drop","Keep")</f>
        <v/>
      </c>
    </row>
    <row r="179">
      <c r="A179" t="n">
        <v>540014</v>
      </c>
      <c r="B179" t="n">
        <v>22476</v>
      </c>
      <c r="C179" t="inlineStr">
        <is>
          <t>EMPIRE UNION JACK TV DINNER TRAY</t>
        </is>
      </c>
      <c r="D179" t="n">
        <v>6</v>
      </c>
      <c r="E179" s="8" t="n">
        <v>40547.48194444444</v>
      </c>
      <c r="F179" s="9" t="n">
        <v>4.95</v>
      </c>
      <c r="G179" t="n">
        <v>14606</v>
      </c>
      <c r="H179" t="inlineStr">
        <is>
          <t>United Kingdom</t>
        </is>
      </c>
      <c r="I179" s="10">
        <f>IF(OR(G179="",LEFT(A179,1)="C",D179&lt;=0,F179&lt;=0,ISNUMBER(MATCH(B179,NonProduct,0)),LEFT(B179,5)="gift_",H179&lt;&gt;"United Kingdom"),"Drop","Keep")</f>
        <v/>
      </c>
    </row>
    <row r="180">
      <c r="A180" t="n">
        <v>540015</v>
      </c>
      <c r="B180" t="n">
        <v>22985</v>
      </c>
      <c r="C180" t="inlineStr">
        <is>
          <t>WRAP, BILLBOARD FONTS DESIGN</t>
        </is>
      </c>
      <c r="D180" t="n">
        <v>25</v>
      </c>
      <c r="E180" s="8" t="n">
        <v>40547.48611111111</v>
      </c>
      <c r="F180" s="9" t="n">
        <v>0.42</v>
      </c>
      <c r="G180" t="n">
        <v>13319</v>
      </c>
      <c r="H180" t="inlineStr">
        <is>
          <t>United Kingdom</t>
        </is>
      </c>
      <c r="I180" s="10">
        <f>IF(OR(G180="",LEFT(A180,1)="C",D180&lt;=0,F180&lt;=0,ISNUMBER(MATCH(B180,NonProduct,0)),LEFT(B180,5)="gift_",H180&lt;&gt;"United Kingdom"),"Drop","Keep")</f>
        <v/>
      </c>
    </row>
    <row r="181">
      <c r="A181" t="n">
        <v>540015</v>
      </c>
      <c r="B181" t="n">
        <v>22704</v>
      </c>
      <c r="C181" t="inlineStr">
        <is>
          <t xml:space="preserve">WRAP RED APPLES </t>
        </is>
      </c>
      <c r="D181" t="n">
        <v>25</v>
      </c>
      <c r="E181" s="8" t="n">
        <v>40547.48611111111</v>
      </c>
      <c r="F181" s="9" t="n">
        <v>0.42</v>
      </c>
      <c r="G181" t="n">
        <v>13319</v>
      </c>
      <c r="H181" t="inlineStr">
        <is>
          <t>United Kingdom</t>
        </is>
      </c>
      <c r="I181" s="10">
        <f>IF(OR(G181="",LEFT(A181,1)="C",D181&lt;=0,F181&lt;=0,ISNUMBER(MATCH(B181,NonProduct,0)),LEFT(B181,5)="gift_",H181&lt;&gt;"United Kingdom"),"Drop","Keep")</f>
        <v/>
      </c>
    </row>
    <row r="182">
      <c r="A182" t="n">
        <v>540015</v>
      </c>
      <c r="B182" t="n">
        <v>22711</v>
      </c>
      <c r="C182" t="inlineStr">
        <is>
          <t>WRAP CIRCUS PARADE</t>
        </is>
      </c>
      <c r="D182" t="n">
        <v>25</v>
      </c>
      <c r="E182" s="8" t="n">
        <v>40547.48611111111</v>
      </c>
      <c r="F182" s="9" t="n">
        <v>0.42</v>
      </c>
      <c r="G182" t="n">
        <v>13319</v>
      </c>
      <c r="H182" t="inlineStr">
        <is>
          <t>United Kingdom</t>
        </is>
      </c>
      <c r="I182" s="10">
        <f>IF(OR(G182="",LEFT(A182,1)="C",D182&lt;=0,F182&lt;=0,ISNUMBER(MATCH(B182,NonProduct,0)),LEFT(B182,5)="gift_",H182&lt;&gt;"United Kingdom"),"Drop","Keep")</f>
        <v/>
      </c>
    </row>
    <row r="183">
      <c r="A183" t="n">
        <v>540015</v>
      </c>
      <c r="B183" t="n">
        <v>22720</v>
      </c>
      <c r="C183" t="inlineStr">
        <is>
          <t xml:space="preserve">SET OF 3 CAKE TINS PANTRY DESIGN </t>
        </is>
      </c>
      <c r="D183" t="n">
        <v>6</v>
      </c>
      <c r="E183" s="8" t="n">
        <v>40547.48611111111</v>
      </c>
      <c r="F183" s="9" t="n">
        <v>4.95</v>
      </c>
      <c r="G183" t="n">
        <v>13319</v>
      </c>
      <c r="H183" t="inlineStr">
        <is>
          <t>United Kingdom</t>
        </is>
      </c>
      <c r="I183" s="10">
        <f>IF(OR(G183="",LEFT(A183,1)="C",D183&lt;=0,F183&lt;=0,ISNUMBER(MATCH(B183,NonProduct,0)),LEFT(B183,5)="gift_",H183&lt;&gt;"United Kingdom"),"Drop","Keep")</f>
        <v/>
      </c>
    </row>
    <row r="184">
      <c r="A184" t="n">
        <v>540015</v>
      </c>
      <c r="B184" t="n">
        <v>22722</v>
      </c>
      <c r="C184" t="inlineStr">
        <is>
          <t>SET OF 6 SPICE TINS PANTRY DESIGN</t>
        </is>
      </c>
      <c r="D184" t="n">
        <v>8</v>
      </c>
      <c r="E184" s="8" t="n">
        <v>40547.48611111111</v>
      </c>
      <c r="F184" s="9" t="n">
        <v>3.95</v>
      </c>
      <c r="G184" t="n">
        <v>13319</v>
      </c>
      <c r="H184" t="inlineStr">
        <is>
          <t>United Kingdom</t>
        </is>
      </c>
      <c r="I184" s="10">
        <f>IF(OR(G184="",LEFT(A184,1)="C",D184&lt;=0,F184&lt;=0,ISNUMBER(MATCH(B184,NonProduct,0)),LEFT(B184,5)="gift_",H184&lt;&gt;"United Kingdom"),"Drop","Keep")</f>
        <v/>
      </c>
    </row>
    <row r="185">
      <c r="A185" t="n">
        <v>540015</v>
      </c>
      <c r="B185" t="n">
        <v>22930</v>
      </c>
      <c r="C185" t="inlineStr">
        <is>
          <t>BAKING MOULD HEART MILK CHOCOLATE</t>
        </is>
      </c>
      <c r="D185" t="n">
        <v>6</v>
      </c>
      <c r="E185" s="8" t="n">
        <v>40547.48611111111</v>
      </c>
      <c r="F185" s="9" t="n">
        <v>2.55</v>
      </c>
      <c r="G185" t="n">
        <v>13319</v>
      </c>
      <c r="H185" t="inlineStr">
        <is>
          <t>United Kingdom</t>
        </is>
      </c>
      <c r="I185" s="10">
        <f>IF(OR(G185="",LEFT(A185,1)="C",D185&lt;=0,F185&lt;=0,ISNUMBER(MATCH(B185,NonProduct,0)),LEFT(B185,5)="gift_",H185&lt;&gt;"United Kingdom"),"Drop","Keep")</f>
        <v/>
      </c>
    </row>
    <row r="186">
      <c r="A186" t="n">
        <v>540015</v>
      </c>
      <c r="B186" t="n">
        <v>22960</v>
      </c>
      <c r="C186" t="inlineStr">
        <is>
          <t>JAM MAKING SET WITH JARS</t>
        </is>
      </c>
      <c r="D186" t="n">
        <v>6</v>
      </c>
      <c r="E186" s="8" t="n">
        <v>40547.48611111111</v>
      </c>
      <c r="F186" s="9" t="n">
        <v>4.25</v>
      </c>
      <c r="G186" t="n">
        <v>13319</v>
      </c>
      <c r="H186" t="inlineStr">
        <is>
          <t>United Kingdom</t>
        </is>
      </c>
      <c r="I186" s="10">
        <f>IF(OR(G186="",LEFT(A186,1)="C",D186&lt;=0,F186&lt;=0,ISNUMBER(MATCH(B186,NonProduct,0)),LEFT(B186,5)="gift_",H186&lt;&gt;"United Kingdom"),"Drop","Keep")</f>
        <v/>
      </c>
    </row>
    <row r="187">
      <c r="A187" t="n">
        <v>540015</v>
      </c>
      <c r="B187" t="n">
        <v>22961</v>
      </c>
      <c r="C187" t="inlineStr">
        <is>
          <t>JAM MAKING SET PRINTED</t>
        </is>
      </c>
      <c r="D187" t="n">
        <v>12</v>
      </c>
      <c r="E187" s="8" t="n">
        <v>40547.48611111111</v>
      </c>
      <c r="F187" s="9" t="n">
        <v>1.45</v>
      </c>
      <c r="G187" t="n">
        <v>13319</v>
      </c>
      <c r="H187" t="inlineStr">
        <is>
          <t>United Kingdom</t>
        </is>
      </c>
      <c r="I187" s="10">
        <f>IF(OR(G187="",LEFT(A187,1)="C",D187&lt;=0,F187&lt;=0,ISNUMBER(MATCH(B187,NonProduct,0)),LEFT(B187,5)="gift_",H187&lt;&gt;"United Kingdom"),"Drop","Keep")</f>
        <v/>
      </c>
    </row>
    <row r="188">
      <c r="A188" t="n">
        <v>540015</v>
      </c>
      <c r="B188" t="n">
        <v>22969</v>
      </c>
      <c r="C188" t="inlineStr">
        <is>
          <t>HOMEMADE JAM SCENTED CANDLES</t>
        </is>
      </c>
      <c r="D188" t="n">
        <v>24</v>
      </c>
      <c r="E188" s="8" t="n">
        <v>40547.48611111111</v>
      </c>
      <c r="F188" s="9" t="n">
        <v>1.45</v>
      </c>
      <c r="G188" t="n">
        <v>13319</v>
      </c>
      <c r="H188" t="inlineStr">
        <is>
          <t>United Kingdom</t>
        </is>
      </c>
      <c r="I188" s="10">
        <f>IF(OR(G188="",LEFT(A188,1)="C",D188&lt;=0,F188&lt;=0,ISNUMBER(MATCH(B188,NonProduct,0)),LEFT(B188,5)="gift_",H188&lt;&gt;"United Kingdom"),"Drop","Keep")</f>
        <v/>
      </c>
    </row>
    <row r="189">
      <c r="A189" t="n">
        <v>540015</v>
      </c>
      <c r="B189" t="n">
        <v>21212</v>
      </c>
      <c r="C189" t="inlineStr">
        <is>
          <t>PACK OF 72 RETROSPOT CAKE CASES</t>
        </is>
      </c>
      <c r="D189" t="n">
        <v>24</v>
      </c>
      <c r="E189" s="8" t="n">
        <v>40547.48611111111</v>
      </c>
      <c r="F189" s="9" t="n">
        <v>0.55</v>
      </c>
      <c r="G189" t="n">
        <v>13319</v>
      </c>
      <c r="H189" t="inlineStr">
        <is>
          <t>United Kingdom</t>
        </is>
      </c>
      <c r="I189" s="10">
        <f>IF(OR(G189="",LEFT(A189,1)="C",D189&lt;=0,F189&lt;=0,ISNUMBER(MATCH(B189,NonProduct,0)),LEFT(B189,5)="gift_",H189&lt;&gt;"United Kingdom"),"Drop","Keep")</f>
        <v/>
      </c>
    </row>
    <row r="190">
      <c r="A190" t="n">
        <v>540015</v>
      </c>
      <c r="B190" t="n">
        <v>21481</v>
      </c>
      <c r="C190" t="inlineStr">
        <is>
          <t>FAWN BLUE HOT WATER BOTTLE</t>
        </is>
      </c>
      <c r="D190" t="n">
        <v>6</v>
      </c>
      <c r="E190" s="8" t="n">
        <v>40547.48611111111</v>
      </c>
      <c r="F190" s="9" t="n">
        <v>2.95</v>
      </c>
      <c r="G190" t="n">
        <v>13319</v>
      </c>
      <c r="H190" t="inlineStr">
        <is>
          <t>United Kingdom</t>
        </is>
      </c>
      <c r="I190" s="10">
        <f>IF(OR(G190="",LEFT(A190,1)="C",D190&lt;=0,F190&lt;=0,ISNUMBER(MATCH(B190,NonProduct,0)),LEFT(B190,5)="gift_",H190&lt;&gt;"United Kingdom"),"Drop","Keep")</f>
        <v/>
      </c>
    </row>
    <row r="191">
      <c r="A191" t="n">
        <v>540015</v>
      </c>
      <c r="B191" t="n">
        <v>21877</v>
      </c>
      <c r="C191" t="inlineStr">
        <is>
          <t>HOME SWEET HOME MUG</t>
        </is>
      </c>
      <c r="D191" t="n">
        <v>12</v>
      </c>
      <c r="E191" s="8" t="n">
        <v>40547.48611111111</v>
      </c>
      <c r="F191" s="9" t="n">
        <v>1.25</v>
      </c>
      <c r="G191" t="n">
        <v>13319</v>
      </c>
      <c r="H191" t="inlineStr">
        <is>
          <t>United Kingdom</t>
        </is>
      </c>
      <c r="I191" s="10">
        <f>IF(OR(G191="",LEFT(A191,1)="C",D191&lt;=0,F191&lt;=0,ISNUMBER(MATCH(B191,NonProduct,0)),LEFT(B191,5)="gift_",H191&lt;&gt;"United Kingdom"),"Drop","Keep")</f>
        <v/>
      </c>
    </row>
    <row r="192">
      <c r="A192" t="n">
        <v>540015</v>
      </c>
      <c r="B192" t="n">
        <v>21871</v>
      </c>
      <c r="C192" t="inlineStr">
        <is>
          <t>SAVE THE PLANET MUG</t>
        </is>
      </c>
      <c r="D192" t="n">
        <v>12</v>
      </c>
      <c r="E192" s="8" t="n">
        <v>40547.48611111111</v>
      </c>
      <c r="F192" s="9" t="n">
        <v>1.25</v>
      </c>
      <c r="G192" t="n">
        <v>13319</v>
      </c>
      <c r="H192" t="inlineStr">
        <is>
          <t>United Kingdom</t>
        </is>
      </c>
      <c r="I192" s="10">
        <f>IF(OR(G192="",LEFT(A192,1)="C",D192&lt;=0,F192&lt;=0,ISNUMBER(MATCH(B192,NonProduct,0)),LEFT(B192,5)="gift_",H192&lt;&gt;"United Kingdom"),"Drop","Keep")</f>
        <v/>
      </c>
    </row>
    <row r="193">
      <c r="A193" t="n">
        <v>540015</v>
      </c>
      <c r="B193" t="n">
        <v>22271</v>
      </c>
      <c r="C193" t="inlineStr">
        <is>
          <t>FELTCRAFT DOLL ROSIE</t>
        </is>
      </c>
      <c r="D193" t="n">
        <v>6</v>
      </c>
      <c r="E193" s="8" t="n">
        <v>40547.48611111111</v>
      </c>
      <c r="F193" s="9" t="n">
        <v>2.95</v>
      </c>
      <c r="G193" t="n">
        <v>13319</v>
      </c>
      <c r="H193" t="inlineStr">
        <is>
          <t>United Kingdom</t>
        </is>
      </c>
      <c r="I193" s="10">
        <f>IF(OR(G193="",LEFT(A193,1)="C",D193&lt;=0,F193&lt;=0,ISNUMBER(MATCH(B193,NonProduct,0)),LEFT(B193,5)="gift_",H193&lt;&gt;"United Kingdom"),"Drop","Keep")</f>
        <v/>
      </c>
    </row>
    <row r="194">
      <c r="A194" t="n">
        <v>540015</v>
      </c>
      <c r="B194" t="n">
        <v>22178</v>
      </c>
      <c r="C194" t="inlineStr">
        <is>
          <t>VICTORIAN GLASS HANGING T-LIGHT</t>
        </is>
      </c>
      <c r="D194" t="n">
        <v>12</v>
      </c>
      <c r="E194" s="8" t="n">
        <v>40547.48611111111</v>
      </c>
      <c r="F194" s="9" t="n">
        <v>1.25</v>
      </c>
      <c r="G194" t="n">
        <v>13319</v>
      </c>
      <c r="H194" t="inlineStr">
        <is>
          <t>United Kingdom</t>
        </is>
      </c>
      <c r="I194" s="10">
        <f>IF(OR(G194="",LEFT(A194,1)="C",D194&lt;=0,F194&lt;=0,ISNUMBER(MATCH(B194,NonProduct,0)),LEFT(B194,5)="gift_",H194&lt;&gt;"United Kingdom"),"Drop","Keep")</f>
        <v/>
      </c>
    </row>
    <row r="195">
      <c r="A195" t="n">
        <v>540015</v>
      </c>
      <c r="B195" t="n">
        <v>22726</v>
      </c>
      <c r="C195" t="inlineStr">
        <is>
          <t>ALARM CLOCK BAKELIKE GREEN</t>
        </is>
      </c>
      <c r="D195" t="n">
        <v>4</v>
      </c>
      <c r="E195" s="8" t="n">
        <v>40547.48611111111</v>
      </c>
      <c r="F195" s="9" t="n">
        <v>3.75</v>
      </c>
      <c r="G195" t="n">
        <v>13319</v>
      </c>
      <c r="H195" t="inlineStr">
        <is>
          <t>United Kingdom</t>
        </is>
      </c>
      <c r="I195" s="10">
        <f>IF(OR(G195="",LEFT(A195,1)="C",D195&lt;=0,F195&lt;=0,ISNUMBER(MATCH(B195,NonProduct,0)),LEFT(B195,5)="gift_",H195&lt;&gt;"United Kingdom"),"Drop","Keep")</f>
        <v/>
      </c>
    </row>
    <row r="196">
      <c r="A196" t="n">
        <v>540015</v>
      </c>
      <c r="B196" t="n">
        <v>22727</v>
      </c>
      <c r="C196" t="inlineStr">
        <is>
          <t xml:space="preserve">ALARM CLOCK BAKELIKE RED </t>
        </is>
      </c>
      <c r="D196" t="n">
        <v>4</v>
      </c>
      <c r="E196" s="8" t="n">
        <v>40547.48611111111</v>
      </c>
      <c r="F196" s="9" t="n">
        <v>3.75</v>
      </c>
      <c r="G196" t="n">
        <v>13319</v>
      </c>
      <c r="H196" t="inlineStr">
        <is>
          <t>United Kingdom</t>
        </is>
      </c>
      <c r="I196" s="10">
        <f>IF(OR(G196="",LEFT(A196,1)="C",D196&lt;=0,F196&lt;=0,ISNUMBER(MATCH(B196,NonProduct,0)),LEFT(B196,5)="gift_",H196&lt;&gt;"United Kingdom"),"Drop","Keep")</f>
        <v/>
      </c>
    </row>
    <row r="197">
      <c r="A197" t="n">
        <v>540015</v>
      </c>
      <c r="B197" t="n">
        <v>79321</v>
      </c>
      <c r="C197" t="inlineStr">
        <is>
          <t>CHILLI LIGHTS</t>
        </is>
      </c>
      <c r="D197" t="n">
        <v>4</v>
      </c>
      <c r="E197" s="8" t="n">
        <v>40547.48611111111</v>
      </c>
      <c r="F197" s="9" t="n">
        <v>4.95</v>
      </c>
      <c r="G197" t="n">
        <v>13319</v>
      </c>
      <c r="H197" t="inlineStr">
        <is>
          <t>United Kingdom</t>
        </is>
      </c>
      <c r="I197" s="10">
        <f>IF(OR(G197="",LEFT(A197,1)="C",D197&lt;=0,F197&lt;=0,ISNUMBER(MATCH(B197,NonProduct,0)),LEFT(B197,5)="gift_",H197&lt;&gt;"United Kingdom"),"Drop","Keep")</f>
        <v/>
      </c>
    </row>
    <row r="198">
      <c r="A198" t="n">
        <v>540015</v>
      </c>
      <c r="B198" t="n">
        <v>85038</v>
      </c>
      <c r="C198" t="inlineStr">
        <is>
          <t>6 CHOCOLATE LOVE HEART T-LIGHTS</t>
        </is>
      </c>
      <c r="D198" t="n">
        <v>6</v>
      </c>
      <c r="E198" s="8" t="n">
        <v>40547.48611111111</v>
      </c>
      <c r="F198" s="9" t="n">
        <v>2.1</v>
      </c>
      <c r="G198" t="n">
        <v>13319</v>
      </c>
      <c r="H198" t="inlineStr">
        <is>
          <t>United Kingdom</t>
        </is>
      </c>
      <c r="I198" s="10">
        <f>IF(OR(G198="",LEFT(A198,1)="C",D198&lt;=0,F198&lt;=0,ISNUMBER(MATCH(B198,NonProduct,0)),LEFT(B198,5)="gift_",H198&lt;&gt;"United Kingdom"),"Drop","Keep")</f>
        <v/>
      </c>
    </row>
    <row r="199">
      <c r="A199" t="n">
        <v>540015</v>
      </c>
      <c r="B199" t="n">
        <v>20725</v>
      </c>
      <c r="C199" t="inlineStr">
        <is>
          <t>LUNCH BAG RED RETROSPOT</t>
        </is>
      </c>
      <c r="D199" t="n">
        <v>10</v>
      </c>
      <c r="E199" s="8" t="n">
        <v>40547.48611111111</v>
      </c>
      <c r="F199" s="9" t="n">
        <v>1.65</v>
      </c>
      <c r="G199" t="n">
        <v>13319</v>
      </c>
      <c r="H199" t="inlineStr">
        <is>
          <t>United Kingdom</t>
        </is>
      </c>
      <c r="I199" s="10">
        <f>IF(OR(G199="",LEFT(A199,1)="C",D199&lt;=0,F199&lt;=0,ISNUMBER(MATCH(B199,NonProduct,0)),LEFT(B199,5)="gift_",H199&lt;&gt;"United Kingdom"),"Drop","Keep")</f>
        <v/>
      </c>
    </row>
    <row r="200">
      <c r="A200" t="n">
        <v>540015</v>
      </c>
      <c r="B200" t="n">
        <v>20726</v>
      </c>
      <c r="C200" t="inlineStr">
        <is>
          <t>LUNCH BAG WOODLAND</t>
        </is>
      </c>
      <c r="D200" t="n">
        <v>10</v>
      </c>
      <c r="E200" s="8" t="n">
        <v>40547.48611111111</v>
      </c>
      <c r="F200" s="9" t="n">
        <v>1.65</v>
      </c>
      <c r="G200" t="n">
        <v>13319</v>
      </c>
      <c r="H200" t="inlineStr">
        <is>
          <t>United Kingdom</t>
        </is>
      </c>
      <c r="I200" s="10">
        <f>IF(OR(G200="",LEFT(A200,1)="C",D200&lt;=0,F200&lt;=0,ISNUMBER(MATCH(B200,NonProduct,0)),LEFT(B200,5)="gift_",H200&lt;&gt;"United Kingdom"),"Drop","Keep")</f>
        <v/>
      </c>
    </row>
    <row r="201">
      <c r="A201" t="n">
        <v>540015</v>
      </c>
      <c r="B201" t="n">
        <v>21527</v>
      </c>
      <c r="C201" t="inlineStr">
        <is>
          <t xml:space="preserve">RED RETROSPOT TRADITIONAL TEAPOT </t>
        </is>
      </c>
      <c r="D201" t="n">
        <v>4</v>
      </c>
      <c r="E201" s="8" t="n">
        <v>40547.48611111111</v>
      </c>
      <c r="F201" s="9" t="n">
        <v>7.95</v>
      </c>
      <c r="G201" t="n">
        <v>13319</v>
      </c>
      <c r="H201" t="inlineStr">
        <is>
          <t>United Kingdom</t>
        </is>
      </c>
      <c r="I201" s="10">
        <f>IF(OR(G201="",LEFT(A201,1)="C",D201&lt;=0,F201&lt;=0,ISNUMBER(MATCH(B201,NonProduct,0)),LEFT(B201,5)="gift_",H201&lt;&gt;"United Kingdom"),"Drop","Keep")</f>
        <v/>
      </c>
    </row>
    <row r="202">
      <c r="A202" t="n">
        <v>540015</v>
      </c>
      <c r="B202" t="n">
        <v>21539</v>
      </c>
      <c r="C202" t="inlineStr">
        <is>
          <t>RED RETROSPOT BUTTER DISH</t>
        </is>
      </c>
      <c r="D202" t="n">
        <v>3</v>
      </c>
      <c r="E202" s="8" t="n">
        <v>40547.48611111111</v>
      </c>
      <c r="F202" s="9" t="n">
        <v>4.95</v>
      </c>
      <c r="G202" t="n">
        <v>13319</v>
      </c>
      <c r="H202" t="inlineStr">
        <is>
          <t>United Kingdom</t>
        </is>
      </c>
      <c r="I202" s="10">
        <f>IF(OR(G202="",LEFT(A202,1)="C",D202&lt;=0,F202&lt;=0,ISNUMBER(MATCH(B202,NonProduct,0)),LEFT(B202,5)="gift_",H202&lt;&gt;"United Kingdom"),"Drop","Keep")</f>
        <v/>
      </c>
    </row>
    <row r="203">
      <c r="A203" t="n">
        <v>540015</v>
      </c>
      <c r="B203" t="n">
        <v>22072</v>
      </c>
      <c r="C203" t="inlineStr">
        <is>
          <t xml:space="preserve">RED RETROSPOT TEA CUP AND SAUCER </t>
        </is>
      </c>
      <c r="D203" t="n">
        <v>4</v>
      </c>
      <c r="E203" s="8" t="n">
        <v>40547.48611111111</v>
      </c>
      <c r="F203" s="9" t="n">
        <v>3.75</v>
      </c>
      <c r="G203" t="n">
        <v>13319</v>
      </c>
      <c r="H203" t="inlineStr">
        <is>
          <t>United Kingdom</t>
        </is>
      </c>
      <c r="I203" s="10">
        <f>IF(OR(G203="",LEFT(A203,1)="C",D203&lt;=0,F203&lt;=0,ISNUMBER(MATCH(B203,NonProduct,0)),LEFT(B203,5)="gift_",H203&lt;&gt;"United Kingdom"),"Drop","Keep")</f>
        <v/>
      </c>
    </row>
    <row r="204">
      <c r="A204" t="n">
        <v>540015</v>
      </c>
      <c r="B204" t="n">
        <v>84879</v>
      </c>
      <c r="C204" t="inlineStr">
        <is>
          <t>ASSORTED COLOUR BIRD ORNAMENT</t>
        </is>
      </c>
      <c r="D204" t="n">
        <v>16</v>
      </c>
      <c r="E204" s="8" t="n">
        <v>40547.48611111111</v>
      </c>
      <c r="F204" s="9" t="n">
        <v>1.69</v>
      </c>
      <c r="G204" t="n">
        <v>13319</v>
      </c>
      <c r="H204" t="inlineStr">
        <is>
          <t>United Kingdom</t>
        </is>
      </c>
      <c r="I204" s="10">
        <f>IF(OR(G204="",LEFT(A204,1)="C",D204&lt;=0,F204&lt;=0,ISNUMBER(MATCH(B204,NonProduct,0)),LEFT(B204,5)="gift_",H204&lt;&gt;"United Kingdom"),"Drop","Keep")</f>
        <v/>
      </c>
    </row>
    <row r="205">
      <c r="A205" t="n">
        <v>540015</v>
      </c>
      <c r="B205" t="n">
        <v>22914</v>
      </c>
      <c r="C205" t="inlineStr">
        <is>
          <t>BLUE COAT RACK PARIS FASHION</t>
        </is>
      </c>
      <c r="D205" t="n">
        <v>3</v>
      </c>
      <c r="E205" s="8" t="n">
        <v>40547.48611111111</v>
      </c>
      <c r="F205" s="9" t="n">
        <v>4.95</v>
      </c>
      <c r="G205" t="n">
        <v>13319</v>
      </c>
      <c r="H205" t="inlineStr">
        <is>
          <t>United Kingdom</t>
        </is>
      </c>
      <c r="I205" s="10">
        <f>IF(OR(G205="",LEFT(A205,1)="C",D205&lt;=0,F205&lt;=0,ISNUMBER(MATCH(B205,NonProduct,0)),LEFT(B205,5)="gift_",H205&lt;&gt;"United Kingdom"),"Drop","Keep")</f>
        <v/>
      </c>
    </row>
    <row r="206">
      <c r="A206" t="n">
        <v>540015</v>
      </c>
      <c r="B206" t="n">
        <v>22913</v>
      </c>
      <c r="C206" t="inlineStr">
        <is>
          <t>RED COAT RACK PARIS FASHION</t>
        </is>
      </c>
      <c r="D206" t="n">
        <v>3</v>
      </c>
      <c r="E206" s="8" t="n">
        <v>40547.48611111111</v>
      </c>
      <c r="F206" s="9" t="n">
        <v>4.95</v>
      </c>
      <c r="G206" t="n">
        <v>13319</v>
      </c>
      <c r="H206" t="inlineStr">
        <is>
          <t>United Kingdom</t>
        </is>
      </c>
      <c r="I206" s="10">
        <f>IF(OR(G206="",LEFT(A206,1)="C",D206&lt;=0,F206&lt;=0,ISNUMBER(MATCH(B206,NonProduct,0)),LEFT(B206,5)="gift_",H206&lt;&gt;"United Kingdom"),"Drop","Keep")</f>
        <v/>
      </c>
    </row>
    <row r="207">
      <c r="A207" t="n">
        <v>540015</v>
      </c>
      <c r="B207" t="n">
        <v>20914</v>
      </c>
      <c r="C207" t="inlineStr">
        <is>
          <t>SET/5 RED RETROSPOT LID GLASS BOWLS</t>
        </is>
      </c>
      <c r="D207" t="n">
        <v>6</v>
      </c>
      <c r="E207" s="8" t="n">
        <v>40547.48611111111</v>
      </c>
      <c r="F207" s="9" t="n">
        <v>2.95</v>
      </c>
      <c r="G207" t="n">
        <v>13319</v>
      </c>
      <c r="H207" t="inlineStr">
        <is>
          <t>United Kingdom</t>
        </is>
      </c>
      <c r="I207" s="10">
        <f>IF(OR(G207="",LEFT(A207,1)="C",D207&lt;=0,F207&lt;=0,ISNUMBER(MATCH(B207,NonProduct,0)),LEFT(B207,5)="gift_",H207&lt;&gt;"United Kingdom"),"Drop","Keep")</f>
        <v/>
      </c>
    </row>
    <row r="208">
      <c r="A208" t="n">
        <v>540016</v>
      </c>
      <c r="B208" t="n">
        <v>22862</v>
      </c>
      <c r="C208" t="inlineStr">
        <is>
          <t xml:space="preserve">LOVE HEART NAPKIN BOX </t>
        </is>
      </c>
      <c r="D208" t="n">
        <v>8</v>
      </c>
      <c r="E208" s="8" t="n">
        <v>40547.4875</v>
      </c>
      <c r="F208" s="9" t="n">
        <v>4.25</v>
      </c>
      <c r="G208" t="n">
        <v>16282</v>
      </c>
      <c r="H208" t="inlineStr">
        <is>
          <t>United Kingdom</t>
        </is>
      </c>
      <c r="I208" s="10">
        <f>IF(OR(G208="",LEFT(A208,1)="C",D208&lt;=0,F208&lt;=0,ISNUMBER(MATCH(B208,NonProduct,0)),LEFT(B208,5)="gift_",H208&lt;&gt;"United Kingdom"),"Drop","Keep")</f>
        <v/>
      </c>
    </row>
    <row r="209">
      <c r="A209" t="n">
        <v>540016</v>
      </c>
      <c r="B209" t="n">
        <v>21527</v>
      </c>
      <c r="C209" t="inlineStr">
        <is>
          <t xml:space="preserve">RED RETROSPOT TRADITIONAL TEAPOT </t>
        </is>
      </c>
      <c r="D209" t="n">
        <v>1</v>
      </c>
      <c r="E209" s="8" t="n">
        <v>40547.4875</v>
      </c>
      <c r="F209" s="9" t="n">
        <v>7.95</v>
      </c>
      <c r="G209" t="n">
        <v>16282</v>
      </c>
      <c r="H209" t="inlineStr">
        <is>
          <t>United Kingdom</t>
        </is>
      </c>
      <c r="I209" s="10">
        <f>IF(OR(G209="",LEFT(A209,1)="C",D209&lt;=0,F209&lt;=0,ISNUMBER(MATCH(B209,NonProduct,0)),LEFT(B209,5)="gift_",H209&lt;&gt;"United Kingdom"),"Drop","Keep")</f>
        <v/>
      </c>
    </row>
    <row r="210">
      <c r="A210" t="n">
        <v>540016</v>
      </c>
      <c r="B210" t="n">
        <v>21533</v>
      </c>
      <c r="C210" t="inlineStr">
        <is>
          <t>RETROSPOT LARGE MILK JUG</t>
        </is>
      </c>
      <c r="D210" t="n">
        <v>1</v>
      </c>
      <c r="E210" s="8" t="n">
        <v>40547.4875</v>
      </c>
      <c r="F210" s="9" t="n">
        <v>4.95</v>
      </c>
      <c r="G210" t="n">
        <v>16282</v>
      </c>
      <c r="H210" t="inlineStr">
        <is>
          <t>United Kingdom</t>
        </is>
      </c>
      <c r="I210" s="10">
        <f>IF(OR(G210="",LEFT(A210,1)="C",D210&lt;=0,F210&lt;=0,ISNUMBER(MATCH(B210,NonProduct,0)),LEFT(B210,5)="gift_",H210&lt;&gt;"United Kingdom"),"Drop","Keep")</f>
        <v/>
      </c>
    </row>
    <row r="211">
      <c r="A211" t="n">
        <v>540016</v>
      </c>
      <c r="B211" t="n">
        <v>20914</v>
      </c>
      <c r="C211" t="inlineStr">
        <is>
          <t>SET/5 RED RETROSPOT LID GLASS BOWLS</t>
        </is>
      </c>
      <c r="D211" t="n">
        <v>2</v>
      </c>
      <c r="E211" s="8" t="n">
        <v>40547.4875</v>
      </c>
      <c r="F211" s="9" t="n">
        <v>2.95</v>
      </c>
      <c r="G211" t="n">
        <v>16282</v>
      </c>
      <c r="H211" t="inlineStr">
        <is>
          <t>United Kingdom</t>
        </is>
      </c>
      <c r="I211" s="10">
        <f>IF(OR(G211="",LEFT(A211,1)="C",D211&lt;=0,F211&lt;=0,ISNUMBER(MATCH(B211,NonProduct,0)),LEFT(B211,5)="gift_",H211&lt;&gt;"United Kingdom"),"Drop","Keep")</f>
        <v/>
      </c>
    </row>
    <row r="212">
      <c r="A212" t="n">
        <v>540016</v>
      </c>
      <c r="B212" t="n">
        <v>84945</v>
      </c>
      <c r="C212" t="inlineStr">
        <is>
          <t>MULTI COLOUR SILVER T-LIGHT HOLDER</t>
        </is>
      </c>
      <c r="D212" t="n">
        <v>36</v>
      </c>
      <c r="E212" s="8" t="n">
        <v>40547.4875</v>
      </c>
      <c r="F212" s="9" t="n">
        <v>0.85</v>
      </c>
      <c r="G212" t="n">
        <v>16282</v>
      </c>
      <c r="H212" t="inlineStr">
        <is>
          <t>United Kingdom</t>
        </is>
      </c>
      <c r="I212" s="10">
        <f>IF(OR(G212="",LEFT(A212,1)="C",D212&lt;=0,F212&lt;=0,ISNUMBER(MATCH(B212,NonProduct,0)),LEFT(B212,5)="gift_",H212&lt;&gt;"United Kingdom"),"Drop","Keep")</f>
        <v/>
      </c>
    </row>
    <row r="213">
      <c r="A213" t="n">
        <v>540016</v>
      </c>
      <c r="B213" t="inlineStr">
        <is>
          <t>85123A</t>
        </is>
      </c>
      <c r="C213" t="inlineStr">
        <is>
          <t>WHITE HANGING HEART T-LIGHT HOLDER</t>
        </is>
      </c>
      <c r="D213" t="n">
        <v>10</v>
      </c>
      <c r="E213" s="8" t="n">
        <v>40547.4875</v>
      </c>
      <c r="F213" s="9" t="n">
        <v>2.95</v>
      </c>
      <c r="G213" t="n">
        <v>16282</v>
      </c>
      <c r="H213" t="inlineStr">
        <is>
          <t>United Kingdom</t>
        </is>
      </c>
      <c r="I213" s="10">
        <f>IF(OR(G213="",LEFT(A213,1)="C",D213&lt;=0,F213&lt;=0,ISNUMBER(MATCH(B213,NonProduct,0)),LEFT(B213,5)="gift_",H213&lt;&gt;"United Kingdom"),"Drop","Keep")</f>
        <v/>
      </c>
    </row>
    <row r="214">
      <c r="A214" t="n">
        <v>540016</v>
      </c>
      <c r="B214" t="n">
        <v>21844</v>
      </c>
      <c r="C214" t="inlineStr">
        <is>
          <t>RED RETROSPOT MUG</t>
        </is>
      </c>
      <c r="D214" t="n">
        <v>6</v>
      </c>
      <c r="E214" s="8" t="n">
        <v>40547.4875</v>
      </c>
      <c r="F214" s="9" t="n">
        <v>2.95</v>
      </c>
      <c r="G214" t="n">
        <v>16282</v>
      </c>
      <c r="H214" t="inlineStr">
        <is>
          <t>United Kingdom</t>
        </is>
      </c>
      <c r="I214" s="10">
        <f>IF(OR(G214="",LEFT(A214,1)="C",D214&lt;=0,F214&lt;=0,ISNUMBER(MATCH(B214,NonProduct,0)),LEFT(B214,5)="gift_",H214&lt;&gt;"United Kingdom"),"Drop","Keep")</f>
        <v/>
      </c>
    </row>
    <row r="215">
      <c r="A215" t="n">
        <v>540016</v>
      </c>
      <c r="B215" t="n">
        <v>22851</v>
      </c>
      <c r="C215" t="inlineStr">
        <is>
          <t xml:space="preserve">SET 20 NAPKINS FAIRY CAKES DESIGN </t>
        </is>
      </c>
      <c r="D215" t="n">
        <v>6</v>
      </c>
      <c r="E215" s="8" t="n">
        <v>40547.4875</v>
      </c>
      <c r="F215" s="9" t="n">
        <v>0.85</v>
      </c>
      <c r="G215" t="n">
        <v>16282</v>
      </c>
      <c r="H215" t="inlineStr">
        <is>
          <t>United Kingdom</t>
        </is>
      </c>
      <c r="I215" s="10">
        <f>IF(OR(G215="",LEFT(A215,1)="C",D215&lt;=0,F215&lt;=0,ISNUMBER(MATCH(B215,NonProduct,0)),LEFT(B215,5)="gift_",H215&lt;&gt;"United Kingdom"),"Drop","Keep")</f>
        <v/>
      </c>
    </row>
    <row r="216">
      <c r="A216" t="n">
        <v>540016</v>
      </c>
      <c r="B216" t="n">
        <v>21080</v>
      </c>
      <c r="C216" t="inlineStr">
        <is>
          <t xml:space="preserve">SET/20 RED RETROSPOT PAPER NAPKINS </t>
        </is>
      </c>
      <c r="D216" t="n">
        <v>8</v>
      </c>
      <c r="E216" s="8" t="n">
        <v>40547.4875</v>
      </c>
      <c r="F216" s="9" t="n">
        <v>0.85</v>
      </c>
      <c r="G216" t="n">
        <v>16282</v>
      </c>
      <c r="H216" t="inlineStr">
        <is>
          <t>United Kingdom</t>
        </is>
      </c>
      <c r="I216" s="10">
        <f>IF(OR(G216="",LEFT(A216,1)="C",D216&lt;=0,F216&lt;=0,ISNUMBER(MATCH(B216,NonProduct,0)),LEFT(B216,5)="gift_",H216&lt;&gt;"United Kingdom"),"Drop","Keep")</f>
        <v/>
      </c>
    </row>
    <row r="217">
      <c r="A217" t="n">
        <v>540016</v>
      </c>
      <c r="B217" t="n">
        <v>21326</v>
      </c>
      <c r="C217" t="inlineStr">
        <is>
          <t>AGED GLASS SILVER T-LIGHT HOLDER</t>
        </is>
      </c>
      <c r="D217" t="n">
        <v>24</v>
      </c>
      <c r="E217" s="8" t="n">
        <v>40547.4875</v>
      </c>
      <c r="F217" s="9" t="n">
        <v>0.65</v>
      </c>
      <c r="G217" t="n">
        <v>16282</v>
      </c>
      <c r="H217" t="inlineStr">
        <is>
          <t>United Kingdom</t>
        </is>
      </c>
      <c r="I217" s="10">
        <f>IF(OR(G217="",LEFT(A217,1)="C",D217&lt;=0,F217&lt;=0,ISNUMBER(MATCH(B217,NonProduct,0)),LEFT(B217,5)="gift_",H217&lt;&gt;"United Kingdom"),"Drop","Keep")</f>
        <v/>
      </c>
    </row>
    <row r="218">
      <c r="A218" t="n">
        <v>540016</v>
      </c>
      <c r="B218" t="n">
        <v>22792</v>
      </c>
      <c r="C218" t="inlineStr">
        <is>
          <t>FLUTED ANTIQUE CANDLE HOLDER</t>
        </is>
      </c>
      <c r="D218" t="n">
        <v>12</v>
      </c>
      <c r="E218" s="8" t="n">
        <v>40547.4875</v>
      </c>
      <c r="F218" s="9" t="n">
        <v>0.85</v>
      </c>
      <c r="G218" t="n">
        <v>16282</v>
      </c>
      <c r="H218" t="inlineStr">
        <is>
          <t>United Kingdom</t>
        </is>
      </c>
      <c r="I218" s="10">
        <f>IF(OR(G218="",LEFT(A218,1)="C",D218&lt;=0,F218&lt;=0,ISNUMBER(MATCH(B218,NonProduct,0)),LEFT(B218,5)="gift_",H218&lt;&gt;"United Kingdom"),"Drop","Keep")</f>
        <v/>
      </c>
    </row>
    <row r="219">
      <c r="A219" t="n">
        <v>540017</v>
      </c>
      <c r="B219" t="n">
        <v>22222</v>
      </c>
      <c r="C219" t="inlineStr">
        <is>
          <t>CAKE PLATE LOVEBIRD WHITE</t>
        </is>
      </c>
      <c r="D219" t="n">
        <v>12</v>
      </c>
      <c r="E219" s="8" t="n">
        <v>40547.49166666667</v>
      </c>
      <c r="F219" s="9" t="n">
        <v>1.95</v>
      </c>
      <c r="G219" t="n">
        <v>13963</v>
      </c>
      <c r="H219" t="inlineStr">
        <is>
          <t>United Kingdom</t>
        </is>
      </c>
      <c r="I219" s="10">
        <f>IF(OR(G219="",LEFT(A219,1)="C",D219&lt;=0,F219&lt;=0,ISNUMBER(MATCH(B219,NonProduct,0)),LEFT(B219,5)="gift_",H219&lt;&gt;"United Kingdom"),"Drop","Keep")</f>
        <v/>
      </c>
    </row>
    <row r="220">
      <c r="A220" t="n">
        <v>540017</v>
      </c>
      <c r="B220" t="n">
        <v>22342</v>
      </c>
      <c r="C220" t="inlineStr">
        <is>
          <t xml:space="preserve">HOME GARLAND PAINTED ZINC </t>
        </is>
      </c>
      <c r="D220" t="n">
        <v>24</v>
      </c>
      <c r="E220" s="8" t="n">
        <v>40547.49166666667</v>
      </c>
      <c r="F220" s="9" t="n">
        <v>0.85</v>
      </c>
      <c r="G220" t="n">
        <v>13963</v>
      </c>
      <c r="H220" t="inlineStr">
        <is>
          <t>United Kingdom</t>
        </is>
      </c>
      <c r="I220" s="10">
        <f>IF(OR(G220="",LEFT(A220,1)="C",D220&lt;=0,F220&lt;=0,ISNUMBER(MATCH(B220,NonProduct,0)),LEFT(B220,5)="gift_",H220&lt;&gt;"United Kingdom"),"Drop","Keep")</f>
        <v/>
      </c>
    </row>
    <row r="221">
      <c r="A221" t="n">
        <v>540017</v>
      </c>
      <c r="B221" t="n">
        <v>22343</v>
      </c>
      <c r="C221" t="inlineStr">
        <is>
          <t>PARTY PIZZA DISH RED RETROSPOT</t>
        </is>
      </c>
      <c r="D221" t="n">
        <v>24</v>
      </c>
      <c r="E221" s="8" t="n">
        <v>40547.49166666667</v>
      </c>
      <c r="F221" s="9" t="n">
        <v>0.21</v>
      </c>
      <c r="G221" t="n">
        <v>13963</v>
      </c>
      <c r="H221" t="inlineStr">
        <is>
          <t>United Kingdom</t>
        </is>
      </c>
      <c r="I221" s="10">
        <f>IF(OR(G221="",LEFT(A221,1)="C",D221&lt;=0,F221&lt;=0,ISNUMBER(MATCH(B221,NonProduct,0)),LEFT(B221,5)="gift_",H221&lt;&gt;"United Kingdom"),"Drop","Keep")</f>
        <v/>
      </c>
    </row>
    <row r="222">
      <c r="A222" t="n">
        <v>540017</v>
      </c>
      <c r="B222" t="n">
        <v>22473</v>
      </c>
      <c r="C222" t="inlineStr">
        <is>
          <t>TV DINNER TRAY VINTAGE PAISLEY</t>
        </is>
      </c>
      <c r="D222" t="n">
        <v>8</v>
      </c>
      <c r="E222" s="8" t="n">
        <v>40547.49166666667</v>
      </c>
      <c r="F222" s="9" t="n">
        <v>1.95</v>
      </c>
      <c r="G222" t="n">
        <v>13963</v>
      </c>
      <c r="H222" t="inlineStr">
        <is>
          <t>United Kingdom</t>
        </is>
      </c>
      <c r="I222" s="10">
        <f>IF(OR(G222="",LEFT(A222,1)="C",D222&lt;=0,F222&lt;=0,ISNUMBER(MATCH(B222,NonProduct,0)),LEFT(B222,5)="gift_",H222&lt;&gt;"United Kingdom"),"Drop","Keep")</f>
        <v/>
      </c>
    </row>
    <row r="223">
      <c r="A223" t="n">
        <v>540017</v>
      </c>
      <c r="B223" t="n">
        <v>22511</v>
      </c>
      <c r="C223" t="inlineStr">
        <is>
          <t>RETROSPOT BABUSHKA DOORSTOP</t>
        </is>
      </c>
      <c r="D223" t="n">
        <v>8</v>
      </c>
      <c r="E223" s="8" t="n">
        <v>40547.49166666667</v>
      </c>
      <c r="F223" s="9" t="n">
        <v>1.25</v>
      </c>
      <c r="G223" t="n">
        <v>13963</v>
      </c>
      <c r="H223" t="inlineStr">
        <is>
          <t>United Kingdom</t>
        </is>
      </c>
      <c r="I223" s="10">
        <f>IF(OR(G223="",LEFT(A223,1)="C",D223&lt;=0,F223&lt;=0,ISNUMBER(MATCH(B223,NonProduct,0)),LEFT(B223,5)="gift_",H223&lt;&gt;"United Kingdom"),"Drop","Keep")</f>
        <v/>
      </c>
    </row>
    <row r="224">
      <c r="A224" t="n">
        <v>540017</v>
      </c>
      <c r="B224" t="n">
        <v>22834</v>
      </c>
      <c r="C224" t="inlineStr">
        <is>
          <t>HAND WARMER BABUSHKA DESIGN</t>
        </is>
      </c>
      <c r="D224" t="n">
        <v>24</v>
      </c>
      <c r="E224" s="8" t="n">
        <v>40547.49166666667</v>
      </c>
      <c r="F224" s="9" t="n">
        <v>0.85</v>
      </c>
      <c r="G224" t="n">
        <v>13963</v>
      </c>
      <c r="H224" t="inlineStr">
        <is>
          <t>United Kingdom</t>
        </is>
      </c>
      <c r="I224" s="10">
        <f>IF(OR(G224="",LEFT(A224,1)="C",D224&lt;=0,F224&lt;=0,ISNUMBER(MATCH(B224,NonProduct,0)),LEFT(B224,5)="gift_",H224&lt;&gt;"United Kingdom"),"Drop","Keep")</f>
        <v/>
      </c>
    </row>
    <row r="225">
      <c r="A225" t="n">
        <v>540017</v>
      </c>
      <c r="B225" t="n">
        <v>35646</v>
      </c>
      <c r="C225" t="inlineStr">
        <is>
          <t>VINTAGE BEAD PINK EVENING BAG</t>
        </is>
      </c>
      <c r="D225" t="n">
        <v>24</v>
      </c>
      <c r="E225" s="8" t="n">
        <v>40547.49166666667</v>
      </c>
      <c r="F225" s="9" t="n">
        <v>1.25</v>
      </c>
      <c r="G225" t="n">
        <v>13963</v>
      </c>
      <c r="H225" t="inlineStr">
        <is>
          <t>United Kingdom</t>
        </is>
      </c>
      <c r="I225" s="10">
        <f>IF(OR(G225="",LEFT(A225,1)="C",D225&lt;=0,F225&lt;=0,ISNUMBER(MATCH(B225,NonProduct,0)),LEFT(B225,5)="gift_",H225&lt;&gt;"United Kingdom"),"Drop","Keep")</f>
        <v/>
      </c>
    </row>
    <row r="226">
      <c r="A226" t="n">
        <v>540017</v>
      </c>
      <c r="B226" t="inlineStr">
        <is>
          <t>85184C</t>
        </is>
      </c>
      <c r="C226" t="inlineStr">
        <is>
          <t>S/4 VALENTINE DECOUPAGE HEART BOX</t>
        </is>
      </c>
      <c r="D226" t="n">
        <v>24</v>
      </c>
      <c r="E226" s="8" t="n">
        <v>40547.49166666667</v>
      </c>
      <c r="F226" s="9" t="n">
        <v>1.25</v>
      </c>
      <c r="G226" t="n">
        <v>13963</v>
      </c>
      <c r="H226" t="inlineStr">
        <is>
          <t>United Kingdom</t>
        </is>
      </c>
      <c r="I226" s="10">
        <f>IF(OR(G226="",LEFT(A226,1)="C",D226&lt;=0,F226&lt;=0,ISNUMBER(MATCH(B226,NonProduct,0)),LEFT(B226,5)="gift_",H226&lt;&gt;"United Kingdom"),"Drop","Keep")</f>
        <v/>
      </c>
    </row>
    <row r="227">
      <c r="A227" t="n">
        <v>540017</v>
      </c>
      <c r="B227" t="n">
        <v>85212</v>
      </c>
      <c r="C227" t="inlineStr">
        <is>
          <t xml:space="preserve">MINI PAINTED GARDEN DECORATION </t>
        </is>
      </c>
      <c r="D227" t="n">
        <v>72</v>
      </c>
      <c r="E227" s="8" t="n">
        <v>40547.49166666667</v>
      </c>
      <c r="F227" s="9" t="n">
        <v>0.21</v>
      </c>
      <c r="G227" t="n">
        <v>13963</v>
      </c>
      <c r="H227" t="inlineStr">
        <is>
          <t>United Kingdom</t>
        </is>
      </c>
      <c r="I227" s="10">
        <f>IF(OR(G227="",LEFT(A227,1)="C",D227&lt;=0,F227&lt;=0,ISNUMBER(MATCH(B227,NonProduct,0)),LEFT(B227,5)="gift_",H227&lt;&gt;"United Kingdom"),"Drop","Keep")</f>
        <v/>
      </c>
    </row>
    <row r="228">
      <c r="A228" t="n">
        <v>540017</v>
      </c>
      <c r="B228" t="n">
        <v>48187</v>
      </c>
      <c r="C228" t="inlineStr">
        <is>
          <t>DOORMAT NEW ENGLAND</t>
        </is>
      </c>
      <c r="D228" t="n">
        <v>2</v>
      </c>
      <c r="E228" s="8" t="n">
        <v>40547.49166666667</v>
      </c>
      <c r="F228" s="9" t="n">
        <v>7.95</v>
      </c>
      <c r="G228" t="n">
        <v>13963</v>
      </c>
      <c r="H228" t="inlineStr">
        <is>
          <t>United Kingdom</t>
        </is>
      </c>
      <c r="I228" s="10">
        <f>IF(OR(G228="",LEFT(A228,1)="C",D228&lt;=0,F228&lt;=0,ISNUMBER(MATCH(B228,NonProduct,0)),LEFT(B228,5)="gift_",H228&lt;&gt;"United Kingdom"),"Drop","Keep")</f>
        <v/>
      </c>
    </row>
    <row r="229">
      <c r="A229" t="n">
        <v>540017</v>
      </c>
      <c r="B229" t="inlineStr">
        <is>
          <t>82613D</t>
        </is>
      </c>
      <c r="C229" t="inlineStr">
        <is>
          <t>METAL SIGN CUPCAKE SINGLE HOOK</t>
        </is>
      </c>
      <c r="D229" t="n">
        <v>20</v>
      </c>
      <c r="E229" s="8" t="n">
        <v>40547.49166666667</v>
      </c>
      <c r="F229" s="9" t="n">
        <v>0.42</v>
      </c>
      <c r="G229" t="n">
        <v>13963</v>
      </c>
      <c r="H229" t="inlineStr">
        <is>
          <t>United Kingdom</t>
        </is>
      </c>
      <c r="I229" s="10">
        <f>IF(OR(G229="",LEFT(A229,1)="C",D229&lt;=0,F229&lt;=0,ISNUMBER(MATCH(B229,NonProduct,0)),LEFT(B229,5)="gift_",H229&lt;&gt;"United Kingdom"),"Drop","Keep")</f>
        <v/>
      </c>
    </row>
    <row r="230">
      <c r="A230" t="n">
        <v>540017</v>
      </c>
      <c r="B230" t="inlineStr">
        <is>
          <t>82613C</t>
        </is>
      </c>
      <c r="C230" t="inlineStr">
        <is>
          <t>METAL SIGN,CUPCAKE SINGLE HOOK</t>
        </is>
      </c>
      <c r="D230" t="n">
        <v>20</v>
      </c>
      <c r="E230" s="8" t="n">
        <v>40547.49166666667</v>
      </c>
      <c r="F230" s="9" t="n">
        <v>0.42</v>
      </c>
      <c r="G230" t="n">
        <v>13963</v>
      </c>
      <c r="H230" t="inlineStr">
        <is>
          <t>United Kingdom</t>
        </is>
      </c>
      <c r="I230" s="10">
        <f>IF(OR(G230="",LEFT(A230,1)="C",D230&lt;=0,F230&lt;=0,ISNUMBER(MATCH(B230,NonProduct,0)),LEFT(B230,5)="gift_",H230&lt;&gt;"United Kingdom"),"Drop","Keep")</f>
        <v/>
      </c>
    </row>
    <row r="231">
      <c r="A231" t="n">
        <v>540017</v>
      </c>
      <c r="B231" t="n">
        <v>20702</v>
      </c>
      <c r="C231" t="inlineStr">
        <is>
          <t>PINK PADDED MOBILE</t>
        </is>
      </c>
      <c r="D231" t="n">
        <v>3</v>
      </c>
      <c r="E231" s="8" t="n">
        <v>40547.49166666667</v>
      </c>
      <c r="F231" s="9" t="n">
        <v>4.25</v>
      </c>
      <c r="G231" t="n">
        <v>13963</v>
      </c>
      <c r="H231" t="inlineStr">
        <is>
          <t>United Kingdom</t>
        </is>
      </c>
      <c r="I231" s="10">
        <f>IF(OR(G231="",LEFT(A231,1)="C",D231&lt;=0,F231&lt;=0,ISNUMBER(MATCH(B231,NonProduct,0)),LEFT(B231,5)="gift_",H231&lt;&gt;"United Kingdom"),"Drop","Keep")</f>
        <v/>
      </c>
    </row>
    <row r="232">
      <c r="A232" t="n">
        <v>540018</v>
      </c>
      <c r="B232" t="n">
        <v>90112</v>
      </c>
      <c r="D232" t="n">
        <v>2</v>
      </c>
      <c r="E232" s="8" t="n">
        <v>40547.50486111111</v>
      </c>
      <c r="F232" s="9" t="n">
        <v>0</v>
      </c>
      <c r="H232" t="inlineStr">
        <is>
          <t>United Kingdom</t>
        </is>
      </c>
      <c r="I232" s="10">
        <f>IF(OR(G232="",LEFT(A232,1)="C",D232&lt;=0,F232&lt;=0,ISNUMBER(MATCH(B232,NonProduct,0)),LEFT(B232,5)="gift_",H232&lt;&gt;"United Kingdom"),"Drop","Keep")</f>
        <v/>
      </c>
    </row>
    <row r="233">
      <c r="A233" t="n">
        <v>540019</v>
      </c>
      <c r="B233" t="n">
        <v>84992</v>
      </c>
      <c r="C233" t="inlineStr">
        <is>
          <t>72 SWEETHEART FAIRY CAKE CASES</t>
        </is>
      </c>
      <c r="D233" t="n">
        <v>24</v>
      </c>
      <c r="E233" s="8" t="n">
        <v>40547.5125</v>
      </c>
      <c r="F233" s="9" t="n">
        <v>0.55</v>
      </c>
      <c r="G233" t="n">
        <v>12957</v>
      </c>
      <c r="H233" t="inlineStr">
        <is>
          <t>United Kingdom</t>
        </is>
      </c>
      <c r="I233" s="10">
        <f>IF(OR(G233="",LEFT(A233,1)="C",D233&lt;=0,F233&lt;=0,ISNUMBER(MATCH(B233,NonProduct,0)),LEFT(B233,5)="gift_",H233&lt;&gt;"United Kingdom"),"Drop","Keep")</f>
        <v/>
      </c>
    </row>
    <row r="234">
      <c r="A234" t="n">
        <v>540019</v>
      </c>
      <c r="B234" t="n">
        <v>22951</v>
      </c>
      <c r="C234" t="inlineStr">
        <is>
          <t>60 CAKE CASES DOLLY GIRL DESIGN</t>
        </is>
      </c>
      <c r="D234" t="n">
        <v>24</v>
      </c>
      <c r="E234" s="8" t="n">
        <v>40547.5125</v>
      </c>
      <c r="F234" s="9" t="n">
        <v>0.55</v>
      </c>
      <c r="G234" t="n">
        <v>12957</v>
      </c>
      <c r="H234" t="inlineStr">
        <is>
          <t>United Kingdom</t>
        </is>
      </c>
      <c r="I234" s="10">
        <f>IF(OR(G234="",LEFT(A234,1)="C",D234&lt;=0,F234&lt;=0,ISNUMBER(MATCH(B234,NonProduct,0)),LEFT(B234,5)="gift_",H234&lt;&gt;"United Kingdom"),"Drop","Keep")</f>
        <v/>
      </c>
    </row>
    <row r="235">
      <c r="A235" t="n">
        <v>540019</v>
      </c>
      <c r="B235" t="n">
        <v>22302</v>
      </c>
      <c r="C235" t="inlineStr">
        <is>
          <t>COFFEE MUG PEARS  DESIGN</t>
        </is>
      </c>
      <c r="D235" t="n">
        <v>6</v>
      </c>
      <c r="E235" s="8" t="n">
        <v>40547.5125</v>
      </c>
      <c r="F235" s="9" t="n">
        <v>2.55</v>
      </c>
      <c r="G235" t="n">
        <v>12957</v>
      </c>
      <c r="H235" t="inlineStr">
        <is>
          <t>United Kingdom</t>
        </is>
      </c>
      <c r="I235" s="10">
        <f>IF(OR(G235="",LEFT(A235,1)="C",D235&lt;=0,F235&lt;=0,ISNUMBER(MATCH(B235,NonProduct,0)),LEFT(B235,5)="gift_",H235&lt;&gt;"United Kingdom"),"Drop","Keep")</f>
        <v/>
      </c>
    </row>
    <row r="236">
      <c r="A236" t="n">
        <v>540019</v>
      </c>
      <c r="B236" t="n">
        <v>22303</v>
      </c>
      <c r="C236" t="inlineStr">
        <is>
          <t>COFFEE MUG APPLES DESIGN</t>
        </is>
      </c>
      <c r="D236" t="n">
        <v>6</v>
      </c>
      <c r="E236" s="8" t="n">
        <v>40547.5125</v>
      </c>
      <c r="F236" s="9" t="n">
        <v>2.55</v>
      </c>
      <c r="G236" t="n">
        <v>12957</v>
      </c>
      <c r="H236" t="inlineStr">
        <is>
          <t>United Kingdom</t>
        </is>
      </c>
      <c r="I236" s="10">
        <f>IF(OR(G236="",LEFT(A236,1)="C",D236&lt;=0,F236&lt;=0,ISNUMBER(MATCH(B236,NonProduct,0)),LEFT(B236,5)="gift_",H236&lt;&gt;"United Kingdom"),"Drop","Keep")</f>
        <v/>
      </c>
    </row>
    <row r="237">
      <c r="A237" t="n">
        <v>540019</v>
      </c>
      <c r="B237" t="n">
        <v>21985</v>
      </c>
      <c r="C237" t="inlineStr">
        <is>
          <t xml:space="preserve">PACK OF 12 HEARTS DESIGN TISSUES </t>
        </is>
      </c>
      <c r="D237" t="n">
        <v>24</v>
      </c>
      <c r="E237" s="8" t="n">
        <v>40547.5125</v>
      </c>
      <c r="F237" s="9" t="n">
        <v>0.29</v>
      </c>
      <c r="G237" t="n">
        <v>12957</v>
      </c>
      <c r="H237" t="inlineStr">
        <is>
          <t>United Kingdom</t>
        </is>
      </c>
      <c r="I237" s="10">
        <f>IF(OR(G237="",LEFT(A237,1)="C",D237&lt;=0,F237&lt;=0,ISNUMBER(MATCH(B237,NonProduct,0)),LEFT(B237,5)="gift_",H237&lt;&gt;"United Kingdom"),"Drop","Keep")</f>
        <v/>
      </c>
    </row>
    <row r="238">
      <c r="A238" t="n">
        <v>540019</v>
      </c>
      <c r="B238" t="inlineStr">
        <is>
          <t>85049C</t>
        </is>
      </c>
      <c r="C238" t="inlineStr">
        <is>
          <t xml:space="preserve">ROMANTIC PINKS RIBBONS </t>
        </is>
      </c>
      <c r="D238" t="n">
        <v>12</v>
      </c>
      <c r="E238" s="8" t="n">
        <v>40547.5125</v>
      </c>
      <c r="F238" s="9" t="n">
        <v>1.25</v>
      </c>
      <c r="G238" t="n">
        <v>12957</v>
      </c>
      <c r="H238" t="inlineStr">
        <is>
          <t>United Kingdom</t>
        </is>
      </c>
      <c r="I238" s="10">
        <f>IF(OR(G238="",LEFT(A238,1)="C",D238&lt;=0,F238&lt;=0,ISNUMBER(MATCH(B238,NonProduct,0)),LEFT(B238,5)="gift_",H238&lt;&gt;"United Kingdom"),"Drop","Keep")</f>
        <v/>
      </c>
    </row>
    <row r="239">
      <c r="A239" t="n">
        <v>540019</v>
      </c>
      <c r="B239" t="n">
        <v>22427</v>
      </c>
      <c r="C239" t="inlineStr">
        <is>
          <t>ENAMEL FLOWER JUG CREAM</t>
        </is>
      </c>
      <c r="D239" t="n">
        <v>3</v>
      </c>
      <c r="E239" s="8" t="n">
        <v>40547.5125</v>
      </c>
      <c r="F239" s="9" t="n">
        <v>5.95</v>
      </c>
      <c r="G239" t="n">
        <v>12957</v>
      </c>
      <c r="H239" t="inlineStr">
        <is>
          <t>United Kingdom</t>
        </is>
      </c>
      <c r="I239" s="10">
        <f>IF(OR(G239="",LEFT(A239,1)="C",D239&lt;=0,F239&lt;=0,ISNUMBER(MATCH(B239,NonProduct,0)),LEFT(B239,5)="gift_",H239&lt;&gt;"United Kingdom"),"Drop","Keep")</f>
        <v/>
      </c>
    </row>
    <row r="240">
      <c r="A240" t="n">
        <v>540019</v>
      </c>
      <c r="B240" t="n">
        <v>22487</v>
      </c>
      <c r="C240" t="inlineStr">
        <is>
          <t>WHITE WOOD GARDEN PLANT LADDER</t>
        </is>
      </c>
      <c r="D240" t="n">
        <v>1</v>
      </c>
      <c r="E240" s="8" t="n">
        <v>40547.5125</v>
      </c>
      <c r="F240" s="9" t="n">
        <v>9.949999999999999</v>
      </c>
      <c r="G240" t="n">
        <v>12957</v>
      </c>
      <c r="H240" t="inlineStr">
        <is>
          <t>United Kingdom</t>
        </is>
      </c>
      <c r="I240" s="10">
        <f>IF(OR(G240="",LEFT(A240,1)="C",D240&lt;=0,F240&lt;=0,ISNUMBER(MATCH(B240,NonProduct,0)),LEFT(B240,5)="gift_",H240&lt;&gt;"United Kingdom"),"Drop","Keep")</f>
        <v/>
      </c>
    </row>
    <row r="241">
      <c r="A241" t="n">
        <v>540019</v>
      </c>
      <c r="B241" t="n">
        <v>21868</v>
      </c>
      <c r="C241" t="inlineStr">
        <is>
          <t>POTTING SHED TEA MUG</t>
        </is>
      </c>
      <c r="D241" t="n">
        <v>12</v>
      </c>
      <c r="E241" s="8" t="n">
        <v>40547.5125</v>
      </c>
      <c r="F241" s="9" t="n">
        <v>1.25</v>
      </c>
      <c r="G241" t="n">
        <v>12957</v>
      </c>
      <c r="H241" t="inlineStr">
        <is>
          <t>United Kingdom</t>
        </is>
      </c>
      <c r="I241" s="10">
        <f>IF(OR(G241="",LEFT(A241,1)="C",D241&lt;=0,F241&lt;=0,ISNUMBER(MATCH(B241,NonProduct,0)),LEFT(B241,5)="gift_",H241&lt;&gt;"United Kingdom"),"Drop","Keep")</f>
        <v/>
      </c>
    </row>
    <row r="242">
      <c r="A242" t="n">
        <v>540019</v>
      </c>
      <c r="B242" t="n">
        <v>22822</v>
      </c>
      <c r="C242" t="inlineStr">
        <is>
          <t>CREAM WALL PLANTER HEART SHAPED</t>
        </is>
      </c>
      <c r="D242" t="n">
        <v>2</v>
      </c>
      <c r="E242" s="8" t="n">
        <v>40547.5125</v>
      </c>
      <c r="F242" s="9" t="n">
        <v>5.95</v>
      </c>
      <c r="G242" t="n">
        <v>12957</v>
      </c>
      <c r="H242" t="inlineStr">
        <is>
          <t>United Kingdom</t>
        </is>
      </c>
      <c r="I242" s="10">
        <f>IF(OR(G242="",LEFT(A242,1)="C",D242&lt;=0,F242&lt;=0,ISNUMBER(MATCH(B242,NonProduct,0)),LEFT(B242,5)="gift_",H242&lt;&gt;"United Kingdom"),"Drop","Keep")</f>
        <v/>
      </c>
    </row>
    <row r="243">
      <c r="A243" t="n">
        <v>540019</v>
      </c>
      <c r="B243" t="n">
        <v>84949</v>
      </c>
      <c r="C243" t="inlineStr">
        <is>
          <t>SILVER HANGING T-LIGHT HOLDER</t>
        </is>
      </c>
      <c r="D243" t="n">
        <v>6</v>
      </c>
      <c r="E243" s="8" t="n">
        <v>40547.5125</v>
      </c>
      <c r="F243" s="9" t="n">
        <v>1.65</v>
      </c>
      <c r="G243" t="n">
        <v>12957</v>
      </c>
      <c r="H243" t="inlineStr">
        <is>
          <t>United Kingdom</t>
        </is>
      </c>
      <c r="I243" s="10">
        <f>IF(OR(G243="",LEFT(A243,1)="C",D243&lt;=0,F243&lt;=0,ISNUMBER(MATCH(B243,NonProduct,0)),LEFT(B243,5)="gift_",H243&lt;&gt;"United Kingdom"),"Drop","Keep")</f>
        <v/>
      </c>
    </row>
    <row r="244">
      <c r="A244" t="n">
        <v>540019</v>
      </c>
      <c r="B244" t="n">
        <v>21407</v>
      </c>
      <c r="C244" t="inlineStr">
        <is>
          <t xml:space="preserve">BROWN CHECK CAT DOORSTOP </t>
        </is>
      </c>
      <c r="D244" t="n">
        <v>3</v>
      </c>
      <c r="E244" s="8" t="n">
        <v>40547.5125</v>
      </c>
      <c r="F244" s="9" t="n">
        <v>4.25</v>
      </c>
      <c r="G244" t="n">
        <v>12957</v>
      </c>
      <c r="H244" t="inlineStr">
        <is>
          <t>United Kingdom</t>
        </is>
      </c>
      <c r="I244" s="10">
        <f>IF(OR(G244="",LEFT(A244,1)="C",D244&lt;=0,F244&lt;=0,ISNUMBER(MATCH(B244,NonProduct,0)),LEFT(B244,5)="gift_",H244&lt;&gt;"United Kingdom"),"Drop","Keep")</f>
        <v/>
      </c>
    </row>
    <row r="245">
      <c r="A245" t="n">
        <v>540019</v>
      </c>
      <c r="B245" t="n">
        <v>21972</v>
      </c>
      <c r="C245" t="inlineStr">
        <is>
          <t>SET OF 36 DINOSAUR PAPER DOILIES</t>
        </is>
      </c>
      <c r="D245" t="n">
        <v>12</v>
      </c>
      <c r="E245" s="8" t="n">
        <v>40547.5125</v>
      </c>
      <c r="F245" s="9" t="n">
        <v>1.45</v>
      </c>
      <c r="G245" t="n">
        <v>12957</v>
      </c>
      <c r="H245" t="inlineStr">
        <is>
          <t>United Kingdom</t>
        </is>
      </c>
      <c r="I245" s="10">
        <f>IF(OR(G245="",LEFT(A245,1)="C",D245&lt;=0,F245&lt;=0,ISNUMBER(MATCH(B245,NonProduct,0)),LEFT(B245,5)="gift_",H245&lt;&gt;"United Kingdom"),"Drop","Keep")</f>
        <v/>
      </c>
    </row>
    <row r="246">
      <c r="A246" t="n">
        <v>540019</v>
      </c>
      <c r="B246" t="n">
        <v>20983</v>
      </c>
      <c r="C246" t="inlineStr">
        <is>
          <t>12 PENCILS TALL TUBE RED RETROSPOT</t>
        </is>
      </c>
      <c r="D246" t="n">
        <v>12</v>
      </c>
      <c r="E246" s="8" t="n">
        <v>40547.5125</v>
      </c>
      <c r="F246" s="9" t="n">
        <v>0.85</v>
      </c>
      <c r="G246" t="n">
        <v>12957</v>
      </c>
      <c r="H246" t="inlineStr">
        <is>
          <t>United Kingdom</t>
        </is>
      </c>
      <c r="I246" s="10">
        <f>IF(OR(G246="",LEFT(A246,1)="C",D246&lt;=0,F246&lt;=0,ISNUMBER(MATCH(B246,NonProduct,0)),LEFT(B246,5)="gift_",H246&lt;&gt;"United Kingdom"),"Drop","Keep")</f>
        <v/>
      </c>
    </row>
    <row r="247">
      <c r="A247" t="n">
        <v>540019</v>
      </c>
      <c r="B247" t="n">
        <v>22315</v>
      </c>
      <c r="C247" t="inlineStr">
        <is>
          <t>200 RED + WHITE BENDY STRAWS</t>
        </is>
      </c>
      <c r="D247" t="n">
        <v>12</v>
      </c>
      <c r="E247" s="8" t="n">
        <v>40547.5125</v>
      </c>
      <c r="F247" s="9" t="n">
        <v>1.25</v>
      </c>
      <c r="G247" t="n">
        <v>12957</v>
      </c>
      <c r="H247" t="inlineStr">
        <is>
          <t>United Kingdom</t>
        </is>
      </c>
      <c r="I247" s="10">
        <f>IF(OR(G247="",LEFT(A247,1)="C",D247&lt;=0,F247&lt;=0,ISNUMBER(MATCH(B247,NonProduct,0)),LEFT(B247,5)="gift_",H247&lt;&gt;"United Kingdom"),"Drop","Keep")</f>
        <v/>
      </c>
    </row>
    <row r="248">
      <c r="A248" t="n">
        <v>540019</v>
      </c>
      <c r="B248" t="n">
        <v>22507</v>
      </c>
      <c r="C248" t="inlineStr">
        <is>
          <t>MEMO BOARD RETROSPOT  DESIGN</t>
        </is>
      </c>
      <c r="D248" t="n">
        <v>4</v>
      </c>
      <c r="E248" s="8" t="n">
        <v>40547.5125</v>
      </c>
      <c r="F248" s="9" t="n">
        <v>4.95</v>
      </c>
      <c r="G248" t="n">
        <v>12957</v>
      </c>
      <c r="H248" t="inlineStr">
        <is>
          <t>United Kingdom</t>
        </is>
      </c>
      <c r="I248" s="10">
        <f>IF(OR(G248="",LEFT(A248,1)="C",D248&lt;=0,F248&lt;=0,ISNUMBER(MATCH(B248,NonProduct,0)),LEFT(B248,5)="gift_",H248&lt;&gt;"United Kingdom"),"Drop","Keep")</f>
        <v/>
      </c>
    </row>
    <row r="249">
      <c r="A249" t="n">
        <v>540019</v>
      </c>
      <c r="B249" t="n">
        <v>21217</v>
      </c>
      <c r="C249" t="inlineStr">
        <is>
          <t>RED RETROSPOT ROUND CAKE TINS</t>
        </is>
      </c>
      <c r="D249" t="n">
        <v>1</v>
      </c>
      <c r="E249" s="8" t="n">
        <v>40547.5125</v>
      </c>
      <c r="F249" s="9" t="n">
        <v>9.949999999999999</v>
      </c>
      <c r="G249" t="n">
        <v>12957</v>
      </c>
      <c r="H249" t="inlineStr">
        <is>
          <t>United Kingdom</t>
        </is>
      </c>
      <c r="I249" s="10">
        <f>IF(OR(G249="",LEFT(A249,1)="C",D249&lt;=0,F249&lt;=0,ISNUMBER(MATCH(B249,NonProduct,0)),LEFT(B249,5)="gift_",H249&lt;&gt;"United Kingdom"),"Drop","Keep")</f>
        <v/>
      </c>
    </row>
    <row r="250">
      <c r="A250" t="n">
        <v>540019</v>
      </c>
      <c r="B250" t="n">
        <v>22180</v>
      </c>
      <c r="C250" t="inlineStr">
        <is>
          <t>RETROSPOT LAMP</t>
        </is>
      </c>
      <c r="D250" t="n">
        <v>2</v>
      </c>
      <c r="E250" s="8" t="n">
        <v>40547.5125</v>
      </c>
      <c r="F250" s="9" t="n">
        <v>9.949999999999999</v>
      </c>
      <c r="G250" t="n">
        <v>12957</v>
      </c>
      <c r="H250" t="inlineStr">
        <is>
          <t>United Kingdom</t>
        </is>
      </c>
      <c r="I250" s="10">
        <f>IF(OR(G250="",LEFT(A250,1)="C",D250&lt;=0,F250&lt;=0,ISNUMBER(MATCH(B250,NonProduct,0)),LEFT(B250,5)="gift_",H250&lt;&gt;"United Kingdom"),"Drop","Keep")</f>
        <v/>
      </c>
    </row>
    <row r="251">
      <c r="A251" t="n">
        <v>540019</v>
      </c>
      <c r="B251" t="inlineStr">
        <is>
          <t>47566B</t>
        </is>
      </c>
      <c r="C251" t="inlineStr">
        <is>
          <t>TEA TIME PARTY BUNTING</t>
        </is>
      </c>
      <c r="D251" t="n">
        <v>5</v>
      </c>
      <c r="E251" s="8" t="n">
        <v>40547.5125</v>
      </c>
      <c r="F251" s="9" t="n">
        <v>4.65</v>
      </c>
      <c r="G251" t="n">
        <v>12957</v>
      </c>
      <c r="H251" t="inlineStr">
        <is>
          <t>United Kingdom</t>
        </is>
      </c>
      <c r="I251" s="10">
        <f>IF(OR(G251="",LEFT(A251,1)="C",D251&lt;=0,F251&lt;=0,ISNUMBER(MATCH(B251,NonProduct,0)),LEFT(B251,5)="gift_",H251&lt;&gt;"United Kingdom"),"Drop","Keep")</f>
        <v/>
      </c>
    </row>
    <row r="252">
      <c r="A252" t="n">
        <v>540019</v>
      </c>
      <c r="B252" t="n">
        <v>22489</v>
      </c>
      <c r="C252" t="inlineStr">
        <is>
          <t>PACK OF 12 TRADITIONAL CRAYONS</t>
        </is>
      </c>
      <c r="D252" t="n">
        <v>24</v>
      </c>
      <c r="E252" s="8" t="n">
        <v>40547.5125</v>
      </c>
      <c r="F252" s="9" t="n">
        <v>0.42</v>
      </c>
      <c r="G252" t="n">
        <v>12957</v>
      </c>
      <c r="H252" t="inlineStr">
        <is>
          <t>United Kingdom</t>
        </is>
      </c>
      <c r="I252" s="10">
        <f>IF(OR(G252="",LEFT(A252,1)="C",D252&lt;=0,F252&lt;=0,ISNUMBER(MATCH(B252,NonProduct,0)),LEFT(B252,5)="gift_",H252&lt;&gt;"United Kingdom"),"Drop","Keep")</f>
        <v/>
      </c>
    </row>
    <row r="253">
      <c r="A253" t="n">
        <v>540019</v>
      </c>
      <c r="B253" t="n">
        <v>22904</v>
      </c>
      <c r="C253" t="inlineStr">
        <is>
          <t>CALENDAR PAPER CUT DESIGN</t>
        </is>
      </c>
      <c r="D253" t="n">
        <v>6</v>
      </c>
      <c r="E253" s="8" t="n">
        <v>40547.5125</v>
      </c>
      <c r="F253" s="9" t="n">
        <v>2.95</v>
      </c>
      <c r="G253" t="n">
        <v>12957</v>
      </c>
      <c r="H253" t="inlineStr">
        <is>
          <t>United Kingdom</t>
        </is>
      </c>
      <c r="I253" s="10">
        <f>IF(OR(G253="",LEFT(A253,1)="C",D253&lt;=0,F253&lt;=0,ISNUMBER(MATCH(B253,NonProduct,0)),LEFT(B253,5)="gift_",H253&lt;&gt;"United Kingdom"),"Drop","Keep")</f>
        <v/>
      </c>
    </row>
    <row r="254">
      <c r="A254" t="n">
        <v>540019</v>
      </c>
      <c r="B254" t="n">
        <v>22610</v>
      </c>
      <c r="C254" t="inlineStr">
        <is>
          <t>PENS ASSORTED FUNNY FACE</t>
        </is>
      </c>
      <c r="D254" t="n">
        <v>36</v>
      </c>
      <c r="E254" s="8" t="n">
        <v>40547.5125</v>
      </c>
      <c r="F254" s="9" t="n">
        <v>0.21</v>
      </c>
      <c r="G254" t="n">
        <v>12957</v>
      </c>
      <c r="H254" t="inlineStr">
        <is>
          <t>United Kingdom</t>
        </is>
      </c>
      <c r="I254" s="10">
        <f>IF(OR(G254="",LEFT(A254,1)="C",D254&lt;=0,F254&lt;=0,ISNUMBER(MATCH(B254,NonProduct,0)),LEFT(B254,5)="gift_",H254&lt;&gt;"United Kingdom"),"Drop","Keep")</f>
        <v/>
      </c>
    </row>
    <row r="255">
      <c r="A255" t="n">
        <v>540019</v>
      </c>
      <c r="B255" t="n">
        <v>21705</v>
      </c>
      <c r="C255" t="inlineStr">
        <is>
          <t>BAG 500g SWIRLY MARBLES</t>
        </is>
      </c>
      <c r="D255" t="n">
        <v>12</v>
      </c>
      <c r="E255" s="8" t="n">
        <v>40547.5125</v>
      </c>
      <c r="F255" s="9" t="n">
        <v>1.65</v>
      </c>
      <c r="G255" t="n">
        <v>12957</v>
      </c>
      <c r="H255" t="inlineStr">
        <is>
          <t>United Kingdom</t>
        </is>
      </c>
      <c r="I255" s="10">
        <f>IF(OR(G255="",LEFT(A255,1)="C",D255&lt;=0,F255&lt;=0,ISNUMBER(MATCH(B255,NonProduct,0)),LEFT(B255,5)="gift_",H255&lt;&gt;"United Kingdom"),"Drop","Keep")</f>
        <v/>
      </c>
    </row>
    <row r="256">
      <c r="A256" t="n">
        <v>540019</v>
      </c>
      <c r="B256" t="n">
        <v>21918</v>
      </c>
      <c r="C256" t="inlineStr">
        <is>
          <t>SET 12 KIDS COLOUR  CHALK STICKS</t>
        </is>
      </c>
      <c r="D256" t="n">
        <v>24</v>
      </c>
      <c r="E256" s="8" t="n">
        <v>40547.5125</v>
      </c>
      <c r="F256" s="9" t="n">
        <v>0.42</v>
      </c>
      <c r="G256" t="n">
        <v>12957</v>
      </c>
      <c r="H256" t="inlineStr">
        <is>
          <t>United Kingdom</t>
        </is>
      </c>
      <c r="I256" s="10">
        <f>IF(OR(G256="",LEFT(A256,1)="C",D256&lt;=0,F256&lt;=0,ISNUMBER(MATCH(B256,NonProduct,0)),LEFT(B256,5)="gift_",H256&lt;&gt;"United Kingdom"),"Drop","Keep")</f>
        <v/>
      </c>
    </row>
    <row r="257">
      <c r="A257" t="n">
        <v>540019</v>
      </c>
      <c r="B257" t="n">
        <v>22139</v>
      </c>
      <c r="C257" t="inlineStr">
        <is>
          <t xml:space="preserve">RETROSPOT TEA SET CERAMIC 11 PC </t>
        </is>
      </c>
      <c r="D257" t="n">
        <v>3</v>
      </c>
      <c r="E257" s="8" t="n">
        <v>40547.5125</v>
      </c>
      <c r="F257" s="9" t="n">
        <v>4.95</v>
      </c>
      <c r="G257" t="n">
        <v>12957</v>
      </c>
      <c r="H257" t="inlineStr">
        <is>
          <t>United Kingdom</t>
        </is>
      </c>
      <c r="I257" s="10">
        <f>IF(OR(G257="",LEFT(A257,1)="C",D257&lt;=0,F257&lt;=0,ISNUMBER(MATCH(B257,NonProduct,0)),LEFT(B257,5)="gift_",H257&lt;&gt;"United Kingdom"),"Drop","Keep")</f>
        <v/>
      </c>
    </row>
    <row r="258">
      <c r="A258" t="n">
        <v>540019</v>
      </c>
      <c r="B258" t="n">
        <v>21912</v>
      </c>
      <c r="C258" t="inlineStr">
        <is>
          <t>VINTAGE SNAKES &amp; LADDERS</t>
        </is>
      </c>
      <c r="D258" t="n">
        <v>4</v>
      </c>
      <c r="E258" s="8" t="n">
        <v>40547.5125</v>
      </c>
      <c r="F258" s="9" t="n">
        <v>3.75</v>
      </c>
      <c r="G258" t="n">
        <v>12957</v>
      </c>
      <c r="H258" t="inlineStr">
        <is>
          <t>United Kingdom</t>
        </is>
      </c>
      <c r="I258" s="10">
        <f>IF(OR(G258="",LEFT(A258,1)="C",D258&lt;=0,F258&lt;=0,ISNUMBER(MATCH(B258,NonProduct,0)),LEFT(B258,5)="gift_",H258&lt;&gt;"United Kingdom"),"Drop","Keep")</f>
        <v/>
      </c>
    </row>
    <row r="259">
      <c r="A259" t="n">
        <v>540019</v>
      </c>
      <c r="B259" t="n">
        <v>21899</v>
      </c>
      <c r="C259" t="inlineStr">
        <is>
          <t>KEY FOB , GARAGE DESIGN</t>
        </is>
      </c>
      <c r="D259" t="n">
        <v>24</v>
      </c>
      <c r="E259" s="8" t="n">
        <v>40547.5125</v>
      </c>
      <c r="F259" s="9" t="n">
        <v>0.65</v>
      </c>
      <c r="G259" t="n">
        <v>12957</v>
      </c>
      <c r="H259" t="inlineStr">
        <is>
          <t>United Kingdom</t>
        </is>
      </c>
      <c r="I259" s="10">
        <f>IF(OR(G259="",LEFT(A259,1)="C",D259&lt;=0,F259&lt;=0,ISNUMBER(MATCH(B259,NonProduct,0)),LEFT(B259,5)="gift_",H259&lt;&gt;"United Kingdom"),"Drop","Keep")</f>
        <v/>
      </c>
    </row>
    <row r="260">
      <c r="A260" t="n">
        <v>540019</v>
      </c>
      <c r="B260" t="n">
        <v>21900</v>
      </c>
      <c r="C260" t="inlineStr">
        <is>
          <t>KEY FOB , SHED</t>
        </is>
      </c>
      <c r="D260" t="n">
        <v>24</v>
      </c>
      <c r="E260" s="8" t="n">
        <v>40547.5125</v>
      </c>
      <c r="F260" s="9" t="n">
        <v>0.65</v>
      </c>
      <c r="G260" t="n">
        <v>12957</v>
      </c>
      <c r="H260" t="inlineStr">
        <is>
          <t>United Kingdom</t>
        </is>
      </c>
      <c r="I260" s="10">
        <f>IF(OR(G260="",LEFT(A260,1)="C",D260&lt;=0,F260&lt;=0,ISNUMBER(MATCH(B260,NonProduct,0)),LEFT(B260,5)="gift_",H260&lt;&gt;"United Kingdom"),"Drop","Keep")</f>
        <v/>
      </c>
    </row>
    <row r="261">
      <c r="A261" t="n">
        <v>540019</v>
      </c>
      <c r="B261" t="n">
        <v>21901</v>
      </c>
      <c r="C261" t="inlineStr">
        <is>
          <t xml:space="preserve">KEY FOB , BACK DOOR </t>
        </is>
      </c>
      <c r="D261" t="n">
        <v>24</v>
      </c>
      <c r="E261" s="8" t="n">
        <v>40547.5125</v>
      </c>
      <c r="F261" s="9" t="n">
        <v>0.65</v>
      </c>
      <c r="G261" t="n">
        <v>12957</v>
      </c>
      <c r="H261" t="inlineStr">
        <is>
          <t>United Kingdom</t>
        </is>
      </c>
      <c r="I261" s="10">
        <f>IF(OR(G261="",LEFT(A261,1)="C",D261&lt;=0,F261&lt;=0,ISNUMBER(MATCH(B261,NonProduct,0)),LEFT(B261,5)="gift_",H261&lt;&gt;"United Kingdom"),"Drop","Keep")</f>
        <v/>
      </c>
    </row>
    <row r="262">
      <c r="A262" t="n">
        <v>540020</v>
      </c>
      <c r="B262" t="n">
        <v>21621</v>
      </c>
      <c r="C262" t="inlineStr">
        <is>
          <t>VINTAGE UNION JACK BUNTING</t>
        </is>
      </c>
      <c r="D262" t="n">
        <v>4</v>
      </c>
      <c r="E262" s="8" t="n">
        <v>40547.53125</v>
      </c>
      <c r="F262" s="9" t="n">
        <v>8.5</v>
      </c>
      <c r="G262" t="n">
        <v>14462</v>
      </c>
      <c r="H262" t="inlineStr">
        <is>
          <t>United Kingdom</t>
        </is>
      </c>
      <c r="I262" s="10">
        <f>IF(OR(G262="",LEFT(A262,1)="C",D262&lt;=0,F262&lt;=0,ISNUMBER(MATCH(B262,NonProduct,0)),LEFT(B262,5)="gift_",H262&lt;&gt;"United Kingdom"),"Drop","Keep")</f>
        <v/>
      </c>
    </row>
    <row r="263">
      <c r="A263" t="n">
        <v>540020</v>
      </c>
      <c r="B263" t="n">
        <v>22469</v>
      </c>
      <c r="C263" t="inlineStr">
        <is>
          <t>HEART OF WICKER SMALL</t>
        </is>
      </c>
      <c r="D263" t="n">
        <v>24</v>
      </c>
      <c r="E263" s="8" t="n">
        <v>40547.53125</v>
      </c>
      <c r="F263" s="9" t="n">
        <v>1.65</v>
      </c>
      <c r="G263" t="n">
        <v>14462</v>
      </c>
      <c r="H263" t="inlineStr">
        <is>
          <t>United Kingdom</t>
        </is>
      </c>
      <c r="I263" s="10">
        <f>IF(OR(G263="",LEFT(A263,1)="C",D263&lt;=0,F263&lt;=0,ISNUMBER(MATCH(B263,NonProduct,0)),LEFT(B263,5)="gift_",H263&lt;&gt;"United Kingdom"),"Drop","Keep")</f>
        <v/>
      </c>
    </row>
    <row r="264">
      <c r="A264" t="n">
        <v>540020</v>
      </c>
      <c r="B264" t="n">
        <v>21755</v>
      </c>
      <c r="C264" t="inlineStr">
        <is>
          <t>LOVE BUILDING BLOCK WORD</t>
        </is>
      </c>
      <c r="D264" t="n">
        <v>6</v>
      </c>
      <c r="E264" s="8" t="n">
        <v>40547.53125</v>
      </c>
      <c r="F264" s="9" t="n">
        <v>5.95</v>
      </c>
      <c r="G264" t="n">
        <v>14462</v>
      </c>
      <c r="H264" t="inlineStr">
        <is>
          <t>United Kingdom</t>
        </is>
      </c>
      <c r="I264" s="10">
        <f>IF(OR(G264="",LEFT(A264,1)="C",D264&lt;=0,F264&lt;=0,ISNUMBER(MATCH(B264,NonProduct,0)),LEFT(B264,5)="gift_",H264&lt;&gt;"United Kingdom"),"Drop","Keep")</f>
        <v/>
      </c>
    </row>
    <row r="265">
      <c r="A265" t="n">
        <v>540021</v>
      </c>
      <c r="B265" t="n">
        <v>20668</v>
      </c>
      <c r="C265" t="inlineStr">
        <is>
          <t>DISCO BALL CHRISTMAS DECORATION</t>
        </is>
      </c>
      <c r="D265" t="n">
        <v>24</v>
      </c>
      <c r="E265" s="8" t="n">
        <v>40547.53541666667</v>
      </c>
      <c r="F265" s="9" t="n">
        <v>0.12</v>
      </c>
      <c r="G265" t="n">
        <v>17841</v>
      </c>
      <c r="H265" t="inlineStr">
        <is>
          <t>United Kingdom</t>
        </is>
      </c>
      <c r="I265" s="10">
        <f>IF(OR(G265="",LEFT(A265,1)="C",D265&lt;=0,F265&lt;=0,ISNUMBER(MATCH(B265,NonProduct,0)),LEFT(B265,5)="gift_",H265&lt;&gt;"United Kingdom"),"Drop","Keep")</f>
        <v/>
      </c>
    </row>
    <row r="266">
      <c r="A266" t="n">
        <v>540021</v>
      </c>
      <c r="B266" t="n">
        <v>22179</v>
      </c>
      <c r="C266" t="inlineStr">
        <is>
          <t>SET 10 LIGHTS NIGHT OWL</t>
        </is>
      </c>
      <c r="D266" t="n">
        <v>3</v>
      </c>
      <c r="E266" s="8" t="n">
        <v>40547.53541666667</v>
      </c>
      <c r="F266" s="9" t="n">
        <v>6.75</v>
      </c>
      <c r="G266" t="n">
        <v>17841</v>
      </c>
      <c r="H266" t="inlineStr">
        <is>
          <t>United Kingdom</t>
        </is>
      </c>
      <c r="I266" s="10">
        <f>IF(OR(G266="",LEFT(A266,1)="C",D266&lt;=0,F266&lt;=0,ISNUMBER(MATCH(B266,NonProduct,0)),LEFT(B266,5)="gift_",H266&lt;&gt;"United Kingdom"),"Drop","Keep")</f>
        <v/>
      </c>
    </row>
    <row r="267">
      <c r="A267" t="n">
        <v>540021</v>
      </c>
      <c r="B267" t="n">
        <v>22776</v>
      </c>
      <c r="C267" t="inlineStr">
        <is>
          <t>SWEETHEART CAKESTAND 3 TIER</t>
        </is>
      </c>
      <c r="D267" t="n">
        <v>1</v>
      </c>
      <c r="E267" s="8" t="n">
        <v>40547.53541666667</v>
      </c>
      <c r="F267" s="9" t="n">
        <v>9.949999999999999</v>
      </c>
      <c r="G267" t="n">
        <v>17841</v>
      </c>
      <c r="H267" t="inlineStr">
        <is>
          <t>United Kingdom</t>
        </is>
      </c>
      <c r="I267" s="10">
        <f>IF(OR(G267="",LEFT(A267,1)="C",D267&lt;=0,F267&lt;=0,ISNUMBER(MATCH(B267,NonProduct,0)),LEFT(B267,5)="gift_",H267&lt;&gt;"United Kingdom"),"Drop","Keep")</f>
        <v/>
      </c>
    </row>
    <row r="268">
      <c r="A268" t="n">
        <v>540021</v>
      </c>
      <c r="B268" t="n">
        <v>20717</v>
      </c>
      <c r="C268" t="inlineStr">
        <is>
          <t>STRAWBERRY SHOPPER BAG</t>
        </is>
      </c>
      <c r="D268" t="n">
        <v>1</v>
      </c>
      <c r="E268" s="8" t="n">
        <v>40547.53541666667</v>
      </c>
      <c r="F268" s="9" t="n">
        <v>1.25</v>
      </c>
      <c r="G268" t="n">
        <v>17841</v>
      </c>
      <c r="H268" t="inlineStr">
        <is>
          <t>United Kingdom</t>
        </is>
      </c>
      <c r="I268" s="10">
        <f>IF(OR(G268="",LEFT(A268,1)="C",D268&lt;=0,F268&lt;=0,ISNUMBER(MATCH(B268,NonProduct,0)),LEFT(B268,5)="gift_",H268&lt;&gt;"United Kingdom"),"Drop","Keep")</f>
        <v/>
      </c>
    </row>
    <row r="269">
      <c r="A269" t="n">
        <v>540021</v>
      </c>
      <c r="B269" t="n">
        <v>20718</v>
      </c>
      <c r="C269" t="inlineStr">
        <is>
          <t>RED RETROSPOT SHOPPER BAG</t>
        </is>
      </c>
      <c r="D269" t="n">
        <v>1</v>
      </c>
      <c r="E269" s="8" t="n">
        <v>40547.53541666667</v>
      </c>
      <c r="F269" s="9" t="n">
        <v>1.25</v>
      </c>
      <c r="G269" t="n">
        <v>17841</v>
      </c>
      <c r="H269" t="inlineStr">
        <is>
          <t>United Kingdom</t>
        </is>
      </c>
      <c r="I269" s="10">
        <f>IF(OR(G269="",LEFT(A269,1)="C",D269&lt;=0,F269&lt;=0,ISNUMBER(MATCH(B269,NonProduct,0)),LEFT(B269,5)="gift_",H269&lt;&gt;"United Kingdom"),"Drop","Keep")</f>
        <v/>
      </c>
    </row>
    <row r="270">
      <c r="A270" t="n">
        <v>540021</v>
      </c>
      <c r="B270" t="n">
        <v>20716</v>
      </c>
      <c r="C270" t="inlineStr">
        <is>
          <t>PARTY FOOD SHOPPER BAG</t>
        </is>
      </c>
      <c r="D270" t="n">
        <v>1</v>
      </c>
      <c r="E270" s="8" t="n">
        <v>40547.53541666667</v>
      </c>
      <c r="F270" s="9" t="n">
        <v>1.25</v>
      </c>
      <c r="G270" t="n">
        <v>17841</v>
      </c>
      <c r="H270" t="inlineStr">
        <is>
          <t>United Kingdom</t>
        </is>
      </c>
      <c r="I270" s="10">
        <f>IF(OR(G270="",LEFT(A270,1)="C",D270&lt;=0,F270&lt;=0,ISNUMBER(MATCH(B270,NonProduct,0)),LEFT(B270,5)="gift_",H270&lt;&gt;"United Kingdom"),"Drop","Keep")</f>
        <v/>
      </c>
    </row>
    <row r="271">
      <c r="A271" t="n">
        <v>540021</v>
      </c>
      <c r="B271" t="inlineStr">
        <is>
          <t>M</t>
        </is>
      </c>
      <c r="C271" t="inlineStr">
        <is>
          <t>Manual</t>
        </is>
      </c>
      <c r="D271" t="n">
        <v>1</v>
      </c>
      <c r="E271" s="8" t="n">
        <v>40547.53541666667</v>
      </c>
      <c r="F271" s="9" t="n">
        <v>1.25</v>
      </c>
      <c r="G271" t="n">
        <v>17841</v>
      </c>
      <c r="H271" t="inlineStr">
        <is>
          <t>United Kingdom</t>
        </is>
      </c>
      <c r="I271" s="10">
        <f>IF(OR(G271="",LEFT(A271,1)="C",D271&lt;=0,F271&lt;=0,ISNUMBER(MATCH(B271,NonProduct,0)),LEFT(B271,5)="gift_",H271&lt;&gt;"United Kingdom"),"Drop","Keep")</f>
        <v/>
      </c>
    </row>
    <row r="272">
      <c r="A272" t="n">
        <v>540021</v>
      </c>
      <c r="B272" t="n">
        <v>21673</v>
      </c>
      <c r="C272" t="inlineStr">
        <is>
          <t>WHITE SPOT BLUE CERAMIC DRAWER KNOB</t>
        </is>
      </c>
      <c r="D272" t="n">
        <v>1</v>
      </c>
      <c r="E272" s="8" t="n">
        <v>40547.53541666667</v>
      </c>
      <c r="F272" s="9" t="n">
        <v>1.25</v>
      </c>
      <c r="G272" t="n">
        <v>17841</v>
      </c>
      <c r="H272" t="inlineStr">
        <is>
          <t>United Kingdom</t>
        </is>
      </c>
      <c r="I272" s="10">
        <f>IF(OR(G272="",LEFT(A272,1)="C",D272&lt;=0,F272&lt;=0,ISNUMBER(MATCH(B272,NonProduct,0)),LEFT(B272,5)="gift_",H272&lt;&gt;"United Kingdom"),"Drop","Keep")</f>
        <v/>
      </c>
    </row>
    <row r="273">
      <c r="A273" t="n">
        <v>540021</v>
      </c>
      <c r="B273" t="n">
        <v>21670</v>
      </c>
      <c r="C273" t="inlineStr">
        <is>
          <t>BLUE SPOT CERAMIC DRAWER KNOB</t>
        </is>
      </c>
      <c r="D273" t="n">
        <v>2</v>
      </c>
      <c r="E273" s="8" t="n">
        <v>40547.53541666667</v>
      </c>
      <c r="F273" s="9" t="n">
        <v>1.25</v>
      </c>
      <c r="G273" t="n">
        <v>17841</v>
      </c>
      <c r="H273" t="inlineStr">
        <is>
          <t>United Kingdom</t>
        </is>
      </c>
      <c r="I273" s="10">
        <f>IF(OR(G273="",LEFT(A273,1)="C",D273&lt;=0,F273&lt;=0,ISNUMBER(MATCH(B273,NonProduct,0)),LEFT(B273,5)="gift_",H273&lt;&gt;"United Kingdom"),"Drop","Keep")</f>
        <v/>
      </c>
    </row>
    <row r="274">
      <c r="A274" t="n">
        <v>540021</v>
      </c>
      <c r="B274" t="n">
        <v>21668</v>
      </c>
      <c r="C274" t="inlineStr">
        <is>
          <t>RED STRIPE CERAMIC DRAWER KNOB</t>
        </is>
      </c>
      <c r="D274" t="n">
        <v>4</v>
      </c>
      <c r="E274" s="8" t="n">
        <v>40547.53541666667</v>
      </c>
      <c r="F274" s="9" t="n">
        <v>1.25</v>
      </c>
      <c r="G274" t="n">
        <v>17841</v>
      </c>
      <c r="H274" t="inlineStr">
        <is>
          <t>United Kingdom</t>
        </is>
      </c>
      <c r="I274" s="10">
        <f>IF(OR(G274="",LEFT(A274,1)="C",D274&lt;=0,F274&lt;=0,ISNUMBER(MATCH(B274,NonProduct,0)),LEFT(B274,5)="gift_",H274&lt;&gt;"United Kingdom"),"Drop","Keep")</f>
        <v/>
      </c>
    </row>
    <row r="275">
      <c r="A275" t="n">
        <v>540021</v>
      </c>
      <c r="B275" t="n">
        <v>21672</v>
      </c>
      <c r="C275" t="inlineStr">
        <is>
          <t>WHITE SPOT RED CERAMIC DRAWER KNOB</t>
        </is>
      </c>
      <c r="D275" t="n">
        <v>3</v>
      </c>
      <c r="E275" s="8" t="n">
        <v>40547.53541666667</v>
      </c>
      <c r="F275" s="9" t="n">
        <v>1.25</v>
      </c>
      <c r="G275" t="n">
        <v>17841</v>
      </c>
      <c r="H275" t="inlineStr">
        <is>
          <t>United Kingdom</t>
        </is>
      </c>
      <c r="I275" s="10">
        <f>IF(OR(G275="",LEFT(A275,1)="C",D275&lt;=0,F275&lt;=0,ISNUMBER(MATCH(B275,NonProduct,0)),LEFT(B275,5)="gift_",H275&lt;&gt;"United Kingdom"),"Drop","Keep")</f>
        <v/>
      </c>
    </row>
    <row r="276">
      <c r="A276" t="n">
        <v>540021</v>
      </c>
      <c r="B276" t="n">
        <v>21669</v>
      </c>
      <c r="C276" t="inlineStr">
        <is>
          <t>BLUE STRIPE CERAMIC DRAWER KNOB</t>
        </is>
      </c>
      <c r="D276" t="n">
        <v>1</v>
      </c>
      <c r="E276" s="8" t="n">
        <v>40547.53541666667</v>
      </c>
      <c r="F276" s="9" t="n">
        <v>1.25</v>
      </c>
      <c r="G276" t="n">
        <v>17841</v>
      </c>
      <c r="H276" t="inlineStr">
        <is>
          <t>United Kingdom</t>
        </is>
      </c>
      <c r="I276" s="10">
        <f>IF(OR(G276="",LEFT(A276,1)="C",D276&lt;=0,F276&lt;=0,ISNUMBER(MATCH(B276,NonProduct,0)),LEFT(B276,5)="gift_",H276&lt;&gt;"United Kingdom"),"Drop","Keep")</f>
        <v/>
      </c>
    </row>
    <row r="277">
      <c r="A277" t="n">
        <v>540021</v>
      </c>
      <c r="B277" t="inlineStr">
        <is>
          <t>72051S</t>
        </is>
      </c>
      <c r="C277" t="inlineStr">
        <is>
          <t>BAG OF SILVER STONES</t>
        </is>
      </c>
      <c r="D277" t="n">
        <v>2</v>
      </c>
      <c r="E277" s="8" t="n">
        <v>40547.53541666667</v>
      </c>
      <c r="F277" s="9" t="n">
        <v>0.42</v>
      </c>
      <c r="G277" t="n">
        <v>17841</v>
      </c>
      <c r="H277" t="inlineStr">
        <is>
          <t>United Kingdom</t>
        </is>
      </c>
      <c r="I277" s="10">
        <f>IF(OR(G277="",LEFT(A277,1)="C",D277&lt;=0,F277&lt;=0,ISNUMBER(MATCH(B277,NonProduct,0)),LEFT(B277,5)="gift_",H277&lt;&gt;"United Kingdom"),"Drop","Keep")</f>
        <v/>
      </c>
    </row>
    <row r="278">
      <c r="A278" t="n">
        <v>540021</v>
      </c>
      <c r="B278" t="n">
        <v>21811</v>
      </c>
      <c r="C278" t="inlineStr">
        <is>
          <t>CHRISTMAS HANGING HEART WITH BELL</t>
        </is>
      </c>
      <c r="D278" t="n">
        <v>2</v>
      </c>
      <c r="E278" s="8" t="n">
        <v>40547.53541666667</v>
      </c>
      <c r="F278" s="9" t="n">
        <v>1.25</v>
      </c>
      <c r="G278" t="n">
        <v>17841</v>
      </c>
      <c r="H278" t="inlineStr">
        <is>
          <t>United Kingdom</t>
        </is>
      </c>
      <c r="I278" s="10">
        <f>IF(OR(G278="",LEFT(A278,1)="C",D278&lt;=0,F278&lt;=0,ISNUMBER(MATCH(B278,NonProduct,0)),LEFT(B278,5)="gift_",H278&lt;&gt;"United Kingdom"),"Drop","Keep")</f>
        <v/>
      </c>
    </row>
    <row r="279">
      <c r="A279" t="n">
        <v>540021</v>
      </c>
      <c r="B279" t="n">
        <v>21810</v>
      </c>
      <c r="C279" t="inlineStr">
        <is>
          <t>CHRISTMAS HANGING STAR WITH BELL</t>
        </is>
      </c>
      <c r="D279" t="n">
        <v>2</v>
      </c>
      <c r="E279" s="8" t="n">
        <v>40547.53541666667</v>
      </c>
      <c r="F279" s="9" t="n">
        <v>1.25</v>
      </c>
      <c r="G279" t="n">
        <v>17841</v>
      </c>
      <c r="H279" t="inlineStr">
        <is>
          <t>United Kingdom</t>
        </is>
      </c>
      <c r="I279" s="10">
        <f>IF(OR(G279="",LEFT(A279,1)="C",D279&lt;=0,F279&lt;=0,ISNUMBER(MATCH(B279,NonProduct,0)),LEFT(B279,5)="gift_",H279&lt;&gt;"United Kingdom"),"Drop","Keep")</f>
        <v/>
      </c>
    </row>
    <row r="280">
      <c r="A280" t="n">
        <v>540021</v>
      </c>
      <c r="B280" t="n">
        <v>21809</v>
      </c>
      <c r="C280" t="inlineStr">
        <is>
          <t>CHRISTMAS HANGING TREE WITH BELL</t>
        </is>
      </c>
      <c r="D280" t="n">
        <v>1</v>
      </c>
      <c r="E280" s="8" t="n">
        <v>40547.53541666667</v>
      </c>
      <c r="F280" s="9" t="n">
        <v>1.25</v>
      </c>
      <c r="G280" t="n">
        <v>17841</v>
      </c>
      <c r="H280" t="inlineStr">
        <is>
          <t>United Kingdom</t>
        </is>
      </c>
      <c r="I280" s="10">
        <f>IF(OR(G280="",LEFT(A280,1)="C",D280&lt;=0,F280&lt;=0,ISNUMBER(MATCH(B280,NonProduct,0)),LEFT(B280,5)="gift_",H280&lt;&gt;"United Kingdom"),"Drop","Keep")</f>
        <v/>
      </c>
    </row>
    <row r="281">
      <c r="A281" t="n">
        <v>540021</v>
      </c>
      <c r="B281" t="n">
        <v>22946</v>
      </c>
      <c r="C281" t="inlineStr">
        <is>
          <t>WOODEN ADVENT CALENDAR CREAM</t>
        </is>
      </c>
      <c r="D281" t="n">
        <v>1</v>
      </c>
      <c r="E281" s="8" t="n">
        <v>40547.53541666667</v>
      </c>
      <c r="F281" s="9" t="n">
        <v>16.95</v>
      </c>
      <c r="G281" t="n">
        <v>17841</v>
      </c>
      <c r="H281" t="inlineStr">
        <is>
          <t>United Kingdom</t>
        </is>
      </c>
      <c r="I281" s="10">
        <f>IF(OR(G281="",LEFT(A281,1)="C",D281&lt;=0,F281&lt;=0,ISNUMBER(MATCH(B281,NonProduct,0)),LEFT(B281,5)="gift_",H281&lt;&gt;"United Kingdom"),"Drop","Keep")</f>
        <v/>
      </c>
    </row>
    <row r="282">
      <c r="A282" t="n">
        <v>540021</v>
      </c>
      <c r="B282" t="inlineStr">
        <is>
          <t>82494L</t>
        </is>
      </c>
      <c r="C282" t="inlineStr">
        <is>
          <t xml:space="preserve">WOODEN FRAME ANTIQUE WHITE </t>
        </is>
      </c>
      <c r="D282" t="n">
        <v>2</v>
      </c>
      <c r="E282" s="8" t="n">
        <v>40547.53541666667</v>
      </c>
      <c r="F282" s="9" t="n">
        <v>2.95</v>
      </c>
      <c r="G282" t="n">
        <v>17841</v>
      </c>
      <c r="H282" t="inlineStr">
        <is>
          <t>United Kingdom</t>
        </is>
      </c>
      <c r="I282" s="10">
        <f>IF(OR(G282="",LEFT(A282,1)="C",D282&lt;=0,F282&lt;=0,ISNUMBER(MATCH(B282,NonProduct,0)),LEFT(B282,5)="gift_",H282&lt;&gt;"United Kingdom"),"Drop","Keep")</f>
        <v/>
      </c>
    </row>
    <row r="283">
      <c r="A283" t="n">
        <v>540021</v>
      </c>
      <c r="B283" t="n">
        <v>20723</v>
      </c>
      <c r="C283" t="inlineStr">
        <is>
          <t>STRAWBERRY CHARLOTTE BAG</t>
        </is>
      </c>
      <c r="D283" t="n">
        <v>1</v>
      </c>
      <c r="E283" s="8" t="n">
        <v>40547.53541666667</v>
      </c>
      <c r="F283" s="9" t="n">
        <v>0.85</v>
      </c>
      <c r="G283" t="n">
        <v>17841</v>
      </c>
      <c r="H283" t="inlineStr">
        <is>
          <t>United Kingdom</t>
        </is>
      </c>
      <c r="I283" s="10">
        <f>IF(OR(G283="",LEFT(A283,1)="C",D283&lt;=0,F283&lt;=0,ISNUMBER(MATCH(B283,NonProduct,0)),LEFT(B283,5)="gift_",H283&lt;&gt;"United Kingdom"),"Drop","Keep")</f>
        <v/>
      </c>
    </row>
    <row r="284">
      <c r="A284" t="n">
        <v>540021</v>
      </c>
      <c r="B284" t="n">
        <v>22355</v>
      </c>
      <c r="C284" t="inlineStr">
        <is>
          <t>CHARLOTTE BAG SUKI DESIGN</t>
        </is>
      </c>
      <c r="D284" t="n">
        <v>1</v>
      </c>
      <c r="E284" s="8" t="n">
        <v>40547.53541666667</v>
      </c>
      <c r="F284" s="9" t="n">
        <v>0.85</v>
      </c>
      <c r="G284" t="n">
        <v>17841</v>
      </c>
      <c r="H284" t="inlineStr">
        <is>
          <t>United Kingdom</t>
        </is>
      </c>
      <c r="I284" s="10">
        <f>IF(OR(G284="",LEFT(A284,1)="C",D284&lt;=0,F284&lt;=0,ISNUMBER(MATCH(B284,NonProduct,0)),LEFT(B284,5)="gift_",H284&lt;&gt;"United Kingdom"),"Drop","Keep")</f>
        <v/>
      </c>
    </row>
    <row r="285">
      <c r="A285" t="n">
        <v>540021</v>
      </c>
      <c r="B285" t="n">
        <v>21935</v>
      </c>
      <c r="C285" t="inlineStr">
        <is>
          <t>SUKI  SHOULDER BAG</t>
        </is>
      </c>
      <c r="D285" t="n">
        <v>2</v>
      </c>
      <c r="E285" s="8" t="n">
        <v>40547.53541666667</v>
      </c>
      <c r="F285" s="9" t="n">
        <v>1.65</v>
      </c>
      <c r="G285" t="n">
        <v>17841</v>
      </c>
      <c r="H285" t="inlineStr">
        <is>
          <t>United Kingdom</t>
        </is>
      </c>
      <c r="I285" s="10">
        <f>IF(OR(G285="",LEFT(A285,1)="C",D285&lt;=0,F285&lt;=0,ISNUMBER(MATCH(B285,NonProduct,0)),LEFT(B285,5)="gift_",H285&lt;&gt;"United Kingdom"),"Drop","Keep")</f>
        <v/>
      </c>
    </row>
    <row r="286">
      <c r="A286" t="n">
        <v>540021</v>
      </c>
      <c r="B286" t="n">
        <v>22411</v>
      </c>
      <c r="C286" t="inlineStr">
        <is>
          <t>JUMBO SHOPPER VINTAGE RED PAISLEY</t>
        </is>
      </c>
      <c r="D286" t="n">
        <v>1</v>
      </c>
      <c r="E286" s="8" t="n">
        <v>40547.53541666667</v>
      </c>
      <c r="F286" s="9" t="n">
        <v>1.95</v>
      </c>
      <c r="G286" t="n">
        <v>17841</v>
      </c>
      <c r="H286" t="inlineStr">
        <is>
          <t>United Kingdom</t>
        </is>
      </c>
      <c r="I286" s="10">
        <f>IF(OR(G286="",LEFT(A286,1)="C",D286&lt;=0,F286&lt;=0,ISNUMBER(MATCH(B286,NonProduct,0)),LEFT(B286,5)="gift_",H286&lt;&gt;"United Kingdom"),"Drop","Keep")</f>
        <v/>
      </c>
    </row>
    <row r="287">
      <c r="A287" t="n">
        <v>540021</v>
      </c>
      <c r="B287" t="n">
        <v>21928</v>
      </c>
      <c r="C287" t="inlineStr">
        <is>
          <t>JUMBO BAG SCANDINAVIAN PAISLEY</t>
        </is>
      </c>
      <c r="D287" t="n">
        <v>1</v>
      </c>
      <c r="E287" s="8" t="n">
        <v>40547.53541666667</v>
      </c>
      <c r="F287" s="9" t="n">
        <v>1.95</v>
      </c>
      <c r="G287" t="n">
        <v>17841</v>
      </c>
      <c r="H287" t="inlineStr">
        <is>
          <t>United Kingdom</t>
        </is>
      </c>
      <c r="I287" s="10">
        <f>IF(OR(G287="",LEFT(A287,1)="C",D287&lt;=0,F287&lt;=0,ISNUMBER(MATCH(B287,NonProduct,0)),LEFT(B287,5)="gift_",H287&lt;&gt;"United Kingdom"),"Drop","Keep")</f>
        <v/>
      </c>
    </row>
    <row r="288">
      <c r="A288" t="n">
        <v>540021</v>
      </c>
      <c r="B288" t="n">
        <v>20712</v>
      </c>
      <c r="C288" t="inlineStr">
        <is>
          <t>JUMBO BAG WOODLAND ANIMALS</t>
        </is>
      </c>
      <c r="D288" t="n">
        <v>1</v>
      </c>
      <c r="E288" s="8" t="n">
        <v>40547.53541666667</v>
      </c>
      <c r="F288" s="9" t="n">
        <v>1.95</v>
      </c>
      <c r="G288" t="n">
        <v>17841</v>
      </c>
      <c r="H288" t="inlineStr">
        <is>
          <t>United Kingdom</t>
        </is>
      </c>
      <c r="I288" s="10">
        <f>IF(OR(G288="",LEFT(A288,1)="C",D288&lt;=0,F288&lt;=0,ISNUMBER(MATCH(B288,NonProduct,0)),LEFT(B288,5)="gift_",H288&lt;&gt;"United Kingdom"),"Drop","Keep")</f>
        <v/>
      </c>
    </row>
    <row r="289">
      <c r="A289" t="n">
        <v>540021</v>
      </c>
      <c r="B289" t="n">
        <v>22385</v>
      </c>
      <c r="C289" t="inlineStr">
        <is>
          <t>JUMBO BAG SPACEBOY DESIGN</t>
        </is>
      </c>
      <c r="D289" t="n">
        <v>1</v>
      </c>
      <c r="E289" s="8" t="n">
        <v>40547.53541666667</v>
      </c>
      <c r="F289" s="9" t="n">
        <v>1.95</v>
      </c>
      <c r="G289" t="n">
        <v>17841</v>
      </c>
      <c r="H289" t="inlineStr">
        <is>
          <t>United Kingdom</t>
        </is>
      </c>
      <c r="I289" s="10">
        <f>IF(OR(G289="",LEFT(A289,1)="C",D289&lt;=0,F289&lt;=0,ISNUMBER(MATCH(B289,NonProduct,0)),LEFT(B289,5)="gift_",H289&lt;&gt;"United Kingdom"),"Drop","Keep")</f>
        <v/>
      </c>
    </row>
    <row r="290">
      <c r="A290" t="n">
        <v>540021</v>
      </c>
      <c r="B290" t="n">
        <v>20713</v>
      </c>
      <c r="C290" t="inlineStr">
        <is>
          <t>JUMBO BAG OWLS</t>
        </is>
      </c>
      <c r="D290" t="n">
        <v>2</v>
      </c>
      <c r="E290" s="8" t="n">
        <v>40547.53541666667</v>
      </c>
      <c r="F290" s="9" t="n">
        <v>1.95</v>
      </c>
      <c r="G290" t="n">
        <v>17841</v>
      </c>
      <c r="H290" t="inlineStr">
        <is>
          <t>United Kingdom</t>
        </is>
      </c>
      <c r="I290" s="10">
        <f>IF(OR(G290="",LEFT(A290,1)="C",D290&lt;=0,F290&lt;=0,ISNUMBER(MATCH(B290,NonProduct,0)),LEFT(B290,5)="gift_",H290&lt;&gt;"United Kingdom"),"Drop","Keep")</f>
        <v/>
      </c>
    </row>
    <row r="291">
      <c r="A291" t="n">
        <v>540021</v>
      </c>
      <c r="B291" t="inlineStr">
        <is>
          <t>85099B</t>
        </is>
      </c>
      <c r="C291" t="inlineStr">
        <is>
          <t>JUMBO BAG RED RETROSPOT</t>
        </is>
      </c>
      <c r="D291" t="n">
        <v>4</v>
      </c>
      <c r="E291" s="8" t="n">
        <v>40547.53541666667</v>
      </c>
      <c r="F291" s="9" t="n">
        <v>1.95</v>
      </c>
      <c r="G291" t="n">
        <v>17841</v>
      </c>
      <c r="H291" t="inlineStr">
        <is>
          <t>United Kingdom</t>
        </is>
      </c>
      <c r="I291" s="10">
        <f>IF(OR(G291="",LEFT(A291,1)="C",D291&lt;=0,F291&lt;=0,ISNUMBER(MATCH(B291,NonProduct,0)),LEFT(B291,5)="gift_",H291&lt;&gt;"United Kingdom"),"Drop","Keep")</f>
        <v/>
      </c>
    </row>
    <row r="292">
      <c r="A292" t="n">
        <v>540021</v>
      </c>
      <c r="B292" t="n">
        <v>22589</v>
      </c>
      <c r="C292" t="inlineStr">
        <is>
          <t>CARDHOLDER GINGHAM STAR</t>
        </is>
      </c>
      <c r="D292" t="n">
        <v>2</v>
      </c>
      <c r="E292" s="8" t="n">
        <v>40547.53541666667</v>
      </c>
      <c r="F292" s="9" t="n">
        <v>2.55</v>
      </c>
      <c r="G292" t="n">
        <v>17841</v>
      </c>
      <c r="H292" t="inlineStr">
        <is>
          <t>United Kingdom</t>
        </is>
      </c>
      <c r="I292" s="10">
        <f>IF(OR(G292="",LEFT(A292,1)="C",D292&lt;=0,F292&lt;=0,ISNUMBER(MATCH(B292,NonProduct,0)),LEFT(B292,5)="gift_",H292&lt;&gt;"United Kingdom"),"Drop","Keep")</f>
        <v/>
      </c>
    </row>
    <row r="293">
      <c r="A293" t="n">
        <v>540021</v>
      </c>
      <c r="B293" t="n">
        <v>22694</v>
      </c>
      <c r="C293" t="inlineStr">
        <is>
          <t xml:space="preserve">WICKER STAR </t>
        </is>
      </c>
      <c r="D293" t="n">
        <v>1</v>
      </c>
      <c r="E293" s="8" t="n">
        <v>40547.53541666667</v>
      </c>
      <c r="F293" s="9" t="n">
        <v>2.1</v>
      </c>
      <c r="G293" t="n">
        <v>17841</v>
      </c>
      <c r="H293" t="inlineStr">
        <is>
          <t>United Kingdom</t>
        </is>
      </c>
      <c r="I293" s="10">
        <f>IF(OR(G293="",LEFT(A293,1)="C",D293&lt;=0,F293&lt;=0,ISNUMBER(MATCH(B293,NonProduct,0)),LEFT(B293,5)="gift_",H293&lt;&gt;"United Kingdom"),"Drop","Keep")</f>
        <v/>
      </c>
    </row>
    <row r="294">
      <c r="A294" t="n">
        <v>540021</v>
      </c>
      <c r="B294" t="n">
        <v>21877</v>
      </c>
      <c r="C294" t="inlineStr">
        <is>
          <t>HOME SWEET HOME MUG</t>
        </is>
      </c>
      <c r="D294" t="n">
        <v>1</v>
      </c>
      <c r="E294" s="8" t="n">
        <v>40547.53541666667</v>
      </c>
      <c r="F294" s="9" t="n">
        <v>1.25</v>
      </c>
      <c r="G294" t="n">
        <v>17841</v>
      </c>
      <c r="H294" t="inlineStr">
        <is>
          <t>United Kingdom</t>
        </is>
      </c>
      <c r="I294" s="10">
        <f>IF(OR(G294="",LEFT(A294,1)="C",D294&lt;=0,F294&lt;=0,ISNUMBER(MATCH(B294,NonProduct,0)),LEFT(B294,5)="gift_",H294&lt;&gt;"United Kingdom"),"Drop","Keep")</f>
        <v/>
      </c>
    </row>
    <row r="295">
      <c r="A295" t="n">
        <v>540021</v>
      </c>
      <c r="B295" t="n">
        <v>22474</v>
      </c>
      <c r="C295" t="inlineStr">
        <is>
          <t>SPACEBOY TV DINNER TRAY</t>
        </is>
      </c>
      <c r="D295" t="n">
        <v>1</v>
      </c>
      <c r="E295" s="8" t="n">
        <v>40547.53541666667</v>
      </c>
      <c r="F295" s="9" t="n">
        <v>4.95</v>
      </c>
      <c r="G295" t="n">
        <v>17841</v>
      </c>
      <c r="H295" t="inlineStr">
        <is>
          <t>United Kingdom</t>
        </is>
      </c>
      <c r="I295" s="10">
        <f>IF(OR(G295="",LEFT(A295,1)="C",D295&lt;=0,F295&lt;=0,ISNUMBER(MATCH(B295,NonProduct,0)),LEFT(B295,5)="gift_",H295&lt;&gt;"United Kingdom"),"Drop","Keep")</f>
        <v/>
      </c>
    </row>
    <row r="296">
      <c r="A296" t="n">
        <v>540021</v>
      </c>
      <c r="B296" t="n">
        <v>22472</v>
      </c>
      <c r="C296" t="inlineStr">
        <is>
          <t>TV DINNER TRAY DOLLY GIRL</t>
        </is>
      </c>
      <c r="D296" t="n">
        <v>1</v>
      </c>
      <c r="E296" s="8" t="n">
        <v>40547.53541666667</v>
      </c>
      <c r="F296" s="9" t="n">
        <v>4.95</v>
      </c>
      <c r="G296" t="n">
        <v>17841</v>
      </c>
      <c r="H296" t="inlineStr">
        <is>
          <t>United Kingdom</t>
        </is>
      </c>
      <c r="I296" s="10">
        <f>IF(OR(G296="",LEFT(A296,1)="C",D296&lt;=0,F296&lt;=0,ISNUMBER(MATCH(B296,NonProduct,0)),LEFT(B296,5)="gift_",H296&lt;&gt;"United Kingdom"),"Drop","Keep")</f>
        <v/>
      </c>
    </row>
    <row r="297">
      <c r="A297" t="n">
        <v>540021</v>
      </c>
      <c r="B297" t="n">
        <v>21481</v>
      </c>
      <c r="C297" t="inlineStr">
        <is>
          <t>FAWN BLUE HOT WATER BOTTLE</t>
        </is>
      </c>
      <c r="D297" t="n">
        <v>1</v>
      </c>
      <c r="E297" s="8" t="n">
        <v>40547.53541666667</v>
      </c>
      <c r="F297" s="9" t="n">
        <v>2.95</v>
      </c>
      <c r="G297" t="n">
        <v>17841</v>
      </c>
      <c r="H297" t="inlineStr">
        <is>
          <t>United Kingdom</t>
        </is>
      </c>
      <c r="I297" s="10">
        <f>IF(OR(G297="",LEFT(A297,1)="C",D297&lt;=0,F297&lt;=0,ISNUMBER(MATCH(B297,NonProduct,0)),LEFT(B297,5)="gift_",H297&lt;&gt;"United Kingdom"),"Drop","Keep")</f>
        <v/>
      </c>
    </row>
    <row r="298">
      <c r="A298" t="n">
        <v>540021</v>
      </c>
      <c r="B298" t="n">
        <v>22720</v>
      </c>
      <c r="C298" t="inlineStr">
        <is>
          <t xml:space="preserve">SET OF 3 CAKE TINS PANTRY DESIGN </t>
        </is>
      </c>
      <c r="D298" t="n">
        <v>1</v>
      </c>
      <c r="E298" s="8" t="n">
        <v>40547.53541666667</v>
      </c>
      <c r="F298" s="9" t="n">
        <v>4.95</v>
      </c>
      <c r="G298" t="n">
        <v>17841</v>
      </c>
      <c r="H298" t="inlineStr">
        <is>
          <t>United Kingdom</t>
        </is>
      </c>
      <c r="I298" s="10">
        <f>IF(OR(G298="",LEFT(A298,1)="C",D298&lt;=0,F298&lt;=0,ISNUMBER(MATCH(B298,NonProduct,0)),LEFT(B298,5)="gift_",H298&lt;&gt;"United Kingdom"),"Drop","Keep")</f>
        <v/>
      </c>
    </row>
    <row r="299">
      <c r="A299" t="n">
        <v>540021</v>
      </c>
      <c r="B299" t="n">
        <v>22721</v>
      </c>
      <c r="C299" t="inlineStr">
        <is>
          <t>SET OF 3 CAKE TINS SKETCHBOOK</t>
        </is>
      </c>
      <c r="D299" t="n">
        <v>1</v>
      </c>
      <c r="E299" s="8" t="n">
        <v>40547.53541666667</v>
      </c>
      <c r="F299" s="9" t="n">
        <v>4.95</v>
      </c>
      <c r="G299" t="n">
        <v>17841</v>
      </c>
      <c r="H299" t="inlineStr">
        <is>
          <t>United Kingdom</t>
        </is>
      </c>
      <c r="I299" s="10">
        <f>IF(OR(G299="",LEFT(A299,1)="C",D299&lt;=0,F299&lt;=0,ISNUMBER(MATCH(B299,NonProduct,0)),LEFT(B299,5)="gift_",H299&lt;&gt;"United Kingdom"),"Drop","Keep")</f>
        <v/>
      </c>
    </row>
    <row r="300">
      <c r="A300" t="n">
        <v>540021</v>
      </c>
      <c r="B300" t="n">
        <v>22630</v>
      </c>
      <c r="C300" t="inlineStr">
        <is>
          <t>DOLLY GIRL LUNCH BOX</t>
        </is>
      </c>
      <c r="D300" t="n">
        <v>1</v>
      </c>
      <c r="E300" s="8" t="n">
        <v>40547.53541666667</v>
      </c>
      <c r="F300" s="9" t="n">
        <v>1.95</v>
      </c>
      <c r="G300" t="n">
        <v>17841</v>
      </c>
      <c r="H300" t="inlineStr">
        <is>
          <t>United Kingdom</t>
        </is>
      </c>
      <c r="I300" s="10">
        <f>IF(OR(G300="",LEFT(A300,1)="C",D300&lt;=0,F300&lt;=0,ISNUMBER(MATCH(B300,NonProduct,0)),LEFT(B300,5)="gift_",H300&lt;&gt;"United Kingdom"),"Drop","Keep")</f>
        <v/>
      </c>
    </row>
    <row r="301">
      <c r="A301" t="n">
        <v>540021</v>
      </c>
      <c r="B301" t="n">
        <v>22722</v>
      </c>
      <c r="C301" t="inlineStr">
        <is>
          <t>SET OF 6 SPICE TINS PANTRY DESIGN</t>
        </is>
      </c>
      <c r="D301" t="n">
        <v>1</v>
      </c>
      <c r="E301" s="8" t="n">
        <v>40547.53541666667</v>
      </c>
      <c r="F301" s="9" t="n">
        <v>3.95</v>
      </c>
      <c r="G301" t="n">
        <v>17841</v>
      </c>
      <c r="H301" t="inlineStr">
        <is>
          <t>United Kingdom</t>
        </is>
      </c>
      <c r="I301" s="10">
        <f>IF(OR(G301="",LEFT(A301,1)="C",D301&lt;=0,F301&lt;=0,ISNUMBER(MATCH(B301,NonProduct,0)),LEFT(B301,5)="gift_",H301&lt;&gt;"United Kingdom"),"Drop","Keep")</f>
        <v/>
      </c>
    </row>
    <row r="302">
      <c r="A302" t="n">
        <v>540021</v>
      </c>
      <c r="B302" t="n">
        <v>22723</v>
      </c>
      <c r="C302" t="inlineStr">
        <is>
          <t>SET OF 6 HERB TINS SKETCHBOOK</t>
        </is>
      </c>
      <c r="D302" t="n">
        <v>1</v>
      </c>
      <c r="E302" s="8" t="n">
        <v>40547.53541666667</v>
      </c>
      <c r="F302" s="9" t="n">
        <v>3.95</v>
      </c>
      <c r="G302" t="n">
        <v>17841</v>
      </c>
      <c r="H302" t="inlineStr">
        <is>
          <t>United Kingdom</t>
        </is>
      </c>
      <c r="I302" s="10">
        <f>IF(OR(G302="",LEFT(A302,1)="C",D302&lt;=0,F302&lt;=0,ISNUMBER(MATCH(B302,NonProduct,0)),LEFT(B302,5)="gift_",H302&lt;&gt;"United Kingdom"),"Drop","Keep")</f>
        <v/>
      </c>
    </row>
    <row r="303">
      <c r="A303" t="n">
        <v>540021</v>
      </c>
      <c r="B303" t="n">
        <v>21578</v>
      </c>
      <c r="C303" t="inlineStr">
        <is>
          <t>WOODLAND DESIGN  COTTON TOTE BAG</t>
        </is>
      </c>
      <c r="D303" t="n">
        <v>1</v>
      </c>
      <c r="E303" s="8" t="n">
        <v>40547.53541666667</v>
      </c>
      <c r="F303" s="9" t="n">
        <v>2.25</v>
      </c>
      <c r="G303" t="n">
        <v>17841</v>
      </c>
      <c r="H303" t="inlineStr">
        <is>
          <t>United Kingdom</t>
        </is>
      </c>
      <c r="I303" s="10">
        <f>IF(OR(G303="",LEFT(A303,1)="C",D303&lt;=0,F303&lt;=0,ISNUMBER(MATCH(B303,NonProduct,0)),LEFT(B303,5)="gift_",H303&lt;&gt;"United Kingdom"),"Drop","Keep")</f>
        <v/>
      </c>
    </row>
    <row r="304">
      <c r="A304" t="n">
        <v>540021</v>
      </c>
      <c r="B304" t="inlineStr">
        <is>
          <t>84997C</t>
        </is>
      </c>
      <c r="C304" t="inlineStr">
        <is>
          <t>BLUE 3 PIECE POLKADOT CUTLERY SET</t>
        </is>
      </c>
      <c r="D304" t="n">
        <v>1</v>
      </c>
      <c r="E304" s="8" t="n">
        <v>40547.53541666667</v>
      </c>
      <c r="F304" s="9" t="n">
        <v>3.75</v>
      </c>
      <c r="G304" t="n">
        <v>17841</v>
      </c>
      <c r="H304" t="inlineStr">
        <is>
          <t>United Kingdom</t>
        </is>
      </c>
      <c r="I304" s="10">
        <f>IF(OR(G304="",LEFT(A304,1)="C",D304&lt;=0,F304&lt;=0,ISNUMBER(MATCH(B304,NonProduct,0)),LEFT(B304,5)="gift_",H304&lt;&gt;"United Kingdom"),"Drop","Keep")</f>
        <v/>
      </c>
    </row>
    <row r="305">
      <c r="A305" t="n">
        <v>540021</v>
      </c>
      <c r="B305" t="n">
        <v>20663</v>
      </c>
      <c r="C305" t="inlineStr">
        <is>
          <t xml:space="preserve">QUEEN OF THE SKIES HOLIDAY PURSE </t>
        </is>
      </c>
      <c r="D305" t="n">
        <v>1</v>
      </c>
      <c r="E305" s="8" t="n">
        <v>40547.53541666667</v>
      </c>
      <c r="F305" s="9" t="n">
        <v>2.95</v>
      </c>
      <c r="G305" t="n">
        <v>17841</v>
      </c>
      <c r="H305" t="inlineStr">
        <is>
          <t>United Kingdom</t>
        </is>
      </c>
      <c r="I305" s="10">
        <f>IF(OR(G305="",LEFT(A305,1)="C",D305&lt;=0,F305&lt;=0,ISNUMBER(MATCH(B305,NonProduct,0)),LEFT(B305,5)="gift_",H305&lt;&gt;"United Kingdom"),"Drop","Keep")</f>
        <v/>
      </c>
    </row>
    <row r="306">
      <c r="A306" t="n">
        <v>540021</v>
      </c>
      <c r="B306" t="n">
        <v>20618</v>
      </c>
      <c r="C306" t="inlineStr">
        <is>
          <t xml:space="preserve">QUEEN OF THE SKIES PASSPORT COVER </t>
        </is>
      </c>
      <c r="D306" t="n">
        <v>1</v>
      </c>
      <c r="E306" s="8" t="n">
        <v>40547.53541666667</v>
      </c>
      <c r="F306" s="9" t="n">
        <v>2.1</v>
      </c>
      <c r="G306" t="n">
        <v>17841</v>
      </c>
      <c r="H306" t="inlineStr">
        <is>
          <t>United Kingdom</t>
        </is>
      </c>
      <c r="I306" s="10">
        <f>IF(OR(G306="",LEFT(A306,1)="C",D306&lt;=0,F306&lt;=0,ISNUMBER(MATCH(B306,NonProduct,0)),LEFT(B306,5)="gift_",H306&lt;&gt;"United Kingdom"),"Drop","Keep")</f>
        <v/>
      </c>
    </row>
    <row r="307">
      <c r="A307" t="n">
        <v>540021</v>
      </c>
      <c r="B307" t="n">
        <v>20996</v>
      </c>
      <c r="C307" t="inlineStr">
        <is>
          <t>JAZZ HEARTS ADDRESS BOOK</t>
        </is>
      </c>
      <c r="D307" t="n">
        <v>1</v>
      </c>
      <c r="E307" s="8" t="n">
        <v>40547.53541666667</v>
      </c>
      <c r="F307" s="9" t="n">
        <v>0.42</v>
      </c>
      <c r="G307" t="n">
        <v>17841</v>
      </c>
      <c r="H307" t="inlineStr">
        <is>
          <t>United Kingdom</t>
        </is>
      </c>
      <c r="I307" s="10">
        <f>IF(OR(G307="",LEFT(A307,1)="C",D307&lt;=0,F307&lt;=0,ISNUMBER(MATCH(B307,NonProduct,0)),LEFT(B307,5)="gift_",H307&lt;&gt;"United Kingdom"),"Drop","Keep")</f>
        <v/>
      </c>
    </row>
    <row r="308">
      <c r="A308" t="n">
        <v>540021</v>
      </c>
      <c r="B308" t="inlineStr">
        <is>
          <t>84536A</t>
        </is>
      </c>
      <c r="C308" t="inlineStr">
        <is>
          <t>ENGLISH ROSE NOTEBOOK A7 SIZE</t>
        </is>
      </c>
      <c r="D308" t="n">
        <v>5</v>
      </c>
      <c r="E308" s="8" t="n">
        <v>40547.53541666667</v>
      </c>
      <c r="F308" s="9" t="n">
        <v>0.42</v>
      </c>
      <c r="G308" t="n">
        <v>17841</v>
      </c>
      <c r="H308" t="inlineStr">
        <is>
          <t>United Kingdom</t>
        </is>
      </c>
      <c r="I308" s="10">
        <f>IF(OR(G308="",LEFT(A308,1)="C",D308&lt;=0,F308&lt;=0,ISNUMBER(MATCH(B308,NonProduct,0)),LEFT(B308,5)="gift_",H308&lt;&gt;"United Kingdom"),"Drop","Keep")</f>
        <v/>
      </c>
    </row>
    <row r="309">
      <c r="A309" t="n">
        <v>540021</v>
      </c>
      <c r="B309" t="n">
        <v>22702</v>
      </c>
      <c r="C309" t="inlineStr">
        <is>
          <t>BLACK AND WHITE CAT BOWL</t>
        </is>
      </c>
      <c r="D309" t="n">
        <v>1</v>
      </c>
      <c r="E309" s="8" t="n">
        <v>40547.53541666667</v>
      </c>
      <c r="F309" s="9" t="n">
        <v>2.1</v>
      </c>
      <c r="G309" t="n">
        <v>17841</v>
      </c>
      <c r="H309" t="inlineStr">
        <is>
          <t>United Kingdom</t>
        </is>
      </c>
      <c r="I309" s="10">
        <f>IF(OR(G309="",LEFT(A309,1)="C",D309&lt;=0,F309&lt;=0,ISNUMBER(MATCH(B309,NonProduct,0)),LEFT(B309,5)="gift_",H309&lt;&gt;"United Kingdom"),"Drop","Keep")</f>
        <v/>
      </c>
    </row>
    <row r="310">
      <c r="A310" t="n">
        <v>540021</v>
      </c>
      <c r="B310" t="n">
        <v>21640</v>
      </c>
      <c r="C310" t="inlineStr">
        <is>
          <t>ASSORTED TUTTI FRUTTI  FOB NOTEBOOK</t>
        </is>
      </c>
      <c r="D310" t="n">
        <v>1</v>
      </c>
      <c r="E310" s="8" t="n">
        <v>40547.53541666667</v>
      </c>
      <c r="F310" s="9" t="n">
        <v>0.85</v>
      </c>
      <c r="G310" t="n">
        <v>17841</v>
      </c>
      <c r="H310" t="inlineStr">
        <is>
          <t>United Kingdom</t>
        </is>
      </c>
      <c r="I310" s="10">
        <f>IF(OR(G310="",LEFT(A310,1)="C",D310&lt;=0,F310&lt;=0,ISNUMBER(MATCH(B310,NonProduct,0)),LEFT(B310,5)="gift_",H310&lt;&gt;"United Kingdom"),"Drop","Keep")</f>
        <v/>
      </c>
    </row>
    <row r="311">
      <c r="A311" t="n">
        <v>540021</v>
      </c>
      <c r="B311" t="n">
        <v>21164</v>
      </c>
      <c r="C311" t="inlineStr">
        <is>
          <t xml:space="preserve">HOME SWEET HOME METAL SIGN </t>
        </is>
      </c>
      <c r="D311" t="n">
        <v>1</v>
      </c>
      <c r="E311" s="8" t="n">
        <v>40547.53541666667</v>
      </c>
      <c r="F311" s="9" t="n">
        <v>2.95</v>
      </c>
      <c r="G311" t="n">
        <v>17841</v>
      </c>
      <c r="H311" t="inlineStr">
        <is>
          <t>United Kingdom</t>
        </is>
      </c>
      <c r="I311" s="10">
        <f>IF(OR(G311="",LEFT(A311,1)="C",D311&lt;=0,F311&lt;=0,ISNUMBER(MATCH(B311,NonProduct,0)),LEFT(B311,5)="gift_",H311&lt;&gt;"United Kingdom"),"Drop","Keep")</f>
        <v/>
      </c>
    </row>
    <row r="312">
      <c r="A312" t="n">
        <v>540021</v>
      </c>
      <c r="B312" t="n">
        <v>22212</v>
      </c>
      <c r="C312" t="inlineStr">
        <is>
          <t>FOUR HOOK  WHITE LOVEBIRDS</t>
        </is>
      </c>
      <c r="D312" t="n">
        <v>1</v>
      </c>
      <c r="E312" s="8" t="n">
        <v>40547.53541666667</v>
      </c>
      <c r="F312" s="9" t="n">
        <v>2.1</v>
      </c>
      <c r="G312" t="n">
        <v>17841</v>
      </c>
      <c r="H312" t="inlineStr">
        <is>
          <t>United Kingdom</t>
        </is>
      </c>
      <c r="I312" s="10">
        <f>IF(OR(G312="",LEFT(A312,1)="C",D312&lt;=0,F312&lt;=0,ISNUMBER(MATCH(B312,NonProduct,0)),LEFT(B312,5)="gift_",H312&lt;&gt;"United Kingdom"),"Drop","Keep")</f>
        <v/>
      </c>
    </row>
    <row r="313">
      <c r="A313" t="n">
        <v>540021</v>
      </c>
      <c r="B313" t="n">
        <v>84692</v>
      </c>
      <c r="C313" t="inlineStr">
        <is>
          <t>BOX OF 24 COCKTAIL PARASOLS</t>
        </is>
      </c>
      <c r="D313" t="n">
        <v>10</v>
      </c>
      <c r="E313" s="8" t="n">
        <v>40547.53541666667</v>
      </c>
      <c r="F313" s="9" t="n">
        <v>0.42</v>
      </c>
      <c r="G313" t="n">
        <v>17841</v>
      </c>
      <c r="H313" t="inlineStr">
        <is>
          <t>United Kingdom</t>
        </is>
      </c>
      <c r="I313" s="10">
        <f>IF(OR(G313="",LEFT(A313,1)="C",D313&lt;=0,F313&lt;=0,ISNUMBER(MATCH(B313,NonProduct,0)),LEFT(B313,5)="gift_",H313&lt;&gt;"United Kingdom"),"Drop","Keep")</f>
        <v/>
      </c>
    </row>
    <row r="314">
      <c r="A314" t="n">
        <v>540021</v>
      </c>
      <c r="B314" t="n">
        <v>20655</v>
      </c>
      <c r="C314" t="inlineStr">
        <is>
          <t>QUEEN OF SKIES LUGGAGE TAG</t>
        </is>
      </c>
      <c r="D314" t="n">
        <v>1</v>
      </c>
      <c r="E314" s="8" t="n">
        <v>40547.53541666667</v>
      </c>
      <c r="F314" s="9" t="n">
        <v>1.25</v>
      </c>
      <c r="G314" t="n">
        <v>17841</v>
      </c>
      <c r="H314" t="inlineStr">
        <is>
          <t>United Kingdom</t>
        </is>
      </c>
      <c r="I314" s="10">
        <f>IF(OR(G314="",LEFT(A314,1)="C",D314&lt;=0,F314&lt;=0,ISNUMBER(MATCH(B314,NonProduct,0)),LEFT(B314,5)="gift_",H314&lt;&gt;"United Kingdom"),"Drop","Keep")</f>
        <v/>
      </c>
    </row>
    <row r="315">
      <c r="A315" t="n">
        <v>540021</v>
      </c>
      <c r="B315" t="n">
        <v>22681</v>
      </c>
      <c r="C315" t="inlineStr">
        <is>
          <t>FRENCH BLUE METAL DOOR SIGN 6</t>
        </is>
      </c>
      <c r="D315" t="n">
        <v>1</v>
      </c>
      <c r="E315" s="8" t="n">
        <v>40547.53541666667</v>
      </c>
      <c r="F315" s="9" t="n">
        <v>1.25</v>
      </c>
      <c r="G315" t="n">
        <v>17841</v>
      </c>
      <c r="H315" t="inlineStr">
        <is>
          <t>United Kingdom</t>
        </is>
      </c>
      <c r="I315" s="10">
        <f>IF(OR(G315="",LEFT(A315,1)="C",D315&lt;=0,F315&lt;=0,ISNUMBER(MATCH(B315,NonProduct,0)),LEFT(B315,5)="gift_",H315&lt;&gt;"United Kingdom"),"Drop","Keep")</f>
        <v/>
      </c>
    </row>
    <row r="316">
      <c r="A316" t="n">
        <v>540021</v>
      </c>
      <c r="B316" t="inlineStr">
        <is>
          <t>72351A</t>
        </is>
      </c>
      <c r="C316" t="inlineStr">
        <is>
          <t>SET/6 TURQUOISE BUTTERFLY T-LIGHTS</t>
        </is>
      </c>
      <c r="D316" t="n">
        <v>2</v>
      </c>
      <c r="E316" s="8" t="n">
        <v>40547.53541666667</v>
      </c>
      <c r="F316" s="9" t="n">
        <v>2.1</v>
      </c>
      <c r="G316" t="n">
        <v>17841</v>
      </c>
      <c r="H316" t="inlineStr">
        <is>
          <t>United Kingdom</t>
        </is>
      </c>
      <c r="I316" s="10">
        <f>IF(OR(G316="",LEFT(A316,1)="C",D316&lt;=0,F316&lt;=0,ISNUMBER(MATCH(B316,NonProduct,0)),LEFT(B316,5)="gift_",H316&lt;&gt;"United Kingdom"),"Drop","Keep")</f>
        <v/>
      </c>
    </row>
    <row r="317">
      <c r="A317" t="n">
        <v>540021</v>
      </c>
      <c r="B317" t="n">
        <v>79321</v>
      </c>
      <c r="C317" t="inlineStr">
        <is>
          <t>CHILLI LIGHTS</t>
        </is>
      </c>
      <c r="D317" t="n">
        <v>48</v>
      </c>
      <c r="E317" s="8" t="n">
        <v>40547.53541666667</v>
      </c>
      <c r="F317" s="9" t="n">
        <v>4.25</v>
      </c>
      <c r="G317" t="n">
        <v>17841</v>
      </c>
      <c r="H317" t="inlineStr">
        <is>
          <t>United Kingdom</t>
        </is>
      </c>
      <c r="I317" s="10">
        <f>IF(OR(G317="",LEFT(A317,1)="C",D317&lt;=0,F317&lt;=0,ISNUMBER(MATCH(B317,NonProduct,0)),LEFT(B317,5)="gift_",H317&lt;&gt;"United Kingdom"),"Drop","Keep")</f>
        <v/>
      </c>
    </row>
    <row r="318">
      <c r="A318" t="n">
        <v>540021</v>
      </c>
      <c r="B318" t="n">
        <v>47421</v>
      </c>
      <c r="C318" t="inlineStr">
        <is>
          <t>ASSORTED COLOUR LIZARD SUCTION HOOK</t>
        </is>
      </c>
      <c r="D318" t="n">
        <v>24</v>
      </c>
      <c r="E318" s="8" t="n">
        <v>40547.53541666667</v>
      </c>
      <c r="F318" s="9" t="n">
        <v>0.42</v>
      </c>
      <c r="G318" t="n">
        <v>17841</v>
      </c>
      <c r="H318" t="inlineStr">
        <is>
          <t>United Kingdom</t>
        </is>
      </c>
      <c r="I318" s="10">
        <f>IF(OR(G318="",LEFT(A318,1)="C",D318&lt;=0,F318&lt;=0,ISNUMBER(MATCH(B318,NonProduct,0)),LEFT(B318,5)="gift_",H318&lt;&gt;"United Kingdom"),"Drop","Keep")</f>
        <v/>
      </c>
    </row>
    <row r="319">
      <c r="A319" t="n">
        <v>540021</v>
      </c>
      <c r="B319" t="n">
        <v>22728</v>
      </c>
      <c r="C319" t="inlineStr">
        <is>
          <t>ALARM CLOCK BAKELIKE PINK</t>
        </is>
      </c>
      <c r="D319" t="n">
        <v>1</v>
      </c>
      <c r="E319" s="8" t="n">
        <v>40547.53541666667</v>
      </c>
      <c r="F319" s="9" t="n">
        <v>3.75</v>
      </c>
      <c r="G319" t="n">
        <v>17841</v>
      </c>
      <c r="H319" t="inlineStr">
        <is>
          <t>United Kingdom</t>
        </is>
      </c>
      <c r="I319" s="10">
        <f>IF(OR(G319="",LEFT(A319,1)="C",D319&lt;=0,F319&lt;=0,ISNUMBER(MATCH(B319,NonProduct,0)),LEFT(B319,5)="gift_",H319&lt;&gt;"United Kingdom"),"Drop","Keep")</f>
        <v/>
      </c>
    </row>
    <row r="320">
      <c r="A320" t="n">
        <v>540021</v>
      </c>
      <c r="B320" t="n">
        <v>22726</v>
      </c>
      <c r="C320" t="inlineStr">
        <is>
          <t>ALARM CLOCK BAKELIKE GREEN</t>
        </is>
      </c>
      <c r="D320" t="n">
        <v>1</v>
      </c>
      <c r="E320" s="8" t="n">
        <v>40547.53541666667</v>
      </c>
      <c r="F320" s="9" t="n">
        <v>3.75</v>
      </c>
      <c r="G320" t="n">
        <v>17841</v>
      </c>
      <c r="H320" t="inlineStr">
        <is>
          <t>United Kingdom</t>
        </is>
      </c>
      <c r="I320" s="10">
        <f>IF(OR(G320="",LEFT(A320,1)="C",D320&lt;=0,F320&lt;=0,ISNUMBER(MATCH(B320,NonProduct,0)),LEFT(B320,5)="gift_",H320&lt;&gt;"United Kingdom"),"Drop","Keep")</f>
        <v/>
      </c>
    </row>
    <row r="321">
      <c r="A321" t="n">
        <v>540021</v>
      </c>
      <c r="B321" t="n">
        <v>22374</v>
      </c>
      <c r="C321" t="inlineStr">
        <is>
          <t>AIRLINE BAG VINTAGE JET SET RED</t>
        </is>
      </c>
      <c r="D321" t="n">
        <v>1</v>
      </c>
      <c r="E321" s="8" t="n">
        <v>40547.53541666667</v>
      </c>
      <c r="F321" s="9" t="n">
        <v>4.25</v>
      </c>
      <c r="G321" t="n">
        <v>17841</v>
      </c>
      <c r="H321" t="inlineStr">
        <is>
          <t>United Kingdom</t>
        </is>
      </c>
      <c r="I321" s="10">
        <f>IF(OR(G321="",LEFT(A321,1)="C",D321&lt;=0,F321&lt;=0,ISNUMBER(MATCH(B321,NonProduct,0)),LEFT(B321,5)="gift_",H321&lt;&gt;"United Kingdom"),"Drop","Keep")</f>
        <v/>
      </c>
    </row>
    <row r="322">
      <c r="A322" t="n">
        <v>540021</v>
      </c>
      <c r="B322" t="n">
        <v>22047</v>
      </c>
      <c r="C322" t="inlineStr">
        <is>
          <t>EMPIRE GIFT WRAP</t>
        </is>
      </c>
      <c r="D322" t="n">
        <v>25</v>
      </c>
      <c r="E322" s="8" t="n">
        <v>40547.53541666667</v>
      </c>
      <c r="F322" s="9" t="n">
        <v>0.42</v>
      </c>
      <c r="G322" t="n">
        <v>17841</v>
      </c>
      <c r="H322" t="inlineStr">
        <is>
          <t>United Kingdom</t>
        </is>
      </c>
      <c r="I322" s="10">
        <f>IF(OR(G322="",LEFT(A322,1)="C",D322&lt;=0,F322&lt;=0,ISNUMBER(MATCH(B322,NonProduct,0)),LEFT(B322,5)="gift_",H322&lt;&gt;"United Kingdom"),"Drop","Keep")</f>
        <v/>
      </c>
    </row>
    <row r="323">
      <c r="A323" t="n">
        <v>540021</v>
      </c>
      <c r="B323" t="n">
        <v>22651</v>
      </c>
      <c r="C323" t="inlineStr">
        <is>
          <t xml:space="preserve">GENTLEMAN SHIRT REPAIR KIT </t>
        </is>
      </c>
      <c r="D323" t="n">
        <v>1</v>
      </c>
      <c r="E323" s="8" t="n">
        <v>40547.53541666667</v>
      </c>
      <c r="F323" s="9" t="n">
        <v>0.85</v>
      </c>
      <c r="G323" t="n">
        <v>17841</v>
      </c>
      <c r="H323" t="inlineStr">
        <is>
          <t>United Kingdom</t>
        </is>
      </c>
      <c r="I323" s="10">
        <f>IF(OR(G323="",LEFT(A323,1)="C",D323&lt;=0,F323&lt;=0,ISNUMBER(MATCH(B323,NonProduct,0)),LEFT(B323,5)="gift_",H323&lt;&gt;"United Kingdom"),"Drop","Keep")</f>
        <v/>
      </c>
    </row>
    <row r="324">
      <c r="A324" t="n">
        <v>540021</v>
      </c>
      <c r="B324" t="n">
        <v>85176</v>
      </c>
      <c r="C324" t="inlineStr">
        <is>
          <t>SEWING SUSAN 21 NEEDLE SET</t>
        </is>
      </c>
      <c r="D324" t="n">
        <v>1</v>
      </c>
      <c r="E324" s="8" t="n">
        <v>40547.53541666667</v>
      </c>
      <c r="F324" s="9" t="n">
        <v>0.85</v>
      </c>
      <c r="G324" t="n">
        <v>17841</v>
      </c>
      <c r="H324" t="inlineStr">
        <is>
          <t>United Kingdom</t>
        </is>
      </c>
      <c r="I324" s="10">
        <f>IF(OR(G324="",LEFT(A324,1)="C",D324&lt;=0,F324&lt;=0,ISNUMBER(MATCH(B324,NonProduct,0)),LEFT(B324,5)="gift_",H324&lt;&gt;"United Kingdom"),"Drop","Keep")</f>
        <v/>
      </c>
    </row>
    <row r="325">
      <c r="A325" t="n">
        <v>540021</v>
      </c>
      <c r="B325" t="n">
        <v>22236</v>
      </c>
      <c r="C325" t="inlineStr">
        <is>
          <t>CAKE STAND 3 TIER MAGIC GARDEN</t>
        </is>
      </c>
      <c r="D325" t="n">
        <v>1</v>
      </c>
      <c r="E325" s="8" t="n">
        <v>40547.53541666667</v>
      </c>
      <c r="F325" s="9" t="n">
        <v>12.75</v>
      </c>
      <c r="G325" t="n">
        <v>17841</v>
      </c>
      <c r="H325" t="inlineStr">
        <is>
          <t>United Kingdom</t>
        </is>
      </c>
      <c r="I325" s="10">
        <f>IF(OR(G325="",LEFT(A325,1)="C",D325&lt;=0,F325&lt;=0,ISNUMBER(MATCH(B325,NonProduct,0)),LEFT(B325,5)="gift_",H325&lt;&gt;"United Kingdom"),"Drop","Keep")</f>
        <v/>
      </c>
    </row>
    <row r="326">
      <c r="A326" t="n">
        <v>540021</v>
      </c>
      <c r="B326" t="n">
        <v>21164</v>
      </c>
      <c r="C326" t="inlineStr">
        <is>
          <t xml:space="preserve">HOME SWEET HOME METAL SIGN </t>
        </is>
      </c>
      <c r="D326" t="n">
        <v>1</v>
      </c>
      <c r="E326" s="8" t="n">
        <v>40547.53541666667</v>
      </c>
      <c r="F326" s="9" t="n">
        <v>2.95</v>
      </c>
      <c r="G326" t="n">
        <v>17841</v>
      </c>
      <c r="H326" t="inlineStr">
        <is>
          <t>United Kingdom</t>
        </is>
      </c>
      <c r="I326" s="10">
        <f>IF(OR(G326="",LEFT(A326,1)="C",D326&lt;=0,F326&lt;=0,ISNUMBER(MATCH(B326,NonProduct,0)),LEFT(B326,5)="gift_",H326&lt;&gt;"United Kingdom"),"Drop","Keep")</f>
        <v/>
      </c>
    </row>
    <row r="327">
      <c r="A327" t="n">
        <v>540021</v>
      </c>
      <c r="B327" t="n">
        <v>82600</v>
      </c>
      <c r="C327" t="inlineStr">
        <is>
          <t>NO SINGING METAL SIGN</t>
        </is>
      </c>
      <c r="D327" t="n">
        <v>1</v>
      </c>
      <c r="E327" s="8" t="n">
        <v>40547.53541666667</v>
      </c>
      <c r="F327" s="9" t="n">
        <v>2.1</v>
      </c>
      <c r="G327" t="n">
        <v>17841</v>
      </c>
      <c r="H327" t="inlineStr">
        <is>
          <t>United Kingdom</t>
        </is>
      </c>
      <c r="I327" s="10">
        <f>IF(OR(G327="",LEFT(A327,1)="C",D327&lt;=0,F327&lt;=0,ISNUMBER(MATCH(B327,NonProduct,0)),LEFT(B327,5)="gift_",H327&lt;&gt;"United Kingdom"),"Drop","Keep")</f>
        <v/>
      </c>
    </row>
    <row r="328">
      <c r="A328" t="n">
        <v>540021</v>
      </c>
      <c r="B328" t="n">
        <v>84685</v>
      </c>
      <c r="C328" t="inlineStr">
        <is>
          <t>BEACH HUT KEY CABINET</t>
        </is>
      </c>
      <c r="D328" t="n">
        <v>1</v>
      </c>
      <c r="E328" s="8" t="n">
        <v>40547.53541666667</v>
      </c>
      <c r="F328" s="9" t="n">
        <v>3.75</v>
      </c>
      <c r="G328" t="n">
        <v>17841</v>
      </c>
      <c r="H328" t="inlineStr">
        <is>
          <t>United Kingdom</t>
        </is>
      </c>
      <c r="I328" s="10">
        <f>IF(OR(G328="",LEFT(A328,1)="C",D328&lt;=0,F328&lt;=0,ISNUMBER(MATCH(B328,NonProduct,0)),LEFT(B328,5)="gift_",H328&lt;&gt;"United Kingdom"),"Drop","Keep")</f>
        <v/>
      </c>
    </row>
    <row r="329">
      <c r="A329" t="n">
        <v>540021</v>
      </c>
      <c r="B329" t="n">
        <v>21258</v>
      </c>
      <c r="C329" t="inlineStr">
        <is>
          <t>VICTORIAN SEWING BOX LARGE</t>
        </is>
      </c>
      <c r="D329" t="n">
        <v>1</v>
      </c>
      <c r="E329" s="8" t="n">
        <v>40547.53541666667</v>
      </c>
      <c r="F329" s="9" t="n">
        <v>12.75</v>
      </c>
      <c r="G329" t="n">
        <v>17841</v>
      </c>
      <c r="H329" t="inlineStr">
        <is>
          <t>United Kingdom</t>
        </is>
      </c>
      <c r="I329" s="10">
        <f>IF(OR(G329="",LEFT(A329,1)="C",D329&lt;=0,F329&lt;=0,ISNUMBER(MATCH(B329,NonProduct,0)),LEFT(B329,5)="gift_",H329&lt;&gt;"United Kingdom"),"Drop","Keep")</f>
        <v/>
      </c>
    </row>
    <row r="330">
      <c r="A330" t="n">
        <v>540021</v>
      </c>
      <c r="B330" t="n">
        <v>79160</v>
      </c>
      <c r="C330" t="inlineStr">
        <is>
          <t>HEART SHAPE WIRELESS DOORBELL</t>
        </is>
      </c>
      <c r="D330" t="n">
        <v>2</v>
      </c>
      <c r="E330" s="8" t="n">
        <v>40547.53541666667</v>
      </c>
      <c r="F330" s="9" t="n">
        <v>2.1</v>
      </c>
      <c r="G330" t="n">
        <v>17841</v>
      </c>
      <c r="H330" t="inlineStr">
        <is>
          <t>United Kingdom</t>
        </is>
      </c>
      <c r="I330" s="10">
        <f>IF(OR(G330="",LEFT(A330,1)="C",D330&lt;=0,F330&lt;=0,ISNUMBER(MATCH(B330,NonProduct,0)),LEFT(B330,5)="gift_",H330&lt;&gt;"United Kingdom"),"Drop","Keep")</f>
        <v/>
      </c>
    </row>
    <row r="331">
      <c r="A331" t="n">
        <v>540021</v>
      </c>
      <c r="B331" t="n">
        <v>21137</v>
      </c>
      <c r="C331" t="inlineStr">
        <is>
          <t>BLACK RECORD COVER FRAME</t>
        </is>
      </c>
      <c r="D331" t="n">
        <v>5</v>
      </c>
      <c r="E331" s="8" t="n">
        <v>40547.53541666667</v>
      </c>
      <c r="F331" s="9" t="n">
        <v>3.75</v>
      </c>
      <c r="G331" t="n">
        <v>17841</v>
      </c>
      <c r="H331" t="inlineStr">
        <is>
          <t>United Kingdom</t>
        </is>
      </c>
      <c r="I331" s="10">
        <f>IF(OR(G331="",LEFT(A331,1)="C",D331&lt;=0,F331&lt;=0,ISNUMBER(MATCH(B331,NonProduct,0)),LEFT(B331,5)="gift_",H331&lt;&gt;"United Kingdom"),"Drop","Keep")</f>
        <v/>
      </c>
    </row>
    <row r="332">
      <c r="A332" t="n">
        <v>540021</v>
      </c>
      <c r="B332" t="inlineStr">
        <is>
          <t>82001S</t>
        </is>
      </c>
      <c r="C332" t="inlineStr">
        <is>
          <t>VINYL RECORD FRAME SILVER</t>
        </is>
      </c>
      <c r="D332" t="n">
        <v>2</v>
      </c>
      <c r="E332" s="8" t="n">
        <v>40547.53541666667</v>
      </c>
      <c r="F332" s="9" t="n">
        <v>3.75</v>
      </c>
      <c r="G332" t="n">
        <v>17841</v>
      </c>
      <c r="H332" t="inlineStr">
        <is>
          <t>United Kingdom</t>
        </is>
      </c>
      <c r="I332" s="10">
        <f>IF(OR(G332="",LEFT(A332,1)="C",D332&lt;=0,F332&lt;=0,ISNUMBER(MATCH(B332,NonProduct,0)),LEFT(B332,5)="gift_",H332&lt;&gt;"United Kingdom"),"Drop","Keep")</f>
        <v/>
      </c>
    </row>
    <row r="333">
      <c r="A333" t="n">
        <v>540021</v>
      </c>
      <c r="B333" t="n">
        <v>21359</v>
      </c>
      <c r="C333" t="inlineStr">
        <is>
          <t>RELAX LARGE WOOD LETTERS</t>
        </is>
      </c>
      <c r="D333" t="n">
        <v>1</v>
      </c>
      <c r="E333" s="8" t="n">
        <v>40547.53541666667</v>
      </c>
      <c r="F333" s="9" t="n">
        <v>15.95</v>
      </c>
      <c r="G333" t="n">
        <v>17841</v>
      </c>
      <c r="H333" t="inlineStr">
        <is>
          <t>United Kingdom</t>
        </is>
      </c>
      <c r="I333" s="10">
        <f>IF(OR(G333="",LEFT(A333,1)="C",D333&lt;=0,F333&lt;=0,ISNUMBER(MATCH(B333,NonProduct,0)),LEFT(B333,5)="gift_",H333&lt;&gt;"United Kingdom"),"Drop","Keep")</f>
        <v/>
      </c>
    </row>
    <row r="334">
      <c r="A334" t="n">
        <v>540021</v>
      </c>
      <c r="B334" t="n">
        <v>82599</v>
      </c>
      <c r="C334" t="inlineStr">
        <is>
          <t>FANNY'S REST STOPMETAL SIGN</t>
        </is>
      </c>
      <c r="D334" t="n">
        <v>5</v>
      </c>
      <c r="E334" s="8" t="n">
        <v>40547.53541666667</v>
      </c>
      <c r="F334" s="9" t="n">
        <v>2.1</v>
      </c>
      <c r="G334" t="n">
        <v>17841</v>
      </c>
      <c r="H334" t="inlineStr">
        <is>
          <t>United Kingdom</t>
        </is>
      </c>
      <c r="I334" s="10">
        <f>IF(OR(G334="",LEFT(A334,1)="C",D334&lt;=0,F334&lt;=0,ISNUMBER(MATCH(B334,NonProduct,0)),LEFT(B334,5)="gift_",H334&lt;&gt;"United Kingdom"),"Drop","Keep")</f>
        <v/>
      </c>
    </row>
    <row r="335">
      <c r="A335" t="n">
        <v>540021</v>
      </c>
      <c r="B335" t="n">
        <v>21524</v>
      </c>
      <c r="C335" t="inlineStr">
        <is>
          <t>DOORMAT SPOTTY HOME SWEET HOME</t>
        </is>
      </c>
      <c r="D335" t="n">
        <v>1</v>
      </c>
      <c r="E335" s="8" t="n">
        <v>40547.53541666667</v>
      </c>
      <c r="F335" s="9" t="n">
        <v>7.95</v>
      </c>
      <c r="G335" t="n">
        <v>17841</v>
      </c>
      <c r="H335" t="inlineStr">
        <is>
          <t>United Kingdom</t>
        </is>
      </c>
      <c r="I335" s="10">
        <f>IF(OR(G335="",LEFT(A335,1)="C",D335&lt;=0,F335&lt;=0,ISNUMBER(MATCH(B335,NonProduct,0)),LEFT(B335,5)="gift_",H335&lt;&gt;"United Kingdom"),"Drop","Keep")</f>
        <v/>
      </c>
    </row>
    <row r="336">
      <c r="A336" t="n">
        <v>540022</v>
      </c>
      <c r="B336" t="n">
        <v>22647</v>
      </c>
      <c r="C336" t="inlineStr">
        <is>
          <t>CERAMIC LOVE HEART MONEY BANK</t>
        </is>
      </c>
      <c r="D336" t="n">
        <v>36</v>
      </c>
      <c r="E336" s="8" t="n">
        <v>40547.53958333333</v>
      </c>
      <c r="F336" s="9" t="n">
        <v>0.42</v>
      </c>
      <c r="G336" t="n">
        <v>17188</v>
      </c>
      <c r="H336" t="inlineStr">
        <is>
          <t>United Kingdom</t>
        </is>
      </c>
      <c r="I336" s="10">
        <f>IF(OR(G336="",LEFT(A336,1)="C",D336&lt;=0,F336&lt;=0,ISNUMBER(MATCH(B336,NonProduct,0)),LEFT(B336,5)="gift_",H336&lt;&gt;"United Kingdom"),"Drop","Keep")</f>
        <v/>
      </c>
    </row>
    <row r="337">
      <c r="A337" t="n">
        <v>540022</v>
      </c>
      <c r="B337" t="n">
        <v>85059</v>
      </c>
      <c r="C337" t="inlineStr">
        <is>
          <t>FRENCH ENAMEL WATER BASIN</t>
        </is>
      </c>
      <c r="D337" t="n">
        <v>8</v>
      </c>
      <c r="E337" s="8" t="n">
        <v>40547.53958333333</v>
      </c>
      <c r="F337" s="9" t="n">
        <v>1.25</v>
      </c>
      <c r="G337" t="n">
        <v>17188</v>
      </c>
      <c r="H337" t="inlineStr">
        <is>
          <t>United Kingdom</t>
        </is>
      </c>
      <c r="I337" s="10">
        <f>IF(OR(G337="",LEFT(A337,1)="C",D337&lt;=0,F337&lt;=0,ISNUMBER(MATCH(B337,NonProduct,0)),LEFT(B337,5)="gift_",H337&lt;&gt;"United Kingdom"),"Drop","Keep")</f>
        <v/>
      </c>
    </row>
    <row r="338">
      <c r="A338" t="n">
        <v>540022</v>
      </c>
      <c r="B338" t="n">
        <v>22423</v>
      </c>
      <c r="C338" t="inlineStr">
        <is>
          <t>REGENCY CAKESTAND 3 TIER</t>
        </is>
      </c>
      <c r="D338" t="n">
        <v>16</v>
      </c>
      <c r="E338" s="8" t="n">
        <v>40547.53958333333</v>
      </c>
      <c r="F338" s="9" t="n">
        <v>10.95</v>
      </c>
      <c r="G338" t="n">
        <v>17188</v>
      </c>
      <c r="H338" t="inlineStr">
        <is>
          <t>United Kingdom</t>
        </is>
      </c>
      <c r="I338" s="10">
        <f>IF(OR(G338="",LEFT(A338,1)="C",D338&lt;=0,F338&lt;=0,ISNUMBER(MATCH(B338,NonProduct,0)),LEFT(B338,5)="gift_",H338&lt;&gt;"United Kingdom"),"Drop","Keep")</f>
        <v/>
      </c>
    </row>
    <row r="339">
      <c r="A339" t="n">
        <v>540022</v>
      </c>
      <c r="B339" t="n">
        <v>22457</v>
      </c>
      <c r="C339" t="inlineStr">
        <is>
          <t xml:space="preserve">NATURAL SLATE HEART CHALKBOARD </t>
        </is>
      </c>
      <c r="D339" t="n">
        <v>12</v>
      </c>
      <c r="E339" s="8" t="n">
        <v>40547.53958333333</v>
      </c>
      <c r="F339" s="9" t="n">
        <v>2.95</v>
      </c>
      <c r="G339" t="n">
        <v>17188</v>
      </c>
      <c r="H339" t="inlineStr">
        <is>
          <t>United Kingdom</t>
        </is>
      </c>
      <c r="I339" s="10">
        <f>IF(OR(G339="",LEFT(A339,1)="C",D339&lt;=0,F339&lt;=0,ISNUMBER(MATCH(B339,NonProduct,0)),LEFT(B339,5)="gift_",H339&lt;&gt;"United Kingdom"),"Drop","Keep")</f>
        <v/>
      </c>
    </row>
    <row r="340">
      <c r="A340" t="n">
        <v>540022</v>
      </c>
      <c r="B340" t="n">
        <v>22469</v>
      </c>
      <c r="C340" t="inlineStr">
        <is>
          <t>HEART OF WICKER SMALL</t>
        </is>
      </c>
      <c r="D340" t="n">
        <v>24</v>
      </c>
      <c r="E340" s="8" t="n">
        <v>40547.53958333333</v>
      </c>
      <c r="F340" s="9" t="n">
        <v>1.65</v>
      </c>
      <c r="G340" t="n">
        <v>17188</v>
      </c>
      <c r="H340" t="inlineStr">
        <is>
          <t>United Kingdom</t>
        </is>
      </c>
      <c r="I340" s="10">
        <f>IF(OR(G340="",LEFT(A340,1)="C",D340&lt;=0,F340&lt;=0,ISNUMBER(MATCH(B340,NonProduct,0)),LEFT(B340,5)="gift_",H340&lt;&gt;"United Kingdom"),"Drop","Keep")</f>
        <v/>
      </c>
    </row>
    <row r="341">
      <c r="A341" t="n">
        <v>540022</v>
      </c>
      <c r="B341" t="n">
        <v>22470</v>
      </c>
      <c r="C341" t="inlineStr">
        <is>
          <t>HEART OF WICKER LARGE</t>
        </is>
      </c>
      <c r="D341" t="n">
        <v>12</v>
      </c>
      <c r="E341" s="8" t="n">
        <v>40547.53958333333</v>
      </c>
      <c r="F341" s="9" t="n">
        <v>2.95</v>
      </c>
      <c r="G341" t="n">
        <v>17188</v>
      </c>
      <c r="H341" t="inlineStr">
        <is>
          <t>United Kingdom</t>
        </is>
      </c>
      <c r="I341" s="10">
        <f>IF(OR(G341="",LEFT(A341,1)="C",D341&lt;=0,F341&lt;=0,ISNUMBER(MATCH(B341,NonProduct,0)),LEFT(B341,5)="gift_",H341&lt;&gt;"United Kingdom"),"Drop","Keep")</f>
        <v/>
      </c>
    </row>
    <row r="342">
      <c r="A342" t="n">
        <v>540022</v>
      </c>
      <c r="B342" t="n">
        <v>85054</v>
      </c>
      <c r="C342" t="inlineStr">
        <is>
          <t>FRENCH ENAMEL POT W LID</t>
        </is>
      </c>
      <c r="D342" t="n">
        <v>12</v>
      </c>
      <c r="E342" s="8" t="n">
        <v>40547.53958333333</v>
      </c>
      <c r="F342" s="9" t="n">
        <v>1.25</v>
      </c>
      <c r="G342" t="n">
        <v>17188</v>
      </c>
      <c r="H342" t="inlineStr">
        <is>
          <t>United Kingdom</t>
        </is>
      </c>
      <c r="I342" s="10">
        <f>IF(OR(G342="",LEFT(A342,1)="C",D342&lt;=0,F342&lt;=0,ISNUMBER(MATCH(B342,NonProduct,0)),LEFT(B342,5)="gift_",H342&lt;&gt;"United Kingdom"),"Drop","Keep")</f>
        <v/>
      </c>
    </row>
    <row r="343">
      <c r="A343" t="n">
        <v>540022</v>
      </c>
      <c r="B343" t="inlineStr">
        <is>
          <t>16161P</t>
        </is>
      </c>
      <c r="C343" t="inlineStr">
        <is>
          <t xml:space="preserve">WRAP ENGLISH ROSE </t>
        </is>
      </c>
      <c r="D343" t="n">
        <v>50</v>
      </c>
      <c r="E343" s="8" t="n">
        <v>40547.53958333333</v>
      </c>
      <c r="F343" s="9" t="n">
        <v>0.42</v>
      </c>
      <c r="G343" t="n">
        <v>17188</v>
      </c>
      <c r="H343" t="inlineStr">
        <is>
          <t>United Kingdom</t>
        </is>
      </c>
      <c r="I343" s="10">
        <f>IF(OR(G343="",LEFT(A343,1)="C",D343&lt;=0,F343&lt;=0,ISNUMBER(MATCH(B343,NonProduct,0)),LEFT(B343,5)="gift_",H343&lt;&gt;"United Kingdom"),"Drop","Keep")</f>
        <v/>
      </c>
    </row>
    <row r="344">
      <c r="A344" t="n">
        <v>540022</v>
      </c>
      <c r="B344" t="inlineStr">
        <is>
          <t>16156S</t>
        </is>
      </c>
      <c r="C344" t="inlineStr">
        <is>
          <t xml:space="preserve">WRAP PINK FAIRY CAKES </t>
        </is>
      </c>
      <c r="D344" t="n">
        <v>50</v>
      </c>
      <c r="E344" s="8" t="n">
        <v>40547.53958333333</v>
      </c>
      <c r="F344" s="9" t="n">
        <v>0.42</v>
      </c>
      <c r="G344" t="n">
        <v>17188</v>
      </c>
      <c r="H344" t="inlineStr">
        <is>
          <t>United Kingdom</t>
        </is>
      </c>
      <c r="I344" s="10">
        <f>IF(OR(G344="",LEFT(A344,1)="C",D344&lt;=0,F344&lt;=0,ISNUMBER(MATCH(B344,NonProduct,0)),LEFT(B344,5)="gift_",H344&lt;&gt;"United Kingdom"),"Drop","Keep")</f>
        <v/>
      </c>
    </row>
    <row r="345">
      <c r="A345" t="n">
        <v>540022</v>
      </c>
      <c r="B345" t="n">
        <v>21497</v>
      </c>
      <c r="C345" t="inlineStr">
        <is>
          <t>FANCY FONTS BIRTHDAY WRAP</t>
        </is>
      </c>
      <c r="D345" t="n">
        <v>50</v>
      </c>
      <c r="E345" s="8" t="n">
        <v>40547.53958333333</v>
      </c>
      <c r="F345" s="9" t="n">
        <v>0.42</v>
      </c>
      <c r="G345" t="n">
        <v>17188</v>
      </c>
      <c r="H345" t="inlineStr">
        <is>
          <t>United Kingdom</t>
        </is>
      </c>
      <c r="I345" s="10">
        <f>IF(OR(G345="",LEFT(A345,1)="C",D345&lt;=0,F345&lt;=0,ISNUMBER(MATCH(B345,NonProduct,0)),LEFT(B345,5)="gift_",H345&lt;&gt;"United Kingdom"),"Drop","Keep")</f>
        <v/>
      </c>
    </row>
    <row r="346">
      <c r="A346" t="n">
        <v>540023</v>
      </c>
      <c r="B346" t="n">
        <v>22315</v>
      </c>
      <c r="C346" t="inlineStr">
        <is>
          <t>200 RED + WHITE BENDY STRAWS</t>
        </is>
      </c>
      <c r="D346" t="n">
        <v>1</v>
      </c>
      <c r="E346" s="8" t="n">
        <v>40547.54027777778</v>
      </c>
      <c r="F346" s="9" t="n">
        <v>1.25</v>
      </c>
      <c r="G346" t="n">
        <v>15039</v>
      </c>
      <c r="H346" t="inlineStr">
        <is>
          <t>United Kingdom</t>
        </is>
      </c>
      <c r="I346" s="10">
        <f>IF(OR(G346="",LEFT(A346,1)="C",D346&lt;=0,F346&lt;=0,ISNUMBER(MATCH(B346,NonProduct,0)),LEFT(B346,5)="gift_",H346&lt;&gt;"United Kingdom"),"Drop","Keep")</f>
        <v/>
      </c>
    </row>
    <row r="347">
      <c r="A347" t="n">
        <v>540023</v>
      </c>
      <c r="B347" t="n">
        <v>22670</v>
      </c>
      <c r="C347" t="inlineStr">
        <is>
          <t>FRENCH WC SIGN BLUE METAL</t>
        </is>
      </c>
      <c r="D347" t="n">
        <v>1</v>
      </c>
      <c r="E347" s="8" t="n">
        <v>40547.54027777778</v>
      </c>
      <c r="F347" s="9" t="n">
        <v>1.25</v>
      </c>
      <c r="G347" t="n">
        <v>15039</v>
      </c>
      <c r="H347" t="inlineStr">
        <is>
          <t>United Kingdom</t>
        </is>
      </c>
      <c r="I347" s="10">
        <f>IF(OR(G347="",LEFT(A347,1)="C",D347&lt;=0,F347&lt;=0,ISNUMBER(MATCH(B347,NonProduct,0)),LEFT(B347,5)="gift_",H347&lt;&gt;"United Kingdom"),"Drop","Keep")</f>
        <v/>
      </c>
    </row>
    <row r="348">
      <c r="A348" t="n">
        <v>540023</v>
      </c>
      <c r="B348" t="inlineStr">
        <is>
          <t>84997D</t>
        </is>
      </c>
      <c r="C348" t="inlineStr">
        <is>
          <t>PINK 3 PIECE POLKADOT CUTLERY SET</t>
        </is>
      </c>
      <c r="D348" t="n">
        <v>2</v>
      </c>
      <c r="E348" s="8" t="n">
        <v>40547.54027777778</v>
      </c>
      <c r="F348" s="9" t="n">
        <v>3.75</v>
      </c>
      <c r="G348" t="n">
        <v>15039</v>
      </c>
      <c r="H348" t="inlineStr">
        <is>
          <t>United Kingdom</t>
        </is>
      </c>
      <c r="I348" s="10">
        <f>IF(OR(G348="",LEFT(A348,1)="C",D348&lt;=0,F348&lt;=0,ISNUMBER(MATCH(B348,NonProduct,0)),LEFT(B348,5)="gift_",H348&lt;&gt;"United Kingdom"),"Drop","Keep")</f>
        <v/>
      </c>
    </row>
    <row r="349">
      <c r="A349" t="n">
        <v>540023</v>
      </c>
      <c r="B349" t="inlineStr">
        <is>
          <t>84997C</t>
        </is>
      </c>
      <c r="C349" t="inlineStr">
        <is>
          <t>BLUE 3 PIECE POLKADOT CUTLERY SET</t>
        </is>
      </c>
      <c r="D349" t="n">
        <v>2</v>
      </c>
      <c r="E349" s="8" t="n">
        <v>40547.54027777778</v>
      </c>
      <c r="F349" s="9" t="n">
        <v>3.75</v>
      </c>
      <c r="G349" t="n">
        <v>15039</v>
      </c>
      <c r="H349" t="inlineStr">
        <is>
          <t>United Kingdom</t>
        </is>
      </c>
      <c r="I349" s="10">
        <f>IF(OR(G349="",LEFT(A349,1)="C",D349&lt;=0,F349&lt;=0,ISNUMBER(MATCH(B349,NonProduct,0)),LEFT(B349,5)="gift_",H349&lt;&gt;"United Kingdom"),"Drop","Keep")</f>
        <v/>
      </c>
    </row>
    <row r="350">
      <c r="A350" t="n">
        <v>540023</v>
      </c>
      <c r="B350" t="inlineStr">
        <is>
          <t>84997B</t>
        </is>
      </c>
      <c r="C350" t="inlineStr">
        <is>
          <t>RED 3 PIECE RETROSPOT CUTLERY SET</t>
        </is>
      </c>
      <c r="D350" t="n">
        <v>2</v>
      </c>
      <c r="E350" s="8" t="n">
        <v>40547.54027777778</v>
      </c>
      <c r="F350" s="9" t="n">
        <v>3.75</v>
      </c>
      <c r="G350" t="n">
        <v>15039</v>
      </c>
      <c r="H350" t="inlineStr">
        <is>
          <t>United Kingdom</t>
        </is>
      </c>
      <c r="I350" s="10">
        <f>IF(OR(G350="",LEFT(A350,1)="C",D350&lt;=0,F350&lt;=0,ISNUMBER(MATCH(B350,NonProduct,0)),LEFT(B350,5)="gift_",H350&lt;&gt;"United Kingdom"),"Drop","Keep")</f>
        <v/>
      </c>
    </row>
    <row r="351">
      <c r="A351" t="n">
        <v>540023</v>
      </c>
      <c r="B351" t="inlineStr">
        <is>
          <t>84997A</t>
        </is>
      </c>
      <c r="C351" t="inlineStr">
        <is>
          <t>GREEN 3 PIECE POLKADOT CUTLERY SET</t>
        </is>
      </c>
      <c r="D351" t="n">
        <v>2</v>
      </c>
      <c r="E351" s="8" t="n">
        <v>40547.54027777778</v>
      </c>
      <c r="F351" s="9" t="n">
        <v>3.75</v>
      </c>
      <c r="G351" t="n">
        <v>15039</v>
      </c>
      <c r="H351" t="inlineStr">
        <is>
          <t>United Kingdom</t>
        </is>
      </c>
      <c r="I351" s="10">
        <f>IF(OR(G351="",LEFT(A351,1)="C",D351&lt;=0,F351&lt;=0,ISNUMBER(MATCH(B351,NonProduct,0)),LEFT(B351,5)="gift_",H351&lt;&gt;"United Kingdom"),"Drop","Keep")</f>
        <v/>
      </c>
    </row>
    <row r="352">
      <c r="A352" t="n">
        <v>540023</v>
      </c>
      <c r="B352" t="n">
        <v>21243</v>
      </c>
      <c r="C352" t="inlineStr">
        <is>
          <t xml:space="preserve">PINK  POLKADOT PLATE </t>
        </is>
      </c>
      <c r="D352" t="n">
        <v>12</v>
      </c>
      <c r="E352" s="8" t="n">
        <v>40547.54027777778</v>
      </c>
      <c r="F352" s="9" t="n">
        <v>1.69</v>
      </c>
      <c r="G352" t="n">
        <v>15039</v>
      </c>
      <c r="H352" t="inlineStr">
        <is>
          <t>United Kingdom</t>
        </is>
      </c>
      <c r="I352" s="10">
        <f>IF(OR(G352="",LEFT(A352,1)="C",D352&lt;=0,F352&lt;=0,ISNUMBER(MATCH(B352,NonProduct,0)),LEFT(B352,5)="gift_",H352&lt;&gt;"United Kingdom"),"Drop","Keep")</f>
        <v/>
      </c>
    </row>
    <row r="353">
      <c r="A353" t="n">
        <v>540023</v>
      </c>
      <c r="B353" t="n">
        <v>21244</v>
      </c>
      <c r="C353" t="inlineStr">
        <is>
          <t xml:space="preserve">BLUE POLKADOT PLATE </t>
        </is>
      </c>
      <c r="D353" t="n">
        <v>12</v>
      </c>
      <c r="E353" s="8" t="n">
        <v>40547.54027777778</v>
      </c>
      <c r="F353" s="9" t="n">
        <v>1.69</v>
      </c>
      <c r="G353" t="n">
        <v>15039</v>
      </c>
      <c r="H353" t="inlineStr">
        <is>
          <t>United Kingdom</t>
        </is>
      </c>
      <c r="I353" s="10">
        <f>IF(OR(G353="",LEFT(A353,1)="C",D353&lt;=0,F353&lt;=0,ISNUMBER(MATCH(B353,NonProduct,0)),LEFT(B353,5)="gift_",H353&lt;&gt;"United Kingdom"),"Drop","Keep")</f>
        <v/>
      </c>
    </row>
    <row r="354">
      <c r="A354" t="n">
        <v>540023</v>
      </c>
      <c r="B354" t="n">
        <v>21658</v>
      </c>
      <c r="C354" t="inlineStr">
        <is>
          <t>GLASS  BEURRE DISH</t>
        </is>
      </c>
      <c r="D354" t="n">
        <v>1</v>
      </c>
      <c r="E354" s="8" t="n">
        <v>40547.54027777778</v>
      </c>
      <c r="F354" s="9" t="n">
        <v>3.95</v>
      </c>
      <c r="G354" t="n">
        <v>15039</v>
      </c>
      <c r="H354" t="inlineStr">
        <is>
          <t>United Kingdom</t>
        </is>
      </c>
      <c r="I354" s="10">
        <f>IF(OR(G354="",LEFT(A354,1)="C",D354&lt;=0,F354&lt;=0,ISNUMBER(MATCH(B354,NonProduct,0)),LEFT(B354,5)="gift_",H354&lt;&gt;"United Kingdom"),"Drop","Keep")</f>
        <v/>
      </c>
    </row>
    <row r="355">
      <c r="A355" t="n">
        <v>540023</v>
      </c>
      <c r="B355" t="n">
        <v>20674</v>
      </c>
      <c r="C355" t="inlineStr">
        <is>
          <t>GREEN POLKADOT BOWL</t>
        </is>
      </c>
      <c r="D355" t="n">
        <v>4</v>
      </c>
      <c r="E355" s="8" t="n">
        <v>40547.54027777778</v>
      </c>
      <c r="F355" s="9" t="n">
        <v>1.25</v>
      </c>
      <c r="G355" t="n">
        <v>15039</v>
      </c>
      <c r="H355" t="inlineStr">
        <is>
          <t>United Kingdom</t>
        </is>
      </c>
      <c r="I355" s="10">
        <f>IF(OR(G355="",LEFT(A355,1)="C",D355&lt;=0,F355&lt;=0,ISNUMBER(MATCH(B355,NonProduct,0)),LEFT(B355,5)="gift_",H355&lt;&gt;"United Kingdom"),"Drop","Keep")</f>
        <v/>
      </c>
    </row>
    <row r="356">
      <c r="A356" t="n">
        <v>540023</v>
      </c>
      <c r="B356" t="n">
        <v>20676</v>
      </c>
      <c r="C356" t="inlineStr">
        <is>
          <t>RED RETROSPOT BOWL</t>
        </is>
      </c>
      <c r="D356" t="n">
        <v>3</v>
      </c>
      <c r="E356" s="8" t="n">
        <v>40547.54027777778</v>
      </c>
      <c r="F356" s="9" t="n">
        <v>1.25</v>
      </c>
      <c r="G356" t="n">
        <v>15039</v>
      </c>
      <c r="H356" t="inlineStr">
        <is>
          <t>United Kingdom</t>
        </is>
      </c>
      <c r="I356" s="10">
        <f>IF(OR(G356="",LEFT(A356,1)="C",D356&lt;=0,F356&lt;=0,ISNUMBER(MATCH(B356,NonProduct,0)),LEFT(B356,5)="gift_",H356&lt;&gt;"United Kingdom"),"Drop","Keep")</f>
        <v/>
      </c>
    </row>
    <row r="357">
      <c r="A357" t="n">
        <v>540023</v>
      </c>
      <c r="B357" t="n">
        <v>21428</v>
      </c>
      <c r="C357" t="inlineStr">
        <is>
          <t xml:space="preserve">SET3 BOOK BOX GREEN GINGHAM FLOWER </t>
        </is>
      </c>
      <c r="D357" t="n">
        <v>4</v>
      </c>
      <c r="E357" s="8" t="n">
        <v>40547.54027777778</v>
      </c>
      <c r="F357" s="9" t="n">
        <v>4.25</v>
      </c>
      <c r="G357" t="n">
        <v>15039</v>
      </c>
      <c r="H357" t="inlineStr">
        <is>
          <t>United Kingdom</t>
        </is>
      </c>
      <c r="I357" s="10">
        <f>IF(OR(G357="",LEFT(A357,1)="C",D357&lt;=0,F357&lt;=0,ISNUMBER(MATCH(B357,NonProduct,0)),LEFT(B357,5)="gift_",H357&lt;&gt;"United Kingdom"),"Drop","Keep")</f>
        <v/>
      </c>
    </row>
    <row r="358">
      <c r="A358" t="n">
        <v>540023</v>
      </c>
      <c r="B358" t="n">
        <v>21976</v>
      </c>
      <c r="C358" t="inlineStr">
        <is>
          <t>PACK OF 60 MUSHROOM CAKE CASES</t>
        </is>
      </c>
      <c r="D358" t="n">
        <v>1</v>
      </c>
      <c r="E358" s="8" t="n">
        <v>40547.54027777778</v>
      </c>
      <c r="F358" s="9" t="n">
        <v>0.55</v>
      </c>
      <c r="G358" t="n">
        <v>15039</v>
      </c>
      <c r="H358" t="inlineStr">
        <is>
          <t>United Kingdom</t>
        </is>
      </c>
      <c r="I358" s="10">
        <f>IF(OR(G358="",LEFT(A358,1)="C",D358&lt;=0,F358&lt;=0,ISNUMBER(MATCH(B358,NonProduct,0)),LEFT(B358,5)="gift_",H358&lt;&gt;"United Kingdom"),"Drop","Keep")</f>
        <v/>
      </c>
    </row>
    <row r="359">
      <c r="A359" t="n">
        <v>540023</v>
      </c>
      <c r="B359" t="n">
        <v>22862</v>
      </c>
      <c r="C359" t="inlineStr">
        <is>
          <t xml:space="preserve">LOVE HEART NAPKIN BOX </t>
        </is>
      </c>
      <c r="D359" t="n">
        <v>1</v>
      </c>
      <c r="E359" s="8" t="n">
        <v>40547.54027777778</v>
      </c>
      <c r="F359" s="9" t="n">
        <v>4.25</v>
      </c>
      <c r="G359" t="n">
        <v>15039</v>
      </c>
      <c r="H359" t="inlineStr">
        <is>
          <t>United Kingdom</t>
        </is>
      </c>
      <c r="I359" s="10">
        <f>IF(OR(G359="",LEFT(A359,1)="C",D359&lt;=0,F359&lt;=0,ISNUMBER(MATCH(B359,NonProduct,0)),LEFT(B359,5)="gift_",H359&lt;&gt;"United Kingdom"),"Drop","Keep")</f>
        <v/>
      </c>
    </row>
    <row r="360">
      <c r="A360" t="n">
        <v>540023</v>
      </c>
      <c r="B360" t="n">
        <v>21976</v>
      </c>
      <c r="C360" t="inlineStr">
        <is>
          <t>PACK OF 60 MUSHROOM CAKE CASES</t>
        </is>
      </c>
      <c r="D360" t="n">
        <v>1</v>
      </c>
      <c r="E360" s="8" t="n">
        <v>40547.54027777778</v>
      </c>
      <c r="F360" s="9" t="n">
        <v>0.55</v>
      </c>
      <c r="G360" t="n">
        <v>15039</v>
      </c>
      <c r="H360" t="inlineStr">
        <is>
          <t>United Kingdom</t>
        </is>
      </c>
      <c r="I360" s="10">
        <f>IF(OR(G360="",LEFT(A360,1)="C",D360&lt;=0,F360&lt;=0,ISNUMBER(MATCH(B360,NonProduct,0)),LEFT(B360,5)="gift_",H360&lt;&gt;"United Kingdom"),"Drop","Keep")</f>
        <v/>
      </c>
    </row>
    <row r="361">
      <c r="A361" t="n">
        <v>540023</v>
      </c>
      <c r="B361" t="n">
        <v>22951</v>
      </c>
      <c r="C361" t="inlineStr">
        <is>
          <t>60 CAKE CASES DOLLY GIRL DESIGN</t>
        </is>
      </c>
      <c r="D361" t="n">
        <v>2</v>
      </c>
      <c r="E361" s="8" t="n">
        <v>40547.54027777778</v>
      </c>
      <c r="F361" s="9" t="n">
        <v>0.55</v>
      </c>
      <c r="G361" t="n">
        <v>15039</v>
      </c>
      <c r="H361" t="inlineStr">
        <is>
          <t>United Kingdom</t>
        </is>
      </c>
      <c r="I361" s="10">
        <f>IF(OR(G361="",LEFT(A361,1)="C",D361&lt;=0,F361&lt;=0,ISNUMBER(MATCH(B361,NonProduct,0)),LEFT(B361,5)="gift_",H361&lt;&gt;"United Kingdom"),"Drop","Keep")</f>
        <v/>
      </c>
    </row>
    <row r="362">
      <c r="A362" t="n">
        <v>540023</v>
      </c>
      <c r="B362" t="n">
        <v>21977</v>
      </c>
      <c r="C362" t="inlineStr">
        <is>
          <t>PACK OF 60 PINK PAISLEY CAKE CASES</t>
        </is>
      </c>
      <c r="D362" t="n">
        <v>2</v>
      </c>
      <c r="E362" s="8" t="n">
        <v>40547.54027777778</v>
      </c>
      <c r="F362" s="9" t="n">
        <v>0.55</v>
      </c>
      <c r="G362" t="n">
        <v>15039</v>
      </c>
      <c r="H362" t="inlineStr">
        <is>
          <t>United Kingdom</t>
        </is>
      </c>
      <c r="I362" s="10">
        <f>IF(OR(G362="",LEFT(A362,1)="C",D362&lt;=0,F362&lt;=0,ISNUMBER(MATCH(B362,NonProduct,0)),LEFT(B362,5)="gift_",H362&lt;&gt;"United Kingdom"),"Drop","Keep")</f>
        <v/>
      </c>
    </row>
    <row r="363">
      <c r="A363" t="n">
        <v>540023</v>
      </c>
      <c r="B363" t="n">
        <v>47566</v>
      </c>
      <c r="C363" t="inlineStr">
        <is>
          <t>PARTY BUNTING</t>
        </is>
      </c>
      <c r="D363" t="n">
        <v>60</v>
      </c>
      <c r="E363" s="8" t="n">
        <v>40547.54027777778</v>
      </c>
      <c r="F363" s="9" t="n">
        <v>3.75</v>
      </c>
      <c r="G363" t="n">
        <v>15039</v>
      </c>
      <c r="H363" t="inlineStr">
        <is>
          <t>United Kingdom</t>
        </is>
      </c>
      <c r="I363" s="10">
        <f>IF(OR(G363="",LEFT(A363,1)="C",D363&lt;=0,F363&lt;=0,ISNUMBER(MATCH(B363,NonProduct,0)),LEFT(B363,5)="gift_",H363&lt;&gt;"United Kingdom"),"Drop","Keep")</f>
        <v/>
      </c>
    </row>
    <row r="364">
      <c r="A364" t="n">
        <v>540023</v>
      </c>
      <c r="B364" t="n">
        <v>21213</v>
      </c>
      <c r="C364" t="inlineStr">
        <is>
          <t>PACK OF 72 SKULL CAKE CASES</t>
        </is>
      </c>
      <c r="D364" t="n">
        <v>2</v>
      </c>
      <c r="E364" s="8" t="n">
        <v>40547.54027777778</v>
      </c>
      <c r="F364" s="9" t="n">
        <v>0.55</v>
      </c>
      <c r="G364" t="n">
        <v>15039</v>
      </c>
      <c r="H364" t="inlineStr">
        <is>
          <t>United Kingdom</t>
        </is>
      </c>
      <c r="I364" s="10">
        <f>IF(OR(G364="",LEFT(A364,1)="C",D364&lt;=0,F364&lt;=0,ISNUMBER(MATCH(B364,NonProduct,0)),LEFT(B364,5)="gift_",H364&lt;&gt;"United Kingdom"),"Drop","Keep")</f>
        <v/>
      </c>
    </row>
    <row r="365">
      <c r="A365" t="n">
        <v>540023</v>
      </c>
      <c r="B365" t="n">
        <v>22171</v>
      </c>
      <c r="C365" t="inlineStr">
        <is>
          <t>3 HOOK PHOTO SHELF ANTIQUE WHITE</t>
        </is>
      </c>
      <c r="D365" t="n">
        <v>2</v>
      </c>
      <c r="E365" s="8" t="n">
        <v>40547.54027777778</v>
      </c>
      <c r="F365" s="9" t="n">
        <v>8.5</v>
      </c>
      <c r="G365" t="n">
        <v>15039</v>
      </c>
      <c r="H365" t="inlineStr">
        <is>
          <t>United Kingdom</t>
        </is>
      </c>
      <c r="I365" s="10">
        <f>IF(OR(G365="",LEFT(A365,1)="C",D365&lt;=0,F365&lt;=0,ISNUMBER(MATCH(B365,NonProduct,0)),LEFT(B365,5)="gift_",H365&lt;&gt;"United Kingdom"),"Drop","Keep")</f>
        <v/>
      </c>
    </row>
    <row r="366">
      <c r="A366" t="n">
        <v>540023</v>
      </c>
      <c r="B366" t="n">
        <v>22772</v>
      </c>
      <c r="C366" t="inlineStr">
        <is>
          <t>PINK DRAWER KNOB ACRYLIC EDWARDIAN</t>
        </is>
      </c>
      <c r="D366" t="n">
        <v>12</v>
      </c>
      <c r="E366" s="8" t="n">
        <v>40547.54027777778</v>
      </c>
      <c r="F366" s="9" t="n">
        <v>1.25</v>
      </c>
      <c r="G366" t="n">
        <v>15039</v>
      </c>
      <c r="H366" t="inlineStr">
        <is>
          <t>United Kingdom</t>
        </is>
      </c>
      <c r="I366" s="10">
        <f>IF(OR(G366="",LEFT(A366,1)="C",D366&lt;=0,F366&lt;=0,ISNUMBER(MATCH(B366,NonProduct,0)),LEFT(B366,5)="gift_",H366&lt;&gt;"United Kingdom"),"Drop","Keep")</f>
        <v/>
      </c>
    </row>
    <row r="367">
      <c r="A367" t="n">
        <v>540023</v>
      </c>
      <c r="B367" t="n">
        <v>22771</v>
      </c>
      <c r="C367" t="inlineStr">
        <is>
          <t>CLEAR DRAWER KNOB ACRYLIC EDWARDIAN</t>
        </is>
      </c>
      <c r="D367" t="n">
        <v>12</v>
      </c>
      <c r="E367" s="8" t="n">
        <v>40547.54027777778</v>
      </c>
      <c r="F367" s="9" t="n">
        <v>1.25</v>
      </c>
      <c r="G367" t="n">
        <v>15039</v>
      </c>
      <c r="H367" t="inlineStr">
        <is>
          <t>United Kingdom</t>
        </is>
      </c>
      <c r="I367" s="10">
        <f>IF(OR(G367="",LEFT(A367,1)="C",D367&lt;=0,F367&lt;=0,ISNUMBER(MATCH(B367,NonProduct,0)),LEFT(B367,5)="gift_",H367&lt;&gt;"United Kingdom"),"Drop","Keep")</f>
        <v/>
      </c>
    </row>
    <row r="368">
      <c r="A368" t="n">
        <v>540023</v>
      </c>
      <c r="B368" t="n">
        <v>21430</v>
      </c>
      <c r="C368" t="inlineStr">
        <is>
          <t>SET/3 RED GINGHAM ROSE STORAGE BOX</t>
        </is>
      </c>
      <c r="D368" t="n">
        <v>4</v>
      </c>
      <c r="E368" s="8" t="n">
        <v>40547.54027777778</v>
      </c>
      <c r="F368" s="9" t="n">
        <v>3.75</v>
      </c>
      <c r="G368" t="n">
        <v>15039</v>
      </c>
      <c r="H368" t="inlineStr">
        <is>
          <t>United Kingdom</t>
        </is>
      </c>
      <c r="I368" s="10">
        <f>IF(OR(G368="",LEFT(A368,1)="C",D368&lt;=0,F368&lt;=0,ISNUMBER(MATCH(B368,NonProduct,0)),LEFT(B368,5)="gift_",H368&lt;&gt;"United Kingdom"),"Drop","Keep")</f>
        <v/>
      </c>
    </row>
    <row r="369">
      <c r="A369" t="n">
        <v>540023</v>
      </c>
      <c r="B369" t="n">
        <v>22437</v>
      </c>
      <c r="C369" t="inlineStr">
        <is>
          <t>SET OF 9 BLACK SKULL BALLOONS</t>
        </is>
      </c>
      <c r="D369" t="n">
        <v>10</v>
      </c>
      <c r="E369" s="8" t="n">
        <v>40547.54027777778</v>
      </c>
      <c r="F369" s="9" t="n">
        <v>0.85</v>
      </c>
      <c r="G369" t="n">
        <v>15039</v>
      </c>
      <c r="H369" t="inlineStr">
        <is>
          <t>United Kingdom</t>
        </is>
      </c>
      <c r="I369" s="10">
        <f>IF(OR(G369="",LEFT(A369,1)="C",D369&lt;=0,F369&lt;=0,ISNUMBER(MATCH(B369,NonProduct,0)),LEFT(B369,5)="gift_",H369&lt;&gt;"United Kingdom"),"Drop","Keep")</f>
        <v/>
      </c>
    </row>
    <row r="370">
      <c r="A370" t="n">
        <v>540023</v>
      </c>
      <c r="B370" t="n">
        <v>22435</v>
      </c>
      <c r="C370" t="inlineStr">
        <is>
          <t>SET OF 9 HEART SHAPED BALLOONS</t>
        </is>
      </c>
      <c r="D370" t="n">
        <v>10</v>
      </c>
      <c r="E370" s="8" t="n">
        <v>40547.54027777778</v>
      </c>
      <c r="F370" s="9" t="n">
        <v>1.25</v>
      </c>
      <c r="G370" t="n">
        <v>15039</v>
      </c>
      <c r="H370" t="inlineStr">
        <is>
          <t>United Kingdom</t>
        </is>
      </c>
      <c r="I370" s="10">
        <f>IF(OR(G370="",LEFT(A370,1)="C",D370&lt;=0,F370&lt;=0,ISNUMBER(MATCH(B370,NonProduct,0)),LEFT(B370,5)="gift_",H370&lt;&gt;"United Kingdom"),"Drop","Keep")</f>
        <v/>
      </c>
    </row>
    <row r="371">
      <c r="A371" t="n">
        <v>540023</v>
      </c>
      <c r="B371" t="inlineStr">
        <is>
          <t>84406B</t>
        </is>
      </c>
      <c r="C371" t="inlineStr">
        <is>
          <t>CREAM CUPID HEARTS COAT HANGER</t>
        </is>
      </c>
      <c r="D371" t="n">
        <v>2</v>
      </c>
      <c r="E371" s="8" t="n">
        <v>40547.54027777778</v>
      </c>
      <c r="F371" s="9" t="n">
        <v>3.25</v>
      </c>
      <c r="G371" t="n">
        <v>15039</v>
      </c>
      <c r="H371" t="inlineStr">
        <is>
          <t>United Kingdom</t>
        </is>
      </c>
      <c r="I371" s="10">
        <f>IF(OR(G371="",LEFT(A371,1)="C",D371&lt;=0,F371&lt;=0,ISNUMBER(MATCH(B371,NonProduct,0)),LEFT(B371,5)="gift_",H371&lt;&gt;"United Kingdom"),"Drop","Keep")</f>
        <v/>
      </c>
    </row>
    <row r="372">
      <c r="A372" t="n">
        <v>540023</v>
      </c>
      <c r="B372" t="n">
        <v>22382</v>
      </c>
      <c r="C372" t="inlineStr">
        <is>
          <t xml:space="preserve">LUNCH BAG SPACEBOY DESIGN </t>
        </is>
      </c>
      <c r="D372" t="n">
        <v>2</v>
      </c>
      <c r="E372" s="8" t="n">
        <v>40547.54027777778</v>
      </c>
      <c r="F372" s="9" t="n">
        <v>1.65</v>
      </c>
      <c r="G372" t="n">
        <v>15039</v>
      </c>
      <c r="H372" t="inlineStr">
        <is>
          <t>United Kingdom</t>
        </is>
      </c>
      <c r="I372" s="10">
        <f>IF(OR(G372="",LEFT(A372,1)="C",D372&lt;=0,F372&lt;=0,ISNUMBER(MATCH(B372,NonProduct,0)),LEFT(B372,5)="gift_",H372&lt;&gt;"United Kingdom"),"Drop","Keep")</f>
        <v/>
      </c>
    </row>
    <row r="373">
      <c r="A373" t="n">
        <v>540023</v>
      </c>
      <c r="B373" t="n">
        <v>20726</v>
      </c>
      <c r="C373" t="inlineStr">
        <is>
          <t>LUNCH BAG WOODLAND</t>
        </is>
      </c>
      <c r="D373" t="n">
        <v>1</v>
      </c>
      <c r="E373" s="8" t="n">
        <v>40547.54027777778</v>
      </c>
      <c r="F373" s="9" t="n">
        <v>1.65</v>
      </c>
      <c r="G373" t="n">
        <v>15039</v>
      </c>
      <c r="H373" t="inlineStr">
        <is>
          <t>United Kingdom</t>
        </is>
      </c>
      <c r="I373" s="10">
        <f>IF(OR(G373="",LEFT(A373,1)="C",D373&lt;=0,F373&lt;=0,ISNUMBER(MATCH(B373,NonProduct,0)),LEFT(B373,5)="gift_",H373&lt;&gt;"United Kingdom"),"Drop","Keep")</f>
        <v/>
      </c>
    </row>
    <row r="374">
      <c r="A374" t="n">
        <v>540023</v>
      </c>
      <c r="B374" t="inlineStr">
        <is>
          <t>85099F</t>
        </is>
      </c>
      <c r="C374" t="inlineStr">
        <is>
          <t>JUMBO BAG STRAWBERRY</t>
        </is>
      </c>
      <c r="D374" t="n">
        <v>10</v>
      </c>
      <c r="E374" s="8" t="n">
        <v>40547.54027777778</v>
      </c>
      <c r="F374" s="9" t="n">
        <v>1.95</v>
      </c>
      <c r="G374" t="n">
        <v>15039</v>
      </c>
      <c r="H374" t="inlineStr">
        <is>
          <t>United Kingdom</t>
        </is>
      </c>
      <c r="I374" s="10">
        <f>IF(OR(G374="",LEFT(A374,1)="C",D374&lt;=0,F374&lt;=0,ISNUMBER(MATCH(B374,NonProduct,0)),LEFT(B374,5)="gift_",H374&lt;&gt;"United Kingdom"),"Drop","Keep")</f>
        <v/>
      </c>
    </row>
    <row r="375">
      <c r="A375" t="n">
        <v>540023</v>
      </c>
      <c r="B375" t="n">
        <v>22198</v>
      </c>
      <c r="C375" t="inlineStr">
        <is>
          <t xml:space="preserve">LARGE POPCORN HOLDER </t>
        </is>
      </c>
      <c r="D375" t="n">
        <v>2</v>
      </c>
      <c r="E375" s="8" t="n">
        <v>40547.54027777778</v>
      </c>
      <c r="F375" s="9" t="n">
        <v>1.65</v>
      </c>
      <c r="G375" t="n">
        <v>15039</v>
      </c>
      <c r="H375" t="inlineStr">
        <is>
          <t>United Kingdom</t>
        </is>
      </c>
      <c r="I375" s="10">
        <f>IF(OR(G375="",LEFT(A375,1)="C",D375&lt;=0,F375&lt;=0,ISNUMBER(MATCH(B375,NonProduct,0)),LEFT(B375,5)="gift_",H375&lt;&gt;"United Kingdom"),"Drop","Keep")</f>
        <v/>
      </c>
    </row>
    <row r="376">
      <c r="A376" t="n">
        <v>540023</v>
      </c>
      <c r="B376" t="n">
        <v>22315</v>
      </c>
      <c r="C376" t="inlineStr">
        <is>
          <t>200 RED + WHITE BENDY STRAWS</t>
        </is>
      </c>
      <c r="D376" t="n">
        <v>1</v>
      </c>
      <c r="E376" s="8" t="n">
        <v>40547.54027777778</v>
      </c>
      <c r="F376" s="9" t="n">
        <v>1.25</v>
      </c>
      <c r="G376" t="n">
        <v>15039</v>
      </c>
      <c r="H376" t="inlineStr">
        <is>
          <t>United Kingdom</t>
        </is>
      </c>
      <c r="I376" s="10">
        <f>IF(OR(G376="",LEFT(A376,1)="C",D376&lt;=0,F376&lt;=0,ISNUMBER(MATCH(B376,NonProduct,0)),LEFT(B376,5)="gift_",H376&lt;&gt;"United Kingdom"),"Drop","Keep")</f>
        <v/>
      </c>
    </row>
    <row r="377">
      <c r="A377" t="n">
        <v>540023</v>
      </c>
      <c r="B377" t="n">
        <v>22386</v>
      </c>
      <c r="C377" t="inlineStr">
        <is>
          <t>JUMBO BAG PINK POLKADOT</t>
        </is>
      </c>
      <c r="D377" t="n">
        <v>20</v>
      </c>
      <c r="E377" s="8" t="n">
        <v>40547.54027777778</v>
      </c>
      <c r="F377" s="9" t="n">
        <v>1.95</v>
      </c>
      <c r="G377" t="n">
        <v>15039</v>
      </c>
      <c r="H377" t="inlineStr">
        <is>
          <t>United Kingdom</t>
        </is>
      </c>
      <c r="I377" s="10">
        <f>IF(OR(G377="",LEFT(A377,1)="C",D377&lt;=0,F377&lt;=0,ISNUMBER(MATCH(B377,NonProduct,0)),LEFT(B377,5)="gift_",H377&lt;&gt;"United Kingdom"),"Drop","Keep")</f>
        <v/>
      </c>
    </row>
    <row r="378">
      <c r="A378" t="n">
        <v>540023</v>
      </c>
      <c r="B378" t="n">
        <v>22670</v>
      </c>
      <c r="C378" t="inlineStr">
        <is>
          <t>FRENCH WC SIGN BLUE METAL</t>
        </is>
      </c>
      <c r="D378" t="n">
        <v>1</v>
      </c>
      <c r="E378" s="8" t="n">
        <v>40547.54027777778</v>
      </c>
      <c r="F378" s="9" t="n">
        <v>1.25</v>
      </c>
      <c r="G378" t="n">
        <v>15039</v>
      </c>
      <c r="H378" t="inlineStr">
        <is>
          <t>United Kingdom</t>
        </is>
      </c>
      <c r="I378" s="10">
        <f>IF(OR(G378="",LEFT(A378,1)="C",D378&lt;=0,F378&lt;=0,ISNUMBER(MATCH(B378,NonProduct,0)),LEFT(B378,5)="gift_",H378&lt;&gt;"United Kingdom"),"Drop","Keep")</f>
        <v/>
      </c>
    </row>
    <row r="379">
      <c r="A379" t="n">
        <v>540023</v>
      </c>
      <c r="B379" t="n">
        <v>84988</v>
      </c>
      <c r="C379" t="inlineStr">
        <is>
          <t>SET OF 72 PINK HEART PAPER DOILIES</t>
        </is>
      </c>
      <c r="D379" t="n">
        <v>6</v>
      </c>
      <c r="E379" s="8" t="n">
        <v>40547.54027777778</v>
      </c>
      <c r="F379" s="9" t="n">
        <v>1.45</v>
      </c>
      <c r="G379" t="n">
        <v>15039</v>
      </c>
      <c r="H379" t="inlineStr">
        <is>
          <t>United Kingdom</t>
        </is>
      </c>
      <c r="I379" s="10">
        <f>IF(OR(G379="",LEFT(A379,1)="C",D379&lt;=0,F379&lt;=0,ISNUMBER(MATCH(B379,NonProduct,0)),LEFT(B379,5)="gift_",H379&lt;&gt;"United Kingdom"),"Drop","Keep")</f>
        <v/>
      </c>
    </row>
    <row r="380">
      <c r="A380" t="n">
        <v>540023</v>
      </c>
      <c r="B380" t="n">
        <v>21974</v>
      </c>
      <c r="C380" t="inlineStr">
        <is>
          <t>SET OF 36 PAISLEY FLOWER DOILIES</t>
        </is>
      </c>
      <c r="D380" t="n">
        <v>2</v>
      </c>
      <c r="E380" s="8" t="n">
        <v>40547.54027777778</v>
      </c>
      <c r="F380" s="9" t="n">
        <v>1.45</v>
      </c>
      <c r="G380" t="n">
        <v>15039</v>
      </c>
      <c r="H380" t="inlineStr">
        <is>
          <t>United Kingdom</t>
        </is>
      </c>
      <c r="I380" s="10">
        <f>IF(OR(G380="",LEFT(A380,1)="C",D380&lt;=0,F380&lt;=0,ISNUMBER(MATCH(B380,NonProduct,0)),LEFT(B380,5)="gift_",H380&lt;&gt;"United Kingdom"),"Drop","Keep")</f>
        <v/>
      </c>
    </row>
    <row r="381">
      <c r="A381" t="n">
        <v>540023</v>
      </c>
      <c r="B381" t="n">
        <v>20675</v>
      </c>
      <c r="C381" t="inlineStr">
        <is>
          <t>BLUE POLKADOT BOWL</t>
        </is>
      </c>
      <c r="D381" t="n">
        <v>8</v>
      </c>
      <c r="E381" s="8" t="n">
        <v>40547.54027777778</v>
      </c>
      <c r="F381" s="9" t="n">
        <v>1.25</v>
      </c>
      <c r="G381" t="n">
        <v>15039</v>
      </c>
      <c r="H381" t="inlineStr">
        <is>
          <t>United Kingdom</t>
        </is>
      </c>
      <c r="I381" s="10">
        <f>IF(OR(G381="",LEFT(A381,1)="C",D381&lt;=0,F381&lt;=0,ISNUMBER(MATCH(B381,NonProduct,0)),LEFT(B381,5)="gift_",H381&lt;&gt;"United Kingdom"),"Drop","Keep")</f>
        <v/>
      </c>
    </row>
    <row r="382">
      <c r="A382" t="n">
        <v>540023</v>
      </c>
      <c r="B382" t="n">
        <v>21240</v>
      </c>
      <c r="C382" t="inlineStr">
        <is>
          <t>BLUE POLKADOT CUP</t>
        </is>
      </c>
      <c r="D382" t="n">
        <v>8</v>
      </c>
      <c r="E382" s="8" t="n">
        <v>40547.54027777778</v>
      </c>
      <c r="F382" s="9" t="n">
        <v>0.85</v>
      </c>
      <c r="G382" t="n">
        <v>15039</v>
      </c>
      <c r="H382" t="inlineStr">
        <is>
          <t>United Kingdom</t>
        </is>
      </c>
      <c r="I382" s="10">
        <f>IF(OR(G382="",LEFT(A382,1)="C",D382&lt;=0,F382&lt;=0,ISNUMBER(MATCH(B382,NonProduct,0)),LEFT(B382,5)="gift_",H382&lt;&gt;"United Kingdom"),"Drop","Keep")</f>
        <v/>
      </c>
    </row>
    <row r="383">
      <c r="A383" t="n">
        <v>540023</v>
      </c>
      <c r="B383" t="n">
        <v>20677</v>
      </c>
      <c r="C383" t="inlineStr">
        <is>
          <t>PINK POLKADOT BOWL</t>
        </is>
      </c>
      <c r="D383" t="n">
        <v>12</v>
      </c>
      <c r="E383" s="8" t="n">
        <v>40547.54027777778</v>
      </c>
      <c r="F383" s="9" t="n">
        <v>1.25</v>
      </c>
      <c r="G383" t="n">
        <v>15039</v>
      </c>
      <c r="H383" t="inlineStr">
        <is>
          <t>United Kingdom</t>
        </is>
      </c>
      <c r="I383" s="10">
        <f>IF(OR(G383="",LEFT(A383,1)="C",D383&lt;=0,F383&lt;=0,ISNUMBER(MATCH(B383,NonProduct,0)),LEFT(B383,5)="gift_",H383&lt;&gt;"United Kingdom"),"Drop","Keep")</f>
        <v/>
      </c>
    </row>
    <row r="384">
      <c r="A384" t="n">
        <v>540023</v>
      </c>
      <c r="B384" t="n">
        <v>21239</v>
      </c>
      <c r="C384" t="inlineStr">
        <is>
          <t>PINK  POLKADOT CUP</t>
        </is>
      </c>
      <c r="D384" t="n">
        <v>13</v>
      </c>
      <c r="E384" s="8" t="n">
        <v>40547.54027777778</v>
      </c>
      <c r="F384" s="9" t="n">
        <v>0.85</v>
      </c>
      <c r="G384" t="n">
        <v>15039</v>
      </c>
      <c r="H384" t="inlineStr">
        <is>
          <t>United Kingdom</t>
        </is>
      </c>
      <c r="I384" s="10">
        <f>IF(OR(G384="",LEFT(A384,1)="C",D384&lt;=0,F384&lt;=0,ISNUMBER(MATCH(B384,NonProduct,0)),LEFT(B384,5)="gift_",H384&lt;&gt;"United Kingdom"),"Drop","Keep")</f>
        <v/>
      </c>
    </row>
    <row r="385">
      <c r="A385" t="n">
        <v>540023</v>
      </c>
      <c r="B385" t="n">
        <v>22423</v>
      </c>
      <c r="C385" t="inlineStr">
        <is>
          <t>REGENCY CAKESTAND 3 TIER</t>
        </is>
      </c>
      <c r="D385" t="n">
        <v>3</v>
      </c>
      <c r="E385" s="8" t="n">
        <v>40547.54027777778</v>
      </c>
      <c r="F385" s="9" t="n">
        <v>12.75</v>
      </c>
      <c r="G385" t="n">
        <v>15039</v>
      </c>
      <c r="H385" t="inlineStr">
        <is>
          <t>United Kingdom</t>
        </is>
      </c>
      <c r="I385" s="10">
        <f>IF(OR(G385="",LEFT(A385,1)="C",D385&lt;=0,F385&lt;=0,ISNUMBER(MATCH(B385,NonProduct,0)),LEFT(B385,5)="gift_",H385&lt;&gt;"United Kingdom"),"Drop","Keep")</f>
        <v/>
      </c>
    </row>
    <row r="386">
      <c r="A386" t="n">
        <v>540023</v>
      </c>
      <c r="B386" t="inlineStr">
        <is>
          <t>84313B</t>
        </is>
      </c>
      <c r="C386" t="inlineStr">
        <is>
          <t xml:space="preserve">BLUE TV TRAY TABLE </t>
        </is>
      </c>
      <c r="D386" t="n">
        <v>1</v>
      </c>
      <c r="E386" s="8" t="n">
        <v>40547.54027777778</v>
      </c>
      <c r="F386" s="9" t="n">
        <v>4.25</v>
      </c>
      <c r="G386" t="n">
        <v>15039</v>
      </c>
      <c r="H386" t="inlineStr">
        <is>
          <t>United Kingdom</t>
        </is>
      </c>
      <c r="I386" s="10">
        <f>IF(OR(G386="",LEFT(A386,1)="C",D386&lt;=0,F386&lt;=0,ISNUMBER(MATCH(B386,NonProduct,0)),LEFT(B386,5)="gift_",H386&lt;&gt;"United Kingdom"),"Drop","Keep")</f>
        <v/>
      </c>
    </row>
    <row r="387">
      <c r="A387" t="n">
        <v>540023</v>
      </c>
      <c r="B387" t="n">
        <v>21238</v>
      </c>
      <c r="C387" t="inlineStr">
        <is>
          <t>RED RETROSPOT CUP</t>
        </is>
      </c>
      <c r="D387" t="n">
        <v>11</v>
      </c>
      <c r="E387" s="8" t="n">
        <v>40547.54027777778</v>
      </c>
      <c r="F387" s="9" t="n">
        <v>0.85</v>
      </c>
      <c r="G387" t="n">
        <v>15039</v>
      </c>
      <c r="H387" t="inlineStr">
        <is>
          <t>United Kingdom</t>
        </is>
      </c>
      <c r="I387" s="10">
        <f>IF(OR(G387="",LEFT(A387,1)="C",D387&lt;=0,F387&lt;=0,ISNUMBER(MATCH(B387,NonProduct,0)),LEFT(B387,5)="gift_",H387&lt;&gt;"United Kingdom"),"Drop","Keep")</f>
        <v/>
      </c>
    </row>
    <row r="388">
      <c r="A388" t="n">
        <v>540023</v>
      </c>
      <c r="B388" t="n">
        <v>21621</v>
      </c>
      <c r="C388" t="inlineStr">
        <is>
          <t>VINTAGE UNION JACK BUNTING</t>
        </is>
      </c>
      <c r="D388" t="n">
        <v>10</v>
      </c>
      <c r="E388" s="8" t="n">
        <v>40547.54027777778</v>
      </c>
      <c r="F388" s="9" t="n">
        <v>8.5</v>
      </c>
      <c r="G388" t="n">
        <v>15039</v>
      </c>
      <c r="H388" t="inlineStr">
        <is>
          <t>United Kingdom</t>
        </is>
      </c>
      <c r="I388" s="10">
        <f>IF(OR(G388="",LEFT(A388,1)="C",D388&lt;=0,F388&lt;=0,ISNUMBER(MATCH(B388,NonProduct,0)),LEFT(B388,5)="gift_",H388&lt;&gt;"United Kingdom"),"Drop","Keep")</f>
        <v/>
      </c>
    </row>
    <row r="389">
      <c r="A389" t="n">
        <v>540023</v>
      </c>
      <c r="B389" t="n">
        <v>21930</v>
      </c>
      <c r="C389" t="inlineStr">
        <is>
          <t>JUMBO STORAGE BAG SKULLS</t>
        </is>
      </c>
      <c r="D389" t="n">
        <v>10</v>
      </c>
      <c r="E389" s="8" t="n">
        <v>40547.54027777778</v>
      </c>
      <c r="F389" s="9" t="n">
        <v>1.95</v>
      </c>
      <c r="G389" t="n">
        <v>15039</v>
      </c>
      <c r="H389" t="inlineStr">
        <is>
          <t>United Kingdom</t>
        </is>
      </c>
      <c r="I389" s="10">
        <f>IF(OR(G389="",LEFT(A389,1)="C",D389&lt;=0,F389&lt;=0,ISNUMBER(MATCH(B389,NonProduct,0)),LEFT(B389,5)="gift_",H389&lt;&gt;"United Kingdom"),"Drop","Keep")</f>
        <v/>
      </c>
    </row>
    <row r="390">
      <c r="A390" t="n">
        <v>540023</v>
      </c>
      <c r="B390" t="n">
        <v>21242</v>
      </c>
      <c r="C390" t="inlineStr">
        <is>
          <t xml:space="preserve">RED RETROSPOT PLATE </t>
        </is>
      </c>
      <c r="D390" t="n">
        <v>8</v>
      </c>
      <c r="E390" s="8" t="n">
        <v>40547.54027777778</v>
      </c>
      <c r="F390" s="9" t="n">
        <v>1.69</v>
      </c>
      <c r="G390" t="n">
        <v>15039</v>
      </c>
      <c r="H390" t="inlineStr">
        <is>
          <t>United Kingdom</t>
        </is>
      </c>
      <c r="I390" s="10">
        <f>IF(OR(G390="",LEFT(A390,1)="C",D390&lt;=0,F390&lt;=0,ISNUMBER(MATCH(B390,NonProduct,0)),LEFT(B390,5)="gift_",H390&lt;&gt;"United Kingdom"),"Drop","Keep")</f>
        <v/>
      </c>
    </row>
    <row r="391">
      <c r="A391" t="n">
        <v>540023</v>
      </c>
      <c r="B391" t="n">
        <v>21245</v>
      </c>
      <c r="C391" t="inlineStr">
        <is>
          <t xml:space="preserve">GREEN POLKADOT PLATE </t>
        </is>
      </c>
      <c r="D391" t="n">
        <v>12</v>
      </c>
      <c r="E391" s="8" t="n">
        <v>40547.54027777778</v>
      </c>
      <c r="F391" s="9" t="n">
        <v>1.69</v>
      </c>
      <c r="G391" t="n">
        <v>15039</v>
      </c>
      <c r="H391" t="inlineStr">
        <is>
          <t>United Kingdom</t>
        </is>
      </c>
      <c r="I391" s="10">
        <f>IF(OR(G391="",LEFT(A391,1)="C",D391&lt;=0,F391&lt;=0,ISNUMBER(MATCH(B391,NonProduct,0)),LEFT(B391,5)="gift_",H391&lt;&gt;"United Kingdom"),"Drop","Keep")</f>
        <v/>
      </c>
    </row>
    <row r="392">
      <c r="A392" t="n">
        <v>540023</v>
      </c>
      <c r="B392" t="n">
        <v>82486</v>
      </c>
      <c r="C392" t="inlineStr">
        <is>
          <t>WOOD S/3 CABINET ANT WHITE FINISH</t>
        </is>
      </c>
      <c r="D392" t="n">
        <v>2</v>
      </c>
      <c r="E392" s="8" t="n">
        <v>40547.54027777778</v>
      </c>
      <c r="F392" s="9" t="n">
        <v>7.95</v>
      </c>
      <c r="G392" t="n">
        <v>15039</v>
      </c>
      <c r="H392" t="inlineStr">
        <is>
          <t>United Kingdom</t>
        </is>
      </c>
      <c r="I392" s="10">
        <f>IF(OR(G392="",LEFT(A392,1)="C",D392&lt;=0,F392&lt;=0,ISNUMBER(MATCH(B392,NonProduct,0)),LEFT(B392,5)="gift_",H392&lt;&gt;"United Kingdom"),"Drop","Keep")</f>
        <v/>
      </c>
    </row>
    <row r="393">
      <c r="A393" t="n">
        <v>540023</v>
      </c>
      <c r="B393" t="n">
        <v>22411</v>
      </c>
      <c r="C393" t="inlineStr">
        <is>
          <t>JUMBO SHOPPER VINTAGE RED PAISLEY</t>
        </is>
      </c>
      <c r="D393" t="n">
        <v>20</v>
      </c>
      <c r="E393" s="8" t="n">
        <v>40547.54027777778</v>
      </c>
      <c r="F393" s="9" t="n">
        <v>1.95</v>
      </c>
      <c r="G393" t="n">
        <v>15039</v>
      </c>
      <c r="H393" t="inlineStr">
        <is>
          <t>United Kingdom</t>
        </is>
      </c>
      <c r="I393" s="10">
        <f>IF(OR(G393="",LEFT(A393,1)="C",D393&lt;=0,F393&lt;=0,ISNUMBER(MATCH(B393,NonProduct,0)),LEFT(B393,5)="gift_",H393&lt;&gt;"United Kingdom"),"Drop","Keep")</f>
        <v/>
      </c>
    </row>
    <row r="394">
      <c r="A394" t="n">
        <v>540024</v>
      </c>
      <c r="B394" t="inlineStr">
        <is>
          <t>15056N</t>
        </is>
      </c>
      <c r="C394" t="inlineStr">
        <is>
          <t>EDWARDIAN PARASOL NATURAL</t>
        </is>
      </c>
      <c r="D394" t="n">
        <v>4</v>
      </c>
      <c r="E394" s="8" t="n">
        <v>40547.54375</v>
      </c>
      <c r="F394" s="9" t="n">
        <v>5.95</v>
      </c>
      <c r="G394" t="n">
        <v>15039</v>
      </c>
      <c r="H394" t="inlineStr">
        <is>
          <t>United Kingdom</t>
        </is>
      </c>
      <c r="I394" s="10">
        <f>IF(OR(G394="",LEFT(A394,1)="C",D394&lt;=0,F394&lt;=0,ISNUMBER(MATCH(B394,NonProduct,0)),LEFT(B394,5)="gift_",H394&lt;&gt;"United Kingdom"),"Drop","Keep")</f>
        <v/>
      </c>
    </row>
    <row r="395">
      <c r="A395" t="n">
        <v>540025</v>
      </c>
      <c r="B395" t="n">
        <v>21631</v>
      </c>
      <c r="C395" t="inlineStr">
        <is>
          <t>HIPPY CHIC DECORATIVE PARASOL</t>
        </is>
      </c>
      <c r="D395" t="n">
        <v>12</v>
      </c>
      <c r="E395" s="8" t="n">
        <v>40547.55694444444</v>
      </c>
      <c r="F395" s="9" t="n">
        <v>3.95</v>
      </c>
      <c r="G395" t="n">
        <v>17428</v>
      </c>
      <c r="H395" t="inlineStr">
        <is>
          <t>United Kingdom</t>
        </is>
      </c>
      <c r="I395" s="10">
        <f>IF(OR(G395="",LEFT(A395,1)="C",D395&lt;=0,F395&lt;=0,ISNUMBER(MATCH(B395,NonProduct,0)),LEFT(B395,5)="gift_",H395&lt;&gt;"United Kingdom"),"Drop","Keep")</f>
        <v/>
      </c>
    </row>
    <row r="396">
      <c r="A396" t="n">
        <v>540025</v>
      </c>
      <c r="B396" t="n">
        <v>21199</v>
      </c>
      <c r="C396" t="inlineStr">
        <is>
          <t>PINK  HEART CONFETTI IN TUBE</t>
        </is>
      </c>
      <c r="D396" t="n">
        <v>96</v>
      </c>
      <c r="E396" s="8" t="n">
        <v>40547.55694444444</v>
      </c>
      <c r="F396" s="9" t="n">
        <v>0.42</v>
      </c>
      <c r="G396" t="n">
        <v>17428</v>
      </c>
      <c r="H396" t="inlineStr">
        <is>
          <t>United Kingdom</t>
        </is>
      </c>
      <c r="I396" s="10">
        <f>IF(OR(G396="",LEFT(A396,1)="C",D396&lt;=0,F396&lt;=0,ISNUMBER(MATCH(B396,NonProduct,0)),LEFT(B396,5)="gift_",H396&lt;&gt;"United Kingdom"),"Drop","Keep")</f>
        <v/>
      </c>
    </row>
    <row r="397">
      <c r="A397" t="n">
        <v>540025</v>
      </c>
      <c r="B397" t="n">
        <v>21198</v>
      </c>
      <c r="C397" t="inlineStr">
        <is>
          <t>WHITE HEART CONFETTI IN TUBE</t>
        </is>
      </c>
      <c r="D397" t="n">
        <v>48</v>
      </c>
      <c r="E397" s="8" t="n">
        <v>40547.55694444444</v>
      </c>
      <c r="F397" s="9" t="n">
        <v>0.42</v>
      </c>
      <c r="G397" t="n">
        <v>17428</v>
      </c>
      <c r="H397" t="inlineStr">
        <is>
          <t>United Kingdom</t>
        </is>
      </c>
      <c r="I397" s="10">
        <f>IF(OR(G397="",LEFT(A397,1)="C",D397&lt;=0,F397&lt;=0,ISNUMBER(MATCH(B397,NonProduct,0)),LEFT(B397,5)="gift_",H397&lt;&gt;"United Kingdom"),"Drop","Keep")</f>
        <v/>
      </c>
    </row>
    <row r="398">
      <c r="A398" t="n">
        <v>540025</v>
      </c>
      <c r="B398" t="n">
        <v>21632</v>
      </c>
      <c r="C398" t="inlineStr">
        <is>
          <t>VINTAGE PINK DECORATIVE PARASOL</t>
        </is>
      </c>
      <c r="D398" t="n">
        <v>12</v>
      </c>
      <c r="E398" s="8" t="n">
        <v>40547.55694444444</v>
      </c>
      <c r="F398" s="9" t="n">
        <v>3.95</v>
      </c>
      <c r="G398" t="n">
        <v>17428</v>
      </c>
      <c r="H398" t="inlineStr">
        <is>
          <t>United Kingdom</t>
        </is>
      </c>
      <c r="I398" s="10">
        <f>IF(OR(G398="",LEFT(A398,1)="C",D398&lt;=0,F398&lt;=0,ISNUMBER(MATCH(B398,NonProduct,0)),LEFT(B398,5)="gift_",H398&lt;&gt;"United Kingdom"),"Drop","Keep")</f>
        <v/>
      </c>
    </row>
    <row r="399">
      <c r="A399" t="n">
        <v>540025</v>
      </c>
      <c r="B399" t="n">
        <v>22389</v>
      </c>
      <c r="C399" t="inlineStr">
        <is>
          <t>PAPERWEIGHT SAVE THE PLANET</t>
        </is>
      </c>
      <c r="D399" t="n">
        <v>12</v>
      </c>
      <c r="E399" s="8" t="n">
        <v>40547.55694444444</v>
      </c>
      <c r="F399" s="9" t="n">
        <v>0.85</v>
      </c>
      <c r="G399" t="n">
        <v>17428</v>
      </c>
      <c r="H399" t="inlineStr">
        <is>
          <t>United Kingdom</t>
        </is>
      </c>
      <c r="I399" s="10">
        <f>IF(OR(G399="",LEFT(A399,1)="C",D399&lt;=0,F399&lt;=0,ISNUMBER(MATCH(B399,NonProduct,0)),LEFT(B399,5)="gift_",H399&lt;&gt;"United Kingdom"),"Drop","Keep")</f>
        <v/>
      </c>
    </row>
    <row r="400">
      <c r="A400" t="n">
        <v>540025</v>
      </c>
      <c r="B400" t="n">
        <v>22391</v>
      </c>
      <c r="C400" t="inlineStr">
        <is>
          <t>PAPERWEIGHT HOME SWEET HOME</t>
        </is>
      </c>
      <c r="D400" t="n">
        <v>12</v>
      </c>
      <c r="E400" s="8" t="n">
        <v>40547.55694444444</v>
      </c>
      <c r="F400" s="9" t="n">
        <v>0.85</v>
      </c>
      <c r="G400" t="n">
        <v>17428</v>
      </c>
      <c r="H400" t="inlineStr">
        <is>
          <t>United Kingdom</t>
        </is>
      </c>
      <c r="I400" s="10">
        <f>IF(OR(G400="",LEFT(A400,1)="C",D400&lt;=0,F400&lt;=0,ISNUMBER(MATCH(B400,NonProduct,0)),LEFT(B400,5)="gift_",H400&lt;&gt;"United Kingdom"),"Drop","Keep")</f>
        <v/>
      </c>
    </row>
    <row r="401">
      <c r="A401" t="n">
        <v>540025</v>
      </c>
      <c r="B401" t="n">
        <v>22834</v>
      </c>
      <c r="C401" t="inlineStr">
        <is>
          <t>HAND WARMER BABUSHKA DESIGN</t>
        </is>
      </c>
      <c r="D401" t="n">
        <v>24</v>
      </c>
      <c r="E401" s="8" t="n">
        <v>40547.55694444444</v>
      </c>
      <c r="F401" s="9" t="n">
        <v>0.85</v>
      </c>
      <c r="G401" t="n">
        <v>17428</v>
      </c>
      <c r="H401" t="inlineStr">
        <is>
          <t>United Kingdom</t>
        </is>
      </c>
      <c r="I401" s="10">
        <f>IF(OR(G401="",LEFT(A401,1)="C",D401&lt;=0,F401&lt;=0,ISNUMBER(MATCH(B401,NonProduct,0)),LEFT(B401,5)="gift_",H401&lt;&gt;"United Kingdom"),"Drop","Keep")</f>
        <v/>
      </c>
    </row>
    <row r="402">
      <c r="A402" t="n">
        <v>540025</v>
      </c>
      <c r="B402" t="inlineStr">
        <is>
          <t>47503A</t>
        </is>
      </c>
      <c r="C402" t="inlineStr">
        <is>
          <t>ASS FLORAL PRINT MULTI SCREWDRIVER</t>
        </is>
      </c>
      <c r="D402" t="n">
        <v>24</v>
      </c>
      <c r="E402" s="8" t="n">
        <v>40547.55694444444</v>
      </c>
      <c r="F402" s="9" t="n">
        <v>0.42</v>
      </c>
      <c r="G402" t="n">
        <v>17428</v>
      </c>
      <c r="H402" t="inlineStr">
        <is>
          <t>United Kingdom</t>
        </is>
      </c>
      <c r="I402" s="10">
        <f>IF(OR(G402="",LEFT(A402,1)="C",D402&lt;=0,F402&lt;=0,ISNUMBER(MATCH(B402,NonProduct,0)),LEFT(B402,5)="gift_",H402&lt;&gt;"United Kingdom"),"Drop","Keep")</f>
        <v/>
      </c>
    </row>
    <row r="403">
      <c r="A403" t="n">
        <v>540025</v>
      </c>
      <c r="B403" t="inlineStr">
        <is>
          <t>47504K</t>
        </is>
      </c>
      <c r="C403" t="inlineStr">
        <is>
          <t>ENGLISH ROSE GARDEN SECATEURS</t>
        </is>
      </c>
      <c r="D403" t="n">
        <v>24</v>
      </c>
      <c r="E403" s="8" t="n">
        <v>40547.55694444444</v>
      </c>
      <c r="F403" s="9" t="n">
        <v>0.85</v>
      </c>
      <c r="G403" t="n">
        <v>17428</v>
      </c>
      <c r="H403" t="inlineStr">
        <is>
          <t>United Kingdom</t>
        </is>
      </c>
      <c r="I403" s="10">
        <f>IF(OR(G403="",LEFT(A403,1)="C",D403&lt;=0,F403&lt;=0,ISNUMBER(MATCH(B403,NonProduct,0)),LEFT(B403,5)="gift_",H403&lt;&gt;"United Kingdom"),"Drop","Keep")</f>
        <v/>
      </c>
    </row>
    <row r="404">
      <c r="A404" t="n">
        <v>540025</v>
      </c>
      <c r="B404" t="inlineStr">
        <is>
          <t>85184C</t>
        </is>
      </c>
      <c r="C404" t="inlineStr">
        <is>
          <t>S/4 VALENTINE DECOUPAGE HEART BOX</t>
        </is>
      </c>
      <c r="D404" t="n">
        <v>48</v>
      </c>
      <c r="E404" s="8" t="n">
        <v>40547.55694444444</v>
      </c>
      <c r="F404" s="9" t="n">
        <v>1.25</v>
      </c>
      <c r="G404" t="n">
        <v>17428</v>
      </c>
      <c r="H404" t="inlineStr">
        <is>
          <t>United Kingdom</t>
        </is>
      </c>
      <c r="I404" s="10">
        <f>IF(OR(G404="",LEFT(A404,1)="C",D404&lt;=0,F404&lt;=0,ISNUMBER(MATCH(B404,NonProduct,0)),LEFT(B404,5)="gift_",H404&lt;&gt;"United Kingdom"),"Drop","Keep")</f>
        <v/>
      </c>
    </row>
    <row r="405">
      <c r="A405" t="n">
        <v>540025</v>
      </c>
      <c r="B405" t="n">
        <v>35957</v>
      </c>
      <c r="C405" t="inlineStr">
        <is>
          <t>SMALLFOLKART BAUBLE CHRISTMAS DEC</t>
        </is>
      </c>
      <c r="D405" t="n">
        <v>192</v>
      </c>
      <c r="E405" s="8" t="n">
        <v>40547.55694444444</v>
      </c>
      <c r="F405" s="9" t="n">
        <v>0.19</v>
      </c>
      <c r="G405" t="n">
        <v>17428</v>
      </c>
      <c r="H405" t="inlineStr">
        <is>
          <t>United Kingdom</t>
        </is>
      </c>
      <c r="I405" s="10">
        <f>IF(OR(G405="",LEFT(A405,1)="C",D405&lt;=0,F405&lt;=0,ISNUMBER(MATCH(B405,NonProduct,0)),LEFT(B405,5)="gift_",H405&lt;&gt;"United Kingdom"),"Drop","Keep")</f>
        <v/>
      </c>
    </row>
    <row r="406">
      <c r="A406" t="n">
        <v>540026</v>
      </c>
      <c r="B406" t="n">
        <v>22215</v>
      </c>
      <c r="C406" t="inlineStr">
        <is>
          <t>CAKE STAND WHITE TWO TIER LACE</t>
        </is>
      </c>
      <c r="D406" t="n">
        <v>1</v>
      </c>
      <c r="E406" s="8" t="n">
        <v>40547.55902777778</v>
      </c>
      <c r="F406" s="9" t="n">
        <v>16.98</v>
      </c>
      <c r="H406" t="inlineStr">
        <is>
          <t>United Kingdom</t>
        </is>
      </c>
      <c r="I406" s="10">
        <f>IF(OR(G406="",LEFT(A406,1)="C",D406&lt;=0,F406&lt;=0,ISNUMBER(MATCH(B406,NonProduct,0)),LEFT(B406,5)="gift_",H406&lt;&gt;"United Kingdom"),"Drop","Keep")</f>
        <v/>
      </c>
    </row>
    <row r="407">
      <c r="A407" t="n">
        <v>540026</v>
      </c>
      <c r="B407" t="inlineStr">
        <is>
          <t>85035B</t>
        </is>
      </c>
      <c r="C407" t="inlineStr">
        <is>
          <t>CHOCOLATE 3 WICK MORRIS BOX CANDLE</t>
        </is>
      </c>
      <c r="D407" t="n">
        <v>1</v>
      </c>
      <c r="E407" s="8" t="n">
        <v>40547.55902777778</v>
      </c>
      <c r="F407" s="9" t="n">
        <v>3.36</v>
      </c>
      <c r="H407" t="inlineStr">
        <is>
          <t>United Kingdom</t>
        </is>
      </c>
      <c r="I407" s="10">
        <f>IF(OR(G407="",LEFT(A407,1)="C",D407&lt;=0,F407&lt;=0,ISNUMBER(MATCH(B407,NonProduct,0)),LEFT(B407,5)="gift_",H407&lt;&gt;"United Kingdom"),"Drop","Keep")</f>
        <v/>
      </c>
    </row>
    <row r="408">
      <c r="A408" t="n">
        <v>540026</v>
      </c>
      <c r="B408" t="n">
        <v>85203</v>
      </c>
      <c r="C408" t="inlineStr">
        <is>
          <t xml:space="preserve">HANGING WOOD AND FELT BUTTERFLY </t>
        </is>
      </c>
      <c r="D408" t="n">
        <v>3</v>
      </c>
      <c r="E408" s="8" t="n">
        <v>40547.55902777778</v>
      </c>
      <c r="F408" s="9" t="n">
        <v>0.43</v>
      </c>
      <c r="H408" t="inlineStr">
        <is>
          <t>United Kingdom</t>
        </is>
      </c>
      <c r="I408" s="10">
        <f>IF(OR(G408="",LEFT(A408,1)="C",D408&lt;=0,F408&lt;=0,ISNUMBER(MATCH(B408,NonProduct,0)),LEFT(B408,5)="gift_",H408&lt;&gt;"United Kingdom"),"Drop","Keep")</f>
        <v/>
      </c>
    </row>
    <row r="409">
      <c r="A409" t="n">
        <v>540026</v>
      </c>
      <c r="B409" t="n">
        <v>22216</v>
      </c>
      <c r="C409" t="inlineStr">
        <is>
          <t>T-LIGHT HOLDER WHITE LACE</t>
        </is>
      </c>
      <c r="D409" t="n">
        <v>5</v>
      </c>
      <c r="E409" s="8" t="n">
        <v>40547.55902777778</v>
      </c>
      <c r="F409" s="9" t="n">
        <v>0.8100000000000001</v>
      </c>
      <c r="H409" t="inlineStr">
        <is>
          <t>United Kingdom</t>
        </is>
      </c>
      <c r="I409" s="10">
        <f>IF(OR(G409="",LEFT(A409,1)="C",D409&lt;=0,F409&lt;=0,ISNUMBER(MATCH(B409,NonProduct,0)),LEFT(B409,5)="gift_",H409&lt;&gt;"United Kingdom"),"Drop","Keep")</f>
        <v/>
      </c>
    </row>
    <row r="410">
      <c r="A410" t="n">
        <v>540026</v>
      </c>
      <c r="B410" t="n">
        <v>22219</v>
      </c>
      <c r="C410" t="inlineStr">
        <is>
          <t xml:space="preserve">LOVEBIRD HANGING DECORATION WHITE </t>
        </is>
      </c>
      <c r="D410" t="n">
        <v>1</v>
      </c>
      <c r="E410" s="8" t="n">
        <v>40547.55902777778</v>
      </c>
      <c r="F410" s="9" t="n">
        <v>1.66</v>
      </c>
      <c r="H410" t="inlineStr">
        <is>
          <t>United Kingdom</t>
        </is>
      </c>
      <c r="I410" s="10">
        <f>IF(OR(G410="",LEFT(A410,1)="C",D410&lt;=0,F410&lt;=0,ISNUMBER(MATCH(B410,NonProduct,0)),LEFT(B410,5)="gift_",H410&lt;&gt;"United Kingdom"),"Drop","Keep")</f>
        <v/>
      </c>
    </row>
    <row r="411">
      <c r="A411" t="n">
        <v>540026</v>
      </c>
      <c r="B411" t="n">
        <v>22222</v>
      </c>
      <c r="C411" t="inlineStr">
        <is>
          <t>CAKE PLATE LOVEBIRD WHITE</t>
        </is>
      </c>
      <c r="D411" t="n">
        <v>12</v>
      </c>
      <c r="E411" s="8" t="n">
        <v>40547.55902777778</v>
      </c>
      <c r="F411" s="9" t="n">
        <v>4.21</v>
      </c>
      <c r="H411" t="inlineStr">
        <is>
          <t>United Kingdom</t>
        </is>
      </c>
      <c r="I411" s="10">
        <f>IF(OR(G411="",LEFT(A411,1)="C",D411&lt;=0,F411&lt;=0,ISNUMBER(MATCH(B411,NonProduct,0)),LEFT(B411,5)="gift_",H411&lt;&gt;"United Kingdom"),"Drop","Keep")</f>
        <v/>
      </c>
    </row>
    <row r="412">
      <c r="A412" t="n">
        <v>540026</v>
      </c>
      <c r="B412" t="n">
        <v>22223</v>
      </c>
      <c r="C412" t="inlineStr">
        <is>
          <t>CAKE PLATE LOVEBIRD PINK</t>
        </is>
      </c>
      <c r="D412" t="n">
        <v>4</v>
      </c>
      <c r="E412" s="8" t="n">
        <v>40547.55902777778</v>
      </c>
      <c r="F412" s="9" t="n">
        <v>4.21</v>
      </c>
      <c r="H412" t="inlineStr">
        <is>
          <t>United Kingdom</t>
        </is>
      </c>
      <c r="I412" s="10">
        <f>IF(OR(G412="",LEFT(A412,1)="C",D412&lt;=0,F412&lt;=0,ISNUMBER(MATCH(B412,NonProduct,0)),LEFT(B412,5)="gift_",H412&lt;&gt;"United Kingdom"),"Drop","Keep")</f>
        <v/>
      </c>
    </row>
    <row r="413">
      <c r="A413" t="n">
        <v>540026</v>
      </c>
      <c r="B413" t="n">
        <v>22227</v>
      </c>
      <c r="C413" t="inlineStr">
        <is>
          <t xml:space="preserve">HANGING HEART MIRROR DECORATION </t>
        </is>
      </c>
      <c r="D413" t="n">
        <v>1</v>
      </c>
      <c r="E413" s="8" t="n">
        <v>40547.55902777778</v>
      </c>
      <c r="F413" s="9" t="n">
        <v>1.28</v>
      </c>
      <c r="H413" t="inlineStr">
        <is>
          <t>United Kingdom</t>
        </is>
      </c>
      <c r="I413" s="10">
        <f>IF(OR(G413="",LEFT(A413,1)="C",D413&lt;=0,F413&lt;=0,ISNUMBER(MATCH(B413,NonProduct,0)),LEFT(B413,5)="gift_",H413&lt;&gt;"United Kingdom"),"Drop","Keep")</f>
        <v/>
      </c>
    </row>
    <row r="414">
      <c r="A414" t="n">
        <v>540026</v>
      </c>
      <c r="B414" t="n">
        <v>22247</v>
      </c>
      <c r="C414" t="inlineStr">
        <is>
          <t>BUNNY DECORATION MAGIC GARDEN</t>
        </is>
      </c>
      <c r="D414" t="n">
        <v>5</v>
      </c>
      <c r="E414" s="8" t="n">
        <v>40547.55902777778</v>
      </c>
      <c r="F414" s="9" t="n">
        <v>0.8100000000000001</v>
      </c>
      <c r="H414" t="inlineStr">
        <is>
          <t>United Kingdom</t>
        </is>
      </c>
      <c r="I414" s="10">
        <f>IF(OR(G414="",LEFT(A414,1)="C",D414&lt;=0,F414&lt;=0,ISNUMBER(MATCH(B414,NonProduct,0)),LEFT(B414,5)="gift_",H414&lt;&gt;"United Kingdom"),"Drop","Keep")</f>
        <v/>
      </c>
    </row>
    <row r="415">
      <c r="A415" t="n">
        <v>540026</v>
      </c>
      <c r="B415" t="n">
        <v>22248</v>
      </c>
      <c r="C415" t="inlineStr">
        <is>
          <t>DECORATION  PINK CHICK MAGIC GARDEN</t>
        </is>
      </c>
      <c r="D415" t="n">
        <v>9</v>
      </c>
      <c r="E415" s="8" t="n">
        <v>40547.55902777778</v>
      </c>
      <c r="F415" s="9" t="n">
        <v>0.8100000000000001</v>
      </c>
      <c r="H415" t="inlineStr">
        <is>
          <t>United Kingdom</t>
        </is>
      </c>
      <c r="I415" s="10">
        <f>IF(OR(G415="",LEFT(A415,1)="C",D415&lt;=0,F415&lt;=0,ISNUMBER(MATCH(B415,NonProduct,0)),LEFT(B415,5)="gift_",H415&lt;&gt;"United Kingdom"),"Drop","Keep")</f>
        <v/>
      </c>
    </row>
    <row r="416">
      <c r="A416" t="n">
        <v>540026</v>
      </c>
      <c r="B416" t="n">
        <v>22249</v>
      </c>
      <c r="C416" t="inlineStr">
        <is>
          <t>DECORATION WHITE CHICK MAGIC GARDEN</t>
        </is>
      </c>
      <c r="D416" t="n">
        <v>16</v>
      </c>
      <c r="E416" s="8" t="n">
        <v>40547.55902777778</v>
      </c>
      <c r="F416" s="9" t="n">
        <v>0.8100000000000001</v>
      </c>
      <c r="H416" t="inlineStr">
        <is>
          <t>United Kingdom</t>
        </is>
      </c>
      <c r="I416" s="10">
        <f>IF(OR(G416="",LEFT(A416,1)="C",D416&lt;=0,F416&lt;=0,ISNUMBER(MATCH(B416,NonProduct,0)),LEFT(B416,5)="gift_",H416&lt;&gt;"United Kingdom"),"Drop","Keep")</f>
        <v/>
      </c>
    </row>
    <row r="417">
      <c r="A417" t="n">
        <v>540026</v>
      </c>
      <c r="B417" t="n">
        <v>22250</v>
      </c>
      <c r="C417" t="inlineStr">
        <is>
          <t>DECORATION  BUTTERFLY  MAGIC GARDEN</t>
        </is>
      </c>
      <c r="D417" t="n">
        <v>8</v>
      </c>
      <c r="E417" s="8" t="n">
        <v>40547.55902777778</v>
      </c>
      <c r="F417" s="9" t="n">
        <v>0.8100000000000001</v>
      </c>
      <c r="H417" t="inlineStr">
        <is>
          <t>United Kingdom</t>
        </is>
      </c>
      <c r="I417" s="10">
        <f>IF(OR(G417="",LEFT(A417,1)="C",D417&lt;=0,F417&lt;=0,ISNUMBER(MATCH(B417,NonProduct,0)),LEFT(B417,5)="gift_",H417&lt;&gt;"United Kingdom"),"Drop","Keep")</f>
        <v/>
      </c>
    </row>
    <row r="418">
      <c r="A418" t="n">
        <v>540026</v>
      </c>
      <c r="B418" t="n">
        <v>22257</v>
      </c>
      <c r="C418" t="inlineStr">
        <is>
          <t>FELT FARM ANIMAL SHEEP</t>
        </is>
      </c>
      <c r="D418" t="n">
        <v>6</v>
      </c>
      <c r="E418" s="8" t="n">
        <v>40547.55902777778</v>
      </c>
      <c r="F418" s="9" t="n">
        <v>0.85</v>
      </c>
      <c r="H418" t="inlineStr">
        <is>
          <t>United Kingdom</t>
        </is>
      </c>
      <c r="I418" s="10">
        <f>IF(OR(G418="",LEFT(A418,1)="C",D418&lt;=0,F418&lt;=0,ISNUMBER(MATCH(B418,NonProduct,0)),LEFT(B418,5)="gift_",H418&lt;&gt;"United Kingdom"),"Drop","Keep")</f>
        <v/>
      </c>
    </row>
    <row r="419">
      <c r="A419" t="n">
        <v>540026</v>
      </c>
      <c r="B419" t="n">
        <v>22258</v>
      </c>
      <c r="C419" t="inlineStr">
        <is>
          <t>FELT FARM ANIMAL RABBIT</t>
        </is>
      </c>
      <c r="D419" t="n">
        <v>9</v>
      </c>
      <c r="E419" s="8" t="n">
        <v>40547.55902777778</v>
      </c>
      <c r="F419" s="9" t="n">
        <v>0.85</v>
      </c>
      <c r="H419" t="inlineStr">
        <is>
          <t>United Kingdom</t>
        </is>
      </c>
      <c r="I419" s="10">
        <f>IF(OR(G419="",LEFT(A419,1)="C",D419&lt;=0,F419&lt;=0,ISNUMBER(MATCH(B419,NonProduct,0)),LEFT(B419,5)="gift_",H419&lt;&gt;"United Kingdom"),"Drop","Keep")</f>
        <v/>
      </c>
    </row>
    <row r="420">
      <c r="A420" t="n">
        <v>540026</v>
      </c>
      <c r="B420" t="n">
        <v>22259</v>
      </c>
      <c r="C420" t="inlineStr">
        <is>
          <t>FELT FARM ANIMAL HEN</t>
        </is>
      </c>
      <c r="D420" t="n">
        <v>6</v>
      </c>
      <c r="E420" s="8" t="n">
        <v>40547.55902777778</v>
      </c>
      <c r="F420" s="9" t="n">
        <v>0.85</v>
      </c>
      <c r="H420" t="inlineStr">
        <is>
          <t>United Kingdom</t>
        </is>
      </c>
      <c r="I420" s="10">
        <f>IF(OR(G420="",LEFT(A420,1)="C",D420&lt;=0,F420&lt;=0,ISNUMBER(MATCH(B420,NonProduct,0)),LEFT(B420,5)="gift_",H420&lt;&gt;"United Kingdom"),"Drop","Keep")</f>
        <v/>
      </c>
    </row>
    <row r="421">
      <c r="A421" t="n">
        <v>540026</v>
      </c>
      <c r="B421" t="n">
        <v>22263</v>
      </c>
      <c r="C421" t="inlineStr">
        <is>
          <t xml:space="preserve">FELT EGG COSY LADYBIRD </t>
        </is>
      </c>
      <c r="D421" t="n">
        <v>7</v>
      </c>
      <c r="E421" s="8" t="n">
        <v>40547.55902777778</v>
      </c>
      <c r="F421" s="9" t="n">
        <v>0.8100000000000001</v>
      </c>
      <c r="H421" t="inlineStr">
        <is>
          <t>United Kingdom</t>
        </is>
      </c>
      <c r="I421" s="10">
        <f>IF(OR(G421="",LEFT(A421,1)="C",D421&lt;=0,F421&lt;=0,ISNUMBER(MATCH(B421,NonProduct,0)),LEFT(B421,5)="gift_",H421&lt;&gt;"United Kingdom"),"Drop","Keep")</f>
        <v/>
      </c>
    </row>
    <row r="422">
      <c r="A422" t="n">
        <v>540026</v>
      </c>
      <c r="B422" t="n">
        <v>22264</v>
      </c>
      <c r="C422" t="inlineStr">
        <is>
          <t xml:space="preserve">FELT FARM ANIMAL WHITE BUNNY </t>
        </is>
      </c>
      <c r="D422" t="n">
        <v>2</v>
      </c>
      <c r="E422" s="8" t="n">
        <v>40547.55902777778</v>
      </c>
      <c r="F422" s="9" t="n">
        <v>0.8100000000000001</v>
      </c>
      <c r="H422" t="inlineStr">
        <is>
          <t>United Kingdom</t>
        </is>
      </c>
      <c r="I422" s="10">
        <f>IF(OR(G422="",LEFT(A422,1)="C",D422&lt;=0,F422&lt;=0,ISNUMBER(MATCH(B422,NonProduct,0)),LEFT(B422,5)="gift_",H422&lt;&gt;"United Kingdom"),"Drop","Keep")</f>
        <v/>
      </c>
    </row>
    <row r="423">
      <c r="A423" t="n">
        <v>540026</v>
      </c>
      <c r="B423" t="n">
        <v>22279</v>
      </c>
      <c r="C423" t="inlineStr">
        <is>
          <t>POCKET BAG BLUE PAISLEY RED SPOT</t>
        </is>
      </c>
      <c r="D423" t="n">
        <v>6</v>
      </c>
      <c r="E423" s="8" t="n">
        <v>40547.55902777778</v>
      </c>
      <c r="F423" s="9" t="n">
        <v>0.85</v>
      </c>
      <c r="H423" t="inlineStr">
        <is>
          <t>United Kingdom</t>
        </is>
      </c>
      <c r="I423" s="10">
        <f>IF(OR(G423="",LEFT(A423,1)="C",D423&lt;=0,F423&lt;=0,ISNUMBER(MATCH(B423,NonProduct,0)),LEFT(B423,5)="gift_",H423&lt;&gt;"United Kingdom"),"Drop","Keep")</f>
        <v/>
      </c>
    </row>
    <row r="424">
      <c r="A424" t="n">
        <v>540026</v>
      </c>
      <c r="B424" t="n">
        <v>22280</v>
      </c>
      <c r="C424" t="inlineStr">
        <is>
          <t>POCKET BAG PINK PAISELY BROWN SPOT</t>
        </is>
      </c>
      <c r="D424" t="n">
        <v>11</v>
      </c>
      <c r="E424" s="8" t="n">
        <v>40547.55902777778</v>
      </c>
      <c r="F424" s="9" t="n">
        <v>0.85</v>
      </c>
      <c r="H424" t="inlineStr">
        <is>
          <t>United Kingdom</t>
        </is>
      </c>
      <c r="I424" s="10">
        <f>IF(OR(G424="",LEFT(A424,1)="C",D424&lt;=0,F424&lt;=0,ISNUMBER(MATCH(B424,NonProduct,0)),LEFT(B424,5)="gift_",H424&lt;&gt;"United Kingdom"),"Drop","Keep")</f>
        <v/>
      </c>
    </row>
    <row r="425">
      <c r="A425" t="n">
        <v>540026</v>
      </c>
      <c r="B425" t="n">
        <v>22293</v>
      </c>
      <c r="C425" t="inlineStr">
        <is>
          <t>HANGING CHICK GREEN DECORATION</t>
        </is>
      </c>
      <c r="D425" t="n">
        <v>1</v>
      </c>
      <c r="E425" s="8" t="n">
        <v>40547.55902777778</v>
      </c>
      <c r="F425" s="9" t="n">
        <v>2.98</v>
      </c>
      <c r="H425" t="inlineStr">
        <is>
          <t>United Kingdom</t>
        </is>
      </c>
      <c r="I425" s="10">
        <f>IF(OR(G425="",LEFT(A425,1)="C",D425&lt;=0,F425&lt;=0,ISNUMBER(MATCH(B425,NonProduct,0)),LEFT(B425,5)="gift_",H425&lt;&gt;"United Kingdom"),"Drop","Keep")</f>
        <v/>
      </c>
    </row>
    <row r="426">
      <c r="A426" t="n">
        <v>540026</v>
      </c>
      <c r="B426" t="n">
        <v>22317</v>
      </c>
      <c r="C426" t="inlineStr">
        <is>
          <t>FIVE CATS HANGING DECORATION</t>
        </is>
      </c>
      <c r="D426" t="n">
        <v>6</v>
      </c>
      <c r="E426" s="8" t="n">
        <v>40547.55902777778</v>
      </c>
      <c r="F426" s="9" t="n">
        <v>2.51</v>
      </c>
      <c r="H426" t="inlineStr">
        <is>
          <t>United Kingdom</t>
        </is>
      </c>
      <c r="I426" s="10">
        <f>IF(OR(G426="",LEFT(A426,1)="C",D426&lt;=0,F426&lt;=0,ISNUMBER(MATCH(B426,NonProduct,0)),LEFT(B426,5)="gift_",H426&lt;&gt;"United Kingdom"),"Drop","Keep")</f>
        <v/>
      </c>
    </row>
    <row r="427">
      <c r="A427" t="n">
        <v>540026</v>
      </c>
      <c r="B427" t="n">
        <v>22321</v>
      </c>
      <c r="C427" t="inlineStr">
        <is>
          <t>BIRD DECORATION RED RETROSPOT</t>
        </is>
      </c>
      <c r="D427" t="n">
        <v>1</v>
      </c>
      <c r="E427" s="8" t="n">
        <v>40547.55902777778</v>
      </c>
      <c r="F427" s="9" t="n">
        <v>1.66</v>
      </c>
      <c r="H427" t="inlineStr">
        <is>
          <t>United Kingdom</t>
        </is>
      </c>
      <c r="I427" s="10">
        <f>IF(OR(G427="",LEFT(A427,1)="C",D427&lt;=0,F427&lt;=0,ISNUMBER(MATCH(B427,NonProduct,0)),LEFT(B427,5)="gift_",H427&lt;&gt;"United Kingdom"),"Drop","Keep")</f>
        <v/>
      </c>
    </row>
    <row r="428">
      <c r="A428" t="n">
        <v>540026</v>
      </c>
      <c r="B428" t="n">
        <v>22322</v>
      </c>
      <c r="C428" t="inlineStr">
        <is>
          <t>BIRD DECORATION GREEN POLKADOT</t>
        </is>
      </c>
      <c r="D428" t="n">
        <v>11</v>
      </c>
      <c r="E428" s="8" t="n">
        <v>40547.55902777778</v>
      </c>
      <c r="F428" s="9" t="n">
        <v>0.8100000000000001</v>
      </c>
      <c r="H428" t="inlineStr">
        <is>
          <t>United Kingdom</t>
        </is>
      </c>
      <c r="I428" s="10">
        <f>IF(OR(G428="",LEFT(A428,1)="C",D428&lt;=0,F428&lt;=0,ISNUMBER(MATCH(B428,NonProduct,0)),LEFT(B428,5)="gift_",H428&lt;&gt;"United Kingdom"),"Drop","Keep")</f>
        <v/>
      </c>
    </row>
    <row r="429">
      <c r="A429" t="n">
        <v>540026</v>
      </c>
      <c r="B429" t="n">
        <v>22325</v>
      </c>
      <c r="C429" t="inlineStr">
        <is>
          <t xml:space="preserve">MOBILE VINTAGE HEARTS </t>
        </is>
      </c>
      <c r="D429" t="n">
        <v>6</v>
      </c>
      <c r="E429" s="8" t="n">
        <v>40547.55902777778</v>
      </c>
      <c r="F429" s="9" t="n">
        <v>3.36</v>
      </c>
      <c r="H429" t="inlineStr">
        <is>
          <t>United Kingdom</t>
        </is>
      </c>
      <c r="I429" s="10">
        <f>IF(OR(G429="",LEFT(A429,1)="C",D429&lt;=0,F429&lt;=0,ISNUMBER(MATCH(B429,NonProduct,0)),LEFT(B429,5)="gift_",H429&lt;&gt;"United Kingdom"),"Drop","Keep")</f>
        <v/>
      </c>
    </row>
    <row r="430">
      <c r="A430" t="n">
        <v>540026</v>
      </c>
      <c r="B430" t="n">
        <v>22342</v>
      </c>
      <c r="C430" t="inlineStr">
        <is>
          <t xml:space="preserve">HOME GARLAND PAINTED ZINC </t>
        </is>
      </c>
      <c r="D430" t="n">
        <v>6</v>
      </c>
      <c r="E430" s="8" t="n">
        <v>40547.55902777778</v>
      </c>
      <c r="F430" s="9" t="n">
        <v>1.66</v>
      </c>
      <c r="H430" t="inlineStr">
        <is>
          <t>United Kingdom</t>
        </is>
      </c>
      <c r="I430" s="10">
        <f>IF(OR(G430="",LEFT(A430,1)="C",D430&lt;=0,F430&lt;=0,ISNUMBER(MATCH(B430,NonProduct,0)),LEFT(B430,5)="gift_",H430&lt;&gt;"United Kingdom"),"Drop","Keep")</f>
        <v/>
      </c>
    </row>
    <row r="431">
      <c r="A431" t="n">
        <v>540026</v>
      </c>
      <c r="B431" t="n">
        <v>22343</v>
      </c>
      <c r="C431" t="inlineStr">
        <is>
          <t>PARTY PIZZA DISH RED RETROSPOT</t>
        </is>
      </c>
      <c r="D431" t="n">
        <v>14</v>
      </c>
      <c r="E431" s="8" t="n">
        <v>40547.55902777778</v>
      </c>
      <c r="F431" s="9" t="n">
        <v>0.43</v>
      </c>
      <c r="H431" t="inlineStr">
        <is>
          <t>United Kingdom</t>
        </is>
      </c>
      <c r="I431" s="10">
        <f>IF(OR(G431="",LEFT(A431,1)="C",D431&lt;=0,F431&lt;=0,ISNUMBER(MATCH(B431,NonProduct,0)),LEFT(B431,5)="gift_",H431&lt;&gt;"United Kingdom"),"Drop","Keep")</f>
        <v/>
      </c>
    </row>
    <row r="432">
      <c r="A432" t="n">
        <v>540026</v>
      </c>
      <c r="B432" t="n">
        <v>22344</v>
      </c>
      <c r="C432" t="inlineStr">
        <is>
          <t>PARTY PIZZA DISH PINK POLKADOT</t>
        </is>
      </c>
      <c r="D432" t="n">
        <v>3</v>
      </c>
      <c r="E432" s="8" t="n">
        <v>40547.55902777778</v>
      </c>
      <c r="F432" s="9" t="n">
        <v>0.43</v>
      </c>
      <c r="H432" t="inlineStr">
        <is>
          <t>United Kingdom</t>
        </is>
      </c>
      <c r="I432" s="10">
        <f>IF(OR(G432="",LEFT(A432,1)="C",D432&lt;=0,F432&lt;=0,ISNUMBER(MATCH(B432,NonProduct,0)),LEFT(B432,5)="gift_",H432&lt;&gt;"United Kingdom"),"Drop","Keep")</f>
        <v/>
      </c>
    </row>
    <row r="433">
      <c r="A433" t="n">
        <v>540026</v>
      </c>
      <c r="B433" t="n">
        <v>22345</v>
      </c>
      <c r="C433" t="inlineStr">
        <is>
          <t>PARTY PIZZA DISH BLUE POLKADOT</t>
        </is>
      </c>
      <c r="D433" t="n">
        <v>3</v>
      </c>
      <c r="E433" s="8" t="n">
        <v>40547.55902777778</v>
      </c>
      <c r="F433" s="9" t="n">
        <v>0.43</v>
      </c>
      <c r="H433" t="inlineStr">
        <is>
          <t>United Kingdom</t>
        </is>
      </c>
      <c r="I433" s="10">
        <f>IF(OR(G433="",LEFT(A433,1)="C",D433&lt;=0,F433&lt;=0,ISNUMBER(MATCH(B433,NonProduct,0)),LEFT(B433,5)="gift_",H433&lt;&gt;"United Kingdom"),"Drop","Keep")</f>
        <v/>
      </c>
    </row>
    <row r="434">
      <c r="A434" t="n">
        <v>540026</v>
      </c>
      <c r="B434" t="n">
        <v>22346</v>
      </c>
      <c r="C434" t="inlineStr">
        <is>
          <t>PARTY PIZZA DISH GREEN POLKADOT</t>
        </is>
      </c>
      <c r="D434" t="n">
        <v>1</v>
      </c>
      <c r="E434" s="8" t="n">
        <v>40547.55902777778</v>
      </c>
      <c r="F434" s="9" t="n">
        <v>0.43</v>
      </c>
      <c r="H434" t="inlineStr">
        <is>
          <t>United Kingdom</t>
        </is>
      </c>
      <c r="I434" s="10">
        <f>IF(OR(G434="",LEFT(A434,1)="C",D434&lt;=0,F434&lt;=0,ISNUMBER(MATCH(B434,NonProduct,0)),LEFT(B434,5)="gift_",H434&lt;&gt;"United Kingdom"),"Drop","Keep")</f>
        <v/>
      </c>
    </row>
    <row r="435">
      <c r="A435" t="n">
        <v>540026</v>
      </c>
      <c r="B435" t="n">
        <v>22371</v>
      </c>
      <c r="C435" t="inlineStr">
        <is>
          <t>AIRLINE BAG VINTAGE TOKYO 78</t>
        </is>
      </c>
      <c r="D435" t="n">
        <v>5</v>
      </c>
      <c r="E435" s="8" t="n">
        <v>40547.55902777778</v>
      </c>
      <c r="F435" s="9" t="n">
        <v>4.21</v>
      </c>
      <c r="H435" t="inlineStr">
        <is>
          <t>United Kingdom</t>
        </is>
      </c>
      <c r="I435" s="10">
        <f>IF(OR(G435="",LEFT(A435,1)="C",D435&lt;=0,F435&lt;=0,ISNUMBER(MATCH(B435,NonProduct,0)),LEFT(B435,5)="gift_",H435&lt;&gt;"United Kingdom"),"Drop","Keep")</f>
        <v/>
      </c>
    </row>
    <row r="436">
      <c r="A436" t="n">
        <v>540026</v>
      </c>
      <c r="B436" t="n">
        <v>22372</v>
      </c>
      <c r="C436" t="inlineStr">
        <is>
          <t xml:space="preserve">AIRLINE BAG VINTAGE WORLD CHAMPION </t>
        </is>
      </c>
      <c r="D436" t="n">
        <v>2</v>
      </c>
      <c r="E436" s="8" t="n">
        <v>40547.55902777778</v>
      </c>
      <c r="F436" s="9" t="n">
        <v>4.21</v>
      </c>
      <c r="H436" t="inlineStr">
        <is>
          <t>United Kingdom</t>
        </is>
      </c>
      <c r="I436" s="10">
        <f>IF(OR(G436="",LEFT(A436,1)="C",D436&lt;=0,F436&lt;=0,ISNUMBER(MATCH(B436,NonProduct,0)),LEFT(B436,5)="gift_",H436&lt;&gt;"United Kingdom"),"Drop","Keep")</f>
        <v/>
      </c>
    </row>
    <row r="437">
      <c r="A437" t="n">
        <v>540026</v>
      </c>
      <c r="B437" t="n">
        <v>22376</v>
      </c>
      <c r="C437" t="inlineStr">
        <is>
          <t>AIRLINE BAG VINTAGE JET SET WHITE</t>
        </is>
      </c>
      <c r="D437" t="n">
        <v>1</v>
      </c>
      <c r="E437" s="8" t="n">
        <v>40547.55902777778</v>
      </c>
      <c r="F437" s="9" t="n">
        <v>4.21</v>
      </c>
      <c r="H437" t="inlineStr">
        <is>
          <t>United Kingdom</t>
        </is>
      </c>
      <c r="I437" s="10">
        <f>IF(OR(G437="",LEFT(A437,1)="C",D437&lt;=0,F437&lt;=0,ISNUMBER(MATCH(B437,NonProduct,0)),LEFT(B437,5)="gift_",H437&lt;&gt;"United Kingdom"),"Drop","Keep")</f>
        <v/>
      </c>
    </row>
    <row r="438">
      <c r="A438" t="n">
        <v>540026</v>
      </c>
      <c r="B438" t="n">
        <v>22377</v>
      </c>
      <c r="C438" t="inlineStr">
        <is>
          <t xml:space="preserve">BOTTLE BAG RETROSPOT </t>
        </is>
      </c>
      <c r="D438" t="n">
        <v>7</v>
      </c>
      <c r="E438" s="8" t="n">
        <v>40547.55902777778</v>
      </c>
      <c r="F438" s="9" t="n">
        <v>1.66</v>
      </c>
      <c r="H438" t="inlineStr">
        <is>
          <t>United Kingdom</t>
        </is>
      </c>
      <c r="I438" s="10">
        <f>IF(OR(G438="",LEFT(A438,1)="C",D438&lt;=0,F438&lt;=0,ISNUMBER(MATCH(B438,NonProduct,0)),LEFT(B438,5)="gift_",H438&lt;&gt;"United Kingdom"),"Drop","Keep")</f>
        <v/>
      </c>
    </row>
    <row r="439">
      <c r="A439" t="n">
        <v>540026</v>
      </c>
      <c r="B439" t="n">
        <v>22378</v>
      </c>
      <c r="C439" t="inlineStr">
        <is>
          <t xml:space="preserve">WALL TIDY RETROSPOT </t>
        </is>
      </c>
      <c r="D439" t="n">
        <v>13</v>
      </c>
      <c r="E439" s="8" t="n">
        <v>40547.55902777778</v>
      </c>
      <c r="F439" s="9" t="n">
        <v>1.66</v>
      </c>
      <c r="H439" t="inlineStr">
        <is>
          <t>United Kingdom</t>
        </is>
      </c>
      <c r="I439" s="10">
        <f>IF(OR(G439="",LEFT(A439,1)="C",D439&lt;=0,F439&lt;=0,ISNUMBER(MATCH(B439,NonProduct,0)),LEFT(B439,5)="gift_",H439&lt;&gt;"United Kingdom"),"Drop","Keep")</f>
        <v/>
      </c>
    </row>
    <row r="440">
      <c r="A440" t="n">
        <v>540026</v>
      </c>
      <c r="B440" t="n">
        <v>22380</v>
      </c>
      <c r="C440" t="inlineStr">
        <is>
          <t xml:space="preserve">TOY TIDY SPACEBOY  </t>
        </is>
      </c>
      <c r="D440" t="n">
        <v>1</v>
      </c>
      <c r="E440" s="8" t="n">
        <v>40547.55902777778</v>
      </c>
      <c r="F440" s="9" t="n">
        <v>4.21</v>
      </c>
      <c r="H440" t="inlineStr">
        <is>
          <t>United Kingdom</t>
        </is>
      </c>
      <c r="I440" s="10">
        <f>IF(OR(G440="",LEFT(A440,1)="C",D440&lt;=0,F440&lt;=0,ISNUMBER(MATCH(B440,NonProduct,0)),LEFT(B440,5)="gift_",H440&lt;&gt;"United Kingdom"),"Drop","Keep")</f>
        <v/>
      </c>
    </row>
    <row r="441">
      <c r="A441" t="n">
        <v>540026</v>
      </c>
      <c r="B441" t="n">
        <v>22396</v>
      </c>
      <c r="C441" t="inlineStr">
        <is>
          <t>MAGNETS PACK OF 4 RETRO PHOTO</t>
        </is>
      </c>
      <c r="D441" t="n">
        <v>3</v>
      </c>
      <c r="E441" s="8" t="n">
        <v>40547.55902777778</v>
      </c>
      <c r="F441" s="9" t="n">
        <v>0.85</v>
      </c>
      <c r="H441" t="inlineStr">
        <is>
          <t>United Kingdom</t>
        </is>
      </c>
      <c r="I441" s="10">
        <f>IF(OR(G441="",LEFT(A441,1)="C",D441&lt;=0,F441&lt;=0,ISNUMBER(MATCH(B441,NonProduct,0)),LEFT(B441,5)="gift_",H441&lt;&gt;"United Kingdom"),"Drop","Keep")</f>
        <v/>
      </c>
    </row>
    <row r="442">
      <c r="A442" t="n">
        <v>540026</v>
      </c>
      <c r="B442" t="n">
        <v>85204</v>
      </c>
      <c r="C442" t="inlineStr">
        <is>
          <t>HANGING WOOD AND FELT FLOWER</t>
        </is>
      </c>
      <c r="D442" t="n">
        <v>1</v>
      </c>
      <c r="E442" s="8" t="n">
        <v>40547.55902777778</v>
      </c>
      <c r="F442" s="9" t="n">
        <v>0.43</v>
      </c>
      <c r="H442" t="inlineStr">
        <is>
          <t>United Kingdom</t>
        </is>
      </c>
      <c r="I442" s="10">
        <f>IF(OR(G442="",LEFT(A442,1)="C",D442&lt;=0,F442&lt;=0,ISNUMBER(MATCH(B442,NonProduct,0)),LEFT(B442,5)="gift_",H442&lt;&gt;"United Kingdom"),"Drop","Keep")</f>
        <v/>
      </c>
    </row>
    <row r="443">
      <c r="A443" t="n">
        <v>540026</v>
      </c>
      <c r="B443" t="inlineStr">
        <is>
          <t>90036F</t>
        </is>
      </c>
      <c r="C443" t="inlineStr">
        <is>
          <t>FLOWER GLASS GARLD NECKL36"TURQUOIS</t>
        </is>
      </c>
      <c r="D443" t="n">
        <v>1</v>
      </c>
      <c r="E443" s="8" t="n">
        <v>40547.55902777778</v>
      </c>
      <c r="F443" s="9" t="n">
        <v>8.07</v>
      </c>
      <c r="H443" t="inlineStr">
        <is>
          <t>United Kingdom</t>
        </is>
      </c>
      <c r="I443" s="10">
        <f>IF(OR(G443="",LEFT(A443,1)="C",D443&lt;=0,F443&lt;=0,ISNUMBER(MATCH(B443,NonProduct,0)),LEFT(B443,5)="gift_",H443&lt;&gt;"United Kingdom"),"Drop","Keep")</f>
        <v/>
      </c>
    </row>
    <row r="444">
      <c r="A444" t="n">
        <v>540026</v>
      </c>
      <c r="B444" t="n">
        <v>90062</v>
      </c>
      <c r="C444" t="inlineStr">
        <is>
          <t>CARNIVAL BRACELET</t>
        </is>
      </c>
      <c r="D444" t="n">
        <v>1</v>
      </c>
      <c r="E444" s="8" t="n">
        <v>40547.55902777778</v>
      </c>
      <c r="F444" s="9" t="n">
        <v>12.75</v>
      </c>
      <c r="H444" t="inlineStr">
        <is>
          <t>United Kingdom</t>
        </is>
      </c>
      <c r="I444" s="10">
        <f>IF(OR(G444="",LEFT(A444,1)="C",D444&lt;=0,F444&lt;=0,ISNUMBER(MATCH(B444,NonProduct,0)),LEFT(B444,5)="gift_",H444&lt;&gt;"United Kingdom"),"Drop","Keep")</f>
        <v/>
      </c>
    </row>
    <row r="445">
      <c r="A445" t="n">
        <v>540026</v>
      </c>
      <c r="B445" t="n">
        <v>90071</v>
      </c>
      <c r="C445" t="inlineStr">
        <is>
          <t>RUBY GLASS CLUSTER EARRINGS</t>
        </is>
      </c>
      <c r="D445" t="n">
        <v>3</v>
      </c>
      <c r="E445" s="8" t="n">
        <v>40547.55902777778</v>
      </c>
      <c r="F445" s="9" t="n">
        <v>1.26</v>
      </c>
      <c r="H445" t="inlineStr">
        <is>
          <t>United Kingdom</t>
        </is>
      </c>
      <c r="I445" s="10">
        <f>IF(OR(G445="",LEFT(A445,1)="C",D445&lt;=0,F445&lt;=0,ISNUMBER(MATCH(B445,NonProduct,0)),LEFT(B445,5)="gift_",H445&lt;&gt;"United Kingdom"),"Drop","Keep")</f>
        <v/>
      </c>
    </row>
    <row r="446">
      <c r="A446" t="n">
        <v>540026</v>
      </c>
      <c r="B446" t="inlineStr">
        <is>
          <t>90125E</t>
        </is>
      </c>
      <c r="C446" t="inlineStr">
        <is>
          <t>AMBER BERTIE GLASS BEAD BAG CHARM</t>
        </is>
      </c>
      <c r="D446" t="n">
        <v>1</v>
      </c>
      <c r="E446" s="8" t="n">
        <v>40547.55902777778</v>
      </c>
      <c r="F446" s="9" t="n">
        <v>1.66</v>
      </c>
      <c r="H446" t="inlineStr">
        <is>
          <t>United Kingdom</t>
        </is>
      </c>
      <c r="I446" s="10">
        <f>IF(OR(G446="",LEFT(A446,1)="C",D446&lt;=0,F446&lt;=0,ISNUMBER(MATCH(B446,NonProduct,0)),LEFT(B446,5)="gift_",H446&lt;&gt;"United Kingdom"),"Drop","Keep")</f>
        <v/>
      </c>
    </row>
    <row r="447">
      <c r="A447" t="n">
        <v>540026</v>
      </c>
      <c r="B447" t="inlineStr">
        <is>
          <t>90130C</t>
        </is>
      </c>
      <c r="C447" t="inlineStr">
        <is>
          <t>GREEN STONE/CRYSTAL EARRINGS</t>
        </is>
      </c>
      <c r="D447" t="n">
        <v>1</v>
      </c>
      <c r="E447" s="8" t="n">
        <v>40547.55902777778</v>
      </c>
      <c r="F447" s="9" t="n">
        <v>2.96</v>
      </c>
      <c r="H447" t="inlineStr">
        <is>
          <t>United Kingdom</t>
        </is>
      </c>
      <c r="I447" s="10">
        <f>IF(OR(G447="",LEFT(A447,1)="C",D447&lt;=0,F447&lt;=0,ISNUMBER(MATCH(B447,NonProduct,0)),LEFT(B447,5)="gift_",H447&lt;&gt;"United Kingdom"),"Drop","Keep")</f>
        <v/>
      </c>
    </row>
    <row r="448">
      <c r="A448" t="n">
        <v>540026</v>
      </c>
      <c r="B448" t="inlineStr">
        <is>
          <t>90161A</t>
        </is>
      </c>
      <c r="C448" t="inlineStr">
        <is>
          <t>ANT COPPER RED BOUDICCA BRACELET</t>
        </is>
      </c>
      <c r="D448" t="n">
        <v>1</v>
      </c>
      <c r="E448" s="8" t="n">
        <v>40547.55902777778</v>
      </c>
      <c r="F448" s="9" t="n">
        <v>5.09</v>
      </c>
      <c r="H448" t="inlineStr">
        <is>
          <t>United Kingdom</t>
        </is>
      </c>
      <c r="I448" s="10">
        <f>IF(OR(G448="",LEFT(A448,1)="C",D448&lt;=0,F448&lt;=0,ISNUMBER(MATCH(B448,NonProduct,0)),LEFT(B448,5)="gift_",H448&lt;&gt;"United Kingdom"),"Drop","Keep")</f>
        <v/>
      </c>
    </row>
    <row r="449">
      <c r="A449" t="n">
        <v>540026</v>
      </c>
      <c r="B449" t="inlineStr">
        <is>
          <t>90161C</t>
        </is>
      </c>
      <c r="C449" t="inlineStr">
        <is>
          <t>ANT COPPER LIME BOUDICCA BRACELET</t>
        </is>
      </c>
      <c r="D449" t="n">
        <v>1</v>
      </c>
      <c r="E449" s="8" t="n">
        <v>40547.55902777778</v>
      </c>
      <c r="F449" s="9" t="n">
        <v>5.09</v>
      </c>
      <c r="H449" t="inlineStr">
        <is>
          <t>United Kingdom</t>
        </is>
      </c>
      <c r="I449" s="10">
        <f>IF(OR(G449="",LEFT(A449,1)="C",D449&lt;=0,F449&lt;=0,ISNUMBER(MATCH(B449,NonProduct,0)),LEFT(B449,5)="gift_",H449&lt;&gt;"United Kingdom"),"Drop","Keep")</f>
        <v/>
      </c>
    </row>
    <row r="450">
      <c r="A450" t="n">
        <v>540026</v>
      </c>
      <c r="B450" t="inlineStr">
        <is>
          <t>90183A</t>
        </is>
      </c>
      <c r="C450" t="inlineStr">
        <is>
          <t>AMBER DROP EARRINGS W LONG BEADS</t>
        </is>
      </c>
      <c r="D450" t="n">
        <v>1</v>
      </c>
      <c r="E450" s="8" t="n">
        <v>40547.55902777778</v>
      </c>
      <c r="F450" s="9" t="n">
        <v>2.96</v>
      </c>
      <c r="H450" t="inlineStr">
        <is>
          <t>United Kingdom</t>
        </is>
      </c>
      <c r="I450" s="10">
        <f>IF(OR(G450="",LEFT(A450,1)="C",D450&lt;=0,F450&lt;=0,ISNUMBER(MATCH(B450,NonProduct,0)),LEFT(B450,5)="gift_",H450&lt;&gt;"United Kingdom"),"Drop","Keep")</f>
        <v/>
      </c>
    </row>
    <row r="451">
      <c r="A451" t="n">
        <v>540026</v>
      </c>
      <c r="B451" t="inlineStr">
        <is>
          <t>90183B</t>
        </is>
      </c>
      <c r="C451" t="inlineStr">
        <is>
          <t>AMETHYST DROP EARRINGS W LONG BEADS</t>
        </is>
      </c>
      <c r="D451" t="n">
        <v>1</v>
      </c>
      <c r="E451" s="8" t="n">
        <v>40547.55902777778</v>
      </c>
      <c r="F451" s="9" t="n">
        <v>2.96</v>
      </c>
      <c r="H451" t="inlineStr">
        <is>
          <t>United Kingdom</t>
        </is>
      </c>
      <c r="I451" s="10">
        <f>IF(OR(G451="",LEFT(A451,1)="C",D451&lt;=0,F451&lt;=0,ISNUMBER(MATCH(B451,NonProduct,0)),LEFT(B451,5)="gift_",H451&lt;&gt;"United Kingdom"),"Drop","Keep")</f>
        <v/>
      </c>
    </row>
    <row r="452">
      <c r="A452" t="n">
        <v>540026</v>
      </c>
      <c r="B452" t="n">
        <v>90188</v>
      </c>
      <c r="C452" t="inlineStr">
        <is>
          <t>DROP EARRINGS W FLOWER &amp; LEAF</t>
        </is>
      </c>
      <c r="D452" t="n">
        <v>1</v>
      </c>
      <c r="E452" s="8" t="n">
        <v>40547.55902777778</v>
      </c>
      <c r="F452" s="9" t="n">
        <v>2.54</v>
      </c>
      <c r="H452" t="inlineStr">
        <is>
          <t>United Kingdom</t>
        </is>
      </c>
      <c r="I452" s="10">
        <f>IF(OR(G452="",LEFT(A452,1)="C",D452&lt;=0,F452&lt;=0,ISNUMBER(MATCH(B452,NonProduct,0)),LEFT(B452,5)="gift_",H452&lt;&gt;"United Kingdom"),"Drop","Keep")</f>
        <v/>
      </c>
    </row>
    <row r="453">
      <c r="A453" t="n">
        <v>540026</v>
      </c>
      <c r="B453" t="inlineStr">
        <is>
          <t>90200A</t>
        </is>
      </c>
      <c r="C453" t="inlineStr">
        <is>
          <t>PURPLE SWEETHEART BRACELET</t>
        </is>
      </c>
      <c r="D453" t="n">
        <v>1</v>
      </c>
      <c r="E453" s="8" t="n">
        <v>40547.55902777778</v>
      </c>
      <c r="F453" s="9" t="n">
        <v>4.24</v>
      </c>
      <c r="H453" t="inlineStr">
        <is>
          <t>United Kingdom</t>
        </is>
      </c>
      <c r="I453" s="10">
        <f>IF(OR(G453="",LEFT(A453,1)="C",D453&lt;=0,F453&lt;=0,ISNUMBER(MATCH(B453,NonProduct,0)),LEFT(B453,5)="gift_",H453&lt;&gt;"United Kingdom"),"Drop","Keep")</f>
        <v/>
      </c>
    </row>
    <row r="454">
      <c r="A454" t="n">
        <v>540026</v>
      </c>
      <c r="B454" t="inlineStr">
        <is>
          <t>90200D</t>
        </is>
      </c>
      <c r="C454" t="inlineStr">
        <is>
          <t>PINK SWEETHEART BRACELET</t>
        </is>
      </c>
      <c r="D454" t="n">
        <v>1</v>
      </c>
      <c r="E454" s="8" t="n">
        <v>40547.55902777778</v>
      </c>
      <c r="F454" s="9" t="n">
        <v>4.24</v>
      </c>
      <c r="H454" t="inlineStr">
        <is>
          <t>United Kingdom</t>
        </is>
      </c>
      <c r="I454" s="10">
        <f>IF(OR(G454="",LEFT(A454,1)="C",D454&lt;=0,F454&lt;=0,ISNUMBER(MATCH(B454,NonProduct,0)),LEFT(B454,5)="gift_",H454&lt;&gt;"United Kingdom"),"Drop","Keep")</f>
        <v/>
      </c>
    </row>
    <row r="455">
      <c r="A455" t="n">
        <v>540026</v>
      </c>
      <c r="B455" t="inlineStr">
        <is>
          <t>90202C</t>
        </is>
      </c>
      <c r="C455" t="inlineStr">
        <is>
          <t>GREEN ENAMEL FLOWER HAIR TIE</t>
        </is>
      </c>
      <c r="D455" t="n">
        <v>1</v>
      </c>
      <c r="E455" s="8" t="n">
        <v>40547.55902777778</v>
      </c>
      <c r="F455" s="9" t="n">
        <v>2.96</v>
      </c>
      <c r="H455" t="inlineStr">
        <is>
          <t>United Kingdom</t>
        </is>
      </c>
      <c r="I455" s="10">
        <f>IF(OR(G455="",LEFT(A455,1)="C",D455&lt;=0,F455&lt;=0,ISNUMBER(MATCH(B455,NonProduct,0)),LEFT(B455,5)="gift_",H455&lt;&gt;"United Kingdom"),"Drop","Keep")</f>
        <v/>
      </c>
    </row>
    <row r="456">
      <c r="A456" t="n">
        <v>540026</v>
      </c>
      <c r="B456" t="inlineStr">
        <is>
          <t>90209B</t>
        </is>
      </c>
      <c r="C456" t="inlineStr">
        <is>
          <t>GREEN ENAMEL+GLASS HAIR COMB</t>
        </is>
      </c>
      <c r="D456" t="n">
        <v>1</v>
      </c>
      <c r="E456" s="8" t="n">
        <v>40547.55902777778</v>
      </c>
      <c r="F456" s="9" t="n">
        <v>2.11</v>
      </c>
      <c r="H456" t="inlineStr">
        <is>
          <t>United Kingdom</t>
        </is>
      </c>
      <c r="I456" s="10">
        <f>IF(OR(G456="",LEFT(A456,1)="C",D456&lt;=0,F456&lt;=0,ISNUMBER(MATCH(B456,NonProduct,0)),LEFT(B456,5)="gift_",H456&lt;&gt;"United Kingdom"),"Drop","Keep")</f>
        <v/>
      </c>
    </row>
    <row r="457">
      <c r="A457" t="n">
        <v>540026</v>
      </c>
      <c r="B457" t="inlineStr">
        <is>
          <t>85035C</t>
        </is>
      </c>
      <c r="C457" t="inlineStr">
        <is>
          <t>ROSE 3 WICK MORRIS BOX CANDLE</t>
        </is>
      </c>
      <c r="D457" t="n">
        <v>1</v>
      </c>
      <c r="E457" s="8" t="n">
        <v>40547.55902777778</v>
      </c>
      <c r="F457" s="9" t="n">
        <v>3.36</v>
      </c>
      <c r="H457" t="inlineStr">
        <is>
          <t>United Kingdom</t>
        </is>
      </c>
      <c r="I457" s="10">
        <f>IF(OR(G457="",LEFT(A457,1)="C",D457&lt;=0,F457&lt;=0,ISNUMBER(MATCH(B457,NonProduct,0)),LEFT(B457,5)="gift_",H457&lt;&gt;"United Kingdom"),"Drop","Keep")</f>
        <v/>
      </c>
    </row>
    <row r="458">
      <c r="A458" t="n">
        <v>540026</v>
      </c>
      <c r="B458" t="inlineStr">
        <is>
          <t>85036C</t>
        </is>
      </c>
      <c r="C458" t="inlineStr">
        <is>
          <t>ROSE 1 WICK MORRIS BOXED CANDLE</t>
        </is>
      </c>
      <c r="D458" t="n">
        <v>1</v>
      </c>
      <c r="E458" s="8" t="n">
        <v>40547.55902777778</v>
      </c>
      <c r="F458" s="9" t="n">
        <v>3.36</v>
      </c>
      <c r="H458" t="inlineStr">
        <is>
          <t>United Kingdom</t>
        </is>
      </c>
      <c r="I458" s="10">
        <f>IF(OR(G458="",LEFT(A458,1)="C",D458&lt;=0,F458&lt;=0,ISNUMBER(MATCH(B458,NonProduct,0)),LEFT(B458,5)="gift_",H458&lt;&gt;"United Kingdom"),"Drop","Keep")</f>
        <v/>
      </c>
    </row>
    <row r="459">
      <c r="A459" t="n">
        <v>540026</v>
      </c>
      <c r="B459" t="n">
        <v>85038</v>
      </c>
      <c r="C459" t="inlineStr">
        <is>
          <t>6 CHOCOLATE LOVE HEART T-LIGHTS</t>
        </is>
      </c>
      <c r="D459" t="n">
        <v>1</v>
      </c>
      <c r="E459" s="8" t="n">
        <v>40547.55902777778</v>
      </c>
      <c r="F459" s="9" t="n">
        <v>4.21</v>
      </c>
      <c r="H459" t="inlineStr">
        <is>
          <t>United Kingdom</t>
        </is>
      </c>
      <c r="I459" s="10">
        <f>IF(OR(G459="",LEFT(A459,1)="C",D459&lt;=0,F459&lt;=0,ISNUMBER(MATCH(B459,NonProduct,0)),LEFT(B459,5)="gift_",H459&lt;&gt;"United Kingdom"),"Drop","Keep")</f>
        <v/>
      </c>
    </row>
    <row r="460">
      <c r="A460" t="n">
        <v>540026</v>
      </c>
      <c r="B460" t="inlineStr">
        <is>
          <t>85039A</t>
        </is>
      </c>
      <c r="C460" t="inlineStr">
        <is>
          <t>SET/4 RED MINI ROSE CANDLE IN BOWL</t>
        </is>
      </c>
      <c r="D460" t="n">
        <v>7</v>
      </c>
      <c r="E460" s="8" t="n">
        <v>40547.55902777778</v>
      </c>
      <c r="F460" s="9" t="n">
        <v>1.66</v>
      </c>
      <c r="H460" t="inlineStr">
        <is>
          <t>United Kingdom</t>
        </is>
      </c>
      <c r="I460" s="10">
        <f>IF(OR(G460="",LEFT(A460,1)="C",D460&lt;=0,F460&lt;=0,ISNUMBER(MATCH(B460,NonProduct,0)),LEFT(B460,5)="gift_",H460&lt;&gt;"United Kingdom"),"Drop","Keep")</f>
        <v/>
      </c>
    </row>
    <row r="461">
      <c r="A461" t="n">
        <v>540026</v>
      </c>
      <c r="B461" t="inlineStr">
        <is>
          <t>85039B</t>
        </is>
      </c>
      <c r="C461" t="inlineStr">
        <is>
          <t>S/4 IVORY MINI ROSE CANDLE IN BOWL</t>
        </is>
      </c>
      <c r="D461" t="n">
        <v>4</v>
      </c>
      <c r="E461" s="8" t="n">
        <v>40547.55902777778</v>
      </c>
      <c r="F461" s="9" t="n">
        <v>1.66</v>
      </c>
      <c r="H461" t="inlineStr">
        <is>
          <t>United Kingdom</t>
        </is>
      </c>
      <c r="I461" s="10">
        <f>IF(OR(G461="",LEFT(A461,1)="C",D461&lt;=0,F461&lt;=0,ISNUMBER(MATCH(B461,NonProduct,0)),LEFT(B461,5)="gift_",H461&lt;&gt;"United Kingdom"),"Drop","Keep")</f>
        <v/>
      </c>
    </row>
    <row r="462">
      <c r="A462" t="n">
        <v>540026</v>
      </c>
      <c r="B462" t="inlineStr">
        <is>
          <t>85040A</t>
        </is>
      </c>
      <c r="C462" t="inlineStr">
        <is>
          <t>S/4 PINK FLOWER CANDLES IN BOWL</t>
        </is>
      </c>
      <c r="D462" t="n">
        <v>4</v>
      </c>
      <c r="E462" s="8" t="n">
        <v>40547.55902777778</v>
      </c>
      <c r="F462" s="9" t="n">
        <v>3.36</v>
      </c>
      <c r="H462" t="inlineStr">
        <is>
          <t>United Kingdom</t>
        </is>
      </c>
      <c r="I462" s="10">
        <f>IF(OR(G462="",LEFT(A462,1)="C",D462&lt;=0,F462&lt;=0,ISNUMBER(MATCH(B462,NonProduct,0)),LEFT(B462,5)="gift_",H462&lt;&gt;"United Kingdom"),"Drop","Keep")</f>
        <v/>
      </c>
    </row>
    <row r="463">
      <c r="A463" t="n">
        <v>540026</v>
      </c>
      <c r="B463" t="inlineStr">
        <is>
          <t>85049D</t>
        </is>
      </c>
      <c r="C463" t="inlineStr">
        <is>
          <t xml:space="preserve">BRIGHT BLUES RIBBONS </t>
        </is>
      </c>
      <c r="D463" t="n">
        <v>1</v>
      </c>
      <c r="E463" s="8" t="n">
        <v>40547.55902777778</v>
      </c>
      <c r="F463" s="9" t="n">
        <v>2.51</v>
      </c>
      <c r="H463" t="inlineStr">
        <is>
          <t>United Kingdom</t>
        </is>
      </c>
      <c r="I463" s="10">
        <f>IF(OR(G463="",LEFT(A463,1)="C",D463&lt;=0,F463&lt;=0,ISNUMBER(MATCH(B463,NonProduct,0)),LEFT(B463,5)="gift_",H463&lt;&gt;"United Kingdom"),"Drop","Keep")</f>
        <v/>
      </c>
    </row>
    <row r="464">
      <c r="A464" t="n">
        <v>540026</v>
      </c>
      <c r="B464" t="inlineStr">
        <is>
          <t>85049H</t>
        </is>
      </c>
      <c r="C464" t="inlineStr">
        <is>
          <t xml:space="preserve">URBAN BLACK RIBBONS </t>
        </is>
      </c>
      <c r="D464" t="n">
        <v>16</v>
      </c>
      <c r="E464" s="8" t="n">
        <v>40547.55902777778</v>
      </c>
      <c r="F464" s="9" t="n">
        <v>0.85</v>
      </c>
      <c r="H464" t="inlineStr">
        <is>
          <t>United Kingdom</t>
        </is>
      </c>
      <c r="I464" s="10">
        <f>IF(OR(G464="",LEFT(A464,1)="C",D464&lt;=0,F464&lt;=0,ISNUMBER(MATCH(B464,NonProduct,0)),LEFT(B464,5)="gift_",H464&lt;&gt;"United Kingdom"),"Drop","Keep")</f>
        <v/>
      </c>
    </row>
    <row r="465">
      <c r="A465" t="n">
        <v>540026</v>
      </c>
      <c r="B465" t="n">
        <v>85053</v>
      </c>
      <c r="C465" t="inlineStr">
        <is>
          <t>FRENCH ENAMEL CANDLEHOLDER</t>
        </is>
      </c>
      <c r="D465" t="n">
        <v>1</v>
      </c>
      <c r="E465" s="8" t="n">
        <v>40547.55902777778</v>
      </c>
      <c r="F465" s="9" t="n">
        <v>4.21</v>
      </c>
      <c r="H465" t="inlineStr">
        <is>
          <t>United Kingdom</t>
        </is>
      </c>
      <c r="I465" s="10">
        <f>IF(OR(G465="",LEFT(A465,1)="C",D465&lt;=0,F465&lt;=0,ISNUMBER(MATCH(B465,NonProduct,0)),LEFT(B465,5)="gift_",H465&lt;&gt;"United Kingdom"),"Drop","Keep")</f>
        <v/>
      </c>
    </row>
    <row r="466">
      <c r="A466" t="n">
        <v>540026</v>
      </c>
      <c r="B466" t="n">
        <v>85055</v>
      </c>
      <c r="C466" t="inlineStr">
        <is>
          <t>FRENCH ENAMEL UTENSIL HOLDER</t>
        </is>
      </c>
      <c r="D466" t="n">
        <v>1</v>
      </c>
      <c r="E466" s="8" t="n">
        <v>40547.55902777778</v>
      </c>
      <c r="F466" s="9" t="n">
        <v>7.62</v>
      </c>
      <c r="H466" t="inlineStr">
        <is>
          <t>United Kingdom</t>
        </is>
      </c>
      <c r="I466" s="10">
        <f>IF(OR(G466="",LEFT(A466,1)="C",D466&lt;=0,F466&lt;=0,ISNUMBER(MATCH(B466,NonProduct,0)),LEFT(B466,5)="gift_",H466&lt;&gt;"United Kingdom"),"Drop","Keep")</f>
        <v/>
      </c>
    </row>
    <row r="467">
      <c r="A467" t="n">
        <v>540026</v>
      </c>
      <c r="B467" t="n">
        <v>85059</v>
      </c>
      <c r="C467" t="inlineStr">
        <is>
          <t>FRENCH ENAMEL WATER BASIN</t>
        </is>
      </c>
      <c r="D467" t="n">
        <v>12</v>
      </c>
      <c r="E467" s="8" t="n">
        <v>40547.55902777778</v>
      </c>
      <c r="F467" s="9" t="n">
        <v>3.36</v>
      </c>
      <c r="H467" t="inlineStr">
        <is>
          <t>United Kingdom</t>
        </is>
      </c>
      <c r="I467" s="10">
        <f>IF(OR(G467="",LEFT(A467,1)="C",D467&lt;=0,F467&lt;=0,ISNUMBER(MATCH(B467,NonProduct,0)),LEFT(B467,5)="gift_",H467&lt;&gt;"United Kingdom"),"Drop","Keep")</f>
        <v/>
      </c>
    </row>
    <row r="468">
      <c r="A468" t="n">
        <v>540026</v>
      </c>
      <c r="B468" t="n">
        <v>85066</v>
      </c>
      <c r="C468" t="inlineStr">
        <is>
          <t>CREAM SWEETHEART MINI CHEST</t>
        </is>
      </c>
      <c r="D468" t="n">
        <v>1</v>
      </c>
      <c r="E468" s="8" t="n">
        <v>40547.55902777778</v>
      </c>
      <c r="F468" s="9" t="n">
        <v>25.49</v>
      </c>
      <c r="H468" t="inlineStr">
        <is>
          <t>United Kingdom</t>
        </is>
      </c>
      <c r="I468" s="10">
        <f>IF(OR(G468="",LEFT(A468,1)="C",D468&lt;=0,F468&lt;=0,ISNUMBER(MATCH(B468,NonProduct,0)),LEFT(B468,5)="gift_",H468&lt;&gt;"United Kingdom"),"Drop","Keep")</f>
        <v/>
      </c>
    </row>
    <row r="469">
      <c r="A469" t="n">
        <v>540026</v>
      </c>
      <c r="B469" t="inlineStr">
        <is>
          <t>85071A</t>
        </is>
      </c>
      <c r="C469" t="inlineStr">
        <is>
          <t>BLUE CHARLIE+LOLA PERSONAL DOORSIGN</t>
        </is>
      </c>
      <c r="D469" t="n">
        <v>11</v>
      </c>
      <c r="E469" s="8" t="n">
        <v>40547.55902777778</v>
      </c>
      <c r="F469" s="9" t="n">
        <v>0.85</v>
      </c>
      <c r="H469" t="inlineStr">
        <is>
          <t>United Kingdom</t>
        </is>
      </c>
      <c r="I469" s="10">
        <f>IF(OR(G469="",LEFT(A469,1)="C",D469&lt;=0,F469&lt;=0,ISNUMBER(MATCH(B469,NonProduct,0)),LEFT(B469,5)="gift_",H469&lt;&gt;"United Kingdom"),"Drop","Keep")</f>
        <v/>
      </c>
    </row>
    <row r="470">
      <c r="A470" t="n">
        <v>540026</v>
      </c>
      <c r="B470" t="inlineStr">
        <is>
          <t>85071B</t>
        </is>
      </c>
      <c r="C470" t="inlineStr">
        <is>
          <t>RED CHARLIE+LOLA PERSONAL DOORSIGN</t>
        </is>
      </c>
      <c r="D470" t="n">
        <v>6</v>
      </c>
      <c r="E470" s="8" t="n">
        <v>40547.55902777778</v>
      </c>
      <c r="F470" s="9" t="n">
        <v>0.85</v>
      </c>
      <c r="H470" t="inlineStr">
        <is>
          <t>United Kingdom</t>
        </is>
      </c>
      <c r="I470" s="10">
        <f>IF(OR(G470="",LEFT(A470,1)="C",D470&lt;=0,F470&lt;=0,ISNUMBER(MATCH(B470,NonProduct,0)),LEFT(B470,5)="gift_",H470&lt;&gt;"United Kingdom"),"Drop","Keep")</f>
        <v/>
      </c>
    </row>
    <row r="471">
      <c r="A471" t="n">
        <v>540026</v>
      </c>
      <c r="B471" t="inlineStr">
        <is>
          <t>85071C</t>
        </is>
      </c>
      <c r="C471" t="inlineStr">
        <is>
          <t>CHARLIE+LOLA"EXTREMELY BUSY" SIGN</t>
        </is>
      </c>
      <c r="D471" t="n">
        <v>4</v>
      </c>
      <c r="E471" s="8" t="n">
        <v>40547.55902777778</v>
      </c>
      <c r="F471" s="9" t="n">
        <v>0.85</v>
      </c>
      <c r="H471" t="inlineStr">
        <is>
          <t>United Kingdom</t>
        </is>
      </c>
      <c r="I471" s="10">
        <f>IF(OR(G471="",LEFT(A471,1)="C",D471&lt;=0,F471&lt;=0,ISNUMBER(MATCH(B471,NonProduct,0)),LEFT(B471,5)="gift_",H471&lt;&gt;"United Kingdom"),"Drop","Keep")</f>
        <v/>
      </c>
    </row>
    <row r="472">
      <c r="A472" t="n">
        <v>540026</v>
      </c>
      <c r="B472" t="inlineStr">
        <is>
          <t>85071D</t>
        </is>
      </c>
      <c r="C472" t="inlineStr">
        <is>
          <t>CHARLIE+LOLA MY ROOM DOOR SIGN</t>
        </is>
      </c>
      <c r="D472" t="n">
        <v>2</v>
      </c>
      <c r="E472" s="8" t="n">
        <v>40547.55902777778</v>
      </c>
      <c r="F472" s="9" t="n">
        <v>0.85</v>
      </c>
      <c r="H472" t="inlineStr">
        <is>
          <t>United Kingdom</t>
        </is>
      </c>
      <c r="I472" s="10">
        <f>IF(OR(G472="",LEFT(A472,1)="C",D472&lt;=0,F472&lt;=0,ISNUMBER(MATCH(B472,NonProduct,0)),LEFT(B472,5)="gift_",H472&lt;&gt;"United Kingdom"),"Drop","Keep")</f>
        <v/>
      </c>
    </row>
    <row r="473">
      <c r="A473" t="n">
        <v>540026</v>
      </c>
      <c r="B473" t="n">
        <v>22403</v>
      </c>
      <c r="C473" t="inlineStr">
        <is>
          <t xml:space="preserve">MAGNETS PACK OF 4 VINTAGE LABELS </t>
        </is>
      </c>
      <c r="D473" t="n">
        <v>2</v>
      </c>
      <c r="E473" s="8" t="n">
        <v>40547.55902777778</v>
      </c>
      <c r="F473" s="9" t="n">
        <v>0.85</v>
      </c>
      <c r="H473" t="inlineStr">
        <is>
          <t>United Kingdom</t>
        </is>
      </c>
      <c r="I473" s="10">
        <f>IF(OR(G473="",LEFT(A473,1)="C",D473&lt;=0,F473&lt;=0,ISNUMBER(MATCH(B473,NonProduct,0)),LEFT(B473,5)="gift_",H473&lt;&gt;"United Kingdom"),"Drop","Keep")</f>
        <v/>
      </c>
    </row>
    <row r="474">
      <c r="A474" t="n">
        <v>540026</v>
      </c>
      <c r="B474" t="n">
        <v>22405</v>
      </c>
      <c r="C474" t="inlineStr">
        <is>
          <t>MONEY BOX POCKET MONEY DESIGN</t>
        </is>
      </c>
      <c r="D474" t="n">
        <v>1</v>
      </c>
      <c r="E474" s="8" t="n">
        <v>40547.55902777778</v>
      </c>
      <c r="F474" s="9" t="n">
        <v>2.51</v>
      </c>
      <c r="H474" t="inlineStr">
        <is>
          <t>United Kingdom</t>
        </is>
      </c>
      <c r="I474" s="10">
        <f>IF(OR(G474="",LEFT(A474,1)="C",D474&lt;=0,F474&lt;=0,ISNUMBER(MATCH(B474,NonProduct,0)),LEFT(B474,5)="gift_",H474&lt;&gt;"United Kingdom"),"Drop","Keep")</f>
        <v/>
      </c>
    </row>
    <row r="475">
      <c r="A475" t="n">
        <v>540026</v>
      </c>
      <c r="B475" t="n">
        <v>22410</v>
      </c>
      <c r="C475" t="inlineStr">
        <is>
          <t>MONEY BOX HOUSEKEEPING DESIGN</t>
        </is>
      </c>
      <c r="D475" t="n">
        <v>1</v>
      </c>
      <c r="E475" s="8" t="n">
        <v>40547.55902777778</v>
      </c>
      <c r="F475" s="9" t="n">
        <v>2.51</v>
      </c>
      <c r="H475" t="inlineStr">
        <is>
          <t>United Kingdom</t>
        </is>
      </c>
      <c r="I475" s="10">
        <f>IF(OR(G475="",LEFT(A475,1)="C",D475&lt;=0,F475&lt;=0,ISNUMBER(MATCH(B475,NonProduct,0)),LEFT(B475,5)="gift_",H475&lt;&gt;"United Kingdom"),"Drop","Keep")</f>
        <v/>
      </c>
    </row>
    <row r="476">
      <c r="A476" t="n">
        <v>540026</v>
      </c>
      <c r="B476" t="n">
        <v>22438</v>
      </c>
      <c r="C476" t="inlineStr">
        <is>
          <t>BALLOON ART MAKE YOUR OWN FLOWERS</t>
        </is>
      </c>
      <c r="D476" t="n">
        <v>9</v>
      </c>
      <c r="E476" s="8" t="n">
        <v>40547.55902777778</v>
      </c>
      <c r="F476" s="9" t="n">
        <v>1.66</v>
      </c>
      <c r="H476" t="inlineStr">
        <is>
          <t>United Kingdom</t>
        </is>
      </c>
      <c r="I476" s="10">
        <f>IF(OR(G476="",LEFT(A476,1)="C",D476&lt;=0,F476&lt;=0,ISNUMBER(MATCH(B476,NonProduct,0)),LEFT(B476,5)="gift_",H476&lt;&gt;"United Kingdom"),"Drop","Keep")</f>
        <v/>
      </c>
    </row>
    <row r="477">
      <c r="A477" t="n">
        <v>540026</v>
      </c>
      <c r="B477" t="n">
        <v>22446</v>
      </c>
      <c r="C477" t="inlineStr">
        <is>
          <t>PIN CUSHION BABUSHKA PINK</t>
        </is>
      </c>
      <c r="D477" t="n">
        <v>2</v>
      </c>
      <c r="E477" s="8" t="n">
        <v>40547.55902777778</v>
      </c>
      <c r="F477" s="9" t="n">
        <v>2.51</v>
      </c>
      <c r="H477" t="inlineStr">
        <is>
          <t>United Kingdom</t>
        </is>
      </c>
      <c r="I477" s="10">
        <f>IF(OR(G477="",LEFT(A477,1)="C",D477&lt;=0,F477&lt;=0,ISNUMBER(MATCH(B477,NonProduct,0)),LEFT(B477,5)="gift_",H477&lt;&gt;"United Kingdom"),"Drop","Keep")</f>
        <v/>
      </c>
    </row>
    <row r="478">
      <c r="A478" t="n">
        <v>540026</v>
      </c>
      <c r="B478" t="n">
        <v>22447</v>
      </c>
      <c r="C478" t="inlineStr">
        <is>
          <t>PIN CUSHION BABUSHKA BLUE</t>
        </is>
      </c>
      <c r="D478" t="n">
        <v>2</v>
      </c>
      <c r="E478" s="8" t="n">
        <v>40547.55902777778</v>
      </c>
      <c r="F478" s="9" t="n">
        <v>2.51</v>
      </c>
      <c r="H478" t="inlineStr">
        <is>
          <t>United Kingdom</t>
        </is>
      </c>
      <c r="I478" s="10">
        <f>IF(OR(G478="",LEFT(A478,1)="C",D478&lt;=0,F478&lt;=0,ISNUMBER(MATCH(B478,NonProduct,0)),LEFT(B478,5)="gift_",H478&lt;&gt;"United Kingdom"),"Drop","Keep")</f>
        <v/>
      </c>
    </row>
    <row r="479">
      <c r="A479" t="n">
        <v>540026</v>
      </c>
      <c r="B479" t="n">
        <v>22452</v>
      </c>
      <c r="C479" t="inlineStr">
        <is>
          <t>MEASURING TAPE BABUSHKA PINK</t>
        </is>
      </c>
      <c r="D479" t="n">
        <v>13</v>
      </c>
      <c r="E479" s="8" t="n">
        <v>40547.55902777778</v>
      </c>
      <c r="F479" s="9" t="n">
        <v>1.66</v>
      </c>
      <c r="H479" t="inlineStr">
        <is>
          <t>United Kingdom</t>
        </is>
      </c>
      <c r="I479" s="10">
        <f>IF(OR(G479="",LEFT(A479,1)="C",D479&lt;=0,F479&lt;=0,ISNUMBER(MATCH(B479,NonProduct,0)),LEFT(B479,5)="gift_",H479&lt;&gt;"United Kingdom"),"Drop","Keep")</f>
        <v/>
      </c>
    </row>
    <row r="480">
      <c r="A480" t="n">
        <v>540026</v>
      </c>
      <c r="B480" t="n">
        <v>22453</v>
      </c>
      <c r="C480" t="inlineStr">
        <is>
          <t>MEASURING TAPE BABUSHKA BLUE</t>
        </is>
      </c>
      <c r="D480" t="n">
        <v>6</v>
      </c>
      <c r="E480" s="8" t="n">
        <v>40547.55902777778</v>
      </c>
      <c r="F480" s="9" t="n">
        <v>1.66</v>
      </c>
      <c r="H480" t="inlineStr">
        <is>
          <t>United Kingdom</t>
        </is>
      </c>
      <c r="I480" s="10">
        <f>IF(OR(G480="",LEFT(A480,1)="C",D480&lt;=0,F480&lt;=0,ISNUMBER(MATCH(B480,NonProduct,0)),LEFT(B480,5)="gift_",H480&lt;&gt;"United Kingdom"),"Drop","Keep")</f>
        <v/>
      </c>
    </row>
    <row r="481">
      <c r="A481" t="n">
        <v>540026</v>
      </c>
      <c r="B481" t="n">
        <v>22457</v>
      </c>
      <c r="C481" t="inlineStr">
        <is>
          <t xml:space="preserve">NATURAL SLATE HEART CHALKBOARD </t>
        </is>
      </c>
      <c r="D481" t="n">
        <v>1</v>
      </c>
      <c r="E481" s="8" t="n">
        <v>40547.55902777778</v>
      </c>
      <c r="F481" s="9" t="n">
        <v>5.91</v>
      </c>
      <c r="H481" t="inlineStr">
        <is>
          <t>United Kingdom</t>
        </is>
      </c>
      <c r="I481" s="10">
        <f>IF(OR(G481="",LEFT(A481,1)="C",D481&lt;=0,F481&lt;=0,ISNUMBER(MATCH(B481,NonProduct,0)),LEFT(B481,5)="gift_",H481&lt;&gt;"United Kingdom"),"Drop","Keep")</f>
        <v/>
      </c>
    </row>
    <row r="482">
      <c r="A482" t="n">
        <v>540026</v>
      </c>
      <c r="B482" t="n">
        <v>22469</v>
      </c>
      <c r="C482" t="inlineStr">
        <is>
          <t>HEART OF WICKER SMALL</t>
        </is>
      </c>
      <c r="D482" t="n">
        <v>1</v>
      </c>
      <c r="E482" s="8" t="n">
        <v>40547.55902777778</v>
      </c>
      <c r="F482" s="9" t="n">
        <v>3.36</v>
      </c>
      <c r="H482" t="inlineStr">
        <is>
          <t>United Kingdom</t>
        </is>
      </c>
      <c r="I482" s="10">
        <f>IF(OR(G482="",LEFT(A482,1)="C",D482&lt;=0,F482&lt;=0,ISNUMBER(MATCH(B482,NonProduct,0)),LEFT(B482,5)="gift_",H482&lt;&gt;"United Kingdom"),"Drop","Keep")</f>
        <v/>
      </c>
    </row>
    <row r="483">
      <c r="A483" t="n">
        <v>540026</v>
      </c>
      <c r="B483" t="n">
        <v>22471</v>
      </c>
      <c r="C483" t="inlineStr">
        <is>
          <t xml:space="preserve">TV DINNER TRAY AIR HOSTESS </t>
        </is>
      </c>
      <c r="D483" t="n">
        <v>3</v>
      </c>
      <c r="E483" s="8" t="n">
        <v>40547.55902777778</v>
      </c>
      <c r="F483" s="9" t="n">
        <v>4.21</v>
      </c>
      <c r="H483" t="inlineStr">
        <is>
          <t>United Kingdom</t>
        </is>
      </c>
      <c r="I483" s="10">
        <f>IF(OR(G483="",LEFT(A483,1)="C",D483&lt;=0,F483&lt;=0,ISNUMBER(MATCH(B483,NonProduct,0)),LEFT(B483,5)="gift_",H483&lt;&gt;"United Kingdom"),"Drop","Keep")</f>
        <v/>
      </c>
    </row>
    <row r="484">
      <c r="A484" t="n">
        <v>540026</v>
      </c>
      <c r="B484" t="n">
        <v>22473</v>
      </c>
      <c r="C484" t="inlineStr">
        <is>
          <t>TV DINNER TRAY VINTAGE PAISLEY</t>
        </is>
      </c>
      <c r="D484" t="n">
        <v>4</v>
      </c>
      <c r="E484" s="8" t="n">
        <v>40547.55902777778</v>
      </c>
      <c r="F484" s="9" t="n">
        <v>4.21</v>
      </c>
      <c r="H484" t="inlineStr">
        <is>
          <t>United Kingdom</t>
        </is>
      </c>
      <c r="I484" s="10">
        <f>IF(OR(G484="",LEFT(A484,1)="C",D484&lt;=0,F484&lt;=0,ISNUMBER(MATCH(B484,NonProduct,0)),LEFT(B484,5)="gift_",H484&lt;&gt;"United Kingdom"),"Drop","Keep")</f>
        <v/>
      </c>
    </row>
    <row r="485">
      <c r="A485" t="n">
        <v>540026</v>
      </c>
      <c r="B485" t="n">
        <v>22481</v>
      </c>
      <c r="C485" t="inlineStr">
        <is>
          <t>BLACK TEA TOWEL CLASSIC DESIGN</t>
        </is>
      </c>
      <c r="D485" t="n">
        <v>5</v>
      </c>
      <c r="E485" s="8" t="n">
        <v>40547.55902777778</v>
      </c>
      <c r="F485" s="9" t="n">
        <v>0.85</v>
      </c>
      <c r="H485" t="inlineStr">
        <is>
          <t>United Kingdom</t>
        </is>
      </c>
      <c r="I485" s="10">
        <f>IF(OR(G485="",LEFT(A485,1)="C",D485&lt;=0,F485&lt;=0,ISNUMBER(MATCH(B485,NonProduct,0)),LEFT(B485,5)="gift_",H485&lt;&gt;"United Kingdom"),"Drop","Keep")</f>
        <v/>
      </c>
    </row>
    <row r="486">
      <c r="A486" t="n">
        <v>540026</v>
      </c>
      <c r="B486" t="n">
        <v>22493</v>
      </c>
      <c r="C486" t="inlineStr">
        <is>
          <t>PAINT YOUR OWN CANVAS SET</t>
        </is>
      </c>
      <c r="D486" t="n">
        <v>1</v>
      </c>
      <c r="E486" s="8" t="n">
        <v>40547.55902777778</v>
      </c>
      <c r="F486" s="9" t="n">
        <v>3.36</v>
      </c>
      <c r="H486" t="inlineStr">
        <is>
          <t>United Kingdom</t>
        </is>
      </c>
      <c r="I486" s="10">
        <f>IF(OR(G486="",LEFT(A486,1)="C",D486&lt;=0,F486&lt;=0,ISNUMBER(MATCH(B486,NonProduct,0)),LEFT(B486,5)="gift_",H486&lt;&gt;"United Kingdom"),"Drop","Keep")</f>
        <v/>
      </c>
    </row>
    <row r="487">
      <c r="A487" t="n">
        <v>540026</v>
      </c>
      <c r="B487" t="n">
        <v>22502</v>
      </c>
      <c r="C487" t="inlineStr">
        <is>
          <t>PICNIC BASKET WICKER SMALL</t>
        </is>
      </c>
      <c r="D487" t="n">
        <v>1</v>
      </c>
      <c r="E487" s="8" t="n">
        <v>40547.55902777778</v>
      </c>
      <c r="F487" s="9" t="n">
        <v>8.470000000000001</v>
      </c>
      <c r="H487" t="inlineStr">
        <is>
          <t>United Kingdom</t>
        </is>
      </c>
      <c r="I487" s="10">
        <f>IF(OR(G487="",LEFT(A487,1)="C",D487&lt;=0,F487&lt;=0,ISNUMBER(MATCH(B487,NonProduct,0)),LEFT(B487,5)="gift_",H487&lt;&gt;"United Kingdom"),"Drop","Keep")</f>
        <v/>
      </c>
    </row>
    <row r="488">
      <c r="A488" t="n">
        <v>540026</v>
      </c>
      <c r="B488" t="n">
        <v>22508</v>
      </c>
      <c r="C488" t="inlineStr">
        <is>
          <t>DOORSTOP RETROSPOT HEART</t>
        </is>
      </c>
      <c r="D488" t="n">
        <v>1</v>
      </c>
      <c r="E488" s="8" t="n">
        <v>40547.55902777778</v>
      </c>
      <c r="F488" s="9" t="n">
        <v>7.62</v>
      </c>
      <c r="H488" t="inlineStr">
        <is>
          <t>United Kingdom</t>
        </is>
      </c>
      <c r="I488" s="10">
        <f>IF(OR(G488="",LEFT(A488,1)="C",D488&lt;=0,F488&lt;=0,ISNUMBER(MATCH(B488,NonProduct,0)),LEFT(B488,5)="gift_",H488&lt;&gt;"United Kingdom"),"Drop","Keep")</f>
        <v/>
      </c>
    </row>
    <row r="489">
      <c r="A489" t="n">
        <v>540026</v>
      </c>
      <c r="B489" t="n">
        <v>22558</v>
      </c>
      <c r="C489" t="inlineStr">
        <is>
          <t xml:space="preserve">CLOTHES PEGS RETROSPOT PACK 24 </t>
        </is>
      </c>
      <c r="D489" t="n">
        <v>1</v>
      </c>
      <c r="E489" s="8" t="n">
        <v>40547.55902777778</v>
      </c>
      <c r="F489" s="9" t="n">
        <v>2.51</v>
      </c>
      <c r="H489" t="inlineStr">
        <is>
          <t>United Kingdom</t>
        </is>
      </c>
      <c r="I489" s="10">
        <f>IF(OR(G489="",LEFT(A489,1)="C",D489&lt;=0,F489&lt;=0,ISNUMBER(MATCH(B489,NonProduct,0)),LEFT(B489,5)="gift_",H489&lt;&gt;"United Kingdom"),"Drop","Keep")</f>
        <v/>
      </c>
    </row>
    <row r="490">
      <c r="A490" t="n">
        <v>540026</v>
      </c>
      <c r="B490" t="n">
        <v>22602</v>
      </c>
      <c r="C490" t="inlineStr">
        <is>
          <t>CHRISTMAS RETROSPOT HEART WOOD</t>
        </is>
      </c>
      <c r="D490" t="n">
        <v>1</v>
      </c>
      <c r="E490" s="8" t="n">
        <v>40547.55902777778</v>
      </c>
      <c r="F490" s="9" t="n">
        <v>1.66</v>
      </c>
      <c r="H490" t="inlineStr">
        <is>
          <t>United Kingdom</t>
        </is>
      </c>
      <c r="I490" s="10">
        <f>IF(OR(G490="",LEFT(A490,1)="C",D490&lt;=0,F490&lt;=0,ISNUMBER(MATCH(B490,NonProduct,0)),LEFT(B490,5)="gift_",H490&lt;&gt;"United Kingdom"),"Drop","Keep")</f>
        <v/>
      </c>
    </row>
    <row r="491">
      <c r="A491" t="n">
        <v>540026</v>
      </c>
      <c r="B491" t="n">
        <v>22603</v>
      </c>
      <c r="C491" t="inlineStr">
        <is>
          <t>CHRISTMAS RETROSPOT TREE WOOD</t>
        </is>
      </c>
      <c r="D491" t="n">
        <v>1</v>
      </c>
      <c r="E491" s="8" t="n">
        <v>40547.55902777778</v>
      </c>
      <c r="F491" s="9" t="n">
        <v>1.66</v>
      </c>
      <c r="H491" t="inlineStr">
        <is>
          <t>United Kingdom</t>
        </is>
      </c>
      <c r="I491" s="10">
        <f>IF(OR(G491="",LEFT(A491,1)="C",D491&lt;=0,F491&lt;=0,ISNUMBER(MATCH(B491,NonProduct,0)),LEFT(B491,5)="gift_",H491&lt;&gt;"United Kingdom"),"Drop","Keep")</f>
        <v/>
      </c>
    </row>
    <row r="492">
      <c r="A492" t="n">
        <v>540026</v>
      </c>
      <c r="B492" t="n">
        <v>22616</v>
      </c>
      <c r="C492" t="inlineStr">
        <is>
          <t xml:space="preserve">PACK OF 12 LONDON TISSUES </t>
        </is>
      </c>
      <c r="D492" t="n">
        <v>1</v>
      </c>
      <c r="E492" s="8" t="n">
        <v>40547.55902777778</v>
      </c>
      <c r="F492" s="9" t="n">
        <v>0.85</v>
      </c>
      <c r="H492" t="inlineStr">
        <is>
          <t>United Kingdom</t>
        </is>
      </c>
      <c r="I492" s="10">
        <f>IF(OR(G492="",LEFT(A492,1)="C",D492&lt;=0,F492&lt;=0,ISNUMBER(MATCH(B492,NonProduct,0)),LEFT(B492,5)="gift_",H492&lt;&gt;"United Kingdom"),"Drop","Keep")</f>
        <v/>
      </c>
    </row>
    <row r="493">
      <c r="A493" t="n">
        <v>540026</v>
      </c>
      <c r="B493" t="n">
        <v>22630</v>
      </c>
      <c r="C493" t="inlineStr">
        <is>
          <t>DOLLY GIRL LUNCH BOX</t>
        </is>
      </c>
      <c r="D493" t="n">
        <v>1</v>
      </c>
      <c r="E493" s="8" t="n">
        <v>40547.55902777778</v>
      </c>
      <c r="F493" s="9" t="n">
        <v>4.21</v>
      </c>
      <c r="H493" t="inlineStr">
        <is>
          <t>United Kingdom</t>
        </is>
      </c>
      <c r="I493" s="10">
        <f>IF(OR(G493="",LEFT(A493,1)="C",D493&lt;=0,F493&lt;=0,ISNUMBER(MATCH(B493,NonProduct,0)),LEFT(B493,5)="gift_",H493&lt;&gt;"United Kingdom"),"Drop","Keep")</f>
        <v/>
      </c>
    </row>
    <row r="494">
      <c r="A494" t="n">
        <v>540026</v>
      </c>
      <c r="B494" t="n">
        <v>22652</v>
      </c>
      <c r="C494" t="inlineStr">
        <is>
          <t>TRAVEL SEWING KIT</t>
        </is>
      </c>
      <c r="D494" t="n">
        <v>1</v>
      </c>
      <c r="E494" s="8" t="n">
        <v>40547.55902777778</v>
      </c>
      <c r="F494" s="9" t="n">
        <v>3.36</v>
      </c>
      <c r="H494" t="inlineStr">
        <is>
          <t>United Kingdom</t>
        </is>
      </c>
      <c r="I494" s="10">
        <f>IF(OR(G494="",LEFT(A494,1)="C",D494&lt;=0,F494&lt;=0,ISNUMBER(MATCH(B494,NonProduct,0)),LEFT(B494,5)="gift_",H494&lt;&gt;"United Kingdom"),"Drop","Keep")</f>
        <v/>
      </c>
    </row>
    <row r="495">
      <c r="A495" t="n">
        <v>540026</v>
      </c>
      <c r="B495" t="n">
        <v>22654</v>
      </c>
      <c r="C495" t="inlineStr">
        <is>
          <t xml:space="preserve">DELUXE SEWING KIT </t>
        </is>
      </c>
      <c r="D495" t="n">
        <v>1</v>
      </c>
      <c r="E495" s="8" t="n">
        <v>40547.55902777778</v>
      </c>
      <c r="F495" s="9" t="n">
        <v>11.87</v>
      </c>
      <c r="H495" t="inlineStr">
        <is>
          <t>United Kingdom</t>
        </is>
      </c>
      <c r="I495" s="10">
        <f>IF(OR(G495="",LEFT(A495,1)="C",D495&lt;=0,F495&lt;=0,ISNUMBER(MATCH(B495,NonProduct,0)),LEFT(B495,5)="gift_",H495&lt;&gt;"United Kingdom"),"Drop","Keep")</f>
        <v/>
      </c>
    </row>
    <row r="496">
      <c r="A496" t="n">
        <v>540026</v>
      </c>
      <c r="B496" t="n">
        <v>22694</v>
      </c>
      <c r="C496" t="inlineStr">
        <is>
          <t xml:space="preserve">WICKER STAR </t>
        </is>
      </c>
      <c r="D496" t="n">
        <v>1</v>
      </c>
      <c r="E496" s="8" t="n">
        <v>40547.55902777778</v>
      </c>
      <c r="F496" s="9" t="n">
        <v>4.21</v>
      </c>
      <c r="H496" t="inlineStr">
        <is>
          <t>United Kingdom</t>
        </is>
      </c>
      <c r="I496" s="10">
        <f>IF(OR(G496="",LEFT(A496,1)="C",D496&lt;=0,F496&lt;=0,ISNUMBER(MATCH(B496,NonProduct,0)),LEFT(B496,5)="gift_",H496&lt;&gt;"United Kingdom"),"Drop","Keep")</f>
        <v/>
      </c>
    </row>
    <row r="497">
      <c r="A497" t="n">
        <v>540026</v>
      </c>
      <c r="B497" t="n">
        <v>22697</v>
      </c>
      <c r="C497" t="inlineStr">
        <is>
          <t>GREEN REGENCY TEACUP AND SAUCER</t>
        </is>
      </c>
      <c r="D497" t="n">
        <v>1</v>
      </c>
      <c r="E497" s="8" t="n">
        <v>40547.55902777778</v>
      </c>
      <c r="F497" s="9" t="n">
        <v>5.91</v>
      </c>
      <c r="H497" t="inlineStr">
        <is>
          <t>United Kingdom</t>
        </is>
      </c>
      <c r="I497" s="10">
        <f>IF(OR(G497="",LEFT(A497,1)="C",D497&lt;=0,F497&lt;=0,ISNUMBER(MATCH(B497,NonProduct,0)),LEFT(B497,5)="gift_",H497&lt;&gt;"United Kingdom"),"Drop","Keep")</f>
        <v/>
      </c>
    </row>
    <row r="498">
      <c r="A498" t="n">
        <v>540026</v>
      </c>
      <c r="B498" t="n">
        <v>22713</v>
      </c>
      <c r="C498" t="inlineStr">
        <is>
          <t xml:space="preserve">CARD I LOVE LONDON </t>
        </is>
      </c>
      <c r="D498" t="n">
        <v>2</v>
      </c>
      <c r="E498" s="8" t="n">
        <v>40547.55902777778</v>
      </c>
      <c r="F498" s="9" t="n">
        <v>0.85</v>
      </c>
      <c r="H498" t="inlineStr">
        <is>
          <t>United Kingdom</t>
        </is>
      </c>
      <c r="I498" s="10">
        <f>IF(OR(G498="",LEFT(A498,1)="C",D498&lt;=0,F498&lt;=0,ISNUMBER(MATCH(B498,NonProduct,0)),LEFT(B498,5)="gift_",H498&lt;&gt;"United Kingdom"),"Drop","Keep")</f>
        <v/>
      </c>
    </row>
    <row r="499">
      <c r="A499" t="n">
        <v>540026</v>
      </c>
      <c r="B499" t="n">
        <v>85087</v>
      </c>
      <c r="C499" t="inlineStr">
        <is>
          <t>CANDY SPOT CUSHION COVER</t>
        </is>
      </c>
      <c r="D499" t="n">
        <v>2</v>
      </c>
      <c r="E499" s="8" t="n">
        <v>40547.55902777778</v>
      </c>
      <c r="F499" s="9" t="n">
        <v>3.36</v>
      </c>
      <c r="H499" t="inlineStr">
        <is>
          <t>United Kingdom</t>
        </is>
      </c>
      <c r="I499" s="10">
        <f>IF(OR(G499="",LEFT(A499,1)="C",D499&lt;=0,F499&lt;=0,ISNUMBER(MATCH(B499,NonProduct,0)),LEFT(B499,5)="gift_",H499&lt;&gt;"United Kingdom"),"Drop","Keep")</f>
        <v/>
      </c>
    </row>
    <row r="500">
      <c r="A500" t="n">
        <v>540026</v>
      </c>
      <c r="B500" t="inlineStr">
        <is>
          <t>DOT</t>
        </is>
      </c>
      <c r="C500" t="inlineStr">
        <is>
          <t>DOTCOM POSTAGE</t>
        </is>
      </c>
      <c r="D500" t="n">
        <v>1</v>
      </c>
      <c r="E500" s="8" t="n">
        <v>40547.55902777778</v>
      </c>
      <c r="F500" s="9" t="n">
        <v>469.7</v>
      </c>
      <c r="H500" t="inlineStr">
        <is>
          <t>United Kingdom</t>
        </is>
      </c>
      <c r="I500" s="10">
        <f>IF(OR(G500="",LEFT(A500,1)="C",D500&lt;=0,F500&lt;=0,ISNUMBER(MATCH(B500,NonProduct,0)),LEFT(B500,5)="gift_",H500&lt;&gt;"United Kingdom"),"Drop","Keep")</f>
        <v/>
      </c>
    </row>
    <row r="501">
      <c r="A501" t="n">
        <v>540026</v>
      </c>
      <c r="B501" t="n">
        <v>10125</v>
      </c>
      <c r="C501" t="inlineStr">
        <is>
          <t>MINI FUNKY DESIGN TAPES</t>
        </is>
      </c>
      <c r="D501" t="n">
        <v>15</v>
      </c>
      <c r="E501" s="8" t="n">
        <v>40547.55902777778</v>
      </c>
      <c r="F501" s="9" t="n">
        <v>0.8100000000000001</v>
      </c>
      <c r="H501" t="inlineStr">
        <is>
          <t>United Kingdom</t>
        </is>
      </c>
      <c r="I501" s="10">
        <f>IF(OR(G501="",LEFT(A501,1)="C",D501&lt;=0,F501&lt;=0,ISNUMBER(MATCH(B501,NonProduct,0)),LEFT(B501,5)="gift_",H501&lt;&gt;"United Kingdom"),"Drop","Keep")</f>
        <v/>
      </c>
    </row>
    <row r="502">
      <c r="A502" t="n">
        <v>540026</v>
      </c>
      <c r="B502" t="n">
        <v>10133</v>
      </c>
      <c r="C502" t="inlineStr">
        <is>
          <t>COLOURING PENCILS BROWN TUBE</t>
        </is>
      </c>
      <c r="D502" t="n">
        <v>1</v>
      </c>
      <c r="E502" s="8" t="n">
        <v>40547.55902777778</v>
      </c>
      <c r="F502" s="9" t="n">
        <v>0.8100000000000001</v>
      </c>
      <c r="H502" t="inlineStr">
        <is>
          <t>United Kingdom</t>
        </is>
      </c>
      <c r="I502" s="10">
        <f>IF(OR(G502="",LEFT(A502,1)="C",D502&lt;=0,F502&lt;=0,ISNUMBER(MATCH(B502,NonProduct,0)),LEFT(B502,5)="gift_",H502&lt;&gt;"United Kingdom"),"Drop","Keep")</f>
        <v/>
      </c>
    </row>
    <row r="503">
      <c r="A503" t="n">
        <v>540026</v>
      </c>
      <c r="B503" t="n">
        <v>10135</v>
      </c>
      <c r="C503" t="inlineStr">
        <is>
          <t>COLOURING PENCILS BROWN TUBE</t>
        </is>
      </c>
      <c r="D503" t="n">
        <v>28</v>
      </c>
      <c r="E503" s="8" t="n">
        <v>40547.55902777778</v>
      </c>
      <c r="F503" s="9" t="n">
        <v>1.28</v>
      </c>
      <c r="H503" t="inlineStr">
        <is>
          <t>United Kingdom</t>
        </is>
      </c>
      <c r="I503" s="10">
        <f>IF(OR(G503="",LEFT(A503,1)="C",D503&lt;=0,F503&lt;=0,ISNUMBER(MATCH(B503,NonProduct,0)),LEFT(B503,5)="gift_",H503&lt;&gt;"United Kingdom"),"Drop","Keep")</f>
        <v/>
      </c>
    </row>
    <row r="504">
      <c r="A504" t="n">
        <v>540026</v>
      </c>
      <c r="B504" t="inlineStr">
        <is>
          <t>15060B</t>
        </is>
      </c>
      <c r="C504" t="inlineStr">
        <is>
          <t>FAIRY CAKE DESIGN UMBRELLA</t>
        </is>
      </c>
      <c r="D504" t="n">
        <v>2</v>
      </c>
      <c r="E504" s="8" t="n">
        <v>40547.55902777778</v>
      </c>
      <c r="F504" s="9" t="n">
        <v>8.470000000000001</v>
      </c>
      <c r="H504" t="inlineStr">
        <is>
          <t>United Kingdom</t>
        </is>
      </c>
      <c r="I504" s="10">
        <f>IF(OR(G504="",LEFT(A504,1)="C",D504&lt;=0,F504&lt;=0,ISNUMBER(MATCH(B504,NonProduct,0)),LEFT(B504,5)="gift_",H504&lt;&gt;"United Kingdom"),"Drop","Keep")</f>
        <v/>
      </c>
    </row>
    <row r="505">
      <c r="A505" t="n">
        <v>540026</v>
      </c>
      <c r="B505" t="n">
        <v>16048</v>
      </c>
      <c r="C505" t="inlineStr">
        <is>
          <t xml:space="preserve">TEATIME ROUND PENCIL SHARPENER </t>
        </is>
      </c>
      <c r="D505" t="n">
        <v>1</v>
      </c>
      <c r="E505" s="8" t="n">
        <v>40547.55902777778</v>
      </c>
      <c r="F505" s="9" t="n">
        <v>0.85</v>
      </c>
      <c r="H505" t="inlineStr">
        <is>
          <t>United Kingdom</t>
        </is>
      </c>
      <c r="I505" s="10">
        <f>IF(OR(G505="",LEFT(A505,1)="C",D505&lt;=0,F505&lt;=0,ISNUMBER(MATCH(B505,NonProduct,0)),LEFT(B505,5)="gift_",H505&lt;&gt;"United Kingdom"),"Drop","Keep")</f>
        <v/>
      </c>
    </row>
    <row r="506">
      <c r="A506" t="n">
        <v>540026</v>
      </c>
      <c r="B506" t="n">
        <v>16225</v>
      </c>
      <c r="C506" t="inlineStr">
        <is>
          <t>RATTLE SNAKE EGGS</t>
        </is>
      </c>
      <c r="D506" t="n">
        <v>5</v>
      </c>
      <c r="E506" s="8" t="n">
        <v>40547.55902777778</v>
      </c>
      <c r="F506" s="9" t="n">
        <v>0.85</v>
      </c>
      <c r="H506" t="inlineStr">
        <is>
          <t>United Kingdom</t>
        </is>
      </c>
      <c r="I506" s="10">
        <f>IF(OR(G506="",LEFT(A506,1)="C",D506&lt;=0,F506&lt;=0,ISNUMBER(MATCH(B506,NonProduct,0)),LEFT(B506,5)="gift_",H506&lt;&gt;"United Kingdom"),"Drop","Keep")</f>
        <v/>
      </c>
    </row>
    <row r="507">
      <c r="A507" t="n">
        <v>540026</v>
      </c>
      <c r="B507" t="n">
        <v>16235</v>
      </c>
      <c r="C507" t="inlineStr">
        <is>
          <t>RECYCLED PENCIL WITH RABBIT ERASER</t>
        </is>
      </c>
      <c r="D507" t="n">
        <v>2</v>
      </c>
      <c r="E507" s="8" t="n">
        <v>40547.55902777778</v>
      </c>
      <c r="F507" s="9" t="n">
        <v>0.43</v>
      </c>
      <c r="H507" t="inlineStr">
        <is>
          <t>United Kingdom</t>
        </is>
      </c>
      <c r="I507" s="10">
        <f>IF(OR(G507="",LEFT(A507,1)="C",D507&lt;=0,F507&lt;=0,ISNUMBER(MATCH(B507,NonProduct,0)),LEFT(B507,5)="gift_",H507&lt;&gt;"United Kingdom"),"Drop","Keep")</f>
        <v/>
      </c>
    </row>
    <row r="508">
      <c r="A508" t="n">
        <v>540026</v>
      </c>
      <c r="B508" t="n">
        <v>16236</v>
      </c>
      <c r="C508" t="inlineStr">
        <is>
          <t>KITTY PENCIL ERASERS</t>
        </is>
      </c>
      <c r="D508" t="n">
        <v>2</v>
      </c>
      <c r="E508" s="8" t="n">
        <v>40547.55902777778</v>
      </c>
      <c r="F508" s="9" t="n">
        <v>0.43</v>
      </c>
      <c r="H508" t="inlineStr">
        <is>
          <t>United Kingdom</t>
        </is>
      </c>
      <c r="I508" s="10">
        <f>IF(OR(G508="",LEFT(A508,1)="C",D508&lt;=0,F508&lt;=0,ISNUMBER(MATCH(B508,NonProduct,0)),LEFT(B508,5)="gift_",H508&lt;&gt;"United Kingdom"),"Drop","Keep")</f>
        <v/>
      </c>
    </row>
    <row r="509">
      <c r="A509" t="n">
        <v>540026</v>
      </c>
      <c r="B509" t="n">
        <v>16237</v>
      </c>
      <c r="C509" t="inlineStr">
        <is>
          <t>SLEEPING CAT ERASERS</t>
        </is>
      </c>
      <c r="D509" t="n">
        <v>1</v>
      </c>
      <c r="E509" s="8" t="n">
        <v>40547.55902777778</v>
      </c>
      <c r="F509" s="9" t="n">
        <v>0.43</v>
      </c>
      <c r="H509" t="inlineStr">
        <is>
          <t>United Kingdom</t>
        </is>
      </c>
      <c r="I509" s="10">
        <f>IF(OR(G509="",LEFT(A509,1)="C",D509&lt;=0,F509&lt;=0,ISNUMBER(MATCH(B509,NonProduct,0)),LEFT(B509,5)="gift_",H509&lt;&gt;"United Kingdom"),"Drop","Keep")</f>
        <v/>
      </c>
    </row>
    <row r="510">
      <c r="A510" t="n">
        <v>540026</v>
      </c>
      <c r="B510" t="inlineStr">
        <is>
          <t>17012D</t>
        </is>
      </c>
      <c r="C510" t="inlineStr">
        <is>
          <t xml:space="preserve">ORIGAMI ROSE INCENSE/CANDLE SET </t>
        </is>
      </c>
      <c r="D510" t="n">
        <v>1</v>
      </c>
      <c r="E510" s="8" t="n">
        <v>40547.55902777778</v>
      </c>
      <c r="F510" s="9" t="n">
        <v>2.51</v>
      </c>
      <c r="H510" t="inlineStr">
        <is>
          <t>United Kingdom</t>
        </is>
      </c>
      <c r="I510" s="10">
        <f>IF(OR(G510="",LEFT(A510,1)="C",D510&lt;=0,F510&lt;=0,ISNUMBER(MATCH(B510,NonProduct,0)),LEFT(B510,5)="gift_",H510&lt;&gt;"United Kingdom"),"Drop","Keep")</f>
        <v/>
      </c>
    </row>
    <row r="511">
      <c r="A511" t="n">
        <v>540026</v>
      </c>
      <c r="B511" t="inlineStr">
        <is>
          <t>17012F</t>
        </is>
      </c>
      <c r="C511" t="inlineStr">
        <is>
          <t>ORIGAMI SANDLEWOOD INCENSE/CAND SET</t>
        </is>
      </c>
      <c r="D511" t="n">
        <v>1</v>
      </c>
      <c r="E511" s="8" t="n">
        <v>40547.55902777778</v>
      </c>
      <c r="F511" s="9" t="n">
        <v>2.51</v>
      </c>
      <c r="H511" t="inlineStr">
        <is>
          <t>United Kingdom</t>
        </is>
      </c>
      <c r="I511" s="10">
        <f>IF(OR(G511="",LEFT(A511,1)="C",D511&lt;=0,F511&lt;=0,ISNUMBER(MATCH(B511,NonProduct,0)),LEFT(B511,5)="gift_",H511&lt;&gt;"United Kingdom"),"Drop","Keep")</f>
        <v/>
      </c>
    </row>
    <row r="512">
      <c r="A512" t="n">
        <v>540026</v>
      </c>
      <c r="B512" t="n">
        <v>20615</v>
      </c>
      <c r="C512" t="inlineStr">
        <is>
          <t>BLUE POLKADOT PASSPORT COVER</t>
        </is>
      </c>
      <c r="D512" t="n">
        <v>1</v>
      </c>
      <c r="E512" s="8" t="n">
        <v>40547.55902777778</v>
      </c>
      <c r="F512" s="9" t="n">
        <v>1.66</v>
      </c>
      <c r="H512" t="inlineStr">
        <is>
          <t>United Kingdom</t>
        </is>
      </c>
      <c r="I512" s="10">
        <f>IF(OR(G512="",LEFT(A512,1)="C",D512&lt;=0,F512&lt;=0,ISNUMBER(MATCH(B512,NonProduct,0)),LEFT(B512,5)="gift_",H512&lt;&gt;"United Kingdom"),"Drop","Keep")</f>
        <v/>
      </c>
    </row>
    <row r="513">
      <c r="A513" t="n">
        <v>540026</v>
      </c>
      <c r="B513" t="n">
        <v>20618</v>
      </c>
      <c r="C513" t="inlineStr">
        <is>
          <t xml:space="preserve">QUEEN OF THE SKIES PASSPORT COVER </t>
        </is>
      </c>
      <c r="D513" t="n">
        <v>3</v>
      </c>
      <c r="E513" s="8" t="n">
        <v>40547.55902777778</v>
      </c>
      <c r="F513" s="9" t="n">
        <v>1.66</v>
      </c>
      <c r="H513" t="inlineStr">
        <is>
          <t>United Kingdom</t>
        </is>
      </c>
      <c r="I513" s="10">
        <f>IF(OR(G513="",LEFT(A513,1)="C",D513&lt;=0,F513&lt;=0,ISNUMBER(MATCH(B513,NonProduct,0)),LEFT(B513,5)="gift_",H513&lt;&gt;"United Kingdom"),"Drop","Keep")</f>
        <v/>
      </c>
    </row>
    <row r="514">
      <c r="A514" t="n">
        <v>540026</v>
      </c>
      <c r="B514" t="n">
        <v>20619</v>
      </c>
      <c r="C514" t="inlineStr">
        <is>
          <t xml:space="preserve">TROPICAL PASSPORT COVER </t>
        </is>
      </c>
      <c r="D514" t="n">
        <v>2</v>
      </c>
      <c r="E514" s="8" t="n">
        <v>40547.55902777778</v>
      </c>
      <c r="F514" s="9" t="n">
        <v>1.66</v>
      </c>
      <c r="H514" t="inlineStr">
        <is>
          <t>United Kingdom</t>
        </is>
      </c>
      <c r="I514" s="10">
        <f>IF(OR(G514="",LEFT(A514,1)="C",D514&lt;=0,F514&lt;=0,ISNUMBER(MATCH(B514,NonProduct,0)),LEFT(B514,5)="gift_",H514&lt;&gt;"United Kingdom"),"Drop","Keep")</f>
        <v/>
      </c>
    </row>
    <row r="515">
      <c r="A515" t="n">
        <v>540026</v>
      </c>
      <c r="B515" t="n">
        <v>20652</v>
      </c>
      <c r="C515" t="inlineStr">
        <is>
          <t xml:space="preserve">BLUE POLKADOT LUGGAGE TAG </t>
        </is>
      </c>
      <c r="D515" t="n">
        <v>5</v>
      </c>
      <c r="E515" s="8" t="n">
        <v>40547.55902777778</v>
      </c>
      <c r="F515" s="9" t="n">
        <v>0.85</v>
      </c>
      <c r="H515" t="inlineStr">
        <is>
          <t>United Kingdom</t>
        </is>
      </c>
      <c r="I515" s="10">
        <f>IF(OR(G515="",LEFT(A515,1)="C",D515&lt;=0,F515&lt;=0,ISNUMBER(MATCH(B515,NonProduct,0)),LEFT(B515,5)="gift_",H515&lt;&gt;"United Kingdom"),"Drop","Keep")</f>
        <v/>
      </c>
    </row>
    <row r="516">
      <c r="A516" t="n">
        <v>540026</v>
      </c>
      <c r="B516" t="n">
        <v>20653</v>
      </c>
      <c r="C516" t="inlineStr">
        <is>
          <t>CHERRY BLOSSOM LUGGAGE TAG</t>
        </is>
      </c>
      <c r="D516" t="n">
        <v>3</v>
      </c>
      <c r="E516" s="8" t="n">
        <v>40547.55902777778</v>
      </c>
      <c r="F516" s="9" t="n">
        <v>0.85</v>
      </c>
      <c r="H516" t="inlineStr">
        <is>
          <t>United Kingdom</t>
        </is>
      </c>
      <c r="I516" s="10">
        <f>IF(OR(G516="",LEFT(A516,1)="C",D516&lt;=0,F516&lt;=0,ISNUMBER(MATCH(B516,NonProduct,0)),LEFT(B516,5)="gift_",H516&lt;&gt;"United Kingdom"),"Drop","Keep")</f>
        <v/>
      </c>
    </row>
    <row r="517">
      <c r="A517" t="n">
        <v>540026</v>
      </c>
      <c r="B517" t="n">
        <v>20655</v>
      </c>
      <c r="C517" t="inlineStr">
        <is>
          <t>QUEEN OF SKIES LUGGAGE TAG</t>
        </is>
      </c>
      <c r="D517" t="n">
        <v>4</v>
      </c>
      <c r="E517" s="8" t="n">
        <v>40547.55902777778</v>
      </c>
      <c r="F517" s="9" t="n">
        <v>0.85</v>
      </c>
      <c r="H517" t="inlineStr">
        <is>
          <t>United Kingdom</t>
        </is>
      </c>
      <c r="I517" s="10">
        <f>IF(OR(G517="",LEFT(A517,1)="C",D517&lt;=0,F517&lt;=0,ISNUMBER(MATCH(B517,NonProduct,0)),LEFT(B517,5)="gift_",H517&lt;&gt;"United Kingdom"),"Drop","Keep")</f>
        <v/>
      </c>
    </row>
    <row r="518">
      <c r="A518" t="n">
        <v>540026</v>
      </c>
      <c r="B518" t="n">
        <v>20659</v>
      </c>
      <c r="C518" t="inlineStr">
        <is>
          <t>ECONOMY LUGGAGE TAG</t>
        </is>
      </c>
      <c r="D518" t="n">
        <v>2</v>
      </c>
      <c r="E518" s="8" t="n">
        <v>40547.55902777778</v>
      </c>
      <c r="F518" s="9" t="n">
        <v>0.85</v>
      </c>
      <c r="H518" t="inlineStr">
        <is>
          <t>United Kingdom</t>
        </is>
      </c>
      <c r="I518" s="10">
        <f>IF(OR(G518="",LEFT(A518,1)="C",D518&lt;=0,F518&lt;=0,ISNUMBER(MATCH(B518,NonProduct,0)),LEFT(B518,5)="gift_",H518&lt;&gt;"United Kingdom"),"Drop","Keep")</f>
        <v/>
      </c>
    </row>
    <row r="519">
      <c r="A519" t="n">
        <v>540026</v>
      </c>
      <c r="B519" t="n">
        <v>20663</v>
      </c>
      <c r="C519" t="inlineStr">
        <is>
          <t xml:space="preserve">QUEEN OF THE SKIES HOLIDAY PURSE </t>
        </is>
      </c>
      <c r="D519" t="n">
        <v>2</v>
      </c>
      <c r="E519" s="8" t="n">
        <v>40547.55902777778</v>
      </c>
      <c r="F519" s="9" t="n">
        <v>2.51</v>
      </c>
      <c r="H519" t="inlineStr">
        <is>
          <t>United Kingdom</t>
        </is>
      </c>
      <c r="I519" s="10">
        <f>IF(OR(G519="",LEFT(A519,1)="C",D519&lt;=0,F519&lt;=0,ISNUMBER(MATCH(B519,NonProduct,0)),LEFT(B519,5)="gift_",H519&lt;&gt;"United Kingdom"),"Drop","Keep")</f>
        <v/>
      </c>
    </row>
    <row r="520">
      <c r="A520" t="n">
        <v>540026</v>
      </c>
      <c r="B520" t="n">
        <v>20682</v>
      </c>
      <c r="C520" t="inlineStr">
        <is>
          <t>RED RETROSPOT CHILDRENS UMBRELLA</t>
        </is>
      </c>
      <c r="D520" t="n">
        <v>1</v>
      </c>
      <c r="E520" s="8" t="n">
        <v>40547.55902777778</v>
      </c>
      <c r="F520" s="9" t="n">
        <v>6.77</v>
      </c>
      <c r="H520" t="inlineStr">
        <is>
          <t>United Kingdom</t>
        </is>
      </c>
      <c r="I520" s="10">
        <f>IF(OR(G520="",LEFT(A520,1)="C",D520&lt;=0,F520&lt;=0,ISNUMBER(MATCH(B520,NonProduct,0)),LEFT(B520,5)="gift_",H520&lt;&gt;"United Kingdom"),"Drop","Keep")</f>
        <v/>
      </c>
    </row>
    <row r="521">
      <c r="A521" t="n">
        <v>540026</v>
      </c>
      <c r="B521" t="n">
        <v>20696</v>
      </c>
      <c r="C521" t="inlineStr">
        <is>
          <t>FLORAL SOFT CAR TOY</t>
        </is>
      </c>
      <c r="D521" t="n">
        <v>1</v>
      </c>
      <c r="E521" s="8" t="n">
        <v>40547.55902777778</v>
      </c>
      <c r="F521" s="9" t="n">
        <v>3.36</v>
      </c>
      <c r="H521" t="inlineStr">
        <is>
          <t>United Kingdom</t>
        </is>
      </c>
      <c r="I521" s="10">
        <f>IF(OR(G521="",LEFT(A521,1)="C",D521&lt;=0,F521&lt;=0,ISNUMBER(MATCH(B521,NonProduct,0)),LEFT(B521,5)="gift_",H521&lt;&gt;"United Kingdom"),"Drop","Keep")</f>
        <v/>
      </c>
    </row>
    <row r="522">
      <c r="A522" t="n">
        <v>540026</v>
      </c>
      <c r="B522" t="n">
        <v>20699</v>
      </c>
      <c r="C522" t="inlineStr">
        <is>
          <t>MOUSEY LONG LEGS SOFT TOY</t>
        </is>
      </c>
      <c r="D522" t="n">
        <v>4</v>
      </c>
      <c r="E522" s="8" t="n">
        <v>40547.55902777778</v>
      </c>
      <c r="F522" s="9" t="n">
        <v>2.51</v>
      </c>
      <c r="H522" t="inlineStr">
        <is>
          <t>United Kingdom</t>
        </is>
      </c>
      <c r="I522" s="10">
        <f>IF(OR(G522="",LEFT(A522,1)="C",D522&lt;=0,F522&lt;=0,ISNUMBER(MATCH(B522,NonProduct,0)),LEFT(B522,5)="gift_",H522&lt;&gt;"United Kingdom"),"Drop","Keep")</f>
        <v/>
      </c>
    </row>
    <row r="523">
      <c r="A523" t="n">
        <v>540026</v>
      </c>
      <c r="B523" t="n">
        <v>20704</v>
      </c>
      <c r="C523" t="inlineStr">
        <is>
          <t>MR ROBOT SOFT TOY</t>
        </is>
      </c>
      <c r="D523" t="n">
        <v>1</v>
      </c>
      <c r="E523" s="8" t="n">
        <v>40547.55902777778</v>
      </c>
      <c r="F523" s="9" t="n">
        <v>14.43</v>
      </c>
      <c r="H523" t="inlineStr">
        <is>
          <t>United Kingdom</t>
        </is>
      </c>
      <c r="I523" s="10">
        <f>IF(OR(G523="",LEFT(A523,1)="C",D523&lt;=0,F523&lt;=0,ISNUMBER(MATCH(B523,NonProduct,0)),LEFT(B523,5)="gift_",H523&lt;&gt;"United Kingdom"),"Drop","Keep")</f>
        <v/>
      </c>
    </row>
    <row r="524">
      <c r="A524" t="n">
        <v>540026</v>
      </c>
      <c r="B524" t="n">
        <v>20717</v>
      </c>
      <c r="C524" t="inlineStr">
        <is>
          <t>STRAWBERRY SHOPPER BAG</t>
        </is>
      </c>
      <c r="D524" t="n">
        <v>30</v>
      </c>
      <c r="E524" s="8" t="n">
        <v>40547.55902777778</v>
      </c>
      <c r="F524" s="9" t="n">
        <v>0.85</v>
      </c>
      <c r="H524" t="inlineStr">
        <is>
          <t>United Kingdom</t>
        </is>
      </c>
      <c r="I524" s="10">
        <f>IF(OR(G524="",LEFT(A524,1)="C",D524&lt;=0,F524&lt;=0,ISNUMBER(MATCH(B524,NonProduct,0)),LEFT(B524,5)="gift_",H524&lt;&gt;"United Kingdom"),"Drop","Keep")</f>
        <v/>
      </c>
    </row>
    <row r="525">
      <c r="A525" t="n">
        <v>540026</v>
      </c>
      <c r="B525" t="n">
        <v>20719</v>
      </c>
      <c r="C525" t="inlineStr">
        <is>
          <t>WOODLAND CHARLOTTE BAG</t>
        </is>
      </c>
      <c r="D525" t="n">
        <v>1</v>
      </c>
      <c r="E525" s="8" t="n">
        <v>40547.55902777778</v>
      </c>
      <c r="F525" s="9" t="n">
        <v>1.66</v>
      </c>
      <c r="H525" t="inlineStr">
        <is>
          <t>United Kingdom</t>
        </is>
      </c>
      <c r="I525" s="10">
        <f>IF(OR(G525="",LEFT(A525,1)="C",D525&lt;=0,F525&lt;=0,ISNUMBER(MATCH(B525,NonProduct,0)),LEFT(B525,5)="gift_",H525&lt;&gt;"United Kingdom"),"Drop","Keep")</f>
        <v/>
      </c>
    </row>
    <row r="526">
      <c r="A526" t="n">
        <v>540026</v>
      </c>
      <c r="B526" t="n">
        <v>22715</v>
      </c>
      <c r="C526" t="inlineStr">
        <is>
          <t>CARD WEDDING DAY</t>
        </is>
      </c>
      <c r="D526" t="n">
        <v>1</v>
      </c>
      <c r="E526" s="8" t="n">
        <v>40547.55902777778</v>
      </c>
      <c r="F526" s="9" t="n">
        <v>0.85</v>
      </c>
      <c r="H526" t="inlineStr">
        <is>
          <t>United Kingdom</t>
        </is>
      </c>
      <c r="I526" s="10">
        <f>IF(OR(G526="",LEFT(A526,1)="C",D526&lt;=0,F526&lt;=0,ISNUMBER(MATCH(B526,NonProduct,0)),LEFT(B526,5)="gift_",H526&lt;&gt;"United Kingdom"),"Drop","Keep")</f>
        <v/>
      </c>
    </row>
    <row r="527">
      <c r="A527" t="n">
        <v>540026</v>
      </c>
      <c r="B527" t="n">
        <v>22716</v>
      </c>
      <c r="C527" t="inlineStr">
        <is>
          <t>CARD CIRCUS PARADE</t>
        </is>
      </c>
      <c r="D527" t="n">
        <v>1</v>
      </c>
      <c r="E527" s="8" t="n">
        <v>40547.55902777778</v>
      </c>
      <c r="F527" s="9" t="n">
        <v>0.85</v>
      </c>
      <c r="H527" t="inlineStr">
        <is>
          <t>United Kingdom</t>
        </is>
      </c>
      <c r="I527" s="10">
        <f>IF(OR(G527="",LEFT(A527,1)="C",D527&lt;=0,F527&lt;=0,ISNUMBER(MATCH(B527,NonProduct,0)),LEFT(B527,5)="gift_",H527&lt;&gt;"United Kingdom"),"Drop","Keep")</f>
        <v/>
      </c>
    </row>
    <row r="528">
      <c r="A528" t="n">
        <v>540026</v>
      </c>
      <c r="B528" t="n">
        <v>22720</v>
      </c>
      <c r="C528" t="inlineStr">
        <is>
          <t xml:space="preserve">SET OF 3 CAKE TINS PANTRY DESIGN </t>
        </is>
      </c>
      <c r="D528" t="n">
        <v>1</v>
      </c>
      <c r="E528" s="8" t="n">
        <v>40547.55902777778</v>
      </c>
      <c r="F528" s="9" t="n">
        <v>11.02</v>
      </c>
      <c r="H528" t="inlineStr">
        <is>
          <t>United Kingdom</t>
        </is>
      </c>
      <c r="I528" s="10">
        <f>IF(OR(G528="",LEFT(A528,1)="C",D528&lt;=0,F528&lt;=0,ISNUMBER(MATCH(B528,NonProduct,0)),LEFT(B528,5)="gift_",H528&lt;&gt;"United Kingdom"),"Drop","Keep")</f>
        <v/>
      </c>
    </row>
    <row r="529">
      <c r="A529" t="n">
        <v>540026</v>
      </c>
      <c r="B529" t="n">
        <v>22722</v>
      </c>
      <c r="C529" t="inlineStr">
        <is>
          <t>SET OF 6 SPICE TINS PANTRY DESIGN</t>
        </is>
      </c>
      <c r="D529" t="n">
        <v>2</v>
      </c>
      <c r="E529" s="8" t="n">
        <v>40547.55902777778</v>
      </c>
      <c r="F529" s="9" t="n">
        <v>8.470000000000001</v>
      </c>
      <c r="H529" t="inlineStr">
        <is>
          <t>United Kingdom</t>
        </is>
      </c>
      <c r="I529" s="10">
        <f>IF(OR(G529="",LEFT(A529,1)="C",D529&lt;=0,F529&lt;=0,ISNUMBER(MATCH(B529,NonProduct,0)),LEFT(B529,5)="gift_",H529&lt;&gt;"United Kingdom"),"Drop","Keep")</f>
        <v/>
      </c>
    </row>
    <row r="530">
      <c r="A530" t="n">
        <v>540026</v>
      </c>
      <c r="B530" t="n">
        <v>22726</v>
      </c>
      <c r="C530" t="inlineStr">
        <is>
          <t>ALARM CLOCK BAKELIKE GREEN</t>
        </is>
      </c>
      <c r="D530" t="n">
        <v>3</v>
      </c>
      <c r="E530" s="8" t="n">
        <v>40547.55902777778</v>
      </c>
      <c r="F530" s="9" t="n">
        <v>7.62</v>
      </c>
      <c r="H530" t="inlineStr">
        <is>
          <t>United Kingdom</t>
        </is>
      </c>
      <c r="I530" s="10">
        <f>IF(OR(G530="",LEFT(A530,1)="C",D530&lt;=0,F530&lt;=0,ISNUMBER(MATCH(B530,NonProduct,0)),LEFT(B530,5)="gift_",H530&lt;&gt;"United Kingdom"),"Drop","Keep")</f>
        <v/>
      </c>
    </row>
    <row r="531">
      <c r="A531" t="n">
        <v>540026</v>
      </c>
      <c r="B531" t="n">
        <v>22728</v>
      </c>
      <c r="C531" t="inlineStr">
        <is>
          <t>ALARM CLOCK BAKELIKE PINK</t>
        </is>
      </c>
      <c r="D531" t="n">
        <v>1</v>
      </c>
      <c r="E531" s="8" t="n">
        <v>40547.55902777778</v>
      </c>
      <c r="F531" s="9" t="n">
        <v>7.62</v>
      </c>
      <c r="H531" t="inlineStr">
        <is>
          <t>United Kingdom</t>
        </is>
      </c>
      <c r="I531" s="10">
        <f>IF(OR(G531="",LEFT(A531,1)="C",D531&lt;=0,F531&lt;=0,ISNUMBER(MATCH(B531,NonProduct,0)),LEFT(B531,5)="gift_",H531&lt;&gt;"United Kingdom"),"Drop","Keep")</f>
        <v/>
      </c>
    </row>
    <row r="532">
      <c r="A532" t="n">
        <v>540026</v>
      </c>
      <c r="B532" t="n">
        <v>22729</v>
      </c>
      <c r="C532" t="inlineStr">
        <is>
          <t>ALARM CLOCK BAKELIKE ORANGE</t>
        </is>
      </c>
      <c r="D532" t="n">
        <v>1</v>
      </c>
      <c r="E532" s="8" t="n">
        <v>40547.55902777778</v>
      </c>
      <c r="F532" s="9" t="n">
        <v>7.62</v>
      </c>
      <c r="H532" t="inlineStr">
        <is>
          <t>United Kingdom</t>
        </is>
      </c>
      <c r="I532" s="10">
        <f>IF(OR(G532="",LEFT(A532,1)="C",D532&lt;=0,F532&lt;=0,ISNUMBER(MATCH(B532,NonProduct,0)),LEFT(B532,5)="gift_",H532&lt;&gt;"United Kingdom"),"Drop","Keep")</f>
        <v/>
      </c>
    </row>
    <row r="533">
      <c r="A533" t="n">
        <v>540026</v>
      </c>
      <c r="B533" t="n">
        <v>22741</v>
      </c>
      <c r="C533" t="inlineStr">
        <is>
          <t>FUNKY DIVA PEN</t>
        </is>
      </c>
      <c r="D533" t="n">
        <v>2</v>
      </c>
      <c r="E533" s="8" t="n">
        <v>40547.55902777778</v>
      </c>
      <c r="F533" s="9" t="n">
        <v>1.66</v>
      </c>
      <c r="H533" t="inlineStr">
        <is>
          <t>United Kingdom</t>
        </is>
      </c>
      <c r="I533" s="10">
        <f>IF(OR(G533="",LEFT(A533,1)="C",D533&lt;=0,F533&lt;=0,ISNUMBER(MATCH(B533,NonProduct,0)),LEFT(B533,5)="gift_",H533&lt;&gt;"United Kingdom"),"Drop","Keep")</f>
        <v/>
      </c>
    </row>
    <row r="534">
      <c r="A534" t="n">
        <v>540026</v>
      </c>
      <c r="B534" t="n">
        <v>22744</v>
      </c>
      <c r="C534" t="inlineStr">
        <is>
          <t>MAKE YOUR OWN MONSOON CARD KIT</t>
        </is>
      </c>
      <c r="D534" t="n">
        <v>1</v>
      </c>
      <c r="E534" s="8" t="n">
        <v>40547.55902777778</v>
      </c>
      <c r="F534" s="9" t="n">
        <v>5.91</v>
      </c>
      <c r="H534" t="inlineStr">
        <is>
          <t>United Kingdom</t>
        </is>
      </c>
      <c r="I534" s="10">
        <f>IF(OR(G534="",LEFT(A534,1)="C",D534&lt;=0,F534&lt;=0,ISNUMBER(MATCH(B534,NonProduct,0)),LEFT(B534,5)="gift_",H534&lt;&gt;"United Kingdom"),"Drop","Keep")</f>
        <v/>
      </c>
    </row>
    <row r="535">
      <c r="A535" t="n">
        <v>540026</v>
      </c>
      <c r="B535" t="n">
        <v>22759</v>
      </c>
      <c r="C535" t="inlineStr">
        <is>
          <t>SET OF 3 NOTEBOOKS IN PARCEL</t>
        </is>
      </c>
      <c r="D535" t="n">
        <v>1</v>
      </c>
      <c r="E535" s="8" t="n">
        <v>40547.55902777778</v>
      </c>
      <c r="F535" s="9" t="n">
        <v>3.36</v>
      </c>
      <c r="H535" t="inlineStr">
        <is>
          <t>United Kingdom</t>
        </is>
      </c>
      <c r="I535" s="10">
        <f>IF(OR(G535="",LEFT(A535,1)="C",D535&lt;=0,F535&lt;=0,ISNUMBER(MATCH(B535,NonProduct,0)),LEFT(B535,5)="gift_",H535&lt;&gt;"United Kingdom"),"Drop","Keep")</f>
        <v/>
      </c>
    </row>
    <row r="536">
      <c r="A536" t="n">
        <v>540026</v>
      </c>
      <c r="B536" t="n">
        <v>22766</v>
      </c>
      <c r="C536" t="inlineStr">
        <is>
          <t>PHOTO FRAME CORNICE</t>
        </is>
      </c>
      <c r="D536" t="n">
        <v>1</v>
      </c>
      <c r="E536" s="8" t="n">
        <v>40547.55902777778</v>
      </c>
      <c r="F536" s="9" t="n">
        <v>5.91</v>
      </c>
      <c r="H536" t="inlineStr">
        <is>
          <t>United Kingdom</t>
        </is>
      </c>
      <c r="I536" s="10">
        <f>IF(OR(G536="",LEFT(A536,1)="C",D536&lt;=0,F536&lt;=0,ISNUMBER(MATCH(B536,NonProduct,0)),LEFT(B536,5)="gift_",H536&lt;&gt;"United Kingdom"),"Drop","Keep")</f>
        <v/>
      </c>
    </row>
    <row r="537">
      <c r="A537" t="n">
        <v>540026</v>
      </c>
      <c r="B537" t="n">
        <v>22769</v>
      </c>
      <c r="C537" t="inlineStr">
        <is>
          <t>CHALKBOARD KITCHEN ORGANISER</t>
        </is>
      </c>
      <c r="D537" t="n">
        <v>1</v>
      </c>
      <c r="E537" s="8" t="n">
        <v>40547.55902777778</v>
      </c>
      <c r="F537" s="9" t="n">
        <v>51.02</v>
      </c>
      <c r="H537" t="inlineStr">
        <is>
          <t>United Kingdom</t>
        </is>
      </c>
      <c r="I537" s="10">
        <f>IF(OR(G537="",LEFT(A537,1)="C",D537&lt;=0,F537&lt;=0,ISNUMBER(MATCH(B537,NonProduct,0)),LEFT(B537,5)="gift_",H537&lt;&gt;"United Kingdom"),"Drop","Keep")</f>
        <v/>
      </c>
    </row>
    <row r="538">
      <c r="A538" t="n">
        <v>540026</v>
      </c>
      <c r="B538" t="n">
        <v>22771</v>
      </c>
      <c r="C538" t="inlineStr">
        <is>
          <t>CLEAR DRAWER KNOB ACRYLIC EDWARDIAN</t>
        </is>
      </c>
      <c r="D538" t="n">
        <v>2</v>
      </c>
      <c r="E538" s="8" t="n">
        <v>40547.55902777778</v>
      </c>
      <c r="F538" s="9" t="n">
        <v>2.51</v>
      </c>
      <c r="H538" t="inlineStr">
        <is>
          <t>United Kingdom</t>
        </is>
      </c>
      <c r="I538" s="10">
        <f>IF(OR(G538="",LEFT(A538,1)="C",D538&lt;=0,F538&lt;=0,ISNUMBER(MATCH(B538,NonProduct,0)),LEFT(B538,5)="gift_",H538&lt;&gt;"United Kingdom"),"Drop","Keep")</f>
        <v/>
      </c>
    </row>
    <row r="539">
      <c r="A539" t="n">
        <v>540026</v>
      </c>
      <c r="B539" t="n">
        <v>22805</v>
      </c>
      <c r="C539" t="inlineStr">
        <is>
          <t>BLUE DRAWER KNOB ACRYLIC EDWARDIAN</t>
        </is>
      </c>
      <c r="D539" t="n">
        <v>3</v>
      </c>
      <c r="E539" s="8" t="n">
        <v>40547.55902777778</v>
      </c>
      <c r="F539" s="9" t="n">
        <v>2.51</v>
      </c>
      <c r="H539" t="inlineStr">
        <is>
          <t>United Kingdom</t>
        </is>
      </c>
      <c r="I539" s="10">
        <f>IF(OR(G539="",LEFT(A539,1)="C",D539&lt;=0,F539&lt;=0,ISNUMBER(MATCH(B539,NonProduct,0)),LEFT(B539,5)="gift_",H539&lt;&gt;"United Kingdom"),"Drop","Keep")</f>
        <v/>
      </c>
    </row>
    <row r="540">
      <c r="A540" t="n">
        <v>540026</v>
      </c>
      <c r="B540" t="n">
        <v>22814</v>
      </c>
      <c r="C540" t="inlineStr">
        <is>
          <t xml:space="preserve">CARD PARTY GAMES </t>
        </is>
      </c>
      <c r="D540" t="n">
        <v>1</v>
      </c>
      <c r="E540" s="8" t="n">
        <v>40547.55902777778</v>
      </c>
      <c r="F540" s="9" t="n">
        <v>0.85</v>
      </c>
      <c r="H540" t="inlineStr">
        <is>
          <t>United Kingdom</t>
        </is>
      </c>
      <c r="I540" s="10">
        <f>IF(OR(G540="",LEFT(A540,1)="C",D540&lt;=0,F540&lt;=0,ISNUMBER(MATCH(B540,NonProduct,0)),LEFT(B540,5)="gift_",H540&lt;&gt;"United Kingdom"),"Drop","Keep")</f>
        <v/>
      </c>
    </row>
    <row r="541">
      <c r="A541" t="n">
        <v>540026</v>
      </c>
      <c r="B541" t="n">
        <v>22817</v>
      </c>
      <c r="C541" t="inlineStr">
        <is>
          <t>CARD SUKI BIRTHDAY</t>
        </is>
      </c>
      <c r="D541" t="n">
        <v>19</v>
      </c>
      <c r="E541" s="8" t="n">
        <v>40547.55902777778</v>
      </c>
      <c r="F541" s="9" t="n">
        <v>0.43</v>
      </c>
      <c r="H541" t="inlineStr">
        <is>
          <t>United Kingdom</t>
        </is>
      </c>
      <c r="I541" s="10">
        <f>IF(OR(G541="",LEFT(A541,1)="C",D541&lt;=0,F541&lt;=0,ISNUMBER(MATCH(B541,NonProduct,0)),LEFT(B541,5)="gift_",H541&lt;&gt;"United Kingdom"),"Drop","Keep")</f>
        <v/>
      </c>
    </row>
    <row r="542">
      <c r="A542" t="n">
        <v>540026</v>
      </c>
      <c r="B542" t="n">
        <v>22819</v>
      </c>
      <c r="C542" t="inlineStr">
        <is>
          <t>BIRTHDAY CARD, RETRO SPOT</t>
        </is>
      </c>
      <c r="D542" t="n">
        <v>22</v>
      </c>
      <c r="E542" s="8" t="n">
        <v>40547.55902777778</v>
      </c>
      <c r="F542" s="9" t="n">
        <v>0.43</v>
      </c>
      <c r="H542" t="inlineStr">
        <is>
          <t>United Kingdom</t>
        </is>
      </c>
      <c r="I542" s="10">
        <f>IF(OR(G542="",LEFT(A542,1)="C",D542&lt;=0,F542&lt;=0,ISNUMBER(MATCH(B542,NonProduct,0)),LEFT(B542,5)="gift_",H542&lt;&gt;"United Kingdom"),"Drop","Keep")</f>
        <v/>
      </c>
    </row>
    <row r="543">
      <c r="A543" t="n">
        <v>540026</v>
      </c>
      <c r="B543" t="n">
        <v>22834</v>
      </c>
      <c r="C543" t="inlineStr">
        <is>
          <t>HAND WARMER BABUSHKA DESIGN</t>
        </is>
      </c>
      <c r="D543" t="n">
        <v>7</v>
      </c>
      <c r="E543" s="8" t="n">
        <v>40547.55902777778</v>
      </c>
      <c r="F543" s="9" t="n">
        <v>1.66</v>
      </c>
      <c r="H543" t="inlineStr">
        <is>
          <t>United Kingdom</t>
        </is>
      </c>
      <c r="I543" s="10">
        <f>IF(OR(G543="",LEFT(A543,1)="C",D543&lt;=0,F543&lt;=0,ISNUMBER(MATCH(B543,NonProduct,0)),LEFT(B543,5)="gift_",H543&lt;&gt;"United Kingdom"),"Drop","Keep")</f>
        <v/>
      </c>
    </row>
    <row r="544">
      <c r="A544" t="n">
        <v>540026</v>
      </c>
      <c r="B544" t="n">
        <v>22900</v>
      </c>
      <c r="C544" t="inlineStr">
        <is>
          <t xml:space="preserve"> SET 2 TEA TOWELS I LOVE LONDON </t>
        </is>
      </c>
      <c r="D544" t="n">
        <v>1</v>
      </c>
      <c r="E544" s="8" t="n">
        <v>40547.55902777778</v>
      </c>
      <c r="F544" s="9" t="n">
        <v>5.91</v>
      </c>
      <c r="H544" t="inlineStr">
        <is>
          <t>United Kingdom</t>
        </is>
      </c>
      <c r="I544" s="10">
        <f>IF(OR(G544="",LEFT(A544,1)="C",D544&lt;=0,F544&lt;=0,ISNUMBER(MATCH(B544,NonProduct,0)),LEFT(B544,5)="gift_",H544&lt;&gt;"United Kingdom"),"Drop","Keep")</f>
        <v/>
      </c>
    </row>
    <row r="545">
      <c r="A545" t="n">
        <v>540026</v>
      </c>
      <c r="B545" t="n">
        <v>22933</v>
      </c>
      <c r="C545" t="inlineStr">
        <is>
          <t>BAKING MOULD EASTER EGG MILK CHOC</t>
        </is>
      </c>
      <c r="D545" t="n">
        <v>1</v>
      </c>
      <c r="E545" s="8" t="n">
        <v>40547.55902777778</v>
      </c>
      <c r="F545" s="9" t="n">
        <v>5.91</v>
      </c>
      <c r="H545" t="inlineStr">
        <is>
          <t>United Kingdom</t>
        </is>
      </c>
      <c r="I545" s="10">
        <f>IF(OR(G545="",LEFT(A545,1)="C",D545&lt;=0,F545&lt;=0,ISNUMBER(MATCH(B545,NonProduct,0)),LEFT(B545,5)="gift_",H545&lt;&gt;"United Kingdom"),"Drop","Keep")</f>
        <v/>
      </c>
    </row>
    <row r="546">
      <c r="A546" t="n">
        <v>540026</v>
      </c>
      <c r="B546" t="n">
        <v>22937</v>
      </c>
      <c r="C546" t="inlineStr">
        <is>
          <t>BAKING MOULD CHOCOLATE CUPCAKES</t>
        </is>
      </c>
      <c r="D546" t="n">
        <v>1</v>
      </c>
      <c r="E546" s="8" t="n">
        <v>40547.55902777778</v>
      </c>
      <c r="F546" s="9" t="n">
        <v>5.06</v>
      </c>
      <c r="H546" t="inlineStr">
        <is>
          <t>United Kingdom</t>
        </is>
      </c>
      <c r="I546" s="10">
        <f>IF(OR(G546="",LEFT(A546,1)="C",D546&lt;=0,F546&lt;=0,ISNUMBER(MATCH(B546,NonProduct,0)),LEFT(B546,5)="gift_",H546&lt;&gt;"United Kingdom"),"Drop","Keep")</f>
        <v/>
      </c>
    </row>
    <row r="547">
      <c r="A547" t="n">
        <v>540026</v>
      </c>
      <c r="B547" t="n">
        <v>85088</v>
      </c>
      <c r="C547" t="inlineStr">
        <is>
          <t>CANDY SPOT HAND BAG</t>
        </is>
      </c>
      <c r="D547" t="n">
        <v>2</v>
      </c>
      <c r="E547" s="8" t="n">
        <v>40547.55902777778</v>
      </c>
      <c r="F547" s="9" t="n">
        <v>1.66</v>
      </c>
      <c r="H547" t="inlineStr">
        <is>
          <t>United Kingdom</t>
        </is>
      </c>
      <c r="I547" s="10">
        <f>IF(OR(G547="",LEFT(A547,1)="C",D547&lt;=0,F547&lt;=0,ISNUMBER(MATCH(B547,NonProduct,0)),LEFT(B547,5)="gift_",H547&lt;&gt;"United Kingdom"),"Drop","Keep")</f>
        <v/>
      </c>
    </row>
    <row r="548">
      <c r="A548" t="n">
        <v>540026</v>
      </c>
      <c r="B548" t="n">
        <v>85094</v>
      </c>
      <c r="C548" t="inlineStr">
        <is>
          <t>CANDY SPOT EGG WARMER RABBIT</t>
        </is>
      </c>
      <c r="D548" t="n">
        <v>2</v>
      </c>
      <c r="E548" s="8" t="n">
        <v>40547.55902777778</v>
      </c>
      <c r="F548" s="9" t="n">
        <v>0.85</v>
      </c>
      <c r="H548" t="inlineStr">
        <is>
          <t>United Kingdom</t>
        </is>
      </c>
      <c r="I548" s="10">
        <f>IF(OR(G548="",LEFT(A548,1)="C",D548&lt;=0,F548&lt;=0,ISNUMBER(MATCH(B548,NonProduct,0)),LEFT(B548,5)="gift_",H548&lt;&gt;"United Kingdom"),"Drop","Keep")</f>
        <v/>
      </c>
    </row>
    <row r="549">
      <c r="A549" t="n">
        <v>540026</v>
      </c>
      <c r="B549" t="n">
        <v>85095</v>
      </c>
      <c r="C549" t="inlineStr">
        <is>
          <t>THREE CANVAS LUGGAGE TAGS</t>
        </is>
      </c>
      <c r="D549" t="n">
        <v>2</v>
      </c>
      <c r="E549" s="8" t="n">
        <v>40547.55902777778</v>
      </c>
      <c r="F549" s="9" t="n">
        <v>1.28</v>
      </c>
      <c r="H549" t="inlineStr">
        <is>
          <t>United Kingdom</t>
        </is>
      </c>
      <c r="I549" s="10">
        <f>IF(OR(G549="",LEFT(A549,1)="C",D549&lt;=0,F549&lt;=0,ISNUMBER(MATCH(B549,NonProduct,0)),LEFT(B549,5)="gift_",H549&lt;&gt;"United Kingdom"),"Drop","Keep")</f>
        <v/>
      </c>
    </row>
    <row r="550">
      <c r="A550" t="n">
        <v>540026</v>
      </c>
      <c r="B550" t="n">
        <v>85103</v>
      </c>
      <c r="C550" t="inlineStr">
        <is>
          <t>SILVER T-LIGHT SETTING</t>
        </is>
      </c>
      <c r="D550" t="n">
        <v>1</v>
      </c>
      <c r="E550" s="8" t="n">
        <v>40547.55902777778</v>
      </c>
      <c r="F550" s="9" t="n">
        <v>5.91</v>
      </c>
      <c r="H550" t="inlineStr">
        <is>
          <t>United Kingdom</t>
        </is>
      </c>
      <c r="I550" s="10">
        <f>IF(OR(G550="",LEFT(A550,1)="C",D550&lt;=0,F550&lt;=0,ISNUMBER(MATCH(B550,NonProduct,0)),LEFT(B550,5)="gift_",H550&lt;&gt;"United Kingdom"),"Drop","Keep")</f>
        <v/>
      </c>
    </row>
    <row r="551">
      <c r="A551" t="n">
        <v>540026</v>
      </c>
      <c r="B551" t="n">
        <v>85118</v>
      </c>
      <c r="C551" t="inlineStr">
        <is>
          <t>HEART T-LIGHT HOLDER</t>
        </is>
      </c>
      <c r="D551" t="n">
        <v>1</v>
      </c>
      <c r="E551" s="8" t="n">
        <v>40547.55902777778</v>
      </c>
      <c r="F551" s="9" t="n">
        <v>2.51</v>
      </c>
      <c r="H551" t="inlineStr">
        <is>
          <t>United Kingdom</t>
        </is>
      </c>
      <c r="I551" s="10">
        <f>IF(OR(G551="",LEFT(A551,1)="C",D551&lt;=0,F551&lt;=0,ISNUMBER(MATCH(B551,NonProduct,0)),LEFT(B551,5)="gift_",H551&lt;&gt;"United Kingdom"),"Drop","Keep")</f>
        <v/>
      </c>
    </row>
    <row r="552">
      <c r="A552" t="n">
        <v>540026</v>
      </c>
      <c r="B552" t="inlineStr">
        <is>
          <t>85123A</t>
        </is>
      </c>
      <c r="C552" t="inlineStr">
        <is>
          <t>WHITE HANGING HEART T-LIGHT HOLDER</t>
        </is>
      </c>
      <c r="D552" t="n">
        <v>1</v>
      </c>
      <c r="E552" s="8" t="n">
        <v>40547.55902777778</v>
      </c>
      <c r="F552" s="9" t="n">
        <v>5.91</v>
      </c>
      <c r="H552" t="inlineStr">
        <is>
          <t>United Kingdom</t>
        </is>
      </c>
      <c r="I552" s="10">
        <f>IF(OR(G552="",LEFT(A552,1)="C",D552&lt;=0,F552&lt;=0,ISNUMBER(MATCH(B552,NonProduct,0)),LEFT(B552,5)="gift_",H552&lt;&gt;"United Kingdom"),"Drop","Keep")</f>
        <v/>
      </c>
    </row>
    <row r="553">
      <c r="A553" t="n">
        <v>540026</v>
      </c>
      <c r="B553" t="n">
        <v>85125</v>
      </c>
      <c r="C553" t="inlineStr">
        <is>
          <t>SMALL ROUND CUT GLASS CANDLESTICK</t>
        </is>
      </c>
      <c r="D553" t="n">
        <v>1</v>
      </c>
      <c r="E553" s="8" t="n">
        <v>40547.55902777778</v>
      </c>
      <c r="F553" s="9" t="n">
        <v>3.36</v>
      </c>
      <c r="H553" t="inlineStr">
        <is>
          <t>United Kingdom</t>
        </is>
      </c>
      <c r="I553" s="10">
        <f>IF(OR(G553="",LEFT(A553,1)="C",D553&lt;=0,F553&lt;=0,ISNUMBER(MATCH(B553,NonProduct,0)),LEFT(B553,5)="gift_",H553&lt;&gt;"United Kingdom"),"Drop","Keep")</f>
        <v/>
      </c>
    </row>
    <row r="554">
      <c r="A554" t="n">
        <v>540026</v>
      </c>
      <c r="B554" t="n">
        <v>85127</v>
      </c>
      <c r="C554" t="inlineStr">
        <is>
          <t>SMALL SQUARE CUT GLASS CANDLESTICK</t>
        </is>
      </c>
      <c r="D554" t="n">
        <v>3</v>
      </c>
      <c r="E554" s="8" t="n">
        <v>40547.55902777778</v>
      </c>
      <c r="F554" s="9" t="n">
        <v>3.36</v>
      </c>
      <c r="H554" t="inlineStr">
        <is>
          <t>United Kingdom</t>
        </is>
      </c>
      <c r="I554" s="10">
        <f>IF(OR(G554="",LEFT(A554,1)="C",D554&lt;=0,F554&lt;=0,ISNUMBER(MATCH(B554,NonProduct,0)),LEFT(B554,5)="gift_",H554&lt;&gt;"United Kingdom"),"Drop","Keep")</f>
        <v/>
      </c>
    </row>
    <row r="555">
      <c r="A555" t="n">
        <v>540026</v>
      </c>
      <c r="B555" t="inlineStr">
        <is>
          <t>85131A</t>
        </is>
      </c>
      <c r="C555" t="inlineStr">
        <is>
          <t>BEADED PEARL HEART WHITE ON STICK</t>
        </is>
      </c>
      <c r="D555" t="n">
        <v>10</v>
      </c>
      <c r="E555" s="8" t="n">
        <v>40547.55902777778</v>
      </c>
      <c r="F555" s="9" t="n">
        <v>0.85</v>
      </c>
      <c r="H555" t="inlineStr">
        <is>
          <t>United Kingdom</t>
        </is>
      </c>
      <c r="I555" s="10">
        <f>IF(OR(G555="",LEFT(A555,1)="C",D555&lt;=0,F555&lt;=0,ISNUMBER(MATCH(B555,NonProduct,0)),LEFT(B555,5)="gift_",H555&lt;&gt;"United Kingdom"),"Drop","Keep")</f>
        <v/>
      </c>
    </row>
    <row r="556">
      <c r="A556" t="n">
        <v>540026</v>
      </c>
      <c r="B556" t="n">
        <v>22945</v>
      </c>
      <c r="C556" t="inlineStr">
        <is>
          <t xml:space="preserve">CHRISTMAS METAL TAGS ASSORTED </t>
        </is>
      </c>
      <c r="D556" t="n">
        <v>1</v>
      </c>
      <c r="E556" s="8" t="n">
        <v>40547.55902777778</v>
      </c>
      <c r="F556" s="9" t="n">
        <v>11.02</v>
      </c>
      <c r="H556" t="inlineStr">
        <is>
          <t>United Kingdom</t>
        </is>
      </c>
      <c r="I556" s="10">
        <f>IF(OR(G556="",LEFT(A556,1)="C",D556&lt;=0,F556&lt;=0,ISNUMBER(MATCH(B556,NonProduct,0)),LEFT(B556,5)="gift_",H556&lt;&gt;"United Kingdom"),"Drop","Keep")</f>
        <v/>
      </c>
    </row>
    <row r="557">
      <c r="A557" t="n">
        <v>540026</v>
      </c>
      <c r="B557" t="n">
        <v>22952</v>
      </c>
      <c r="C557" t="inlineStr">
        <is>
          <t>60 CAKE CASES VINTAGE CHRISTMAS</t>
        </is>
      </c>
      <c r="D557" t="n">
        <v>1</v>
      </c>
      <c r="E557" s="8" t="n">
        <v>40547.55902777778</v>
      </c>
      <c r="F557" s="9" t="n">
        <v>1.28</v>
      </c>
      <c r="H557" t="inlineStr">
        <is>
          <t>United Kingdom</t>
        </is>
      </c>
      <c r="I557" s="10">
        <f>IF(OR(G557="",LEFT(A557,1)="C",D557&lt;=0,F557&lt;=0,ISNUMBER(MATCH(B557,NonProduct,0)),LEFT(B557,5)="gift_",H557&lt;&gt;"United Kingdom"),"Drop","Keep")</f>
        <v/>
      </c>
    </row>
    <row r="558">
      <c r="A558" t="n">
        <v>540026</v>
      </c>
      <c r="B558" t="n">
        <v>22960</v>
      </c>
      <c r="C558" t="inlineStr">
        <is>
          <t>JAM MAKING SET WITH JARS</t>
        </is>
      </c>
      <c r="D558" t="n">
        <v>2</v>
      </c>
      <c r="E558" s="8" t="n">
        <v>40547.55902777778</v>
      </c>
      <c r="F558" s="9" t="n">
        <v>8.470000000000001</v>
      </c>
      <c r="H558" t="inlineStr">
        <is>
          <t>United Kingdom</t>
        </is>
      </c>
      <c r="I558" s="10">
        <f>IF(OR(G558="",LEFT(A558,1)="C",D558&lt;=0,F558&lt;=0,ISNUMBER(MATCH(B558,NonProduct,0)),LEFT(B558,5)="gift_",H558&lt;&gt;"United Kingdom"),"Drop","Keep")</f>
        <v/>
      </c>
    </row>
    <row r="559">
      <c r="A559" t="n">
        <v>540026</v>
      </c>
      <c r="B559" t="n">
        <v>22961</v>
      </c>
      <c r="C559" t="inlineStr">
        <is>
          <t>JAM MAKING SET PRINTED</t>
        </is>
      </c>
      <c r="D559" t="n">
        <v>4</v>
      </c>
      <c r="E559" s="8" t="n">
        <v>40547.55902777778</v>
      </c>
      <c r="F559" s="9" t="n">
        <v>3.36</v>
      </c>
      <c r="H559" t="inlineStr">
        <is>
          <t>United Kingdom</t>
        </is>
      </c>
      <c r="I559" s="10">
        <f>IF(OR(G559="",LEFT(A559,1)="C",D559&lt;=0,F559&lt;=0,ISNUMBER(MATCH(B559,NonProduct,0)),LEFT(B559,5)="gift_",H559&lt;&gt;"United Kingdom"),"Drop","Keep")</f>
        <v/>
      </c>
    </row>
    <row r="560">
      <c r="A560" t="n">
        <v>540026</v>
      </c>
      <c r="B560" t="n">
        <v>22973</v>
      </c>
      <c r="C560" t="inlineStr">
        <is>
          <t>CHILDREN'S CIRCUS PARADE MUG</t>
        </is>
      </c>
      <c r="D560" t="n">
        <v>1</v>
      </c>
      <c r="E560" s="8" t="n">
        <v>40547.55902777778</v>
      </c>
      <c r="F560" s="9" t="n">
        <v>3.36</v>
      </c>
      <c r="H560" t="inlineStr">
        <is>
          <t>United Kingdom</t>
        </is>
      </c>
      <c r="I560" s="10">
        <f>IF(OR(G560="",LEFT(A560,1)="C",D560&lt;=0,F560&lt;=0,ISNUMBER(MATCH(B560,NonProduct,0)),LEFT(B560,5)="gift_",H560&lt;&gt;"United Kingdom"),"Drop","Keep")</f>
        <v/>
      </c>
    </row>
    <row r="561">
      <c r="A561" t="n">
        <v>540026</v>
      </c>
      <c r="B561" t="n">
        <v>22976</v>
      </c>
      <c r="C561" t="inlineStr">
        <is>
          <t xml:space="preserve">CIRCUS PARADE CHILDRENS EGG CUP </t>
        </is>
      </c>
      <c r="D561" t="n">
        <v>1</v>
      </c>
      <c r="E561" s="8" t="n">
        <v>40547.55902777778</v>
      </c>
      <c r="F561" s="9" t="n">
        <v>2.51</v>
      </c>
      <c r="H561" t="inlineStr">
        <is>
          <t>United Kingdom</t>
        </is>
      </c>
      <c r="I561" s="10">
        <f>IF(OR(G561="",LEFT(A561,1)="C",D561&lt;=0,F561&lt;=0,ISNUMBER(MATCH(B561,NonProduct,0)),LEFT(B561,5)="gift_",H561&lt;&gt;"United Kingdom"),"Drop","Keep")</f>
        <v/>
      </c>
    </row>
    <row r="562">
      <c r="A562" t="n">
        <v>540026</v>
      </c>
      <c r="B562" t="n">
        <v>22983</v>
      </c>
      <c r="C562" t="inlineStr">
        <is>
          <t>CARD BILLBOARD FONT</t>
        </is>
      </c>
      <c r="D562" t="n">
        <v>1</v>
      </c>
      <c r="E562" s="8" t="n">
        <v>40547.55902777778</v>
      </c>
      <c r="F562" s="9" t="n">
        <v>0.85</v>
      </c>
      <c r="H562" t="inlineStr">
        <is>
          <t>United Kingdom</t>
        </is>
      </c>
      <c r="I562" s="10">
        <f>IF(OR(G562="",LEFT(A562,1)="C",D562&lt;=0,F562&lt;=0,ISNUMBER(MATCH(B562,NonProduct,0)),LEFT(B562,5)="gift_",H562&lt;&gt;"United Kingdom"),"Drop","Keep")</f>
        <v/>
      </c>
    </row>
    <row r="563">
      <c r="A563" t="n">
        <v>540026</v>
      </c>
      <c r="B563" t="n">
        <v>35646</v>
      </c>
      <c r="C563" t="inlineStr">
        <is>
          <t>VINTAGE BEAD PINK EVENING BAG</t>
        </is>
      </c>
      <c r="D563" t="n">
        <v>2</v>
      </c>
      <c r="E563" s="8" t="n">
        <v>40547.55902777778</v>
      </c>
      <c r="F563" s="9" t="n">
        <v>2.51</v>
      </c>
      <c r="H563" t="inlineStr">
        <is>
          <t>United Kingdom</t>
        </is>
      </c>
      <c r="I563" s="10">
        <f>IF(OR(G563="",LEFT(A563,1)="C",D563&lt;=0,F563&lt;=0,ISNUMBER(MATCH(B563,NonProduct,0)),LEFT(B563,5)="gift_",H563&lt;&gt;"United Kingdom"),"Drop","Keep")</f>
        <v/>
      </c>
    </row>
    <row r="564">
      <c r="A564" t="n">
        <v>540026</v>
      </c>
      <c r="B564" t="n">
        <v>35648</v>
      </c>
      <c r="C564" t="inlineStr">
        <is>
          <t xml:space="preserve">VINTAGE BEAD PINK PURSE </t>
        </is>
      </c>
      <c r="D564" t="n">
        <v>3</v>
      </c>
      <c r="E564" s="8" t="n">
        <v>40547.55902777778</v>
      </c>
      <c r="F564" s="9" t="n">
        <v>1.66</v>
      </c>
      <c r="H564" t="inlineStr">
        <is>
          <t>United Kingdom</t>
        </is>
      </c>
      <c r="I564" s="10">
        <f>IF(OR(G564="",LEFT(A564,1)="C",D564&lt;=0,F564&lt;=0,ISNUMBER(MATCH(B564,NonProduct,0)),LEFT(B564,5)="gift_",H564&lt;&gt;"United Kingdom"),"Drop","Keep")</f>
        <v/>
      </c>
    </row>
    <row r="565">
      <c r="A565" t="n">
        <v>540026</v>
      </c>
      <c r="B565" t="n">
        <v>35651</v>
      </c>
      <c r="C565" t="inlineStr">
        <is>
          <t xml:space="preserve">VINTAGE BEAD PINK SCARF </t>
        </is>
      </c>
      <c r="D565" t="n">
        <v>11</v>
      </c>
      <c r="E565" s="8" t="n">
        <v>40547.55902777778</v>
      </c>
      <c r="F565" s="9" t="n">
        <v>3.36</v>
      </c>
      <c r="H565" t="inlineStr">
        <is>
          <t>United Kingdom</t>
        </is>
      </c>
      <c r="I565" s="10">
        <f>IF(OR(G565="",LEFT(A565,1)="C",D565&lt;=0,F565&lt;=0,ISNUMBER(MATCH(B565,NonProduct,0)),LEFT(B565,5)="gift_",H565&lt;&gt;"United Kingdom"),"Drop","Keep")</f>
        <v/>
      </c>
    </row>
    <row r="566">
      <c r="A566" t="n">
        <v>540026</v>
      </c>
      <c r="B566" t="inlineStr">
        <is>
          <t>35833P</t>
        </is>
      </c>
      <c r="C566" t="inlineStr">
        <is>
          <t>4 PINK FLOCK CHRISTMAS BALLS</t>
        </is>
      </c>
      <c r="D566" t="n">
        <v>2</v>
      </c>
      <c r="E566" s="8" t="n">
        <v>40547.55902777778</v>
      </c>
      <c r="F566" s="9" t="n">
        <v>3.36</v>
      </c>
      <c r="H566" t="inlineStr">
        <is>
          <t>United Kingdom</t>
        </is>
      </c>
      <c r="I566" s="10">
        <f>IF(OR(G566="",LEFT(A566,1)="C",D566&lt;=0,F566&lt;=0,ISNUMBER(MATCH(B566,NonProduct,0)),LEFT(B566,5)="gift_",H566&lt;&gt;"United Kingdom"),"Drop","Keep")</f>
        <v/>
      </c>
    </row>
    <row r="567">
      <c r="A567" t="n">
        <v>540026</v>
      </c>
      <c r="B567" t="n">
        <v>35957</v>
      </c>
      <c r="C567" t="inlineStr">
        <is>
          <t>SMALLFOLKART BAUBLE CHRISTMAS DEC</t>
        </is>
      </c>
      <c r="D567" t="n">
        <v>4</v>
      </c>
      <c r="E567" s="8" t="n">
        <v>40547.55902777778</v>
      </c>
      <c r="F567" s="9" t="n">
        <v>1.66</v>
      </c>
      <c r="H567" t="inlineStr">
        <is>
          <t>United Kingdom</t>
        </is>
      </c>
      <c r="I567" s="10">
        <f>IF(OR(G567="",LEFT(A567,1)="C",D567&lt;=0,F567&lt;=0,ISNUMBER(MATCH(B567,NonProduct,0)),LEFT(B567,5)="gift_",H567&lt;&gt;"United Kingdom"),"Drop","Keep")</f>
        <v/>
      </c>
    </row>
    <row r="568">
      <c r="A568" t="n">
        <v>540026</v>
      </c>
      <c r="B568" t="n">
        <v>35961</v>
      </c>
      <c r="C568" t="inlineStr">
        <is>
          <t>FOLKART ZINC HEART CHRISTMAS DEC</t>
        </is>
      </c>
      <c r="D568" t="n">
        <v>1</v>
      </c>
      <c r="E568" s="8" t="n">
        <v>40547.55902777778</v>
      </c>
      <c r="F568" s="9" t="n">
        <v>1.66</v>
      </c>
      <c r="H568" t="inlineStr">
        <is>
          <t>United Kingdom</t>
        </is>
      </c>
      <c r="I568" s="10">
        <f>IF(OR(G568="",LEFT(A568,1)="C",D568&lt;=0,F568&lt;=0,ISNUMBER(MATCH(B568,NonProduct,0)),LEFT(B568,5)="gift_",H568&lt;&gt;"United Kingdom"),"Drop","Keep")</f>
        <v/>
      </c>
    </row>
    <row r="569">
      <c r="A569" t="n">
        <v>540026</v>
      </c>
      <c r="B569" t="n">
        <v>35965</v>
      </c>
      <c r="C569" t="inlineStr">
        <is>
          <t>FOLKART HEART NAPKIN RINGS</t>
        </is>
      </c>
      <c r="D569" t="n">
        <v>2</v>
      </c>
      <c r="E569" s="8" t="n">
        <v>40547.55902777778</v>
      </c>
      <c r="F569" s="9" t="n">
        <v>3.36</v>
      </c>
      <c r="H569" t="inlineStr">
        <is>
          <t>United Kingdom</t>
        </is>
      </c>
      <c r="I569" s="10">
        <f>IF(OR(G569="",LEFT(A569,1)="C",D569&lt;=0,F569&lt;=0,ISNUMBER(MATCH(B569,NonProduct,0)),LEFT(B569,5)="gift_",H569&lt;&gt;"United Kingdom"),"Drop","Keep")</f>
        <v/>
      </c>
    </row>
    <row r="570">
      <c r="A570" t="n">
        <v>540026</v>
      </c>
      <c r="B570" t="n">
        <v>35967</v>
      </c>
      <c r="C570" t="inlineStr">
        <is>
          <t>FOLK ART METAL STAR T-LIGHT HOLDER</t>
        </is>
      </c>
      <c r="D570" t="n">
        <v>2</v>
      </c>
      <c r="E570" s="8" t="n">
        <v>40547.55902777778</v>
      </c>
      <c r="F570" s="9" t="n">
        <v>1.66</v>
      </c>
      <c r="H570" t="inlineStr">
        <is>
          <t>United Kingdom</t>
        </is>
      </c>
      <c r="I570" s="10">
        <f>IF(OR(G570="",LEFT(A570,1)="C",D570&lt;=0,F570&lt;=0,ISNUMBER(MATCH(B570,NonProduct,0)),LEFT(B570,5)="gift_",H570&lt;&gt;"United Kingdom"),"Drop","Keep")</f>
        <v/>
      </c>
    </row>
    <row r="571">
      <c r="A571" t="n">
        <v>540026</v>
      </c>
      <c r="B571" t="n">
        <v>37342</v>
      </c>
      <c r="C571" t="inlineStr">
        <is>
          <t>POLKADOT COFFEE CUP &amp; SAUCER PINK</t>
        </is>
      </c>
      <c r="D571" t="n">
        <v>6</v>
      </c>
      <c r="E571" s="8" t="n">
        <v>40547.55902777778</v>
      </c>
      <c r="F571" s="9" t="n">
        <v>2.51</v>
      </c>
      <c r="H571" t="inlineStr">
        <is>
          <t>United Kingdom</t>
        </is>
      </c>
      <c r="I571" s="10">
        <f>IF(OR(G571="",LEFT(A571,1)="C",D571&lt;=0,F571&lt;=0,ISNUMBER(MATCH(B571,NonProduct,0)),LEFT(B571,5)="gift_",H571&lt;&gt;"United Kingdom"),"Drop","Keep")</f>
        <v/>
      </c>
    </row>
    <row r="572">
      <c r="A572" t="n">
        <v>540026</v>
      </c>
      <c r="B572" t="inlineStr">
        <is>
          <t>37482P</t>
        </is>
      </c>
      <c r="C572" t="inlineStr">
        <is>
          <t>CUBIC MUG PINK POLKADOT</t>
        </is>
      </c>
      <c r="D572" t="n">
        <v>1</v>
      </c>
      <c r="E572" s="8" t="n">
        <v>40547.55902777778</v>
      </c>
      <c r="F572" s="9" t="n">
        <v>5.91</v>
      </c>
      <c r="H572" t="inlineStr">
        <is>
          <t>United Kingdom</t>
        </is>
      </c>
      <c r="I572" s="10">
        <f>IF(OR(G572="",LEFT(A572,1)="C",D572&lt;=0,F572&lt;=0,ISNUMBER(MATCH(B572,NonProduct,0)),LEFT(B572,5)="gift_",H572&lt;&gt;"United Kingdom"),"Drop","Keep")</f>
        <v/>
      </c>
    </row>
    <row r="573">
      <c r="A573" t="n">
        <v>540026</v>
      </c>
      <c r="B573" t="n">
        <v>46118</v>
      </c>
      <c r="C573" t="inlineStr">
        <is>
          <t>FUNKY MONKEY CUSHION COVER</t>
        </is>
      </c>
      <c r="D573" t="n">
        <v>2</v>
      </c>
      <c r="E573" s="8" t="n">
        <v>40547.55902777778</v>
      </c>
      <c r="F573" s="9" t="n">
        <v>3.36</v>
      </c>
      <c r="H573" t="inlineStr">
        <is>
          <t>United Kingdom</t>
        </is>
      </c>
      <c r="I573" s="10">
        <f>IF(OR(G573="",LEFT(A573,1)="C",D573&lt;=0,F573&lt;=0,ISNUMBER(MATCH(B573,NonProduct,0)),LEFT(B573,5)="gift_",H573&lt;&gt;"United Kingdom"),"Drop","Keep")</f>
        <v/>
      </c>
    </row>
    <row r="574">
      <c r="A574" t="n">
        <v>540026</v>
      </c>
      <c r="B574" t="inlineStr">
        <is>
          <t>47310M</t>
        </is>
      </c>
      <c r="C574" t="inlineStr">
        <is>
          <t>SMALL POP BOX,FUNKY MONKEY</t>
        </is>
      </c>
      <c r="D574" t="n">
        <v>7</v>
      </c>
      <c r="E574" s="8" t="n">
        <v>40547.55902777778</v>
      </c>
      <c r="F574" s="9" t="n">
        <v>1.66</v>
      </c>
      <c r="H574" t="inlineStr">
        <is>
          <t>United Kingdom</t>
        </is>
      </c>
      <c r="I574" s="10">
        <f>IF(OR(G574="",LEFT(A574,1)="C",D574&lt;=0,F574&lt;=0,ISNUMBER(MATCH(B574,NonProduct,0)),LEFT(B574,5)="gift_",H574&lt;&gt;"United Kingdom"),"Drop","Keep")</f>
        <v/>
      </c>
    </row>
    <row r="575">
      <c r="A575" t="n">
        <v>540026</v>
      </c>
      <c r="B575" t="inlineStr">
        <is>
          <t>47367B</t>
        </is>
      </c>
      <c r="C575" t="inlineStr">
        <is>
          <t>PAIR PADDED HANGERS PINK CHECK</t>
        </is>
      </c>
      <c r="D575" t="n">
        <v>1</v>
      </c>
      <c r="E575" s="8" t="n">
        <v>40547.55902777778</v>
      </c>
      <c r="F575" s="9" t="n">
        <v>3.36</v>
      </c>
      <c r="H575" t="inlineStr">
        <is>
          <t>United Kingdom</t>
        </is>
      </c>
      <c r="I575" s="10">
        <f>IF(OR(G575="",LEFT(A575,1)="C",D575&lt;=0,F575&lt;=0,ISNUMBER(MATCH(B575,NonProduct,0)),LEFT(B575,5)="gift_",H575&lt;&gt;"United Kingdom"),"Drop","Keep")</f>
        <v/>
      </c>
    </row>
    <row r="576">
      <c r="A576" t="n">
        <v>540026</v>
      </c>
      <c r="B576" t="inlineStr">
        <is>
          <t>47504K</t>
        </is>
      </c>
      <c r="C576" t="inlineStr">
        <is>
          <t>ENGLISH ROSE GARDEN SECATEURS</t>
        </is>
      </c>
      <c r="D576" t="n">
        <v>5</v>
      </c>
      <c r="E576" s="8" t="n">
        <v>40547.55902777778</v>
      </c>
      <c r="F576" s="9" t="n">
        <v>3.36</v>
      </c>
      <c r="H576" t="inlineStr">
        <is>
          <t>United Kingdom</t>
        </is>
      </c>
      <c r="I576" s="10">
        <f>IF(OR(G576="",LEFT(A576,1)="C",D576&lt;=0,F576&lt;=0,ISNUMBER(MATCH(B576,NonProduct,0)),LEFT(B576,5)="gift_",H576&lt;&gt;"United Kingdom"),"Drop","Keep")</f>
        <v/>
      </c>
    </row>
    <row r="577">
      <c r="A577" t="n">
        <v>540026</v>
      </c>
      <c r="B577" t="n">
        <v>47566</v>
      </c>
      <c r="C577" t="inlineStr">
        <is>
          <t>PARTY BUNTING</t>
        </is>
      </c>
      <c r="D577" t="n">
        <v>1</v>
      </c>
      <c r="E577" s="8" t="n">
        <v>40547.55902777778</v>
      </c>
      <c r="F577" s="9" t="n">
        <v>8.470000000000001</v>
      </c>
      <c r="H577" t="inlineStr">
        <is>
          <t>United Kingdom</t>
        </is>
      </c>
      <c r="I577" s="10">
        <f>IF(OR(G577="",LEFT(A577,1)="C",D577&lt;=0,F577&lt;=0,ISNUMBER(MATCH(B577,NonProduct,0)),LEFT(B577,5)="gift_",H577&lt;&gt;"United Kingdom"),"Drop","Keep")</f>
        <v/>
      </c>
    </row>
    <row r="578">
      <c r="A578" t="n">
        <v>540026</v>
      </c>
      <c r="B578" t="inlineStr">
        <is>
          <t>47585A</t>
        </is>
      </c>
      <c r="C578" t="inlineStr">
        <is>
          <t>PINK FAIRY CAKE CUSHION COVER</t>
        </is>
      </c>
      <c r="D578" t="n">
        <v>2</v>
      </c>
      <c r="E578" s="8" t="n">
        <v>40547.55902777778</v>
      </c>
      <c r="F578" s="9" t="n">
        <v>4.21</v>
      </c>
      <c r="H578" t="inlineStr">
        <is>
          <t>United Kingdom</t>
        </is>
      </c>
      <c r="I578" s="10">
        <f>IF(OR(G578="",LEFT(A578,1)="C",D578&lt;=0,F578&lt;=0,ISNUMBER(MATCH(B578,NonProduct,0)),LEFT(B578,5)="gift_",H578&lt;&gt;"United Kingdom"),"Drop","Keep")</f>
        <v/>
      </c>
    </row>
    <row r="579">
      <c r="A579" t="n">
        <v>540026</v>
      </c>
      <c r="B579" t="inlineStr">
        <is>
          <t>47591B</t>
        </is>
      </c>
      <c r="C579" t="inlineStr">
        <is>
          <t>SCOTTIES CHILDRENS APRON</t>
        </is>
      </c>
      <c r="D579" t="n">
        <v>5</v>
      </c>
      <c r="E579" s="8" t="n">
        <v>40547.55902777778</v>
      </c>
      <c r="F579" s="9" t="n">
        <v>1.66</v>
      </c>
      <c r="H579" t="inlineStr">
        <is>
          <t>United Kingdom</t>
        </is>
      </c>
      <c r="I579" s="10">
        <f>IF(OR(G579="",LEFT(A579,1)="C",D579&lt;=0,F579&lt;=0,ISNUMBER(MATCH(B579,NonProduct,0)),LEFT(B579,5)="gift_",H579&lt;&gt;"United Kingdom"),"Drop","Keep")</f>
        <v/>
      </c>
    </row>
    <row r="580">
      <c r="A580" t="n">
        <v>540026</v>
      </c>
      <c r="B580" t="inlineStr">
        <is>
          <t>47593B</t>
        </is>
      </c>
      <c r="C580" t="inlineStr">
        <is>
          <t>SCOTTIE DOGS BABY BIB</t>
        </is>
      </c>
      <c r="D580" t="n">
        <v>1</v>
      </c>
      <c r="E580" s="8" t="n">
        <v>40547.55902777778</v>
      </c>
      <c r="F580" s="9" t="n">
        <v>0.85</v>
      </c>
      <c r="H580" t="inlineStr">
        <is>
          <t>United Kingdom</t>
        </is>
      </c>
      <c r="I580" s="10">
        <f>IF(OR(G580="",LEFT(A580,1)="C",D580&lt;=0,F580&lt;=0,ISNUMBER(MATCH(B580,NonProduct,0)),LEFT(B580,5)="gift_",H580&lt;&gt;"United Kingdom"),"Drop","Keep")</f>
        <v/>
      </c>
    </row>
    <row r="581">
      <c r="A581" t="n">
        <v>540026</v>
      </c>
      <c r="B581" t="inlineStr">
        <is>
          <t>47594A</t>
        </is>
      </c>
      <c r="C581" t="inlineStr">
        <is>
          <t>CAROUSEL DESIGN WASHBAG</t>
        </is>
      </c>
      <c r="D581" t="n">
        <v>1</v>
      </c>
      <c r="E581" s="8" t="n">
        <v>40547.55902777778</v>
      </c>
      <c r="F581" s="9" t="n">
        <v>1.66</v>
      </c>
      <c r="H581" t="inlineStr">
        <is>
          <t>United Kingdom</t>
        </is>
      </c>
      <c r="I581" s="10">
        <f>IF(OR(G581="",LEFT(A581,1)="C",D581&lt;=0,F581&lt;=0,ISNUMBER(MATCH(B581,NonProduct,0)),LEFT(B581,5)="gift_",H581&lt;&gt;"United Kingdom"),"Drop","Keep")</f>
        <v/>
      </c>
    </row>
    <row r="582">
      <c r="A582" t="n">
        <v>540026</v>
      </c>
      <c r="B582" t="inlineStr">
        <is>
          <t>47594B</t>
        </is>
      </c>
      <c r="C582" t="inlineStr">
        <is>
          <t>SCOTTIES DESIGN WASHBAG</t>
        </is>
      </c>
      <c r="D582" t="n">
        <v>5</v>
      </c>
      <c r="E582" s="8" t="n">
        <v>40547.55902777778</v>
      </c>
      <c r="F582" s="9" t="n">
        <v>1.66</v>
      </c>
      <c r="H582" t="inlineStr">
        <is>
          <t>United Kingdom</t>
        </is>
      </c>
      <c r="I582" s="10">
        <f>IF(OR(G582="",LEFT(A582,1)="C",D582&lt;=0,F582&lt;=0,ISNUMBER(MATCH(B582,NonProduct,0)),LEFT(B582,5)="gift_",H582&lt;&gt;"United Kingdom"),"Drop","Keep")</f>
        <v/>
      </c>
    </row>
    <row r="583">
      <c r="A583" t="n">
        <v>540026</v>
      </c>
      <c r="B583" t="n">
        <v>70006</v>
      </c>
      <c r="C583" t="inlineStr">
        <is>
          <t>LOVE HEART POCKET WARMER</t>
        </is>
      </c>
      <c r="D583" t="n">
        <v>3</v>
      </c>
      <c r="E583" s="8" t="n">
        <v>40547.55902777778</v>
      </c>
      <c r="F583" s="9" t="n">
        <v>1.66</v>
      </c>
      <c r="H583" t="inlineStr">
        <is>
          <t>United Kingdom</t>
        </is>
      </c>
      <c r="I583" s="10">
        <f>IF(OR(G583="",LEFT(A583,1)="C",D583&lt;=0,F583&lt;=0,ISNUMBER(MATCH(B583,NonProduct,0)),LEFT(B583,5)="gift_",H583&lt;&gt;"United Kingdom"),"Drop","Keep")</f>
        <v/>
      </c>
    </row>
    <row r="584">
      <c r="A584" t="n">
        <v>540026</v>
      </c>
      <c r="B584" t="n">
        <v>70007</v>
      </c>
      <c r="C584" t="inlineStr">
        <is>
          <t>HI TEC ALPINE HAND WARMER</t>
        </is>
      </c>
      <c r="D584" t="n">
        <v>4</v>
      </c>
      <c r="E584" s="8" t="n">
        <v>40547.55902777778</v>
      </c>
      <c r="F584" s="9" t="n">
        <v>1.66</v>
      </c>
      <c r="H584" t="inlineStr">
        <is>
          <t>United Kingdom</t>
        </is>
      </c>
      <c r="I584" s="10">
        <f>IF(OR(G584="",LEFT(A584,1)="C",D584&lt;=0,F584&lt;=0,ISNUMBER(MATCH(B584,NonProduct,0)),LEFT(B584,5)="gift_",H584&lt;&gt;"United Kingdom"),"Drop","Keep")</f>
        <v/>
      </c>
    </row>
    <row r="585">
      <c r="A585" t="n">
        <v>540026</v>
      </c>
      <c r="B585" t="inlineStr">
        <is>
          <t>72800E</t>
        </is>
      </c>
      <c r="C585" t="inlineStr">
        <is>
          <t>4 IVORY DINNER CANDLES SILVER FLOCK</t>
        </is>
      </c>
      <c r="D585" t="n">
        <v>1</v>
      </c>
      <c r="E585" s="8" t="n">
        <v>40547.55902777778</v>
      </c>
      <c r="F585" s="9" t="n">
        <v>3.36</v>
      </c>
      <c r="H585" t="inlineStr">
        <is>
          <t>United Kingdom</t>
        </is>
      </c>
      <c r="I585" s="10">
        <f>IF(OR(G585="",LEFT(A585,1)="C",D585&lt;=0,F585&lt;=0,ISNUMBER(MATCH(B585,NonProduct,0)),LEFT(B585,5)="gift_",H585&lt;&gt;"United Kingdom"),"Drop","Keep")</f>
        <v/>
      </c>
    </row>
    <row r="586">
      <c r="A586" t="n">
        <v>540026</v>
      </c>
      <c r="B586" t="n">
        <v>20723</v>
      </c>
      <c r="C586" t="inlineStr">
        <is>
          <t>STRAWBERRY CHARLOTTE BAG</t>
        </is>
      </c>
      <c r="D586" t="n">
        <v>1</v>
      </c>
      <c r="E586" s="8" t="n">
        <v>40547.55902777778</v>
      </c>
      <c r="F586" s="9" t="n">
        <v>1.66</v>
      </c>
      <c r="H586" t="inlineStr">
        <is>
          <t>United Kingdom</t>
        </is>
      </c>
      <c r="I586" s="10">
        <f>IF(OR(G586="",LEFT(A586,1)="C",D586&lt;=0,F586&lt;=0,ISNUMBER(MATCH(B586,NonProduct,0)),LEFT(B586,5)="gift_",H586&lt;&gt;"United Kingdom"),"Drop","Keep")</f>
        <v/>
      </c>
    </row>
    <row r="587">
      <c r="A587" t="n">
        <v>540026</v>
      </c>
      <c r="B587" t="n">
        <v>20728</v>
      </c>
      <c r="C587" t="inlineStr">
        <is>
          <t>LUNCH BAG CARS BLUE</t>
        </is>
      </c>
      <c r="D587" t="n">
        <v>1</v>
      </c>
      <c r="E587" s="8" t="n">
        <v>40547.55902777778</v>
      </c>
      <c r="F587" s="9" t="n">
        <v>4.21</v>
      </c>
      <c r="H587" t="inlineStr">
        <is>
          <t>United Kingdom</t>
        </is>
      </c>
      <c r="I587" s="10">
        <f>IF(OR(G587="",LEFT(A587,1)="C",D587&lt;=0,F587&lt;=0,ISNUMBER(MATCH(B587,NonProduct,0)),LEFT(B587,5)="gift_",H587&lt;&gt;"United Kingdom"),"Drop","Keep")</f>
        <v/>
      </c>
    </row>
    <row r="588">
      <c r="A588" t="n">
        <v>540026</v>
      </c>
      <c r="B588" t="n">
        <v>20733</v>
      </c>
      <c r="C588" t="inlineStr">
        <is>
          <t xml:space="preserve">GOLD MINI TAPE MEASURE </t>
        </is>
      </c>
      <c r="D588" t="n">
        <v>6</v>
      </c>
      <c r="E588" s="8" t="n">
        <v>40547.55902777778</v>
      </c>
      <c r="F588" s="9" t="n">
        <v>0.85</v>
      </c>
      <c r="H588" t="inlineStr">
        <is>
          <t>United Kingdom</t>
        </is>
      </c>
      <c r="I588" s="10">
        <f>IF(OR(G588="",LEFT(A588,1)="C",D588&lt;=0,F588&lt;=0,ISNUMBER(MATCH(B588,NonProduct,0)),LEFT(B588,5)="gift_",H588&lt;&gt;"United Kingdom"),"Drop","Keep")</f>
        <v/>
      </c>
    </row>
    <row r="589">
      <c r="A589" t="n">
        <v>540026</v>
      </c>
      <c r="B589" t="n">
        <v>20735</v>
      </c>
      <c r="C589" t="inlineStr">
        <is>
          <t xml:space="preserve">BLACK MINI TAPE MEASURE </t>
        </is>
      </c>
      <c r="D589" t="n">
        <v>2</v>
      </c>
      <c r="E589" s="8" t="n">
        <v>40547.55902777778</v>
      </c>
      <c r="F589" s="9" t="n">
        <v>0.85</v>
      </c>
      <c r="H589" t="inlineStr">
        <is>
          <t>United Kingdom</t>
        </is>
      </c>
      <c r="I589" s="10">
        <f>IF(OR(G589="",LEFT(A589,1)="C",D589&lt;=0,F589&lt;=0,ISNUMBER(MATCH(B589,NonProduct,0)),LEFT(B589,5)="gift_",H589&lt;&gt;"United Kingdom"),"Drop","Keep")</f>
        <v/>
      </c>
    </row>
    <row r="590">
      <c r="A590" t="n">
        <v>540026</v>
      </c>
      <c r="B590" t="n">
        <v>20751</v>
      </c>
      <c r="C590" t="inlineStr">
        <is>
          <t>FUNKY WASHING UP GLOVES ASSORTED</t>
        </is>
      </c>
      <c r="D590" t="n">
        <v>1</v>
      </c>
      <c r="E590" s="8" t="n">
        <v>40547.55902777778</v>
      </c>
      <c r="F590" s="9" t="n">
        <v>4.21</v>
      </c>
      <c r="H590" t="inlineStr">
        <is>
          <t>United Kingdom</t>
        </is>
      </c>
      <c r="I590" s="10">
        <f>IF(OR(G590="",LEFT(A590,1)="C",D590&lt;=0,F590&lt;=0,ISNUMBER(MATCH(B590,NonProduct,0)),LEFT(B590,5)="gift_",H590&lt;&gt;"United Kingdom"),"Drop","Keep")</f>
        <v/>
      </c>
    </row>
    <row r="591">
      <c r="A591" t="n">
        <v>540026</v>
      </c>
      <c r="B591" t="n">
        <v>20766</v>
      </c>
      <c r="C591" t="inlineStr">
        <is>
          <t>GARDEN PATH SKETCHBOOK</t>
        </is>
      </c>
      <c r="D591" t="n">
        <v>1</v>
      </c>
      <c r="E591" s="8" t="n">
        <v>40547.55902777778</v>
      </c>
      <c r="F591" s="9" t="n">
        <v>7.62</v>
      </c>
      <c r="H591" t="inlineStr">
        <is>
          <t>United Kingdom</t>
        </is>
      </c>
      <c r="I591" s="10">
        <f>IF(OR(G591="",LEFT(A591,1)="C",D591&lt;=0,F591&lt;=0,ISNUMBER(MATCH(B591,NonProduct,0)),LEFT(B591,5)="gift_",H591&lt;&gt;"United Kingdom"),"Drop","Keep")</f>
        <v/>
      </c>
    </row>
    <row r="592">
      <c r="A592" t="n">
        <v>540026</v>
      </c>
      <c r="B592" t="n">
        <v>20801</v>
      </c>
      <c r="C592" t="inlineStr">
        <is>
          <t>LARGE PINK GLASS SUNDAE DISH</t>
        </is>
      </c>
      <c r="D592" t="n">
        <v>22</v>
      </c>
      <c r="E592" s="8" t="n">
        <v>40547.55902777778</v>
      </c>
      <c r="F592" s="9" t="n">
        <v>2.51</v>
      </c>
      <c r="H592" t="inlineStr">
        <is>
          <t>United Kingdom</t>
        </is>
      </c>
      <c r="I592" s="10">
        <f>IF(OR(G592="",LEFT(A592,1)="C",D592&lt;=0,F592&lt;=0,ISNUMBER(MATCH(B592,NonProduct,0)),LEFT(B592,5)="gift_",H592&lt;&gt;"United Kingdom"),"Drop","Keep")</f>
        <v/>
      </c>
    </row>
    <row r="593">
      <c r="A593" t="n">
        <v>540026</v>
      </c>
      <c r="B593" t="n">
        <v>20819</v>
      </c>
      <c r="C593" t="inlineStr">
        <is>
          <t>SILVER TEDDY BEAR</t>
        </is>
      </c>
      <c r="D593" t="n">
        <v>1</v>
      </c>
      <c r="E593" s="8" t="n">
        <v>40547.55902777778</v>
      </c>
      <c r="F593" s="9" t="n">
        <v>2.51</v>
      </c>
      <c r="H593" t="inlineStr">
        <is>
          <t>United Kingdom</t>
        </is>
      </c>
      <c r="I593" s="10">
        <f>IF(OR(G593="",LEFT(A593,1)="C",D593&lt;=0,F593&lt;=0,ISNUMBER(MATCH(B593,NonProduct,0)),LEFT(B593,5)="gift_",H593&lt;&gt;"United Kingdom"),"Drop","Keep")</f>
        <v/>
      </c>
    </row>
    <row r="594">
      <c r="A594" t="n">
        <v>540026</v>
      </c>
      <c r="B594" t="n">
        <v>20854</v>
      </c>
      <c r="C594" t="inlineStr">
        <is>
          <t>BLUE PATCH PURSE PINK HEART</t>
        </is>
      </c>
      <c r="D594" t="n">
        <v>2</v>
      </c>
      <c r="E594" s="8" t="n">
        <v>40547.55902777778</v>
      </c>
      <c r="F594" s="9" t="n">
        <v>1.66</v>
      </c>
      <c r="H594" t="inlineStr">
        <is>
          <t>United Kingdom</t>
        </is>
      </c>
      <c r="I594" s="10">
        <f>IF(OR(G594="",LEFT(A594,1)="C",D594&lt;=0,F594&lt;=0,ISNUMBER(MATCH(B594,NonProduct,0)),LEFT(B594,5)="gift_",H594&lt;&gt;"United Kingdom"),"Drop","Keep")</f>
        <v/>
      </c>
    </row>
    <row r="595">
      <c r="A595" t="n">
        <v>540026</v>
      </c>
      <c r="B595" t="n">
        <v>20866</v>
      </c>
      <c r="C595" t="inlineStr">
        <is>
          <t>BLUE ROSE FABRIC MIRROR</t>
        </is>
      </c>
      <c r="D595" t="n">
        <v>3</v>
      </c>
      <c r="E595" s="8" t="n">
        <v>40547.55902777778</v>
      </c>
      <c r="F595" s="9" t="n">
        <v>0.85</v>
      </c>
      <c r="H595" t="inlineStr">
        <is>
          <t>United Kingdom</t>
        </is>
      </c>
      <c r="I595" s="10">
        <f>IF(OR(G595="",LEFT(A595,1)="C",D595&lt;=0,F595&lt;=0,ISNUMBER(MATCH(B595,NonProduct,0)),LEFT(B595,5)="gift_",H595&lt;&gt;"United Kingdom"),"Drop","Keep")</f>
        <v/>
      </c>
    </row>
    <row r="596">
      <c r="A596" t="n">
        <v>540026</v>
      </c>
      <c r="B596" t="n">
        <v>20867</v>
      </c>
      <c r="C596" t="inlineStr">
        <is>
          <t>PINK ROSE FABRIC MIRROR</t>
        </is>
      </c>
      <c r="D596" t="n">
        <v>7</v>
      </c>
      <c r="E596" s="8" t="n">
        <v>40547.55902777778</v>
      </c>
      <c r="F596" s="9" t="n">
        <v>0.85</v>
      </c>
      <c r="H596" t="inlineStr">
        <is>
          <t>United Kingdom</t>
        </is>
      </c>
      <c r="I596" s="10">
        <f>IF(OR(G596="",LEFT(A596,1)="C",D596&lt;=0,F596&lt;=0,ISNUMBER(MATCH(B596,NonProduct,0)),LEFT(B596,5)="gift_",H596&lt;&gt;"United Kingdom"),"Drop","Keep")</f>
        <v/>
      </c>
    </row>
    <row r="597">
      <c r="A597" t="n">
        <v>540026</v>
      </c>
      <c r="B597" t="n">
        <v>20931</v>
      </c>
      <c r="C597" t="inlineStr">
        <is>
          <t xml:space="preserve">BLUE POT PLANT CANDLE </t>
        </is>
      </c>
      <c r="D597" t="n">
        <v>1</v>
      </c>
      <c r="E597" s="8" t="n">
        <v>40547.55902777778</v>
      </c>
      <c r="F597" s="9" t="n">
        <v>7.62</v>
      </c>
      <c r="H597" t="inlineStr">
        <is>
          <t>United Kingdom</t>
        </is>
      </c>
      <c r="I597" s="10">
        <f>IF(OR(G597="",LEFT(A597,1)="C",D597&lt;=0,F597&lt;=0,ISNUMBER(MATCH(B597,NonProduct,0)),LEFT(B597,5)="gift_",H597&lt;&gt;"United Kingdom"),"Drop","Keep")</f>
        <v/>
      </c>
    </row>
    <row r="598">
      <c r="A598" t="n">
        <v>540026</v>
      </c>
      <c r="B598" t="n">
        <v>20986</v>
      </c>
      <c r="C598" t="inlineStr">
        <is>
          <t>BLUE CALCULATOR RULER</t>
        </is>
      </c>
      <c r="D598" t="n">
        <v>1</v>
      </c>
      <c r="E598" s="8" t="n">
        <v>40547.55902777778</v>
      </c>
      <c r="F598" s="9" t="n">
        <v>2.51</v>
      </c>
      <c r="H598" t="inlineStr">
        <is>
          <t>United Kingdom</t>
        </is>
      </c>
      <c r="I598" s="10">
        <f>IF(OR(G598="",LEFT(A598,1)="C",D598&lt;=0,F598&lt;=0,ISNUMBER(MATCH(B598,NonProduct,0)),LEFT(B598,5)="gift_",H598&lt;&gt;"United Kingdom"),"Drop","Keep")</f>
        <v/>
      </c>
    </row>
    <row r="599">
      <c r="A599" t="n">
        <v>540026</v>
      </c>
      <c r="B599" t="n">
        <v>20998</v>
      </c>
      <c r="C599" t="inlineStr">
        <is>
          <t>ROSE DU SUD OVEN GLOVE</t>
        </is>
      </c>
      <c r="D599" t="n">
        <v>1</v>
      </c>
      <c r="E599" s="8" t="n">
        <v>40547.55902777778</v>
      </c>
      <c r="F599" s="9" t="n">
        <v>3.36</v>
      </c>
      <c r="H599" t="inlineStr">
        <is>
          <t>United Kingdom</t>
        </is>
      </c>
      <c r="I599" s="10">
        <f>IF(OR(G599="",LEFT(A599,1)="C",D599&lt;=0,F599&lt;=0,ISNUMBER(MATCH(B599,NonProduct,0)),LEFT(B599,5)="gift_",H599&lt;&gt;"United Kingdom"),"Drop","Keep")</f>
        <v/>
      </c>
    </row>
    <row r="600">
      <c r="A600" t="n">
        <v>540026</v>
      </c>
      <c r="B600" t="n">
        <v>21012</v>
      </c>
      <c r="C600" t="inlineStr">
        <is>
          <t>ANTIQUE ALL GLASS CANDLESTICK</t>
        </is>
      </c>
      <c r="D600" t="n">
        <v>6</v>
      </c>
      <c r="E600" s="8" t="n">
        <v>40547.55902777778</v>
      </c>
      <c r="F600" s="9" t="n">
        <v>2.51</v>
      </c>
      <c r="H600" t="inlineStr">
        <is>
          <t>United Kingdom</t>
        </is>
      </c>
      <c r="I600" s="10">
        <f>IF(OR(G600="",LEFT(A600,1)="C",D600&lt;=0,F600&lt;=0,ISNUMBER(MATCH(B600,NonProduct,0)),LEFT(B600,5)="gift_",H600&lt;&gt;"United Kingdom"),"Drop","Keep")</f>
        <v/>
      </c>
    </row>
    <row r="601">
      <c r="A601" t="n">
        <v>540026</v>
      </c>
      <c r="B601" t="n">
        <v>21014</v>
      </c>
      <c r="C601" t="inlineStr">
        <is>
          <t xml:space="preserve">SWISS CHALET TREE DECORATION </t>
        </is>
      </c>
      <c r="D601" t="n">
        <v>1</v>
      </c>
      <c r="E601" s="8" t="n">
        <v>40547.55902777778</v>
      </c>
      <c r="F601" s="9" t="n">
        <v>1.28</v>
      </c>
      <c r="H601" t="inlineStr">
        <is>
          <t>United Kingdom</t>
        </is>
      </c>
      <c r="I601" s="10">
        <f>IF(OR(G601="",LEFT(A601,1)="C",D601&lt;=0,F601&lt;=0,ISNUMBER(MATCH(B601,NonProduct,0)),LEFT(B601,5)="gift_",H601&lt;&gt;"United Kingdom"),"Drop","Keep")</f>
        <v/>
      </c>
    </row>
    <row r="602">
      <c r="A602" t="n">
        <v>540026</v>
      </c>
      <c r="B602" t="n">
        <v>21025</v>
      </c>
      <c r="C602" t="inlineStr">
        <is>
          <t>SPACE FROG</t>
        </is>
      </c>
      <c r="D602" t="n">
        <v>2</v>
      </c>
      <c r="E602" s="8" t="n">
        <v>40547.55902777778</v>
      </c>
      <c r="F602" s="9" t="n">
        <v>0.85</v>
      </c>
      <c r="H602" t="inlineStr">
        <is>
          <t>United Kingdom</t>
        </is>
      </c>
      <c r="I602" s="10">
        <f>IF(OR(G602="",LEFT(A602,1)="C",D602&lt;=0,F602&lt;=0,ISNUMBER(MATCH(B602,NonProduct,0)),LEFT(B602,5)="gift_",H602&lt;&gt;"United Kingdom"),"Drop","Keep")</f>
        <v/>
      </c>
    </row>
    <row r="603">
      <c r="A603" t="n">
        <v>540026</v>
      </c>
      <c r="B603" t="n">
        <v>21026</v>
      </c>
      <c r="C603" t="inlineStr">
        <is>
          <t>SPACE OWL</t>
        </is>
      </c>
      <c r="D603" t="n">
        <v>2</v>
      </c>
      <c r="E603" s="8" t="n">
        <v>40547.55902777778</v>
      </c>
      <c r="F603" s="9" t="n">
        <v>0.85</v>
      </c>
      <c r="H603" t="inlineStr">
        <is>
          <t>United Kingdom</t>
        </is>
      </c>
      <c r="I603" s="10">
        <f>IF(OR(G603="",LEFT(A603,1)="C",D603&lt;=0,F603&lt;=0,ISNUMBER(MATCH(B603,NonProduct,0)),LEFT(B603,5)="gift_",H603&lt;&gt;"United Kingdom"),"Drop","Keep")</f>
        <v/>
      </c>
    </row>
    <row r="604">
      <c r="A604" t="n">
        <v>540026</v>
      </c>
      <c r="B604" t="n">
        <v>21027</v>
      </c>
      <c r="C604" t="inlineStr">
        <is>
          <t>NINJA RABBIT PINK</t>
        </is>
      </c>
      <c r="D604" t="n">
        <v>2</v>
      </c>
      <c r="E604" s="8" t="n">
        <v>40547.55902777778</v>
      </c>
      <c r="F604" s="9" t="n">
        <v>0.85</v>
      </c>
      <c r="H604" t="inlineStr">
        <is>
          <t>United Kingdom</t>
        </is>
      </c>
      <c r="I604" s="10">
        <f>IF(OR(G604="",LEFT(A604,1)="C",D604&lt;=0,F604&lt;=0,ISNUMBER(MATCH(B604,NonProduct,0)),LEFT(B604,5)="gift_",H604&lt;&gt;"United Kingdom"),"Drop","Keep")</f>
        <v/>
      </c>
    </row>
    <row r="605">
      <c r="A605" t="n">
        <v>540026</v>
      </c>
      <c r="B605" t="n">
        <v>21028</v>
      </c>
      <c r="C605" t="inlineStr">
        <is>
          <t>NINJA RABBIT BLACK</t>
        </is>
      </c>
      <c r="D605" t="n">
        <v>1</v>
      </c>
      <c r="E605" s="8" t="n">
        <v>40547.55902777778</v>
      </c>
      <c r="F605" s="9" t="n">
        <v>0.85</v>
      </c>
      <c r="H605" t="inlineStr">
        <is>
          <t>United Kingdom</t>
        </is>
      </c>
      <c r="I605" s="10">
        <f>IF(OR(G605="",LEFT(A605,1)="C",D605&lt;=0,F605&lt;=0,ISNUMBER(MATCH(B605,NonProduct,0)),LEFT(B605,5)="gift_",H605&lt;&gt;"United Kingdom"),"Drop","Keep")</f>
        <v/>
      </c>
    </row>
    <row r="606">
      <c r="A606" t="n">
        <v>540026</v>
      </c>
      <c r="B606" t="n">
        <v>21031</v>
      </c>
      <c r="C606" t="inlineStr">
        <is>
          <t>SPACE CADET BLACK</t>
        </is>
      </c>
      <c r="D606" t="n">
        <v>3</v>
      </c>
      <c r="E606" s="8" t="n">
        <v>40547.55902777778</v>
      </c>
      <c r="F606" s="9" t="n">
        <v>0.85</v>
      </c>
      <c r="H606" t="inlineStr">
        <is>
          <t>United Kingdom</t>
        </is>
      </c>
      <c r="I606" s="10">
        <f>IF(OR(G606="",LEFT(A606,1)="C",D606&lt;=0,F606&lt;=0,ISNUMBER(MATCH(B606,NonProduct,0)),LEFT(B606,5)="gift_",H606&lt;&gt;"United Kingdom"),"Drop","Keep")</f>
        <v/>
      </c>
    </row>
    <row r="607">
      <c r="A607" t="n">
        <v>540026</v>
      </c>
      <c r="B607" t="n">
        <v>21033</v>
      </c>
      <c r="C607" t="inlineStr">
        <is>
          <t>JUMBO BAG CHARLIE AND LOLA TOYS</t>
        </is>
      </c>
      <c r="D607" t="n">
        <v>36</v>
      </c>
      <c r="E607" s="8" t="n">
        <v>40547.55902777778</v>
      </c>
      <c r="F607" s="9" t="n">
        <v>2.51</v>
      </c>
      <c r="H607" t="inlineStr">
        <is>
          <t>United Kingdom</t>
        </is>
      </c>
      <c r="I607" s="10">
        <f>IF(OR(G607="",LEFT(A607,1)="C",D607&lt;=0,F607&lt;=0,ISNUMBER(MATCH(B607,NonProduct,0)),LEFT(B607,5)="gift_",H607&lt;&gt;"United Kingdom"),"Drop","Keep")</f>
        <v/>
      </c>
    </row>
    <row r="608">
      <c r="A608" t="n">
        <v>540026</v>
      </c>
      <c r="B608" t="n">
        <v>21043</v>
      </c>
      <c r="C608" t="inlineStr">
        <is>
          <t>APRON MODERN VINTAGE COTTON</t>
        </is>
      </c>
      <c r="D608" t="n">
        <v>1</v>
      </c>
      <c r="E608" s="8" t="n">
        <v>40547.55902777778</v>
      </c>
      <c r="F608" s="9" t="n">
        <v>4.21</v>
      </c>
      <c r="H608" t="inlineStr">
        <is>
          <t>United Kingdom</t>
        </is>
      </c>
      <c r="I608" s="10">
        <f>IF(OR(G608="",LEFT(A608,1)="C",D608&lt;=0,F608&lt;=0,ISNUMBER(MATCH(B608,NonProduct,0)),LEFT(B608,5)="gift_",H608&lt;&gt;"United Kingdom"),"Drop","Keep")</f>
        <v/>
      </c>
    </row>
    <row r="609">
      <c r="A609" t="n">
        <v>540026</v>
      </c>
      <c r="B609" t="n">
        <v>21065</v>
      </c>
      <c r="C609" t="inlineStr">
        <is>
          <t>BOOM BOX SPEAKER GIRLS</t>
        </is>
      </c>
      <c r="D609" t="n">
        <v>1</v>
      </c>
      <c r="E609" s="8" t="n">
        <v>40547.55902777778</v>
      </c>
      <c r="F609" s="9" t="n">
        <v>3.36</v>
      </c>
      <c r="H609" t="inlineStr">
        <is>
          <t>United Kingdom</t>
        </is>
      </c>
      <c r="I609" s="10">
        <f>IF(OR(G609="",LEFT(A609,1)="C",D609&lt;=0,F609&lt;=0,ISNUMBER(MATCH(B609,NonProduct,0)),LEFT(B609,5)="gift_",H609&lt;&gt;"United Kingdom"),"Drop","Keep")</f>
        <v/>
      </c>
    </row>
    <row r="610">
      <c r="A610" t="n">
        <v>540026</v>
      </c>
      <c r="B610" t="n">
        <v>21109</v>
      </c>
      <c r="C610" t="inlineStr">
        <is>
          <t>LARGE CAKE TOWEL CHOCOLATE SPOTS</t>
        </is>
      </c>
      <c r="D610" t="n">
        <v>9</v>
      </c>
      <c r="E610" s="8" t="n">
        <v>40547.55902777778</v>
      </c>
      <c r="F610" s="9" t="n">
        <v>4.21</v>
      </c>
      <c r="H610" t="inlineStr">
        <is>
          <t>United Kingdom</t>
        </is>
      </c>
      <c r="I610" s="10">
        <f>IF(OR(G610="",LEFT(A610,1)="C",D610&lt;=0,F610&lt;=0,ISNUMBER(MATCH(B610,NonProduct,0)),LEFT(B610,5)="gift_",H610&lt;&gt;"United Kingdom"),"Drop","Keep")</f>
        <v/>
      </c>
    </row>
    <row r="611">
      <c r="A611" t="n">
        <v>540026</v>
      </c>
      <c r="B611" t="n">
        <v>21110</v>
      </c>
      <c r="C611" t="inlineStr">
        <is>
          <t>LARGE CAKE TOWEL PINK SPOTS</t>
        </is>
      </c>
      <c r="D611" t="n">
        <v>21</v>
      </c>
      <c r="E611" s="8" t="n">
        <v>40547.55902777778</v>
      </c>
      <c r="F611" s="9" t="n">
        <v>4.21</v>
      </c>
      <c r="H611" t="inlineStr">
        <is>
          <t>United Kingdom</t>
        </is>
      </c>
      <c r="I611" s="10">
        <f>IF(OR(G611="",LEFT(A611,1)="C",D611&lt;=0,F611&lt;=0,ISNUMBER(MATCH(B611,NonProduct,0)),LEFT(B611,5)="gift_",H611&lt;&gt;"United Kingdom"),"Drop","Keep")</f>
        <v/>
      </c>
    </row>
    <row r="612">
      <c r="A612" t="n">
        <v>540026</v>
      </c>
      <c r="B612" t="n">
        <v>72817</v>
      </c>
      <c r="C612" t="inlineStr">
        <is>
          <t>SET OF 2 CHRISTMAS DECOUPAGE CANDLE</t>
        </is>
      </c>
      <c r="D612" t="n">
        <v>2</v>
      </c>
      <c r="E612" s="8" t="n">
        <v>40547.55902777778</v>
      </c>
      <c r="F612" s="9" t="n">
        <v>1.66</v>
      </c>
      <c r="H612" t="inlineStr">
        <is>
          <t>United Kingdom</t>
        </is>
      </c>
      <c r="I612" s="10">
        <f>IF(OR(G612="",LEFT(A612,1)="C",D612&lt;=0,F612&lt;=0,ISNUMBER(MATCH(B612,NonProduct,0)),LEFT(B612,5)="gift_",H612&lt;&gt;"United Kingdom"),"Drop","Keep")</f>
        <v/>
      </c>
    </row>
    <row r="613">
      <c r="A613" t="n">
        <v>540026</v>
      </c>
      <c r="B613" t="inlineStr">
        <is>
          <t>85131B</t>
        </is>
      </c>
      <c r="C613" t="inlineStr">
        <is>
          <t>BEADED CRYSTAL HEART GREEN ON STICK</t>
        </is>
      </c>
      <c r="D613" t="n">
        <v>4</v>
      </c>
      <c r="E613" s="8" t="n">
        <v>40547.55902777778</v>
      </c>
      <c r="F613" s="9" t="n">
        <v>0.85</v>
      </c>
      <c r="H613" t="inlineStr">
        <is>
          <t>United Kingdom</t>
        </is>
      </c>
      <c r="I613" s="10">
        <f>IF(OR(G613="",LEFT(A613,1)="C",D613&lt;=0,F613&lt;=0,ISNUMBER(MATCH(B613,NonProduct,0)),LEFT(B613,5)="gift_",H613&lt;&gt;"United Kingdom"),"Drop","Keep")</f>
        <v/>
      </c>
    </row>
    <row r="614">
      <c r="A614" t="n">
        <v>540026</v>
      </c>
      <c r="B614" t="n">
        <v>21111</v>
      </c>
      <c r="C614" t="inlineStr">
        <is>
          <t>SWISS ROLL TOWEL, CHOCOLATE  SPOTS</t>
        </is>
      </c>
      <c r="D614" t="n">
        <v>6</v>
      </c>
      <c r="E614" s="8" t="n">
        <v>40547.55902777778</v>
      </c>
      <c r="F614" s="9" t="n">
        <v>2.51</v>
      </c>
      <c r="H614" t="inlineStr">
        <is>
          <t>United Kingdom</t>
        </is>
      </c>
      <c r="I614" s="10">
        <f>IF(OR(G614="",LEFT(A614,1)="C",D614&lt;=0,F614&lt;=0,ISNUMBER(MATCH(B614,NonProduct,0)),LEFT(B614,5)="gift_",H614&lt;&gt;"United Kingdom"),"Drop","Keep")</f>
        <v/>
      </c>
    </row>
    <row r="615">
      <c r="A615" t="n">
        <v>540026</v>
      </c>
      <c r="B615" t="n">
        <v>21112</v>
      </c>
      <c r="C615" t="inlineStr">
        <is>
          <t>SWISS ROLL TOWEL, PINK  SPOTS</t>
        </is>
      </c>
      <c r="D615" t="n">
        <v>6</v>
      </c>
      <c r="E615" s="8" t="n">
        <v>40547.55902777778</v>
      </c>
      <c r="F615" s="9" t="n">
        <v>2.51</v>
      </c>
      <c r="H615" t="inlineStr">
        <is>
          <t>United Kingdom</t>
        </is>
      </c>
      <c r="I615" s="10">
        <f>IF(OR(G615="",LEFT(A615,1)="C",D615&lt;=0,F615&lt;=0,ISNUMBER(MATCH(B615,NonProduct,0)),LEFT(B615,5)="gift_",H615&lt;&gt;"United Kingdom"),"Drop","Keep")</f>
        <v/>
      </c>
    </row>
    <row r="616">
      <c r="A616" t="n">
        <v>540026</v>
      </c>
      <c r="B616" t="n">
        <v>21147</v>
      </c>
      <c r="C616" t="inlineStr">
        <is>
          <t>JINGLE BELLS TREE DECORATION</t>
        </is>
      </c>
      <c r="D616" t="n">
        <v>1</v>
      </c>
      <c r="E616" s="8" t="n">
        <v>40547.55902777778</v>
      </c>
      <c r="F616" s="9" t="n">
        <v>2.51</v>
      </c>
      <c r="H616" t="inlineStr">
        <is>
          <t>United Kingdom</t>
        </is>
      </c>
      <c r="I616" s="10">
        <f>IF(OR(G616="",LEFT(A616,1)="C",D616&lt;=0,F616&lt;=0,ISNUMBER(MATCH(B616,NonProduct,0)),LEFT(B616,5)="gift_",H616&lt;&gt;"United Kingdom"),"Drop","Keep")</f>
        <v/>
      </c>
    </row>
    <row r="617">
      <c r="A617" t="n">
        <v>540026</v>
      </c>
      <c r="B617" t="n">
        <v>21165</v>
      </c>
      <c r="C617" t="inlineStr">
        <is>
          <t xml:space="preserve">BEWARE OF THE CAT METAL SIGN </t>
        </is>
      </c>
      <c r="D617" t="n">
        <v>1</v>
      </c>
      <c r="E617" s="8" t="n">
        <v>40547.55902777778</v>
      </c>
      <c r="F617" s="9" t="n">
        <v>4.21</v>
      </c>
      <c r="H617" t="inlineStr">
        <is>
          <t>United Kingdom</t>
        </is>
      </c>
      <c r="I617" s="10">
        <f>IF(OR(G617="",LEFT(A617,1)="C",D617&lt;=0,F617&lt;=0,ISNUMBER(MATCH(B617,NonProduct,0)),LEFT(B617,5)="gift_",H617&lt;&gt;"United Kingdom"),"Drop","Keep")</f>
        <v/>
      </c>
    </row>
    <row r="618">
      <c r="A618" t="n">
        <v>540026</v>
      </c>
      <c r="B618" t="n">
        <v>21194</v>
      </c>
      <c r="C618" t="inlineStr">
        <is>
          <t>PINK  HONEYCOMB PAPER FAN</t>
        </is>
      </c>
      <c r="D618" t="n">
        <v>1</v>
      </c>
      <c r="E618" s="8" t="n">
        <v>40547.55902777778</v>
      </c>
      <c r="F618" s="9" t="n">
        <v>1.66</v>
      </c>
      <c r="H618" t="inlineStr">
        <is>
          <t>United Kingdom</t>
        </is>
      </c>
      <c r="I618" s="10">
        <f>IF(OR(G618="",LEFT(A618,1)="C",D618&lt;=0,F618&lt;=0,ISNUMBER(MATCH(B618,NonProduct,0)),LEFT(B618,5)="gift_",H618&lt;&gt;"United Kingdom"),"Drop","Keep")</f>
        <v/>
      </c>
    </row>
    <row r="619">
      <c r="A619" t="n">
        <v>540026</v>
      </c>
      <c r="B619" t="n">
        <v>21195</v>
      </c>
      <c r="C619" t="inlineStr">
        <is>
          <t xml:space="preserve">PINK  HONEYCOMB PAPER BALL </t>
        </is>
      </c>
      <c r="D619" t="n">
        <v>6</v>
      </c>
      <c r="E619" s="8" t="n">
        <v>40547.55902777778</v>
      </c>
      <c r="F619" s="9" t="n">
        <v>1.66</v>
      </c>
      <c r="H619" t="inlineStr">
        <is>
          <t>United Kingdom</t>
        </is>
      </c>
      <c r="I619" s="10">
        <f>IF(OR(G619="",LEFT(A619,1)="C",D619&lt;=0,F619&lt;=0,ISNUMBER(MATCH(B619,NonProduct,0)),LEFT(B619,5)="gift_",H619&lt;&gt;"United Kingdom"),"Drop","Keep")</f>
        <v/>
      </c>
    </row>
    <row r="620">
      <c r="A620" t="n">
        <v>540026</v>
      </c>
      <c r="B620" t="n">
        <v>21200</v>
      </c>
      <c r="C620" t="inlineStr">
        <is>
          <t>MULTICOLOUR HONEYCOMB PAPER GARLAND</t>
        </is>
      </c>
      <c r="D620" t="n">
        <v>3</v>
      </c>
      <c r="E620" s="8" t="n">
        <v>40547.55902777778</v>
      </c>
      <c r="F620" s="9" t="n">
        <v>1.66</v>
      </c>
      <c r="H620" t="inlineStr">
        <is>
          <t>United Kingdom</t>
        </is>
      </c>
      <c r="I620" s="10">
        <f>IF(OR(G620="",LEFT(A620,1)="C",D620&lt;=0,F620&lt;=0,ISNUMBER(MATCH(B620,NonProduct,0)),LEFT(B620,5)="gift_",H620&lt;&gt;"United Kingdom"),"Drop","Keep")</f>
        <v/>
      </c>
    </row>
    <row r="621">
      <c r="A621" t="n">
        <v>540026</v>
      </c>
      <c r="B621" t="n">
        <v>21205</v>
      </c>
      <c r="C621" t="inlineStr">
        <is>
          <t>MULTICOLOUR 3D BALLS GARLAND</t>
        </is>
      </c>
      <c r="D621" t="n">
        <v>3</v>
      </c>
      <c r="E621" s="8" t="n">
        <v>40547.55902777778</v>
      </c>
      <c r="F621" s="9" t="n">
        <v>2.51</v>
      </c>
      <c r="H621" t="inlineStr">
        <is>
          <t>United Kingdom</t>
        </is>
      </c>
      <c r="I621" s="10">
        <f>IF(OR(G621="",LEFT(A621,1)="C",D621&lt;=0,F621&lt;=0,ISNUMBER(MATCH(B621,NonProduct,0)),LEFT(B621,5)="gift_",H621&lt;&gt;"United Kingdom"),"Drop","Keep")</f>
        <v/>
      </c>
    </row>
    <row r="622">
      <c r="A622" t="n">
        <v>540026</v>
      </c>
      <c r="B622" t="n">
        <v>21207</v>
      </c>
      <c r="C622" t="inlineStr">
        <is>
          <t xml:space="preserve">SKULL AND CROSSBONES  GARLAND </t>
        </is>
      </c>
      <c r="D622" t="n">
        <v>1</v>
      </c>
      <c r="E622" s="8" t="n">
        <v>40547.55902777778</v>
      </c>
      <c r="F622" s="9" t="n">
        <v>1.66</v>
      </c>
      <c r="H622" t="inlineStr">
        <is>
          <t>United Kingdom</t>
        </is>
      </c>
      <c r="I622" s="10">
        <f>IF(OR(G622="",LEFT(A622,1)="C",D622&lt;=0,F622&lt;=0,ISNUMBER(MATCH(B622,NonProduct,0)),LEFT(B622,5)="gift_",H622&lt;&gt;"United Kingdom"),"Drop","Keep")</f>
        <v/>
      </c>
    </row>
    <row r="623">
      <c r="A623" t="n">
        <v>540026</v>
      </c>
      <c r="B623" t="n">
        <v>21208</v>
      </c>
      <c r="C623" t="inlineStr">
        <is>
          <t>PASTEL COLOUR HONEYCOMB FAN</t>
        </is>
      </c>
      <c r="D623" t="n">
        <v>6</v>
      </c>
      <c r="E623" s="8" t="n">
        <v>40547.55902777778</v>
      </c>
      <c r="F623" s="9" t="n">
        <v>1.66</v>
      </c>
      <c r="H623" t="inlineStr">
        <is>
          <t>United Kingdom</t>
        </is>
      </c>
      <c r="I623" s="10">
        <f>IF(OR(G623="",LEFT(A623,1)="C",D623&lt;=0,F623&lt;=0,ISNUMBER(MATCH(B623,NonProduct,0)),LEFT(B623,5)="gift_",H623&lt;&gt;"United Kingdom"),"Drop","Keep")</f>
        <v/>
      </c>
    </row>
    <row r="624">
      <c r="A624" t="n">
        <v>540026</v>
      </c>
      <c r="B624" t="n">
        <v>21219</v>
      </c>
      <c r="C624" t="inlineStr">
        <is>
          <t>SET/4 BADGES BALLOON GIRL</t>
        </is>
      </c>
      <c r="D624" t="n">
        <v>3</v>
      </c>
      <c r="E624" s="8" t="n">
        <v>40547.55902777778</v>
      </c>
      <c r="F624" s="9" t="n">
        <v>0.85</v>
      </c>
      <c r="H624" t="inlineStr">
        <is>
          <t>United Kingdom</t>
        </is>
      </c>
      <c r="I624" s="10">
        <f>IF(OR(G624="",LEFT(A624,1)="C",D624&lt;=0,F624&lt;=0,ISNUMBER(MATCH(B624,NonProduct,0)),LEFT(B624,5)="gift_",H624&lt;&gt;"United Kingdom"),"Drop","Keep")</f>
        <v/>
      </c>
    </row>
    <row r="625">
      <c r="A625" t="n">
        <v>540026</v>
      </c>
      <c r="B625" t="n">
        <v>21220</v>
      </c>
      <c r="C625" t="inlineStr">
        <is>
          <t>SET/4 BADGES DOGS</t>
        </is>
      </c>
      <c r="D625" t="n">
        <v>4</v>
      </c>
      <c r="E625" s="8" t="n">
        <v>40547.55902777778</v>
      </c>
      <c r="F625" s="9" t="n">
        <v>0.85</v>
      </c>
      <c r="H625" t="inlineStr">
        <is>
          <t>United Kingdom</t>
        </is>
      </c>
      <c r="I625" s="10">
        <f>IF(OR(G625="",LEFT(A625,1)="C",D625&lt;=0,F625&lt;=0,ISNUMBER(MATCH(B625,NonProduct,0)),LEFT(B625,5)="gift_",H625&lt;&gt;"United Kingdom"),"Drop","Keep")</f>
        <v/>
      </c>
    </row>
    <row r="626">
      <c r="A626" t="n">
        <v>540026</v>
      </c>
      <c r="B626" t="n">
        <v>21221</v>
      </c>
      <c r="C626" t="inlineStr">
        <is>
          <t>SET/4 BADGES CUTE CREATURES</t>
        </is>
      </c>
      <c r="D626" t="n">
        <v>3</v>
      </c>
      <c r="E626" s="8" t="n">
        <v>40547.55902777778</v>
      </c>
      <c r="F626" s="9" t="n">
        <v>0.85</v>
      </c>
      <c r="H626" t="inlineStr">
        <is>
          <t>United Kingdom</t>
        </is>
      </c>
      <c r="I626" s="10">
        <f>IF(OR(G626="",LEFT(A626,1)="C",D626&lt;=0,F626&lt;=0,ISNUMBER(MATCH(B626,NonProduct,0)),LEFT(B626,5)="gift_",H626&lt;&gt;"United Kingdom"),"Drop","Keep")</f>
        <v/>
      </c>
    </row>
    <row r="627">
      <c r="A627" t="n">
        <v>540026</v>
      </c>
      <c r="B627" t="n">
        <v>21224</v>
      </c>
      <c r="C627" t="inlineStr">
        <is>
          <t>SET/4 SKULL BADGES</t>
        </is>
      </c>
      <c r="D627" t="n">
        <v>1</v>
      </c>
      <c r="E627" s="8" t="n">
        <v>40547.55902777778</v>
      </c>
      <c r="F627" s="9" t="n">
        <v>0.85</v>
      </c>
      <c r="H627" t="inlineStr">
        <is>
          <t>United Kingdom</t>
        </is>
      </c>
      <c r="I627" s="10">
        <f>IF(OR(G627="",LEFT(A627,1)="C",D627&lt;=0,F627&lt;=0,ISNUMBER(MATCH(B627,NonProduct,0)),LEFT(B627,5)="gift_",H627&lt;&gt;"United Kingdom"),"Drop","Keep")</f>
        <v/>
      </c>
    </row>
    <row r="628">
      <c r="A628" t="n">
        <v>540026</v>
      </c>
      <c r="B628" t="n">
        <v>21231</v>
      </c>
      <c r="C628" t="inlineStr">
        <is>
          <t>SWEETHEART CERAMIC TRINKET BOX</t>
        </is>
      </c>
      <c r="D628" t="n">
        <v>1</v>
      </c>
      <c r="E628" s="8" t="n">
        <v>40547.55902777778</v>
      </c>
      <c r="F628" s="9" t="n">
        <v>2.51</v>
      </c>
      <c r="H628" t="inlineStr">
        <is>
          <t>United Kingdom</t>
        </is>
      </c>
      <c r="I628" s="10">
        <f>IF(OR(G628="",LEFT(A628,1)="C",D628&lt;=0,F628&lt;=0,ISNUMBER(MATCH(B628,NonProduct,0)),LEFT(B628,5)="gift_",H628&lt;&gt;"United Kingdom"),"Drop","Keep")</f>
        <v/>
      </c>
    </row>
    <row r="629">
      <c r="A629" t="n">
        <v>540026</v>
      </c>
      <c r="B629" t="n">
        <v>21232</v>
      </c>
      <c r="C629" t="inlineStr">
        <is>
          <t>STRAWBERRY CERAMIC TRINKET BOX</t>
        </is>
      </c>
      <c r="D629" t="n">
        <v>1</v>
      </c>
      <c r="E629" s="8" t="n">
        <v>40547.55902777778</v>
      </c>
      <c r="F629" s="9" t="n">
        <v>2.51</v>
      </c>
      <c r="H629" t="inlineStr">
        <is>
          <t>United Kingdom</t>
        </is>
      </c>
      <c r="I629" s="10">
        <f>IF(OR(G629="",LEFT(A629,1)="C",D629&lt;=0,F629&lt;=0,ISNUMBER(MATCH(B629,NonProduct,0)),LEFT(B629,5)="gift_",H629&lt;&gt;"United Kingdom"),"Drop","Keep")</f>
        <v/>
      </c>
    </row>
    <row r="630">
      <c r="A630" t="n">
        <v>540026</v>
      </c>
      <c r="B630" t="n">
        <v>21253</v>
      </c>
      <c r="C630" t="inlineStr">
        <is>
          <t>SET OF PICTURE FRAME  STICKERS</t>
        </is>
      </c>
      <c r="D630" t="n">
        <v>4</v>
      </c>
      <c r="E630" s="8" t="n">
        <v>40547.55902777778</v>
      </c>
      <c r="F630" s="9" t="n">
        <v>5.91</v>
      </c>
      <c r="H630" t="inlineStr">
        <is>
          <t>United Kingdom</t>
        </is>
      </c>
      <c r="I630" s="10">
        <f>IF(OR(G630="",LEFT(A630,1)="C",D630&lt;=0,F630&lt;=0,ISNUMBER(MATCH(B630,NonProduct,0)),LEFT(B630,5)="gift_",H630&lt;&gt;"United Kingdom"),"Drop","Keep")</f>
        <v/>
      </c>
    </row>
    <row r="631">
      <c r="A631" t="n">
        <v>540026</v>
      </c>
      <c r="B631" t="n">
        <v>21258</v>
      </c>
      <c r="C631" t="inlineStr">
        <is>
          <t>VICTORIAN SEWING BOX LARGE</t>
        </is>
      </c>
      <c r="D631" t="n">
        <v>1</v>
      </c>
      <c r="E631" s="8" t="n">
        <v>40547.55902777778</v>
      </c>
      <c r="F631" s="9" t="n">
        <v>25.49</v>
      </c>
      <c r="H631" t="inlineStr">
        <is>
          <t>United Kingdom</t>
        </is>
      </c>
      <c r="I631" s="10">
        <f>IF(OR(G631="",LEFT(A631,1)="C",D631&lt;=0,F631&lt;=0,ISNUMBER(MATCH(B631,NonProduct,0)),LEFT(B631,5)="gift_",H631&lt;&gt;"United Kingdom"),"Drop","Keep")</f>
        <v/>
      </c>
    </row>
    <row r="632">
      <c r="A632" t="n">
        <v>540026</v>
      </c>
      <c r="B632" t="n">
        <v>21270</v>
      </c>
      <c r="C632" t="inlineStr">
        <is>
          <t>ANTIQUE CREAM CUTLERY CUPBOARD</t>
        </is>
      </c>
      <c r="D632" t="n">
        <v>2</v>
      </c>
      <c r="E632" s="8" t="n">
        <v>40547.55902777778</v>
      </c>
      <c r="F632" s="9" t="n">
        <v>8.470000000000001</v>
      </c>
      <c r="H632" t="inlineStr">
        <is>
          <t>United Kingdom</t>
        </is>
      </c>
      <c r="I632" s="10">
        <f>IF(OR(G632="",LEFT(A632,1)="C",D632&lt;=0,F632&lt;=0,ISNUMBER(MATCH(B632,NonProduct,0)),LEFT(B632,5)="gift_",H632&lt;&gt;"United Kingdom"),"Drop","Keep")</f>
        <v/>
      </c>
    </row>
    <row r="633">
      <c r="A633" t="n">
        <v>540026</v>
      </c>
      <c r="B633" t="n">
        <v>21272</v>
      </c>
      <c r="C633" t="inlineStr">
        <is>
          <t>SALLE DE BAIN HOOK</t>
        </is>
      </c>
      <c r="D633" t="n">
        <v>1</v>
      </c>
      <c r="E633" s="8" t="n">
        <v>40547.55902777778</v>
      </c>
      <c r="F633" s="9" t="n">
        <v>2.51</v>
      </c>
      <c r="H633" t="inlineStr">
        <is>
          <t>United Kingdom</t>
        </is>
      </c>
      <c r="I633" s="10">
        <f>IF(OR(G633="",LEFT(A633,1)="C",D633&lt;=0,F633&lt;=0,ISNUMBER(MATCH(B633,NonProduct,0)),LEFT(B633,5)="gift_",H633&lt;&gt;"United Kingdom"),"Drop","Keep")</f>
        <v/>
      </c>
    </row>
    <row r="634">
      <c r="A634" t="n">
        <v>540026</v>
      </c>
      <c r="B634" t="n">
        <v>21313</v>
      </c>
      <c r="C634" t="inlineStr">
        <is>
          <t xml:space="preserve">GLASS HEART T-LIGHT HOLDER </t>
        </is>
      </c>
      <c r="D634" t="n">
        <v>1</v>
      </c>
      <c r="E634" s="8" t="n">
        <v>40547.55902777778</v>
      </c>
      <c r="F634" s="9" t="n">
        <v>1.66</v>
      </c>
      <c r="H634" t="inlineStr">
        <is>
          <t>United Kingdom</t>
        </is>
      </c>
      <c r="I634" s="10">
        <f>IF(OR(G634="",LEFT(A634,1)="C",D634&lt;=0,F634&lt;=0,ISNUMBER(MATCH(B634,NonProduct,0)),LEFT(B634,5)="gift_",H634&lt;&gt;"United Kingdom"),"Drop","Keep")</f>
        <v/>
      </c>
    </row>
    <row r="635">
      <c r="A635" t="n">
        <v>540026</v>
      </c>
      <c r="B635" t="n">
        <v>21314</v>
      </c>
      <c r="C635" t="inlineStr">
        <is>
          <t>SMALL GLASS HEART TRINKET POT</t>
        </is>
      </c>
      <c r="D635" t="n">
        <v>3</v>
      </c>
      <c r="E635" s="8" t="n">
        <v>40547.55902777778</v>
      </c>
      <c r="F635" s="9" t="n">
        <v>4.21</v>
      </c>
      <c r="H635" t="inlineStr">
        <is>
          <t>United Kingdom</t>
        </is>
      </c>
      <c r="I635" s="10">
        <f>IF(OR(G635="",LEFT(A635,1)="C",D635&lt;=0,F635&lt;=0,ISNUMBER(MATCH(B635,NonProduct,0)),LEFT(B635,5)="gift_",H635&lt;&gt;"United Kingdom"),"Drop","Keep")</f>
        <v/>
      </c>
    </row>
    <row r="636">
      <c r="A636" t="n">
        <v>540026</v>
      </c>
      <c r="B636" t="n">
        <v>21340</v>
      </c>
      <c r="C636" t="inlineStr">
        <is>
          <t>CLASSIC METAL BIRDCAGE PLANT HOLDER</t>
        </is>
      </c>
      <c r="D636" t="n">
        <v>1</v>
      </c>
      <c r="E636" s="8" t="n">
        <v>40547.55902777778</v>
      </c>
      <c r="F636" s="9" t="n">
        <v>25.49</v>
      </c>
      <c r="H636" t="inlineStr">
        <is>
          <t>United Kingdom</t>
        </is>
      </c>
      <c r="I636" s="10">
        <f>IF(OR(G636="",LEFT(A636,1)="C",D636&lt;=0,F636&lt;=0,ISNUMBER(MATCH(B636,NonProduct,0)),LEFT(B636,5)="gift_",H636&lt;&gt;"United Kingdom"),"Drop","Keep")</f>
        <v/>
      </c>
    </row>
    <row r="637">
      <c r="A637" t="n">
        <v>540026</v>
      </c>
      <c r="B637" t="n">
        <v>21352</v>
      </c>
      <c r="C637" t="inlineStr">
        <is>
          <t>EUCALYPTUS &amp; PINECONE  WREATH</t>
        </is>
      </c>
      <c r="D637" t="n">
        <v>1</v>
      </c>
      <c r="E637" s="8" t="n">
        <v>40547.55902777778</v>
      </c>
      <c r="F637" s="9" t="n">
        <v>5.91</v>
      </c>
      <c r="H637" t="inlineStr">
        <is>
          <t>United Kingdom</t>
        </is>
      </c>
      <c r="I637" s="10">
        <f>IF(OR(G637="",LEFT(A637,1)="C",D637&lt;=0,F637&lt;=0,ISNUMBER(MATCH(B637,NonProduct,0)),LEFT(B637,5)="gift_",H637&lt;&gt;"United Kingdom"),"Drop","Keep")</f>
        <v/>
      </c>
    </row>
    <row r="638">
      <c r="A638" t="n">
        <v>540026</v>
      </c>
      <c r="B638" t="n">
        <v>21383</v>
      </c>
      <c r="C638" t="inlineStr">
        <is>
          <t>PACK OF 12 STICKY BUNNIES</t>
        </is>
      </c>
      <c r="D638" t="n">
        <v>1</v>
      </c>
      <c r="E638" s="8" t="n">
        <v>40547.55902777778</v>
      </c>
      <c r="F638" s="9" t="n">
        <v>1.66</v>
      </c>
      <c r="H638" t="inlineStr">
        <is>
          <t>United Kingdom</t>
        </is>
      </c>
      <c r="I638" s="10">
        <f>IF(OR(G638="",LEFT(A638,1)="C",D638&lt;=0,F638&lt;=0,ISNUMBER(MATCH(B638,NonProduct,0)),LEFT(B638,5)="gift_",H638&lt;&gt;"United Kingdom"),"Drop","Keep")</f>
        <v/>
      </c>
    </row>
    <row r="639">
      <c r="A639" t="n">
        <v>540026</v>
      </c>
      <c r="B639" t="n">
        <v>21408</v>
      </c>
      <c r="C639" t="inlineStr">
        <is>
          <t>SPOTTY PINK DUCK DOORSTOP</t>
        </is>
      </c>
      <c r="D639" t="n">
        <v>1</v>
      </c>
      <c r="E639" s="8" t="n">
        <v>40547.55902777778</v>
      </c>
      <c r="F639" s="9" t="n">
        <v>8.470000000000001</v>
      </c>
      <c r="H639" t="inlineStr">
        <is>
          <t>United Kingdom</t>
        </is>
      </c>
      <c r="I639" s="10">
        <f>IF(OR(G639="",LEFT(A639,1)="C",D639&lt;=0,F639&lt;=0,ISNUMBER(MATCH(B639,NonProduct,0)),LEFT(B639,5)="gift_",H639&lt;&gt;"United Kingdom"),"Drop","Keep")</f>
        <v/>
      </c>
    </row>
    <row r="640">
      <c r="A640" t="n">
        <v>540026</v>
      </c>
      <c r="B640" t="n">
        <v>21446</v>
      </c>
      <c r="C640" t="inlineStr">
        <is>
          <t>12 RED ROSE PEG PLACE SETTINGS</t>
        </is>
      </c>
      <c r="D640" t="n">
        <v>1</v>
      </c>
      <c r="E640" s="8" t="n">
        <v>40547.55902777778</v>
      </c>
      <c r="F640" s="9" t="n">
        <v>2.51</v>
      </c>
      <c r="H640" t="inlineStr">
        <is>
          <t>United Kingdom</t>
        </is>
      </c>
      <c r="I640" s="10">
        <f>IF(OR(G640="",LEFT(A640,1)="C",D640&lt;=0,F640&lt;=0,ISNUMBER(MATCH(B640,NonProduct,0)),LEFT(B640,5)="gift_",H640&lt;&gt;"United Kingdom"),"Drop","Keep")</f>
        <v/>
      </c>
    </row>
    <row r="641">
      <c r="A641" t="n">
        <v>540026</v>
      </c>
      <c r="B641" t="n">
        <v>21447</v>
      </c>
      <c r="C641" t="inlineStr">
        <is>
          <t>12 IVORY ROSE PEG PLACE SETTINGS</t>
        </is>
      </c>
      <c r="D641" t="n">
        <v>1</v>
      </c>
      <c r="E641" s="8" t="n">
        <v>40547.55902777778</v>
      </c>
      <c r="F641" s="9" t="n">
        <v>2.51</v>
      </c>
      <c r="H641" t="inlineStr">
        <is>
          <t>United Kingdom</t>
        </is>
      </c>
      <c r="I641" s="10">
        <f>IF(OR(G641="",LEFT(A641,1)="C",D641&lt;=0,F641&lt;=0,ISNUMBER(MATCH(B641,NonProduct,0)),LEFT(B641,5)="gift_",H641&lt;&gt;"United Kingdom"),"Drop","Keep")</f>
        <v/>
      </c>
    </row>
    <row r="642">
      <c r="A642" t="n">
        <v>540026</v>
      </c>
      <c r="B642" t="n">
        <v>21494</v>
      </c>
      <c r="C642" t="inlineStr">
        <is>
          <t>ROTATING LEAVES T-LIGHT HOLDER</t>
        </is>
      </c>
      <c r="D642" t="n">
        <v>12</v>
      </c>
      <c r="E642" s="8" t="n">
        <v>40547.55902777778</v>
      </c>
      <c r="F642" s="9" t="n">
        <v>1.66</v>
      </c>
      <c r="H642" t="inlineStr">
        <is>
          <t>United Kingdom</t>
        </is>
      </c>
      <c r="I642" s="10">
        <f>IF(OR(G642="",LEFT(A642,1)="C",D642&lt;=0,F642&lt;=0,ISNUMBER(MATCH(B642,NonProduct,0)),LEFT(B642,5)="gift_",H642&lt;&gt;"United Kingdom"),"Drop","Keep")</f>
        <v/>
      </c>
    </row>
    <row r="643">
      <c r="A643" t="n">
        <v>540026</v>
      </c>
      <c r="B643" t="n">
        <v>21507</v>
      </c>
      <c r="C643" t="inlineStr">
        <is>
          <t xml:space="preserve">ELEPHANT, BIRTHDAY CARD, </t>
        </is>
      </c>
      <c r="D643" t="n">
        <v>1</v>
      </c>
      <c r="E643" s="8" t="n">
        <v>40547.55902777778</v>
      </c>
      <c r="F643" s="9" t="n">
        <v>0.85</v>
      </c>
      <c r="H643" t="inlineStr">
        <is>
          <t>United Kingdom</t>
        </is>
      </c>
      <c r="I643" s="10">
        <f>IF(OR(G643="",LEFT(A643,1)="C",D643&lt;=0,F643&lt;=0,ISNUMBER(MATCH(B643,NonProduct,0)),LEFT(B643,5)="gift_",H643&lt;&gt;"United Kingdom"),"Drop","Keep")</f>
        <v/>
      </c>
    </row>
    <row r="644">
      <c r="A644" t="n">
        <v>540026</v>
      </c>
      <c r="B644" t="n">
        <v>21518</v>
      </c>
      <c r="C644" t="inlineStr">
        <is>
          <t xml:space="preserve">BANK ACCOUNT  GREETING  CARD </t>
        </is>
      </c>
      <c r="D644" t="n">
        <v>3</v>
      </c>
      <c r="E644" s="8" t="n">
        <v>40547.55902777778</v>
      </c>
      <c r="F644" s="9" t="n">
        <v>0.43</v>
      </c>
      <c r="H644" t="inlineStr">
        <is>
          <t>United Kingdom</t>
        </is>
      </c>
      <c r="I644" s="10">
        <f>IF(OR(G644="",LEFT(A644,1)="C",D644&lt;=0,F644&lt;=0,ISNUMBER(MATCH(B644,NonProduct,0)),LEFT(B644,5)="gift_",H644&lt;&gt;"United Kingdom"),"Drop","Keep")</f>
        <v/>
      </c>
    </row>
    <row r="645">
      <c r="A645" t="n">
        <v>540026</v>
      </c>
      <c r="B645" t="n">
        <v>21519</v>
      </c>
      <c r="C645" t="inlineStr">
        <is>
          <t xml:space="preserve">GIN &amp; TONIC DIET GREETING CARD </t>
        </is>
      </c>
      <c r="D645" t="n">
        <v>2</v>
      </c>
      <c r="E645" s="8" t="n">
        <v>40547.55902777778</v>
      </c>
      <c r="F645" s="9" t="n">
        <v>0.85</v>
      </c>
      <c r="H645" t="inlineStr">
        <is>
          <t>United Kingdom</t>
        </is>
      </c>
      <c r="I645" s="10">
        <f>IF(OR(G645="",LEFT(A645,1)="C",D645&lt;=0,F645&lt;=0,ISNUMBER(MATCH(B645,NonProduct,0)),LEFT(B645,5)="gift_",H645&lt;&gt;"United Kingdom"),"Drop","Keep")</f>
        <v/>
      </c>
    </row>
    <row r="646">
      <c r="A646" t="n">
        <v>540026</v>
      </c>
      <c r="B646" t="n">
        <v>21520</v>
      </c>
      <c r="C646" t="inlineStr">
        <is>
          <t xml:space="preserve">BOOZE &amp; WOMEN GREETING CARD </t>
        </is>
      </c>
      <c r="D646" t="n">
        <v>3</v>
      </c>
      <c r="E646" s="8" t="n">
        <v>40547.55902777778</v>
      </c>
      <c r="F646" s="9" t="n">
        <v>0.43</v>
      </c>
      <c r="H646" t="inlineStr">
        <is>
          <t>United Kingdom</t>
        </is>
      </c>
      <c r="I646" s="10">
        <f>IF(OR(G646="",LEFT(A646,1)="C",D646&lt;=0,F646&lt;=0,ISNUMBER(MATCH(B646,NonProduct,0)),LEFT(B646,5)="gift_",H646&lt;&gt;"United Kingdom"),"Drop","Keep")</f>
        <v/>
      </c>
    </row>
    <row r="647">
      <c r="A647" t="n">
        <v>540026</v>
      </c>
      <c r="B647" t="n">
        <v>21556</v>
      </c>
      <c r="C647" t="inlineStr">
        <is>
          <t>CERAMIC STRAWBERRY MONEY BOX</t>
        </is>
      </c>
      <c r="D647" t="n">
        <v>9</v>
      </c>
      <c r="E647" s="8" t="n">
        <v>40547.55902777778</v>
      </c>
      <c r="F647" s="9" t="n">
        <v>2.51</v>
      </c>
      <c r="H647" t="inlineStr">
        <is>
          <t>United Kingdom</t>
        </is>
      </c>
      <c r="I647" s="10">
        <f>IF(OR(G647="",LEFT(A647,1)="C",D647&lt;=0,F647&lt;=0,ISNUMBER(MATCH(B647,NonProduct,0)),LEFT(B647,5)="gift_",H647&lt;&gt;"United Kingdom"),"Drop","Keep")</f>
        <v/>
      </c>
    </row>
    <row r="648">
      <c r="A648" t="n">
        <v>540026</v>
      </c>
      <c r="B648" t="n">
        <v>21557</v>
      </c>
      <c r="C648" t="inlineStr">
        <is>
          <t>SET OF 6 FUNKY BEAKERS</t>
        </is>
      </c>
      <c r="D648" t="n">
        <v>13</v>
      </c>
      <c r="E648" s="8" t="n">
        <v>40547.55902777778</v>
      </c>
      <c r="F648" s="9" t="n">
        <v>2.51</v>
      </c>
      <c r="H648" t="inlineStr">
        <is>
          <t>United Kingdom</t>
        </is>
      </c>
      <c r="I648" s="10">
        <f>IF(OR(G648="",LEFT(A648,1)="C",D648&lt;=0,F648&lt;=0,ISNUMBER(MATCH(B648,NonProduct,0)),LEFT(B648,5)="gift_",H648&lt;&gt;"United Kingdom"),"Drop","Keep")</f>
        <v/>
      </c>
    </row>
    <row r="649">
      <c r="A649" t="n">
        <v>540026</v>
      </c>
      <c r="B649" t="n">
        <v>21616</v>
      </c>
      <c r="C649" t="inlineStr">
        <is>
          <t>4 PEAR BOTANICAL DINNER CANDLES</t>
        </is>
      </c>
      <c r="D649" t="n">
        <v>1</v>
      </c>
      <c r="E649" s="8" t="n">
        <v>40547.55902777778</v>
      </c>
      <c r="F649" s="9" t="n">
        <v>2.51</v>
      </c>
      <c r="H649" t="inlineStr">
        <is>
          <t>United Kingdom</t>
        </is>
      </c>
      <c r="I649" s="10">
        <f>IF(OR(G649="",LEFT(A649,1)="C",D649&lt;=0,F649&lt;=0,ISNUMBER(MATCH(B649,NonProduct,0)),LEFT(B649,5)="gift_",H649&lt;&gt;"United Kingdom"),"Drop","Keep")</f>
        <v/>
      </c>
    </row>
    <row r="650">
      <c r="A650" t="n">
        <v>540026</v>
      </c>
      <c r="B650" t="n">
        <v>21618</v>
      </c>
      <c r="C650" t="inlineStr">
        <is>
          <t>4 WILDFLOWER BOTANICAL CANDLES</t>
        </is>
      </c>
      <c r="D650" t="n">
        <v>1</v>
      </c>
      <c r="E650" s="8" t="n">
        <v>40547.55902777778</v>
      </c>
      <c r="F650" s="9" t="n">
        <v>2.51</v>
      </c>
      <c r="H650" t="inlineStr">
        <is>
          <t>United Kingdom</t>
        </is>
      </c>
      <c r="I650" s="10">
        <f>IF(OR(G650="",LEFT(A650,1)="C",D650&lt;=0,F650&lt;=0,ISNUMBER(MATCH(B650,NonProduct,0)),LEFT(B650,5)="gift_",H650&lt;&gt;"United Kingdom"),"Drop","Keep")</f>
        <v/>
      </c>
    </row>
    <row r="651">
      <c r="A651" t="n">
        <v>540026</v>
      </c>
      <c r="B651" t="n">
        <v>21620</v>
      </c>
      <c r="C651" t="inlineStr">
        <is>
          <t>SET OF 4 ROSE BOTANICAL CANDLES</t>
        </is>
      </c>
      <c r="D651" t="n">
        <v>1</v>
      </c>
      <c r="E651" s="8" t="n">
        <v>40547.55902777778</v>
      </c>
      <c r="F651" s="9" t="n">
        <v>2.51</v>
      </c>
      <c r="H651" t="inlineStr">
        <is>
          <t>United Kingdom</t>
        </is>
      </c>
      <c r="I651" s="10">
        <f>IF(OR(G651="",LEFT(A651,1)="C",D651&lt;=0,F651&lt;=0,ISNUMBER(MATCH(B651,NonProduct,0)),LEFT(B651,5)="gift_",H651&lt;&gt;"United Kingdom"),"Drop","Keep")</f>
        <v/>
      </c>
    </row>
    <row r="652">
      <c r="A652" t="n">
        <v>540026</v>
      </c>
      <c r="B652" t="n">
        <v>21632</v>
      </c>
      <c r="C652" t="inlineStr">
        <is>
          <t>VINTAGE PINK DECORATIVE PARASOL</t>
        </is>
      </c>
      <c r="D652" t="n">
        <v>1</v>
      </c>
      <c r="E652" s="8" t="n">
        <v>40547.55902777778</v>
      </c>
      <c r="F652" s="9" t="n">
        <v>8.470000000000001</v>
      </c>
      <c r="H652" t="inlineStr">
        <is>
          <t>United Kingdom</t>
        </is>
      </c>
      <c r="I652" s="10">
        <f>IF(OR(G652="",LEFT(A652,1)="C",D652&lt;=0,F652&lt;=0,ISNUMBER(MATCH(B652,NonProduct,0)),LEFT(B652,5)="gift_",H652&lt;&gt;"United Kingdom"),"Drop","Keep")</f>
        <v/>
      </c>
    </row>
    <row r="653">
      <c r="A653" t="n">
        <v>540026</v>
      </c>
      <c r="B653" t="n">
        <v>21640</v>
      </c>
      <c r="C653" t="inlineStr">
        <is>
          <t>ASSORTED TUTTI FRUTTI  FOB NOTEBOOK</t>
        </is>
      </c>
      <c r="D653" t="n">
        <v>1</v>
      </c>
      <c r="E653" s="8" t="n">
        <v>40547.55902777778</v>
      </c>
      <c r="F653" s="9" t="n">
        <v>1.66</v>
      </c>
      <c r="H653" t="inlineStr">
        <is>
          <t>United Kingdom</t>
        </is>
      </c>
      <c r="I653" s="10">
        <f>IF(OR(G653="",LEFT(A653,1)="C",D653&lt;=0,F653&lt;=0,ISNUMBER(MATCH(B653,NonProduct,0)),LEFT(B653,5)="gift_",H653&lt;&gt;"United Kingdom"),"Drop","Keep")</f>
        <v/>
      </c>
    </row>
    <row r="654">
      <c r="A654" t="n">
        <v>540026</v>
      </c>
      <c r="B654" t="n">
        <v>21650</v>
      </c>
      <c r="C654" t="inlineStr">
        <is>
          <t>ASSORTED TUTTI FRUTTI BRACELET</t>
        </is>
      </c>
      <c r="D654" t="n">
        <v>1</v>
      </c>
      <c r="E654" s="8" t="n">
        <v>40547.55902777778</v>
      </c>
      <c r="F654" s="9" t="n">
        <v>0.43</v>
      </c>
      <c r="H654" t="inlineStr">
        <is>
          <t>United Kingdom</t>
        </is>
      </c>
      <c r="I654" s="10">
        <f>IF(OR(G654="",LEFT(A654,1)="C",D654&lt;=0,F654&lt;=0,ISNUMBER(MATCH(B654,NonProduct,0)),LEFT(B654,5)="gift_",H654&lt;&gt;"United Kingdom"),"Drop","Keep")</f>
        <v/>
      </c>
    </row>
    <row r="655">
      <c r="A655" t="n">
        <v>540026</v>
      </c>
      <c r="B655" t="n">
        <v>21670</v>
      </c>
      <c r="C655" t="inlineStr">
        <is>
          <t>BLUE SPOT CERAMIC DRAWER KNOB</t>
        </is>
      </c>
      <c r="D655" t="n">
        <v>12</v>
      </c>
      <c r="E655" s="8" t="n">
        <v>40547.55902777778</v>
      </c>
      <c r="F655" s="9" t="n">
        <v>2.51</v>
      </c>
      <c r="H655" t="inlineStr">
        <is>
          <t>United Kingdom</t>
        </is>
      </c>
      <c r="I655" s="10">
        <f>IF(OR(G655="",LEFT(A655,1)="C",D655&lt;=0,F655&lt;=0,ISNUMBER(MATCH(B655,NonProduct,0)),LEFT(B655,5)="gift_",H655&lt;&gt;"United Kingdom"),"Drop","Keep")</f>
        <v/>
      </c>
    </row>
    <row r="656">
      <c r="A656" t="n">
        <v>540026</v>
      </c>
      <c r="B656" t="n">
        <v>21673</v>
      </c>
      <c r="C656" t="inlineStr">
        <is>
          <t>WHITE SPOT BLUE CERAMIC DRAWER KNOB</t>
        </is>
      </c>
      <c r="D656" t="n">
        <v>1</v>
      </c>
      <c r="E656" s="8" t="n">
        <v>40547.55902777778</v>
      </c>
      <c r="F656" s="9" t="n">
        <v>2.51</v>
      </c>
      <c r="H656" t="inlineStr">
        <is>
          <t>United Kingdom</t>
        </is>
      </c>
      <c r="I656" s="10">
        <f>IF(OR(G656="",LEFT(A656,1)="C",D656&lt;=0,F656&lt;=0,ISNUMBER(MATCH(B656,NonProduct,0)),LEFT(B656,5)="gift_",H656&lt;&gt;"United Kingdom"),"Drop","Keep")</f>
        <v/>
      </c>
    </row>
    <row r="657">
      <c r="A657" t="n">
        <v>540026</v>
      </c>
      <c r="B657" t="n">
        <v>21675</v>
      </c>
      <c r="C657" t="inlineStr">
        <is>
          <t>BUTTERFLIES STICKERS</t>
        </is>
      </c>
      <c r="D657" t="n">
        <v>1</v>
      </c>
      <c r="E657" s="8" t="n">
        <v>40547.55902777778</v>
      </c>
      <c r="F657" s="9" t="n">
        <v>0.8100000000000001</v>
      </c>
      <c r="H657" t="inlineStr">
        <is>
          <t>United Kingdom</t>
        </is>
      </c>
      <c r="I657" s="10">
        <f>IF(OR(G657="",LEFT(A657,1)="C",D657&lt;=0,F657&lt;=0,ISNUMBER(MATCH(B657,NonProduct,0)),LEFT(B657,5)="gift_",H657&lt;&gt;"United Kingdom"),"Drop","Keep")</f>
        <v/>
      </c>
    </row>
    <row r="658">
      <c r="A658" t="n">
        <v>540026</v>
      </c>
      <c r="B658" t="n">
        <v>21677</v>
      </c>
      <c r="C658" t="inlineStr">
        <is>
          <t>HEARTS  STICKERS</t>
        </is>
      </c>
      <c r="D658" t="n">
        <v>2</v>
      </c>
      <c r="E658" s="8" t="n">
        <v>40547.55902777778</v>
      </c>
      <c r="F658" s="9" t="n">
        <v>0.8100000000000001</v>
      </c>
      <c r="H658" t="inlineStr">
        <is>
          <t>United Kingdom</t>
        </is>
      </c>
      <c r="I658" s="10">
        <f>IF(OR(G658="",LEFT(A658,1)="C",D658&lt;=0,F658&lt;=0,ISNUMBER(MATCH(B658,NonProduct,0)),LEFT(B658,5)="gift_",H658&lt;&gt;"United Kingdom"),"Drop","Keep")</f>
        <v/>
      </c>
    </row>
    <row r="659">
      <c r="A659" t="n">
        <v>540026</v>
      </c>
      <c r="B659" t="n">
        <v>21706</v>
      </c>
      <c r="C659" t="inlineStr">
        <is>
          <t>FOLDING UMBRELLA RED/WHITE POLKADOT</t>
        </is>
      </c>
      <c r="D659" t="n">
        <v>3</v>
      </c>
      <c r="E659" s="8" t="n">
        <v>40547.55902777778</v>
      </c>
      <c r="F659" s="9" t="n">
        <v>3.36</v>
      </c>
      <c r="H659" t="inlineStr">
        <is>
          <t>United Kingdom</t>
        </is>
      </c>
      <c r="I659" s="10">
        <f>IF(OR(G659="",LEFT(A659,1)="C",D659&lt;=0,F659&lt;=0,ISNUMBER(MATCH(B659,NonProduct,0)),LEFT(B659,5)="gift_",H659&lt;&gt;"United Kingdom"),"Drop","Keep")</f>
        <v/>
      </c>
    </row>
    <row r="660">
      <c r="A660" t="n">
        <v>540026</v>
      </c>
      <c r="B660" t="n">
        <v>21708</v>
      </c>
      <c r="C660" t="inlineStr">
        <is>
          <t>FOLDING UMBRELLA CREAM POLKADOT</t>
        </is>
      </c>
      <c r="D660" t="n">
        <v>2</v>
      </c>
      <c r="E660" s="8" t="n">
        <v>40547.55902777778</v>
      </c>
      <c r="F660" s="9" t="n">
        <v>3.36</v>
      </c>
      <c r="H660" t="inlineStr">
        <is>
          <t>United Kingdom</t>
        </is>
      </c>
      <c r="I660" s="10">
        <f>IF(OR(G660="",LEFT(A660,1)="C",D660&lt;=0,F660&lt;=0,ISNUMBER(MATCH(B660,NonProduct,0)),LEFT(B660,5)="gift_",H660&lt;&gt;"United Kingdom"),"Drop","Keep")</f>
        <v/>
      </c>
    </row>
    <row r="661">
      <c r="A661" t="n">
        <v>540026</v>
      </c>
      <c r="B661" t="n">
        <v>21709</v>
      </c>
      <c r="C661" t="inlineStr">
        <is>
          <t>FOLDING UMBRELLA CHOCOLATE POLKADOT</t>
        </is>
      </c>
      <c r="D661" t="n">
        <v>2</v>
      </c>
      <c r="E661" s="8" t="n">
        <v>40547.55902777778</v>
      </c>
      <c r="F661" s="9" t="n">
        <v>3.36</v>
      </c>
      <c r="H661" t="inlineStr">
        <is>
          <t>United Kingdom</t>
        </is>
      </c>
      <c r="I661" s="10">
        <f>IF(OR(G661="",LEFT(A661,1)="C",D661&lt;=0,F661&lt;=0,ISNUMBER(MATCH(B661,NonProduct,0)),LEFT(B661,5)="gift_",H661&lt;&gt;"United Kingdom"),"Drop","Keep")</f>
        <v/>
      </c>
    </row>
    <row r="662">
      <c r="A662" t="n">
        <v>540026</v>
      </c>
      <c r="B662" t="n">
        <v>21711</v>
      </c>
      <c r="C662" t="inlineStr">
        <is>
          <t>FOLDING UMBRELLA WHITE/RED POLKADOT</t>
        </is>
      </c>
      <c r="D662" t="n">
        <v>1</v>
      </c>
      <c r="E662" s="8" t="n">
        <v>40547.55902777778</v>
      </c>
      <c r="F662" s="9" t="n">
        <v>3.36</v>
      </c>
      <c r="H662" t="inlineStr">
        <is>
          <t>United Kingdom</t>
        </is>
      </c>
      <c r="I662" s="10">
        <f>IF(OR(G662="",LEFT(A662,1)="C",D662&lt;=0,F662&lt;=0,ISNUMBER(MATCH(B662,NonProduct,0)),LEFT(B662,5)="gift_",H662&lt;&gt;"United Kingdom"),"Drop","Keep")</f>
        <v/>
      </c>
    </row>
    <row r="663">
      <c r="A663" t="n">
        <v>540026</v>
      </c>
      <c r="B663" t="n">
        <v>21773</v>
      </c>
      <c r="C663" t="inlineStr">
        <is>
          <t>DECORATIVE ROSE BATHROOM BOTTLE</t>
        </is>
      </c>
      <c r="D663" t="n">
        <v>8</v>
      </c>
      <c r="E663" s="8" t="n">
        <v>40547.55902777778</v>
      </c>
      <c r="F663" s="9" t="n">
        <v>1.28</v>
      </c>
      <c r="H663" t="inlineStr">
        <is>
          <t>United Kingdom</t>
        </is>
      </c>
      <c r="I663" s="10">
        <f>IF(OR(G663="",LEFT(A663,1)="C",D663&lt;=0,F663&lt;=0,ISNUMBER(MATCH(B663,NonProduct,0)),LEFT(B663,5)="gift_",H663&lt;&gt;"United Kingdom"),"Drop","Keep")</f>
        <v/>
      </c>
    </row>
    <row r="664">
      <c r="A664" t="n">
        <v>540026</v>
      </c>
      <c r="B664" t="inlineStr">
        <is>
          <t>85131D</t>
        </is>
      </c>
      <c r="C664" t="inlineStr">
        <is>
          <t>BEADED CRYSTAL HEART PINK ON STICK</t>
        </is>
      </c>
      <c r="D664" t="n">
        <v>11</v>
      </c>
      <c r="E664" s="8" t="n">
        <v>40547.55902777778</v>
      </c>
      <c r="F664" s="9" t="n">
        <v>0.85</v>
      </c>
      <c r="H664" t="inlineStr">
        <is>
          <t>United Kingdom</t>
        </is>
      </c>
      <c r="I664" s="10">
        <f>IF(OR(G664="",LEFT(A664,1)="C",D664&lt;=0,F664&lt;=0,ISNUMBER(MATCH(B664,NonProduct,0)),LEFT(B664,5)="gift_",H664&lt;&gt;"United Kingdom"),"Drop","Keep")</f>
        <v/>
      </c>
    </row>
    <row r="665">
      <c r="A665" t="n">
        <v>540026</v>
      </c>
      <c r="B665" t="inlineStr">
        <is>
          <t>85132C</t>
        </is>
      </c>
      <c r="C665" t="inlineStr">
        <is>
          <t>CHARLIE AND LOLA FIGURES TINS</t>
        </is>
      </c>
      <c r="D665" t="n">
        <v>2</v>
      </c>
      <c r="E665" s="8" t="n">
        <v>40547.55902777778</v>
      </c>
      <c r="F665" s="9" t="n">
        <v>8.470000000000001</v>
      </c>
      <c r="H665" t="inlineStr">
        <is>
          <t>United Kingdom</t>
        </is>
      </c>
      <c r="I665" s="10">
        <f>IF(OR(G665="",LEFT(A665,1)="C",D665&lt;=0,F665&lt;=0,ISNUMBER(MATCH(B665,NonProduct,0)),LEFT(B665,5)="gift_",H665&lt;&gt;"United Kingdom"),"Drop","Keep")</f>
        <v/>
      </c>
    </row>
    <row r="666">
      <c r="A666" t="n">
        <v>540026</v>
      </c>
      <c r="B666" t="inlineStr">
        <is>
          <t>85163A</t>
        </is>
      </c>
      <c r="C666" t="inlineStr">
        <is>
          <t xml:space="preserve">WHITE BAROQUE WALL CLOCK </t>
        </is>
      </c>
      <c r="D666" t="n">
        <v>4</v>
      </c>
      <c r="E666" s="8" t="n">
        <v>40547.55902777778</v>
      </c>
      <c r="F666" s="9" t="n">
        <v>8.470000000000001</v>
      </c>
      <c r="H666" t="inlineStr">
        <is>
          <t>United Kingdom</t>
        </is>
      </c>
      <c r="I666" s="10">
        <f>IF(OR(G666="",LEFT(A666,1)="C",D666&lt;=0,F666&lt;=0,ISNUMBER(MATCH(B666,NonProduct,0)),LEFT(B666,5)="gift_",H666&lt;&gt;"United Kingdom"),"Drop","Keep")</f>
        <v/>
      </c>
    </row>
    <row r="667">
      <c r="A667" t="n">
        <v>540026</v>
      </c>
      <c r="B667" t="inlineStr">
        <is>
          <t>85163B</t>
        </is>
      </c>
      <c r="C667" t="inlineStr">
        <is>
          <t xml:space="preserve">BLACK BAROQUE WALL CLOCK </t>
        </is>
      </c>
      <c r="D667" t="n">
        <v>1</v>
      </c>
      <c r="E667" s="8" t="n">
        <v>40547.55902777778</v>
      </c>
      <c r="F667" s="9" t="n">
        <v>8.470000000000001</v>
      </c>
      <c r="H667" t="inlineStr">
        <is>
          <t>United Kingdom</t>
        </is>
      </c>
      <c r="I667" s="10">
        <f>IF(OR(G667="",LEFT(A667,1)="C",D667&lt;=0,F667&lt;=0,ISNUMBER(MATCH(B667,NonProduct,0)),LEFT(B667,5)="gift_",H667&lt;&gt;"United Kingdom"),"Drop","Keep")</f>
        <v/>
      </c>
    </row>
    <row r="668">
      <c r="A668" t="n">
        <v>540026</v>
      </c>
      <c r="B668" t="inlineStr">
        <is>
          <t>85168B</t>
        </is>
      </c>
      <c r="C668" t="inlineStr">
        <is>
          <t>BLACK BAROQUE CARRIAGE CLOCK</t>
        </is>
      </c>
      <c r="D668" t="n">
        <v>2</v>
      </c>
      <c r="E668" s="8" t="n">
        <v>40547.55902777778</v>
      </c>
      <c r="F668" s="9" t="n">
        <v>8.470000000000001</v>
      </c>
      <c r="H668" t="inlineStr">
        <is>
          <t>United Kingdom</t>
        </is>
      </c>
      <c r="I668" s="10">
        <f>IF(OR(G668="",LEFT(A668,1)="C",D668&lt;=0,F668&lt;=0,ISNUMBER(MATCH(B668,NonProduct,0)),LEFT(B668,5)="gift_",H668&lt;&gt;"United Kingdom"),"Drop","Keep")</f>
        <v/>
      </c>
    </row>
    <row r="669">
      <c r="A669" t="n">
        <v>540026</v>
      </c>
      <c r="B669" t="inlineStr">
        <is>
          <t>85169A</t>
        </is>
      </c>
      <c r="C669" t="inlineStr">
        <is>
          <t>IVORY LOVE BIRD CANDLE</t>
        </is>
      </c>
      <c r="D669" t="n">
        <v>6</v>
      </c>
      <c r="E669" s="8" t="n">
        <v>40547.55902777778</v>
      </c>
      <c r="F669" s="9" t="n">
        <v>0.85</v>
      </c>
      <c r="H669" t="inlineStr">
        <is>
          <t>United Kingdom</t>
        </is>
      </c>
      <c r="I669" s="10">
        <f>IF(OR(G669="",LEFT(A669,1)="C",D669&lt;=0,F669&lt;=0,ISNUMBER(MATCH(B669,NonProduct,0)),LEFT(B669,5)="gift_",H669&lt;&gt;"United Kingdom"),"Drop","Keep")</f>
        <v/>
      </c>
    </row>
    <row r="670">
      <c r="A670" t="n">
        <v>540026</v>
      </c>
      <c r="B670" t="inlineStr">
        <is>
          <t>85169B</t>
        </is>
      </c>
      <c r="C670" t="inlineStr">
        <is>
          <t>BLACK LOVE BIRD CANDLE</t>
        </is>
      </c>
      <c r="D670" t="n">
        <v>13</v>
      </c>
      <c r="E670" s="8" t="n">
        <v>40547.55902777778</v>
      </c>
      <c r="F670" s="9" t="n">
        <v>0.85</v>
      </c>
      <c r="H670" t="inlineStr">
        <is>
          <t>United Kingdom</t>
        </is>
      </c>
      <c r="I670" s="10">
        <f>IF(OR(G670="",LEFT(A670,1)="C",D670&lt;=0,F670&lt;=0,ISNUMBER(MATCH(B670,NonProduct,0)),LEFT(B670,5)="gift_",H670&lt;&gt;"United Kingdom"),"Drop","Keep")</f>
        <v/>
      </c>
    </row>
    <row r="671">
      <c r="A671" t="n">
        <v>540026</v>
      </c>
      <c r="B671" t="inlineStr">
        <is>
          <t>85169C</t>
        </is>
      </c>
      <c r="C671" t="inlineStr">
        <is>
          <t>EAU DE NIL LOVE BIRD CANDLE</t>
        </is>
      </c>
      <c r="D671" t="n">
        <v>2</v>
      </c>
      <c r="E671" s="8" t="n">
        <v>40547.55902777778</v>
      </c>
      <c r="F671" s="9" t="n">
        <v>0.85</v>
      </c>
      <c r="H671" t="inlineStr">
        <is>
          <t>United Kingdom</t>
        </is>
      </c>
      <c r="I671" s="10">
        <f>IF(OR(G671="",LEFT(A671,1)="C",D671&lt;=0,F671&lt;=0,ISNUMBER(MATCH(B671,NonProduct,0)),LEFT(B671,5)="gift_",H671&lt;&gt;"United Kingdom"),"Drop","Keep")</f>
        <v/>
      </c>
    </row>
    <row r="672">
      <c r="A672" t="n">
        <v>540026</v>
      </c>
      <c r="B672" t="n">
        <v>21774</v>
      </c>
      <c r="C672" t="inlineStr">
        <is>
          <t>DECORATIVE CATS BATHROOM BOTTLE</t>
        </is>
      </c>
      <c r="D672" t="n">
        <v>16</v>
      </c>
      <c r="E672" s="8" t="n">
        <v>40547.55902777778</v>
      </c>
      <c r="F672" s="9" t="n">
        <v>1.28</v>
      </c>
      <c r="H672" t="inlineStr">
        <is>
          <t>United Kingdom</t>
        </is>
      </c>
      <c r="I672" s="10">
        <f>IF(OR(G672="",LEFT(A672,1)="C",D672&lt;=0,F672&lt;=0,ISNUMBER(MATCH(B672,NonProduct,0)),LEFT(B672,5)="gift_",H672&lt;&gt;"United Kingdom"),"Drop","Keep")</f>
        <v/>
      </c>
    </row>
    <row r="673">
      <c r="A673" t="n">
        <v>540026</v>
      </c>
      <c r="B673" t="n">
        <v>21775</v>
      </c>
      <c r="C673" t="inlineStr">
        <is>
          <t>DECORATIVE FLORE BATHROOM BOTTLE</t>
        </is>
      </c>
      <c r="D673" t="n">
        <v>11</v>
      </c>
      <c r="E673" s="8" t="n">
        <v>40547.55902777778</v>
      </c>
      <c r="F673" s="9" t="n">
        <v>1.28</v>
      </c>
      <c r="H673" t="inlineStr">
        <is>
          <t>United Kingdom</t>
        </is>
      </c>
      <c r="I673" s="10">
        <f>IF(OR(G673="",LEFT(A673,1)="C",D673&lt;=0,F673&lt;=0,ISNUMBER(MATCH(B673,NonProduct,0)),LEFT(B673,5)="gift_",H673&lt;&gt;"United Kingdom"),"Drop","Keep")</f>
        <v/>
      </c>
    </row>
    <row r="674">
      <c r="A674" t="n">
        <v>540026</v>
      </c>
      <c r="B674" t="n">
        <v>21786</v>
      </c>
      <c r="C674" t="inlineStr">
        <is>
          <t xml:space="preserve">POLKADOT RAIN HAT </t>
        </is>
      </c>
      <c r="D674" t="n">
        <v>2</v>
      </c>
      <c r="E674" s="8" t="n">
        <v>40547.55902777778</v>
      </c>
      <c r="F674" s="9" t="n">
        <v>0.85</v>
      </c>
      <c r="H674" t="inlineStr">
        <is>
          <t>United Kingdom</t>
        </is>
      </c>
      <c r="I674" s="10">
        <f>IF(OR(G674="",LEFT(A674,1)="C",D674&lt;=0,F674&lt;=0,ISNUMBER(MATCH(B674,NonProduct,0)),LEFT(B674,5)="gift_",H674&lt;&gt;"United Kingdom"),"Drop","Keep")</f>
        <v/>
      </c>
    </row>
    <row r="675">
      <c r="A675" t="n">
        <v>540026</v>
      </c>
      <c r="B675" t="n">
        <v>21787</v>
      </c>
      <c r="C675" t="inlineStr">
        <is>
          <t>RAIN PONCHO RETROSPOT</t>
        </is>
      </c>
      <c r="D675" t="n">
        <v>1</v>
      </c>
      <c r="E675" s="8" t="n">
        <v>40547.55902777778</v>
      </c>
      <c r="F675" s="9" t="n">
        <v>1.66</v>
      </c>
      <c r="H675" t="inlineStr">
        <is>
          <t>United Kingdom</t>
        </is>
      </c>
      <c r="I675" s="10">
        <f>IF(OR(G675="",LEFT(A675,1)="C",D675&lt;=0,F675&lt;=0,ISNUMBER(MATCH(B675,NonProduct,0)),LEFT(B675,5)="gift_",H675&lt;&gt;"United Kingdom"),"Drop","Keep")</f>
        <v/>
      </c>
    </row>
    <row r="676">
      <c r="A676" t="n">
        <v>540026</v>
      </c>
      <c r="B676" t="n">
        <v>21801</v>
      </c>
      <c r="C676" t="inlineStr">
        <is>
          <t>CHRISTMAS TREE DECORATION WITH BELL</t>
        </is>
      </c>
      <c r="D676" t="n">
        <v>17</v>
      </c>
      <c r="E676" s="8" t="n">
        <v>40547.55902777778</v>
      </c>
      <c r="F676" s="9" t="n">
        <v>0.43</v>
      </c>
      <c r="H676" t="inlineStr">
        <is>
          <t>United Kingdom</t>
        </is>
      </c>
      <c r="I676" s="10">
        <f>IF(OR(G676="",LEFT(A676,1)="C",D676&lt;=0,F676&lt;=0,ISNUMBER(MATCH(B676,NonProduct,0)),LEFT(B676,5)="gift_",H676&lt;&gt;"United Kingdom"),"Drop","Keep")</f>
        <v/>
      </c>
    </row>
    <row r="677">
      <c r="A677" t="n">
        <v>540026</v>
      </c>
      <c r="B677" t="n">
        <v>21802</v>
      </c>
      <c r="C677" t="inlineStr">
        <is>
          <t>CHRISTMAS TREE HEART DECORATION</t>
        </is>
      </c>
      <c r="D677" t="n">
        <v>20</v>
      </c>
      <c r="E677" s="8" t="n">
        <v>40547.55902777778</v>
      </c>
      <c r="F677" s="9" t="n">
        <v>0.43</v>
      </c>
      <c r="H677" t="inlineStr">
        <is>
          <t>United Kingdom</t>
        </is>
      </c>
      <c r="I677" s="10">
        <f>IF(OR(G677="",LEFT(A677,1)="C",D677&lt;=0,F677&lt;=0,ISNUMBER(MATCH(B677,NonProduct,0)),LEFT(B677,5)="gift_",H677&lt;&gt;"United Kingdom"),"Drop","Keep")</f>
        <v/>
      </c>
    </row>
    <row r="678">
      <c r="A678" t="n">
        <v>540026</v>
      </c>
      <c r="B678" t="n">
        <v>21803</v>
      </c>
      <c r="C678" t="inlineStr">
        <is>
          <t>CHRISTMAS TREE STAR DECORATION</t>
        </is>
      </c>
      <c r="D678" t="n">
        <v>25</v>
      </c>
      <c r="E678" s="8" t="n">
        <v>40547.55902777778</v>
      </c>
      <c r="F678" s="9" t="n">
        <v>0.43</v>
      </c>
      <c r="H678" t="inlineStr">
        <is>
          <t>United Kingdom</t>
        </is>
      </c>
      <c r="I678" s="10">
        <f>IF(OR(G678="",LEFT(A678,1)="C",D678&lt;=0,F678&lt;=0,ISNUMBER(MATCH(B678,NonProduct,0)),LEFT(B678,5)="gift_",H678&lt;&gt;"United Kingdom"),"Drop","Keep")</f>
        <v/>
      </c>
    </row>
    <row r="679">
      <c r="A679" t="n">
        <v>540026</v>
      </c>
      <c r="B679" t="n">
        <v>21819</v>
      </c>
      <c r="C679" t="inlineStr">
        <is>
          <t xml:space="preserve">GLITTER CHRISTMAS STAR </t>
        </is>
      </c>
      <c r="D679" t="n">
        <v>1</v>
      </c>
      <c r="E679" s="8" t="n">
        <v>40547.55902777778</v>
      </c>
      <c r="F679" s="9" t="n">
        <v>1.66</v>
      </c>
      <c r="H679" t="inlineStr">
        <is>
          <t>United Kingdom</t>
        </is>
      </c>
      <c r="I679" s="10">
        <f>IF(OR(G679="",LEFT(A679,1)="C",D679&lt;=0,F679&lt;=0,ISNUMBER(MATCH(B679,NonProduct,0)),LEFT(B679,5)="gift_",H679&lt;&gt;"United Kingdom"),"Drop","Keep")</f>
        <v/>
      </c>
    </row>
    <row r="680">
      <c r="A680" t="n">
        <v>540026</v>
      </c>
      <c r="B680" t="n">
        <v>21846</v>
      </c>
      <c r="C680" t="inlineStr">
        <is>
          <t>PINK DIAMANTE PEN IN GIFT BOX</t>
        </is>
      </c>
      <c r="D680" t="n">
        <v>15</v>
      </c>
      <c r="E680" s="8" t="n">
        <v>40547.55902777778</v>
      </c>
      <c r="F680" s="9" t="n">
        <v>1.66</v>
      </c>
      <c r="H680" t="inlineStr">
        <is>
          <t>United Kingdom</t>
        </is>
      </c>
      <c r="I680" s="10">
        <f>IF(OR(G680="",LEFT(A680,1)="C",D680&lt;=0,F680&lt;=0,ISNUMBER(MATCH(B680,NonProduct,0)),LEFT(B680,5)="gift_",H680&lt;&gt;"United Kingdom"),"Drop","Keep")</f>
        <v/>
      </c>
    </row>
    <row r="681">
      <c r="A681" t="n">
        <v>540026</v>
      </c>
      <c r="B681" t="n">
        <v>21847</v>
      </c>
      <c r="C681" t="inlineStr">
        <is>
          <t>GREEN  DIAMANTE PEN IN GIFT BOX</t>
        </is>
      </c>
      <c r="D681" t="n">
        <v>2</v>
      </c>
      <c r="E681" s="8" t="n">
        <v>40547.55902777778</v>
      </c>
      <c r="F681" s="9" t="n">
        <v>1.66</v>
      </c>
      <c r="H681" t="inlineStr">
        <is>
          <t>United Kingdom</t>
        </is>
      </c>
      <c r="I681" s="10">
        <f>IF(OR(G681="",LEFT(A681,1)="C",D681&lt;=0,F681&lt;=0,ISNUMBER(MATCH(B681,NonProduct,0)),LEFT(B681,5)="gift_",H681&lt;&gt;"United Kingdom"),"Drop","Keep")</f>
        <v/>
      </c>
    </row>
    <row r="682">
      <c r="A682" t="n">
        <v>540026</v>
      </c>
      <c r="B682" t="n">
        <v>21849</v>
      </c>
      <c r="C682" t="inlineStr">
        <is>
          <t>SILVER DIAMANTE PEN IN GIFT BOX</t>
        </is>
      </c>
      <c r="D682" t="n">
        <v>1</v>
      </c>
      <c r="E682" s="8" t="n">
        <v>40547.55902777778</v>
      </c>
      <c r="F682" s="9" t="n">
        <v>1.66</v>
      </c>
      <c r="H682" t="inlineStr">
        <is>
          <t>United Kingdom</t>
        </is>
      </c>
      <c r="I682" s="10">
        <f>IF(OR(G682="",LEFT(A682,1)="C",D682&lt;=0,F682&lt;=0,ISNUMBER(MATCH(B682,NonProduct,0)),LEFT(B682,5)="gift_",H682&lt;&gt;"United Kingdom"),"Drop","Keep")</f>
        <v/>
      </c>
    </row>
    <row r="683">
      <c r="A683" t="n">
        <v>540026</v>
      </c>
      <c r="B683" t="n">
        <v>21879</v>
      </c>
      <c r="C683" t="inlineStr">
        <is>
          <t>HEARTS GIFT TAPE</t>
        </is>
      </c>
      <c r="D683" t="n">
        <v>15</v>
      </c>
      <c r="E683" s="8" t="n">
        <v>40547.55902777778</v>
      </c>
      <c r="F683" s="9" t="n">
        <v>0.43</v>
      </c>
      <c r="H683" t="inlineStr">
        <is>
          <t>United Kingdom</t>
        </is>
      </c>
      <c r="I683" s="10">
        <f>IF(OR(G683="",LEFT(A683,1)="C",D683&lt;=0,F683&lt;=0,ISNUMBER(MATCH(B683,NonProduct,0)),LEFT(B683,5)="gift_",H683&lt;&gt;"United Kingdom"),"Drop","Keep")</f>
        <v/>
      </c>
    </row>
    <row r="684">
      <c r="A684" t="n">
        <v>540026</v>
      </c>
      <c r="B684" t="n">
        <v>21880</v>
      </c>
      <c r="C684" t="inlineStr">
        <is>
          <t>RED RETROSPOT TAPE</t>
        </is>
      </c>
      <c r="D684" t="n">
        <v>9</v>
      </c>
      <c r="E684" s="8" t="n">
        <v>40547.55902777778</v>
      </c>
      <c r="F684" s="9" t="n">
        <v>0.43</v>
      </c>
      <c r="H684" t="inlineStr">
        <is>
          <t>United Kingdom</t>
        </is>
      </c>
      <c r="I684" s="10">
        <f>IF(OR(G684="",LEFT(A684,1)="C",D684&lt;=0,F684&lt;=0,ISNUMBER(MATCH(B684,NonProduct,0)),LEFT(B684,5)="gift_",H684&lt;&gt;"United Kingdom"),"Drop","Keep")</f>
        <v/>
      </c>
    </row>
    <row r="685">
      <c r="A685" t="n">
        <v>540026</v>
      </c>
      <c r="B685" t="n">
        <v>21881</v>
      </c>
      <c r="C685" t="inlineStr">
        <is>
          <t>CUTE CATS TAPE</t>
        </is>
      </c>
      <c r="D685" t="n">
        <v>13</v>
      </c>
      <c r="E685" s="8" t="n">
        <v>40547.55902777778</v>
      </c>
      <c r="F685" s="9" t="n">
        <v>0.43</v>
      </c>
      <c r="H685" t="inlineStr">
        <is>
          <t>United Kingdom</t>
        </is>
      </c>
      <c r="I685" s="10">
        <f>IF(OR(G685="",LEFT(A685,1)="C",D685&lt;=0,F685&lt;=0,ISNUMBER(MATCH(B685,NonProduct,0)),LEFT(B685,5)="gift_",H685&lt;&gt;"United Kingdom"),"Drop","Keep")</f>
        <v/>
      </c>
    </row>
    <row r="686">
      <c r="A686" t="n">
        <v>540026</v>
      </c>
      <c r="B686" t="n">
        <v>21882</v>
      </c>
      <c r="C686" t="inlineStr">
        <is>
          <t>SKULLS TAPE</t>
        </is>
      </c>
      <c r="D686" t="n">
        <v>11</v>
      </c>
      <c r="E686" s="8" t="n">
        <v>40547.55902777778</v>
      </c>
      <c r="F686" s="9" t="n">
        <v>0.43</v>
      </c>
      <c r="H686" t="inlineStr">
        <is>
          <t>United Kingdom</t>
        </is>
      </c>
      <c r="I686" s="10">
        <f>IF(OR(G686="",LEFT(A686,1)="C",D686&lt;=0,F686&lt;=0,ISNUMBER(MATCH(B686,NonProduct,0)),LEFT(B686,5)="gift_",H686&lt;&gt;"United Kingdom"),"Drop","Keep")</f>
        <v/>
      </c>
    </row>
    <row r="687">
      <c r="A687" t="n">
        <v>540026</v>
      </c>
      <c r="B687" t="n">
        <v>21883</v>
      </c>
      <c r="C687" t="inlineStr">
        <is>
          <t xml:space="preserve">STARS GIFT TAPE </t>
        </is>
      </c>
      <c r="D687" t="n">
        <v>28</v>
      </c>
      <c r="E687" s="8" t="n">
        <v>40547.55902777778</v>
      </c>
      <c r="F687" s="9" t="n">
        <v>0.43</v>
      </c>
      <c r="H687" t="inlineStr">
        <is>
          <t>United Kingdom</t>
        </is>
      </c>
      <c r="I687" s="10">
        <f>IF(OR(G687="",LEFT(A687,1)="C",D687&lt;=0,F687&lt;=0,ISNUMBER(MATCH(B687,NonProduct,0)),LEFT(B687,5)="gift_",H687&lt;&gt;"United Kingdom"),"Drop","Keep")</f>
        <v/>
      </c>
    </row>
    <row r="688">
      <c r="A688" t="n">
        <v>540026</v>
      </c>
      <c r="B688" t="n">
        <v>21884</v>
      </c>
      <c r="C688" t="inlineStr">
        <is>
          <t>CAKES AND BOWS GIFT  TAPE</t>
        </is>
      </c>
      <c r="D688" t="n">
        <v>21</v>
      </c>
      <c r="E688" s="8" t="n">
        <v>40547.55902777778</v>
      </c>
      <c r="F688" s="9" t="n">
        <v>0.43</v>
      </c>
      <c r="H688" t="inlineStr">
        <is>
          <t>United Kingdom</t>
        </is>
      </c>
      <c r="I688" s="10">
        <f>IF(OR(G688="",LEFT(A688,1)="C",D688&lt;=0,F688&lt;=0,ISNUMBER(MATCH(B688,NonProduct,0)),LEFT(B688,5)="gift_",H688&lt;&gt;"United Kingdom"),"Drop","Keep")</f>
        <v/>
      </c>
    </row>
    <row r="689">
      <c r="A689" t="n">
        <v>540026</v>
      </c>
      <c r="B689" t="n">
        <v>21892</v>
      </c>
      <c r="C689" t="inlineStr">
        <is>
          <t xml:space="preserve">TRADITIONAL WOODEN CATCH CUP GAME </t>
        </is>
      </c>
      <c r="D689" t="n">
        <v>3</v>
      </c>
      <c r="E689" s="8" t="n">
        <v>40547.55902777778</v>
      </c>
      <c r="F689" s="9" t="n">
        <v>2.51</v>
      </c>
      <c r="H689" t="inlineStr">
        <is>
          <t>United Kingdom</t>
        </is>
      </c>
      <c r="I689" s="10">
        <f>IF(OR(G689="",LEFT(A689,1)="C",D689&lt;=0,F689&lt;=0,ISNUMBER(MATCH(B689,NonProduct,0)),LEFT(B689,5)="gift_",H689&lt;&gt;"United Kingdom"),"Drop","Keep")</f>
        <v/>
      </c>
    </row>
    <row r="690">
      <c r="A690" t="n">
        <v>540026</v>
      </c>
      <c r="B690" t="n">
        <v>21908</v>
      </c>
      <c r="C690" t="inlineStr">
        <is>
          <t>CHOCOLATE THIS WAY METAL SIGN</t>
        </is>
      </c>
      <c r="D690" t="n">
        <v>1</v>
      </c>
      <c r="E690" s="8" t="n">
        <v>40547.55902777778</v>
      </c>
      <c r="F690" s="9" t="n">
        <v>4.21</v>
      </c>
      <c r="H690" t="inlineStr">
        <is>
          <t>United Kingdom</t>
        </is>
      </c>
      <c r="I690" s="10">
        <f>IF(OR(G690="",LEFT(A690,1)="C",D690&lt;=0,F690&lt;=0,ISNUMBER(MATCH(B690,NonProduct,0)),LEFT(B690,5)="gift_",H690&lt;&gt;"United Kingdom"),"Drop","Keep")</f>
        <v/>
      </c>
    </row>
    <row r="691">
      <c r="A691" t="n">
        <v>540026</v>
      </c>
      <c r="B691" t="n">
        <v>21913</v>
      </c>
      <c r="C691" t="inlineStr">
        <is>
          <t>VINTAGE SEASIDE JIGSAW PUZZLES</t>
        </is>
      </c>
      <c r="D691" t="n">
        <v>1</v>
      </c>
      <c r="E691" s="8" t="n">
        <v>40547.55902777778</v>
      </c>
      <c r="F691" s="9" t="n">
        <v>3.36</v>
      </c>
      <c r="H691" t="inlineStr">
        <is>
          <t>United Kingdom</t>
        </is>
      </c>
      <c r="I691" s="10">
        <f>IF(OR(G691="",LEFT(A691,1)="C",D691&lt;=0,F691&lt;=0,ISNUMBER(MATCH(B691,NonProduct,0)),LEFT(B691,5)="gift_",H691&lt;&gt;"United Kingdom"),"Drop","Keep")</f>
        <v/>
      </c>
    </row>
    <row r="692">
      <c r="A692" t="n">
        <v>540026</v>
      </c>
      <c r="B692" t="n">
        <v>21915</v>
      </c>
      <c r="C692" t="inlineStr">
        <is>
          <t xml:space="preserve">RED  HARMONICA IN BOX </t>
        </is>
      </c>
      <c r="D692" t="n">
        <v>1</v>
      </c>
      <c r="E692" s="8" t="n">
        <v>40547.55902777778</v>
      </c>
      <c r="F692" s="9" t="n">
        <v>2.51</v>
      </c>
      <c r="H692" t="inlineStr">
        <is>
          <t>United Kingdom</t>
        </is>
      </c>
      <c r="I692" s="10">
        <f>IF(OR(G692="",LEFT(A692,1)="C",D692&lt;=0,F692&lt;=0,ISNUMBER(MATCH(B692,NonProduct,0)),LEFT(B692,5)="gift_",H692&lt;&gt;"United Kingdom"),"Drop","Keep")</f>
        <v/>
      </c>
    </row>
    <row r="693">
      <c r="A693" t="n">
        <v>540026</v>
      </c>
      <c r="B693" t="n">
        <v>21916</v>
      </c>
      <c r="C693" t="inlineStr">
        <is>
          <t>SET 12 RETRO WHITE CHALK STICKS</t>
        </is>
      </c>
      <c r="D693" t="n">
        <v>1</v>
      </c>
      <c r="E693" s="8" t="n">
        <v>40547.55902777778</v>
      </c>
      <c r="F693" s="9" t="n">
        <v>0.85</v>
      </c>
      <c r="H693" t="inlineStr">
        <is>
          <t>United Kingdom</t>
        </is>
      </c>
      <c r="I693" s="10">
        <f>IF(OR(G693="",LEFT(A693,1)="C",D693&lt;=0,F693&lt;=0,ISNUMBER(MATCH(B693,NonProduct,0)),LEFT(B693,5)="gift_",H693&lt;&gt;"United Kingdom"),"Drop","Keep")</f>
        <v/>
      </c>
    </row>
    <row r="694">
      <c r="A694" t="n">
        <v>540026</v>
      </c>
      <c r="B694" t="n">
        <v>21930</v>
      </c>
      <c r="C694" t="inlineStr">
        <is>
          <t>JUMBO STORAGE BAG SKULLS</t>
        </is>
      </c>
      <c r="D694" t="n">
        <v>1</v>
      </c>
      <c r="E694" s="8" t="n">
        <v>40547.55902777778</v>
      </c>
      <c r="F694" s="9" t="n">
        <v>4.21</v>
      </c>
      <c r="H694" t="inlineStr">
        <is>
          <t>United Kingdom</t>
        </is>
      </c>
      <c r="I694" s="10">
        <f>IF(OR(G694="",LEFT(A694,1)="C",D694&lt;=0,F694&lt;=0,ISNUMBER(MATCH(B694,NonProduct,0)),LEFT(B694,5)="gift_",H694&lt;&gt;"United Kingdom"),"Drop","Keep")</f>
        <v/>
      </c>
    </row>
    <row r="695">
      <c r="A695" t="n">
        <v>540026</v>
      </c>
      <c r="B695" t="n">
        <v>21934</v>
      </c>
      <c r="C695" t="inlineStr">
        <is>
          <t>SKULL SHOULDER BAG</t>
        </is>
      </c>
      <c r="D695" t="n">
        <v>12</v>
      </c>
      <c r="E695" s="8" t="n">
        <v>40547.55902777778</v>
      </c>
      <c r="F695" s="9" t="n">
        <v>1.66</v>
      </c>
      <c r="H695" t="inlineStr">
        <is>
          <t>United Kingdom</t>
        </is>
      </c>
      <c r="I695" s="10">
        <f>IF(OR(G695="",LEFT(A695,1)="C",D695&lt;=0,F695&lt;=0,ISNUMBER(MATCH(B695,NonProduct,0)),LEFT(B695,5)="gift_",H695&lt;&gt;"United Kingdom"),"Drop","Keep")</f>
        <v/>
      </c>
    </row>
    <row r="696">
      <c r="A696" t="n">
        <v>540026</v>
      </c>
      <c r="B696" t="n">
        <v>21935</v>
      </c>
      <c r="C696" t="inlineStr">
        <is>
          <t>SUKI  SHOULDER BAG</t>
        </is>
      </c>
      <c r="D696" t="n">
        <v>13</v>
      </c>
      <c r="E696" s="8" t="n">
        <v>40547.55902777778</v>
      </c>
      <c r="F696" s="9" t="n">
        <v>1.66</v>
      </c>
      <c r="H696" t="inlineStr">
        <is>
          <t>United Kingdom</t>
        </is>
      </c>
      <c r="I696" s="10">
        <f>IF(OR(G696="",LEFT(A696,1)="C",D696&lt;=0,F696&lt;=0,ISNUMBER(MATCH(B696,NonProduct,0)),LEFT(B696,5)="gift_",H696&lt;&gt;"United Kingdom"),"Drop","Keep")</f>
        <v/>
      </c>
    </row>
    <row r="697">
      <c r="A697" t="n">
        <v>540026</v>
      </c>
      <c r="B697" t="n">
        <v>21947</v>
      </c>
      <c r="C697" t="inlineStr">
        <is>
          <t>SET OF 6 HEART CHOPSTICKS</t>
        </is>
      </c>
      <c r="D697" t="n">
        <v>7</v>
      </c>
      <c r="E697" s="8" t="n">
        <v>40547.55902777778</v>
      </c>
      <c r="F697" s="9" t="n">
        <v>1.28</v>
      </c>
      <c r="H697" t="inlineStr">
        <is>
          <t>United Kingdom</t>
        </is>
      </c>
      <c r="I697" s="10">
        <f>IF(OR(G697="",LEFT(A697,1)="C",D697&lt;=0,F697&lt;=0,ISNUMBER(MATCH(B697,NonProduct,0)),LEFT(B697,5)="gift_",H697&lt;&gt;"United Kingdom"),"Drop","Keep")</f>
        <v/>
      </c>
    </row>
    <row r="698">
      <c r="A698" t="n">
        <v>540026</v>
      </c>
      <c r="B698" t="n">
        <v>21948</v>
      </c>
      <c r="C698" t="inlineStr">
        <is>
          <t>SET OF 6 CAKE CHOPSTICKS</t>
        </is>
      </c>
      <c r="D698" t="n">
        <v>2</v>
      </c>
      <c r="E698" s="8" t="n">
        <v>40547.55902777778</v>
      </c>
      <c r="F698" s="9" t="n">
        <v>1.28</v>
      </c>
      <c r="H698" t="inlineStr">
        <is>
          <t>United Kingdom</t>
        </is>
      </c>
      <c r="I698" s="10">
        <f>IF(OR(G698="",LEFT(A698,1)="C",D698&lt;=0,F698&lt;=0,ISNUMBER(MATCH(B698,NonProduct,0)),LEFT(B698,5)="gift_",H698&lt;&gt;"United Kingdom"),"Drop","Keep")</f>
        <v/>
      </c>
    </row>
    <row r="699">
      <c r="A699" t="n">
        <v>540026</v>
      </c>
      <c r="B699" t="n">
        <v>21949</v>
      </c>
      <c r="C699" t="inlineStr">
        <is>
          <t>SET OF 6 STRAWBERRY CHOPSTICKS</t>
        </is>
      </c>
      <c r="D699" t="n">
        <v>2</v>
      </c>
      <c r="E699" s="8" t="n">
        <v>40547.55902777778</v>
      </c>
      <c r="F699" s="9" t="n">
        <v>1.28</v>
      </c>
      <c r="H699" t="inlineStr">
        <is>
          <t>United Kingdom</t>
        </is>
      </c>
      <c r="I699" s="10">
        <f>IF(OR(G699="",LEFT(A699,1)="C",D699&lt;=0,F699&lt;=0,ISNUMBER(MATCH(B699,NonProduct,0)),LEFT(B699,5)="gift_",H699&lt;&gt;"United Kingdom"),"Drop","Keep")</f>
        <v/>
      </c>
    </row>
    <row r="700">
      <c r="A700" t="n">
        <v>540026</v>
      </c>
      <c r="B700" t="n">
        <v>21990</v>
      </c>
      <c r="C700" t="inlineStr">
        <is>
          <t>MODERN FLORAL STATIONERY SET</t>
        </is>
      </c>
      <c r="D700" t="n">
        <v>4</v>
      </c>
      <c r="E700" s="8" t="n">
        <v>40547.55902777778</v>
      </c>
      <c r="F700" s="9" t="n">
        <v>2.51</v>
      </c>
      <c r="H700" t="inlineStr">
        <is>
          <t>United Kingdom</t>
        </is>
      </c>
      <c r="I700" s="10">
        <f>IF(OR(G700="",LEFT(A700,1)="C",D700&lt;=0,F700&lt;=0,ISNUMBER(MATCH(B700,NonProduct,0)),LEFT(B700,5)="gift_",H700&lt;&gt;"United Kingdom"),"Drop","Keep")</f>
        <v/>
      </c>
    </row>
    <row r="701">
      <c r="A701" t="n">
        <v>540026</v>
      </c>
      <c r="B701" t="n">
        <v>21991</v>
      </c>
      <c r="C701" t="inlineStr">
        <is>
          <t>BOHEMIAN COLLAGE STATIONERY SET</t>
        </is>
      </c>
      <c r="D701" t="n">
        <v>3</v>
      </c>
      <c r="E701" s="8" t="n">
        <v>40547.55902777778</v>
      </c>
      <c r="F701" s="9" t="n">
        <v>2.51</v>
      </c>
      <c r="H701" t="inlineStr">
        <is>
          <t>United Kingdom</t>
        </is>
      </c>
      <c r="I701" s="10">
        <f>IF(OR(G701="",LEFT(A701,1)="C",D701&lt;=0,F701&lt;=0,ISNUMBER(MATCH(B701,NonProduct,0)),LEFT(B701,5)="gift_",H701&lt;&gt;"United Kingdom"),"Drop","Keep")</f>
        <v/>
      </c>
    </row>
    <row r="702">
      <c r="A702" t="n">
        <v>540026</v>
      </c>
      <c r="B702" t="n">
        <v>21992</v>
      </c>
      <c r="C702" t="inlineStr">
        <is>
          <t>VINTAGE PAISLEY STATIONERY SET</t>
        </is>
      </c>
      <c r="D702" t="n">
        <v>10</v>
      </c>
      <c r="E702" s="8" t="n">
        <v>40547.55902777778</v>
      </c>
      <c r="F702" s="9" t="n">
        <v>2.51</v>
      </c>
      <c r="H702" t="inlineStr">
        <is>
          <t>United Kingdom</t>
        </is>
      </c>
      <c r="I702" s="10">
        <f>IF(OR(G702="",LEFT(A702,1)="C",D702&lt;=0,F702&lt;=0,ISNUMBER(MATCH(B702,NonProduct,0)),LEFT(B702,5)="gift_",H702&lt;&gt;"United Kingdom"),"Drop","Keep")</f>
        <v/>
      </c>
    </row>
    <row r="703">
      <c r="A703" t="n">
        <v>540026</v>
      </c>
      <c r="B703" t="n">
        <v>21993</v>
      </c>
      <c r="C703" t="inlineStr">
        <is>
          <t>FLORAL FOLK STATIONERY SET</t>
        </is>
      </c>
      <c r="D703" t="n">
        <v>1</v>
      </c>
      <c r="E703" s="8" t="n">
        <v>40547.55902777778</v>
      </c>
      <c r="F703" s="9" t="n">
        <v>2.51</v>
      </c>
      <c r="H703" t="inlineStr">
        <is>
          <t>United Kingdom</t>
        </is>
      </c>
      <c r="I703" s="10">
        <f>IF(OR(G703="",LEFT(A703,1)="C",D703&lt;=0,F703&lt;=0,ISNUMBER(MATCH(B703,NonProduct,0)),LEFT(B703,5)="gift_",H703&lt;&gt;"United Kingdom"),"Drop","Keep")</f>
        <v/>
      </c>
    </row>
    <row r="704">
      <c r="A704" t="n">
        <v>540026</v>
      </c>
      <c r="B704" t="n">
        <v>22031</v>
      </c>
      <c r="C704" t="inlineStr">
        <is>
          <t>BOTANICAL LAVENDER BIRTHDAY CARD</t>
        </is>
      </c>
      <c r="D704" t="n">
        <v>5</v>
      </c>
      <c r="E704" s="8" t="n">
        <v>40547.55902777778</v>
      </c>
      <c r="F704" s="9" t="n">
        <v>0.43</v>
      </c>
      <c r="H704" t="inlineStr">
        <is>
          <t>United Kingdom</t>
        </is>
      </c>
      <c r="I704" s="10">
        <f>IF(OR(G704="",LEFT(A704,1)="C",D704&lt;=0,F704&lt;=0,ISNUMBER(MATCH(B704,NonProduct,0)),LEFT(B704,5)="gift_",H704&lt;&gt;"United Kingdom"),"Drop","Keep")</f>
        <v/>
      </c>
    </row>
    <row r="705">
      <c r="A705" t="n">
        <v>540026</v>
      </c>
      <c r="B705" t="inlineStr">
        <is>
          <t>79191D</t>
        </is>
      </c>
      <c r="C705" t="inlineStr">
        <is>
          <t>RETRO PLASTIC DAISY TRAY</t>
        </is>
      </c>
      <c r="D705" t="n">
        <v>1</v>
      </c>
      <c r="E705" s="8" t="n">
        <v>40547.55902777778</v>
      </c>
      <c r="F705" s="9" t="n">
        <v>1.66</v>
      </c>
      <c r="H705" t="inlineStr">
        <is>
          <t>United Kingdom</t>
        </is>
      </c>
      <c r="I705" s="10">
        <f>IF(OR(G705="",LEFT(A705,1)="C",D705&lt;=0,F705&lt;=0,ISNUMBER(MATCH(B705,NonProduct,0)),LEFT(B705,5)="gift_",H705&lt;&gt;"United Kingdom"),"Drop","Keep")</f>
        <v/>
      </c>
    </row>
    <row r="706">
      <c r="A706" t="n">
        <v>540026</v>
      </c>
      <c r="B706" t="n">
        <v>79321</v>
      </c>
      <c r="C706" t="inlineStr">
        <is>
          <t>CHILLI LIGHTS</t>
        </is>
      </c>
      <c r="D706" t="n">
        <v>1</v>
      </c>
      <c r="E706" s="8" t="n">
        <v>40547.55902777778</v>
      </c>
      <c r="F706" s="9" t="n">
        <v>10.17</v>
      </c>
      <c r="H706" t="inlineStr">
        <is>
          <t>United Kingdom</t>
        </is>
      </c>
      <c r="I706" s="10">
        <f>IF(OR(G706="",LEFT(A706,1)="C",D706&lt;=0,F706&lt;=0,ISNUMBER(MATCH(B706,NonProduct,0)),LEFT(B706,5)="gift_",H706&lt;&gt;"United Kingdom"),"Drop","Keep")</f>
        <v/>
      </c>
    </row>
    <row r="707">
      <c r="A707" t="n">
        <v>540026</v>
      </c>
      <c r="B707" t="inlineStr">
        <is>
          <t>82494L</t>
        </is>
      </c>
      <c r="C707" t="inlineStr">
        <is>
          <t xml:space="preserve">WOODEN FRAME ANTIQUE WHITE </t>
        </is>
      </c>
      <c r="D707" t="n">
        <v>2</v>
      </c>
      <c r="E707" s="8" t="n">
        <v>40547.55902777778</v>
      </c>
      <c r="F707" s="9" t="n">
        <v>7.62</v>
      </c>
      <c r="H707" t="inlineStr">
        <is>
          <t>United Kingdom</t>
        </is>
      </c>
      <c r="I707" s="10">
        <f>IF(OR(G707="",LEFT(A707,1)="C",D707&lt;=0,F707&lt;=0,ISNUMBER(MATCH(B707,NonProduct,0)),LEFT(B707,5)="gift_",H707&lt;&gt;"United Kingdom"),"Drop","Keep")</f>
        <v/>
      </c>
    </row>
    <row r="708">
      <c r="A708" t="n">
        <v>540026</v>
      </c>
      <c r="B708" t="inlineStr">
        <is>
          <t>82613B</t>
        </is>
      </c>
      <c r="C708" t="inlineStr">
        <is>
          <t>METAL SIGN,CUPCAKE SINGLE HOOK</t>
        </is>
      </c>
      <c r="D708" t="n">
        <v>17</v>
      </c>
      <c r="E708" s="8" t="n">
        <v>40547.55902777778</v>
      </c>
      <c r="F708" s="9" t="n">
        <v>0.85</v>
      </c>
      <c r="H708" t="inlineStr">
        <is>
          <t>United Kingdom</t>
        </is>
      </c>
      <c r="I708" s="10">
        <f>IF(OR(G708="",LEFT(A708,1)="C",D708&lt;=0,F708&lt;=0,ISNUMBER(MATCH(B708,NonProduct,0)),LEFT(B708,5)="gift_",H708&lt;&gt;"United Kingdom"),"Drop","Keep")</f>
        <v/>
      </c>
    </row>
    <row r="709">
      <c r="A709" t="n">
        <v>540026</v>
      </c>
      <c r="B709" t="inlineStr">
        <is>
          <t>82613C</t>
        </is>
      </c>
      <c r="C709" t="inlineStr">
        <is>
          <t>METAL SIGN,CUPCAKE SINGLE HOOK</t>
        </is>
      </c>
      <c r="D709" t="n">
        <v>14</v>
      </c>
      <c r="E709" s="8" t="n">
        <v>40547.55902777778</v>
      </c>
      <c r="F709" s="9" t="n">
        <v>0.85</v>
      </c>
      <c r="H709" t="inlineStr">
        <is>
          <t>United Kingdom</t>
        </is>
      </c>
      <c r="I709" s="10">
        <f>IF(OR(G709="",LEFT(A709,1)="C",D709&lt;=0,F709&lt;=0,ISNUMBER(MATCH(B709,NonProduct,0)),LEFT(B709,5)="gift_",H709&lt;&gt;"United Kingdom"),"Drop","Keep")</f>
        <v/>
      </c>
    </row>
    <row r="710">
      <c r="A710" t="n">
        <v>540026</v>
      </c>
      <c r="B710" t="inlineStr">
        <is>
          <t>82613D</t>
        </is>
      </c>
      <c r="C710" t="inlineStr">
        <is>
          <t>METAL SIGN CUPCAKE SINGLE HOOK</t>
        </is>
      </c>
      <c r="D710" t="n">
        <v>16</v>
      </c>
      <c r="E710" s="8" t="n">
        <v>40547.55902777778</v>
      </c>
      <c r="F710" s="9" t="n">
        <v>0.85</v>
      </c>
      <c r="H710" t="inlineStr">
        <is>
          <t>United Kingdom</t>
        </is>
      </c>
      <c r="I710" s="10">
        <f>IF(OR(G710="",LEFT(A710,1)="C",D710&lt;=0,F710&lt;=0,ISNUMBER(MATCH(B710,NonProduct,0)),LEFT(B710,5)="gift_",H710&lt;&gt;"United Kingdom"),"Drop","Keep")</f>
        <v/>
      </c>
    </row>
    <row r="711">
      <c r="A711" t="n">
        <v>540026</v>
      </c>
      <c r="B711" t="n">
        <v>84006</v>
      </c>
      <c r="C711" t="inlineStr">
        <is>
          <t>MAGIC TREE -PAPER FLOWERS</t>
        </is>
      </c>
      <c r="D711" t="n">
        <v>1</v>
      </c>
      <c r="E711" s="8" t="n">
        <v>40547.55902777778</v>
      </c>
      <c r="F711" s="9" t="n">
        <v>1.66</v>
      </c>
      <c r="H711" t="inlineStr">
        <is>
          <t>United Kingdom</t>
        </is>
      </c>
      <c r="I711" s="10">
        <f>IF(OR(G711="",LEFT(A711,1)="C",D711&lt;=0,F711&lt;=0,ISNUMBER(MATCH(B711,NonProduct,0)),LEFT(B711,5)="gift_",H711&lt;&gt;"United Kingdom"),"Drop","Keep")</f>
        <v/>
      </c>
    </row>
    <row r="712">
      <c r="A712" t="n">
        <v>540026</v>
      </c>
      <c r="B712" t="n">
        <v>84012</v>
      </c>
      <c r="C712" t="inlineStr">
        <is>
          <t>MAGIC SHEEP WOOL GROWING FROM PAPER</t>
        </is>
      </c>
      <c r="D712" t="n">
        <v>2</v>
      </c>
      <c r="E712" s="8" t="n">
        <v>40547.55902777778</v>
      </c>
      <c r="F712" s="9" t="n">
        <v>1.66</v>
      </c>
      <c r="H712" t="inlineStr">
        <is>
          <t>United Kingdom</t>
        </is>
      </c>
      <c r="I712" s="10">
        <f>IF(OR(G712="",LEFT(A712,1)="C",D712&lt;=0,F712&lt;=0,ISNUMBER(MATCH(B712,NonProduct,0)),LEFT(B712,5)="gift_",H712&lt;&gt;"United Kingdom"),"Drop","Keep")</f>
        <v/>
      </c>
    </row>
    <row r="713">
      <c r="A713" t="n">
        <v>540026</v>
      </c>
      <c r="B713" t="inlineStr">
        <is>
          <t>84031A</t>
        </is>
      </c>
      <c r="C713" t="inlineStr">
        <is>
          <t xml:space="preserve">CHARLIE+LOLA RED HOT WATER BOTTLE </t>
        </is>
      </c>
      <c r="D713" t="n">
        <v>1</v>
      </c>
      <c r="E713" s="8" t="n">
        <v>40547.55902777778</v>
      </c>
      <c r="F713" s="9" t="n">
        <v>4.21</v>
      </c>
      <c r="H713" t="inlineStr">
        <is>
          <t>United Kingdom</t>
        </is>
      </c>
      <c r="I713" s="10">
        <f>IF(OR(G713="",LEFT(A713,1)="C",D713&lt;=0,F713&lt;=0,ISNUMBER(MATCH(B713,NonProduct,0)),LEFT(B713,5)="gift_",H713&lt;&gt;"United Kingdom"),"Drop","Keep")</f>
        <v/>
      </c>
    </row>
    <row r="714">
      <c r="A714" t="n">
        <v>540026</v>
      </c>
      <c r="B714" t="inlineStr">
        <is>
          <t>84032A</t>
        </is>
      </c>
      <c r="C714" t="inlineStr">
        <is>
          <t>CHARLIE+LOLA PINK HOT WATER BOTTLE</t>
        </is>
      </c>
      <c r="D714" t="n">
        <v>1</v>
      </c>
      <c r="E714" s="8" t="n">
        <v>40547.55902777778</v>
      </c>
      <c r="F714" s="9" t="n">
        <v>3.36</v>
      </c>
      <c r="H714" t="inlineStr">
        <is>
          <t>United Kingdom</t>
        </is>
      </c>
      <c r="I714" s="10">
        <f>IF(OR(G714="",LEFT(A714,1)="C",D714&lt;=0,F714&lt;=0,ISNUMBER(MATCH(B714,NonProduct,0)),LEFT(B714,5)="gift_",H714&lt;&gt;"United Kingdom"),"Drop","Keep")</f>
        <v/>
      </c>
    </row>
    <row r="715">
      <c r="A715" t="n">
        <v>540026</v>
      </c>
      <c r="B715" t="inlineStr">
        <is>
          <t>84032B</t>
        </is>
      </c>
      <c r="C715" t="inlineStr">
        <is>
          <t>CHARLIE + LOLA RED HOT WATER BOTTLE</t>
        </is>
      </c>
      <c r="D715" t="n">
        <v>1</v>
      </c>
      <c r="E715" s="8" t="n">
        <v>40547.55902777778</v>
      </c>
      <c r="F715" s="9" t="n">
        <v>3.36</v>
      </c>
      <c r="H715" t="inlineStr">
        <is>
          <t>United Kingdom</t>
        </is>
      </c>
      <c r="I715" s="10">
        <f>IF(OR(G715="",LEFT(A715,1)="C",D715&lt;=0,F715&lt;=0,ISNUMBER(MATCH(B715,NonProduct,0)),LEFT(B715,5)="gift_",H715&lt;&gt;"United Kingdom"),"Drop","Keep")</f>
        <v/>
      </c>
    </row>
    <row r="716">
      <c r="A716" t="n">
        <v>540026</v>
      </c>
      <c r="B716" t="n">
        <v>84077</v>
      </c>
      <c r="C716" t="inlineStr">
        <is>
          <t>WORLD WAR 2 GLIDERS ASSTD DESIGNS</t>
        </is>
      </c>
      <c r="D716" t="n">
        <v>1</v>
      </c>
      <c r="E716" s="8" t="n">
        <v>40547.55902777778</v>
      </c>
      <c r="F716" s="9" t="n">
        <v>0.43</v>
      </c>
      <c r="H716" t="inlineStr">
        <is>
          <t>United Kingdom</t>
        </is>
      </c>
      <c r="I716" s="10">
        <f>IF(OR(G716="",LEFT(A716,1)="C",D716&lt;=0,F716&lt;=0,ISNUMBER(MATCH(B716,NonProduct,0)),LEFT(B716,5)="gift_",H716&lt;&gt;"United Kingdom"),"Drop","Keep")</f>
        <v/>
      </c>
    </row>
    <row r="717">
      <c r="A717" t="n">
        <v>540026</v>
      </c>
      <c r="B717" t="inlineStr">
        <is>
          <t>84086C</t>
        </is>
      </c>
      <c r="C717" t="inlineStr">
        <is>
          <t>PINK/PURPLE RETRO RADIO</t>
        </is>
      </c>
      <c r="D717" t="n">
        <v>4</v>
      </c>
      <c r="E717" s="8" t="n">
        <v>40547.55902777778</v>
      </c>
      <c r="F717" s="9" t="n">
        <v>2.51</v>
      </c>
      <c r="H717" t="inlineStr">
        <is>
          <t>United Kingdom</t>
        </is>
      </c>
      <c r="I717" s="10">
        <f>IF(OR(G717="",LEFT(A717,1)="C",D717&lt;=0,F717&lt;=0,ISNUMBER(MATCH(B717,NonProduct,0)),LEFT(B717,5)="gift_",H717&lt;&gt;"United Kingdom"),"Drop","Keep")</f>
        <v/>
      </c>
    </row>
    <row r="718">
      <c r="A718" t="n">
        <v>540026</v>
      </c>
      <c r="B718" t="inlineStr">
        <is>
          <t>84251B</t>
        </is>
      </c>
      <c r="C718" t="inlineStr">
        <is>
          <t>GREETING CARD, STICKY GORDON</t>
        </is>
      </c>
      <c r="D718" t="n">
        <v>4</v>
      </c>
      <c r="E718" s="8" t="n">
        <v>40547.55902777778</v>
      </c>
      <c r="F718" s="9" t="n">
        <v>0.43</v>
      </c>
      <c r="H718" t="inlineStr">
        <is>
          <t>United Kingdom</t>
        </is>
      </c>
      <c r="I718" s="10">
        <f>IF(OR(G718="",LEFT(A718,1)="C",D718&lt;=0,F718&lt;=0,ISNUMBER(MATCH(B718,NonProduct,0)),LEFT(B718,5)="gift_",H718&lt;&gt;"United Kingdom"),"Drop","Keep")</f>
        <v/>
      </c>
    </row>
    <row r="719">
      <c r="A719" t="n">
        <v>540026</v>
      </c>
      <c r="B719" t="inlineStr">
        <is>
          <t>84251C</t>
        </is>
      </c>
      <c r="C719" t="inlineStr">
        <is>
          <t>GREETING CARD, TWO SISTERS.</t>
        </is>
      </c>
      <c r="D719" t="n">
        <v>10</v>
      </c>
      <c r="E719" s="8" t="n">
        <v>40547.55902777778</v>
      </c>
      <c r="F719" s="9" t="n">
        <v>0.43</v>
      </c>
      <c r="H719" t="inlineStr">
        <is>
          <t>United Kingdom</t>
        </is>
      </c>
      <c r="I719" s="10">
        <f>IF(OR(G719="",LEFT(A719,1)="C",D719&lt;=0,F719&lt;=0,ISNUMBER(MATCH(B719,NonProduct,0)),LEFT(B719,5)="gift_",H719&lt;&gt;"United Kingdom"),"Drop","Keep")</f>
        <v/>
      </c>
    </row>
    <row r="720">
      <c r="A720" t="n">
        <v>540026</v>
      </c>
      <c r="B720" t="inlineStr">
        <is>
          <t>84251G</t>
        </is>
      </c>
      <c r="C720" t="inlineStr">
        <is>
          <t>GREETING CARD, OVERCROWDED POOL.</t>
        </is>
      </c>
      <c r="D720" t="n">
        <v>4</v>
      </c>
      <c r="E720" s="8" t="n">
        <v>40547.55902777778</v>
      </c>
      <c r="F720" s="9" t="n">
        <v>0.43</v>
      </c>
      <c r="H720" t="inlineStr">
        <is>
          <t>United Kingdom</t>
        </is>
      </c>
      <c r="I720" s="10">
        <f>IF(OR(G720="",LEFT(A720,1)="C",D720&lt;=0,F720&lt;=0,ISNUMBER(MATCH(B720,NonProduct,0)),LEFT(B720,5)="gift_",H720&lt;&gt;"United Kingdom"),"Drop","Keep")</f>
        <v/>
      </c>
    </row>
    <row r="721">
      <c r="A721" t="n">
        <v>540026</v>
      </c>
      <c r="B721" t="inlineStr">
        <is>
          <t>84279P</t>
        </is>
      </c>
      <c r="C721" t="inlineStr">
        <is>
          <t>CHERRY BLOSSOM  DECORATIVE FLASK</t>
        </is>
      </c>
      <c r="D721" t="n">
        <v>1</v>
      </c>
      <c r="E721" s="8" t="n">
        <v>40547.55902777778</v>
      </c>
      <c r="F721" s="9" t="n">
        <v>8.470000000000001</v>
      </c>
      <c r="H721" t="inlineStr">
        <is>
          <t>United Kingdom</t>
        </is>
      </c>
      <c r="I721" s="10">
        <f>IF(OR(G721="",LEFT(A721,1)="C",D721&lt;=0,F721&lt;=0,ISNUMBER(MATCH(B721,NonProduct,0)),LEFT(B721,5)="gift_",H721&lt;&gt;"United Kingdom"),"Drop","Keep")</f>
        <v/>
      </c>
    </row>
    <row r="722">
      <c r="A722" t="n">
        <v>540026</v>
      </c>
      <c r="B722" t="inlineStr">
        <is>
          <t>84313B</t>
        </is>
      </c>
      <c r="C722" t="inlineStr">
        <is>
          <t xml:space="preserve">BLUE TV TRAY TABLE </t>
        </is>
      </c>
      <c r="D722" t="n">
        <v>2</v>
      </c>
      <c r="E722" s="8" t="n">
        <v>40547.55902777778</v>
      </c>
      <c r="F722" s="9" t="n">
        <v>5.91</v>
      </c>
      <c r="H722" t="inlineStr">
        <is>
          <t>United Kingdom</t>
        </is>
      </c>
      <c r="I722" s="10">
        <f>IF(OR(G722="",LEFT(A722,1)="C",D722&lt;=0,F722&lt;=0,ISNUMBER(MATCH(B722,NonProduct,0)),LEFT(B722,5)="gift_",H722&lt;&gt;"United Kingdom"),"Drop","Keep")</f>
        <v/>
      </c>
    </row>
    <row r="723">
      <c r="A723" t="n">
        <v>540026</v>
      </c>
      <c r="B723" t="n">
        <v>84356</v>
      </c>
      <c r="C723" t="inlineStr">
        <is>
          <t>POMPOM CURTAIN</t>
        </is>
      </c>
      <c r="D723" t="n">
        <v>7</v>
      </c>
      <c r="E723" s="8" t="n">
        <v>40547.55902777778</v>
      </c>
      <c r="F723" s="9" t="n">
        <v>5.91</v>
      </c>
      <c r="H723" t="inlineStr">
        <is>
          <t>United Kingdom</t>
        </is>
      </c>
      <c r="I723" s="10">
        <f>IF(OR(G723="",LEFT(A723,1)="C",D723&lt;=0,F723&lt;=0,ISNUMBER(MATCH(B723,NonProduct,0)),LEFT(B723,5)="gift_",H723&lt;&gt;"United Kingdom"),"Drop","Keep")</f>
        <v/>
      </c>
    </row>
    <row r="724">
      <c r="A724" t="n">
        <v>540026</v>
      </c>
      <c r="B724" t="inlineStr">
        <is>
          <t>84509A</t>
        </is>
      </c>
      <c r="C724" t="inlineStr">
        <is>
          <t>SET OF 4 ENGLISH ROSE PLACEMATS</t>
        </is>
      </c>
      <c r="D724" t="n">
        <v>9</v>
      </c>
      <c r="E724" s="8" t="n">
        <v>40547.55902777778</v>
      </c>
      <c r="F724" s="9" t="n">
        <v>3.36</v>
      </c>
      <c r="H724" t="inlineStr">
        <is>
          <t>United Kingdom</t>
        </is>
      </c>
      <c r="I724" s="10">
        <f>IF(OR(G724="",LEFT(A724,1)="C",D724&lt;=0,F724&lt;=0,ISNUMBER(MATCH(B724,NonProduct,0)),LEFT(B724,5)="gift_",H724&lt;&gt;"United Kingdom"),"Drop","Keep")</f>
        <v/>
      </c>
    </row>
    <row r="725">
      <c r="A725" t="n">
        <v>540026</v>
      </c>
      <c r="B725" t="inlineStr">
        <is>
          <t>84509E</t>
        </is>
      </c>
      <c r="C725" t="inlineStr">
        <is>
          <t xml:space="preserve">SET OF 4 CAROUSEL PLACEMATS </t>
        </is>
      </c>
      <c r="D725" t="n">
        <v>1</v>
      </c>
      <c r="E725" s="8" t="n">
        <v>40547.55902777778</v>
      </c>
      <c r="F725" s="9" t="n">
        <v>3.36</v>
      </c>
      <c r="H725" t="inlineStr">
        <is>
          <t>United Kingdom</t>
        </is>
      </c>
      <c r="I725" s="10">
        <f>IF(OR(G725="",LEFT(A725,1)="C",D725&lt;=0,F725&lt;=0,ISNUMBER(MATCH(B725,NonProduct,0)),LEFT(B725,5)="gift_",H725&lt;&gt;"United Kingdom"),"Drop","Keep")</f>
        <v/>
      </c>
    </row>
    <row r="726">
      <c r="A726" t="n">
        <v>540026</v>
      </c>
      <c r="B726" t="inlineStr">
        <is>
          <t>84509G</t>
        </is>
      </c>
      <c r="C726" t="inlineStr">
        <is>
          <t xml:space="preserve">SET OF 4 FAIRY CAKE PLACEMATS </t>
        </is>
      </c>
      <c r="D726" t="n">
        <v>1</v>
      </c>
      <c r="E726" s="8" t="n">
        <v>40547.55902777778</v>
      </c>
      <c r="F726" s="9" t="n">
        <v>3.36</v>
      </c>
      <c r="H726" t="inlineStr">
        <is>
          <t>United Kingdom</t>
        </is>
      </c>
      <c r="I726" s="10">
        <f>IF(OR(G726="",LEFT(A726,1)="C",D726&lt;=0,F726&lt;=0,ISNUMBER(MATCH(B726,NonProduct,0)),LEFT(B726,5)="gift_",H726&lt;&gt;"United Kingdom"),"Drop","Keep")</f>
        <v/>
      </c>
    </row>
    <row r="727">
      <c r="A727" t="n">
        <v>540026</v>
      </c>
      <c r="B727" t="inlineStr">
        <is>
          <t>84510A</t>
        </is>
      </c>
      <c r="C727" t="inlineStr">
        <is>
          <t>SET OF 4 ENGLISH ROSE COASTERS</t>
        </is>
      </c>
      <c r="D727" t="n">
        <v>3</v>
      </c>
      <c r="E727" s="8" t="n">
        <v>40547.55902777778</v>
      </c>
      <c r="F727" s="9" t="n">
        <v>2.51</v>
      </c>
      <c r="H727" t="inlineStr">
        <is>
          <t>United Kingdom</t>
        </is>
      </c>
      <c r="I727" s="10">
        <f>IF(OR(G727="",LEFT(A727,1)="C",D727&lt;=0,F727&lt;=0,ISNUMBER(MATCH(B727,NonProduct,0)),LEFT(B727,5)="gift_",H727&lt;&gt;"United Kingdom"),"Drop","Keep")</f>
        <v/>
      </c>
    </row>
    <row r="728">
      <c r="A728" t="n">
        <v>540026</v>
      </c>
      <c r="B728" t="inlineStr">
        <is>
          <t>84519A</t>
        </is>
      </c>
      <c r="C728" t="inlineStr">
        <is>
          <t>TOMATO CHARLIE+LOLA COASTER SET</t>
        </is>
      </c>
      <c r="D728" t="n">
        <v>2</v>
      </c>
      <c r="E728" s="8" t="n">
        <v>40547.55902777778</v>
      </c>
      <c r="F728" s="9" t="n">
        <v>3.36</v>
      </c>
      <c r="H728" t="inlineStr">
        <is>
          <t>United Kingdom</t>
        </is>
      </c>
      <c r="I728" s="10">
        <f>IF(OR(G728="",LEFT(A728,1)="C",D728&lt;=0,F728&lt;=0,ISNUMBER(MATCH(B728,NonProduct,0)),LEFT(B728,5)="gift_",H728&lt;&gt;"United Kingdom"),"Drop","Keep")</f>
        <v/>
      </c>
    </row>
    <row r="729">
      <c r="A729" t="n">
        <v>540026</v>
      </c>
      <c r="B729" t="inlineStr">
        <is>
          <t>84519B</t>
        </is>
      </c>
      <c r="C729" t="inlineStr">
        <is>
          <t>CARROT CHARLIE+LOLA COASTER SET</t>
        </is>
      </c>
      <c r="D729" t="n">
        <v>1</v>
      </c>
      <c r="E729" s="8" t="n">
        <v>40547.55902777778</v>
      </c>
      <c r="F729" s="9" t="n">
        <v>3.36</v>
      </c>
      <c r="H729" t="inlineStr">
        <is>
          <t>United Kingdom</t>
        </is>
      </c>
      <c r="I729" s="10">
        <f>IF(OR(G729="",LEFT(A729,1)="C",D729&lt;=0,F729&lt;=0,ISNUMBER(MATCH(B729,NonProduct,0)),LEFT(B729,5)="gift_",H729&lt;&gt;"United Kingdom"),"Drop","Keep")</f>
        <v/>
      </c>
    </row>
    <row r="730">
      <c r="A730" t="n">
        <v>540026</v>
      </c>
      <c r="B730" t="inlineStr">
        <is>
          <t>84563A</t>
        </is>
      </c>
      <c r="C730" t="inlineStr">
        <is>
          <t>PINK &amp; WHITE BREAKFAST TRAY</t>
        </is>
      </c>
      <c r="D730" t="n">
        <v>1</v>
      </c>
      <c r="E730" s="8" t="n">
        <v>40547.55902777778</v>
      </c>
      <c r="F730" s="9" t="n">
        <v>4.21</v>
      </c>
      <c r="H730" t="inlineStr">
        <is>
          <t>United Kingdom</t>
        </is>
      </c>
      <c r="I730" s="10">
        <f>IF(OR(G730="",LEFT(A730,1)="C",D730&lt;=0,F730&lt;=0,ISNUMBER(MATCH(B730,NonProduct,0)),LEFT(B730,5)="gift_",H730&lt;&gt;"United Kingdom"),"Drop","Keep")</f>
        <v/>
      </c>
    </row>
    <row r="731">
      <c r="A731" t="n">
        <v>540026</v>
      </c>
      <c r="B731" t="inlineStr">
        <is>
          <t>84569A</t>
        </is>
      </c>
      <c r="C731" t="inlineStr">
        <is>
          <t>PACK 3 IRON ON DOG PATCHES</t>
        </is>
      </c>
      <c r="D731" t="n">
        <v>1</v>
      </c>
      <c r="E731" s="8" t="n">
        <v>40547.55902777778</v>
      </c>
      <c r="F731" s="9" t="n">
        <v>0.85</v>
      </c>
      <c r="H731" t="inlineStr">
        <is>
          <t>United Kingdom</t>
        </is>
      </c>
      <c r="I731" s="10">
        <f>IF(OR(G731="",LEFT(A731,1)="C",D731&lt;=0,F731&lt;=0,ISNUMBER(MATCH(B731,NonProduct,0)),LEFT(B731,5)="gift_",H731&lt;&gt;"United Kingdom"),"Drop","Keep")</f>
        <v/>
      </c>
    </row>
    <row r="732">
      <c r="A732" t="n">
        <v>540026</v>
      </c>
      <c r="B732" t="inlineStr">
        <is>
          <t>84569D</t>
        </is>
      </c>
      <c r="C732" t="inlineStr">
        <is>
          <t>PACK 6 HEART/ICE-CREAM PATCHES</t>
        </is>
      </c>
      <c r="D732" t="n">
        <v>1</v>
      </c>
      <c r="E732" s="8" t="n">
        <v>40547.55902777778</v>
      </c>
      <c r="F732" s="9" t="n">
        <v>0.85</v>
      </c>
      <c r="H732" t="inlineStr">
        <is>
          <t>United Kingdom</t>
        </is>
      </c>
      <c r="I732" s="10">
        <f>IF(OR(G732="",LEFT(A732,1)="C",D732&lt;=0,F732&lt;=0,ISNUMBER(MATCH(B732,NonProduct,0)),LEFT(B732,5)="gift_",H732&lt;&gt;"United Kingdom"),"Drop","Keep")</f>
        <v/>
      </c>
    </row>
    <row r="733">
      <c r="A733" t="n">
        <v>540026</v>
      </c>
      <c r="B733" t="inlineStr">
        <is>
          <t>84596B</t>
        </is>
      </c>
      <c r="C733" t="inlineStr">
        <is>
          <t>SMALL DOLLY MIX DESIGN ORANGE BOWL</t>
        </is>
      </c>
      <c r="D733" t="n">
        <v>13</v>
      </c>
      <c r="E733" s="8" t="n">
        <v>40547.55902777778</v>
      </c>
      <c r="F733" s="9" t="n">
        <v>0.85</v>
      </c>
      <c r="H733" t="inlineStr">
        <is>
          <t>United Kingdom</t>
        </is>
      </c>
      <c r="I733" s="10">
        <f>IF(OR(G733="",LEFT(A733,1)="C",D733&lt;=0,F733&lt;=0,ISNUMBER(MATCH(B733,NonProduct,0)),LEFT(B733,5)="gift_",H733&lt;&gt;"United Kingdom"),"Drop","Keep")</f>
        <v/>
      </c>
    </row>
    <row r="734">
      <c r="A734" t="n">
        <v>540026</v>
      </c>
      <c r="B734" t="n">
        <v>22032</v>
      </c>
      <c r="C734" t="inlineStr">
        <is>
          <t>BOTANICAL LILY GREETING CARD</t>
        </is>
      </c>
      <c r="D734" t="n">
        <v>1</v>
      </c>
      <c r="E734" s="8" t="n">
        <v>40547.55902777778</v>
      </c>
      <c r="F734" s="9" t="n">
        <v>0.43</v>
      </c>
      <c r="H734" t="inlineStr">
        <is>
          <t>United Kingdom</t>
        </is>
      </c>
      <c r="I734" s="10">
        <f>IF(OR(G734="",LEFT(A734,1)="C",D734&lt;=0,F734&lt;=0,ISNUMBER(MATCH(B734,NonProduct,0)),LEFT(B734,5)="gift_",H734&lt;&gt;"United Kingdom"),"Drop","Keep")</f>
        <v/>
      </c>
    </row>
    <row r="735">
      <c r="A735" t="n">
        <v>540026</v>
      </c>
      <c r="B735" t="inlineStr">
        <is>
          <t>84596E</t>
        </is>
      </c>
      <c r="C735" t="inlineStr">
        <is>
          <t>SMALL LICORICE DES PINK BOWL</t>
        </is>
      </c>
      <c r="D735" t="n">
        <v>9</v>
      </c>
      <c r="E735" s="8" t="n">
        <v>40547.55902777778</v>
      </c>
      <c r="F735" s="9" t="n">
        <v>0.85</v>
      </c>
      <c r="H735" t="inlineStr">
        <is>
          <t>United Kingdom</t>
        </is>
      </c>
      <c r="I735" s="10">
        <f>IF(OR(G735="",LEFT(A735,1)="C",D735&lt;=0,F735&lt;=0,ISNUMBER(MATCH(B735,NonProduct,0)),LEFT(B735,5)="gift_",H735&lt;&gt;"United Kingdom"),"Drop","Keep")</f>
        <v/>
      </c>
    </row>
    <row r="736">
      <c r="A736" t="n">
        <v>540026</v>
      </c>
      <c r="B736" t="inlineStr">
        <is>
          <t>85169D</t>
        </is>
      </c>
      <c r="C736" t="inlineStr">
        <is>
          <t>PINK LOVE BIRD CANDLE</t>
        </is>
      </c>
      <c r="D736" t="n">
        <v>3</v>
      </c>
      <c r="E736" s="8" t="n">
        <v>40547.55902777778</v>
      </c>
      <c r="F736" s="9" t="n">
        <v>0.85</v>
      </c>
      <c r="H736" t="inlineStr">
        <is>
          <t>United Kingdom</t>
        </is>
      </c>
      <c r="I736" s="10">
        <f>IF(OR(G736="",LEFT(A736,1)="C",D736&lt;=0,F736&lt;=0,ISNUMBER(MATCH(B736,NonProduct,0)),LEFT(B736,5)="gift_",H736&lt;&gt;"United Kingdom"),"Drop","Keep")</f>
        <v/>
      </c>
    </row>
    <row r="737">
      <c r="A737" t="n">
        <v>540026</v>
      </c>
      <c r="B737" t="inlineStr">
        <is>
          <t>85170B</t>
        </is>
      </c>
      <c r="C737" t="inlineStr">
        <is>
          <t>SET/6 BLACK BIRD T-LIGHT CANDLES</t>
        </is>
      </c>
      <c r="D737" t="n">
        <v>3</v>
      </c>
      <c r="E737" s="8" t="n">
        <v>40547.55902777778</v>
      </c>
      <c r="F737" s="9" t="n">
        <v>2.51</v>
      </c>
      <c r="H737" t="inlineStr">
        <is>
          <t>United Kingdom</t>
        </is>
      </c>
      <c r="I737" s="10">
        <f>IF(OR(G737="",LEFT(A737,1)="C",D737&lt;=0,F737&lt;=0,ISNUMBER(MATCH(B737,NonProduct,0)),LEFT(B737,5)="gift_",H737&lt;&gt;"United Kingdom"),"Drop","Keep")</f>
        <v/>
      </c>
    </row>
    <row r="738">
      <c r="A738" t="n">
        <v>540026</v>
      </c>
      <c r="B738" t="inlineStr">
        <is>
          <t>85170D</t>
        </is>
      </c>
      <c r="C738" t="inlineStr">
        <is>
          <t>SET/6 PINK BIRD T-LIGHT CANDLES</t>
        </is>
      </c>
      <c r="D738" t="n">
        <v>6</v>
      </c>
      <c r="E738" s="8" t="n">
        <v>40547.55902777778</v>
      </c>
      <c r="F738" s="9" t="n">
        <v>2.51</v>
      </c>
      <c r="H738" t="inlineStr">
        <is>
          <t>United Kingdom</t>
        </is>
      </c>
      <c r="I738" s="10">
        <f>IF(OR(G738="",LEFT(A738,1)="C",D738&lt;=0,F738&lt;=0,ISNUMBER(MATCH(B738,NonProduct,0)),LEFT(B738,5)="gift_",H738&lt;&gt;"United Kingdom"),"Drop","Keep")</f>
        <v/>
      </c>
    </row>
    <row r="739">
      <c r="A739" t="n">
        <v>540026</v>
      </c>
      <c r="B739" t="n">
        <v>85174</v>
      </c>
      <c r="C739" t="inlineStr">
        <is>
          <t>S/4 CACTI CANDLES</t>
        </is>
      </c>
      <c r="D739" t="n">
        <v>6</v>
      </c>
      <c r="E739" s="8" t="n">
        <v>40547.55902777778</v>
      </c>
      <c r="F739" s="9" t="n">
        <v>4.21</v>
      </c>
      <c r="H739" t="inlineStr">
        <is>
          <t>United Kingdom</t>
        </is>
      </c>
      <c r="I739" s="10">
        <f>IF(OR(G739="",LEFT(A739,1)="C",D739&lt;=0,F739&lt;=0,ISNUMBER(MATCH(B739,NonProduct,0)),LEFT(B739,5)="gift_",H739&lt;&gt;"United Kingdom"),"Drop","Keep")</f>
        <v/>
      </c>
    </row>
    <row r="740">
      <c r="A740" t="n">
        <v>540026</v>
      </c>
      <c r="B740" t="inlineStr">
        <is>
          <t>85179A</t>
        </is>
      </c>
      <c r="C740" t="inlineStr">
        <is>
          <t>GREEN BITTY LIGHT CHAIN</t>
        </is>
      </c>
      <c r="D740" t="n">
        <v>1</v>
      </c>
      <c r="E740" s="8" t="n">
        <v>40547.55902777778</v>
      </c>
      <c r="F740" s="9" t="n">
        <v>2.51</v>
      </c>
      <c r="H740" t="inlineStr">
        <is>
          <t>United Kingdom</t>
        </is>
      </c>
      <c r="I740" s="10">
        <f>IF(OR(G740="",LEFT(A740,1)="C",D740&lt;=0,F740&lt;=0,ISNUMBER(MATCH(B740,NonProduct,0)),LEFT(B740,5)="gift_",H740&lt;&gt;"United Kingdom"),"Drop","Keep")</f>
        <v/>
      </c>
    </row>
    <row r="741">
      <c r="A741" t="n">
        <v>540026</v>
      </c>
      <c r="B741" t="inlineStr">
        <is>
          <t>85179C</t>
        </is>
      </c>
      <c r="C741" t="inlineStr">
        <is>
          <t>PINK BITTY LIGHT CHAIN</t>
        </is>
      </c>
      <c r="D741" t="n">
        <v>1</v>
      </c>
      <c r="E741" s="8" t="n">
        <v>40547.55902777778</v>
      </c>
      <c r="F741" s="9" t="n">
        <v>2.51</v>
      </c>
      <c r="H741" t="inlineStr">
        <is>
          <t>United Kingdom</t>
        </is>
      </c>
      <c r="I741" s="10">
        <f>IF(OR(G741="",LEFT(A741,1)="C",D741&lt;=0,F741&lt;=0,ISNUMBER(MATCH(B741,NonProduct,0)),LEFT(B741,5)="gift_",H741&lt;&gt;"United Kingdom"),"Drop","Keep")</f>
        <v/>
      </c>
    </row>
    <row r="742">
      <c r="A742" t="n">
        <v>540026</v>
      </c>
      <c r="B742" t="inlineStr">
        <is>
          <t>85180A</t>
        </is>
      </c>
      <c r="C742" t="inlineStr">
        <is>
          <t xml:space="preserve">RED HEARTS LIGHT CHAIN </t>
        </is>
      </c>
      <c r="D742" t="n">
        <v>2</v>
      </c>
      <c r="E742" s="8" t="n">
        <v>40547.55902777778</v>
      </c>
      <c r="F742" s="9" t="n">
        <v>2.51</v>
      </c>
      <c r="H742" t="inlineStr">
        <is>
          <t>United Kingdom</t>
        </is>
      </c>
      <c r="I742" s="10">
        <f>IF(OR(G742="",LEFT(A742,1)="C",D742&lt;=0,F742&lt;=0,ISNUMBER(MATCH(B742,NonProduct,0)),LEFT(B742,5)="gift_",H742&lt;&gt;"United Kingdom"),"Drop","Keep")</f>
        <v/>
      </c>
    </row>
    <row r="743">
      <c r="A743" t="n">
        <v>540026</v>
      </c>
      <c r="B743" t="inlineStr">
        <is>
          <t>85180B</t>
        </is>
      </c>
      <c r="C743" t="inlineStr">
        <is>
          <t xml:space="preserve">PINK HEARTS LIGHT CHAIN </t>
        </is>
      </c>
      <c r="D743" t="n">
        <v>2</v>
      </c>
      <c r="E743" s="8" t="n">
        <v>40547.55902777778</v>
      </c>
      <c r="F743" s="9" t="n">
        <v>2.51</v>
      </c>
      <c r="H743" t="inlineStr">
        <is>
          <t>United Kingdom</t>
        </is>
      </c>
      <c r="I743" s="10">
        <f>IF(OR(G743="",LEFT(A743,1)="C",D743&lt;=0,F743&lt;=0,ISNUMBER(MATCH(B743,NonProduct,0)),LEFT(B743,5)="gift_",H743&lt;&gt;"United Kingdom"),"Drop","Keep")</f>
        <v/>
      </c>
    </row>
    <row r="744">
      <c r="A744" t="n">
        <v>540026</v>
      </c>
      <c r="B744" t="inlineStr">
        <is>
          <t>85184C</t>
        </is>
      </c>
      <c r="C744" t="inlineStr">
        <is>
          <t>S/4 VALENTINE DECOUPAGE HEART BOX</t>
        </is>
      </c>
      <c r="D744" t="n">
        <v>4</v>
      </c>
      <c r="E744" s="8" t="n">
        <v>40547.55902777778</v>
      </c>
      <c r="F744" s="9" t="n">
        <v>3.36</v>
      </c>
      <c r="H744" t="inlineStr">
        <is>
          <t>United Kingdom</t>
        </is>
      </c>
      <c r="I744" s="10">
        <f>IF(OR(G744="",LEFT(A744,1)="C",D744&lt;=0,F744&lt;=0,ISNUMBER(MATCH(B744,NonProduct,0)),LEFT(B744,5)="gift_",H744&lt;&gt;"United Kingdom"),"Drop","Keep")</f>
        <v/>
      </c>
    </row>
    <row r="745">
      <c r="A745" t="n">
        <v>540026</v>
      </c>
      <c r="B745" t="inlineStr">
        <is>
          <t>85186C</t>
        </is>
      </c>
      <c r="C745" t="inlineStr">
        <is>
          <t>BUNNY EGG GARLAND</t>
        </is>
      </c>
      <c r="D745" t="n">
        <v>5</v>
      </c>
      <c r="E745" s="8" t="n">
        <v>40547.55902777778</v>
      </c>
      <c r="F745" s="9" t="n">
        <v>0.85</v>
      </c>
      <c r="H745" t="inlineStr">
        <is>
          <t>United Kingdom</t>
        </is>
      </c>
      <c r="I745" s="10">
        <f>IF(OR(G745="",LEFT(A745,1)="C",D745&lt;=0,F745&lt;=0,ISNUMBER(MATCH(B745,NonProduct,0)),LEFT(B745,5)="gift_",H745&lt;&gt;"United Kingdom"),"Drop","Keep")</f>
        <v/>
      </c>
    </row>
    <row r="746">
      <c r="A746" t="n">
        <v>540026</v>
      </c>
      <c r="B746" t="inlineStr">
        <is>
          <t>85199S</t>
        </is>
      </c>
      <c r="C746" t="inlineStr">
        <is>
          <t>SMALL HANGING IVORY/RED WOOD BIRD</t>
        </is>
      </c>
      <c r="D746" t="n">
        <v>2</v>
      </c>
      <c r="E746" s="8" t="n">
        <v>40547.55902777778</v>
      </c>
      <c r="F746" s="9" t="n">
        <v>0.85</v>
      </c>
      <c r="H746" t="inlineStr">
        <is>
          <t>United Kingdom</t>
        </is>
      </c>
      <c r="I746" s="10">
        <f>IF(OR(G746="",LEFT(A746,1)="C",D746&lt;=0,F746&lt;=0,ISNUMBER(MATCH(B746,NonProduct,0)),LEFT(B746,5)="gift_",H746&lt;&gt;"United Kingdom"),"Drop","Keep")</f>
        <v/>
      </c>
    </row>
    <row r="747">
      <c r="A747" t="n">
        <v>540026</v>
      </c>
      <c r="B747" t="n">
        <v>85202</v>
      </c>
      <c r="C747" t="inlineStr">
        <is>
          <t>HANGING WOOD AND FELT HEART</t>
        </is>
      </c>
      <c r="D747" t="n">
        <v>8</v>
      </c>
      <c r="E747" s="8" t="n">
        <v>40547.55902777778</v>
      </c>
      <c r="F747" s="9" t="n">
        <v>0.43</v>
      </c>
      <c r="H747" t="inlineStr">
        <is>
          <t>United Kingdom</t>
        </is>
      </c>
      <c r="I747" s="10">
        <f>IF(OR(G747="",LEFT(A747,1)="C",D747&lt;=0,F747&lt;=0,ISNUMBER(MATCH(B747,NonProduct,0)),LEFT(B747,5)="gift_",H747&lt;&gt;"United Kingdom"),"Drop","Keep")</f>
        <v/>
      </c>
    </row>
    <row r="748">
      <c r="A748" t="n">
        <v>540026</v>
      </c>
      <c r="B748" t="n">
        <v>22069</v>
      </c>
      <c r="C748" t="inlineStr">
        <is>
          <t xml:space="preserve">BROWN  PIRATE TREASURE CHEST </t>
        </is>
      </c>
      <c r="D748" t="n">
        <v>1</v>
      </c>
      <c r="E748" s="8" t="n">
        <v>40547.55902777778</v>
      </c>
      <c r="F748" s="9" t="n">
        <v>3.36</v>
      </c>
      <c r="H748" t="inlineStr">
        <is>
          <t>United Kingdom</t>
        </is>
      </c>
      <c r="I748" s="10">
        <f>IF(OR(G748="",LEFT(A748,1)="C",D748&lt;=0,F748&lt;=0,ISNUMBER(MATCH(B748,NonProduct,0)),LEFT(B748,5)="gift_",H748&lt;&gt;"United Kingdom"),"Drop","Keep")</f>
        <v/>
      </c>
    </row>
    <row r="749">
      <c r="A749" t="n">
        <v>540026</v>
      </c>
      <c r="B749" t="n">
        <v>22074</v>
      </c>
      <c r="C749" t="inlineStr">
        <is>
          <t xml:space="preserve">6 RIBBONS SHIMMERING PINKS </t>
        </is>
      </c>
      <c r="D749" t="n">
        <v>15</v>
      </c>
      <c r="E749" s="8" t="n">
        <v>40547.55902777778</v>
      </c>
      <c r="F749" s="9" t="n">
        <v>0.85</v>
      </c>
      <c r="H749" t="inlineStr">
        <is>
          <t>United Kingdom</t>
        </is>
      </c>
      <c r="I749" s="10">
        <f>IF(OR(G749="",LEFT(A749,1)="C",D749&lt;=0,F749&lt;=0,ISNUMBER(MATCH(B749,NonProduct,0)),LEFT(B749,5)="gift_",H749&lt;&gt;"United Kingdom"),"Drop","Keep")</f>
        <v/>
      </c>
    </row>
    <row r="750">
      <c r="A750" t="n">
        <v>540026</v>
      </c>
      <c r="B750" t="n">
        <v>22077</v>
      </c>
      <c r="C750" t="inlineStr">
        <is>
          <t>6 RIBBONS RUSTIC CHARM</t>
        </is>
      </c>
      <c r="D750" t="n">
        <v>1</v>
      </c>
      <c r="E750" s="8" t="n">
        <v>40547.55902777778</v>
      </c>
      <c r="F750" s="9" t="n">
        <v>3.36</v>
      </c>
      <c r="H750" t="inlineStr">
        <is>
          <t>United Kingdom</t>
        </is>
      </c>
      <c r="I750" s="10">
        <f>IF(OR(G750="",LEFT(A750,1)="C",D750&lt;=0,F750&lt;=0,ISNUMBER(MATCH(B750,NonProduct,0)),LEFT(B750,5)="gift_",H750&lt;&gt;"United Kingdom"),"Drop","Keep")</f>
        <v/>
      </c>
    </row>
    <row r="751">
      <c r="A751" t="n">
        <v>540026</v>
      </c>
      <c r="B751" t="n">
        <v>22086</v>
      </c>
      <c r="C751" t="inlineStr">
        <is>
          <t xml:space="preserve">PAPER CHAIN KIT 50'S CHRISTMAS </t>
        </is>
      </c>
      <c r="D751" t="n">
        <v>1</v>
      </c>
      <c r="E751" s="8" t="n">
        <v>40547.55902777778</v>
      </c>
      <c r="F751" s="9" t="n">
        <v>5.91</v>
      </c>
      <c r="H751" t="inlineStr">
        <is>
          <t>United Kingdom</t>
        </is>
      </c>
      <c r="I751" s="10">
        <f>IF(OR(G751="",LEFT(A751,1)="C",D751&lt;=0,F751&lt;=0,ISNUMBER(MATCH(B751,NonProduct,0)),LEFT(B751,5)="gift_",H751&lt;&gt;"United Kingdom"),"Drop","Keep")</f>
        <v/>
      </c>
    </row>
    <row r="752">
      <c r="A752" t="n">
        <v>540026</v>
      </c>
      <c r="B752" t="n">
        <v>22101</v>
      </c>
      <c r="C752" t="inlineStr">
        <is>
          <t>MIRROR MOSAIC VOTIVE HOLDER</t>
        </is>
      </c>
      <c r="D752" t="n">
        <v>1</v>
      </c>
      <c r="E752" s="8" t="n">
        <v>40547.55902777778</v>
      </c>
      <c r="F752" s="9" t="n">
        <v>2.51</v>
      </c>
      <c r="H752" t="inlineStr">
        <is>
          <t>United Kingdom</t>
        </is>
      </c>
      <c r="I752" s="10">
        <f>IF(OR(G752="",LEFT(A752,1)="C",D752&lt;=0,F752&lt;=0,ISNUMBER(MATCH(B752,NonProduct,0)),LEFT(B752,5)="gift_",H752&lt;&gt;"United Kingdom"),"Drop","Keep")</f>
        <v/>
      </c>
    </row>
    <row r="753">
      <c r="A753" t="n">
        <v>540026</v>
      </c>
      <c r="B753" t="n">
        <v>22104</v>
      </c>
      <c r="C753" t="inlineStr">
        <is>
          <t>MIRROR MOSAIC CANDLE PLATE</t>
        </is>
      </c>
      <c r="D753" t="n">
        <v>1</v>
      </c>
      <c r="E753" s="8" t="n">
        <v>40547.55902777778</v>
      </c>
      <c r="F753" s="9" t="n">
        <v>1.66</v>
      </c>
      <c r="H753" t="inlineStr">
        <is>
          <t>United Kingdom</t>
        </is>
      </c>
      <c r="I753" s="10">
        <f>IF(OR(G753="",LEFT(A753,1)="C",D753&lt;=0,F753&lt;=0,ISNUMBER(MATCH(B753,NonProduct,0)),LEFT(B753,5)="gift_",H753&lt;&gt;"United Kingdom"),"Drop","Keep")</f>
        <v/>
      </c>
    </row>
    <row r="754">
      <c r="A754" t="n">
        <v>540026</v>
      </c>
      <c r="B754" t="n">
        <v>22110</v>
      </c>
      <c r="C754" t="inlineStr">
        <is>
          <t>BIRD HOUSE HOT WATER BOTTLE</t>
        </is>
      </c>
      <c r="D754" t="n">
        <v>12</v>
      </c>
      <c r="E754" s="8" t="n">
        <v>40547.55902777778</v>
      </c>
      <c r="F754" s="9" t="n">
        <v>3.36</v>
      </c>
      <c r="H754" t="inlineStr">
        <is>
          <t>United Kingdom</t>
        </is>
      </c>
      <c r="I754" s="10">
        <f>IF(OR(G754="",LEFT(A754,1)="C",D754&lt;=0,F754&lt;=0,ISNUMBER(MATCH(B754,NonProduct,0)),LEFT(B754,5)="gift_",H754&lt;&gt;"United Kingdom"),"Drop","Keep")</f>
        <v/>
      </c>
    </row>
    <row r="755">
      <c r="A755" t="n">
        <v>540026</v>
      </c>
      <c r="B755" t="n">
        <v>22111</v>
      </c>
      <c r="C755" t="inlineStr">
        <is>
          <t>SCOTTIE DOG HOT WATER BOTTLE</t>
        </is>
      </c>
      <c r="D755" t="n">
        <v>3</v>
      </c>
      <c r="E755" s="8" t="n">
        <v>40547.55902777778</v>
      </c>
      <c r="F755" s="9" t="n">
        <v>5.06</v>
      </c>
      <c r="H755" t="inlineStr">
        <is>
          <t>United Kingdom</t>
        </is>
      </c>
      <c r="I755" s="10">
        <f>IF(OR(G755="",LEFT(A755,1)="C",D755&lt;=0,F755&lt;=0,ISNUMBER(MATCH(B755,NonProduct,0)),LEFT(B755,5)="gift_",H755&lt;&gt;"United Kingdom"),"Drop","Keep")</f>
        <v/>
      </c>
    </row>
    <row r="756">
      <c r="A756" t="n">
        <v>540026</v>
      </c>
      <c r="B756" t="n">
        <v>22116</v>
      </c>
      <c r="C756" t="inlineStr">
        <is>
          <t>METAL SIGN HIS DINNER IS SERVED</t>
        </is>
      </c>
      <c r="D756" t="n">
        <v>1</v>
      </c>
      <c r="E756" s="8" t="n">
        <v>40547.55902777778</v>
      </c>
      <c r="F756" s="9" t="n">
        <v>1.66</v>
      </c>
      <c r="H756" t="inlineStr">
        <is>
          <t>United Kingdom</t>
        </is>
      </c>
      <c r="I756" s="10">
        <f>IF(OR(G756="",LEFT(A756,1)="C",D756&lt;=0,F756&lt;=0,ISNUMBER(MATCH(B756,NonProduct,0)),LEFT(B756,5)="gift_",H756&lt;&gt;"United Kingdom"),"Drop","Keep")</f>
        <v/>
      </c>
    </row>
    <row r="757">
      <c r="A757" t="n">
        <v>540026</v>
      </c>
      <c r="B757" t="n">
        <v>22117</v>
      </c>
      <c r="C757" t="inlineStr">
        <is>
          <t xml:space="preserve">METAL SIGN HER DINNER IS SERVED </t>
        </is>
      </c>
      <c r="D757" t="n">
        <v>2</v>
      </c>
      <c r="E757" s="8" t="n">
        <v>40547.55902777778</v>
      </c>
      <c r="F757" s="9" t="n">
        <v>1.66</v>
      </c>
      <c r="H757" t="inlineStr">
        <is>
          <t>United Kingdom</t>
        </is>
      </c>
      <c r="I757" s="10">
        <f>IF(OR(G757="",LEFT(A757,1)="C",D757&lt;=0,F757&lt;=0,ISNUMBER(MATCH(B757,NonProduct,0)),LEFT(B757,5)="gift_",H757&lt;&gt;"United Kingdom"),"Drop","Keep")</f>
        <v/>
      </c>
    </row>
    <row r="758">
      <c r="A758" t="n">
        <v>540026</v>
      </c>
      <c r="B758" t="n">
        <v>22131</v>
      </c>
      <c r="C758" t="inlineStr">
        <is>
          <t xml:space="preserve">FOOD CONTAINER SET 3 LOVE HEART </t>
        </is>
      </c>
      <c r="D758" t="n">
        <v>1</v>
      </c>
      <c r="E758" s="8" t="n">
        <v>40547.55902777778</v>
      </c>
      <c r="F758" s="9" t="n">
        <v>4.21</v>
      </c>
      <c r="H758" t="inlineStr">
        <is>
          <t>United Kingdom</t>
        </is>
      </c>
      <c r="I758" s="10">
        <f>IF(OR(G758="",LEFT(A758,1)="C",D758&lt;=0,F758&lt;=0,ISNUMBER(MATCH(B758,NonProduct,0)),LEFT(B758,5)="gift_",H758&lt;&gt;"United Kingdom"),"Drop","Keep")</f>
        <v/>
      </c>
    </row>
    <row r="759">
      <c r="A759" t="n">
        <v>540026</v>
      </c>
      <c r="B759" t="n">
        <v>22132</v>
      </c>
      <c r="C759" t="inlineStr">
        <is>
          <t>RED LOVE HEART SHAPE CUP</t>
        </is>
      </c>
      <c r="D759" t="n">
        <v>1</v>
      </c>
      <c r="E759" s="8" t="n">
        <v>40547.55902777778</v>
      </c>
      <c r="F759" s="9" t="n">
        <v>1.66</v>
      </c>
      <c r="H759" t="inlineStr">
        <is>
          <t>United Kingdom</t>
        </is>
      </c>
      <c r="I759" s="10">
        <f>IF(OR(G759="",LEFT(A759,1)="C",D759&lt;=0,F759&lt;=0,ISNUMBER(MATCH(B759,NonProduct,0)),LEFT(B759,5)="gift_",H759&lt;&gt;"United Kingdom"),"Drop","Keep")</f>
        <v/>
      </c>
    </row>
    <row r="760">
      <c r="A760" t="n">
        <v>540026</v>
      </c>
      <c r="B760" t="n">
        <v>22133</v>
      </c>
      <c r="C760" t="inlineStr">
        <is>
          <t>PINK LOVE HEART SHAPE CUP</t>
        </is>
      </c>
      <c r="D760" t="n">
        <v>1</v>
      </c>
      <c r="E760" s="8" t="n">
        <v>40547.55902777778</v>
      </c>
      <c r="F760" s="9" t="n">
        <v>1.66</v>
      </c>
      <c r="H760" t="inlineStr">
        <is>
          <t>United Kingdom</t>
        </is>
      </c>
      <c r="I760" s="10">
        <f>IF(OR(G760="",LEFT(A760,1)="C",D760&lt;=0,F760&lt;=0,ISNUMBER(MATCH(B760,NonProduct,0)),LEFT(B760,5)="gift_",H760&lt;&gt;"United Kingdom"),"Drop","Keep")</f>
        <v/>
      </c>
    </row>
    <row r="761">
      <c r="A761" t="n">
        <v>540026</v>
      </c>
      <c r="B761" t="n">
        <v>22134</v>
      </c>
      <c r="C761" t="inlineStr">
        <is>
          <t xml:space="preserve">MINI LADLE LOVE HEART RED </t>
        </is>
      </c>
      <c r="D761" t="n">
        <v>8</v>
      </c>
      <c r="E761" s="8" t="n">
        <v>40547.55902777778</v>
      </c>
      <c r="F761" s="9" t="n">
        <v>0.43</v>
      </c>
      <c r="H761" t="inlineStr">
        <is>
          <t>United Kingdom</t>
        </is>
      </c>
      <c r="I761" s="10">
        <f>IF(OR(G761="",LEFT(A761,1)="C",D761&lt;=0,F761&lt;=0,ISNUMBER(MATCH(B761,NonProduct,0)),LEFT(B761,5)="gift_",H761&lt;&gt;"United Kingdom"),"Drop","Keep")</f>
        <v/>
      </c>
    </row>
    <row r="762">
      <c r="A762" t="n">
        <v>540026</v>
      </c>
      <c r="B762" t="n">
        <v>22135</v>
      </c>
      <c r="C762" t="inlineStr">
        <is>
          <t>MINI LADLE LOVE HEART PINK</t>
        </is>
      </c>
      <c r="D762" t="n">
        <v>12</v>
      </c>
      <c r="E762" s="8" t="n">
        <v>40547.55902777778</v>
      </c>
      <c r="F762" s="9" t="n">
        <v>0.43</v>
      </c>
      <c r="H762" t="inlineStr">
        <is>
          <t>United Kingdom</t>
        </is>
      </c>
      <c r="I762" s="10">
        <f>IF(OR(G762="",LEFT(A762,1)="C",D762&lt;=0,F762&lt;=0,ISNUMBER(MATCH(B762,NonProduct,0)),LEFT(B762,5)="gift_",H762&lt;&gt;"United Kingdom"),"Drop","Keep")</f>
        <v/>
      </c>
    </row>
    <row r="763">
      <c r="A763" t="n">
        <v>540026</v>
      </c>
      <c r="B763" t="n">
        <v>22155</v>
      </c>
      <c r="C763" t="inlineStr">
        <is>
          <t>STAR DECORATION RUSTIC</t>
        </is>
      </c>
      <c r="D763" t="n">
        <v>2</v>
      </c>
      <c r="E763" s="8" t="n">
        <v>40547.55902777778</v>
      </c>
      <c r="F763" s="9" t="n">
        <v>0.85</v>
      </c>
      <c r="H763" t="inlineStr">
        <is>
          <t>United Kingdom</t>
        </is>
      </c>
      <c r="I763" s="10">
        <f>IF(OR(G763="",LEFT(A763,1)="C",D763&lt;=0,F763&lt;=0,ISNUMBER(MATCH(B763,NonProduct,0)),LEFT(B763,5)="gift_",H763&lt;&gt;"United Kingdom"),"Drop","Keep")</f>
        <v/>
      </c>
    </row>
    <row r="764">
      <c r="A764" t="n">
        <v>540026</v>
      </c>
      <c r="B764" t="n">
        <v>22158</v>
      </c>
      <c r="C764" t="inlineStr">
        <is>
          <t>3 HEARTS HANGING DECORATION RUSTIC</t>
        </is>
      </c>
      <c r="D764" t="n">
        <v>1</v>
      </c>
      <c r="E764" s="8" t="n">
        <v>40547.55902777778</v>
      </c>
      <c r="F764" s="9" t="n">
        <v>5.91</v>
      </c>
      <c r="H764" t="inlineStr">
        <is>
          <t>United Kingdom</t>
        </is>
      </c>
      <c r="I764" s="10">
        <f>IF(OR(G764="",LEFT(A764,1)="C",D764&lt;=0,F764&lt;=0,ISNUMBER(MATCH(B764,NonProduct,0)),LEFT(B764,5)="gift_",H764&lt;&gt;"United Kingdom"),"Drop","Keep")</f>
        <v/>
      </c>
    </row>
    <row r="765">
      <c r="A765" t="n">
        <v>540026</v>
      </c>
      <c r="B765" t="n">
        <v>22161</v>
      </c>
      <c r="C765" t="inlineStr">
        <is>
          <t xml:space="preserve">HEART DECORATION RUSTIC HANGING </t>
        </is>
      </c>
      <c r="D765" t="n">
        <v>17</v>
      </c>
      <c r="E765" s="8" t="n">
        <v>40547.55902777778</v>
      </c>
      <c r="F765" s="9" t="n">
        <v>0.8100000000000001</v>
      </c>
      <c r="H765" t="inlineStr">
        <is>
          <t>United Kingdom</t>
        </is>
      </c>
      <c r="I765" s="10">
        <f>IF(OR(G765="",LEFT(A765,1)="C",D765&lt;=0,F765&lt;=0,ISNUMBER(MATCH(B765,NonProduct,0)),LEFT(B765,5)="gift_",H765&lt;&gt;"United Kingdom"),"Drop","Keep")</f>
        <v/>
      </c>
    </row>
    <row r="766">
      <c r="A766" t="n">
        <v>540026</v>
      </c>
      <c r="B766" t="n">
        <v>22162</v>
      </c>
      <c r="C766" t="inlineStr">
        <is>
          <t>HEART GARLAND RUSTIC PADDED</t>
        </is>
      </c>
      <c r="D766" t="n">
        <v>4</v>
      </c>
      <c r="E766" s="8" t="n">
        <v>40547.55902777778</v>
      </c>
      <c r="F766" s="9" t="n">
        <v>3.36</v>
      </c>
      <c r="H766" t="inlineStr">
        <is>
          <t>United Kingdom</t>
        </is>
      </c>
      <c r="I766" s="10">
        <f>IF(OR(G766="",LEFT(A766,1)="C",D766&lt;=0,F766&lt;=0,ISNUMBER(MATCH(B766,NonProduct,0)),LEFT(B766,5)="gift_",H766&lt;&gt;"United Kingdom"),"Drop","Keep")</f>
        <v/>
      </c>
    </row>
    <row r="767">
      <c r="A767" t="n">
        <v>540026</v>
      </c>
      <c r="B767" t="n">
        <v>22167</v>
      </c>
      <c r="C767" t="inlineStr">
        <is>
          <t xml:space="preserve"> OVAL WALL MIRROR DIAMANTE </t>
        </is>
      </c>
      <c r="D767" t="n">
        <v>1</v>
      </c>
      <c r="E767" s="8" t="n">
        <v>40547.55902777778</v>
      </c>
      <c r="F767" s="9" t="n">
        <v>8.470000000000001</v>
      </c>
      <c r="H767" t="inlineStr">
        <is>
          <t>United Kingdom</t>
        </is>
      </c>
      <c r="I767" s="10">
        <f>IF(OR(G767="",LEFT(A767,1)="C",D767&lt;=0,F767&lt;=0,ISNUMBER(MATCH(B767,NonProduct,0)),LEFT(B767,5)="gift_",H767&lt;&gt;"United Kingdom"),"Drop","Keep")</f>
        <v/>
      </c>
    </row>
    <row r="768">
      <c r="A768" t="n">
        <v>540026</v>
      </c>
      <c r="B768" t="n">
        <v>22173</v>
      </c>
      <c r="C768" t="inlineStr">
        <is>
          <t>METAL 4 HOOK HANGER FRENCH CHATEAU</t>
        </is>
      </c>
      <c r="D768" t="n">
        <v>1</v>
      </c>
      <c r="E768" s="8" t="n">
        <v>40547.55902777778</v>
      </c>
      <c r="F768" s="9" t="n">
        <v>5.91</v>
      </c>
      <c r="H768" t="inlineStr">
        <is>
          <t>United Kingdom</t>
        </is>
      </c>
      <c r="I768" s="10">
        <f>IF(OR(G768="",LEFT(A768,1)="C",D768&lt;=0,F768&lt;=0,ISNUMBER(MATCH(B768,NonProduct,0)),LEFT(B768,5)="gift_",H768&lt;&gt;"United Kingdom"),"Drop","Keep")</f>
        <v/>
      </c>
    </row>
    <row r="769">
      <c r="A769" t="n">
        <v>540026</v>
      </c>
      <c r="B769" t="n">
        <v>22183</v>
      </c>
      <c r="C769" t="inlineStr">
        <is>
          <t>CAKE STAND VICTORIAN FILIGREE MED</t>
        </is>
      </c>
      <c r="D769" t="n">
        <v>3</v>
      </c>
      <c r="E769" s="8" t="n">
        <v>40547.55902777778</v>
      </c>
      <c r="F769" s="9" t="n">
        <v>5.91</v>
      </c>
      <c r="H769" t="inlineStr">
        <is>
          <t>United Kingdom</t>
        </is>
      </c>
      <c r="I769" s="10">
        <f>IF(OR(G769="",LEFT(A769,1)="C",D769&lt;=0,F769&lt;=0,ISNUMBER(MATCH(B769,NonProduct,0)),LEFT(B769,5)="gift_",H769&lt;&gt;"United Kingdom"),"Drop","Keep")</f>
        <v/>
      </c>
    </row>
    <row r="770">
      <c r="A770" t="n">
        <v>540026</v>
      </c>
      <c r="B770" t="n">
        <v>22184</v>
      </c>
      <c r="C770" t="inlineStr">
        <is>
          <t>CAKE STAND VICTORIAN FILIGREE LARGE</t>
        </is>
      </c>
      <c r="D770" t="n">
        <v>2</v>
      </c>
      <c r="E770" s="8" t="n">
        <v>40547.55902777778</v>
      </c>
      <c r="F770" s="9" t="n">
        <v>8.470000000000001</v>
      </c>
      <c r="H770" t="inlineStr">
        <is>
          <t>United Kingdom</t>
        </is>
      </c>
      <c r="I770" s="10">
        <f>IF(OR(G770="",LEFT(A770,1)="C",D770&lt;=0,F770&lt;=0,ISNUMBER(MATCH(B770,NonProduct,0)),LEFT(B770,5)="gift_",H770&lt;&gt;"United Kingdom"),"Drop","Keep")</f>
        <v/>
      </c>
    </row>
    <row r="771">
      <c r="A771" t="n">
        <v>540026</v>
      </c>
      <c r="B771" t="n">
        <v>22189</v>
      </c>
      <c r="C771" t="inlineStr">
        <is>
          <t>CREAM HEART CARD HOLDER</t>
        </is>
      </c>
      <c r="D771" t="n">
        <v>1</v>
      </c>
      <c r="E771" s="8" t="n">
        <v>40547.55902777778</v>
      </c>
      <c r="F771" s="9" t="n">
        <v>8.470000000000001</v>
      </c>
      <c r="H771" t="inlineStr">
        <is>
          <t>United Kingdom</t>
        </is>
      </c>
      <c r="I771" s="10">
        <f>IF(OR(G771="",LEFT(A771,1)="C",D771&lt;=0,F771&lt;=0,ISNUMBER(MATCH(B771,NonProduct,0)),LEFT(B771,5)="gift_",H771&lt;&gt;"United Kingdom"),"Drop","Keep")</f>
        <v/>
      </c>
    </row>
    <row r="772">
      <c r="A772" t="n">
        <v>540026</v>
      </c>
      <c r="B772" t="n">
        <v>22190</v>
      </c>
      <c r="C772" t="inlineStr">
        <is>
          <t>LOCAL CAFE MUG</t>
        </is>
      </c>
      <c r="D772" t="n">
        <v>1</v>
      </c>
      <c r="E772" s="8" t="n">
        <v>40547.55902777778</v>
      </c>
      <c r="F772" s="9" t="n">
        <v>2.51</v>
      </c>
      <c r="H772" t="inlineStr">
        <is>
          <t>United Kingdom</t>
        </is>
      </c>
      <c r="I772" s="10">
        <f>IF(OR(G772="",LEFT(A772,1)="C",D772&lt;=0,F772&lt;=0,ISNUMBER(MATCH(B772,NonProduct,0)),LEFT(B772,5)="gift_",H772&lt;&gt;"United Kingdom"),"Drop","Keep")</f>
        <v/>
      </c>
    </row>
    <row r="773">
      <c r="A773" t="n">
        <v>540026</v>
      </c>
      <c r="B773" t="n">
        <v>22198</v>
      </c>
      <c r="C773" t="inlineStr">
        <is>
          <t xml:space="preserve">LARGE POPCORN HOLDER </t>
        </is>
      </c>
      <c r="D773" t="n">
        <v>3</v>
      </c>
      <c r="E773" s="8" t="n">
        <v>40547.55902777778</v>
      </c>
      <c r="F773" s="9" t="n">
        <v>3.36</v>
      </c>
      <c r="H773" t="inlineStr">
        <is>
          <t>United Kingdom</t>
        </is>
      </c>
      <c r="I773" s="10">
        <f>IF(OR(G773="",LEFT(A773,1)="C",D773&lt;=0,F773&lt;=0,ISNUMBER(MATCH(B773,NonProduct,0)),LEFT(B773,5)="gift_",H773&lt;&gt;"United Kingdom"),"Drop","Keep")</f>
        <v/>
      </c>
    </row>
    <row r="774">
      <c r="A774" t="n">
        <v>540026</v>
      </c>
      <c r="B774" t="n">
        <v>22201</v>
      </c>
      <c r="C774" t="inlineStr">
        <is>
          <t>FRYING PAN BLUE POLKADOT</t>
        </is>
      </c>
      <c r="D774" t="n">
        <v>5</v>
      </c>
      <c r="E774" s="8" t="n">
        <v>40547.55902777778</v>
      </c>
      <c r="F774" s="9" t="n">
        <v>3.36</v>
      </c>
      <c r="H774" t="inlineStr">
        <is>
          <t>United Kingdom</t>
        </is>
      </c>
      <c r="I774" s="10">
        <f>IF(OR(G774="",LEFT(A774,1)="C",D774&lt;=0,F774&lt;=0,ISNUMBER(MATCH(B774,NonProduct,0)),LEFT(B774,5)="gift_",H774&lt;&gt;"United Kingdom"),"Drop","Keep")</f>
        <v/>
      </c>
    </row>
    <row r="775">
      <c r="A775" t="n">
        <v>540026</v>
      </c>
      <c r="B775" t="n">
        <v>22204</v>
      </c>
      <c r="C775" t="inlineStr">
        <is>
          <t>MILK PAN BLUE POLKADOT</t>
        </is>
      </c>
      <c r="D775" t="n">
        <v>6</v>
      </c>
      <c r="E775" s="8" t="n">
        <v>40547.55902777778</v>
      </c>
      <c r="F775" s="9" t="n">
        <v>3.36</v>
      </c>
      <c r="H775" t="inlineStr">
        <is>
          <t>United Kingdom</t>
        </is>
      </c>
      <c r="I775" s="10">
        <f>IF(OR(G775="",LEFT(A775,1)="C",D775&lt;=0,F775&lt;=0,ISNUMBER(MATCH(B775,NonProduct,0)),LEFT(B775,5)="gift_",H775&lt;&gt;"United Kingdom"),"Drop","Keep")</f>
        <v/>
      </c>
    </row>
    <row r="776">
      <c r="A776" t="n">
        <v>540026</v>
      </c>
      <c r="B776" t="n">
        <v>22208</v>
      </c>
      <c r="C776" t="inlineStr">
        <is>
          <t>WOOD STAMP SET THANK YOU</t>
        </is>
      </c>
      <c r="D776" t="n">
        <v>5</v>
      </c>
      <c r="E776" s="8" t="n">
        <v>40547.55902777778</v>
      </c>
      <c r="F776" s="9" t="n">
        <v>1.66</v>
      </c>
      <c r="H776" t="inlineStr">
        <is>
          <t>United Kingdom</t>
        </is>
      </c>
      <c r="I776" s="10">
        <f>IF(OR(G776="",LEFT(A776,1)="C",D776&lt;=0,F776&lt;=0,ISNUMBER(MATCH(B776,NonProduct,0)),LEFT(B776,5)="gift_",H776&lt;&gt;"United Kingdom"),"Drop","Keep")</f>
        <v/>
      </c>
    </row>
    <row r="777">
      <c r="A777" t="n">
        <v>540026</v>
      </c>
      <c r="B777" t="n">
        <v>22209</v>
      </c>
      <c r="C777" t="inlineStr">
        <is>
          <t>WOOD STAMP SET HAPPY BIRTHDAY</t>
        </is>
      </c>
      <c r="D777" t="n">
        <v>3</v>
      </c>
      <c r="E777" s="8" t="n">
        <v>40547.55902777778</v>
      </c>
      <c r="F777" s="9" t="n">
        <v>1.66</v>
      </c>
      <c r="H777" t="inlineStr">
        <is>
          <t>United Kingdom</t>
        </is>
      </c>
      <c r="I777" s="10">
        <f>IF(OR(G777="",LEFT(A777,1)="C",D777&lt;=0,F777&lt;=0,ISNUMBER(MATCH(B777,NonProduct,0)),LEFT(B777,5)="gift_",H777&lt;&gt;"United Kingdom"),"Drop","Keep")</f>
        <v/>
      </c>
    </row>
    <row r="778">
      <c r="A778" t="n">
        <v>540026</v>
      </c>
      <c r="B778" t="n">
        <v>22210</v>
      </c>
      <c r="C778" t="inlineStr">
        <is>
          <t>WOOD STAMP SET BEST WISHES</t>
        </is>
      </c>
      <c r="D778" t="n">
        <v>1</v>
      </c>
      <c r="E778" s="8" t="n">
        <v>40547.55902777778</v>
      </c>
      <c r="F778" s="9" t="n">
        <v>1.66</v>
      </c>
      <c r="H778" t="inlineStr">
        <is>
          <t>United Kingdom</t>
        </is>
      </c>
      <c r="I778" s="10">
        <f>IF(OR(G778="",LEFT(A778,1)="C",D778&lt;=0,F778&lt;=0,ISNUMBER(MATCH(B778,NonProduct,0)),LEFT(B778,5)="gift_",H778&lt;&gt;"United Kingdom"),"Drop","Keep")</f>
        <v/>
      </c>
    </row>
    <row r="779">
      <c r="A779" t="n">
        <v>540026</v>
      </c>
      <c r="B779" t="n">
        <v>22211</v>
      </c>
      <c r="C779" t="inlineStr">
        <is>
          <t>WOOD STAMP SET FLOWERS</t>
        </is>
      </c>
      <c r="D779" t="n">
        <v>3</v>
      </c>
      <c r="E779" s="8" t="n">
        <v>40547.55902777778</v>
      </c>
      <c r="F779" s="9" t="n">
        <v>1.66</v>
      </c>
      <c r="H779" t="inlineStr">
        <is>
          <t>United Kingdom</t>
        </is>
      </c>
      <c r="I779" s="10">
        <f>IF(OR(G779="",LEFT(A779,1)="C",D779&lt;=0,F779&lt;=0,ISNUMBER(MATCH(B779,NonProduct,0)),LEFT(B779,5)="gift_",H779&lt;&gt;"United Kingdom"),"Drop","Keep")</f>
        <v/>
      </c>
    </row>
    <row r="780">
      <c r="A780" t="n">
        <v>540026</v>
      </c>
      <c r="B780" t="n">
        <v>22212</v>
      </c>
      <c r="C780" t="inlineStr">
        <is>
          <t>FOUR HOOK  WHITE LOVEBIRDS</t>
        </is>
      </c>
      <c r="D780" t="n">
        <v>1</v>
      </c>
      <c r="E780" s="8" t="n">
        <v>40547.55902777778</v>
      </c>
      <c r="F780" s="9" t="n">
        <v>4.21</v>
      </c>
      <c r="H780" t="inlineStr">
        <is>
          <t>United Kingdom</t>
        </is>
      </c>
      <c r="I780" s="10">
        <f>IF(OR(G780="",LEFT(A780,1)="C",D780&lt;=0,F780&lt;=0,ISNUMBER(MATCH(B780,NonProduct,0)),LEFT(B780,5)="gift_",H780&lt;&gt;"United Kingdom"),"Drop","Keep")</f>
        <v/>
      </c>
    </row>
    <row r="781">
      <c r="A781" t="n">
        <v>540026</v>
      </c>
      <c r="B781" t="n">
        <v>22214</v>
      </c>
      <c r="C781" t="inlineStr">
        <is>
          <t>CANDLE PLATE LACE WHITE</t>
        </is>
      </c>
      <c r="D781" t="n">
        <v>5</v>
      </c>
      <c r="E781" s="8" t="n">
        <v>40547.55902777778</v>
      </c>
      <c r="F781" s="9" t="n">
        <v>1.66</v>
      </c>
      <c r="H781" t="inlineStr">
        <is>
          <t>United Kingdom</t>
        </is>
      </c>
      <c r="I781" s="10">
        <f>IF(OR(G781="",LEFT(A781,1)="C",D781&lt;=0,F781&lt;=0,ISNUMBER(MATCH(B781,NonProduct,0)),LEFT(B781,5)="gift_",H781&lt;&gt;"United Kingdom"),"Drop","Keep")</f>
        <v/>
      </c>
    </row>
    <row r="782">
      <c r="A782" t="n">
        <v>540026</v>
      </c>
      <c r="B782" t="inlineStr">
        <is>
          <t>84596F</t>
        </is>
      </c>
      <c r="C782" t="inlineStr">
        <is>
          <t>SMALL MARSHMALLOWS PINK BOWL</t>
        </is>
      </c>
      <c r="D782" t="n">
        <v>6</v>
      </c>
      <c r="E782" s="8" t="n">
        <v>40547.55902777778</v>
      </c>
      <c r="F782" s="9" t="n">
        <v>0.85</v>
      </c>
      <c r="H782" t="inlineStr">
        <is>
          <t>United Kingdom</t>
        </is>
      </c>
      <c r="I782" s="10">
        <f>IF(OR(G782="",LEFT(A782,1)="C",D782&lt;=0,F782&lt;=0,ISNUMBER(MATCH(B782,NonProduct,0)),LEFT(B782,5)="gift_",H782&lt;&gt;"United Kingdom"),"Drop","Keep")</f>
        <v/>
      </c>
    </row>
    <row r="783">
      <c r="A783" t="n">
        <v>540026</v>
      </c>
      <c r="B783" t="inlineStr">
        <is>
          <t>84596G</t>
        </is>
      </c>
      <c r="C783" t="inlineStr">
        <is>
          <t>SMALL CHOCOLATES PINK BOWL</t>
        </is>
      </c>
      <c r="D783" t="n">
        <v>6</v>
      </c>
      <c r="E783" s="8" t="n">
        <v>40547.55902777778</v>
      </c>
      <c r="F783" s="9" t="n">
        <v>0.85</v>
      </c>
      <c r="H783" t="inlineStr">
        <is>
          <t>United Kingdom</t>
        </is>
      </c>
      <c r="I783" s="10">
        <f>IF(OR(G783="",LEFT(A783,1)="C",D783&lt;=0,F783&lt;=0,ISNUMBER(MATCH(B783,NonProduct,0)),LEFT(B783,5)="gift_",H783&lt;&gt;"United Kingdom"),"Drop","Keep")</f>
        <v/>
      </c>
    </row>
    <row r="784">
      <c r="A784" t="n">
        <v>540026</v>
      </c>
      <c r="B784" t="inlineStr">
        <is>
          <t>84596J</t>
        </is>
      </c>
      <c r="C784" t="inlineStr">
        <is>
          <t>MIXED NUTS LIGHT GREEN BOWL</t>
        </is>
      </c>
      <c r="D784" t="n">
        <v>1</v>
      </c>
      <c r="E784" s="8" t="n">
        <v>40547.55902777778</v>
      </c>
      <c r="F784" s="9" t="n">
        <v>0.85</v>
      </c>
      <c r="H784" t="inlineStr">
        <is>
          <t>United Kingdom</t>
        </is>
      </c>
      <c r="I784" s="10">
        <f>IF(OR(G784="",LEFT(A784,1)="C",D784&lt;=0,F784&lt;=0,ISNUMBER(MATCH(B784,NonProduct,0)),LEFT(B784,5)="gift_",H784&lt;&gt;"United Kingdom"),"Drop","Keep")</f>
        <v/>
      </c>
    </row>
    <row r="785">
      <c r="A785" t="n">
        <v>540026</v>
      </c>
      <c r="B785" t="inlineStr">
        <is>
          <t>84596L</t>
        </is>
      </c>
      <c r="C785" t="inlineStr">
        <is>
          <t>BISCUITS SMALL BOWL LIGHT BLUE</t>
        </is>
      </c>
      <c r="D785" t="n">
        <v>4</v>
      </c>
      <c r="E785" s="8" t="n">
        <v>40547.55902777778</v>
      </c>
      <c r="F785" s="9" t="n">
        <v>0.85</v>
      </c>
      <c r="H785" t="inlineStr">
        <is>
          <t>United Kingdom</t>
        </is>
      </c>
      <c r="I785" s="10">
        <f>IF(OR(G785="",LEFT(A785,1)="C",D785&lt;=0,F785&lt;=0,ISNUMBER(MATCH(B785,NonProduct,0)),LEFT(B785,5)="gift_",H785&lt;&gt;"United Kingdom"),"Drop","Keep")</f>
        <v/>
      </c>
    </row>
    <row r="786">
      <c r="A786" t="n">
        <v>540026</v>
      </c>
      <c r="B786" t="inlineStr">
        <is>
          <t>84659A</t>
        </is>
      </c>
      <c r="C786" t="inlineStr">
        <is>
          <t>WHITE TRAVEL ALARM CLOCK</t>
        </is>
      </c>
      <c r="D786" t="n">
        <v>2</v>
      </c>
      <c r="E786" s="8" t="n">
        <v>40547.55902777778</v>
      </c>
      <c r="F786" s="9" t="n">
        <v>2.51</v>
      </c>
      <c r="H786" t="inlineStr">
        <is>
          <t>United Kingdom</t>
        </is>
      </c>
      <c r="I786" s="10">
        <f>IF(OR(G786="",LEFT(A786,1)="C",D786&lt;=0,F786&lt;=0,ISNUMBER(MATCH(B786,NonProduct,0)),LEFT(B786,5)="gift_",H786&lt;&gt;"United Kingdom"),"Drop","Keep")</f>
        <v/>
      </c>
    </row>
    <row r="787">
      <c r="A787" t="n">
        <v>540026</v>
      </c>
      <c r="B787" t="inlineStr">
        <is>
          <t>84660C</t>
        </is>
      </c>
      <c r="C787" t="inlineStr">
        <is>
          <t>PINK STITCHED WALL CLOCK</t>
        </is>
      </c>
      <c r="D787" t="n">
        <v>1</v>
      </c>
      <c r="E787" s="8" t="n">
        <v>40547.55902777778</v>
      </c>
      <c r="F787" s="9" t="n">
        <v>3.36</v>
      </c>
      <c r="H787" t="inlineStr">
        <is>
          <t>United Kingdom</t>
        </is>
      </c>
      <c r="I787" s="10">
        <f>IF(OR(G787="",LEFT(A787,1)="C",D787&lt;=0,F787&lt;=0,ISNUMBER(MATCH(B787,NonProduct,0)),LEFT(B787,5)="gift_",H787&lt;&gt;"United Kingdom"),"Drop","Keep")</f>
        <v/>
      </c>
    </row>
    <row r="788">
      <c r="A788" t="n">
        <v>540026</v>
      </c>
      <c r="B788" t="inlineStr">
        <is>
          <t>84707B</t>
        </is>
      </c>
      <c r="C788" t="inlineStr">
        <is>
          <t>PINK JEWELLED MIRROR TRINKET TRAY</t>
        </is>
      </c>
      <c r="D788" t="n">
        <v>1</v>
      </c>
      <c r="E788" s="8" t="n">
        <v>40547.55902777778</v>
      </c>
      <c r="F788" s="9" t="n">
        <v>5.91</v>
      </c>
      <c r="H788" t="inlineStr">
        <is>
          <t>United Kingdom</t>
        </is>
      </c>
      <c r="I788" s="10">
        <f>IF(OR(G788="",LEFT(A788,1)="C",D788&lt;=0,F788&lt;=0,ISNUMBER(MATCH(B788,NonProduct,0)),LEFT(B788,5)="gift_",H788&lt;&gt;"United Kingdom"),"Drop","Keep")</f>
        <v/>
      </c>
    </row>
    <row r="789">
      <c r="A789" t="n">
        <v>540026</v>
      </c>
      <c r="B789" t="inlineStr">
        <is>
          <t>84711A</t>
        </is>
      </c>
      <c r="C789" t="inlineStr">
        <is>
          <t>SILVER OVAL SHAPE TRINKET BOX</t>
        </is>
      </c>
      <c r="D789" t="n">
        <v>1</v>
      </c>
      <c r="E789" s="8" t="n">
        <v>40547.55902777778</v>
      </c>
      <c r="F789" s="9" t="n">
        <v>5.91</v>
      </c>
      <c r="H789" t="inlineStr">
        <is>
          <t>United Kingdom</t>
        </is>
      </c>
      <c r="I789" s="10">
        <f>IF(OR(G789="",LEFT(A789,1)="C",D789&lt;=0,F789&lt;=0,ISNUMBER(MATCH(B789,NonProduct,0)),LEFT(B789,5)="gift_",H789&lt;&gt;"United Kingdom"),"Drop","Keep")</f>
        <v/>
      </c>
    </row>
    <row r="790">
      <c r="A790" t="n">
        <v>540026</v>
      </c>
      <c r="B790" t="inlineStr">
        <is>
          <t>84711B</t>
        </is>
      </c>
      <c r="C790" t="inlineStr">
        <is>
          <t>PINK OVAL SHAPE TRINKET BOX</t>
        </is>
      </c>
      <c r="D790" t="n">
        <v>1</v>
      </c>
      <c r="E790" s="8" t="n">
        <v>40547.55902777778</v>
      </c>
      <c r="F790" s="9" t="n">
        <v>5.91</v>
      </c>
      <c r="H790" t="inlineStr">
        <is>
          <t>United Kingdom</t>
        </is>
      </c>
      <c r="I790" s="10">
        <f>IF(OR(G790="",LEFT(A790,1)="C",D790&lt;=0,F790&lt;=0,ISNUMBER(MATCH(B790,NonProduct,0)),LEFT(B790,5)="gift_",H790&lt;&gt;"United Kingdom"),"Drop","Keep")</f>
        <v/>
      </c>
    </row>
    <row r="791">
      <c r="A791" t="n">
        <v>540026</v>
      </c>
      <c r="B791" t="n">
        <v>84748</v>
      </c>
      <c r="C791" t="inlineStr">
        <is>
          <t>FOLK FELT HANGING MULTICOL GARLAND</t>
        </is>
      </c>
      <c r="D791" t="n">
        <v>8</v>
      </c>
      <c r="E791" s="8" t="n">
        <v>40547.55902777778</v>
      </c>
      <c r="F791" s="9" t="n">
        <v>2.51</v>
      </c>
      <c r="H791" t="inlineStr">
        <is>
          <t>United Kingdom</t>
        </is>
      </c>
      <c r="I791" s="10">
        <f>IF(OR(G791="",LEFT(A791,1)="C",D791&lt;=0,F791&lt;=0,ISNUMBER(MATCH(B791,NonProduct,0)),LEFT(B791,5)="gift_",H791&lt;&gt;"United Kingdom"),"Drop","Keep")</f>
        <v/>
      </c>
    </row>
    <row r="792">
      <c r="A792" t="n">
        <v>540026</v>
      </c>
      <c r="B792" t="n">
        <v>84832</v>
      </c>
      <c r="C792" t="inlineStr">
        <is>
          <t>ZINC WILLIE WINKIE  CANDLE STICK</t>
        </is>
      </c>
      <c r="D792" t="n">
        <v>6</v>
      </c>
      <c r="E792" s="8" t="n">
        <v>40547.55902777778</v>
      </c>
      <c r="F792" s="9" t="n">
        <v>1.66</v>
      </c>
      <c r="H792" t="inlineStr">
        <is>
          <t>United Kingdom</t>
        </is>
      </c>
      <c r="I792" s="10">
        <f>IF(OR(G792="",LEFT(A792,1)="C",D792&lt;=0,F792&lt;=0,ISNUMBER(MATCH(B792,NonProduct,0)),LEFT(B792,5)="gift_",H792&lt;&gt;"United Kingdom"),"Drop","Keep")</f>
        <v/>
      </c>
    </row>
    <row r="793">
      <c r="A793" t="n">
        <v>540026</v>
      </c>
      <c r="B793" t="inlineStr">
        <is>
          <t>84849B</t>
        </is>
      </c>
      <c r="C793" t="inlineStr">
        <is>
          <t>FAIRY SOAP SOAP HOLDER</t>
        </is>
      </c>
      <c r="D793" t="n">
        <v>1</v>
      </c>
      <c r="E793" s="8" t="n">
        <v>40547.55902777778</v>
      </c>
      <c r="F793" s="9" t="n">
        <v>3.36</v>
      </c>
      <c r="H793" t="inlineStr">
        <is>
          <t>United Kingdom</t>
        </is>
      </c>
      <c r="I793" s="10">
        <f>IF(OR(G793="",LEFT(A793,1)="C",D793&lt;=0,F793&lt;=0,ISNUMBER(MATCH(B793,NonProduct,0)),LEFT(B793,5)="gift_",H793&lt;&gt;"United Kingdom"),"Drop","Keep")</f>
        <v/>
      </c>
    </row>
    <row r="794">
      <c r="A794" t="n">
        <v>540026</v>
      </c>
      <c r="B794" t="inlineStr">
        <is>
          <t>84870B</t>
        </is>
      </c>
      <c r="C794" t="inlineStr">
        <is>
          <t xml:space="preserve">BLUE GEISHA GIRL </t>
        </is>
      </c>
      <c r="D794" t="n">
        <v>4</v>
      </c>
      <c r="E794" s="8" t="n">
        <v>40547.55902777778</v>
      </c>
      <c r="F794" s="9" t="n">
        <v>2.51</v>
      </c>
      <c r="H794" t="inlineStr">
        <is>
          <t>United Kingdom</t>
        </is>
      </c>
      <c r="I794" s="10">
        <f>IF(OR(G794="",LEFT(A794,1)="C",D794&lt;=0,F794&lt;=0,ISNUMBER(MATCH(B794,NonProduct,0)),LEFT(B794,5)="gift_",H794&lt;&gt;"United Kingdom"),"Drop","Keep")</f>
        <v/>
      </c>
    </row>
    <row r="795">
      <c r="A795" t="n">
        <v>540026</v>
      </c>
      <c r="B795" t="inlineStr">
        <is>
          <t>84870C</t>
        </is>
      </c>
      <c r="C795" t="inlineStr">
        <is>
          <t xml:space="preserve">GREEN GEISHA GIRL </t>
        </is>
      </c>
      <c r="D795" t="n">
        <v>4</v>
      </c>
      <c r="E795" s="8" t="n">
        <v>40547.55902777778</v>
      </c>
      <c r="F795" s="9" t="n">
        <v>2.51</v>
      </c>
      <c r="H795" t="inlineStr">
        <is>
          <t>United Kingdom</t>
        </is>
      </c>
      <c r="I795" s="10">
        <f>IF(OR(G795="",LEFT(A795,1)="C",D795&lt;=0,F795&lt;=0,ISNUMBER(MATCH(B795,NonProduct,0)),LEFT(B795,5)="gift_",H795&lt;&gt;"United Kingdom"),"Drop","Keep")</f>
        <v/>
      </c>
    </row>
    <row r="796">
      <c r="A796" t="n">
        <v>540026</v>
      </c>
      <c r="B796" t="inlineStr">
        <is>
          <t>84912B</t>
        </is>
      </c>
      <c r="C796" t="inlineStr">
        <is>
          <t>GREEN ROSE WASHBAG</t>
        </is>
      </c>
      <c r="D796" t="n">
        <v>1</v>
      </c>
      <c r="E796" s="8" t="n">
        <v>40547.55902777778</v>
      </c>
      <c r="F796" s="9" t="n">
        <v>3.36</v>
      </c>
      <c r="H796" t="inlineStr">
        <is>
          <t>United Kingdom</t>
        </is>
      </c>
      <c r="I796" s="10">
        <f>IF(OR(G796="",LEFT(A796,1)="C",D796&lt;=0,F796&lt;=0,ISNUMBER(MATCH(B796,NonProduct,0)),LEFT(B796,5)="gift_",H796&lt;&gt;"United Kingdom"),"Drop","Keep")</f>
        <v/>
      </c>
    </row>
    <row r="797">
      <c r="A797" t="n">
        <v>540026</v>
      </c>
      <c r="B797" t="inlineStr">
        <is>
          <t>84931A</t>
        </is>
      </c>
      <c r="C797" t="inlineStr">
        <is>
          <t>PINK SCOTTIE DOG W FLOWER PATTERN</t>
        </is>
      </c>
      <c r="D797" t="n">
        <v>5</v>
      </c>
      <c r="E797" s="8" t="n">
        <v>40547.55902777778</v>
      </c>
      <c r="F797" s="9" t="n">
        <v>1.66</v>
      </c>
      <c r="H797" t="inlineStr">
        <is>
          <t>United Kingdom</t>
        </is>
      </c>
      <c r="I797" s="10">
        <f>IF(OR(G797="",LEFT(A797,1)="C",D797&lt;=0,F797&lt;=0,ISNUMBER(MATCH(B797,NonProduct,0)),LEFT(B797,5)="gift_",H797&lt;&gt;"United Kingdom"),"Drop","Keep")</f>
        <v/>
      </c>
    </row>
    <row r="798">
      <c r="A798" t="n">
        <v>540026</v>
      </c>
      <c r="B798" t="inlineStr">
        <is>
          <t>84931B</t>
        </is>
      </c>
      <c r="C798" t="inlineStr">
        <is>
          <t>BLUE SCOTTIE DOG W FLOWER PATTERN</t>
        </is>
      </c>
      <c r="D798" t="n">
        <v>4</v>
      </c>
      <c r="E798" s="8" t="n">
        <v>40547.55902777778</v>
      </c>
      <c r="F798" s="9" t="n">
        <v>1.66</v>
      </c>
      <c r="H798" t="inlineStr">
        <is>
          <t>United Kingdom</t>
        </is>
      </c>
      <c r="I798" s="10">
        <f>IF(OR(G798="",LEFT(A798,1)="C",D798&lt;=0,F798&lt;=0,ISNUMBER(MATCH(B798,NonProduct,0)),LEFT(B798,5)="gift_",H798&lt;&gt;"United Kingdom"),"Drop","Keep")</f>
        <v/>
      </c>
    </row>
    <row r="799">
      <c r="A799" t="n">
        <v>540026</v>
      </c>
      <c r="B799" t="n">
        <v>84950</v>
      </c>
      <c r="C799" t="inlineStr">
        <is>
          <t>ASSORTED COLOUR T-LIGHT HOLDER</t>
        </is>
      </c>
      <c r="D799" t="n">
        <v>12</v>
      </c>
      <c r="E799" s="8" t="n">
        <v>40547.55902777778</v>
      </c>
      <c r="F799" s="9" t="n">
        <v>0.99</v>
      </c>
      <c r="H799" t="inlineStr">
        <is>
          <t>United Kingdom</t>
        </is>
      </c>
      <c r="I799" s="10">
        <f>IF(OR(G799="",LEFT(A799,1)="C",D799&lt;=0,F799&lt;=0,ISNUMBER(MATCH(B799,NonProduct,0)),LEFT(B799,5)="gift_",H799&lt;&gt;"United Kingdom"),"Drop","Keep")</f>
        <v/>
      </c>
    </row>
    <row r="800">
      <c r="A800" t="n">
        <v>540026</v>
      </c>
      <c r="B800" t="inlineStr">
        <is>
          <t>84951A</t>
        </is>
      </c>
      <c r="C800" t="inlineStr">
        <is>
          <t>SET OF 4 PISTACHIO LOVEBIRD COASTER</t>
        </is>
      </c>
      <c r="D800" t="n">
        <v>5</v>
      </c>
      <c r="E800" s="8" t="n">
        <v>40547.55902777778</v>
      </c>
      <c r="F800" s="9" t="n">
        <v>1.66</v>
      </c>
      <c r="H800" t="inlineStr">
        <is>
          <t>United Kingdom</t>
        </is>
      </c>
      <c r="I800" s="10">
        <f>IF(OR(G800="",LEFT(A800,1)="C",D800&lt;=0,F800&lt;=0,ISNUMBER(MATCH(B800,NonProduct,0)),LEFT(B800,5)="gift_",H800&lt;&gt;"United Kingdom"),"Drop","Keep")</f>
        <v/>
      </c>
    </row>
    <row r="801">
      <c r="A801" t="n">
        <v>540026</v>
      </c>
      <c r="B801" t="inlineStr">
        <is>
          <t>84951B</t>
        </is>
      </c>
      <c r="C801" t="inlineStr">
        <is>
          <t>SET OF 4 BLACK LOVEBIRD COASTERS</t>
        </is>
      </c>
      <c r="D801" t="n">
        <v>9</v>
      </c>
      <c r="E801" s="8" t="n">
        <v>40547.55902777778</v>
      </c>
      <c r="F801" s="9" t="n">
        <v>1.66</v>
      </c>
      <c r="H801" t="inlineStr">
        <is>
          <t>United Kingdom</t>
        </is>
      </c>
      <c r="I801" s="10">
        <f>IF(OR(G801="",LEFT(A801,1)="C",D801&lt;=0,F801&lt;=0,ISNUMBER(MATCH(B801,NonProduct,0)),LEFT(B801,5)="gift_",H801&lt;&gt;"United Kingdom"),"Drop","Keep")</f>
        <v/>
      </c>
    </row>
    <row r="802">
      <c r="A802" t="n">
        <v>540026</v>
      </c>
      <c r="B802" t="inlineStr">
        <is>
          <t>84952A</t>
        </is>
      </c>
      <c r="C802" t="inlineStr">
        <is>
          <t>CLEAR LOVE BIRD T-LIGHT HOLDER</t>
        </is>
      </c>
      <c r="D802" t="n">
        <v>1</v>
      </c>
      <c r="E802" s="8" t="n">
        <v>40547.55902777778</v>
      </c>
      <c r="F802" s="9" t="n">
        <v>1.66</v>
      </c>
      <c r="H802" t="inlineStr">
        <is>
          <t>United Kingdom</t>
        </is>
      </c>
      <c r="I802" s="10">
        <f>IF(OR(G802="",LEFT(A802,1)="C",D802&lt;=0,F802&lt;=0,ISNUMBER(MATCH(B802,NonProduct,0)),LEFT(B802,5)="gift_",H802&lt;&gt;"United Kingdom"),"Drop","Keep")</f>
        <v/>
      </c>
    </row>
    <row r="803">
      <c r="A803" t="n">
        <v>540026</v>
      </c>
      <c r="B803" t="inlineStr">
        <is>
          <t>84952B</t>
        </is>
      </c>
      <c r="C803" t="inlineStr">
        <is>
          <t>BLACK LOVE BIRD T-LIGHT HOLDER</t>
        </is>
      </c>
      <c r="D803" t="n">
        <v>5</v>
      </c>
      <c r="E803" s="8" t="n">
        <v>40547.55902777778</v>
      </c>
      <c r="F803" s="9" t="n">
        <v>1.66</v>
      </c>
      <c r="H803" t="inlineStr">
        <is>
          <t>United Kingdom</t>
        </is>
      </c>
      <c r="I803" s="10">
        <f>IF(OR(G803="",LEFT(A803,1)="C",D803&lt;=0,F803&lt;=0,ISNUMBER(MATCH(B803,NonProduct,0)),LEFT(B803,5)="gift_",H803&lt;&gt;"United Kingdom"),"Drop","Keep")</f>
        <v/>
      </c>
    </row>
    <row r="804">
      <c r="A804" t="n">
        <v>540026</v>
      </c>
      <c r="B804" t="inlineStr">
        <is>
          <t>84968A</t>
        </is>
      </c>
      <c r="C804" t="inlineStr">
        <is>
          <t>SET OF 16 VINTAGE ROSE CUTLERY</t>
        </is>
      </c>
      <c r="D804" t="n">
        <v>5</v>
      </c>
      <c r="E804" s="8" t="n">
        <v>40547.55902777778</v>
      </c>
      <c r="F804" s="9" t="n">
        <v>8.470000000000001</v>
      </c>
      <c r="H804" t="inlineStr">
        <is>
          <t>United Kingdom</t>
        </is>
      </c>
      <c r="I804" s="10">
        <f>IF(OR(G804="",LEFT(A804,1)="C",D804&lt;=0,F804&lt;=0,ISNUMBER(MATCH(B804,NonProduct,0)),LEFT(B804,5)="gift_",H804&lt;&gt;"United Kingdom"),"Drop","Keep")</f>
        <v/>
      </c>
    </row>
    <row r="805">
      <c r="A805" t="n">
        <v>540026</v>
      </c>
      <c r="B805" t="inlineStr">
        <is>
          <t>84968C</t>
        </is>
      </c>
      <c r="C805" t="inlineStr">
        <is>
          <t>SET OF 16 VINTAGE PISTACHIO CUTLERY</t>
        </is>
      </c>
      <c r="D805" t="n">
        <v>11</v>
      </c>
      <c r="E805" s="8" t="n">
        <v>40547.55902777778</v>
      </c>
      <c r="F805" s="9" t="n">
        <v>8.470000000000001</v>
      </c>
      <c r="H805" t="inlineStr">
        <is>
          <t>United Kingdom</t>
        </is>
      </c>
      <c r="I805" s="10">
        <f>IF(OR(G805="",LEFT(A805,1)="C",D805&lt;=0,F805&lt;=0,ISNUMBER(MATCH(B805,NonProduct,0)),LEFT(B805,5)="gift_",H805&lt;&gt;"United Kingdom"),"Drop","Keep")</f>
        <v/>
      </c>
    </row>
    <row r="806">
      <c r="A806" t="n">
        <v>540026</v>
      </c>
      <c r="B806" t="inlineStr">
        <is>
          <t>84968E</t>
        </is>
      </c>
      <c r="C806" t="inlineStr">
        <is>
          <t>SET OF 16 VINTAGE BLACK CUTLERY</t>
        </is>
      </c>
      <c r="D806" t="n">
        <v>2</v>
      </c>
      <c r="E806" s="8" t="n">
        <v>40547.55902777778</v>
      </c>
      <c r="F806" s="9" t="n">
        <v>8.470000000000001</v>
      </c>
      <c r="H806" t="inlineStr">
        <is>
          <t>United Kingdom</t>
        </is>
      </c>
      <c r="I806" s="10">
        <f>IF(OR(G806="",LEFT(A806,1)="C",D806&lt;=0,F806&lt;=0,ISNUMBER(MATCH(B806,NonProduct,0)),LEFT(B806,5)="gift_",H806&lt;&gt;"United Kingdom"),"Drop","Keep")</f>
        <v/>
      </c>
    </row>
    <row r="807">
      <c r="A807" t="n">
        <v>540026</v>
      </c>
      <c r="B807" t="inlineStr">
        <is>
          <t>84968F</t>
        </is>
      </c>
      <c r="C807" t="inlineStr">
        <is>
          <t>SET OF 16 VINTAGE SKY BLUE CUTLERY</t>
        </is>
      </c>
      <c r="D807" t="n">
        <v>2</v>
      </c>
      <c r="E807" s="8" t="n">
        <v>40547.55902777778</v>
      </c>
      <c r="F807" s="9" t="n">
        <v>8.470000000000001</v>
      </c>
      <c r="H807" t="inlineStr">
        <is>
          <t>United Kingdom</t>
        </is>
      </c>
      <c r="I807" s="10">
        <f>IF(OR(G807="",LEFT(A807,1)="C",D807&lt;=0,F807&lt;=0,ISNUMBER(MATCH(B807,NonProduct,0)),LEFT(B807,5)="gift_",H807&lt;&gt;"United Kingdom"),"Drop","Keep")</f>
        <v/>
      </c>
    </row>
    <row r="808">
      <c r="A808" t="n">
        <v>540026</v>
      </c>
      <c r="B808" t="n">
        <v>84969</v>
      </c>
      <c r="C808" t="inlineStr">
        <is>
          <t>BOX OF 6 ASSORTED COLOUR TEASPOONS</t>
        </is>
      </c>
      <c r="D808" t="n">
        <v>2</v>
      </c>
      <c r="E808" s="8" t="n">
        <v>40547.55902777778</v>
      </c>
      <c r="F808" s="9" t="n">
        <v>3.36</v>
      </c>
      <c r="H808" t="inlineStr">
        <is>
          <t>United Kingdom</t>
        </is>
      </c>
      <c r="I808" s="10">
        <f>IF(OR(G808="",LEFT(A808,1)="C",D808&lt;=0,F808&lt;=0,ISNUMBER(MATCH(B808,NonProduct,0)),LEFT(B808,5)="gift_",H808&lt;&gt;"United Kingdom"),"Drop","Keep")</f>
        <v/>
      </c>
    </row>
    <row r="809">
      <c r="A809" t="n">
        <v>540026</v>
      </c>
      <c r="B809" t="inlineStr">
        <is>
          <t>84970L</t>
        </is>
      </c>
      <c r="C809" t="inlineStr">
        <is>
          <t>SINGLE HEART ZINC T-LIGHT HOLDER</t>
        </is>
      </c>
      <c r="D809" t="n">
        <v>1</v>
      </c>
      <c r="E809" s="8" t="n">
        <v>40547.55902777778</v>
      </c>
      <c r="F809" s="9" t="n">
        <v>2.13</v>
      </c>
      <c r="H809" t="inlineStr">
        <is>
          <t>United Kingdom</t>
        </is>
      </c>
      <c r="I809" s="10">
        <f>IF(OR(G809="",LEFT(A809,1)="C",D809&lt;=0,F809&lt;=0,ISNUMBER(MATCH(B809,NonProduct,0)),LEFT(B809,5)="gift_",H809&lt;&gt;"United Kingdom"),"Drop","Keep")</f>
        <v/>
      </c>
    </row>
    <row r="810">
      <c r="A810" t="n">
        <v>540026</v>
      </c>
      <c r="B810" t="n">
        <v>84991</v>
      </c>
      <c r="C810" t="inlineStr">
        <is>
          <t>60 TEATIME FAIRY CAKE CASES</t>
        </is>
      </c>
      <c r="D810" t="n">
        <v>1</v>
      </c>
      <c r="E810" s="8" t="n">
        <v>40547.55902777778</v>
      </c>
      <c r="F810" s="9" t="n">
        <v>1.28</v>
      </c>
      <c r="H810" t="inlineStr">
        <is>
          <t>United Kingdom</t>
        </is>
      </c>
      <c r="I810" s="10">
        <f>IF(OR(G810="",LEFT(A810,1)="C",D810&lt;=0,F810&lt;=0,ISNUMBER(MATCH(B810,NonProduct,0)),LEFT(B810,5)="gift_",H810&lt;&gt;"United Kingdom"),"Drop","Keep")</f>
        <v/>
      </c>
    </row>
    <row r="811">
      <c r="A811" t="n">
        <v>540026</v>
      </c>
      <c r="B811" t="n">
        <v>84992</v>
      </c>
      <c r="C811" t="inlineStr">
        <is>
          <t>72 SWEETHEART FAIRY CAKE CASES</t>
        </is>
      </c>
      <c r="D811" t="n">
        <v>1</v>
      </c>
      <c r="E811" s="8" t="n">
        <v>40547.55902777778</v>
      </c>
      <c r="F811" s="9" t="n">
        <v>1.28</v>
      </c>
      <c r="H811" t="inlineStr">
        <is>
          <t>United Kingdom</t>
        </is>
      </c>
      <c r="I811" s="10">
        <f>IF(OR(G811="",LEFT(A811,1)="C",D811&lt;=0,F811&lt;=0,ISNUMBER(MATCH(B811,NonProduct,0)),LEFT(B811,5)="gift_",H811&lt;&gt;"United Kingdom"),"Drop","Keep")</f>
        <v/>
      </c>
    </row>
    <row r="812">
      <c r="A812" t="n">
        <v>540026</v>
      </c>
      <c r="B812" t="inlineStr">
        <is>
          <t>84993A</t>
        </is>
      </c>
      <c r="C812" t="inlineStr">
        <is>
          <t>75 GREEN PETIT FOUR CASES</t>
        </is>
      </c>
      <c r="D812" t="n">
        <v>1</v>
      </c>
      <c r="E812" s="8" t="n">
        <v>40547.55902777778</v>
      </c>
      <c r="F812" s="9" t="n">
        <v>0.84</v>
      </c>
      <c r="H812" t="inlineStr">
        <is>
          <t>United Kingdom</t>
        </is>
      </c>
      <c r="I812" s="10">
        <f>IF(OR(G812="",LEFT(A812,1)="C",D812&lt;=0,F812&lt;=0,ISNUMBER(MATCH(B812,NonProduct,0)),LEFT(B812,5)="gift_",H812&lt;&gt;"United Kingdom"),"Drop","Keep")</f>
        <v/>
      </c>
    </row>
    <row r="813">
      <c r="A813" t="n">
        <v>540026</v>
      </c>
      <c r="B813" t="inlineStr">
        <is>
          <t>85032D</t>
        </is>
      </c>
      <c r="C813" t="inlineStr">
        <is>
          <t>YULETIDE IMAGES GIFT WRAP SET</t>
        </is>
      </c>
      <c r="D813" t="n">
        <v>1</v>
      </c>
      <c r="E813" s="8" t="n">
        <v>40547.55902777778</v>
      </c>
      <c r="F813" s="9" t="n">
        <v>1.66</v>
      </c>
      <c r="H813" t="inlineStr">
        <is>
          <t>United Kingdom</t>
        </is>
      </c>
      <c r="I813" s="10">
        <f>IF(OR(G813="",LEFT(A813,1)="C",D813&lt;=0,F813&lt;=0,ISNUMBER(MATCH(B813,NonProduct,0)),LEFT(B813,5)="gift_",H813&lt;&gt;"United Kingdom"),"Drop","Keep")</f>
        <v/>
      </c>
    </row>
    <row r="814">
      <c r="A814" t="n">
        <v>540026</v>
      </c>
      <c r="B814" t="inlineStr">
        <is>
          <t>85034B</t>
        </is>
      </c>
      <c r="C814" t="inlineStr">
        <is>
          <t>3 WHITE CHOC MORRIS BOXED CANDLES</t>
        </is>
      </c>
      <c r="D814" t="n">
        <v>3</v>
      </c>
      <c r="E814" s="8" t="n">
        <v>40547.55902777778</v>
      </c>
      <c r="F814" s="9" t="n">
        <v>3.36</v>
      </c>
      <c r="H814" t="inlineStr">
        <is>
          <t>United Kingdom</t>
        </is>
      </c>
      <c r="I814" s="10">
        <f>IF(OR(G814="",LEFT(A814,1)="C",D814&lt;=0,F814&lt;=0,ISNUMBER(MATCH(B814,NonProduct,0)),LEFT(B814,5)="gift_",H814&lt;&gt;"United Kingdom"),"Drop","Keep")</f>
        <v/>
      </c>
    </row>
    <row r="815">
      <c r="A815" t="n">
        <v>540026</v>
      </c>
      <c r="B815" t="inlineStr">
        <is>
          <t>85034C</t>
        </is>
      </c>
      <c r="C815" t="inlineStr">
        <is>
          <t>3 ROSE MORRIS BOXED CANDLES</t>
        </is>
      </c>
      <c r="D815" t="n">
        <v>5</v>
      </c>
      <c r="E815" s="8" t="n">
        <v>40547.55902777778</v>
      </c>
      <c r="F815" s="9" t="n">
        <v>3.36</v>
      </c>
      <c r="H815" t="inlineStr">
        <is>
          <t>United Kingdom</t>
        </is>
      </c>
      <c r="I815" s="10">
        <f>IF(OR(G815="",LEFT(A815,1)="C",D815&lt;=0,F815&lt;=0,ISNUMBER(MATCH(B815,NonProduct,0)),LEFT(B815,5)="gift_",H815&lt;&gt;"United Kingdom"),"Drop","Keep")</f>
        <v/>
      </c>
    </row>
    <row r="816">
      <c r="A816" t="n">
        <v>540027</v>
      </c>
      <c r="B816" t="n">
        <v>82551</v>
      </c>
      <c r="C816" t="inlineStr">
        <is>
          <t>LAUNDRY 15C METAL SIGN</t>
        </is>
      </c>
      <c r="D816" t="n">
        <v>12</v>
      </c>
      <c r="E816" s="8" t="n">
        <v>40547.5625</v>
      </c>
      <c r="F816" s="9" t="n">
        <v>1.45</v>
      </c>
      <c r="G816" t="n">
        <v>14210</v>
      </c>
      <c r="H816" t="inlineStr">
        <is>
          <t>United Kingdom</t>
        </is>
      </c>
      <c r="I816" s="10">
        <f>IF(OR(G816="",LEFT(A816,1)="C",D816&lt;=0,F816&lt;=0,ISNUMBER(MATCH(B816,NonProduct,0)),LEFT(B816,5)="gift_",H816&lt;&gt;"United Kingdom"),"Drop","Keep")</f>
        <v/>
      </c>
    </row>
    <row r="817">
      <c r="A817" t="n">
        <v>540027</v>
      </c>
      <c r="B817" t="n">
        <v>85150</v>
      </c>
      <c r="C817" t="inlineStr">
        <is>
          <t>LADIES &amp; GENTLEMEN METAL SIGN</t>
        </is>
      </c>
      <c r="D817" t="n">
        <v>12</v>
      </c>
      <c r="E817" s="8" t="n">
        <v>40547.5625</v>
      </c>
      <c r="F817" s="9" t="n">
        <v>2.55</v>
      </c>
      <c r="G817" t="n">
        <v>14210</v>
      </c>
      <c r="H817" t="inlineStr">
        <is>
          <t>United Kingdom</t>
        </is>
      </c>
      <c r="I817" s="10">
        <f>IF(OR(G817="",LEFT(A817,1)="C",D817&lt;=0,F817&lt;=0,ISNUMBER(MATCH(B817,NonProduct,0)),LEFT(B817,5)="gift_",H817&lt;&gt;"United Kingdom"),"Drop","Keep")</f>
        <v/>
      </c>
    </row>
    <row r="818">
      <c r="A818" t="n">
        <v>540027</v>
      </c>
      <c r="B818" t="n">
        <v>22116</v>
      </c>
      <c r="C818" t="inlineStr">
        <is>
          <t>METAL SIGN HIS DINNER IS SERVED</t>
        </is>
      </c>
      <c r="D818" t="n">
        <v>12</v>
      </c>
      <c r="E818" s="8" t="n">
        <v>40547.5625</v>
      </c>
      <c r="F818" s="9" t="n">
        <v>0.85</v>
      </c>
      <c r="G818" t="n">
        <v>14210</v>
      </c>
      <c r="H818" t="inlineStr">
        <is>
          <t>United Kingdom</t>
        </is>
      </c>
      <c r="I818" s="10">
        <f>IF(OR(G818="",LEFT(A818,1)="C",D818&lt;=0,F818&lt;=0,ISNUMBER(MATCH(B818,NonProduct,0)),LEFT(B818,5)="gift_",H818&lt;&gt;"United Kingdom"),"Drop","Keep")</f>
        <v/>
      </c>
    </row>
    <row r="819">
      <c r="A819" t="n">
        <v>540027</v>
      </c>
      <c r="B819" t="inlineStr">
        <is>
          <t>82613B</t>
        </is>
      </c>
      <c r="C819" t="inlineStr">
        <is>
          <t>METAL SIGN,CUPCAKE SINGLE HOOK</t>
        </is>
      </c>
      <c r="D819" t="n">
        <v>20</v>
      </c>
      <c r="E819" s="8" t="n">
        <v>40547.5625</v>
      </c>
      <c r="F819" s="9" t="n">
        <v>0.42</v>
      </c>
      <c r="G819" t="n">
        <v>14210</v>
      </c>
      <c r="H819" t="inlineStr">
        <is>
          <t>United Kingdom</t>
        </is>
      </c>
      <c r="I819" s="10">
        <f>IF(OR(G819="",LEFT(A819,1)="C",D819&lt;=0,F819&lt;=0,ISNUMBER(MATCH(B819,NonProduct,0)),LEFT(B819,5)="gift_",H819&lt;&gt;"United Kingdom"),"Drop","Keep")</f>
        <v/>
      </c>
    </row>
    <row r="820">
      <c r="A820" t="n">
        <v>540027</v>
      </c>
      <c r="B820" t="inlineStr">
        <is>
          <t>82613C</t>
        </is>
      </c>
      <c r="C820" t="inlineStr">
        <is>
          <t>METAL SIGN,CUPCAKE SINGLE HOOK</t>
        </is>
      </c>
      <c r="D820" t="n">
        <v>20</v>
      </c>
      <c r="E820" s="8" t="n">
        <v>40547.5625</v>
      </c>
      <c r="F820" s="9" t="n">
        <v>0.42</v>
      </c>
      <c r="G820" t="n">
        <v>14210</v>
      </c>
      <c r="H820" t="inlineStr">
        <is>
          <t>United Kingdom</t>
        </is>
      </c>
      <c r="I820" s="10">
        <f>IF(OR(G820="",LEFT(A820,1)="C",D820&lt;=0,F820&lt;=0,ISNUMBER(MATCH(B820,NonProduct,0)),LEFT(B820,5)="gift_",H820&lt;&gt;"United Kingdom"),"Drop","Keep")</f>
        <v/>
      </c>
    </row>
    <row r="821">
      <c r="A821" t="n">
        <v>540027</v>
      </c>
      <c r="B821" t="inlineStr">
        <is>
          <t>82613D</t>
        </is>
      </c>
      <c r="C821" t="inlineStr">
        <is>
          <t>METAL SIGN CUPCAKE SINGLE HOOK</t>
        </is>
      </c>
      <c r="D821" t="n">
        <v>20</v>
      </c>
      <c r="E821" s="8" t="n">
        <v>40547.5625</v>
      </c>
      <c r="F821" s="9" t="n">
        <v>0.42</v>
      </c>
      <c r="G821" t="n">
        <v>14210</v>
      </c>
      <c r="H821" t="inlineStr">
        <is>
          <t>United Kingdom</t>
        </is>
      </c>
      <c r="I821" s="10">
        <f>IF(OR(G821="",LEFT(A821,1)="C",D821&lt;=0,F821&lt;=0,ISNUMBER(MATCH(B821,NonProduct,0)),LEFT(B821,5)="gift_",H821&lt;&gt;"United Kingdom"),"Drop","Keep")</f>
        <v/>
      </c>
    </row>
    <row r="822">
      <c r="A822" t="n">
        <v>540027</v>
      </c>
      <c r="B822" t="n">
        <v>47566</v>
      </c>
      <c r="C822" t="inlineStr">
        <is>
          <t>PARTY BUNTING</t>
        </is>
      </c>
      <c r="D822" t="n">
        <v>5</v>
      </c>
      <c r="E822" s="8" t="n">
        <v>40547.5625</v>
      </c>
      <c r="F822" s="9" t="n">
        <v>4.65</v>
      </c>
      <c r="G822" t="n">
        <v>14210</v>
      </c>
      <c r="H822" t="inlineStr">
        <is>
          <t>United Kingdom</t>
        </is>
      </c>
      <c r="I822" s="10">
        <f>IF(OR(G822="",LEFT(A822,1)="C",D822&lt;=0,F822&lt;=0,ISNUMBER(MATCH(B822,NonProduct,0)),LEFT(B822,5)="gift_",H822&lt;&gt;"United Kingdom"),"Drop","Keep")</f>
        <v/>
      </c>
    </row>
    <row r="823">
      <c r="A823" t="n">
        <v>540027</v>
      </c>
      <c r="B823" t="n">
        <v>21181</v>
      </c>
      <c r="C823" t="inlineStr">
        <is>
          <t>PLEASE ONE PERSON METAL SIGN</t>
        </is>
      </c>
      <c r="D823" t="n">
        <v>12</v>
      </c>
      <c r="E823" s="8" t="n">
        <v>40547.5625</v>
      </c>
      <c r="F823" s="9" t="n">
        <v>2.1</v>
      </c>
      <c r="G823" t="n">
        <v>14210</v>
      </c>
      <c r="H823" t="inlineStr">
        <is>
          <t>United Kingdom</t>
        </is>
      </c>
      <c r="I823" s="10">
        <f>IF(OR(G823="",LEFT(A823,1)="C",D823&lt;=0,F823&lt;=0,ISNUMBER(MATCH(B823,NonProduct,0)),LEFT(B823,5)="gift_",H823&lt;&gt;"United Kingdom"),"Drop","Keep")</f>
        <v/>
      </c>
    </row>
    <row r="824">
      <c r="A824" t="n">
        <v>540027</v>
      </c>
      <c r="B824" t="n">
        <v>22115</v>
      </c>
      <c r="C824" t="inlineStr">
        <is>
          <t>METAL SIGN EMPIRE TEA</t>
        </is>
      </c>
      <c r="D824" t="n">
        <v>6</v>
      </c>
      <c r="E824" s="8" t="n">
        <v>40547.5625</v>
      </c>
      <c r="F824" s="9" t="n">
        <v>2.95</v>
      </c>
      <c r="G824" t="n">
        <v>14210</v>
      </c>
      <c r="H824" t="inlineStr">
        <is>
          <t>United Kingdom</t>
        </is>
      </c>
      <c r="I824" s="10">
        <f>IF(OR(G824="",LEFT(A824,1)="C",D824&lt;=0,F824&lt;=0,ISNUMBER(MATCH(B824,NonProduct,0)),LEFT(B824,5)="gift_",H824&lt;&gt;"United Kingdom"),"Drop","Keep")</f>
        <v/>
      </c>
    </row>
    <row r="825">
      <c r="A825" t="n">
        <v>540027</v>
      </c>
      <c r="B825" t="n">
        <v>21155</v>
      </c>
      <c r="C825" t="inlineStr">
        <is>
          <t>RED RETROSPOT PEG BAG</t>
        </is>
      </c>
      <c r="D825" t="n">
        <v>6</v>
      </c>
      <c r="E825" s="8" t="n">
        <v>40547.5625</v>
      </c>
      <c r="F825" s="9" t="n">
        <v>2.1</v>
      </c>
      <c r="G825" t="n">
        <v>14210</v>
      </c>
      <c r="H825" t="inlineStr">
        <is>
          <t>United Kingdom</t>
        </is>
      </c>
      <c r="I825" s="10">
        <f>IF(OR(G825="",LEFT(A825,1)="C",D825&lt;=0,F825&lt;=0,ISNUMBER(MATCH(B825,NonProduct,0)),LEFT(B825,5)="gift_",H825&lt;&gt;"United Kingdom"),"Drop","Keep")</f>
        <v/>
      </c>
    </row>
    <row r="826">
      <c r="A826" t="n">
        <v>540027</v>
      </c>
      <c r="B826" t="n">
        <v>21527</v>
      </c>
      <c r="C826" t="inlineStr">
        <is>
          <t xml:space="preserve">RED RETROSPOT TRADITIONAL TEAPOT </t>
        </is>
      </c>
      <c r="D826" t="n">
        <v>2</v>
      </c>
      <c r="E826" s="8" t="n">
        <v>40547.5625</v>
      </c>
      <c r="F826" s="9" t="n">
        <v>7.95</v>
      </c>
      <c r="G826" t="n">
        <v>14210</v>
      </c>
      <c r="H826" t="inlineStr">
        <is>
          <t>United Kingdom</t>
        </is>
      </c>
      <c r="I826" s="10">
        <f>IF(OR(G826="",LEFT(A826,1)="C",D826&lt;=0,F826&lt;=0,ISNUMBER(MATCH(B826,NonProduct,0)),LEFT(B826,5)="gift_",H826&lt;&gt;"United Kingdom"),"Drop","Keep")</f>
        <v/>
      </c>
    </row>
    <row r="827">
      <c r="A827" t="n">
        <v>540027</v>
      </c>
      <c r="B827" t="inlineStr">
        <is>
          <t>84510A</t>
        </is>
      </c>
      <c r="C827" t="inlineStr">
        <is>
          <t>SET OF 4 ENGLISH ROSE COASTERS</t>
        </is>
      </c>
      <c r="D827" t="n">
        <v>10</v>
      </c>
      <c r="E827" s="8" t="n">
        <v>40547.5625</v>
      </c>
      <c r="F827" s="9" t="n">
        <v>1.25</v>
      </c>
      <c r="G827" t="n">
        <v>14210</v>
      </c>
      <c r="H827" t="inlineStr">
        <is>
          <t>United Kingdom</t>
        </is>
      </c>
      <c r="I827" s="10">
        <f>IF(OR(G827="",LEFT(A827,1)="C",D827&lt;=0,F827&lt;=0,ISNUMBER(MATCH(B827,NonProduct,0)),LEFT(B827,5)="gift_",H827&lt;&gt;"United Kingdom"),"Drop","Keep")</f>
        <v/>
      </c>
    </row>
    <row r="828">
      <c r="A828" t="n">
        <v>540027</v>
      </c>
      <c r="B828" t="n">
        <v>21217</v>
      </c>
      <c r="C828" t="inlineStr">
        <is>
          <t>RED RETROSPOT ROUND CAKE TINS</t>
        </is>
      </c>
      <c r="D828" t="n">
        <v>2</v>
      </c>
      <c r="E828" s="8" t="n">
        <v>40547.5625</v>
      </c>
      <c r="F828" s="9" t="n">
        <v>9.949999999999999</v>
      </c>
      <c r="G828" t="n">
        <v>14210</v>
      </c>
      <c r="H828" t="inlineStr">
        <is>
          <t>United Kingdom</t>
        </is>
      </c>
      <c r="I828" s="10">
        <f>IF(OR(G828="",LEFT(A828,1)="C",D828&lt;=0,F828&lt;=0,ISNUMBER(MATCH(B828,NonProduct,0)),LEFT(B828,5)="gift_",H828&lt;&gt;"United Kingdom"),"Drop","Keep")</f>
        <v/>
      </c>
    </row>
    <row r="829">
      <c r="A829" t="n">
        <v>540027</v>
      </c>
      <c r="B829" t="n">
        <v>21533</v>
      </c>
      <c r="C829" t="inlineStr">
        <is>
          <t>RETROSPOT LARGE MILK JUG</t>
        </is>
      </c>
      <c r="D829" t="n">
        <v>3</v>
      </c>
      <c r="E829" s="8" t="n">
        <v>40547.5625</v>
      </c>
      <c r="F829" s="9" t="n">
        <v>4.95</v>
      </c>
      <c r="G829" t="n">
        <v>14210</v>
      </c>
      <c r="H829" t="inlineStr">
        <is>
          <t>United Kingdom</t>
        </is>
      </c>
      <c r="I829" s="10">
        <f>IF(OR(G829="",LEFT(A829,1)="C",D829&lt;=0,F829&lt;=0,ISNUMBER(MATCH(B829,NonProduct,0)),LEFT(B829,5)="gift_",H829&lt;&gt;"United Kingdom"),"Drop","Keep")</f>
        <v/>
      </c>
    </row>
    <row r="830">
      <c r="A830" t="n">
        <v>540027</v>
      </c>
      <c r="B830" t="n">
        <v>22073</v>
      </c>
      <c r="C830" t="inlineStr">
        <is>
          <t>RED RETROSPOT STORAGE JAR</t>
        </is>
      </c>
      <c r="D830" t="n">
        <v>4</v>
      </c>
      <c r="E830" s="8" t="n">
        <v>40547.5625</v>
      </c>
      <c r="F830" s="9" t="n">
        <v>3.75</v>
      </c>
      <c r="G830" t="n">
        <v>14210</v>
      </c>
      <c r="H830" t="inlineStr">
        <is>
          <t>United Kingdom</t>
        </is>
      </c>
      <c r="I830" s="10">
        <f>IF(OR(G830="",LEFT(A830,1)="C",D830&lt;=0,F830&lt;=0,ISNUMBER(MATCH(B830,NonProduct,0)),LEFT(B830,5)="gift_",H830&lt;&gt;"United Kingdom"),"Drop","Keep")</f>
        <v/>
      </c>
    </row>
    <row r="831">
      <c r="A831" t="n">
        <v>540027</v>
      </c>
      <c r="B831" t="n">
        <v>21216</v>
      </c>
      <c r="C831" t="inlineStr">
        <is>
          <t>SET 3 RETROSPOT TEA,COFFEE,SUGAR</t>
        </is>
      </c>
      <c r="D831" t="n">
        <v>4</v>
      </c>
      <c r="E831" s="8" t="n">
        <v>40547.5625</v>
      </c>
      <c r="F831" s="9" t="n">
        <v>4.95</v>
      </c>
      <c r="G831" t="n">
        <v>14210</v>
      </c>
      <c r="H831" t="inlineStr">
        <is>
          <t>United Kingdom</t>
        </is>
      </c>
      <c r="I831" s="10">
        <f>IF(OR(G831="",LEFT(A831,1)="C",D831&lt;=0,F831&lt;=0,ISNUMBER(MATCH(B831,NonProduct,0)),LEFT(B831,5)="gift_",H831&lt;&gt;"United Kingdom"),"Drop","Keep")</f>
        <v/>
      </c>
    </row>
    <row r="832">
      <c r="A832" t="n">
        <v>540027</v>
      </c>
      <c r="B832" t="n">
        <v>21873</v>
      </c>
      <c r="C832" t="inlineStr">
        <is>
          <t>IF YOU CAN'T STAND THE HEAT MUG</t>
        </is>
      </c>
      <c r="D832" t="n">
        <v>36</v>
      </c>
      <c r="E832" s="8" t="n">
        <v>40547.5625</v>
      </c>
      <c r="F832" s="9" t="n">
        <v>0.42</v>
      </c>
      <c r="G832" t="n">
        <v>14210</v>
      </c>
      <c r="H832" t="inlineStr">
        <is>
          <t>United Kingdom</t>
        </is>
      </c>
      <c r="I832" s="10">
        <f>IF(OR(G832="",LEFT(A832,1)="C",D832&lt;=0,F832&lt;=0,ISNUMBER(MATCH(B832,NonProduct,0)),LEFT(B832,5)="gift_",H832&lt;&gt;"United Kingdom"),"Drop","Keep")</f>
        <v/>
      </c>
    </row>
    <row r="833">
      <c r="A833" t="n">
        <v>540027</v>
      </c>
      <c r="B833" t="n">
        <v>84823</v>
      </c>
      <c r="C833" t="inlineStr">
        <is>
          <t>DANISH ROSE FOLDING CHAIR</t>
        </is>
      </c>
      <c r="D833" t="n">
        <v>2</v>
      </c>
      <c r="E833" s="8" t="n">
        <v>40547.5625</v>
      </c>
      <c r="F833" s="9" t="n">
        <v>7.95</v>
      </c>
      <c r="G833" t="n">
        <v>14210</v>
      </c>
      <c r="H833" t="inlineStr">
        <is>
          <t>United Kingdom</t>
        </is>
      </c>
      <c r="I833" s="10">
        <f>IF(OR(G833="",LEFT(A833,1)="C",D833&lt;=0,F833&lt;=0,ISNUMBER(MATCH(B833,NonProduct,0)),LEFT(B833,5)="gift_",H833&lt;&gt;"United Kingdom"),"Drop","Keep")</f>
        <v/>
      </c>
    </row>
    <row r="834">
      <c r="A834" t="n">
        <v>540027</v>
      </c>
      <c r="B834" t="inlineStr">
        <is>
          <t>84926E</t>
        </is>
      </c>
      <c r="C834" t="inlineStr">
        <is>
          <t>FLOWERS TILE COASTER</t>
        </is>
      </c>
      <c r="D834" t="n">
        <v>24</v>
      </c>
      <c r="E834" s="8" t="n">
        <v>40547.5625</v>
      </c>
      <c r="F834" s="9" t="n">
        <v>0.42</v>
      </c>
      <c r="G834" t="n">
        <v>14210</v>
      </c>
      <c r="H834" t="inlineStr">
        <is>
          <t>United Kingdom</t>
        </is>
      </c>
      <c r="I834" s="10">
        <f>IF(OR(G834="",LEFT(A834,1)="C",D834&lt;=0,F834&lt;=0,ISNUMBER(MATCH(B834,NonProduct,0)),LEFT(B834,5)="gift_",H834&lt;&gt;"United Kingdom"),"Drop","Keep")</f>
        <v/>
      </c>
    </row>
    <row r="835">
      <c r="A835" t="n">
        <v>540027</v>
      </c>
      <c r="B835" t="inlineStr">
        <is>
          <t>84849B</t>
        </is>
      </c>
      <c r="C835" t="inlineStr">
        <is>
          <t>FAIRY SOAP SOAP HOLDER</t>
        </is>
      </c>
      <c r="D835" t="n">
        <v>12</v>
      </c>
      <c r="E835" s="8" t="n">
        <v>40547.5625</v>
      </c>
      <c r="F835" s="9" t="n">
        <v>1.69</v>
      </c>
      <c r="G835" t="n">
        <v>14210</v>
      </c>
      <c r="H835" t="inlineStr">
        <is>
          <t>United Kingdom</t>
        </is>
      </c>
      <c r="I835" s="10">
        <f>IF(OR(G835="",LEFT(A835,1)="C",D835&lt;=0,F835&lt;=0,ISNUMBER(MATCH(B835,NonProduct,0)),LEFT(B835,5)="gift_",H835&lt;&gt;"United Kingdom"),"Drop","Keep")</f>
        <v/>
      </c>
    </row>
    <row r="836">
      <c r="A836" t="n">
        <v>540027</v>
      </c>
      <c r="B836" t="inlineStr">
        <is>
          <t>84849D</t>
        </is>
      </c>
      <c r="C836" t="inlineStr">
        <is>
          <t>HOT BATHS SOAP HOLDER</t>
        </is>
      </c>
      <c r="D836" t="n">
        <v>12</v>
      </c>
      <c r="E836" s="8" t="n">
        <v>40547.5625</v>
      </c>
      <c r="F836" s="9" t="n">
        <v>1.69</v>
      </c>
      <c r="G836" t="n">
        <v>14210</v>
      </c>
      <c r="H836" t="inlineStr">
        <is>
          <t>United Kingdom</t>
        </is>
      </c>
      <c r="I836" s="10">
        <f>IF(OR(G836="",LEFT(A836,1)="C",D836&lt;=0,F836&lt;=0,ISNUMBER(MATCH(B836,NonProduct,0)),LEFT(B836,5)="gift_",H836&lt;&gt;"United Kingdom"),"Drop","Keep")</f>
        <v/>
      </c>
    </row>
    <row r="837">
      <c r="A837" t="n">
        <v>540027</v>
      </c>
      <c r="B837" t="n">
        <v>21843</v>
      </c>
      <c r="C837" t="inlineStr">
        <is>
          <t>RED RETROSPOT CAKE STAND</t>
        </is>
      </c>
      <c r="D837" t="n">
        <v>2</v>
      </c>
      <c r="E837" s="8" t="n">
        <v>40547.5625</v>
      </c>
      <c r="F837" s="9" t="n">
        <v>10.95</v>
      </c>
      <c r="G837" t="n">
        <v>14210</v>
      </c>
      <c r="H837" t="inlineStr">
        <is>
          <t>United Kingdom</t>
        </is>
      </c>
      <c r="I837" s="10">
        <f>IF(OR(G837="",LEFT(A837,1)="C",D837&lt;=0,F837&lt;=0,ISNUMBER(MATCH(B837,NonProduct,0)),LEFT(B837,5)="gift_",H837&lt;&gt;"United Kingdom"),"Drop","Keep")</f>
        <v/>
      </c>
    </row>
    <row r="838">
      <c r="A838" t="n">
        <v>540028</v>
      </c>
      <c r="B838" t="n">
        <v>21258</v>
      </c>
      <c r="C838" t="inlineStr">
        <is>
          <t>VICTORIAN SEWING BOX LARGE</t>
        </is>
      </c>
      <c r="D838" t="n">
        <v>2</v>
      </c>
      <c r="E838" s="8" t="n">
        <v>40547.56805555556</v>
      </c>
      <c r="F838" s="9" t="n">
        <v>12.75</v>
      </c>
      <c r="G838" t="n">
        <v>14180</v>
      </c>
      <c r="H838" t="inlineStr">
        <is>
          <t>United Kingdom</t>
        </is>
      </c>
      <c r="I838" s="10">
        <f>IF(OR(G838="",LEFT(A838,1)="C",D838&lt;=0,F838&lt;=0,ISNUMBER(MATCH(B838,NonProduct,0)),LEFT(B838,5)="gift_",H838&lt;&gt;"United Kingdom"),"Drop","Keep")</f>
        <v/>
      </c>
    </row>
    <row r="839">
      <c r="A839" t="n">
        <v>540028</v>
      </c>
      <c r="B839" t="n">
        <v>22848</v>
      </c>
      <c r="C839" t="inlineStr">
        <is>
          <t>BREAD BIN DINER STYLE PINK</t>
        </is>
      </c>
      <c r="D839" t="n">
        <v>2</v>
      </c>
      <c r="E839" s="8" t="n">
        <v>40547.56805555556</v>
      </c>
      <c r="F839" s="9" t="n">
        <v>16.95</v>
      </c>
      <c r="G839" t="n">
        <v>14180</v>
      </c>
      <c r="H839" t="inlineStr">
        <is>
          <t>United Kingdom</t>
        </is>
      </c>
      <c r="I839" s="10">
        <f>IF(OR(G839="",LEFT(A839,1)="C",D839&lt;=0,F839&lt;=0,ISNUMBER(MATCH(B839,NonProduct,0)),LEFT(B839,5)="gift_",H839&lt;&gt;"United Kingdom"),"Drop","Keep")</f>
        <v/>
      </c>
    </row>
    <row r="840">
      <c r="A840" t="n">
        <v>540028</v>
      </c>
      <c r="B840" t="n">
        <v>22139</v>
      </c>
      <c r="C840" t="inlineStr">
        <is>
          <t xml:space="preserve">RETROSPOT TEA SET CERAMIC 11 PC </t>
        </is>
      </c>
      <c r="D840" t="n">
        <v>3</v>
      </c>
      <c r="E840" s="8" t="n">
        <v>40547.56805555556</v>
      </c>
      <c r="F840" s="9" t="n">
        <v>4.95</v>
      </c>
      <c r="G840" t="n">
        <v>14180</v>
      </c>
      <c r="H840" t="inlineStr">
        <is>
          <t>United Kingdom</t>
        </is>
      </c>
      <c r="I840" s="10">
        <f>IF(OR(G840="",LEFT(A840,1)="C",D840&lt;=0,F840&lt;=0,ISNUMBER(MATCH(B840,NonProduct,0)),LEFT(B840,5)="gift_",H840&lt;&gt;"United Kingdom"),"Drop","Keep")</f>
        <v/>
      </c>
    </row>
    <row r="841">
      <c r="A841" t="n">
        <v>540028</v>
      </c>
      <c r="B841" t="inlineStr">
        <is>
          <t>84968D</t>
        </is>
      </c>
      <c r="C841" t="inlineStr">
        <is>
          <t>SET OF 16 VINTAGE RED CUTLERY</t>
        </is>
      </c>
      <c r="D841" t="n">
        <v>2</v>
      </c>
      <c r="E841" s="8" t="n">
        <v>40547.56805555556</v>
      </c>
      <c r="F841" s="9" t="n">
        <v>12.75</v>
      </c>
      <c r="G841" t="n">
        <v>14180</v>
      </c>
      <c r="H841" t="inlineStr">
        <is>
          <t>United Kingdom</t>
        </is>
      </c>
      <c r="I841" s="10">
        <f>IF(OR(G841="",LEFT(A841,1)="C",D841&lt;=0,F841&lt;=0,ISNUMBER(MATCH(B841,NonProduct,0)),LEFT(B841,5)="gift_",H841&lt;&gt;"United Kingdom"),"Drop","Keep")</f>
        <v/>
      </c>
    </row>
    <row r="842">
      <c r="A842" t="n">
        <v>540028</v>
      </c>
      <c r="B842" t="n">
        <v>22635</v>
      </c>
      <c r="C842" t="inlineStr">
        <is>
          <t xml:space="preserve">CHILDS BREAKFAST SET DOLLY GIRL </t>
        </is>
      </c>
      <c r="D842" t="n">
        <v>2</v>
      </c>
      <c r="E842" s="8" t="n">
        <v>40547.56805555556</v>
      </c>
      <c r="F842" s="9" t="n">
        <v>9.949999999999999</v>
      </c>
      <c r="G842" t="n">
        <v>14180</v>
      </c>
      <c r="H842" t="inlineStr">
        <is>
          <t>United Kingdom</t>
        </is>
      </c>
      <c r="I842" s="10">
        <f>IF(OR(G842="",LEFT(A842,1)="C",D842&lt;=0,F842&lt;=0,ISNUMBER(MATCH(B842,NonProduct,0)),LEFT(B842,5)="gift_",H842&lt;&gt;"United Kingdom"),"Drop","Keep")</f>
        <v/>
      </c>
    </row>
    <row r="843">
      <c r="A843" t="n">
        <v>540028</v>
      </c>
      <c r="B843" t="n">
        <v>22138</v>
      </c>
      <c r="C843" t="inlineStr">
        <is>
          <t xml:space="preserve">BAKING SET 9 PIECE RETROSPOT </t>
        </is>
      </c>
      <c r="D843" t="n">
        <v>3</v>
      </c>
      <c r="E843" s="8" t="n">
        <v>40547.56805555556</v>
      </c>
      <c r="F843" s="9" t="n">
        <v>4.95</v>
      </c>
      <c r="G843" t="n">
        <v>14180</v>
      </c>
      <c r="H843" t="inlineStr">
        <is>
          <t>United Kingdom</t>
        </is>
      </c>
      <c r="I843" s="10">
        <f>IF(OR(G843="",LEFT(A843,1)="C",D843&lt;=0,F843&lt;=0,ISNUMBER(MATCH(B843,NonProduct,0)),LEFT(B843,5)="gift_",H843&lt;&gt;"United Kingdom"),"Drop","Keep")</f>
        <v/>
      </c>
    </row>
    <row r="844">
      <c r="A844" t="n">
        <v>540028</v>
      </c>
      <c r="B844" t="n">
        <v>21527</v>
      </c>
      <c r="C844" t="inlineStr">
        <is>
          <t xml:space="preserve">RED RETROSPOT TRADITIONAL TEAPOT </t>
        </is>
      </c>
      <c r="D844" t="n">
        <v>4</v>
      </c>
      <c r="E844" s="8" t="n">
        <v>40547.56805555556</v>
      </c>
      <c r="F844" s="9" t="n">
        <v>7.95</v>
      </c>
      <c r="G844" t="n">
        <v>14180</v>
      </c>
      <c r="H844" t="inlineStr">
        <is>
          <t>United Kingdom</t>
        </is>
      </c>
      <c r="I844" s="10">
        <f>IF(OR(G844="",LEFT(A844,1)="C",D844&lt;=0,F844&lt;=0,ISNUMBER(MATCH(B844,NonProduct,0)),LEFT(B844,5)="gift_",H844&lt;&gt;"United Kingdom"),"Drop","Keep")</f>
        <v/>
      </c>
    </row>
    <row r="845">
      <c r="A845" t="n">
        <v>540028</v>
      </c>
      <c r="B845" t="n">
        <v>22199</v>
      </c>
      <c r="C845" t="inlineStr">
        <is>
          <t>FRYING PAN RED RETROSPOT</t>
        </is>
      </c>
      <c r="D845" t="n">
        <v>4</v>
      </c>
      <c r="E845" s="8" t="n">
        <v>40547.56805555556</v>
      </c>
      <c r="F845" s="9" t="n">
        <v>4.25</v>
      </c>
      <c r="G845" t="n">
        <v>14180</v>
      </c>
      <c r="H845" t="inlineStr">
        <is>
          <t>United Kingdom</t>
        </is>
      </c>
      <c r="I845" s="10">
        <f>IF(OR(G845="",LEFT(A845,1)="C",D845&lt;=0,F845&lt;=0,ISNUMBER(MATCH(B845,NonProduct,0)),LEFT(B845,5)="gift_",H845&lt;&gt;"United Kingdom"),"Drop","Keep")</f>
        <v/>
      </c>
    </row>
    <row r="846">
      <c r="A846" t="n">
        <v>540028</v>
      </c>
      <c r="B846" t="n">
        <v>22846</v>
      </c>
      <c r="C846" t="inlineStr">
        <is>
          <t xml:space="preserve">BREAD BIN DINER STYLE RED </t>
        </is>
      </c>
      <c r="D846" t="n">
        <v>2</v>
      </c>
      <c r="E846" s="8" t="n">
        <v>40547.56805555556</v>
      </c>
      <c r="F846" s="9" t="n">
        <v>16.95</v>
      </c>
      <c r="G846" t="n">
        <v>14180</v>
      </c>
      <c r="H846" t="inlineStr">
        <is>
          <t>United Kingdom</t>
        </is>
      </c>
      <c r="I846" s="10">
        <f>IF(OR(G846="",LEFT(A846,1)="C",D846&lt;=0,F846&lt;=0,ISNUMBER(MATCH(B846,NonProduct,0)),LEFT(B846,5)="gift_",H846&lt;&gt;"United Kingdom"),"Drop","Keep")</f>
        <v/>
      </c>
    </row>
    <row r="847">
      <c r="A847" t="n">
        <v>540028</v>
      </c>
      <c r="B847" t="n">
        <v>85054</v>
      </c>
      <c r="C847" t="inlineStr">
        <is>
          <t>FRENCH ENAMEL POT W LID</t>
        </is>
      </c>
      <c r="D847" t="n">
        <v>6</v>
      </c>
      <c r="E847" s="8" t="n">
        <v>40547.56805555556</v>
      </c>
      <c r="F847" s="9" t="n">
        <v>2.95</v>
      </c>
      <c r="G847" t="n">
        <v>14180</v>
      </c>
      <c r="H847" t="inlineStr">
        <is>
          <t>United Kingdom</t>
        </is>
      </c>
      <c r="I847" s="10">
        <f>IF(OR(G847="",LEFT(A847,1)="C",D847&lt;=0,F847&lt;=0,ISNUMBER(MATCH(B847,NonProduct,0)),LEFT(B847,5)="gift_",H847&lt;&gt;"United Kingdom"),"Drop","Keep")</f>
        <v/>
      </c>
    </row>
    <row r="848">
      <c r="A848" t="n">
        <v>540028</v>
      </c>
      <c r="B848" t="n">
        <v>22781</v>
      </c>
      <c r="C848" t="inlineStr">
        <is>
          <t>GUMBALL MAGAZINE RACK</t>
        </is>
      </c>
      <c r="D848" t="n">
        <v>2</v>
      </c>
      <c r="E848" s="8" t="n">
        <v>40547.56805555556</v>
      </c>
      <c r="F848" s="9" t="n">
        <v>7.65</v>
      </c>
      <c r="G848" t="n">
        <v>14180</v>
      </c>
      <c r="H848" t="inlineStr">
        <is>
          <t>United Kingdom</t>
        </is>
      </c>
      <c r="I848" s="10">
        <f>IF(OR(G848="",LEFT(A848,1)="C",D848&lt;=0,F848&lt;=0,ISNUMBER(MATCH(B848,NonProduct,0)),LEFT(B848,5)="gift_",H848&lt;&gt;"United Kingdom"),"Drop","Keep")</f>
        <v/>
      </c>
    </row>
    <row r="849">
      <c r="A849" t="n">
        <v>540028</v>
      </c>
      <c r="B849" t="n">
        <v>22767</v>
      </c>
      <c r="C849" t="inlineStr">
        <is>
          <t xml:space="preserve">TRIPLE PHOTO FRAME CORNICE </t>
        </is>
      </c>
      <c r="D849" t="n">
        <v>2</v>
      </c>
      <c r="E849" s="8" t="n">
        <v>40547.56805555556</v>
      </c>
      <c r="F849" s="9" t="n">
        <v>9.949999999999999</v>
      </c>
      <c r="G849" t="n">
        <v>14180</v>
      </c>
      <c r="H849" t="inlineStr">
        <is>
          <t>United Kingdom</t>
        </is>
      </c>
      <c r="I849" s="10">
        <f>IF(OR(G849="",LEFT(A849,1)="C",D849&lt;=0,F849&lt;=0,ISNUMBER(MATCH(B849,NonProduct,0)),LEFT(B849,5)="gift_",H849&lt;&gt;"United Kingdom"),"Drop","Keep")</f>
        <v/>
      </c>
    </row>
    <row r="850">
      <c r="A850" t="n">
        <v>540028</v>
      </c>
      <c r="B850" t="n">
        <v>85144</v>
      </c>
      <c r="C850" t="inlineStr">
        <is>
          <t>JARDIN ETCHED GLASS CHEESE DISH</t>
        </is>
      </c>
      <c r="D850" t="n">
        <v>2</v>
      </c>
      <c r="E850" s="8" t="n">
        <v>40547.56805555556</v>
      </c>
      <c r="F850" s="9" t="n">
        <v>7.25</v>
      </c>
      <c r="G850" t="n">
        <v>14180</v>
      </c>
      <c r="H850" t="inlineStr">
        <is>
          <t>United Kingdom</t>
        </is>
      </c>
      <c r="I850" s="10">
        <f>IF(OR(G850="",LEFT(A850,1)="C",D850&lt;=0,F850&lt;=0,ISNUMBER(MATCH(B850,NonProduct,0)),LEFT(B850,5)="gift_",H850&lt;&gt;"United Kingdom"),"Drop","Keep")</f>
        <v/>
      </c>
    </row>
    <row r="851">
      <c r="A851" t="inlineStr">
        <is>
          <t>C540030</t>
        </is>
      </c>
      <c r="B851" t="n">
        <v>22070</v>
      </c>
      <c r="C851" t="inlineStr">
        <is>
          <t xml:space="preserve">SMALL RED RETROSPOT MUG IN BOX </t>
        </is>
      </c>
      <c r="D851" t="n">
        <v>-24</v>
      </c>
      <c r="E851" s="8" t="n">
        <v>40547.57430555556</v>
      </c>
      <c r="F851" s="9" t="n">
        <v>3.75</v>
      </c>
      <c r="G851" t="n">
        <v>16029</v>
      </c>
      <c r="H851" t="inlineStr">
        <is>
          <t>United Kingdom</t>
        </is>
      </c>
      <c r="I851" s="10">
        <f>IF(OR(G851="",LEFT(A851,1)="C",D851&lt;=0,F851&lt;=0,ISNUMBER(MATCH(B851,NonProduct,0)),LEFT(B851,5)="gift_",H851&lt;&gt;"United Kingdom"),"Drop","Keep")</f>
        <v/>
      </c>
    </row>
    <row r="852">
      <c r="A852" t="n">
        <v>540029</v>
      </c>
      <c r="B852" t="n">
        <v>22207</v>
      </c>
      <c r="C852" t="inlineStr">
        <is>
          <t>FRYING PAN UNION FLAG</t>
        </is>
      </c>
      <c r="D852" t="n">
        <v>24</v>
      </c>
      <c r="E852" s="8" t="n">
        <v>40547.57430555556</v>
      </c>
      <c r="F852" s="9" t="n">
        <v>3.75</v>
      </c>
      <c r="G852" t="n">
        <v>16029</v>
      </c>
      <c r="H852" t="inlineStr">
        <is>
          <t>United Kingdom</t>
        </is>
      </c>
      <c r="I852" s="10">
        <f>IF(OR(G852="",LEFT(A852,1)="C",D852&lt;=0,F852&lt;=0,ISNUMBER(MATCH(B852,NonProduct,0)),LEFT(B852,5)="gift_",H852&lt;&gt;"United Kingdom"),"Drop","Keep")</f>
        <v/>
      </c>
    </row>
    <row r="853">
      <c r="A853" t="n">
        <v>540031</v>
      </c>
      <c r="B853" t="n">
        <v>21907</v>
      </c>
      <c r="C853" t="inlineStr">
        <is>
          <t>I'M ON HOLIDAY METAL SIGN</t>
        </is>
      </c>
      <c r="D853" t="n">
        <v>2</v>
      </c>
      <c r="E853" s="8" t="n">
        <v>40547.57638888889</v>
      </c>
      <c r="F853" s="9" t="n">
        <v>2.1</v>
      </c>
      <c r="G853" t="n">
        <v>17975</v>
      </c>
      <c r="H853" t="inlineStr">
        <is>
          <t>United Kingdom</t>
        </is>
      </c>
      <c r="I853" s="10">
        <f>IF(OR(G853="",LEFT(A853,1)="C",D853&lt;=0,F853&lt;=0,ISNUMBER(MATCH(B853,NonProduct,0)),LEFT(B853,5)="gift_",H853&lt;&gt;"United Kingdom"),"Drop","Keep")</f>
        <v/>
      </c>
    </row>
    <row r="854">
      <c r="A854" t="n">
        <v>540031</v>
      </c>
      <c r="B854" t="n">
        <v>82583</v>
      </c>
      <c r="C854" t="inlineStr">
        <is>
          <t>HOT BATHS METAL SIGN</t>
        </is>
      </c>
      <c r="D854" t="n">
        <v>3</v>
      </c>
      <c r="E854" s="8" t="n">
        <v>40547.57638888889</v>
      </c>
      <c r="F854" s="9" t="n">
        <v>2.1</v>
      </c>
      <c r="G854" t="n">
        <v>17975</v>
      </c>
      <c r="H854" t="inlineStr">
        <is>
          <t>United Kingdom</t>
        </is>
      </c>
      <c r="I854" s="10">
        <f>IF(OR(G854="",LEFT(A854,1)="C",D854&lt;=0,F854&lt;=0,ISNUMBER(MATCH(B854,NonProduct,0)),LEFT(B854,5)="gift_",H854&lt;&gt;"United Kingdom"),"Drop","Keep")</f>
        <v/>
      </c>
    </row>
    <row r="855">
      <c r="A855" t="n">
        <v>540031</v>
      </c>
      <c r="B855" t="n">
        <v>21903</v>
      </c>
      <c r="C855" t="inlineStr">
        <is>
          <t>MAN FLU METAL SIGN</t>
        </is>
      </c>
      <c r="D855" t="n">
        <v>2</v>
      </c>
      <c r="E855" s="8" t="n">
        <v>40547.57638888889</v>
      </c>
      <c r="F855" s="9" t="n">
        <v>2.1</v>
      </c>
      <c r="G855" t="n">
        <v>17975</v>
      </c>
      <c r="H855" t="inlineStr">
        <is>
          <t>United Kingdom</t>
        </is>
      </c>
      <c r="I855" s="10">
        <f>IF(OR(G855="",LEFT(A855,1)="C",D855&lt;=0,F855&lt;=0,ISNUMBER(MATCH(B855,NonProduct,0)),LEFT(B855,5)="gift_",H855&lt;&gt;"United Kingdom"),"Drop","Keep")</f>
        <v/>
      </c>
    </row>
    <row r="856">
      <c r="A856" t="n">
        <v>540031</v>
      </c>
      <c r="B856" t="n">
        <v>21179</v>
      </c>
      <c r="C856" t="inlineStr">
        <is>
          <t>NO JUNK MAIL METAL SIGN</t>
        </is>
      </c>
      <c r="D856" t="n">
        <v>6</v>
      </c>
      <c r="E856" s="8" t="n">
        <v>40547.57638888889</v>
      </c>
      <c r="F856" s="9" t="n">
        <v>1.25</v>
      </c>
      <c r="G856" t="n">
        <v>17975</v>
      </c>
      <c r="H856" t="inlineStr">
        <is>
          <t>United Kingdom</t>
        </is>
      </c>
      <c r="I856" s="10">
        <f>IF(OR(G856="",LEFT(A856,1)="C",D856&lt;=0,F856&lt;=0,ISNUMBER(MATCH(B856,NonProduct,0)),LEFT(B856,5)="gift_",H856&lt;&gt;"United Kingdom"),"Drop","Keep")</f>
        <v/>
      </c>
    </row>
    <row r="857">
      <c r="A857" t="n">
        <v>540031</v>
      </c>
      <c r="B857" t="n">
        <v>21866</v>
      </c>
      <c r="C857" t="inlineStr">
        <is>
          <t>UNION JACK FLAG LUGGAGE TAG</t>
        </is>
      </c>
      <c r="D857" t="n">
        <v>1</v>
      </c>
      <c r="E857" s="8" t="n">
        <v>40547.57638888889</v>
      </c>
      <c r="F857" s="9" t="n">
        <v>1.25</v>
      </c>
      <c r="G857" t="n">
        <v>17975</v>
      </c>
      <c r="H857" t="inlineStr">
        <is>
          <t>United Kingdom</t>
        </is>
      </c>
      <c r="I857" s="10">
        <f>IF(OR(G857="",LEFT(A857,1)="C",D857&lt;=0,F857&lt;=0,ISNUMBER(MATCH(B857,NonProduct,0)),LEFT(B857,5)="gift_",H857&lt;&gt;"United Kingdom"),"Drop","Keep")</f>
        <v/>
      </c>
    </row>
    <row r="858">
      <c r="A858" t="n">
        <v>540031</v>
      </c>
      <c r="B858" t="n">
        <v>21864</v>
      </c>
      <c r="C858" t="inlineStr">
        <is>
          <t xml:space="preserve">UNION JACK FLAG PASSPORT COVER </t>
        </is>
      </c>
      <c r="D858" t="n">
        <v>1</v>
      </c>
      <c r="E858" s="8" t="n">
        <v>40547.57638888889</v>
      </c>
      <c r="F858" s="9" t="n">
        <v>2.1</v>
      </c>
      <c r="G858" t="n">
        <v>17975</v>
      </c>
      <c r="H858" t="inlineStr">
        <is>
          <t>United Kingdom</t>
        </is>
      </c>
      <c r="I858" s="10">
        <f>IF(OR(G858="",LEFT(A858,1)="C",D858&lt;=0,F858&lt;=0,ISNUMBER(MATCH(B858,NonProduct,0)),LEFT(B858,5)="gift_",H858&lt;&gt;"United Kingdom"),"Drop","Keep")</f>
        <v/>
      </c>
    </row>
    <row r="859">
      <c r="A859" t="n">
        <v>540031</v>
      </c>
      <c r="B859" t="n">
        <v>82551</v>
      </c>
      <c r="C859" t="inlineStr">
        <is>
          <t>LAUNDRY 15C METAL SIGN</t>
        </is>
      </c>
      <c r="D859" t="n">
        <v>4</v>
      </c>
      <c r="E859" s="8" t="n">
        <v>40547.57638888889</v>
      </c>
      <c r="F859" s="9" t="n">
        <v>1.45</v>
      </c>
      <c r="G859" t="n">
        <v>17975</v>
      </c>
      <c r="H859" t="inlineStr">
        <is>
          <t>United Kingdom</t>
        </is>
      </c>
      <c r="I859" s="10">
        <f>IF(OR(G859="",LEFT(A859,1)="C",D859&lt;=0,F859&lt;=0,ISNUMBER(MATCH(B859,NonProduct,0)),LEFT(B859,5)="gift_",H859&lt;&gt;"United Kingdom"),"Drop","Keep")</f>
        <v/>
      </c>
    </row>
    <row r="860">
      <c r="A860" t="n">
        <v>540031</v>
      </c>
      <c r="B860" t="n">
        <v>21181</v>
      </c>
      <c r="C860" t="inlineStr">
        <is>
          <t>PLEASE ONE PERSON METAL SIGN</t>
        </is>
      </c>
      <c r="D860" t="n">
        <v>3</v>
      </c>
      <c r="E860" s="8" t="n">
        <v>40547.57638888889</v>
      </c>
      <c r="F860" s="9" t="n">
        <v>2.1</v>
      </c>
      <c r="G860" t="n">
        <v>17975</v>
      </c>
      <c r="H860" t="inlineStr">
        <is>
          <t>United Kingdom</t>
        </is>
      </c>
      <c r="I860" s="10">
        <f>IF(OR(G860="",LEFT(A860,1)="C",D860&lt;=0,F860&lt;=0,ISNUMBER(MATCH(B860,NonProduct,0)),LEFT(B860,5)="gift_",H860&lt;&gt;"United Kingdom"),"Drop","Keep")</f>
        <v/>
      </c>
    </row>
    <row r="861">
      <c r="A861" t="n">
        <v>540031</v>
      </c>
      <c r="B861" t="n">
        <v>21169</v>
      </c>
      <c r="C861" t="inlineStr">
        <is>
          <t xml:space="preserve">YOU'RE CONFUSING ME METAL SIGN </t>
        </is>
      </c>
      <c r="D861" t="n">
        <v>2</v>
      </c>
      <c r="E861" s="8" t="n">
        <v>40547.57638888889</v>
      </c>
      <c r="F861" s="9" t="n">
        <v>1.69</v>
      </c>
      <c r="G861" t="n">
        <v>17975</v>
      </c>
      <c r="H861" t="inlineStr">
        <is>
          <t>United Kingdom</t>
        </is>
      </c>
      <c r="I861" s="10">
        <f>IF(OR(G861="",LEFT(A861,1)="C",D861&lt;=0,F861&lt;=0,ISNUMBER(MATCH(B861,NonProduct,0)),LEFT(B861,5)="gift_",H861&lt;&gt;"United Kingdom"),"Drop","Keep")</f>
        <v/>
      </c>
    </row>
    <row r="862">
      <c r="A862" t="n">
        <v>540031</v>
      </c>
      <c r="B862" t="n">
        <v>22413</v>
      </c>
      <c r="C862" t="inlineStr">
        <is>
          <t xml:space="preserve">METAL SIGN TAKE IT OR LEAVE IT </t>
        </is>
      </c>
      <c r="D862" t="n">
        <v>3</v>
      </c>
      <c r="E862" s="8" t="n">
        <v>40547.57638888889</v>
      </c>
      <c r="F862" s="9" t="n">
        <v>2.95</v>
      </c>
      <c r="G862" t="n">
        <v>17975</v>
      </c>
      <c r="H862" t="inlineStr">
        <is>
          <t>United Kingdom</t>
        </is>
      </c>
      <c r="I862" s="10">
        <f>IF(OR(G862="",LEFT(A862,1)="C",D862&lt;=0,F862&lt;=0,ISNUMBER(MATCH(B862,NonProduct,0)),LEFT(B862,5)="gift_",H862&lt;&gt;"United Kingdom"),"Drop","Keep")</f>
        <v/>
      </c>
    </row>
    <row r="863">
      <c r="A863" t="n">
        <v>540031</v>
      </c>
      <c r="B863" t="n">
        <v>82599</v>
      </c>
      <c r="C863" t="inlineStr">
        <is>
          <t>FANNY'S REST STOPMETAL SIGN</t>
        </is>
      </c>
      <c r="D863" t="n">
        <v>1</v>
      </c>
      <c r="E863" s="8" t="n">
        <v>40547.57638888889</v>
      </c>
      <c r="F863" s="9" t="n">
        <v>2.1</v>
      </c>
      <c r="G863" t="n">
        <v>17975</v>
      </c>
      <c r="H863" t="inlineStr">
        <is>
          <t>United Kingdom</t>
        </is>
      </c>
      <c r="I863" s="10">
        <f>IF(OR(G863="",LEFT(A863,1)="C",D863&lt;=0,F863&lt;=0,ISNUMBER(MATCH(B863,NonProduct,0)),LEFT(B863,5)="gift_",H863&lt;&gt;"United Kingdom"),"Drop","Keep")</f>
        <v/>
      </c>
    </row>
    <row r="864">
      <c r="A864" t="n">
        <v>540031</v>
      </c>
      <c r="B864" t="n">
        <v>22564</v>
      </c>
      <c r="C864" t="inlineStr">
        <is>
          <t>ALPHABET STENCIL CRAFT</t>
        </is>
      </c>
      <c r="D864" t="n">
        <v>1</v>
      </c>
      <c r="E864" s="8" t="n">
        <v>40547.57638888889</v>
      </c>
      <c r="F864" s="9" t="n">
        <v>1.25</v>
      </c>
      <c r="G864" t="n">
        <v>17975</v>
      </c>
      <c r="H864" t="inlineStr">
        <is>
          <t>United Kingdom</t>
        </is>
      </c>
      <c r="I864" s="10">
        <f>IF(OR(G864="",LEFT(A864,1)="C",D864&lt;=0,F864&lt;=0,ISNUMBER(MATCH(B864,NonProduct,0)),LEFT(B864,5)="gift_",H864&lt;&gt;"United Kingdom"),"Drop","Keep")</f>
        <v/>
      </c>
    </row>
    <row r="865">
      <c r="A865" t="n">
        <v>540031</v>
      </c>
      <c r="B865" t="n">
        <v>22563</v>
      </c>
      <c r="C865" t="inlineStr">
        <is>
          <t>HAPPY STENCIL CRAFT</t>
        </is>
      </c>
      <c r="D865" t="n">
        <v>1</v>
      </c>
      <c r="E865" s="8" t="n">
        <v>40547.57638888889</v>
      </c>
      <c r="F865" s="9" t="n">
        <v>1.25</v>
      </c>
      <c r="G865" t="n">
        <v>17975</v>
      </c>
      <c r="H865" t="inlineStr">
        <is>
          <t>United Kingdom</t>
        </is>
      </c>
      <c r="I865" s="10">
        <f>IF(OR(G865="",LEFT(A865,1)="C",D865&lt;=0,F865&lt;=0,ISNUMBER(MATCH(B865,NonProduct,0)),LEFT(B865,5)="gift_",H865&lt;&gt;"United Kingdom"),"Drop","Keep")</f>
        <v/>
      </c>
    </row>
    <row r="866">
      <c r="A866" t="n">
        <v>540031</v>
      </c>
      <c r="B866" t="inlineStr">
        <is>
          <t>84924A</t>
        </is>
      </c>
      <c r="C866" t="inlineStr">
        <is>
          <t xml:space="preserve">WAKE UP COCKEREL CALENDAR SIGN </t>
        </is>
      </c>
      <c r="D866" t="n">
        <v>5</v>
      </c>
      <c r="E866" s="8" t="n">
        <v>40547.57638888889</v>
      </c>
      <c r="F866" s="9" t="n">
        <v>3.75</v>
      </c>
      <c r="G866" t="n">
        <v>17975</v>
      </c>
      <c r="H866" t="inlineStr">
        <is>
          <t>United Kingdom</t>
        </is>
      </c>
      <c r="I866" s="10">
        <f>IF(OR(G866="",LEFT(A866,1)="C",D866&lt;=0,F866&lt;=0,ISNUMBER(MATCH(B866,NonProduct,0)),LEFT(B866,5)="gift_",H866&lt;&gt;"United Kingdom"),"Drop","Keep")</f>
        <v/>
      </c>
    </row>
    <row r="867">
      <c r="A867" t="n">
        <v>540031</v>
      </c>
      <c r="B867" t="n">
        <v>22469</v>
      </c>
      <c r="C867" t="inlineStr">
        <is>
          <t>HEART OF WICKER SMALL</t>
        </is>
      </c>
      <c r="D867" t="n">
        <v>6</v>
      </c>
      <c r="E867" s="8" t="n">
        <v>40547.57638888889</v>
      </c>
      <c r="F867" s="9" t="n">
        <v>1.65</v>
      </c>
      <c r="G867" t="n">
        <v>17975</v>
      </c>
      <c r="H867" t="inlineStr">
        <is>
          <t>United Kingdom</t>
        </is>
      </c>
      <c r="I867" s="10">
        <f>IF(OR(G867="",LEFT(A867,1)="C",D867&lt;=0,F867&lt;=0,ISNUMBER(MATCH(B867,NonProduct,0)),LEFT(B867,5)="gift_",H867&lt;&gt;"United Kingdom"),"Drop","Keep")</f>
        <v/>
      </c>
    </row>
    <row r="868">
      <c r="A868" t="n">
        <v>540031</v>
      </c>
      <c r="B868" t="n">
        <v>22470</v>
      </c>
      <c r="C868" t="inlineStr">
        <is>
          <t>HEART OF WICKER LARGE</t>
        </is>
      </c>
      <c r="D868" t="n">
        <v>3</v>
      </c>
      <c r="E868" s="8" t="n">
        <v>40547.57638888889</v>
      </c>
      <c r="F868" s="9" t="n">
        <v>2.95</v>
      </c>
      <c r="G868" t="n">
        <v>17975</v>
      </c>
      <c r="H868" t="inlineStr">
        <is>
          <t>United Kingdom</t>
        </is>
      </c>
      <c r="I868" s="10">
        <f>IF(OR(G868="",LEFT(A868,1)="C",D868&lt;=0,F868&lt;=0,ISNUMBER(MATCH(B868,NonProduct,0)),LEFT(B868,5)="gift_",H868&lt;&gt;"United Kingdom"),"Drop","Keep")</f>
        <v/>
      </c>
    </row>
    <row r="869">
      <c r="A869" t="n">
        <v>540031</v>
      </c>
      <c r="B869" t="n">
        <v>82486</v>
      </c>
      <c r="C869" t="inlineStr">
        <is>
          <t>WOOD S/3 CABINET ANT WHITE FINISH</t>
        </is>
      </c>
      <c r="D869" t="n">
        <v>12</v>
      </c>
      <c r="E869" s="8" t="n">
        <v>40547.57638888889</v>
      </c>
      <c r="F869" s="9" t="n">
        <v>6.95</v>
      </c>
      <c r="G869" t="n">
        <v>17975</v>
      </c>
      <c r="H869" t="inlineStr">
        <is>
          <t>United Kingdom</t>
        </is>
      </c>
      <c r="I869" s="10">
        <f>IF(OR(G869="",LEFT(A869,1)="C",D869&lt;=0,F869&lt;=0,ISNUMBER(MATCH(B869,NonProduct,0)),LEFT(B869,5)="gift_",H869&lt;&gt;"United Kingdom"),"Drop","Keep")</f>
        <v/>
      </c>
    </row>
    <row r="870">
      <c r="A870" t="n">
        <v>540031</v>
      </c>
      <c r="B870" t="n">
        <v>22119</v>
      </c>
      <c r="C870" t="inlineStr">
        <is>
          <t>PEACE WOODEN BLOCK LETTERS</t>
        </is>
      </c>
      <c r="D870" t="n">
        <v>2</v>
      </c>
      <c r="E870" s="8" t="n">
        <v>40547.57638888889</v>
      </c>
      <c r="F870" s="9" t="n">
        <v>6.95</v>
      </c>
      <c r="G870" t="n">
        <v>17975</v>
      </c>
      <c r="H870" t="inlineStr">
        <is>
          <t>United Kingdom</t>
        </is>
      </c>
      <c r="I870" s="10">
        <f>IF(OR(G870="",LEFT(A870,1)="C",D870&lt;=0,F870&lt;=0,ISNUMBER(MATCH(B870,NonProduct,0)),LEFT(B870,5)="gift_",H870&lt;&gt;"United Kingdom"),"Drop","Keep")</f>
        <v/>
      </c>
    </row>
    <row r="871">
      <c r="A871" t="n">
        <v>540031</v>
      </c>
      <c r="B871" t="n">
        <v>22118</v>
      </c>
      <c r="C871" t="inlineStr">
        <is>
          <t>JOY WOODEN BLOCK LETTERS</t>
        </is>
      </c>
      <c r="D871" t="n">
        <v>4</v>
      </c>
      <c r="E871" s="8" t="n">
        <v>40547.57638888889</v>
      </c>
      <c r="F871" s="9" t="n">
        <v>4.95</v>
      </c>
      <c r="G871" t="n">
        <v>17975</v>
      </c>
      <c r="H871" t="inlineStr">
        <is>
          <t>United Kingdom</t>
        </is>
      </c>
      <c r="I871" s="10">
        <f>IF(OR(G871="",LEFT(A871,1)="C",D871&lt;=0,F871&lt;=0,ISNUMBER(MATCH(B871,NonProduct,0)),LEFT(B871,5)="gift_",H871&lt;&gt;"United Kingdom"),"Drop","Keep")</f>
        <v/>
      </c>
    </row>
    <row r="872">
      <c r="A872" t="n">
        <v>540031</v>
      </c>
      <c r="B872" t="n">
        <v>21755</v>
      </c>
      <c r="C872" t="inlineStr">
        <is>
          <t>LOVE BUILDING BLOCK WORD</t>
        </is>
      </c>
      <c r="D872" t="n">
        <v>6</v>
      </c>
      <c r="E872" s="8" t="n">
        <v>40547.57638888889</v>
      </c>
      <c r="F872" s="9" t="n">
        <v>5.95</v>
      </c>
      <c r="G872" t="n">
        <v>17975</v>
      </c>
      <c r="H872" t="inlineStr">
        <is>
          <t>United Kingdom</t>
        </is>
      </c>
      <c r="I872" s="10">
        <f>IF(OR(G872="",LEFT(A872,1)="C",D872&lt;=0,F872&lt;=0,ISNUMBER(MATCH(B872,NonProduct,0)),LEFT(B872,5)="gift_",H872&lt;&gt;"United Kingdom"),"Drop","Keep")</f>
        <v/>
      </c>
    </row>
    <row r="873">
      <c r="A873" t="n">
        <v>540031</v>
      </c>
      <c r="B873" t="n">
        <v>21754</v>
      </c>
      <c r="C873" t="inlineStr">
        <is>
          <t>HOME BUILDING BLOCK WORD</t>
        </is>
      </c>
      <c r="D873" t="n">
        <v>18</v>
      </c>
      <c r="E873" s="8" t="n">
        <v>40547.57638888889</v>
      </c>
      <c r="F873" s="9" t="n">
        <v>5.45</v>
      </c>
      <c r="G873" t="n">
        <v>17975</v>
      </c>
      <c r="H873" t="inlineStr">
        <is>
          <t>United Kingdom</t>
        </is>
      </c>
      <c r="I873" s="10">
        <f>IF(OR(G873="",LEFT(A873,1)="C",D873&lt;=0,F873&lt;=0,ISNUMBER(MATCH(B873,NonProduct,0)),LEFT(B873,5)="gift_",H873&lt;&gt;"United Kingdom"),"Drop","Keep")</f>
        <v/>
      </c>
    </row>
    <row r="874">
      <c r="A874" t="n">
        <v>540031</v>
      </c>
      <c r="B874" t="n">
        <v>35971</v>
      </c>
      <c r="C874" t="inlineStr">
        <is>
          <t>ROSE FOLKART HEART DECORATIONS</t>
        </is>
      </c>
      <c r="D874" t="n">
        <v>24</v>
      </c>
      <c r="E874" s="8" t="n">
        <v>40547.57638888889</v>
      </c>
      <c r="F874" s="9" t="n">
        <v>1.25</v>
      </c>
      <c r="G874" t="n">
        <v>17975</v>
      </c>
      <c r="H874" t="inlineStr">
        <is>
          <t>United Kingdom</t>
        </is>
      </c>
      <c r="I874" s="10">
        <f>IF(OR(G874="",LEFT(A874,1)="C",D874&lt;=0,F874&lt;=0,ISNUMBER(MATCH(B874,NonProduct,0)),LEFT(B874,5)="gift_",H874&lt;&gt;"United Kingdom"),"Drop","Keep")</f>
        <v/>
      </c>
    </row>
    <row r="875">
      <c r="A875" t="n">
        <v>540031</v>
      </c>
      <c r="B875" t="n">
        <v>22366</v>
      </c>
      <c r="C875" t="inlineStr">
        <is>
          <t xml:space="preserve">DOORMAT AIRMAIL </t>
        </is>
      </c>
      <c r="D875" t="n">
        <v>1</v>
      </c>
      <c r="E875" s="8" t="n">
        <v>40547.57638888889</v>
      </c>
      <c r="F875" s="9" t="n">
        <v>7.95</v>
      </c>
      <c r="G875" t="n">
        <v>17975</v>
      </c>
      <c r="H875" t="inlineStr">
        <is>
          <t>United Kingdom</t>
        </is>
      </c>
      <c r="I875" s="10">
        <f>IF(OR(G875="",LEFT(A875,1)="C",D875&lt;=0,F875&lt;=0,ISNUMBER(MATCH(B875,NonProduct,0)),LEFT(B875,5)="gift_",H875&lt;&gt;"United Kingdom"),"Drop","Keep")</f>
        <v/>
      </c>
    </row>
    <row r="876">
      <c r="A876" t="n">
        <v>540031</v>
      </c>
      <c r="B876" t="n">
        <v>22660</v>
      </c>
      <c r="C876" t="inlineStr">
        <is>
          <t>DOORMAT I LOVE LONDON</t>
        </is>
      </c>
      <c r="D876" t="n">
        <v>1</v>
      </c>
      <c r="E876" s="8" t="n">
        <v>40547.57638888889</v>
      </c>
      <c r="F876" s="9" t="n">
        <v>7.95</v>
      </c>
      <c r="G876" t="n">
        <v>17975</v>
      </c>
      <c r="H876" t="inlineStr">
        <is>
          <t>United Kingdom</t>
        </is>
      </c>
      <c r="I876" s="10">
        <f>IF(OR(G876="",LEFT(A876,1)="C",D876&lt;=0,F876&lt;=0,ISNUMBER(MATCH(B876,NonProduct,0)),LEFT(B876,5)="gift_",H876&lt;&gt;"United Kingdom"),"Drop","Keep")</f>
        <v/>
      </c>
    </row>
    <row r="877">
      <c r="A877" t="n">
        <v>540031</v>
      </c>
      <c r="B877" t="n">
        <v>22365</v>
      </c>
      <c r="C877" t="inlineStr">
        <is>
          <t>DOORMAT RESPECTABLE HOUSE</t>
        </is>
      </c>
      <c r="D877" t="n">
        <v>1</v>
      </c>
      <c r="E877" s="8" t="n">
        <v>40547.57638888889</v>
      </c>
      <c r="F877" s="9" t="n">
        <v>7.95</v>
      </c>
      <c r="G877" t="n">
        <v>17975</v>
      </c>
      <c r="H877" t="inlineStr">
        <is>
          <t>United Kingdom</t>
        </is>
      </c>
      <c r="I877" s="10">
        <f>IF(OR(G877="",LEFT(A877,1)="C",D877&lt;=0,F877&lt;=0,ISNUMBER(MATCH(B877,NonProduct,0)),LEFT(B877,5)="gift_",H877&lt;&gt;"United Kingdom"),"Drop","Keep")</f>
        <v/>
      </c>
    </row>
    <row r="878">
      <c r="A878" t="n">
        <v>540031</v>
      </c>
      <c r="B878" t="n">
        <v>84879</v>
      </c>
      <c r="C878" t="inlineStr">
        <is>
          <t>ASSORTED COLOUR BIRD ORNAMENT</t>
        </is>
      </c>
      <c r="D878" t="n">
        <v>8</v>
      </c>
      <c r="E878" s="8" t="n">
        <v>40547.57638888889</v>
      </c>
      <c r="F878" s="9" t="n">
        <v>1.69</v>
      </c>
      <c r="G878" t="n">
        <v>17975</v>
      </c>
      <c r="H878" t="inlineStr">
        <is>
          <t>United Kingdom</t>
        </is>
      </c>
      <c r="I878" s="10">
        <f>IF(OR(G878="",LEFT(A878,1)="C",D878&lt;=0,F878&lt;=0,ISNUMBER(MATCH(B878,NonProduct,0)),LEFT(B878,5)="gift_",H878&lt;&gt;"United Kingdom"),"Drop","Keep")</f>
        <v/>
      </c>
    </row>
    <row r="879">
      <c r="A879" t="n">
        <v>540031</v>
      </c>
      <c r="B879" t="n">
        <v>21135</v>
      </c>
      <c r="C879" t="inlineStr">
        <is>
          <t>VICTORIAN  METAL POSTCARD SPRING</t>
        </is>
      </c>
      <c r="D879" t="n">
        <v>7</v>
      </c>
      <c r="E879" s="8" t="n">
        <v>40547.57638888889</v>
      </c>
      <c r="F879" s="9" t="n">
        <v>1.69</v>
      </c>
      <c r="G879" t="n">
        <v>17975</v>
      </c>
      <c r="H879" t="inlineStr">
        <is>
          <t>United Kingdom</t>
        </is>
      </c>
      <c r="I879" s="10">
        <f>IF(OR(G879="",LEFT(A879,1)="C",D879&lt;=0,F879&lt;=0,ISNUMBER(MATCH(B879,NonProduct,0)),LEFT(B879,5)="gift_",H879&lt;&gt;"United Kingdom"),"Drop","Keep")</f>
        <v/>
      </c>
    </row>
    <row r="880">
      <c r="A880" t="n">
        <v>540031</v>
      </c>
      <c r="B880" t="n">
        <v>22149</v>
      </c>
      <c r="C880" t="inlineStr">
        <is>
          <t>FELTCRAFT 6 FLOWER FRIENDS</t>
        </is>
      </c>
      <c r="D880" t="n">
        <v>1</v>
      </c>
      <c r="E880" s="8" t="n">
        <v>40547.57638888889</v>
      </c>
      <c r="F880" s="9" t="n">
        <v>2.1</v>
      </c>
      <c r="G880" t="n">
        <v>17975</v>
      </c>
      <c r="H880" t="inlineStr">
        <is>
          <t>United Kingdom</t>
        </is>
      </c>
      <c r="I880" s="10">
        <f>IF(OR(G880="",LEFT(A880,1)="C",D880&lt;=0,F880&lt;=0,ISNUMBER(MATCH(B880,NonProduct,0)),LEFT(B880,5)="gift_",H880&lt;&gt;"United Kingdom"),"Drop","Keep")</f>
        <v/>
      </c>
    </row>
    <row r="881">
      <c r="A881" t="n">
        <v>540031</v>
      </c>
      <c r="B881" t="n">
        <v>22147</v>
      </c>
      <c r="C881" t="inlineStr">
        <is>
          <t>FELTCRAFT BUTTERFLY HEARTS</t>
        </is>
      </c>
      <c r="D881" t="n">
        <v>1</v>
      </c>
      <c r="E881" s="8" t="n">
        <v>40547.57638888889</v>
      </c>
      <c r="F881" s="9" t="n">
        <v>1.45</v>
      </c>
      <c r="G881" t="n">
        <v>17975</v>
      </c>
      <c r="H881" t="inlineStr">
        <is>
          <t>United Kingdom</t>
        </is>
      </c>
      <c r="I881" s="10">
        <f>IF(OR(G881="",LEFT(A881,1)="C",D881&lt;=0,F881&lt;=0,ISNUMBER(MATCH(B881,NonProduct,0)),LEFT(B881,5)="gift_",H881&lt;&gt;"United Kingdom"),"Drop","Keep")</f>
        <v/>
      </c>
    </row>
    <row r="882">
      <c r="A882" t="n">
        <v>540031</v>
      </c>
      <c r="B882" t="n">
        <v>21114</v>
      </c>
      <c r="C882" t="inlineStr">
        <is>
          <t>LAVENDER SCENTED FABRIC HEART</t>
        </is>
      </c>
      <c r="D882" t="n">
        <v>5</v>
      </c>
      <c r="E882" s="8" t="n">
        <v>40547.57638888889</v>
      </c>
      <c r="F882" s="9" t="n">
        <v>1.25</v>
      </c>
      <c r="G882" t="n">
        <v>17975</v>
      </c>
      <c r="H882" t="inlineStr">
        <is>
          <t>United Kingdom</t>
        </is>
      </c>
      <c r="I882" s="10">
        <f>IF(OR(G882="",LEFT(A882,1)="C",D882&lt;=0,F882&lt;=0,ISNUMBER(MATCH(B882,NonProduct,0)),LEFT(B882,5)="gift_",H882&lt;&gt;"United Kingdom"),"Drop","Keep")</f>
        <v/>
      </c>
    </row>
    <row r="883">
      <c r="A883" t="n">
        <v>540032</v>
      </c>
      <c r="B883" t="n">
        <v>22722</v>
      </c>
      <c r="C883" t="inlineStr">
        <is>
          <t>SET OF 6 SPICE TINS PANTRY DESIGN</t>
        </is>
      </c>
      <c r="D883" t="n">
        <v>8</v>
      </c>
      <c r="E883" s="8" t="n">
        <v>40547.57638888889</v>
      </c>
      <c r="F883" s="9" t="n">
        <v>3.95</v>
      </c>
      <c r="G883" t="n">
        <v>13397</v>
      </c>
      <c r="H883" t="inlineStr">
        <is>
          <t>United Kingdom</t>
        </is>
      </c>
      <c r="I883" s="10">
        <f>IF(OR(G883="",LEFT(A883,1)="C",D883&lt;=0,F883&lt;=0,ISNUMBER(MATCH(B883,NonProduct,0)),LEFT(B883,5)="gift_",H883&lt;&gt;"United Kingdom"),"Drop","Keep")</f>
        <v/>
      </c>
    </row>
    <row r="884">
      <c r="A884" t="n">
        <v>540032</v>
      </c>
      <c r="B884" t="n">
        <v>22720</v>
      </c>
      <c r="C884" t="inlineStr">
        <is>
          <t xml:space="preserve">SET OF 3 CAKE TINS PANTRY DESIGN </t>
        </is>
      </c>
      <c r="D884" t="n">
        <v>6</v>
      </c>
      <c r="E884" s="8" t="n">
        <v>40547.57638888889</v>
      </c>
      <c r="F884" s="9" t="n">
        <v>4.95</v>
      </c>
      <c r="G884" t="n">
        <v>13397</v>
      </c>
      <c r="H884" t="inlineStr">
        <is>
          <t>United Kingdom</t>
        </is>
      </c>
      <c r="I884" s="10">
        <f>IF(OR(G884="",LEFT(A884,1)="C",D884&lt;=0,F884&lt;=0,ISNUMBER(MATCH(B884,NonProduct,0)),LEFT(B884,5)="gift_",H884&lt;&gt;"United Kingdom"),"Drop","Keep")</f>
        <v/>
      </c>
    </row>
    <row r="885">
      <c r="A885" t="n">
        <v>540032</v>
      </c>
      <c r="B885" t="n">
        <v>22937</v>
      </c>
      <c r="C885" t="inlineStr">
        <is>
          <t>BAKING MOULD CHOCOLATE CUPCAKES</t>
        </is>
      </c>
      <c r="D885" t="n">
        <v>6</v>
      </c>
      <c r="E885" s="8" t="n">
        <v>40547.57638888889</v>
      </c>
      <c r="F885" s="9" t="n">
        <v>2.55</v>
      </c>
      <c r="G885" t="n">
        <v>13397</v>
      </c>
      <c r="H885" t="inlineStr">
        <is>
          <t>United Kingdom</t>
        </is>
      </c>
      <c r="I885" s="10">
        <f>IF(OR(G885="",LEFT(A885,1)="C",D885&lt;=0,F885&lt;=0,ISNUMBER(MATCH(B885,NonProduct,0)),LEFT(B885,5)="gift_",H885&lt;&gt;"United Kingdom"),"Drop","Keep")</f>
        <v/>
      </c>
    </row>
    <row r="886">
      <c r="A886" t="n">
        <v>540032</v>
      </c>
      <c r="B886" t="n">
        <v>21137</v>
      </c>
      <c r="C886" t="inlineStr">
        <is>
          <t>BLACK RECORD COVER FRAME</t>
        </is>
      </c>
      <c r="D886" t="n">
        <v>24</v>
      </c>
      <c r="E886" s="8" t="n">
        <v>40547.57638888889</v>
      </c>
      <c r="F886" s="9" t="n">
        <v>3.39</v>
      </c>
      <c r="G886" t="n">
        <v>13397</v>
      </c>
      <c r="H886" t="inlineStr">
        <is>
          <t>United Kingdom</t>
        </is>
      </c>
      <c r="I886" s="10">
        <f>IF(OR(G886="",LEFT(A886,1)="C",D886&lt;=0,F886&lt;=0,ISNUMBER(MATCH(B886,NonProduct,0)),LEFT(B886,5)="gift_",H886&lt;&gt;"United Kingdom"),"Drop","Keep")</f>
        <v/>
      </c>
    </row>
    <row r="887">
      <c r="A887" t="n">
        <v>540032</v>
      </c>
      <c r="B887" t="inlineStr">
        <is>
          <t>82001S</t>
        </is>
      </c>
      <c r="C887" t="inlineStr">
        <is>
          <t>VINYL RECORD FRAME SILVER</t>
        </is>
      </c>
      <c r="D887" t="n">
        <v>24</v>
      </c>
      <c r="E887" s="8" t="n">
        <v>40547.57638888889</v>
      </c>
      <c r="F887" s="9" t="n">
        <v>3.39</v>
      </c>
      <c r="G887" t="n">
        <v>13397</v>
      </c>
      <c r="H887" t="inlineStr">
        <is>
          <t>United Kingdom</t>
        </is>
      </c>
      <c r="I887" s="10">
        <f>IF(OR(G887="",LEFT(A887,1)="C",D887&lt;=0,F887&lt;=0,ISNUMBER(MATCH(B887,NonProduct,0)),LEFT(B887,5)="gift_",H887&lt;&gt;"United Kingdom"),"Drop","Keep")</f>
        <v/>
      </c>
    </row>
    <row r="888">
      <c r="A888" t="n">
        <v>540032</v>
      </c>
      <c r="B888" t="n">
        <v>22041</v>
      </c>
      <c r="C888" t="inlineStr">
        <is>
          <t xml:space="preserve">RECORD FRAME 7" SINGLE SIZE </t>
        </is>
      </c>
      <c r="D888" t="n">
        <v>12</v>
      </c>
      <c r="E888" s="8" t="n">
        <v>40547.57638888889</v>
      </c>
      <c r="F888" s="9" t="n">
        <v>2.55</v>
      </c>
      <c r="G888" t="n">
        <v>13397</v>
      </c>
      <c r="H888" t="inlineStr">
        <is>
          <t>United Kingdom</t>
        </is>
      </c>
      <c r="I888" s="10">
        <f>IF(OR(G888="",LEFT(A888,1)="C",D888&lt;=0,F888&lt;=0,ISNUMBER(MATCH(B888,NonProduct,0)),LEFT(B888,5)="gift_",H888&lt;&gt;"United Kingdom"),"Drop","Keep")</f>
        <v/>
      </c>
    </row>
    <row r="889">
      <c r="A889" t="n">
        <v>540032</v>
      </c>
      <c r="B889" t="n">
        <v>22728</v>
      </c>
      <c r="C889" t="inlineStr">
        <is>
          <t>ALARM CLOCK BAKELIKE PINK</t>
        </is>
      </c>
      <c r="D889" t="n">
        <v>4</v>
      </c>
      <c r="E889" s="8" t="n">
        <v>40547.57638888889</v>
      </c>
      <c r="F889" s="9" t="n">
        <v>3.75</v>
      </c>
      <c r="G889" t="n">
        <v>13397</v>
      </c>
      <c r="H889" t="inlineStr">
        <is>
          <t>United Kingdom</t>
        </is>
      </c>
      <c r="I889" s="10">
        <f>IF(OR(G889="",LEFT(A889,1)="C",D889&lt;=0,F889&lt;=0,ISNUMBER(MATCH(B889,NonProduct,0)),LEFT(B889,5)="gift_",H889&lt;&gt;"United Kingdom"),"Drop","Keep")</f>
        <v/>
      </c>
    </row>
    <row r="890">
      <c r="A890" t="n">
        <v>540032</v>
      </c>
      <c r="B890" t="n">
        <v>22727</v>
      </c>
      <c r="C890" t="inlineStr">
        <is>
          <t xml:space="preserve">ALARM CLOCK BAKELIKE RED </t>
        </is>
      </c>
      <c r="D890" t="n">
        <v>4</v>
      </c>
      <c r="E890" s="8" t="n">
        <v>40547.57638888889</v>
      </c>
      <c r="F890" s="9" t="n">
        <v>3.75</v>
      </c>
      <c r="G890" t="n">
        <v>13397</v>
      </c>
      <c r="H890" t="inlineStr">
        <is>
          <t>United Kingdom</t>
        </is>
      </c>
      <c r="I890" s="10">
        <f>IF(OR(G890="",LEFT(A890,1)="C",D890&lt;=0,F890&lt;=0,ISNUMBER(MATCH(B890,NonProduct,0)),LEFT(B890,5)="gift_",H890&lt;&gt;"United Kingdom"),"Drop","Keep")</f>
        <v/>
      </c>
    </row>
    <row r="891">
      <c r="A891" t="n">
        <v>540033</v>
      </c>
      <c r="B891" t="inlineStr">
        <is>
          <t>47591D</t>
        </is>
      </c>
      <c r="C891" t="inlineStr">
        <is>
          <t>PINK FAIRY CAKE CHILDRENS APRON</t>
        </is>
      </c>
      <c r="D891" t="n">
        <v>25</v>
      </c>
      <c r="E891" s="8" t="n">
        <v>40547.59166666667</v>
      </c>
      <c r="F891" s="9" t="n">
        <v>1.65</v>
      </c>
      <c r="G891" t="n">
        <v>13680</v>
      </c>
      <c r="H891" t="inlineStr">
        <is>
          <t>United Kingdom</t>
        </is>
      </c>
      <c r="I891" s="10">
        <f>IF(OR(G891="",LEFT(A891,1)="C",D891&lt;=0,F891&lt;=0,ISNUMBER(MATCH(B891,NonProduct,0)),LEFT(B891,5)="gift_",H891&lt;&gt;"United Kingdom"),"Drop","Keep")</f>
        <v/>
      </c>
    </row>
    <row r="892">
      <c r="A892" t="n">
        <v>540033</v>
      </c>
      <c r="B892" t="n">
        <v>22365</v>
      </c>
      <c r="C892" t="inlineStr">
        <is>
          <t>DOORMAT RESPECTABLE HOUSE</t>
        </is>
      </c>
      <c r="D892" t="n">
        <v>1</v>
      </c>
      <c r="E892" s="8" t="n">
        <v>40547.59166666667</v>
      </c>
      <c r="F892" s="9" t="n">
        <v>7.95</v>
      </c>
      <c r="G892" t="n">
        <v>13680</v>
      </c>
      <c r="H892" t="inlineStr">
        <is>
          <t>United Kingdom</t>
        </is>
      </c>
      <c r="I892" s="10">
        <f>IF(OR(G892="",LEFT(A892,1)="C",D892&lt;=0,F892&lt;=0,ISNUMBER(MATCH(B892,NonProduct,0)),LEFT(B892,5)="gift_",H892&lt;&gt;"United Kingdom"),"Drop","Keep")</f>
        <v/>
      </c>
    </row>
    <row r="893">
      <c r="A893" t="n">
        <v>540033</v>
      </c>
      <c r="B893" t="n">
        <v>48138</v>
      </c>
      <c r="C893" t="inlineStr">
        <is>
          <t>DOORMAT UNION FLAG</t>
        </is>
      </c>
      <c r="D893" t="n">
        <v>1</v>
      </c>
      <c r="E893" s="8" t="n">
        <v>40547.59166666667</v>
      </c>
      <c r="F893" s="9" t="n">
        <v>7.95</v>
      </c>
      <c r="G893" t="n">
        <v>13680</v>
      </c>
      <c r="H893" t="inlineStr">
        <is>
          <t>United Kingdom</t>
        </is>
      </c>
      <c r="I893" s="10">
        <f>IF(OR(G893="",LEFT(A893,1)="C",D893&lt;=0,F893&lt;=0,ISNUMBER(MATCH(B893,NonProduct,0)),LEFT(B893,5)="gift_",H893&lt;&gt;"United Kingdom"),"Drop","Keep")</f>
        <v/>
      </c>
    </row>
    <row r="894">
      <c r="A894" t="n">
        <v>540033</v>
      </c>
      <c r="B894" t="n">
        <v>22366</v>
      </c>
      <c r="C894" t="inlineStr">
        <is>
          <t xml:space="preserve">DOORMAT AIRMAIL </t>
        </is>
      </c>
      <c r="D894" t="n">
        <v>1</v>
      </c>
      <c r="E894" s="8" t="n">
        <v>40547.59166666667</v>
      </c>
      <c r="F894" s="9" t="n">
        <v>7.95</v>
      </c>
      <c r="G894" t="n">
        <v>13680</v>
      </c>
      <c r="H894" t="inlineStr">
        <is>
          <t>United Kingdom</t>
        </is>
      </c>
      <c r="I894" s="10">
        <f>IF(OR(G894="",LEFT(A894,1)="C",D894&lt;=0,F894&lt;=0,ISNUMBER(MATCH(B894,NonProduct,0)),LEFT(B894,5)="gift_",H894&lt;&gt;"United Kingdom"),"Drop","Keep")</f>
        <v/>
      </c>
    </row>
    <row r="895">
      <c r="A895" t="n">
        <v>540033</v>
      </c>
      <c r="B895" t="n">
        <v>22692</v>
      </c>
      <c r="C895" t="inlineStr">
        <is>
          <t>DOORMAT WELCOME TO OUR HOME</t>
        </is>
      </c>
      <c r="D895" t="n">
        <v>1</v>
      </c>
      <c r="E895" s="8" t="n">
        <v>40547.59166666667</v>
      </c>
      <c r="F895" s="9" t="n">
        <v>7.95</v>
      </c>
      <c r="G895" t="n">
        <v>13680</v>
      </c>
      <c r="H895" t="inlineStr">
        <is>
          <t>United Kingdom</t>
        </is>
      </c>
      <c r="I895" s="10">
        <f>IF(OR(G895="",LEFT(A895,1)="C",D895&lt;=0,F895&lt;=0,ISNUMBER(MATCH(B895,NonProduct,0)),LEFT(B895,5)="gift_",H895&lt;&gt;"United Kingdom"),"Drop","Keep")</f>
        <v/>
      </c>
    </row>
    <row r="896">
      <c r="A896" t="n">
        <v>540033</v>
      </c>
      <c r="B896" t="n">
        <v>48185</v>
      </c>
      <c r="C896" t="inlineStr">
        <is>
          <t>DOORMAT FAIRY CAKE</t>
        </is>
      </c>
      <c r="D896" t="n">
        <v>1</v>
      </c>
      <c r="E896" s="8" t="n">
        <v>40547.59166666667</v>
      </c>
      <c r="F896" s="9" t="n">
        <v>7.95</v>
      </c>
      <c r="G896" t="n">
        <v>13680</v>
      </c>
      <c r="H896" t="inlineStr">
        <is>
          <t>United Kingdom</t>
        </is>
      </c>
      <c r="I896" s="10">
        <f>IF(OR(G896="",LEFT(A896,1)="C",D896&lt;=0,F896&lt;=0,ISNUMBER(MATCH(B896,NonProduct,0)),LEFT(B896,5)="gift_",H896&lt;&gt;"United Kingdom"),"Drop","Keep")</f>
        <v/>
      </c>
    </row>
    <row r="897">
      <c r="A897" t="n">
        <v>540033</v>
      </c>
      <c r="B897" t="n">
        <v>21155</v>
      </c>
      <c r="C897" t="inlineStr">
        <is>
          <t>RED RETROSPOT PEG BAG</t>
        </is>
      </c>
      <c r="D897" t="n">
        <v>4</v>
      </c>
      <c r="E897" s="8" t="n">
        <v>40547.59166666667</v>
      </c>
      <c r="F897" s="9" t="n">
        <v>2.1</v>
      </c>
      <c r="G897" t="n">
        <v>13680</v>
      </c>
      <c r="H897" t="inlineStr">
        <is>
          <t>United Kingdom</t>
        </is>
      </c>
      <c r="I897" s="10">
        <f>IF(OR(G897="",LEFT(A897,1)="C",D897&lt;=0,F897&lt;=0,ISNUMBER(MATCH(B897,NonProduct,0)),LEFT(B897,5)="gift_",H897&lt;&gt;"United Kingdom"),"Drop","Keep")</f>
        <v/>
      </c>
    </row>
    <row r="898">
      <c r="A898" t="n">
        <v>540033</v>
      </c>
      <c r="B898" t="inlineStr">
        <is>
          <t>84849D</t>
        </is>
      </c>
      <c r="C898" t="inlineStr">
        <is>
          <t>HOT BATHS SOAP HOLDER</t>
        </is>
      </c>
      <c r="D898" t="n">
        <v>4</v>
      </c>
      <c r="E898" s="8" t="n">
        <v>40547.59166666667</v>
      </c>
      <c r="F898" s="9" t="n">
        <v>1.69</v>
      </c>
      <c r="G898" t="n">
        <v>13680</v>
      </c>
      <c r="H898" t="inlineStr">
        <is>
          <t>United Kingdom</t>
        </is>
      </c>
      <c r="I898" s="10">
        <f>IF(OR(G898="",LEFT(A898,1)="C",D898&lt;=0,F898&lt;=0,ISNUMBER(MATCH(B898,NonProduct,0)),LEFT(B898,5)="gift_",H898&lt;&gt;"United Kingdom"),"Drop","Keep")</f>
        <v/>
      </c>
    </row>
    <row r="899">
      <c r="A899" t="n">
        <v>540033</v>
      </c>
      <c r="B899" t="inlineStr">
        <is>
          <t>84849B</t>
        </is>
      </c>
      <c r="C899" t="inlineStr">
        <is>
          <t>FAIRY SOAP SOAP HOLDER</t>
        </is>
      </c>
      <c r="D899" t="n">
        <v>4</v>
      </c>
      <c r="E899" s="8" t="n">
        <v>40547.59166666667</v>
      </c>
      <c r="F899" s="9" t="n">
        <v>1.69</v>
      </c>
      <c r="G899" t="n">
        <v>13680</v>
      </c>
      <c r="H899" t="inlineStr">
        <is>
          <t>United Kingdom</t>
        </is>
      </c>
      <c r="I899" s="10">
        <f>IF(OR(G899="",LEFT(A899,1)="C",D899&lt;=0,F899&lt;=0,ISNUMBER(MATCH(B899,NonProduct,0)),LEFT(B899,5)="gift_",H899&lt;&gt;"United Kingdom"),"Drop","Keep")</f>
        <v/>
      </c>
    </row>
    <row r="900">
      <c r="A900" t="n">
        <v>540033</v>
      </c>
      <c r="B900" t="n">
        <v>21058</v>
      </c>
      <c r="C900" t="inlineStr">
        <is>
          <t>PARTY INVITES WOODLAND</t>
        </is>
      </c>
      <c r="D900" t="n">
        <v>5</v>
      </c>
      <c r="E900" s="8" t="n">
        <v>40547.59166666667</v>
      </c>
      <c r="F900" s="9" t="n">
        <v>0.85</v>
      </c>
      <c r="G900" t="n">
        <v>13680</v>
      </c>
      <c r="H900" t="inlineStr">
        <is>
          <t>United Kingdom</t>
        </is>
      </c>
      <c r="I900" s="10">
        <f>IF(OR(G900="",LEFT(A900,1)="C",D900&lt;=0,F900&lt;=0,ISNUMBER(MATCH(B900,NonProduct,0)),LEFT(B900,5)="gift_",H900&lt;&gt;"United Kingdom"),"Drop","Keep")</f>
        <v/>
      </c>
    </row>
    <row r="901">
      <c r="A901" t="n">
        <v>540033</v>
      </c>
      <c r="B901" t="n">
        <v>21059</v>
      </c>
      <c r="C901" t="inlineStr">
        <is>
          <t>PARTY INVITES DINOSAURS</t>
        </is>
      </c>
      <c r="D901" t="n">
        <v>5</v>
      </c>
      <c r="E901" s="8" t="n">
        <v>40547.59166666667</v>
      </c>
      <c r="F901" s="9" t="n">
        <v>0.85</v>
      </c>
      <c r="G901" t="n">
        <v>13680</v>
      </c>
      <c r="H901" t="inlineStr">
        <is>
          <t>United Kingdom</t>
        </is>
      </c>
      <c r="I901" s="10">
        <f>IF(OR(G901="",LEFT(A901,1)="C",D901&lt;=0,F901&lt;=0,ISNUMBER(MATCH(B901,NonProduct,0)),LEFT(B901,5)="gift_",H901&lt;&gt;"United Kingdom"),"Drop","Keep")</f>
        <v/>
      </c>
    </row>
    <row r="902">
      <c r="A902" t="n">
        <v>540033</v>
      </c>
      <c r="B902" t="n">
        <v>21063</v>
      </c>
      <c r="C902" t="inlineStr">
        <is>
          <t>PARTY INVITES JAZZ HEARTS</t>
        </is>
      </c>
      <c r="D902" t="n">
        <v>5</v>
      </c>
      <c r="E902" s="8" t="n">
        <v>40547.59166666667</v>
      </c>
      <c r="F902" s="9" t="n">
        <v>0.85</v>
      </c>
      <c r="G902" t="n">
        <v>13680</v>
      </c>
      <c r="H902" t="inlineStr">
        <is>
          <t>United Kingdom</t>
        </is>
      </c>
      <c r="I902" s="10">
        <f>IF(OR(G902="",LEFT(A902,1)="C",D902&lt;=0,F902&lt;=0,ISNUMBER(MATCH(B902,NonProduct,0)),LEFT(B902,5)="gift_",H902&lt;&gt;"United Kingdom"),"Drop","Keep")</f>
        <v/>
      </c>
    </row>
    <row r="903">
      <c r="A903" t="n">
        <v>540033</v>
      </c>
      <c r="B903" t="n">
        <v>21061</v>
      </c>
      <c r="C903" t="inlineStr">
        <is>
          <t>PARTY INVITES FOOTBALL</t>
        </is>
      </c>
      <c r="D903" t="n">
        <v>5</v>
      </c>
      <c r="E903" s="8" t="n">
        <v>40547.59166666667</v>
      </c>
      <c r="F903" s="9" t="n">
        <v>0.85</v>
      </c>
      <c r="G903" t="n">
        <v>13680</v>
      </c>
      <c r="H903" t="inlineStr">
        <is>
          <t>United Kingdom</t>
        </is>
      </c>
      <c r="I903" s="10">
        <f>IF(OR(G903="",LEFT(A903,1)="C",D903&lt;=0,F903&lt;=0,ISNUMBER(MATCH(B903,NonProduct,0)),LEFT(B903,5)="gift_",H903&lt;&gt;"United Kingdom"),"Drop","Keep")</f>
        <v/>
      </c>
    </row>
    <row r="904">
      <c r="A904" t="n">
        <v>540033</v>
      </c>
      <c r="B904" t="n">
        <v>21060</v>
      </c>
      <c r="C904" t="inlineStr">
        <is>
          <t>PARTY INVITES BALLOON GIRL</t>
        </is>
      </c>
      <c r="D904" t="n">
        <v>5</v>
      </c>
      <c r="E904" s="8" t="n">
        <v>40547.59166666667</v>
      </c>
      <c r="F904" s="9" t="n">
        <v>0.85</v>
      </c>
      <c r="G904" t="n">
        <v>13680</v>
      </c>
      <c r="H904" t="inlineStr">
        <is>
          <t>United Kingdom</t>
        </is>
      </c>
      <c r="I904" s="10">
        <f>IF(OR(G904="",LEFT(A904,1)="C",D904&lt;=0,F904&lt;=0,ISNUMBER(MATCH(B904,NonProduct,0)),LEFT(B904,5)="gift_",H904&lt;&gt;"United Kingdom"),"Drop","Keep")</f>
        <v/>
      </c>
    </row>
    <row r="905">
      <c r="A905" t="n">
        <v>540033</v>
      </c>
      <c r="B905" t="n">
        <v>21908</v>
      </c>
      <c r="C905" t="inlineStr">
        <is>
          <t>CHOCOLATE THIS WAY METAL SIGN</t>
        </is>
      </c>
      <c r="D905" t="n">
        <v>12</v>
      </c>
      <c r="E905" s="8" t="n">
        <v>40547.59166666667</v>
      </c>
      <c r="F905" s="9" t="n">
        <v>2.1</v>
      </c>
      <c r="G905" t="n">
        <v>13680</v>
      </c>
      <c r="H905" t="inlineStr">
        <is>
          <t>United Kingdom</t>
        </is>
      </c>
      <c r="I905" s="10">
        <f>IF(OR(G905="",LEFT(A905,1)="C",D905&lt;=0,F905&lt;=0,ISNUMBER(MATCH(B905,NonProduct,0)),LEFT(B905,5)="gift_",H905&lt;&gt;"United Kingdom"),"Drop","Keep")</f>
        <v/>
      </c>
    </row>
    <row r="906">
      <c r="A906" t="n">
        <v>540033</v>
      </c>
      <c r="B906" t="n">
        <v>85150</v>
      </c>
      <c r="C906" t="inlineStr">
        <is>
          <t>LADIES &amp; GENTLEMEN METAL SIGN</t>
        </is>
      </c>
      <c r="D906" t="n">
        <v>12</v>
      </c>
      <c r="E906" s="8" t="n">
        <v>40547.59166666667</v>
      </c>
      <c r="F906" s="9" t="n">
        <v>2.55</v>
      </c>
      <c r="G906" t="n">
        <v>13680</v>
      </c>
      <c r="H906" t="inlineStr">
        <is>
          <t>United Kingdom</t>
        </is>
      </c>
      <c r="I906" s="10">
        <f>IF(OR(G906="",LEFT(A906,1)="C",D906&lt;=0,F906&lt;=0,ISNUMBER(MATCH(B906,NonProduct,0)),LEFT(B906,5)="gift_",H906&lt;&gt;"United Kingdom"),"Drop","Keep")</f>
        <v/>
      </c>
    </row>
    <row r="907">
      <c r="A907" t="n">
        <v>540033</v>
      </c>
      <c r="B907" t="n">
        <v>21904</v>
      </c>
      <c r="C907" t="inlineStr">
        <is>
          <t xml:space="preserve">HOUSE WRECKING METAL SIGN </t>
        </is>
      </c>
      <c r="D907" t="n">
        <v>2</v>
      </c>
      <c r="E907" s="8" t="n">
        <v>40547.59166666667</v>
      </c>
      <c r="F907" s="9" t="n">
        <v>2.1</v>
      </c>
      <c r="G907" t="n">
        <v>13680</v>
      </c>
      <c r="H907" t="inlineStr">
        <is>
          <t>United Kingdom</t>
        </is>
      </c>
      <c r="I907" s="10">
        <f>IF(OR(G907="",LEFT(A907,1)="C",D907&lt;=0,F907&lt;=0,ISNUMBER(MATCH(B907,NonProduct,0)),LEFT(B907,5)="gift_",H907&lt;&gt;"United Kingdom"),"Drop","Keep")</f>
        <v/>
      </c>
    </row>
    <row r="908">
      <c r="A908" t="n">
        <v>540033</v>
      </c>
      <c r="B908" t="n">
        <v>21903</v>
      </c>
      <c r="C908" t="inlineStr">
        <is>
          <t>MAN FLU METAL SIGN</t>
        </is>
      </c>
      <c r="D908" t="n">
        <v>2</v>
      </c>
      <c r="E908" s="8" t="n">
        <v>40547.59166666667</v>
      </c>
      <c r="F908" s="9" t="n">
        <v>2.1</v>
      </c>
      <c r="G908" t="n">
        <v>13680</v>
      </c>
      <c r="H908" t="inlineStr">
        <is>
          <t>United Kingdom</t>
        </is>
      </c>
      <c r="I908" s="10">
        <f>IF(OR(G908="",LEFT(A908,1)="C",D908&lt;=0,F908&lt;=0,ISNUMBER(MATCH(B908,NonProduct,0)),LEFT(B908,5)="gift_",H908&lt;&gt;"United Kingdom"),"Drop","Keep")</f>
        <v/>
      </c>
    </row>
    <row r="909">
      <c r="A909" t="n">
        <v>540033</v>
      </c>
      <c r="B909" t="n">
        <v>21905</v>
      </c>
      <c r="C909" t="inlineStr">
        <is>
          <t xml:space="preserve">MORE BUTTER METAL SIGN </t>
        </is>
      </c>
      <c r="D909" t="n">
        <v>2</v>
      </c>
      <c r="E909" s="8" t="n">
        <v>40547.59166666667</v>
      </c>
      <c r="F909" s="9" t="n">
        <v>2.1</v>
      </c>
      <c r="G909" t="n">
        <v>13680</v>
      </c>
      <c r="H909" t="inlineStr">
        <is>
          <t>United Kingdom</t>
        </is>
      </c>
      <c r="I909" s="10">
        <f>IF(OR(G909="",LEFT(A909,1)="C",D909&lt;=0,F909&lt;=0,ISNUMBER(MATCH(B909,NonProduct,0)),LEFT(B909,5)="gift_",H909&lt;&gt;"United Kingdom"),"Drop","Keep")</f>
        <v/>
      </c>
    </row>
    <row r="910">
      <c r="A910" t="n">
        <v>540033</v>
      </c>
      <c r="B910" t="n">
        <v>22412</v>
      </c>
      <c r="C910" t="inlineStr">
        <is>
          <t xml:space="preserve">METAL SIGN NEIGHBOURHOOD WITCH </t>
        </is>
      </c>
      <c r="D910" t="n">
        <v>1</v>
      </c>
      <c r="E910" s="8" t="n">
        <v>40547.59166666667</v>
      </c>
      <c r="F910" s="9" t="n">
        <v>2.1</v>
      </c>
      <c r="G910" t="n">
        <v>13680</v>
      </c>
      <c r="H910" t="inlineStr">
        <is>
          <t>United Kingdom</t>
        </is>
      </c>
      <c r="I910" s="10">
        <f>IF(OR(G910="",LEFT(A910,1)="C",D910&lt;=0,F910&lt;=0,ISNUMBER(MATCH(B910,NonProduct,0)),LEFT(B910,5)="gift_",H910&lt;&gt;"United Kingdom"),"Drop","Keep")</f>
        <v/>
      </c>
    </row>
    <row r="911">
      <c r="A911" t="n">
        <v>540033</v>
      </c>
      <c r="B911" t="n">
        <v>21733</v>
      </c>
      <c r="C911" t="inlineStr">
        <is>
          <t>RED HANGING HEART T-LIGHT HOLDER</t>
        </is>
      </c>
      <c r="D911" t="n">
        <v>3</v>
      </c>
      <c r="E911" s="8" t="n">
        <v>40547.59166666667</v>
      </c>
      <c r="F911" s="9" t="n">
        <v>2.95</v>
      </c>
      <c r="G911" t="n">
        <v>13680</v>
      </c>
      <c r="H911" t="inlineStr">
        <is>
          <t>United Kingdom</t>
        </is>
      </c>
      <c r="I911" s="10">
        <f>IF(OR(G911="",LEFT(A911,1)="C",D911&lt;=0,F911&lt;=0,ISNUMBER(MATCH(B911,NonProduct,0)),LEFT(B911,5)="gift_",H911&lt;&gt;"United Kingdom"),"Drop","Keep")</f>
        <v/>
      </c>
    </row>
    <row r="912">
      <c r="A912" t="n">
        <v>540033</v>
      </c>
      <c r="B912" t="n">
        <v>22804</v>
      </c>
      <c r="C912" t="inlineStr">
        <is>
          <t>CANDLEHOLDER PINK HANGING HEART</t>
        </is>
      </c>
      <c r="D912" t="n">
        <v>3</v>
      </c>
      <c r="E912" s="8" t="n">
        <v>40547.59166666667</v>
      </c>
      <c r="F912" s="9" t="n">
        <v>2.95</v>
      </c>
      <c r="G912" t="n">
        <v>13680</v>
      </c>
      <c r="H912" t="inlineStr">
        <is>
          <t>United Kingdom</t>
        </is>
      </c>
      <c r="I912" s="10">
        <f>IF(OR(G912="",LEFT(A912,1)="C",D912&lt;=0,F912&lt;=0,ISNUMBER(MATCH(B912,NonProduct,0)),LEFT(B912,5)="gift_",H912&lt;&gt;"United Kingdom"),"Drop","Keep")</f>
        <v/>
      </c>
    </row>
    <row r="913">
      <c r="A913" t="n">
        <v>540033</v>
      </c>
      <c r="B913" t="n">
        <v>22988</v>
      </c>
      <c r="C913" t="inlineStr">
        <is>
          <t xml:space="preserve">SOLDIERS EGG CUP </t>
        </is>
      </c>
      <c r="D913" t="n">
        <v>6</v>
      </c>
      <c r="E913" s="8" t="n">
        <v>40547.59166666667</v>
      </c>
      <c r="F913" s="9" t="n">
        <v>1.25</v>
      </c>
      <c r="G913" t="n">
        <v>13680</v>
      </c>
      <c r="H913" t="inlineStr">
        <is>
          <t>United Kingdom</t>
        </is>
      </c>
      <c r="I913" s="10">
        <f>IF(OR(G913="",LEFT(A913,1)="C",D913&lt;=0,F913&lt;=0,ISNUMBER(MATCH(B913,NonProduct,0)),LEFT(B913,5)="gift_",H913&lt;&gt;"United Kingdom"),"Drop","Keep")</f>
        <v/>
      </c>
    </row>
    <row r="914">
      <c r="A914" t="n">
        <v>540033</v>
      </c>
      <c r="B914" t="n">
        <v>22975</v>
      </c>
      <c r="C914" t="inlineStr">
        <is>
          <t>SPACEBOY CHILDRENS EGG CUP</t>
        </is>
      </c>
      <c r="D914" t="n">
        <v>6</v>
      </c>
      <c r="E914" s="8" t="n">
        <v>40547.59166666667</v>
      </c>
      <c r="F914" s="9" t="n">
        <v>1.25</v>
      </c>
      <c r="G914" t="n">
        <v>13680</v>
      </c>
      <c r="H914" t="inlineStr">
        <is>
          <t>United Kingdom</t>
        </is>
      </c>
      <c r="I914" s="10">
        <f>IF(OR(G914="",LEFT(A914,1)="C",D914&lt;=0,F914&lt;=0,ISNUMBER(MATCH(B914,NonProduct,0)),LEFT(B914,5)="gift_",H914&lt;&gt;"United Kingdom"),"Drop","Keep")</f>
        <v/>
      </c>
    </row>
    <row r="915">
      <c r="A915" t="n">
        <v>540033</v>
      </c>
      <c r="B915" t="n">
        <v>22649</v>
      </c>
      <c r="C915" t="inlineStr">
        <is>
          <t>STRAWBERRY FAIRY CAKE TEAPOT</t>
        </is>
      </c>
      <c r="D915" t="n">
        <v>1</v>
      </c>
      <c r="E915" s="8" t="n">
        <v>40547.59166666667</v>
      </c>
      <c r="F915" s="9" t="n">
        <v>4.95</v>
      </c>
      <c r="G915" t="n">
        <v>13680</v>
      </c>
      <c r="H915" t="inlineStr">
        <is>
          <t>United Kingdom</t>
        </is>
      </c>
      <c r="I915" s="10">
        <f>IF(OR(G915="",LEFT(A915,1)="C",D915&lt;=0,F915&lt;=0,ISNUMBER(MATCH(B915,NonProduct,0)),LEFT(B915,5)="gift_",H915&lt;&gt;"United Kingdom"),"Drop","Keep")</f>
        <v/>
      </c>
    </row>
    <row r="916">
      <c r="A916" t="n">
        <v>540033</v>
      </c>
      <c r="B916" t="n">
        <v>21519</v>
      </c>
      <c r="C916" t="inlineStr">
        <is>
          <t xml:space="preserve">GIN &amp; TONIC DIET GREETING CARD </t>
        </is>
      </c>
      <c r="D916" t="n">
        <v>12</v>
      </c>
      <c r="E916" s="8" t="n">
        <v>40547.59166666667</v>
      </c>
      <c r="F916" s="9" t="n">
        <v>0.42</v>
      </c>
      <c r="G916" t="n">
        <v>13680</v>
      </c>
      <c r="H916" t="inlineStr">
        <is>
          <t>United Kingdom</t>
        </is>
      </c>
      <c r="I916" s="10">
        <f>IF(OR(G916="",LEFT(A916,1)="C",D916&lt;=0,F916&lt;=0,ISNUMBER(MATCH(B916,NonProduct,0)),LEFT(B916,5)="gift_",H916&lt;&gt;"United Kingdom"),"Drop","Keep")</f>
        <v/>
      </c>
    </row>
    <row r="917">
      <c r="A917" t="n">
        <v>540033</v>
      </c>
      <c r="B917" t="n">
        <v>22037</v>
      </c>
      <c r="C917" t="inlineStr">
        <is>
          <t>ROBOT BIRTHDAY CARD</t>
        </is>
      </c>
      <c r="D917" t="n">
        <v>12</v>
      </c>
      <c r="E917" s="8" t="n">
        <v>40547.59166666667</v>
      </c>
      <c r="F917" s="9" t="n">
        <v>0.42</v>
      </c>
      <c r="G917" t="n">
        <v>13680</v>
      </c>
      <c r="H917" t="inlineStr">
        <is>
          <t>United Kingdom</t>
        </is>
      </c>
      <c r="I917" s="10">
        <f>IF(OR(G917="",LEFT(A917,1)="C",D917&lt;=0,F917&lt;=0,ISNUMBER(MATCH(B917,NonProduct,0)),LEFT(B917,5)="gift_",H917&lt;&gt;"United Kingdom"),"Drop","Keep")</f>
        <v/>
      </c>
    </row>
    <row r="918">
      <c r="A918" t="n">
        <v>540033</v>
      </c>
      <c r="B918" t="n">
        <v>22716</v>
      </c>
      <c r="C918" t="inlineStr">
        <is>
          <t>CARD CIRCUS PARADE</t>
        </is>
      </c>
      <c r="D918" t="n">
        <v>12</v>
      </c>
      <c r="E918" s="8" t="n">
        <v>40547.59166666667</v>
      </c>
      <c r="F918" s="9" t="n">
        <v>0.42</v>
      </c>
      <c r="G918" t="n">
        <v>13680</v>
      </c>
      <c r="H918" t="inlineStr">
        <is>
          <t>United Kingdom</t>
        </is>
      </c>
      <c r="I918" s="10">
        <f>IF(OR(G918="",LEFT(A918,1)="C",D918&lt;=0,F918&lt;=0,ISNUMBER(MATCH(B918,NonProduct,0)),LEFT(B918,5)="gift_",H918&lt;&gt;"United Kingdom"),"Drop","Keep")</f>
        <v/>
      </c>
    </row>
    <row r="919">
      <c r="A919" t="n">
        <v>540033</v>
      </c>
      <c r="B919" t="n">
        <v>22064</v>
      </c>
      <c r="C919" t="inlineStr">
        <is>
          <t xml:space="preserve">PINK DOUGHNUT TRINKET POT </t>
        </is>
      </c>
      <c r="D919" t="n">
        <v>2</v>
      </c>
      <c r="E919" s="8" t="n">
        <v>40547.59166666667</v>
      </c>
      <c r="F919" s="9" t="n">
        <v>1.65</v>
      </c>
      <c r="G919" t="n">
        <v>13680</v>
      </c>
      <c r="H919" t="inlineStr">
        <is>
          <t>United Kingdom</t>
        </is>
      </c>
      <c r="I919" s="10">
        <f>IF(OR(G919="",LEFT(A919,1)="C",D919&lt;=0,F919&lt;=0,ISNUMBER(MATCH(B919,NonProduct,0)),LEFT(B919,5)="gift_",H919&lt;&gt;"United Kingdom"),"Drop","Keep")</f>
        <v/>
      </c>
    </row>
    <row r="920">
      <c r="A920" t="n">
        <v>540033</v>
      </c>
      <c r="B920" t="n">
        <v>37448</v>
      </c>
      <c r="C920" t="inlineStr">
        <is>
          <t>CERAMIC CAKE DESIGN SPOTTED MUG</t>
        </is>
      </c>
      <c r="D920" t="n">
        <v>4</v>
      </c>
      <c r="E920" s="8" t="n">
        <v>40547.59166666667</v>
      </c>
      <c r="F920" s="9" t="n">
        <v>1.49</v>
      </c>
      <c r="G920" t="n">
        <v>13680</v>
      </c>
      <c r="H920" t="inlineStr">
        <is>
          <t>United Kingdom</t>
        </is>
      </c>
      <c r="I920" s="10">
        <f>IF(OR(G920="",LEFT(A920,1)="C",D920&lt;=0,F920&lt;=0,ISNUMBER(MATCH(B920,NonProduct,0)),LEFT(B920,5)="gift_",H920&lt;&gt;"United Kingdom"),"Drop","Keep")</f>
        <v/>
      </c>
    </row>
    <row r="921">
      <c r="A921" t="n">
        <v>540033</v>
      </c>
      <c r="B921" t="n">
        <v>82600</v>
      </c>
      <c r="C921" t="inlineStr">
        <is>
          <t>NO SINGING METAL SIGN</t>
        </is>
      </c>
      <c r="D921" t="n">
        <v>12</v>
      </c>
      <c r="E921" s="8" t="n">
        <v>40547.59166666667</v>
      </c>
      <c r="F921" s="9" t="n">
        <v>2.1</v>
      </c>
      <c r="G921" t="n">
        <v>13680</v>
      </c>
      <c r="H921" t="inlineStr">
        <is>
          <t>United Kingdom</t>
        </is>
      </c>
      <c r="I921" s="10">
        <f>IF(OR(G921="",LEFT(A921,1)="C",D921&lt;=0,F921&lt;=0,ISNUMBER(MATCH(B921,NonProduct,0)),LEFT(B921,5)="gift_",H921&lt;&gt;"United Kingdom"),"Drop","Keep")</f>
        <v/>
      </c>
    </row>
    <row r="922">
      <c r="A922" t="n">
        <v>540033</v>
      </c>
      <c r="B922" t="n">
        <v>21175</v>
      </c>
      <c r="C922" t="inlineStr">
        <is>
          <t>GIN + TONIC DIET METAL SIGN</t>
        </is>
      </c>
      <c r="D922" t="n">
        <v>12</v>
      </c>
      <c r="E922" s="8" t="n">
        <v>40547.59166666667</v>
      </c>
      <c r="F922" s="9" t="n">
        <v>2.1</v>
      </c>
      <c r="G922" t="n">
        <v>13680</v>
      </c>
      <c r="H922" t="inlineStr">
        <is>
          <t>United Kingdom</t>
        </is>
      </c>
      <c r="I922" s="10">
        <f>IF(OR(G922="",LEFT(A922,1)="C",D922&lt;=0,F922&lt;=0,ISNUMBER(MATCH(B922,NonProduct,0)),LEFT(B922,5)="gift_",H922&lt;&gt;"United Kingdom"),"Drop","Keep")</f>
        <v/>
      </c>
    </row>
    <row r="923">
      <c r="A923" t="n">
        <v>540033</v>
      </c>
      <c r="B923" t="n">
        <v>21166</v>
      </c>
      <c r="C923" t="inlineStr">
        <is>
          <t xml:space="preserve">COOK WITH WINE METAL SIGN </t>
        </is>
      </c>
      <c r="D923" t="n">
        <v>12</v>
      </c>
      <c r="E923" s="8" t="n">
        <v>40547.59166666667</v>
      </c>
      <c r="F923" s="9" t="n">
        <v>1.95</v>
      </c>
      <c r="G923" t="n">
        <v>13680</v>
      </c>
      <c r="H923" t="inlineStr">
        <is>
          <t>United Kingdom</t>
        </is>
      </c>
      <c r="I923" s="10">
        <f>IF(OR(G923="",LEFT(A923,1)="C",D923&lt;=0,F923&lt;=0,ISNUMBER(MATCH(B923,NonProduct,0)),LEFT(B923,5)="gift_",H923&lt;&gt;"United Kingdom"),"Drop","Keep")</f>
        <v/>
      </c>
    </row>
    <row r="924">
      <c r="A924" t="n">
        <v>540033</v>
      </c>
      <c r="B924" t="n">
        <v>21181</v>
      </c>
      <c r="C924" t="inlineStr">
        <is>
          <t>PLEASE ONE PERSON METAL SIGN</t>
        </is>
      </c>
      <c r="D924" t="n">
        <v>48</v>
      </c>
      <c r="E924" s="8" t="n">
        <v>40547.59166666667</v>
      </c>
      <c r="F924" s="9" t="n">
        <v>1.85</v>
      </c>
      <c r="G924" t="n">
        <v>13680</v>
      </c>
      <c r="H924" t="inlineStr">
        <is>
          <t>United Kingdom</t>
        </is>
      </c>
      <c r="I924" s="10">
        <f>IF(OR(G924="",LEFT(A924,1)="C",D924&lt;=0,F924&lt;=0,ISNUMBER(MATCH(B924,NonProduct,0)),LEFT(B924,5)="gift_",H924&lt;&gt;"United Kingdom"),"Drop","Keep")</f>
        <v/>
      </c>
    </row>
    <row r="925">
      <c r="A925" t="n">
        <v>540033</v>
      </c>
      <c r="B925" t="inlineStr">
        <is>
          <t>84970S</t>
        </is>
      </c>
      <c r="C925" t="inlineStr">
        <is>
          <t>HANGING HEART ZINC T-LIGHT HOLDER</t>
        </is>
      </c>
      <c r="D925" t="n">
        <v>12</v>
      </c>
      <c r="E925" s="8" t="n">
        <v>40547.59166666667</v>
      </c>
      <c r="F925" s="9" t="n">
        <v>0.85</v>
      </c>
      <c r="G925" t="n">
        <v>13680</v>
      </c>
      <c r="H925" t="inlineStr">
        <is>
          <t>United Kingdom</t>
        </is>
      </c>
      <c r="I925" s="10">
        <f>IF(OR(G925="",LEFT(A925,1)="C",D925&lt;=0,F925&lt;=0,ISNUMBER(MATCH(B925,NonProduct,0)),LEFT(B925,5)="gift_",H925&lt;&gt;"United Kingdom"),"Drop","Keep")</f>
        <v/>
      </c>
    </row>
    <row r="926">
      <c r="A926" t="n">
        <v>540033</v>
      </c>
      <c r="B926" t="n">
        <v>20711</v>
      </c>
      <c r="C926" t="inlineStr">
        <is>
          <t xml:space="preserve">JUMBO BAG TOYS </t>
        </is>
      </c>
      <c r="D926" t="n">
        <v>10</v>
      </c>
      <c r="E926" s="8" t="n">
        <v>40547.59166666667</v>
      </c>
      <c r="F926" s="9" t="n">
        <v>1.95</v>
      </c>
      <c r="G926" t="n">
        <v>13680</v>
      </c>
      <c r="H926" t="inlineStr">
        <is>
          <t>United Kingdom</t>
        </is>
      </c>
      <c r="I926" s="10">
        <f>IF(OR(G926="",LEFT(A926,1)="C",D926&lt;=0,F926&lt;=0,ISNUMBER(MATCH(B926,NonProduct,0)),LEFT(B926,5)="gift_",H926&lt;&gt;"United Kingdom"),"Drop","Keep")</f>
        <v/>
      </c>
    </row>
    <row r="927">
      <c r="A927" t="n">
        <v>540033</v>
      </c>
      <c r="B927" t="n">
        <v>22491</v>
      </c>
      <c r="C927" t="inlineStr">
        <is>
          <t>PACK OF 12 COLOURED PENCILS</t>
        </is>
      </c>
      <c r="D927" t="n">
        <v>5</v>
      </c>
      <c r="E927" s="8" t="n">
        <v>40547.59166666667</v>
      </c>
      <c r="F927" s="9" t="n">
        <v>0.85</v>
      </c>
      <c r="G927" t="n">
        <v>13680</v>
      </c>
      <c r="H927" t="inlineStr">
        <is>
          <t>United Kingdom</t>
        </is>
      </c>
      <c r="I927" s="10">
        <f>IF(OR(G927="",LEFT(A927,1)="C",D927&lt;=0,F927&lt;=0,ISNUMBER(MATCH(B927,NonProduct,0)),LEFT(B927,5)="gift_",H927&lt;&gt;"United Kingdom"),"Drop","Keep")</f>
        <v/>
      </c>
    </row>
    <row r="928">
      <c r="A928" t="n">
        <v>540033</v>
      </c>
      <c r="B928" t="n">
        <v>22560</v>
      </c>
      <c r="C928" t="inlineStr">
        <is>
          <t>TRADITIONAL MODELLING CLAY</t>
        </is>
      </c>
      <c r="D928" t="n">
        <v>4</v>
      </c>
      <c r="E928" s="8" t="n">
        <v>40547.59166666667</v>
      </c>
      <c r="F928" s="9" t="n">
        <v>1.25</v>
      </c>
      <c r="G928" t="n">
        <v>13680</v>
      </c>
      <c r="H928" t="inlineStr">
        <is>
          <t>United Kingdom</t>
        </is>
      </c>
      <c r="I928" s="10">
        <f>IF(OR(G928="",LEFT(A928,1)="C",D928&lt;=0,F928&lt;=0,ISNUMBER(MATCH(B928,NonProduct,0)),LEFT(B928,5)="gift_",H928&lt;&gt;"United Kingdom"),"Drop","Keep")</f>
        <v/>
      </c>
    </row>
    <row r="929">
      <c r="A929" t="n">
        <v>540033</v>
      </c>
      <c r="B929" t="n">
        <v>22561</v>
      </c>
      <c r="C929" t="inlineStr">
        <is>
          <t>WOODEN SCHOOL COLOURING SET</t>
        </is>
      </c>
      <c r="D929" t="n">
        <v>6</v>
      </c>
      <c r="E929" s="8" t="n">
        <v>40547.59166666667</v>
      </c>
      <c r="F929" s="9" t="n">
        <v>1.65</v>
      </c>
      <c r="G929" t="n">
        <v>13680</v>
      </c>
      <c r="H929" t="inlineStr">
        <is>
          <t>United Kingdom</t>
        </is>
      </c>
      <c r="I929" s="10">
        <f>IF(OR(G929="",LEFT(A929,1)="C",D929&lt;=0,F929&lt;=0,ISNUMBER(MATCH(B929,NonProduct,0)),LEFT(B929,5)="gift_",H929&lt;&gt;"United Kingdom"),"Drop","Keep")</f>
        <v/>
      </c>
    </row>
    <row r="930">
      <c r="A930" t="n">
        <v>540033</v>
      </c>
      <c r="B930" t="n">
        <v>21527</v>
      </c>
      <c r="C930" t="inlineStr">
        <is>
          <t xml:space="preserve">RED RETROSPOT TRADITIONAL TEAPOT </t>
        </is>
      </c>
      <c r="D930" t="n">
        <v>1</v>
      </c>
      <c r="E930" s="8" t="n">
        <v>40547.59166666667</v>
      </c>
      <c r="F930" s="9" t="n">
        <v>7.95</v>
      </c>
      <c r="G930" t="n">
        <v>13680</v>
      </c>
      <c r="H930" t="inlineStr">
        <is>
          <t>United Kingdom</t>
        </is>
      </c>
      <c r="I930" s="10">
        <f>IF(OR(G930="",LEFT(A930,1)="C",D930&lt;=0,F930&lt;=0,ISNUMBER(MATCH(B930,NonProduct,0)),LEFT(B930,5)="gift_",H930&lt;&gt;"United Kingdom"),"Drop","Keep")</f>
        <v/>
      </c>
    </row>
    <row r="931">
      <c r="A931" t="n">
        <v>540033</v>
      </c>
      <c r="B931" t="n">
        <v>22644</v>
      </c>
      <c r="C931" t="inlineStr">
        <is>
          <t>CERAMIC CHERRY CAKE MONEY BANK</t>
        </is>
      </c>
      <c r="D931" t="n">
        <v>4</v>
      </c>
      <c r="E931" s="8" t="n">
        <v>40547.59166666667</v>
      </c>
      <c r="F931" s="9" t="n">
        <v>1.45</v>
      </c>
      <c r="G931" t="n">
        <v>13680</v>
      </c>
      <c r="H931" t="inlineStr">
        <is>
          <t>United Kingdom</t>
        </is>
      </c>
      <c r="I931" s="10">
        <f>IF(OR(G931="",LEFT(A931,1)="C",D931&lt;=0,F931&lt;=0,ISNUMBER(MATCH(B931,NonProduct,0)),LEFT(B931,5)="gift_",H931&lt;&gt;"United Kingdom"),"Drop","Keep")</f>
        <v/>
      </c>
    </row>
    <row r="932">
      <c r="A932" t="n">
        <v>540033</v>
      </c>
      <c r="B932" t="inlineStr">
        <is>
          <t>84970L</t>
        </is>
      </c>
      <c r="C932" t="inlineStr">
        <is>
          <t>SINGLE HEART ZINC T-LIGHT HOLDER</t>
        </is>
      </c>
      <c r="D932" t="n">
        <v>12</v>
      </c>
      <c r="E932" s="8" t="n">
        <v>40547.59166666667</v>
      </c>
      <c r="F932" s="9" t="n">
        <v>0.95</v>
      </c>
      <c r="G932" t="n">
        <v>13680</v>
      </c>
      <c r="H932" t="inlineStr">
        <is>
          <t>United Kingdom</t>
        </is>
      </c>
      <c r="I932" s="10">
        <f>IF(OR(G932="",LEFT(A932,1)="C",D932&lt;=0,F932&lt;=0,ISNUMBER(MATCH(B932,NonProduct,0)),LEFT(B932,5)="gift_",H932&lt;&gt;"United Kingdom"),"Drop","Keep")</f>
        <v/>
      </c>
    </row>
    <row r="933">
      <c r="A933" t="n">
        <v>540033</v>
      </c>
      <c r="B933" t="inlineStr">
        <is>
          <t>84997B</t>
        </is>
      </c>
      <c r="C933" t="inlineStr">
        <is>
          <t>RED 3 PIECE RETROSPOT CUTLERY SET</t>
        </is>
      </c>
      <c r="D933" t="n">
        <v>72</v>
      </c>
      <c r="E933" s="8" t="n">
        <v>40547.59166666667</v>
      </c>
      <c r="F933" s="9" t="n">
        <v>3.39</v>
      </c>
      <c r="G933" t="n">
        <v>13680</v>
      </c>
      <c r="H933" t="inlineStr">
        <is>
          <t>United Kingdom</t>
        </is>
      </c>
      <c r="I933" s="10">
        <f>IF(OR(G933="",LEFT(A933,1)="C",D933&lt;=0,F933&lt;=0,ISNUMBER(MATCH(B933,NonProduct,0)),LEFT(B933,5)="gift_",H933&lt;&gt;"United Kingdom"),"Drop","Keep")</f>
        <v/>
      </c>
    </row>
    <row r="934">
      <c r="A934" t="n">
        <v>540033</v>
      </c>
      <c r="B934" t="inlineStr">
        <is>
          <t>85123A</t>
        </is>
      </c>
      <c r="C934" t="inlineStr">
        <is>
          <t>WHITE HANGING HEART T-LIGHT HOLDER</t>
        </is>
      </c>
      <c r="D934" t="n">
        <v>32</v>
      </c>
      <c r="E934" s="8" t="n">
        <v>40547.59166666667</v>
      </c>
      <c r="F934" s="9" t="n">
        <v>2.55</v>
      </c>
      <c r="G934" t="n">
        <v>13680</v>
      </c>
      <c r="H934" t="inlineStr">
        <is>
          <t>United Kingdom</t>
        </is>
      </c>
      <c r="I934" s="10">
        <f>IF(OR(G934="",LEFT(A934,1)="C",D934&lt;=0,F934&lt;=0,ISNUMBER(MATCH(B934,NonProduct,0)),LEFT(B934,5)="gift_",H934&lt;&gt;"United Kingdom"),"Drop","Keep")</f>
        <v/>
      </c>
    </row>
    <row r="935">
      <c r="A935" t="n">
        <v>540033</v>
      </c>
      <c r="B935" t="n">
        <v>21500</v>
      </c>
      <c r="C935" t="inlineStr">
        <is>
          <t xml:space="preserve">PINK POLKADOT WRAP </t>
        </is>
      </c>
      <c r="D935" t="n">
        <v>25</v>
      </c>
      <c r="E935" s="8" t="n">
        <v>40547.59166666667</v>
      </c>
      <c r="F935" s="9" t="n">
        <v>0.42</v>
      </c>
      <c r="G935" t="n">
        <v>13680</v>
      </c>
      <c r="H935" t="inlineStr">
        <is>
          <t>United Kingdom</t>
        </is>
      </c>
      <c r="I935" s="10">
        <f>IF(OR(G935="",LEFT(A935,1)="C",D935&lt;=0,F935&lt;=0,ISNUMBER(MATCH(B935,NonProduct,0)),LEFT(B935,5)="gift_",H935&lt;&gt;"United Kingdom"),"Drop","Keep")</f>
        <v/>
      </c>
    </row>
    <row r="936">
      <c r="A936" t="n">
        <v>540033</v>
      </c>
      <c r="B936" t="n">
        <v>21499</v>
      </c>
      <c r="C936" t="inlineStr">
        <is>
          <t>BLUE POLKADOT WRAP</t>
        </is>
      </c>
      <c r="D936" t="n">
        <v>25</v>
      </c>
      <c r="E936" s="8" t="n">
        <v>40547.59166666667</v>
      </c>
      <c r="F936" s="9" t="n">
        <v>0.42</v>
      </c>
      <c r="G936" t="n">
        <v>13680</v>
      </c>
      <c r="H936" t="inlineStr">
        <is>
          <t>United Kingdom</t>
        </is>
      </c>
      <c r="I936" s="10">
        <f>IF(OR(G936="",LEFT(A936,1)="C",D936&lt;=0,F936&lt;=0,ISNUMBER(MATCH(B936,NonProduct,0)),LEFT(B936,5)="gift_",H936&lt;&gt;"United Kingdom"),"Drop","Keep")</f>
        <v/>
      </c>
    </row>
    <row r="937">
      <c r="A937" t="n">
        <v>540033</v>
      </c>
      <c r="B937" t="n">
        <v>21498</v>
      </c>
      <c r="C937" t="inlineStr">
        <is>
          <t xml:space="preserve">RED RETROSPOT WRAP </t>
        </is>
      </c>
      <c r="D937" t="n">
        <v>25</v>
      </c>
      <c r="E937" s="8" t="n">
        <v>40547.59166666667</v>
      </c>
      <c r="F937" s="9" t="n">
        <v>0.42</v>
      </c>
      <c r="G937" t="n">
        <v>13680</v>
      </c>
      <c r="H937" t="inlineStr">
        <is>
          <t>United Kingdom</t>
        </is>
      </c>
      <c r="I937" s="10">
        <f>IF(OR(G937="",LEFT(A937,1)="C",D937&lt;=0,F937&lt;=0,ISNUMBER(MATCH(B937,NonProduct,0)),LEFT(B937,5)="gift_",H937&lt;&gt;"United Kingdom"),"Drop","Keep")</f>
        <v/>
      </c>
    </row>
    <row r="938">
      <c r="A938" t="n">
        <v>540033</v>
      </c>
      <c r="B938" t="inlineStr">
        <is>
          <t>16156S</t>
        </is>
      </c>
      <c r="C938" t="inlineStr">
        <is>
          <t xml:space="preserve">WRAP PINK FAIRY CAKES </t>
        </is>
      </c>
      <c r="D938" t="n">
        <v>25</v>
      </c>
      <c r="E938" s="8" t="n">
        <v>40547.59166666667</v>
      </c>
      <c r="F938" s="9" t="n">
        <v>0.42</v>
      </c>
      <c r="G938" t="n">
        <v>13680</v>
      </c>
      <c r="H938" t="inlineStr">
        <is>
          <t>United Kingdom</t>
        </is>
      </c>
      <c r="I938" s="10">
        <f>IF(OR(G938="",LEFT(A938,1)="C",D938&lt;=0,F938&lt;=0,ISNUMBER(MATCH(B938,NonProduct,0)),LEFT(B938,5)="gift_",H938&lt;&gt;"United Kingdom"),"Drop","Keep")</f>
        <v/>
      </c>
    </row>
    <row r="939">
      <c r="A939" t="n">
        <v>540033</v>
      </c>
      <c r="B939" t="n">
        <v>21503</v>
      </c>
      <c r="C939" t="inlineStr">
        <is>
          <t xml:space="preserve">TOYBOX  WRAP </t>
        </is>
      </c>
      <c r="D939" t="n">
        <v>25</v>
      </c>
      <c r="E939" s="8" t="n">
        <v>40547.59166666667</v>
      </c>
      <c r="F939" s="9" t="n">
        <v>0.42</v>
      </c>
      <c r="G939" t="n">
        <v>13680</v>
      </c>
      <c r="H939" t="inlineStr">
        <is>
          <t>United Kingdom</t>
        </is>
      </c>
      <c r="I939" s="10">
        <f>IF(OR(G939="",LEFT(A939,1)="C",D939&lt;=0,F939&lt;=0,ISNUMBER(MATCH(B939,NonProduct,0)),LEFT(B939,5)="gift_",H939&lt;&gt;"United Kingdom"),"Drop","Keep")</f>
        <v/>
      </c>
    </row>
    <row r="940">
      <c r="A940" t="n">
        <v>540040</v>
      </c>
      <c r="B940" t="n">
        <v>22264</v>
      </c>
      <c r="C940" t="inlineStr">
        <is>
          <t xml:space="preserve">FELT FARM ANIMAL WHITE BUNNY </t>
        </is>
      </c>
      <c r="D940" t="n">
        <v>48</v>
      </c>
      <c r="E940" s="8" t="n">
        <v>40547.59722222222</v>
      </c>
      <c r="F940" s="9" t="n">
        <v>0.19</v>
      </c>
      <c r="G940" t="n">
        <v>12483</v>
      </c>
      <c r="H940" t="inlineStr">
        <is>
          <t>Sweden</t>
        </is>
      </c>
      <c r="I940" s="10">
        <f>IF(OR(G940="",LEFT(A940,1)="C",D940&lt;=0,F940&lt;=0,ISNUMBER(MATCH(B940,NonProduct,0)),LEFT(B940,5)="gift_",H940&lt;&gt;"United Kingdom"),"Drop","Keep")</f>
        <v/>
      </c>
    </row>
    <row r="941">
      <c r="A941" t="n">
        <v>540040</v>
      </c>
      <c r="B941" t="inlineStr">
        <is>
          <t>85169C</t>
        </is>
      </c>
      <c r="C941" t="inlineStr">
        <is>
          <t>EAU DE NIL LOVE BIRD CANDLE</t>
        </is>
      </c>
      <c r="D941" t="n">
        <v>24</v>
      </c>
      <c r="E941" s="8" t="n">
        <v>40547.59722222222</v>
      </c>
      <c r="F941" s="9" t="n">
        <v>0.42</v>
      </c>
      <c r="G941" t="n">
        <v>12483</v>
      </c>
      <c r="H941" t="inlineStr">
        <is>
          <t>Sweden</t>
        </is>
      </c>
      <c r="I941" s="10">
        <f>IF(OR(G941="",LEFT(A941,1)="C",D941&lt;=0,F941&lt;=0,ISNUMBER(MATCH(B941,NonProduct,0)),LEFT(B941,5)="gift_",H941&lt;&gt;"United Kingdom"),"Drop","Keep")</f>
        <v/>
      </c>
    </row>
    <row r="942">
      <c r="A942" t="n">
        <v>540040</v>
      </c>
      <c r="B942" t="inlineStr">
        <is>
          <t>85169A</t>
        </is>
      </c>
      <c r="C942" t="inlineStr">
        <is>
          <t>IVORY LOVE BIRD CANDLE</t>
        </is>
      </c>
      <c r="D942" t="n">
        <v>24</v>
      </c>
      <c r="E942" s="8" t="n">
        <v>40547.59722222222</v>
      </c>
      <c r="F942" s="9" t="n">
        <v>0.42</v>
      </c>
      <c r="G942" t="n">
        <v>12483</v>
      </c>
      <c r="H942" t="inlineStr">
        <is>
          <t>Sweden</t>
        </is>
      </c>
      <c r="I942" s="10">
        <f>IF(OR(G942="",LEFT(A942,1)="C",D942&lt;=0,F942&lt;=0,ISNUMBER(MATCH(B942,NonProduct,0)),LEFT(B942,5)="gift_",H942&lt;&gt;"United Kingdom"),"Drop","Keep")</f>
        <v/>
      </c>
    </row>
    <row r="943">
      <c r="A943" t="n">
        <v>540040</v>
      </c>
      <c r="B943" t="inlineStr">
        <is>
          <t>85169B</t>
        </is>
      </c>
      <c r="C943" t="inlineStr">
        <is>
          <t>BLACK LOVE BIRD CANDLE</t>
        </is>
      </c>
      <c r="D943" t="n">
        <v>24</v>
      </c>
      <c r="E943" s="8" t="n">
        <v>40547.59722222222</v>
      </c>
      <c r="F943" s="9" t="n">
        <v>0.42</v>
      </c>
      <c r="G943" t="n">
        <v>12483</v>
      </c>
      <c r="H943" t="inlineStr">
        <is>
          <t>Sweden</t>
        </is>
      </c>
      <c r="I943" s="10">
        <f>IF(OR(G943="",LEFT(A943,1)="C",D943&lt;=0,F943&lt;=0,ISNUMBER(MATCH(B943,NonProduct,0)),LEFT(B943,5)="gift_",H943&lt;&gt;"United Kingdom"),"Drop","Keep")</f>
        <v/>
      </c>
    </row>
    <row r="944">
      <c r="A944" t="n">
        <v>540040</v>
      </c>
      <c r="B944" t="n">
        <v>22271</v>
      </c>
      <c r="C944" t="inlineStr">
        <is>
          <t>FELTCRAFT DOLL ROSIE</t>
        </is>
      </c>
      <c r="D944" t="n">
        <v>12</v>
      </c>
      <c r="E944" s="8" t="n">
        <v>40547.59722222222</v>
      </c>
      <c r="F944" s="9" t="n">
        <v>2.95</v>
      </c>
      <c r="G944" t="n">
        <v>12483</v>
      </c>
      <c r="H944" t="inlineStr">
        <is>
          <t>Sweden</t>
        </is>
      </c>
      <c r="I944" s="10">
        <f>IF(OR(G944="",LEFT(A944,1)="C",D944&lt;=0,F944&lt;=0,ISNUMBER(MATCH(B944,NonProduct,0)),LEFT(B944,5)="gift_",H944&lt;&gt;"United Kingdom"),"Drop","Keep")</f>
        <v/>
      </c>
    </row>
    <row r="945">
      <c r="A945" t="n">
        <v>540040</v>
      </c>
      <c r="B945" t="n">
        <v>22749</v>
      </c>
      <c r="C945" t="inlineStr">
        <is>
          <t>FELTCRAFT PRINCESS CHARLOTTE DOLL</t>
        </is>
      </c>
      <c r="D945" t="n">
        <v>12</v>
      </c>
      <c r="E945" s="8" t="n">
        <v>40547.59722222222</v>
      </c>
      <c r="F945" s="9" t="n">
        <v>3.75</v>
      </c>
      <c r="G945" t="n">
        <v>12483</v>
      </c>
      <c r="H945" t="inlineStr">
        <is>
          <t>Sweden</t>
        </is>
      </c>
      <c r="I945" s="10">
        <f>IF(OR(G945="",LEFT(A945,1)="C",D945&lt;=0,F945&lt;=0,ISNUMBER(MATCH(B945,NonProduct,0)),LEFT(B945,5)="gift_",H945&lt;&gt;"United Kingdom"),"Drop","Keep")</f>
        <v/>
      </c>
    </row>
    <row r="946">
      <c r="A946" t="n">
        <v>540040</v>
      </c>
      <c r="B946" t="n">
        <v>21731</v>
      </c>
      <c r="C946" t="inlineStr">
        <is>
          <t>RED TOADSTOOL LED NIGHT LIGHT</t>
        </is>
      </c>
      <c r="D946" t="n">
        <v>48</v>
      </c>
      <c r="E946" s="8" t="n">
        <v>40547.59722222222</v>
      </c>
      <c r="F946" s="9" t="n">
        <v>1.65</v>
      </c>
      <c r="G946" t="n">
        <v>12483</v>
      </c>
      <c r="H946" t="inlineStr">
        <is>
          <t>Sweden</t>
        </is>
      </c>
      <c r="I946" s="10">
        <f>IF(OR(G946="",LEFT(A946,1)="C",D946&lt;=0,F946&lt;=0,ISNUMBER(MATCH(B946,NonProduct,0)),LEFT(B946,5)="gift_",H946&lt;&gt;"United Kingdom"),"Drop","Keep")</f>
        <v/>
      </c>
    </row>
    <row r="947">
      <c r="A947" t="n">
        <v>540040</v>
      </c>
      <c r="B947" t="n">
        <v>22466</v>
      </c>
      <c r="C947" t="inlineStr">
        <is>
          <t>FAIRY TALE COTTAGE NIGHTLIGHT</t>
        </is>
      </c>
      <c r="D947" t="n">
        <v>12</v>
      </c>
      <c r="E947" s="8" t="n">
        <v>40547.59722222222</v>
      </c>
      <c r="F947" s="9" t="n">
        <v>1.95</v>
      </c>
      <c r="G947" t="n">
        <v>12483</v>
      </c>
      <c r="H947" t="inlineStr">
        <is>
          <t>Sweden</t>
        </is>
      </c>
      <c r="I947" s="10">
        <f>IF(OR(G947="",LEFT(A947,1)="C",D947&lt;=0,F947&lt;=0,ISNUMBER(MATCH(B947,NonProduct,0)),LEFT(B947,5)="gift_",H947&lt;&gt;"United Kingdom"),"Drop","Keep")</f>
        <v/>
      </c>
    </row>
    <row r="948">
      <c r="A948" t="n">
        <v>540040</v>
      </c>
      <c r="B948" t="n">
        <v>22378</v>
      </c>
      <c r="C948" t="inlineStr">
        <is>
          <t xml:space="preserve">WALL TIDY RETROSPOT </t>
        </is>
      </c>
      <c r="D948" t="n">
        <v>20</v>
      </c>
      <c r="E948" s="8" t="n">
        <v>40547.59722222222</v>
      </c>
      <c r="F948" s="9" t="n">
        <v>0.85</v>
      </c>
      <c r="G948" t="n">
        <v>12483</v>
      </c>
      <c r="H948" t="inlineStr">
        <is>
          <t>Sweden</t>
        </is>
      </c>
      <c r="I948" s="10">
        <f>IF(OR(G948="",LEFT(A948,1)="C",D948&lt;=0,F948&lt;=0,ISNUMBER(MATCH(B948,NonProduct,0)),LEFT(B948,5)="gift_",H948&lt;&gt;"United Kingdom"),"Drop","Keep")</f>
        <v/>
      </c>
    </row>
    <row r="949">
      <c r="A949" t="n">
        <v>540040</v>
      </c>
      <c r="B949" t="n">
        <v>22467</v>
      </c>
      <c r="C949" t="inlineStr">
        <is>
          <t>GUMBALL COAT RACK</t>
        </is>
      </c>
      <c r="D949" t="n">
        <v>36</v>
      </c>
      <c r="E949" s="8" t="n">
        <v>40547.59722222222</v>
      </c>
      <c r="F949" s="9" t="n">
        <v>2.1</v>
      </c>
      <c r="G949" t="n">
        <v>12483</v>
      </c>
      <c r="H949" t="inlineStr">
        <is>
          <t>Sweden</t>
        </is>
      </c>
      <c r="I949" s="10">
        <f>IF(OR(G949="",LEFT(A949,1)="C",D949&lt;=0,F949&lt;=0,ISNUMBER(MATCH(B949,NonProduct,0)),LEFT(B949,5)="gift_",H949&lt;&gt;"United Kingdom"),"Drop","Keep")</f>
        <v/>
      </c>
    </row>
    <row r="950">
      <c r="A950" t="n">
        <v>540040</v>
      </c>
      <c r="B950" t="n">
        <v>20724</v>
      </c>
      <c r="C950" t="inlineStr">
        <is>
          <t>RED RETROSPOT CHARLOTTE BAG</t>
        </is>
      </c>
      <c r="D950" t="n">
        <v>20</v>
      </c>
      <c r="E950" s="8" t="n">
        <v>40547.59722222222</v>
      </c>
      <c r="F950" s="9" t="n">
        <v>0.85</v>
      </c>
      <c r="G950" t="n">
        <v>12483</v>
      </c>
      <c r="H950" t="inlineStr">
        <is>
          <t>Sweden</t>
        </is>
      </c>
      <c r="I950" s="10">
        <f>IF(OR(G950="",LEFT(A950,1)="C",D950&lt;=0,F950&lt;=0,ISNUMBER(MATCH(B950,NonProduct,0)),LEFT(B950,5)="gift_",H950&lt;&gt;"United Kingdom"),"Drop","Keep")</f>
        <v/>
      </c>
    </row>
    <row r="951">
      <c r="A951" t="n">
        <v>540040</v>
      </c>
      <c r="B951" t="n">
        <v>20704</v>
      </c>
      <c r="C951" t="inlineStr">
        <is>
          <t>MR ROBOT SOFT TOY</t>
        </is>
      </c>
      <c r="D951" t="n">
        <v>8</v>
      </c>
      <c r="E951" s="8" t="n">
        <v>40547.59722222222</v>
      </c>
      <c r="F951" s="9" t="n">
        <v>1.95</v>
      </c>
      <c r="G951" t="n">
        <v>12483</v>
      </c>
      <c r="H951" t="inlineStr">
        <is>
          <t>Sweden</t>
        </is>
      </c>
      <c r="I951" s="10">
        <f>IF(OR(G951="",LEFT(A951,1)="C",D951&lt;=0,F951&lt;=0,ISNUMBER(MATCH(B951,NonProduct,0)),LEFT(B951,5)="gift_",H951&lt;&gt;"United Kingdom"),"Drop","Keep")</f>
        <v/>
      </c>
    </row>
    <row r="952">
      <c r="A952" t="n">
        <v>540040</v>
      </c>
      <c r="B952" t="inlineStr">
        <is>
          <t>POST</t>
        </is>
      </c>
      <c r="C952" t="inlineStr">
        <is>
          <t>POSTAGE</t>
        </is>
      </c>
      <c r="D952" t="n">
        <v>5</v>
      </c>
      <c r="E952" s="8" t="n">
        <v>40547.59722222222</v>
      </c>
      <c r="F952" s="9" t="n">
        <v>40</v>
      </c>
      <c r="G952" t="n">
        <v>12483</v>
      </c>
      <c r="H952" t="inlineStr">
        <is>
          <t>Sweden</t>
        </is>
      </c>
      <c r="I952" s="10">
        <f>IF(OR(G952="",LEFT(A952,1)="C",D952&lt;=0,F952&lt;=0,ISNUMBER(MATCH(B952,NonProduct,0)),LEFT(B952,5)="gift_",H952&lt;&gt;"United Kingdom"),"Drop","Keep")</f>
        <v/>
      </c>
    </row>
    <row r="953">
      <c r="A953" t="n">
        <v>540043</v>
      </c>
      <c r="B953" t="n">
        <v>84879</v>
      </c>
      <c r="C953" t="inlineStr">
        <is>
          <t>ASSORTED COLOUR BIRD ORNAMENT</t>
        </is>
      </c>
      <c r="D953" t="n">
        <v>16</v>
      </c>
      <c r="E953" s="8" t="n">
        <v>40547.59791666667</v>
      </c>
      <c r="F953" s="9" t="n">
        <v>1.69</v>
      </c>
      <c r="G953" t="n">
        <v>15164</v>
      </c>
      <c r="H953" t="inlineStr">
        <is>
          <t>United Kingdom</t>
        </is>
      </c>
      <c r="I953" s="10">
        <f>IF(OR(G953="",LEFT(A953,1)="C",D953&lt;=0,F953&lt;=0,ISNUMBER(MATCH(B953,NonProduct,0)),LEFT(B953,5)="gift_",H953&lt;&gt;"United Kingdom"),"Drop","Keep")</f>
        <v/>
      </c>
    </row>
    <row r="954">
      <c r="A954" t="n">
        <v>540043</v>
      </c>
      <c r="B954" t="n">
        <v>21166</v>
      </c>
      <c r="C954" t="inlineStr">
        <is>
          <t xml:space="preserve">COOK WITH WINE METAL SIGN </t>
        </is>
      </c>
      <c r="D954" t="n">
        <v>1</v>
      </c>
      <c r="E954" s="8" t="n">
        <v>40547.59791666667</v>
      </c>
      <c r="F954" s="9" t="n">
        <v>1.95</v>
      </c>
      <c r="G954" t="n">
        <v>15164</v>
      </c>
      <c r="H954" t="inlineStr">
        <is>
          <t>United Kingdom</t>
        </is>
      </c>
      <c r="I954" s="10">
        <f>IF(OR(G954="",LEFT(A954,1)="C",D954&lt;=0,F954&lt;=0,ISNUMBER(MATCH(B954,NonProduct,0)),LEFT(B954,5)="gift_",H954&lt;&gt;"United Kingdom"),"Drop","Keep")</f>
        <v/>
      </c>
    </row>
    <row r="955">
      <c r="A955" t="n">
        <v>540043</v>
      </c>
      <c r="B955" t="n">
        <v>22891</v>
      </c>
      <c r="C955" t="inlineStr">
        <is>
          <t>TEA FOR ONE POLKADOT</t>
        </is>
      </c>
      <c r="D955" t="n">
        <v>1</v>
      </c>
      <c r="E955" s="8" t="n">
        <v>40547.59791666667</v>
      </c>
      <c r="F955" s="9" t="n">
        <v>4.25</v>
      </c>
      <c r="G955" t="n">
        <v>15164</v>
      </c>
      <c r="H955" t="inlineStr">
        <is>
          <t>United Kingdom</t>
        </is>
      </c>
      <c r="I955" s="10">
        <f>IF(OR(G955="",LEFT(A955,1)="C",D955&lt;=0,F955&lt;=0,ISNUMBER(MATCH(B955,NonProduct,0)),LEFT(B955,5)="gift_",H955&lt;&gt;"United Kingdom"),"Drop","Keep")</f>
        <v/>
      </c>
    </row>
    <row r="956">
      <c r="A956" t="n">
        <v>540043</v>
      </c>
      <c r="B956" t="n">
        <v>21754</v>
      </c>
      <c r="C956" t="inlineStr">
        <is>
          <t>HOME BUILDING BLOCK WORD</t>
        </is>
      </c>
      <c r="D956" t="n">
        <v>4</v>
      </c>
      <c r="E956" s="8" t="n">
        <v>40547.59791666667</v>
      </c>
      <c r="F956" s="9" t="n">
        <v>5.95</v>
      </c>
      <c r="G956" t="n">
        <v>15164</v>
      </c>
      <c r="H956" t="inlineStr">
        <is>
          <t>United Kingdom</t>
        </is>
      </c>
      <c r="I956" s="10">
        <f>IF(OR(G956="",LEFT(A956,1)="C",D956&lt;=0,F956&lt;=0,ISNUMBER(MATCH(B956,NonProduct,0)),LEFT(B956,5)="gift_",H956&lt;&gt;"United Kingdom"),"Drop","Keep")</f>
        <v/>
      </c>
    </row>
    <row r="957">
      <c r="A957" t="n">
        <v>540043</v>
      </c>
      <c r="B957" t="n">
        <v>21755</v>
      </c>
      <c r="C957" t="inlineStr">
        <is>
          <t>LOVE BUILDING BLOCK WORD</t>
        </is>
      </c>
      <c r="D957" t="n">
        <v>4</v>
      </c>
      <c r="E957" s="8" t="n">
        <v>40547.59791666667</v>
      </c>
      <c r="F957" s="9" t="n">
        <v>5.95</v>
      </c>
      <c r="G957" t="n">
        <v>15164</v>
      </c>
      <c r="H957" t="inlineStr">
        <is>
          <t>United Kingdom</t>
        </is>
      </c>
      <c r="I957" s="10">
        <f>IF(OR(G957="",LEFT(A957,1)="C",D957&lt;=0,F957&lt;=0,ISNUMBER(MATCH(B957,NonProduct,0)),LEFT(B957,5)="gift_",H957&lt;&gt;"United Kingdom"),"Drop","Keep")</f>
        <v/>
      </c>
    </row>
    <row r="958">
      <c r="A958" t="n">
        <v>540043</v>
      </c>
      <c r="B958" t="n">
        <v>22469</v>
      </c>
      <c r="C958" t="inlineStr">
        <is>
          <t>HEART OF WICKER SMALL</t>
        </is>
      </c>
      <c r="D958" t="n">
        <v>5</v>
      </c>
      <c r="E958" s="8" t="n">
        <v>40547.59791666667</v>
      </c>
      <c r="F958" s="9" t="n">
        <v>1.65</v>
      </c>
      <c r="G958" t="n">
        <v>15164</v>
      </c>
      <c r="H958" t="inlineStr">
        <is>
          <t>United Kingdom</t>
        </is>
      </c>
      <c r="I958" s="10">
        <f>IF(OR(G958="",LEFT(A958,1)="C",D958&lt;=0,F958&lt;=0,ISNUMBER(MATCH(B958,NonProduct,0)),LEFT(B958,5)="gift_",H958&lt;&gt;"United Kingdom"),"Drop","Keep")</f>
        <v/>
      </c>
    </row>
    <row r="959">
      <c r="A959" t="n">
        <v>540043</v>
      </c>
      <c r="B959" t="n">
        <v>22470</v>
      </c>
      <c r="C959" t="inlineStr">
        <is>
          <t>HEART OF WICKER LARGE</t>
        </is>
      </c>
      <c r="D959" t="n">
        <v>3</v>
      </c>
      <c r="E959" s="8" t="n">
        <v>40547.59791666667</v>
      </c>
      <c r="F959" s="9" t="n">
        <v>2.95</v>
      </c>
      <c r="G959" t="n">
        <v>15164</v>
      </c>
      <c r="H959" t="inlineStr">
        <is>
          <t>United Kingdom</t>
        </is>
      </c>
      <c r="I959" s="10">
        <f>IF(OR(G959="",LEFT(A959,1)="C",D959&lt;=0,F959&lt;=0,ISNUMBER(MATCH(B959,NonProduct,0)),LEFT(B959,5)="gift_",H959&lt;&gt;"United Kingdom"),"Drop","Keep")</f>
        <v/>
      </c>
    </row>
    <row r="960">
      <c r="A960" t="n">
        <v>540043</v>
      </c>
      <c r="B960" t="inlineStr">
        <is>
          <t>85123A</t>
        </is>
      </c>
      <c r="C960" t="inlineStr">
        <is>
          <t>WHITE HANGING HEART T-LIGHT HOLDER</t>
        </is>
      </c>
      <c r="D960" t="n">
        <v>4</v>
      </c>
      <c r="E960" s="8" t="n">
        <v>40547.59791666667</v>
      </c>
      <c r="F960" s="9" t="n">
        <v>2.95</v>
      </c>
      <c r="G960" t="n">
        <v>15164</v>
      </c>
      <c r="H960" t="inlineStr">
        <is>
          <t>United Kingdom</t>
        </is>
      </c>
      <c r="I960" s="10">
        <f>IF(OR(G960="",LEFT(A960,1)="C",D960&lt;=0,F960&lt;=0,ISNUMBER(MATCH(B960,NonProduct,0)),LEFT(B960,5)="gift_",H960&lt;&gt;"United Kingdom"),"Drop","Keep")</f>
        <v/>
      </c>
    </row>
    <row r="961">
      <c r="A961" t="n">
        <v>540043</v>
      </c>
      <c r="B961" t="n">
        <v>22112</v>
      </c>
      <c r="C961" t="inlineStr">
        <is>
          <t>CHOCOLATE HOT WATER BOTTLE</t>
        </is>
      </c>
      <c r="D961" t="n">
        <v>1</v>
      </c>
      <c r="E961" s="8" t="n">
        <v>40547.59791666667</v>
      </c>
      <c r="F961" s="9" t="n">
        <v>4.95</v>
      </c>
      <c r="G961" t="n">
        <v>15164</v>
      </c>
      <c r="H961" t="inlineStr">
        <is>
          <t>United Kingdom</t>
        </is>
      </c>
      <c r="I961" s="10">
        <f>IF(OR(G961="",LEFT(A961,1)="C",D961&lt;=0,F961&lt;=0,ISNUMBER(MATCH(B961,NonProduct,0)),LEFT(B961,5)="gift_",H961&lt;&gt;"United Kingdom"),"Drop","Keep")</f>
        <v/>
      </c>
    </row>
    <row r="962">
      <c r="A962" t="n">
        <v>540043</v>
      </c>
      <c r="B962" t="n">
        <v>22113</v>
      </c>
      <c r="C962" t="inlineStr">
        <is>
          <t>GREY HEART HOT WATER BOTTLE</t>
        </is>
      </c>
      <c r="D962" t="n">
        <v>3</v>
      </c>
      <c r="E962" s="8" t="n">
        <v>40547.59791666667</v>
      </c>
      <c r="F962" s="9" t="n">
        <v>3.75</v>
      </c>
      <c r="G962" t="n">
        <v>15164</v>
      </c>
      <c r="H962" t="inlineStr">
        <is>
          <t>United Kingdom</t>
        </is>
      </c>
      <c r="I962" s="10">
        <f>IF(OR(G962="",LEFT(A962,1)="C",D962&lt;=0,F962&lt;=0,ISNUMBER(MATCH(B962,NonProduct,0)),LEFT(B962,5)="gift_",H962&lt;&gt;"United Kingdom"),"Drop","Keep")</f>
        <v/>
      </c>
    </row>
    <row r="963">
      <c r="A963" t="n">
        <v>540043</v>
      </c>
      <c r="B963" t="n">
        <v>22111</v>
      </c>
      <c r="C963" t="inlineStr">
        <is>
          <t>SCOTTIE DOG HOT WATER BOTTLE</t>
        </is>
      </c>
      <c r="D963" t="n">
        <v>2</v>
      </c>
      <c r="E963" s="8" t="n">
        <v>40547.59791666667</v>
      </c>
      <c r="F963" s="9" t="n">
        <v>4.95</v>
      </c>
      <c r="G963" t="n">
        <v>15164</v>
      </c>
      <c r="H963" t="inlineStr">
        <is>
          <t>United Kingdom</t>
        </is>
      </c>
      <c r="I963" s="10">
        <f>IF(OR(G963="",LEFT(A963,1)="C",D963&lt;=0,F963&lt;=0,ISNUMBER(MATCH(B963,NonProduct,0)),LEFT(B963,5)="gift_",H963&lt;&gt;"United Kingdom"),"Drop","Keep")</f>
        <v/>
      </c>
    </row>
    <row r="964">
      <c r="A964" t="n">
        <v>540043</v>
      </c>
      <c r="B964" t="n">
        <v>22112</v>
      </c>
      <c r="C964" t="inlineStr">
        <is>
          <t>CHOCOLATE HOT WATER BOTTLE</t>
        </is>
      </c>
      <c r="D964" t="n">
        <v>1</v>
      </c>
      <c r="E964" s="8" t="n">
        <v>40547.59791666667</v>
      </c>
      <c r="F964" s="9" t="n">
        <v>4.95</v>
      </c>
      <c r="G964" t="n">
        <v>15164</v>
      </c>
      <c r="H964" t="inlineStr">
        <is>
          <t>United Kingdom</t>
        </is>
      </c>
      <c r="I964" s="10">
        <f>IF(OR(G964="",LEFT(A964,1)="C",D964&lt;=0,F964&lt;=0,ISNUMBER(MATCH(B964,NonProduct,0)),LEFT(B964,5)="gift_",H964&lt;&gt;"United Kingdom"),"Drop","Keep")</f>
        <v/>
      </c>
    </row>
    <row r="965">
      <c r="A965" t="n">
        <v>540043</v>
      </c>
      <c r="B965" t="n">
        <v>85066</v>
      </c>
      <c r="C965" t="inlineStr">
        <is>
          <t>CREAM SWEETHEART MINI CHEST</t>
        </is>
      </c>
      <c r="D965" t="n">
        <v>1</v>
      </c>
      <c r="E965" s="8" t="n">
        <v>40547.59791666667</v>
      </c>
      <c r="F965" s="9" t="n">
        <v>12.75</v>
      </c>
      <c r="G965" t="n">
        <v>15164</v>
      </c>
      <c r="H965" t="inlineStr">
        <is>
          <t>United Kingdom</t>
        </is>
      </c>
      <c r="I965" s="10">
        <f>IF(OR(G965="",LEFT(A965,1)="C",D965&lt;=0,F965&lt;=0,ISNUMBER(MATCH(B965,NonProduct,0)),LEFT(B965,5)="gift_",H965&lt;&gt;"United Kingdom"),"Drop","Keep")</f>
        <v/>
      </c>
    </row>
    <row r="966">
      <c r="A966" t="n">
        <v>540043</v>
      </c>
      <c r="B966" t="n">
        <v>22776</v>
      </c>
      <c r="C966" t="inlineStr">
        <is>
          <t>SWEETHEART CAKESTAND 3 TIER</t>
        </is>
      </c>
      <c r="D966" t="n">
        <v>1</v>
      </c>
      <c r="E966" s="8" t="n">
        <v>40547.59791666667</v>
      </c>
      <c r="F966" s="9" t="n">
        <v>9.949999999999999</v>
      </c>
      <c r="G966" t="n">
        <v>15164</v>
      </c>
      <c r="H966" t="inlineStr">
        <is>
          <t>United Kingdom</t>
        </is>
      </c>
      <c r="I966" s="10">
        <f>IF(OR(G966="",LEFT(A966,1)="C",D966&lt;=0,F966&lt;=0,ISNUMBER(MATCH(B966,NonProduct,0)),LEFT(B966,5)="gift_",H966&lt;&gt;"United Kingdom"),"Drop","Keep")</f>
        <v/>
      </c>
    </row>
    <row r="967">
      <c r="A967" t="n">
        <v>540043</v>
      </c>
      <c r="B967" t="n">
        <v>22794</v>
      </c>
      <c r="C967" t="inlineStr">
        <is>
          <t>SWEETHEART WIRE MAGAZINE RACK</t>
        </is>
      </c>
      <c r="D967" t="n">
        <v>1</v>
      </c>
      <c r="E967" s="8" t="n">
        <v>40547.59791666667</v>
      </c>
      <c r="F967" s="9" t="n">
        <v>7.95</v>
      </c>
      <c r="G967" t="n">
        <v>15164</v>
      </c>
      <c r="H967" t="inlineStr">
        <is>
          <t>United Kingdom</t>
        </is>
      </c>
      <c r="I967" s="10">
        <f>IF(OR(G967="",LEFT(A967,1)="C",D967&lt;=0,F967&lt;=0,ISNUMBER(MATCH(B967,NonProduct,0)),LEFT(B967,5)="gift_",H967&lt;&gt;"United Kingdom"),"Drop","Keep")</f>
        <v/>
      </c>
    </row>
    <row r="968">
      <c r="A968" t="n">
        <v>540043</v>
      </c>
      <c r="B968" t="n">
        <v>21931</v>
      </c>
      <c r="C968" t="inlineStr">
        <is>
          <t>JUMBO STORAGE BAG SUKI</t>
        </is>
      </c>
      <c r="D968" t="n">
        <v>1</v>
      </c>
      <c r="E968" s="8" t="n">
        <v>40547.59791666667</v>
      </c>
      <c r="F968" s="9" t="n">
        <v>1.95</v>
      </c>
      <c r="G968" t="n">
        <v>15164</v>
      </c>
      <c r="H968" t="inlineStr">
        <is>
          <t>United Kingdom</t>
        </is>
      </c>
      <c r="I968" s="10">
        <f>IF(OR(G968="",LEFT(A968,1)="C",D968&lt;=0,F968&lt;=0,ISNUMBER(MATCH(B968,NonProduct,0)),LEFT(B968,5)="gift_",H968&lt;&gt;"United Kingdom"),"Drop","Keep")</f>
        <v/>
      </c>
    </row>
    <row r="969">
      <c r="A969" t="inlineStr">
        <is>
          <t>C540057</t>
        </is>
      </c>
      <c r="B969" t="inlineStr">
        <is>
          <t>POST</t>
        </is>
      </c>
      <c r="C969" t="inlineStr">
        <is>
          <t>POSTAGE</t>
        </is>
      </c>
      <c r="D969" t="n">
        <v>-1</v>
      </c>
      <c r="E969" s="8" t="n">
        <v>40547.60347222222</v>
      </c>
      <c r="F969" s="9" t="n">
        <v>40</v>
      </c>
      <c r="G969" t="n">
        <v>12483</v>
      </c>
      <c r="H969" t="inlineStr">
        <is>
          <t>Sweden</t>
        </is>
      </c>
      <c r="I969" s="10">
        <f>IF(OR(G969="",LEFT(A969,1)="C",D969&lt;=0,F969&lt;=0,ISNUMBER(MATCH(B969,NonProduct,0)),LEFT(B969,5)="gift_",H969&lt;&gt;"United Kingdom"),"Drop","Keep")</f>
        <v/>
      </c>
    </row>
    <row r="970">
      <c r="A970" t="n">
        <v>540059</v>
      </c>
      <c r="B970" t="n">
        <v>70006</v>
      </c>
      <c r="C970" t="inlineStr">
        <is>
          <t>LOVE HEART POCKET WARMER</t>
        </is>
      </c>
      <c r="D970" t="n">
        <v>120</v>
      </c>
      <c r="E970" s="8" t="n">
        <v>40547.60625</v>
      </c>
      <c r="F970" s="9" t="n">
        <v>0.42</v>
      </c>
      <c r="G970" t="n">
        <v>17457</v>
      </c>
      <c r="H970" t="inlineStr">
        <is>
          <t>United Kingdom</t>
        </is>
      </c>
      <c r="I970" s="10">
        <f>IF(OR(G970="",LEFT(A970,1)="C",D970&lt;=0,F970&lt;=0,ISNUMBER(MATCH(B970,NonProduct,0)),LEFT(B970,5)="gift_",H970&lt;&gt;"United Kingdom"),"Drop","Keep")</f>
        <v/>
      </c>
    </row>
    <row r="971">
      <c r="A971" t="n">
        <v>540059</v>
      </c>
      <c r="B971" t="n">
        <v>20770</v>
      </c>
      <c r="C971" t="inlineStr">
        <is>
          <t xml:space="preserve">ABSTRACT CIRCLE JOURNAL </t>
        </is>
      </c>
      <c r="D971" t="n">
        <v>36</v>
      </c>
      <c r="E971" s="8" t="n">
        <v>40547.60625</v>
      </c>
      <c r="F971" s="9" t="n">
        <v>2.1</v>
      </c>
      <c r="G971" t="n">
        <v>17457</v>
      </c>
      <c r="H971" t="inlineStr">
        <is>
          <t>United Kingdom</t>
        </is>
      </c>
      <c r="I971" s="10">
        <f>IF(OR(G971="",LEFT(A971,1)="C",D971&lt;=0,F971&lt;=0,ISNUMBER(MATCH(B971,NonProduct,0)),LEFT(B971,5)="gift_",H971&lt;&gt;"United Kingdom"),"Drop","Keep")</f>
        <v/>
      </c>
    </row>
    <row r="972">
      <c r="A972" t="n">
        <v>540059</v>
      </c>
      <c r="B972" t="n">
        <v>21609</v>
      </c>
      <c r="C972" t="inlineStr">
        <is>
          <t>SET 12 LAVENDER  BOTANICAL T-LIGHTS</t>
        </is>
      </c>
      <c r="D972" t="n">
        <v>96</v>
      </c>
      <c r="E972" s="8" t="n">
        <v>40547.60625</v>
      </c>
      <c r="F972" s="9" t="n">
        <v>2.55</v>
      </c>
      <c r="G972" t="n">
        <v>17457</v>
      </c>
      <c r="H972" t="inlineStr">
        <is>
          <t>United Kingdom</t>
        </is>
      </c>
      <c r="I972" s="10">
        <f>IF(OR(G972="",LEFT(A972,1)="C",D972&lt;=0,F972&lt;=0,ISNUMBER(MATCH(B972,NonProduct,0)),LEFT(B972,5)="gift_",H972&lt;&gt;"United Kingdom"),"Drop","Keep")</f>
        <v/>
      </c>
    </row>
    <row r="973">
      <c r="A973" t="n">
        <v>540059</v>
      </c>
      <c r="B973" t="n">
        <v>21868</v>
      </c>
      <c r="C973" t="inlineStr">
        <is>
          <t>POTTING SHED TEA MUG</t>
        </is>
      </c>
      <c r="D973" t="n">
        <v>12</v>
      </c>
      <c r="E973" s="8" t="n">
        <v>40547.60625</v>
      </c>
      <c r="F973" s="9" t="n">
        <v>1.25</v>
      </c>
      <c r="G973" t="n">
        <v>17457</v>
      </c>
      <c r="H973" t="inlineStr">
        <is>
          <t>United Kingdom</t>
        </is>
      </c>
      <c r="I973" s="10">
        <f>IF(OR(G973="",LEFT(A973,1)="C",D973&lt;=0,F973&lt;=0,ISNUMBER(MATCH(B973,NonProduct,0)),LEFT(B973,5)="gift_",H973&lt;&gt;"United Kingdom"),"Drop","Keep")</f>
        <v/>
      </c>
    </row>
    <row r="974">
      <c r="A974" t="n">
        <v>540060</v>
      </c>
      <c r="B974" t="n">
        <v>22722</v>
      </c>
      <c r="C974" t="inlineStr">
        <is>
          <t>SET OF 6 SPICE TINS PANTRY DESIGN</t>
        </is>
      </c>
      <c r="D974" t="n">
        <v>4</v>
      </c>
      <c r="E974" s="8" t="n">
        <v>40547.61111111111</v>
      </c>
      <c r="F974" s="9" t="n">
        <v>3.95</v>
      </c>
      <c r="G974" t="n">
        <v>14732</v>
      </c>
      <c r="H974" t="inlineStr">
        <is>
          <t>United Kingdom</t>
        </is>
      </c>
      <c r="I974" s="10">
        <f>IF(OR(G974="",LEFT(A974,1)="C",D974&lt;=0,F974&lt;=0,ISNUMBER(MATCH(B974,NonProduct,0)),LEFT(B974,5)="gift_",H974&lt;&gt;"United Kingdom"),"Drop","Keep")</f>
        <v/>
      </c>
    </row>
    <row r="975">
      <c r="A975" t="n">
        <v>540060</v>
      </c>
      <c r="B975" t="n">
        <v>22720</v>
      </c>
      <c r="C975" t="inlineStr">
        <is>
          <t xml:space="preserve">SET OF 3 CAKE TINS PANTRY DESIGN </t>
        </is>
      </c>
      <c r="D975" t="n">
        <v>6</v>
      </c>
      <c r="E975" s="8" t="n">
        <v>40547.61111111111</v>
      </c>
      <c r="F975" s="9" t="n">
        <v>4.95</v>
      </c>
      <c r="G975" t="n">
        <v>14732</v>
      </c>
      <c r="H975" t="inlineStr">
        <is>
          <t>United Kingdom</t>
        </is>
      </c>
      <c r="I975" s="10">
        <f>IF(OR(G975="",LEFT(A975,1)="C",D975&lt;=0,F975&lt;=0,ISNUMBER(MATCH(B975,NonProduct,0)),LEFT(B975,5)="gift_",H975&lt;&gt;"United Kingdom"),"Drop","Keep")</f>
        <v/>
      </c>
    </row>
    <row r="976">
      <c r="A976" t="n">
        <v>540060</v>
      </c>
      <c r="B976" t="n">
        <v>22507</v>
      </c>
      <c r="C976" t="inlineStr">
        <is>
          <t>MEMO BOARD RETROSPOT  DESIGN</t>
        </is>
      </c>
      <c r="D976" t="n">
        <v>4</v>
      </c>
      <c r="E976" s="8" t="n">
        <v>40547.61111111111</v>
      </c>
      <c r="F976" s="9" t="n">
        <v>4.95</v>
      </c>
      <c r="G976" t="n">
        <v>14732</v>
      </c>
      <c r="H976" t="inlineStr">
        <is>
          <t>United Kingdom</t>
        </is>
      </c>
      <c r="I976" s="10">
        <f>IF(OR(G976="",LEFT(A976,1)="C",D976&lt;=0,F976&lt;=0,ISNUMBER(MATCH(B976,NonProduct,0)),LEFT(B976,5)="gift_",H976&lt;&gt;"United Kingdom"),"Drop","Keep")</f>
        <v/>
      </c>
    </row>
    <row r="977">
      <c r="A977" t="n">
        <v>540060</v>
      </c>
      <c r="B977" t="n">
        <v>22968</v>
      </c>
      <c r="C977" t="inlineStr">
        <is>
          <t xml:space="preserve">ROSE COTTAGE KEEPSAKE BOX </t>
        </is>
      </c>
      <c r="D977" t="n">
        <v>4</v>
      </c>
      <c r="E977" s="8" t="n">
        <v>40547.61111111111</v>
      </c>
      <c r="F977" s="9" t="n">
        <v>9.949999999999999</v>
      </c>
      <c r="G977" t="n">
        <v>14732</v>
      </c>
      <c r="H977" t="inlineStr">
        <is>
          <t>United Kingdom</t>
        </is>
      </c>
      <c r="I977" s="10">
        <f>IF(OR(G977="",LEFT(A977,1)="C",D977&lt;=0,F977&lt;=0,ISNUMBER(MATCH(B977,NonProduct,0)),LEFT(B977,5)="gift_",H977&lt;&gt;"United Kingdom"),"Drop","Keep")</f>
        <v/>
      </c>
    </row>
    <row r="978">
      <c r="A978" t="n">
        <v>540060</v>
      </c>
      <c r="B978" t="n">
        <v>22962</v>
      </c>
      <c r="C978" t="inlineStr">
        <is>
          <t>JAM JAR WITH PINK LID</t>
        </is>
      </c>
      <c r="D978" t="n">
        <v>12</v>
      </c>
      <c r="E978" s="8" t="n">
        <v>40547.61111111111</v>
      </c>
      <c r="F978" s="9" t="n">
        <v>0.85</v>
      </c>
      <c r="G978" t="n">
        <v>14732</v>
      </c>
      <c r="H978" t="inlineStr">
        <is>
          <t>United Kingdom</t>
        </is>
      </c>
      <c r="I978" s="10">
        <f>IF(OR(G978="",LEFT(A978,1)="C",D978&lt;=0,F978&lt;=0,ISNUMBER(MATCH(B978,NonProduct,0)),LEFT(B978,5)="gift_",H978&lt;&gt;"United Kingdom"),"Drop","Keep")</f>
        <v/>
      </c>
    </row>
    <row r="979">
      <c r="A979" t="n">
        <v>540060</v>
      </c>
      <c r="B979" t="n">
        <v>22723</v>
      </c>
      <c r="C979" t="inlineStr">
        <is>
          <t>SET OF 6 HERB TINS SKETCHBOOK</t>
        </is>
      </c>
      <c r="D979" t="n">
        <v>4</v>
      </c>
      <c r="E979" s="8" t="n">
        <v>40547.61111111111</v>
      </c>
      <c r="F979" s="9" t="n">
        <v>3.95</v>
      </c>
      <c r="G979" t="n">
        <v>14732</v>
      </c>
      <c r="H979" t="inlineStr">
        <is>
          <t>United Kingdom</t>
        </is>
      </c>
      <c r="I979" s="10">
        <f>IF(OR(G979="",LEFT(A979,1)="C",D979&lt;=0,F979&lt;=0,ISNUMBER(MATCH(B979,NonProduct,0)),LEFT(B979,5)="gift_",H979&lt;&gt;"United Kingdom"),"Drop","Keep")</f>
        <v/>
      </c>
    </row>
    <row r="980">
      <c r="A980" t="n">
        <v>540060</v>
      </c>
      <c r="B980" t="n">
        <v>22077</v>
      </c>
      <c r="C980" t="inlineStr">
        <is>
          <t>6 RIBBONS RUSTIC CHARM</t>
        </is>
      </c>
      <c r="D980" t="n">
        <v>12</v>
      </c>
      <c r="E980" s="8" t="n">
        <v>40547.61111111111</v>
      </c>
      <c r="F980" s="9" t="n">
        <v>1.65</v>
      </c>
      <c r="G980" t="n">
        <v>14732</v>
      </c>
      <c r="H980" t="inlineStr">
        <is>
          <t>United Kingdom</t>
        </is>
      </c>
      <c r="I980" s="10">
        <f>IF(OR(G980="",LEFT(A980,1)="C",D980&lt;=0,F980&lt;=0,ISNUMBER(MATCH(B980,NonProduct,0)),LEFT(B980,5)="gift_",H980&lt;&gt;"United Kingdom"),"Drop","Keep")</f>
        <v/>
      </c>
    </row>
    <row r="981">
      <c r="A981" t="n">
        <v>540060</v>
      </c>
      <c r="B981" t="n">
        <v>48187</v>
      </c>
      <c r="C981" t="inlineStr">
        <is>
          <t>DOORMAT NEW ENGLAND</t>
        </is>
      </c>
      <c r="D981" t="n">
        <v>2</v>
      </c>
      <c r="E981" s="8" t="n">
        <v>40547.61111111111</v>
      </c>
      <c r="F981" s="9" t="n">
        <v>7.95</v>
      </c>
      <c r="G981" t="n">
        <v>14732</v>
      </c>
      <c r="H981" t="inlineStr">
        <is>
          <t>United Kingdom</t>
        </is>
      </c>
      <c r="I981" s="10">
        <f>IF(OR(G981="",LEFT(A981,1)="C",D981&lt;=0,F981&lt;=0,ISNUMBER(MATCH(B981,NonProduct,0)),LEFT(B981,5)="gift_",H981&lt;&gt;"United Kingdom"),"Drop","Keep")</f>
        <v/>
      </c>
    </row>
    <row r="982">
      <c r="A982" t="n">
        <v>540060</v>
      </c>
      <c r="B982" t="n">
        <v>84792</v>
      </c>
      <c r="C982" t="inlineStr">
        <is>
          <t>ENCHANTED BIRD COATHANGER 5 HOOK</t>
        </is>
      </c>
      <c r="D982" t="n">
        <v>4</v>
      </c>
      <c r="E982" s="8" t="n">
        <v>40547.61111111111</v>
      </c>
      <c r="F982" s="9" t="n">
        <v>4.65</v>
      </c>
      <c r="G982" t="n">
        <v>14732</v>
      </c>
      <c r="H982" t="inlineStr">
        <is>
          <t>United Kingdom</t>
        </is>
      </c>
      <c r="I982" s="10">
        <f>IF(OR(G982="",LEFT(A982,1)="C",D982&lt;=0,F982&lt;=0,ISNUMBER(MATCH(B982,NonProduct,0)),LEFT(B982,5)="gift_",H982&lt;&gt;"United Kingdom"),"Drop","Keep")</f>
        <v/>
      </c>
    </row>
    <row r="983">
      <c r="A983" t="n">
        <v>540060</v>
      </c>
      <c r="B983" t="n">
        <v>22666</v>
      </c>
      <c r="C983" t="inlineStr">
        <is>
          <t>RECIPE BOX PANTRY YELLOW DESIGN</t>
        </is>
      </c>
      <c r="D983" t="n">
        <v>6</v>
      </c>
      <c r="E983" s="8" t="n">
        <v>40547.61111111111</v>
      </c>
      <c r="F983" s="9" t="n">
        <v>2.95</v>
      </c>
      <c r="G983" t="n">
        <v>14732</v>
      </c>
      <c r="H983" t="inlineStr">
        <is>
          <t>United Kingdom</t>
        </is>
      </c>
      <c r="I983" s="10">
        <f>IF(OR(G983="",LEFT(A983,1)="C",D983&lt;=0,F983&lt;=0,ISNUMBER(MATCH(B983,NonProduct,0)),LEFT(B983,5)="gift_",H983&lt;&gt;"United Kingdom"),"Drop","Keep")</f>
        <v/>
      </c>
    </row>
    <row r="984">
      <c r="A984" t="n">
        <v>540073</v>
      </c>
      <c r="B984" t="n">
        <v>22720</v>
      </c>
      <c r="C984" t="inlineStr">
        <is>
          <t xml:space="preserve">SET OF 3 CAKE TINS PANTRY DESIGN </t>
        </is>
      </c>
      <c r="D984" t="n">
        <v>4</v>
      </c>
      <c r="E984" s="8" t="n">
        <v>40547.61597222222</v>
      </c>
      <c r="F984" s="9" t="n">
        <v>4.95</v>
      </c>
      <c r="G984" t="n">
        <v>16814</v>
      </c>
      <c r="H984" t="inlineStr">
        <is>
          <t>United Kingdom</t>
        </is>
      </c>
      <c r="I984" s="10">
        <f>IF(OR(G984="",LEFT(A984,1)="C",D984&lt;=0,F984&lt;=0,ISNUMBER(MATCH(B984,NonProduct,0)),LEFT(B984,5)="gift_",H984&lt;&gt;"United Kingdom"),"Drop","Keep")</f>
        <v/>
      </c>
    </row>
    <row r="985">
      <c r="A985" t="n">
        <v>540073</v>
      </c>
      <c r="B985" t="n">
        <v>21430</v>
      </c>
      <c r="C985" t="inlineStr">
        <is>
          <t>SET/3 RED GINGHAM ROSE STORAGE BOX</t>
        </is>
      </c>
      <c r="D985" t="n">
        <v>3</v>
      </c>
      <c r="E985" s="8" t="n">
        <v>40547.61597222222</v>
      </c>
      <c r="F985" s="9" t="n">
        <v>3.75</v>
      </c>
      <c r="G985" t="n">
        <v>16814</v>
      </c>
      <c r="H985" t="inlineStr">
        <is>
          <t>United Kingdom</t>
        </is>
      </c>
      <c r="I985" s="10">
        <f>IF(OR(G985="",LEFT(A985,1)="C",D985&lt;=0,F985&lt;=0,ISNUMBER(MATCH(B985,NonProduct,0)),LEFT(B985,5)="gift_",H985&lt;&gt;"United Kingdom"),"Drop","Keep")</f>
        <v/>
      </c>
    </row>
    <row r="986">
      <c r="A986" t="n">
        <v>540073</v>
      </c>
      <c r="B986" t="n">
        <v>22722</v>
      </c>
      <c r="C986" t="inlineStr">
        <is>
          <t>SET OF 6 SPICE TINS PANTRY DESIGN</t>
        </is>
      </c>
      <c r="D986" t="n">
        <v>3</v>
      </c>
      <c r="E986" s="8" t="n">
        <v>40547.61597222222</v>
      </c>
      <c r="F986" s="9" t="n">
        <v>3.95</v>
      </c>
      <c r="G986" t="n">
        <v>16814</v>
      </c>
      <c r="H986" t="inlineStr">
        <is>
          <t>United Kingdom</t>
        </is>
      </c>
      <c r="I986" s="10">
        <f>IF(OR(G986="",LEFT(A986,1)="C",D986&lt;=0,F986&lt;=0,ISNUMBER(MATCH(B986,NonProduct,0)),LEFT(B986,5)="gift_",H986&lt;&gt;"United Kingdom"),"Drop","Keep")</f>
        <v/>
      </c>
    </row>
    <row r="987">
      <c r="A987" t="n">
        <v>540073</v>
      </c>
      <c r="B987" t="n">
        <v>22723</v>
      </c>
      <c r="C987" t="inlineStr">
        <is>
          <t>SET OF 6 HERB TINS SKETCHBOOK</t>
        </is>
      </c>
      <c r="D987" t="n">
        <v>3</v>
      </c>
      <c r="E987" s="8" t="n">
        <v>40547.61597222222</v>
      </c>
      <c r="F987" s="9" t="n">
        <v>3.95</v>
      </c>
      <c r="G987" t="n">
        <v>16814</v>
      </c>
      <c r="H987" t="inlineStr">
        <is>
          <t>United Kingdom</t>
        </is>
      </c>
      <c r="I987" s="10">
        <f>IF(OR(G987="",LEFT(A987,1)="C",D987&lt;=0,F987&lt;=0,ISNUMBER(MATCH(B987,NonProduct,0)),LEFT(B987,5)="gift_",H987&lt;&gt;"United Kingdom"),"Drop","Keep")</f>
        <v/>
      </c>
    </row>
    <row r="988">
      <c r="A988" t="n">
        <v>540073</v>
      </c>
      <c r="B988" t="inlineStr">
        <is>
          <t>M</t>
        </is>
      </c>
      <c r="C988" t="inlineStr">
        <is>
          <t>Manual</t>
        </is>
      </c>
      <c r="D988" t="n">
        <v>6</v>
      </c>
      <c r="E988" s="8" t="n">
        <v>40547.61597222222</v>
      </c>
      <c r="F988" s="9" t="n">
        <v>1.65</v>
      </c>
      <c r="G988" t="n">
        <v>16814</v>
      </c>
      <c r="H988" t="inlineStr">
        <is>
          <t>United Kingdom</t>
        </is>
      </c>
      <c r="I988" s="10">
        <f>IF(OR(G988="",LEFT(A988,1)="C",D988&lt;=0,F988&lt;=0,ISNUMBER(MATCH(B988,NonProduct,0)),LEFT(B988,5)="gift_",H988&lt;&gt;"United Kingdom"),"Drop","Keep")</f>
        <v/>
      </c>
    </row>
    <row r="989">
      <c r="A989" t="n">
        <v>540073</v>
      </c>
      <c r="B989" t="n">
        <v>21584</v>
      </c>
      <c r="C989" t="inlineStr">
        <is>
          <t>RETROSPOT SMALL TUBE MATCHES</t>
        </is>
      </c>
      <c r="D989" t="n">
        <v>6</v>
      </c>
      <c r="E989" s="8" t="n">
        <v>40547.61597222222</v>
      </c>
      <c r="F989" s="9" t="n">
        <v>1.65</v>
      </c>
      <c r="G989" t="n">
        <v>16814</v>
      </c>
      <c r="H989" t="inlineStr">
        <is>
          <t>United Kingdom</t>
        </is>
      </c>
      <c r="I989" s="10">
        <f>IF(OR(G989="",LEFT(A989,1)="C",D989&lt;=0,F989&lt;=0,ISNUMBER(MATCH(B989,NonProduct,0)),LEFT(B989,5)="gift_",H989&lt;&gt;"United Kingdom"),"Drop","Keep")</f>
        <v/>
      </c>
    </row>
    <row r="990">
      <c r="A990" t="n">
        <v>540073</v>
      </c>
      <c r="B990" t="n">
        <v>21670</v>
      </c>
      <c r="C990" t="inlineStr">
        <is>
          <t>BLUE SPOT CERAMIC DRAWER KNOB</t>
        </is>
      </c>
      <c r="D990" t="n">
        <v>6</v>
      </c>
      <c r="E990" s="8" t="n">
        <v>40547.61597222222</v>
      </c>
      <c r="F990" s="9" t="n">
        <v>1.25</v>
      </c>
      <c r="G990" t="n">
        <v>16814</v>
      </c>
      <c r="H990" t="inlineStr">
        <is>
          <t>United Kingdom</t>
        </is>
      </c>
      <c r="I990" s="10">
        <f>IF(OR(G990="",LEFT(A990,1)="C",D990&lt;=0,F990&lt;=0,ISNUMBER(MATCH(B990,NonProduct,0)),LEFT(B990,5)="gift_",H990&lt;&gt;"United Kingdom"),"Drop","Keep")</f>
        <v/>
      </c>
    </row>
    <row r="991">
      <c r="A991" t="n">
        <v>540073</v>
      </c>
      <c r="B991" t="n">
        <v>21673</v>
      </c>
      <c r="C991" t="inlineStr">
        <is>
          <t>WHITE SPOT BLUE CERAMIC DRAWER KNOB</t>
        </is>
      </c>
      <c r="D991" t="n">
        <v>6</v>
      </c>
      <c r="E991" s="8" t="n">
        <v>40547.61597222222</v>
      </c>
      <c r="F991" s="9" t="n">
        <v>1.25</v>
      </c>
      <c r="G991" t="n">
        <v>16814</v>
      </c>
      <c r="H991" t="inlineStr">
        <is>
          <t>United Kingdom</t>
        </is>
      </c>
      <c r="I991" s="10">
        <f>IF(OR(G991="",LEFT(A991,1)="C",D991&lt;=0,F991&lt;=0,ISNUMBER(MATCH(B991,NonProduct,0)),LEFT(B991,5)="gift_",H991&lt;&gt;"United Kingdom"),"Drop","Keep")</f>
        <v/>
      </c>
    </row>
    <row r="992">
      <c r="A992" t="n">
        <v>540073</v>
      </c>
      <c r="B992" t="n">
        <v>21669</v>
      </c>
      <c r="C992" t="inlineStr">
        <is>
          <t>BLUE STRIPE CERAMIC DRAWER KNOB</t>
        </is>
      </c>
      <c r="D992" t="n">
        <v>6</v>
      </c>
      <c r="E992" s="8" t="n">
        <v>40547.61597222222</v>
      </c>
      <c r="F992" s="9" t="n">
        <v>1.25</v>
      </c>
      <c r="G992" t="n">
        <v>16814</v>
      </c>
      <c r="H992" t="inlineStr">
        <is>
          <t>United Kingdom</t>
        </is>
      </c>
      <c r="I992" s="10">
        <f>IF(OR(G992="",LEFT(A992,1)="C",D992&lt;=0,F992&lt;=0,ISNUMBER(MATCH(B992,NonProduct,0)),LEFT(B992,5)="gift_",H992&lt;&gt;"United Kingdom"),"Drop","Keep")</f>
        <v/>
      </c>
    </row>
    <row r="993">
      <c r="A993" t="n">
        <v>540073</v>
      </c>
      <c r="B993" t="n">
        <v>22191</v>
      </c>
      <c r="C993" t="inlineStr">
        <is>
          <t>IVORY DINER WALL CLOCK</t>
        </is>
      </c>
      <c r="D993" t="n">
        <v>2</v>
      </c>
      <c r="E993" s="8" t="n">
        <v>40547.61597222222</v>
      </c>
      <c r="F993" s="9" t="n">
        <v>8.5</v>
      </c>
      <c r="G993" t="n">
        <v>16814</v>
      </c>
      <c r="H993" t="inlineStr">
        <is>
          <t>United Kingdom</t>
        </is>
      </c>
      <c r="I993" s="10">
        <f>IF(OR(G993="",LEFT(A993,1)="C",D993&lt;=0,F993&lt;=0,ISNUMBER(MATCH(B993,NonProduct,0)),LEFT(B993,5)="gift_",H993&lt;&gt;"United Kingdom"),"Drop","Keep")</f>
        <v/>
      </c>
    </row>
    <row r="994">
      <c r="A994" t="n">
        <v>540073</v>
      </c>
      <c r="B994" t="n">
        <v>22426</v>
      </c>
      <c r="C994" t="inlineStr">
        <is>
          <t>ENAMEL WASH BOWL CREAM</t>
        </is>
      </c>
      <c r="D994" t="n">
        <v>4</v>
      </c>
      <c r="E994" s="8" t="n">
        <v>40547.61597222222</v>
      </c>
      <c r="F994" s="9" t="n">
        <v>3.75</v>
      </c>
      <c r="G994" t="n">
        <v>16814</v>
      </c>
      <c r="H994" t="inlineStr">
        <is>
          <t>United Kingdom</t>
        </is>
      </c>
      <c r="I994" s="10">
        <f>IF(OR(G994="",LEFT(A994,1)="C",D994&lt;=0,F994&lt;=0,ISNUMBER(MATCH(B994,NonProduct,0)),LEFT(B994,5)="gift_",H994&lt;&gt;"United Kingdom"),"Drop","Keep")</f>
        <v/>
      </c>
    </row>
    <row r="995">
      <c r="A995" t="n">
        <v>540073</v>
      </c>
      <c r="B995" t="n">
        <v>84879</v>
      </c>
      <c r="C995" t="inlineStr">
        <is>
          <t>ASSORTED COLOUR BIRD ORNAMENT</t>
        </is>
      </c>
      <c r="D995" t="n">
        <v>32</v>
      </c>
      <c r="E995" s="8" t="n">
        <v>40547.61597222222</v>
      </c>
      <c r="F995" s="9" t="n">
        <v>1.69</v>
      </c>
      <c r="G995" t="n">
        <v>16814</v>
      </c>
      <c r="H995" t="inlineStr">
        <is>
          <t>United Kingdom</t>
        </is>
      </c>
      <c r="I995" s="10">
        <f>IF(OR(G995="",LEFT(A995,1)="C",D995&lt;=0,F995&lt;=0,ISNUMBER(MATCH(B995,NonProduct,0)),LEFT(B995,5)="gift_",H995&lt;&gt;"United Kingdom"),"Drop","Keep")</f>
        <v/>
      </c>
    </row>
    <row r="996">
      <c r="A996" t="n">
        <v>540073</v>
      </c>
      <c r="B996" t="n">
        <v>22424</v>
      </c>
      <c r="C996" t="inlineStr">
        <is>
          <t>ENAMEL BREAD BIN CREAM</t>
        </is>
      </c>
      <c r="D996" t="n">
        <v>3</v>
      </c>
      <c r="E996" s="8" t="n">
        <v>40547.61597222222</v>
      </c>
      <c r="F996" s="9" t="n">
        <v>12.75</v>
      </c>
      <c r="G996" t="n">
        <v>16814</v>
      </c>
      <c r="H996" t="inlineStr">
        <is>
          <t>United Kingdom</t>
        </is>
      </c>
      <c r="I996" s="10">
        <f>IF(OR(G996="",LEFT(A996,1)="C",D996&lt;=0,F996&lt;=0,ISNUMBER(MATCH(B996,NonProduct,0)),LEFT(B996,5)="gift_",H996&lt;&gt;"United Kingdom"),"Drop","Keep")</f>
        <v/>
      </c>
    </row>
    <row r="997">
      <c r="A997" t="n">
        <v>540073</v>
      </c>
      <c r="B997" t="n">
        <v>22624</v>
      </c>
      <c r="C997" t="inlineStr">
        <is>
          <t>IVORY KITCHEN SCALES</t>
        </is>
      </c>
      <c r="D997" t="n">
        <v>1</v>
      </c>
      <c r="E997" s="8" t="n">
        <v>40547.61597222222</v>
      </c>
      <c r="F997" s="9" t="n">
        <v>8.5</v>
      </c>
      <c r="G997" t="n">
        <v>16814</v>
      </c>
      <c r="H997" t="inlineStr">
        <is>
          <t>United Kingdom</t>
        </is>
      </c>
      <c r="I997" s="10">
        <f>IF(OR(G997="",LEFT(A997,1)="C",D997&lt;=0,F997&lt;=0,ISNUMBER(MATCH(B997,NonProduct,0)),LEFT(B997,5)="gift_",H997&lt;&gt;"United Kingdom"),"Drop","Keep")</f>
        <v/>
      </c>
    </row>
    <row r="998">
      <c r="A998" t="n">
        <v>540073</v>
      </c>
      <c r="B998" t="n">
        <v>22625</v>
      </c>
      <c r="C998" t="inlineStr">
        <is>
          <t>RED KITCHEN SCALES</t>
        </is>
      </c>
      <c r="D998" t="n">
        <v>1</v>
      </c>
      <c r="E998" s="8" t="n">
        <v>40547.61597222222</v>
      </c>
      <c r="F998" s="9" t="n">
        <v>8.5</v>
      </c>
      <c r="G998" t="n">
        <v>16814</v>
      </c>
      <c r="H998" t="inlineStr">
        <is>
          <t>United Kingdom</t>
        </is>
      </c>
      <c r="I998" s="10">
        <f>IF(OR(G998="",LEFT(A998,1)="C",D998&lt;=0,F998&lt;=0,ISNUMBER(MATCH(B998,NonProduct,0)),LEFT(B998,5)="gift_",H998&lt;&gt;"United Kingdom"),"Drop","Keep")</f>
        <v/>
      </c>
    </row>
    <row r="999">
      <c r="A999" t="n">
        <v>540073</v>
      </c>
      <c r="B999" t="n">
        <v>22427</v>
      </c>
      <c r="C999" t="inlineStr">
        <is>
          <t>ENAMEL FLOWER JUG CREAM</t>
        </is>
      </c>
      <c r="D999" t="n">
        <v>4</v>
      </c>
      <c r="E999" s="8" t="n">
        <v>40547.61597222222</v>
      </c>
      <c r="F999" s="9" t="n">
        <v>5.95</v>
      </c>
      <c r="G999" t="n">
        <v>16814</v>
      </c>
      <c r="H999" t="inlineStr">
        <is>
          <t>United Kingdom</t>
        </is>
      </c>
      <c r="I999" s="10">
        <f>IF(OR(G999="",LEFT(A999,1)="C",D999&lt;=0,F999&lt;=0,ISNUMBER(MATCH(B999,NonProduct,0)),LEFT(B999,5)="gift_",H999&lt;&gt;"United Kingdom"),"Drop","Keep")</f>
        <v/>
      </c>
    </row>
    <row r="1000">
      <c r="A1000" t="n">
        <v>540073</v>
      </c>
      <c r="B1000" t="n">
        <v>21877</v>
      </c>
      <c r="C1000" t="inlineStr">
        <is>
          <t>HOME SWEET HOME MUG</t>
        </is>
      </c>
      <c r="D1000" t="n">
        <v>12</v>
      </c>
      <c r="E1000" s="8" t="n">
        <v>40547.61597222222</v>
      </c>
      <c r="F1000" s="9" t="n">
        <v>1.25</v>
      </c>
      <c r="G1000" t="n">
        <v>16814</v>
      </c>
      <c r="H1000" t="inlineStr">
        <is>
          <t>United Kingdom</t>
        </is>
      </c>
      <c r="I1000" s="10">
        <f>IF(OR(G1000="",LEFT(A1000,1)="C",D1000&lt;=0,F1000&lt;=0,ISNUMBER(MATCH(B1000,NonProduct,0)),LEFT(B1000,5)="gift_",H1000&lt;&gt;"United Kingdom"),"Drop","Keep")</f>
        <v/>
      </c>
    </row>
    <row r="1001">
      <c r="A1001" t="n">
        <v>540073</v>
      </c>
      <c r="B1001" t="n">
        <v>22173</v>
      </c>
      <c r="C1001" t="inlineStr">
        <is>
          <t>METAL 4 HOOK HANGER FRENCH CHATEAU</t>
        </is>
      </c>
      <c r="D1001" t="n">
        <v>8</v>
      </c>
      <c r="E1001" s="8" t="n">
        <v>40547.61597222222</v>
      </c>
      <c r="F1001" s="9" t="n">
        <v>2.95</v>
      </c>
      <c r="G1001" t="n">
        <v>16814</v>
      </c>
      <c r="H1001" t="inlineStr">
        <is>
          <t>United Kingdom</t>
        </is>
      </c>
      <c r="I1001" s="10">
        <f>IF(OR(G1001="",LEFT(A1001,1)="C",D1001&lt;=0,F1001&lt;=0,ISNUMBER(MATCH(B1001,NonProduct,0)),LEFT(B1001,5)="gift_",H1001&lt;&gt;"United Kingdom"),"Drop","Keep")</f>
        <v/>
      </c>
    </row>
    <row r="1002">
      <c r="A1002" t="n">
        <v>540073</v>
      </c>
      <c r="B1002" t="n">
        <v>22457</v>
      </c>
      <c r="C1002" t="inlineStr">
        <is>
          <t xml:space="preserve">NATURAL SLATE HEART CHALKBOARD </t>
        </is>
      </c>
      <c r="D1002" t="n">
        <v>48</v>
      </c>
      <c r="E1002" s="8" t="n">
        <v>40547.61597222222</v>
      </c>
      <c r="F1002" s="9" t="n">
        <v>2.55</v>
      </c>
      <c r="G1002" t="n">
        <v>16814</v>
      </c>
      <c r="H1002" t="inlineStr">
        <is>
          <t>United Kingdom</t>
        </is>
      </c>
      <c r="I1002" s="10">
        <f>IF(OR(G1002="",LEFT(A1002,1)="C",D1002&lt;=0,F1002&lt;=0,ISNUMBER(MATCH(B1002,NonProduct,0)),LEFT(B1002,5)="gift_",H1002&lt;&gt;"United Kingdom"),"Drop","Keep")</f>
        <v/>
      </c>
    </row>
    <row r="1003">
      <c r="A1003" t="n">
        <v>540073</v>
      </c>
      <c r="B1003" t="n">
        <v>22456</v>
      </c>
      <c r="C1003" t="inlineStr">
        <is>
          <t xml:space="preserve">NATURAL SLATE CHALKBOARD LARGE </t>
        </is>
      </c>
      <c r="D1003" t="n">
        <v>5</v>
      </c>
      <c r="E1003" s="8" t="n">
        <v>40547.61597222222</v>
      </c>
      <c r="F1003" s="9" t="n">
        <v>4.95</v>
      </c>
      <c r="G1003" t="n">
        <v>16814</v>
      </c>
      <c r="H1003" t="inlineStr">
        <is>
          <t>United Kingdom</t>
        </is>
      </c>
      <c r="I1003" s="10">
        <f>IF(OR(G1003="",LEFT(A1003,1)="C",D1003&lt;=0,F1003&lt;=0,ISNUMBER(MATCH(B1003,NonProduct,0)),LEFT(B1003,5)="gift_",H1003&lt;&gt;"United Kingdom"),"Drop","Keep")</f>
        <v/>
      </c>
    </row>
    <row r="1004">
      <c r="A1004" t="n">
        <v>540073</v>
      </c>
      <c r="B1004" t="n">
        <v>21754</v>
      </c>
      <c r="C1004" t="inlineStr">
        <is>
          <t>HOME BUILDING BLOCK WORD</t>
        </is>
      </c>
      <c r="D1004" t="n">
        <v>18</v>
      </c>
      <c r="E1004" s="8" t="n">
        <v>40547.61597222222</v>
      </c>
      <c r="F1004" s="9" t="n">
        <v>5.45</v>
      </c>
      <c r="G1004" t="n">
        <v>16814</v>
      </c>
      <c r="H1004" t="inlineStr">
        <is>
          <t>United Kingdom</t>
        </is>
      </c>
      <c r="I1004" s="10">
        <f>IF(OR(G1004="",LEFT(A1004,1)="C",D1004&lt;=0,F1004&lt;=0,ISNUMBER(MATCH(B1004,NonProduct,0)),LEFT(B1004,5)="gift_",H1004&lt;&gt;"United Kingdom"),"Drop","Keep")</f>
        <v/>
      </c>
    </row>
    <row r="1005">
      <c r="A1005" t="n">
        <v>540073</v>
      </c>
      <c r="B1005" t="n">
        <v>21755</v>
      </c>
      <c r="C1005" t="inlineStr">
        <is>
          <t>LOVE BUILDING BLOCK WORD</t>
        </is>
      </c>
      <c r="D1005" t="n">
        <v>18</v>
      </c>
      <c r="E1005" s="8" t="n">
        <v>40547.61597222222</v>
      </c>
      <c r="F1005" s="9" t="n">
        <v>5.45</v>
      </c>
      <c r="G1005" t="n">
        <v>16814</v>
      </c>
      <c r="H1005" t="inlineStr">
        <is>
          <t>United Kingdom</t>
        </is>
      </c>
      <c r="I1005" s="10">
        <f>IF(OR(G1005="",LEFT(A1005,1)="C",D1005&lt;=0,F1005&lt;=0,ISNUMBER(MATCH(B1005,NonProduct,0)),LEFT(B1005,5)="gift_",H1005&lt;&gt;"United Kingdom"),"Drop","Keep")</f>
        <v/>
      </c>
    </row>
    <row r="1006">
      <c r="A1006" t="n">
        <v>540093</v>
      </c>
      <c r="B1006" t="n">
        <v>21733</v>
      </c>
      <c r="C1006" t="inlineStr">
        <is>
          <t>RED HANGING HEART T-LIGHT HOLDER</t>
        </is>
      </c>
      <c r="D1006" t="n">
        <v>1</v>
      </c>
      <c r="E1006" s="8" t="n">
        <v>40547.64166666667</v>
      </c>
      <c r="F1006" s="9" t="n">
        <v>2.95</v>
      </c>
      <c r="G1006" t="n">
        <v>16725</v>
      </c>
      <c r="H1006" t="inlineStr">
        <is>
          <t>United Kingdom</t>
        </is>
      </c>
      <c r="I1006" s="10">
        <f>IF(OR(G1006="",LEFT(A1006,1)="C",D1006&lt;=0,F1006&lt;=0,ISNUMBER(MATCH(B1006,NonProduct,0)),LEFT(B1006,5)="gift_",H1006&lt;&gt;"United Kingdom"),"Drop","Keep")</f>
        <v/>
      </c>
    </row>
    <row r="1007">
      <c r="A1007" t="n">
        <v>540093</v>
      </c>
      <c r="B1007" t="n">
        <v>22723</v>
      </c>
      <c r="C1007" t="inlineStr">
        <is>
          <t>SET OF 6 HERB TINS SKETCHBOOK</t>
        </is>
      </c>
      <c r="D1007" t="n">
        <v>1</v>
      </c>
      <c r="E1007" s="8" t="n">
        <v>40547.64166666667</v>
      </c>
      <c r="F1007" s="9" t="n">
        <v>3.95</v>
      </c>
      <c r="G1007" t="n">
        <v>16725</v>
      </c>
      <c r="H1007" t="inlineStr">
        <is>
          <t>United Kingdom</t>
        </is>
      </c>
      <c r="I1007" s="10">
        <f>IF(OR(G1007="",LEFT(A1007,1)="C",D1007&lt;=0,F1007&lt;=0,ISNUMBER(MATCH(B1007,NonProduct,0)),LEFT(B1007,5)="gift_",H1007&lt;&gt;"United Kingdom"),"Drop","Keep")</f>
        <v/>
      </c>
    </row>
    <row r="1008">
      <c r="A1008" t="n">
        <v>540093</v>
      </c>
      <c r="B1008" t="n">
        <v>22722</v>
      </c>
      <c r="C1008" t="inlineStr">
        <is>
          <t>SET OF 6 SPICE TINS PANTRY DESIGN</t>
        </is>
      </c>
      <c r="D1008" t="n">
        <v>1</v>
      </c>
      <c r="E1008" s="8" t="n">
        <v>40547.64166666667</v>
      </c>
      <c r="F1008" s="9" t="n">
        <v>3.95</v>
      </c>
      <c r="G1008" t="n">
        <v>16725</v>
      </c>
      <c r="H1008" t="inlineStr">
        <is>
          <t>United Kingdom</t>
        </is>
      </c>
      <c r="I1008" s="10">
        <f>IF(OR(G1008="",LEFT(A1008,1)="C",D1008&lt;=0,F1008&lt;=0,ISNUMBER(MATCH(B1008,NonProduct,0)),LEFT(B1008,5)="gift_",H1008&lt;&gt;"United Kingdom"),"Drop","Keep")</f>
        <v/>
      </c>
    </row>
    <row r="1009">
      <c r="A1009" t="n">
        <v>540093</v>
      </c>
      <c r="B1009" t="n">
        <v>22721</v>
      </c>
      <c r="C1009" t="inlineStr">
        <is>
          <t>SET OF 3 CAKE TINS SKETCHBOOK</t>
        </is>
      </c>
      <c r="D1009" t="n">
        <v>1</v>
      </c>
      <c r="E1009" s="8" t="n">
        <v>40547.64166666667</v>
      </c>
      <c r="F1009" s="9" t="n">
        <v>4.95</v>
      </c>
      <c r="G1009" t="n">
        <v>16725</v>
      </c>
      <c r="H1009" t="inlineStr">
        <is>
          <t>United Kingdom</t>
        </is>
      </c>
      <c r="I1009" s="10">
        <f>IF(OR(G1009="",LEFT(A1009,1)="C",D1009&lt;=0,F1009&lt;=0,ISNUMBER(MATCH(B1009,NonProduct,0)),LEFT(B1009,5)="gift_",H1009&lt;&gt;"United Kingdom"),"Drop","Keep")</f>
        <v/>
      </c>
    </row>
    <row r="1010">
      <c r="A1010" t="n">
        <v>540093</v>
      </c>
      <c r="B1010" t="n">
        <v>21463</v>
      </c>
      <c r="C1010" t="inlineStr">
        <is>
          <t xml:space="preserve">MIRRORED DISCO BALL </t>
        </is>
      </c>
      <c r="D1010" t="n">
        <v>1</v>
      </c>
      <c r="E1010" s="8" t="n">
        <v>40547.64166666667</v>
      </c>
      <c r="F1010" s="9" t="n">
        <v>5.95</v>
      </c>
      <c r="G1010" t="n">
        <v>16725</v>
      </c>
      <c r="H1010" t="inlineStr">
        <is>
          <t>United Kingdom</t>
        </is>
      </c>
      <c r="I1010" s="10">
        <f>IF(OR(G1010="",LEFT(A1010,1)="C",D1010&lt;=0,F1010&lt;=0,ISNUMBER(MATCH(B1010,NonProduct,0)),LEFT(B1010,5)="gift_",H1010&lt;&gt;"United Kingdom"),"Drop","Keep")</f>
        <v/>
      </c>
    </row>
    <row r="1011">
      <c r="A1011" t="n">
        <v>540093</v>
      </c>
      <c r="B1011" t="n">
        <v>22072</v>
      </c>
      <c r="C1011" t="inlineStr">
        <is>
          <t xml:space="preserve">RED RETROSPOT TEA CUP AND SAUCER </t>
        </is>
      </c>
      <c r="D1011" t="n">
        <v>2</v>
      </c>
      <c r="E1011" s="8" t="n">
        <v>40547.64166666667</v>
      </c>
      <c r="F1011" s="9" t="n">
        <v>3.75</v>
      </c>
      <c r="G1011" t="n">
        <v>16725</v>
      </c>
      <c r="H1011" t="inlineStr">
        <is>
          <t>United Kingdom</t>
        </is>
      </c>
      <c r="I1011" s="10">
        <f>IF(OR(G1011="",LEFT(A1011,1)="C",D1011&lt;=0,F1011&lt;=0,ISNUMBER(MATCH(B1011,NonProduct,0)),LEFT(B1011,5)="gift_",H1011&lt;&gt;"United Kingdom"),"Drop","Keep")</f>
        <v/>
      </c>
    </row>
    <row r="1012">
      <c r="A1012" t="n">
        <v>540093</v>
      </c>
      <c r="B1012" t="n">
        <v>79321</v>
      </c>
      <c r="C1012" t="inlineStr">
        <is>
          <t>CHILLI LIGHTS</t>
        </is>
      </c>
      <c r="D1012" t="n">
        <v>1</v>
      </c>
      <c r="E1012" s="8" t="n">
        <v>40547.64166666667</v>
      </c>
      <c r="F1012" s="9" t="n">
        <v>4.95</v>
      </c>
      <c r="G1012" t="n">
        <v>16725</v>
      </c>
      <c r="H1012" t="inlineStr">
        <is>
          <t>United Kingdom</t>
        </is>
      </c>
      <c r="I1012" s="10">
        <f>IF(OR(G1012="",LEFT(A1012,1)="C",D1012&lt;=0,F1012&lt;=0,ISNUMBER(MATCH(B1012,NonProduct,0)),LEFT(B1012,5)="gift_",H1012&lt;&gt;"United Kingdom"),"Drop","Keep")</f>
        <v/>
      </c>
    </row>
    <row r="1013">
      <c r="A1013" t="n">
        <v>540093</v>
      </c>
      <c r="B1013" t="inlineStr">
        <is>
          <t>84030E</t>
        </is>
      </c>
      <c r="C1013" t="inlineStr">
        <is>
          <t>ENGLISH ROSE HOT WATER BOTTLE</t>
        </is>
      </c>
      <c r="D1013" t="n">
        <v>1</v>
      </c>
      <c r="E1013" s="8" t="n">
        <v>40547.64166666667</v>
      </c>
      <c r="F1013" s="9" t="n">
        <v>4.25</v>
      </c>
      <c r="G1013" t="n">
        <v>16725</v>
      </c>
      <c r="H1013" t="inlineStr">
        <is>
          <t>United Kingdom</t>
        </is>
      </c>
      <c r="I1013" s="10">
        <f>IF(OR(G1013="",LEFT(A1013,1)="C",D1013&lt;=0,F1013&lt;=0,ISNUMBER(MATCH(B1013,NonProduct,0)),LEFT(B1013,5)="gift_",H1013&lt;&gt;"United Kingdom"),"Drop","Keep")</f>
        <v/>
      </c>
    </row>
    <row r="1014">
      <c r="A1014" t="n">
        <v>540093</v>
      </c>
      <c r="B1014" t="inlineStr">
        <is>
          <t>15056BL</t>
        </is>
      </c>
      <c r="C1014" t="inlineStr">
        <is>
          <t>EDWARDIAN PARASOL BLACK</t>
        </is>
      </c>
      <c r="D1014" t="n">
        <v>1</v>
      </c>
      <c r="E1014" s="8" t="n">
        <v>40547.64166666667</v>
      </c>
      <c r="F1014" s="9" t="n">
        <v>5.95</v>
      </c>
      <c r="G1014" t="n">
        <v>16725</v>
      </c>
      <c r="H1014" t="inlineStr">
        <is>
          <t>United Kingdom</t>
        </is>
      </c>
      <c r="I1014" s="10">
        <f>IF(OR(G1014="",LEFT(A1014,1)="C",D1014&lt;=0,F1014&lt;=0,ISNUMBER(MATCH(B1014,NonProduct,0)),LEFT(B1014,5)="gift_",H1014&lt;&gt;"United Kingdom"),"Drop","Keep")</f>
        <v/>
      </c>
    </row>
    <row r="1015">
      <c r="A1015" t="n">
        <v>540093</v>
      </c>
      <c r="B1015" t="n">
        <v>21216</v>
      </c>
      <c r="C1015" t="inlineStr">
        <is>
          <t>SET 3 RETROSPOT TEA,COFFEE,SUGAR</t>
        </is>
      </c>
      <c r="D1015" t="n">
        <v>1</v>
      </c>
      <c r="E1015" s="8" t="n">
        <v>40547.64166666667</v>
      </c>
      <c r="F1015" s="9" t="n">
        <v>4.95</v>
      </c>
      <c r="G1015" t="n">
        <v>16725</v>
      </c>
      <c r="H1015" t="inlineStr">
        <is>
          <t>United Kingdom</t>
        </is>
      </c>
      <c r="I1015" s="10">
        <f>IF(OR(G1015="",LEFT(A1015,1)="C",D1015&lt;=0,F1015&lt;=0,ISNUMBER(MATCH(B1015,NonProduct,0)),LEFT(B1015,5)="gift_",H1015&lt;&gt;"United Kingdom"),"Drop","Keep")</f>
        <v/>
      </c>
    </row>
    <row r="1016">
      <c r="A1016" t="n">
        <v>540093</v>
      </c>
      <c r="B1016" t="n">
        <v>21463</v>
      </c>
      <c r="C1016" t="inlineStr">
        <is>
          <t xml:space="preserve">MIRRORED DISCO BALL </t>
        </is>
      </c>
      <c r="D1016" t="n">
        <v>1</v>
      </c>
      <c r="E1016" s="8" t="n">
        <v>40547.64166666667</v>
      </c>
      <c r="F1016" s="9" t="n">
        <v>5.95</v>
      </c>
      <c r="G1016" t="n">
        <v>16725</v>
      </c>
      <c r="H1016" t="inlineStr">
        <is>
          <t>United Kingdom</t>
        </is>
      </c>
      <c r="I1016" s="10">
        <f>IF(OR(G1016="",LEFT(A1016,1)="C",D1016&lt;=0,F1016&lt;=0,ISNUMBER(MATCH(B1016,NonProduct,0)),LEFT(B1016,5)="gift_",H1016&lt;&gt;"United Kingdom"),"Drop","Keep")</f>
        <v/>
      </c>
    </row>
    <row r="1017">
      <c r="A1017" t="n">
        <v>540093</v>
      </c>
      <c r="B1017" t="n">
        <v>79321</v>
      </c>
      <c r="C1017" t="inlineStr">
        <is>
          <t>CHILLI LIGHTS</t>
        </is>
      </c>
      <c r="D1017" t="n">
        <v>3</v>
      </c>
      <c r="E1017" s="8" t="n">
        <v>40547.64166666667</v>
      </c>
      <c r="F1017" s="9" t="n">
        <v>4.95</v>
      </c>
      <c r="G1017" t="n">
        <v>16725</v>
      </c>
      <c r="H1017" t="inlineStr">
        <is>
          <t>United Kingdom</t>
        </is>
      </c>
      <c r="I1017" s="10">
        <f>IF(OR(G1017="",LEFT(A1017,1)="C",D1017&lt;=0,F1017&lt;=0,ISNUMBER(MATCH(B1017,NonProduct,0)),LEFT(B1017,5)="gift_",H1017&lt;&gt;"United Kingdom"),"Drop","Keep")</f>
        <v/>
      </c>
    </row>
    <row r="1018">
      <c r="A1018" t="n">
        <v>540093</v>
      </c>
      <c r="B1018" t="n">
        <v>22117</v>
      </c>
      <c r="C1018" t="inlineStr">
        <is>
          <t xml:space="preserve">METAL SIGN HER DINNER IS SERVED </t>
        </is>
      </c>
      <c r="D1018" t="n">
        <v>2</v>
      </c>
      <c r="E1018" s="8" t="n">
        <v>40547.64166666667</v>
      </c>
      <c r="F1018" s="9" t="n">
        <v>2.95</v>
      </c>
      <c r="G1018" t="n">
        <v>16725</v>
      </c>
      <c r="H1018" t="inlineStr">
        <is>
          <t>United Kingdom</t>
        </is>
      </c>
      <c r="I1018" s="10">
        <f>IF(OR(G1018="",LEFT(A1018,1)="C",D1018&lt;=0,F1018&lt;=0,ISNUMBER(MATCH(B1018,NonProduct,0)),LEFT(B1018,5)="gift_",H1018&lt;&gt;"United Kingdom"),"Drop","Keep")</f>
        <v/>
      </c>
    </row>
    <row r="1019">
      <c r="A1019" t="n">
        <v>540093</v>
      </c>
      <c r="B1019" t="n">
        <v>22072</v>
      </c>
      <c r="C1019" t="inlineStr">
        <is>
          <t xml:space="preserve">RED RETROSPOT TEA CUP AND SAUCER </t>
        </is>
      </c>
      <c r="D1019" t="n">
        <v>1</v>
      </c>
      <c r="E1019" s="8" t="n">
        <v>40547.64166666667</v>
      </c>
      <c r="F1019" s="9" t="n">
        <v>3.75</v>
      </c>
      <c r="G1019" t="n">
        <v>16725</v>
      </c>
      <c r="H1019" t="inlineStr">
        <is>
          <t>United Kingdom</t>
        </is>
      </c>
      <c r="I1019" s="10">
        <f>IF(OR(G1019="",LEFT(A1019,1)="C",D1019&lt;=0,F1019&lt;=0,ISNUMBER(MATCH(B1019,NonProduct,0)),LEFT(B1019,5)="gift_",H1019&lt;&gt;"United Kingdom"),"Drop","Keep")</f>
        <v/>
      </c>
    </row>
    <row r="1020">
      <c r="A1020" t="n">
        <v>540093</v>
      </c>
      <c r="B1020" t="n">
        <v>21537</v>
      </c>
      <c r="C1020" t="inlineStr">
        <is>
          <t>RED RETROSPOT PUDDING BOWL</t>
        </is>
      </c>
      <c r="D1020" t="n">
        <v>3</v>
      </c>
      <c r="E1020" s="8" t="n">
        <v>40547.64166666667</v>
      </c>
      <c r="F1020" s="9" t="n">
        <v>4.25</v>
      </c>
      <c r="G1020" t="n">
        <v>16725</v>
      </c>
      <c r="H1020" t="inlineStr">
        <is>
          <t>United Kingdom</t>
        </is>
      </c>
      <c r="I1020" s="10">
        <f>IF(OR(G1020="",LEFT(A1020,1)="C",D1020&lt;=0,F1020&lt;=0,ISNUMBER(MATCH(B1020,NonProduct,0)),LEFT(B1020,5)="gift_",H1020&lt;&gt;"United Kingdom"),"Drop","Keep")</f>
        <v/>
      </c>
    </row>
    <row r="1021">
      <c r="A1021" t="n">
        <v>540093</v>
      </c>
      <c r="B1021" t="n">
        <v>20914</v>
      </c>
      <c r="C1021" t="inlineStr">
        <is>
          <t>SET/5 RED RETROSPOT LID GLASS BOWLS</t>
        </is>
      </c>
      <c r="D1021" t="n">
        <v>3</v>
      </c>
      <c r="E1021" s="8" t="n">
        <v>40547.64166666667</v>
      </c>
      <c r="F1021" s="9" t="n">
        <v>2.95</v>
      </c>
      <c r="G1021" t="n">
        <v>16725</v>
      </c>
      <c r="H1021" t="inlineStr">
        <is>
          <t>United Kingdom</t>
        </is>
      </c>
      <c r="I1021" s="10">
        <f>IF(OR(G1021="",LEFT(A1021,1)="C",D1021&lt;=0,F1021&lt;=0,ISNUMBER(MATCH(B1021,NonProduct,0)),LEFT(B1021,5)="gift_",H1021&lt;&gt;"United Kingdom"),"Drop","Keep")</f>
        <v/>
      </c>
    </row>
    <row r="1022">
      <c r="A1022" t="n">
        <v>540093</v>
      </c>
      <c r="B1022" t="inlineStr">
        <is>
          <t>35004C</t>
        </is>
      </c>
      <c r="C1022" t="inlineStr">
        <is>
          <t>SET OF 3 COLOURED  FLYING DUCKS</t>
        </is>
      </c>
      <c r="D1022" t="n">
        <v>2</v>
      </c>
      <c r="E1022" s="8" t="n">
        <v>40547.64166666667</v>
      </c>
      <c r="F1022" s="9" t="n">
        <v>5.45</v>
      </c>
      <c r="G1022" t="n">
        <v>16725</v>
      </c>
      <c r="H1022" t="inlineStr">
        <is>
          <t>United Kingdom</t>
        </is>
      </c>
      <c r="I1022" s="10">
        <f>IF(OR(G1022="",LEFT(A1022,1)="C",D1022&lt;=0,F1022&lt;=0,ISNUMBER(MATCH(B1022,NonProduct,0)),LEFT(B1022,5)="gift_",H1022&lt;&gt;"United Kingdom"),"Drop","Keep")</f>
        <v/>
      </c>
    </row>
    <row r="1023">
      <c r="A1023" t="n">
        <v>540094</v>
      </c>
      <c r="B1023" t="n">
        <v>22782</v>
      </c>
      <c r="C1023" t="inlineStr">
        <is>
          <t xml:space="preserve">SET 3 WICKER STORAGE BASKETS </t>
        </is>
      </c>
      <c r="D1023" t="n">
        <v>4</v>
      </c>
      <c r="E1023" s="8" t="n">
        <v>40547.64791666667</v>
      </c>
      <c r="F1023" s="9" t="n">
        <v>9.949999999999999</v>
      </c>
      <c r="G1023" t="n">
        <v>14221</v>
      </c>
      <c r="H1023" t="inlineStr">
        <is>
          <t>United Kingdom</t>
        </is>
      </c>
      <c r="I1023" s="10">
        <f>IF(OR(G1023="",LEFT(A1023,1)="C",D1023&lt;=0,F1023&lt;=0,ISNUMBER(MATCH(B1023,NonProduct,0)),LEFT(B1023,5)="gift_",H1023&lt;&gt;"United Kingdom"),"Drop","Keep")</f>
        <v/>
      </c>
    </row>
    <row r="1024">
      <c r="A1024" t="n">
        <v>540094</v>
      </c>
      <c r="B1024" t="n">
        <v>22457</v>
      </c>
      <c r="C1024" t="inlineStr">
        <is>
          <t xml:space="preserve">NATURAL SLATE HEART CHALKBOARD </t>
        </is>
      </c>
      <c r="D1024" t="n">
        <v>6</v>
      </c>
      <c r="E1024" s="8" t="n">
        <v>40547.64791666667</v>
      </c>
      <c r="F1024" s="9" t="n">
        <v>2.95</v>
      </c>
      <c r="G1024" t="n">
        <v>14221</v>
      </c>
      <c r="H1024" t="inlineStr">
        <is>
          <t>United Kingdom</t>
        </is>
      </c>
      <c r="I1024" s="10">
        <f>IF(OR(G1024="",LEFT(A1024,1)="C",D1024&lt;=0,F1024&lt;=0,ISNUMBER(MATCH(B1024,NonProduct,0)),LEFT(B1024,5)="gift_",H1024&lt;&gt;"United Kingdom"),"Drop","Keep")</f>
        <v/>
      </c>
    </row>
    <row r="1025">
      <c r="A1025" t="n">
        <v>540094</v>
      </c>
      <c r="B1025" t="n">
        <v>22469</v>
      </c>
      <c r="C1025" t="inlineStr">
        <is>
          <t>HEART OF WICKER SMALL</t>
        </is>
      </c>
      <c r="D1025" t="n">
        <v>12</v>
      </c>
      <c r="E1025" s="8" t="n">
        <v>40547.64791666667</v>
      </c>
      <c r="F1025" s="9" t="n">
        <v>1.65</v>
      </c>
      <c r="G1025" t="n">
        <v>14221</v>
      </c>
      <c r="H1025" t="inlineStr">
        <is>
          <t>United Kingdom</t>
        </is>
      </c>
      <c r="I1025" s="10">
        <f>IF(OR(G1025="",LEFT(A1025,1)="C",D1025&lt;=0,F1025&lt;=0,ISNUMBER(MATCH(B1025,NonProduct,0)),LEFT(B1025,5)="gift_",H1025&lt;&gt;"United Kingdom"),"Drop","Keep")</f>
        <v/>
      </c>
    </row>
    <row r="1026">
      <c r="A1026" t="n">
        <v>540094</v>
      </c>
      <c r="B1026" t="n">
        <v>22855</v>
      </c>
      <c r="C1026" t="inlineStr">
        <is>
          <t xml:space="preserve">FINE WICKER HEART </t>
        </is>
      </c>
      <c r="D1026" t="n">
        <v>12</v>
      </c>
      <c r="E1026" s="8" t="n">
        <v>40547.64791666667</v>
      </c>
      <c r="F1026" s="9" t="n">
        <v>1.25</v>
      </c>
      <c r="G1026" t="n">
        <v>14221</v>
      </c>
      <c r="H1026" t="inlineStr">
        <is>
          <t>United Kingdom</t>
        </is>
      </c>
      <c r="I1026" s="10">
        <f>IF(OR(G1026="",LEFT(A1026,1)="C",D1026&lt;=0,F1026&lt;=0,ISNUMBER(MATCH(B1026,NonProduct,0)),LEFT(B1026,5)="gift_",H1026&lt;&gt;"United Kingdom"),"Drop","Keep")</f>
        <v/>
      </c>
    </row>
    <row r="1027">
      <c r="A1027" t="n">
        <v>540094</v>
      </c>
      <c r="B1027" t="n">
        <v>22470</v>
      </c>
      <c r="C1027" t="inlineStr">
        <is>
          <t>HEART OF WICKER LARGE</t>
        </is>
      </c>
      <c r="D1027" t="n">
        <v>6</v>
      </c>
      <c r="E1027" s="8" t="n">
        <v>40547.64791666667</v>
      </c>
      <c r="F1027" s="9" t="n">
        <v>2.95</v>
      </c>
      <c r="G1027" t="n">
        <v>14221</v>
      </c>
      <c r="H1027" t="inlineStr">
        <is>
          <t>United Kingdom</t>
        </is>
      </c>
      <c r="I1027" s="10">
        <f>IF(OR(G1027="",LEFT(A1027,1)="C",D1027&lt;=0,F1027&lt;=0,ISNUMBER(MATCH(B1027,NonProduct,0)),LEFT(B1027,5)="gift_",H1027&lt;&gt;"United Kingdom"),"Drop","Keep")</f>
        <v/>
      </c>
    </row>
    <row r="1028">
      <c r="A1028" t="n">
        <v>540094</v>
      </c>
      <c r="B1028" t="n">
        <v>22771</v>
      </c>
      <c r="C1028" t="inlineStr">
        <is>
          <t>CLEAR DRAWER KNOB ACRYLIC EDWARDIAN</t>
        </is>
      </c>
      <c r="D1028" t="n">
        <v>12</v>
      </c>
      <c r="E1028" s="8" t="n">
        <v>40547.64791666667</v>
      </c>
      <c r="F1028" s="9" t="n">
        <v>1.25</v>
      </c>
      <c r="G1028" t="n">
        <v>14221</v>
      </c>
      <c r="H1028" t="inlineStr">
        <is>
          <t>United Kingdom</t>
        </is>
      </c>
      <c r="I1028" s="10">
        <f>IF(OR(G1028="",LEFT(A1028,1)="C",D1028&lt;=0,F1028&lt;=0,ISNUMBER(MATCH(B1028,NonProduct,0)),LEFT(B1028,5)="gift_",H1028&lt;&gt;"United Kingdom"),"Drop","Keep")</f>
        <v/>
      </c>
    </row>
    <row r="1029">
      <c r="A1029" t="n">
        <v>540094</v>
      </c>
      <c r="B1029" t="n">
        <v>21668</v>
      </c>
      <c r="C1029" t="inlineStr">
        <is>
          <t>RED STRIPE CERAMIC DRAWER KNOB</t>
        </is>
      </c>
      <c r="D1029" t="n">
        <v>12</v>
      </c>
      <c r="E1029" s="8" t="n">
        <v>40547.64791666667</v>
      </c>
      <c r="F1029" s="9" t="n">
        <v>1.25</v>
      </c>
      <c r="G1029" t="n">
        <v>14221</v>
      </c>
      <c r="H1029" t="inlineStr">
        <is>
          <t>United Kingdom</t>
        </is>
      </c>
      <c r="I1029" s="10">
        <f>IF(OR(G1029="",LEFT(A1029,1)="C",D1029&lt;=0,F1029&lt;=0,ISNUMBER(MATCH(B1029,NonProduct,0)),LEFT(B1029,5)="gift_",H1029&lt;&gt;"United Kingdom"),"Drop","Keep")</f>
        <v/>
      </c>
    </row>
    <row r="1030">
      <c r="A1030" t="n">
        <v>540094</v>
      </c>
      <c r="B1030" t="n">
        <v>21669</v>
      </c>
      <c r="C1030" t="inlineStr">
        <is>
          <t>BLUE STRIPE CERAMIC DRAWER KNOB</t>
        </is>
      </c>
      <c r="D1030" t="n">
        <v>12</v>
      </c>
      <c r="E1030" s="8" t="n">
        <v>40547.64791666667</v>
      </c>
      <c r="F1030" s="9" t="n">
        <v>1.25</v>
      </c>
      <c r="G1030" t="n">
        <v>14221</v>
      </c>
      <c r="H1030" t="inlineStr">
        <is>
          <t>United Kingdom</t>
        </is>
      </c>
      <c r="I1030" s="10">
        <f>IF(OR(G1030="",LEFT(A1030,1)="C",D1030&lt;=0,F1030&lt;=0,ISNUMBER(MATCH(B1030,NonProduct,0)),LEFT(B1030,5)="gift_",H1030&lt;&gt;"United Kingdom"),"Drop","Keep")</f>
        <v/>
      </c>
    </row>
    <row r="1031">
      <c r="A1031" t="n">
        <v>540094</v>
      </c>
      <c r="B1031" t="n">
        <v>21670</v>
      </c>
      <c r="C1031" t="inlineStr">
        <is>
          <t>BLUE SPOT CERAMIC DRAWER KNOB</t>
        </is>
      </c>
      <c r="D1031" t="n">
        <v>12</v>
      </c>
      <c r="E1031" s="8" t="n">
        <v>40547.64791666667</v>
      </c>
      <c r="F1031" s="9" t="n">
        <v>1.25</v>
      </c>
      <c r="G1031" t="n">
        <v>14221</v>
      </c>
      <c r="H1031" t="inlineStr">
        <is>
          <t>United Kingdom</t>
        </is>
      </c>
      <c r="I1031" s="10">
        <f>IF(OR(G1031="",LEFT(A1031,1)="C",D1031&lt;=0,F1031&lt;=0,ISNUMBER(MATCH(B1031,NonProduct,0)),LEFT(B1031,5)="gift_",H1031&lt;&gt;"United Kingdom"),"Drop","Keep")</f>
        <v/>
      </c>
    </row>
    <row r="1032">
      <c r="A1032" t="n">
        <v>540094</v>
      </c>
      <c r="B1032" t="n">
        <v>21671</v>
      </c>
      <c r="C1032" t="inlineStr">
        <is>
          <t>RED SPOT CERAMIC DRAWER KNOB</t>
        </is>
      </c>
      <c r="D1032" t="n">
        <v>12</v>
      </c>
      <c r="E1032" s="8" t="n">
        <v>40547.64791666667</v>
      </c>
      <c r="F1032" s="9" t="n">
        <v>1.25</v>
      </c>
      <c r="G1032" t="n">
        <v>14221</v>
      </c>
      <c r="H1032" t="inlineStr">
        <is>
          <t>United Kingdom</t>
        </is>
      </c>
      <c r="I1032" s="10">
        <f>IF(OR(G1032="",LEFT(A1032,1)="C",D1032&lt;=0,F1032&lt;=0,ISNUMBER(MATCH(B1032,NonProduct,0)),LEFT(B1032,5)="gift_",H1032&lt;&gt;"United Kingdom"),"Drop","Keep")</f>
        <v/>
      </c>
    </row>
    <row r="1033">
      <c r="A1033" t="n">
        <v>540094</v>
      </c>
      <c r="B1033" t="n">
        <v>21672</v>
      </c>
      <c r="C1033" t="inlineStr">
        <is>
          <t>WHITE SPOT RED CERAMIC DRAWER KNOB</t>
        </is>
      </c>
      <c r="D1033" t="n">
        <v>12</v>
      </c>
      <c r="E1033" s="8" t="n">
        <v>40547.64791666667</v>
      </c>
      <c r="F1033" s="9" t="n">
        <v>1.25</v>
      </c>
      <c r="G1033" t="n">
        <v>14221</v>
      </c>
      <c r="H1033" t="inlineStr">
        <is>
          <t>United Kingdom</t>
        </is>
      </c>
      <c r="I1033" s="10">
        <f>IF(OR(G1033="",LEFT(A1033,1)="C",D1033&lt;=0,F1033&lt;=0,ISNUMBER(MATCH(B1033,NonProduct,0)),LEFT(B1033,5)="gift_",H1033&lt;&gt;"United Kingdom"),"Drop","Keep")</f>
        <v/>
      </c>
    </row>
    <row r="1034">
      <c r="A1034" t="n">
        <v>540094</v>
      </c>
      <c r="B1034" t="n">
        <v>21673</v>
      </c>
      <c r="C1034" t="inlineStr">
        <is>
          <t>WHITE SPOT BLUE CERAMIC DRAWER KNOB</t>
        </is>
      </c>
      <c r="D1034" t="n">
        <v>12</v>
      </c>
      <c r="E1034" s="8" t="n">
        <v>40547.64791666667</v>
      </c>
      <c r="F1034" s="9" t="n">
        <v>1.25</v>
      </c>
      <c r="G1034" t="n">
        <v>14221</v>
      </c>
      <c r="H1034" t="inlineStr">
        <is>
          <t>United Kingdom</t>
        </is>
      </c>
      <c r="I1034" s="10">
        <f>IF(OR(G1034="",LEFT(A1034,1)="C",D1034&lt;=0,F1034&lt;=0,ISNUMBER(MATCH(B1034,NonProduct,0)),LEFT(B1034,5)="gift_",H1034&lt;&gt;"United Kingdom"),"Drop","Keep")</f>
        <v/>
      </c>
    </row>
    <row r="1035">
      <c r="A1035" t="n">
        <v>540094</v>
      </c>
      <c r="B1035" t="inlineStr">
        <is>
          <t>84971S</t>
        </is>
      </c>
      <c r="C1035" t="inlineStr">
        <is>
          <t xml:space="preserve">SMALL HEART FLOWERS HOOK </t>
        </is>
      </c>
      <c r="D1035" t="n">
        <v>24</v>
      </c>
      <c r="E1035" s="8" t="n">
        <v>40547.64791666667</v>
      </c>
      <c r="F1035" s="9" t="n">
        <v>0.85</v>
      </c>
      <c r="G1035" t="n">
        <v>14221</v>
      </c>
      <c r="H1035" t="inlineStr">
        <is>
          <t>United Kingdom</t>
        </is>
      </c>
      <c r="I1035" s="10">
        <f>IF(OR(G1035="",LEFT(A1035,1)="C",D1035&lt;=0,F1035&lt;=0,ISNUMBER(MATCH(B1035,NonProduct,0)),LEFT(B1035,5)="gift_",H1035&lt;&gt;"United Kingdom"),"Drop","Keep")</f>
        <v/>
      </c>
    </row>
    <row r="1036">
      <c r="A1036" t="n">
        <v>540094</v>
      </c>
      <c r="B1036" t="n">
        <v>22367</v>
      </c>
      <c r="C1036" t="inlineStr">
        <is>
          <t>CHILDRENS APRON SPACEBOY DESIGN</t>
        </is>
      </c>
      <c r="D1036" t="n">
        <v>8</v>
      </c>
      <c r="E1036" s="8" t="n">
        <v>40547.64791666667</v>
      </c>
      <c r="F1036" s="9" t="n">
        <v>1.95</v>
      </c>
      <c r="G1036" t="n">
        <v>14221</v>
      </c>
      <c r="H1036" t="inlineStr">
        <is>
          <t>United Kingdom</t>
        </is>
      </c>
      <c r="I1036" s="10">
        <f>IF(OR(G1036="",LEFT(A1036,1)="C",D1036&lt;=0,F1036&lt;=0,ISNUMBER(MATCH(B1036,NonProduct,0)),LEFT(B1036,5)="gift_",H1036&lt;&gt;"United Kingdom"),"Drop","Keep")</f>
        <v/>
      </c>
    </row>
    <row r="1037">
      <c r="A1037" t="n">
        <v>540094</v>
      </c>
      <c r="B1037" t="n">
        <v>22898</v>
      </c>
      <c r="C1037" t="inlineStr">
        <is>
          <t>CHILDRENS APRON APPLES DESIGN</t>
        </is>
      </c>
      <c r="D1037" t="n">
        <v>8</v>
      </c>
      <c r="E1037" s="8" t="n">
        <v>40547.64791666667</v>
      </c>
      <c r="F1037" s="9" t="n">
        <v>1.95</v>
      </c>
      <c r="G1037" t="n">
        <v>14221</v>
      </c>
      <c r="H1037" t="inlineStr">
        <is>
          <t>United Kingdom</t>
        </is>
      </c>
      <c r="I1037" s="10">
        <f>IF(OR(G1037="",LEFT(A1037,1)="C",D1037&lt;=0,F1037&lt;=0,ISNUMBER(MATCH(B1037,NonProduct,0)),LEFT(B1037,5)="gift_",H1037&lt;&gt;"United Kingdom"),"Drop","Keep")</f>
        <v/>
      </c>
    </row>
    <row r="1038">
      <c r="A1038" t="n">
        <v>540094</v>
      </c>
      <c r="B1038" t="inlineStr">
        <is>
          <t>47591D</t>
        </is>
      </c>
      <c r="C1038" t="inlineStr">
        <is>
          <t>PINK FAIRY CAKE CHILDRENS APRON</t>
        </is>
      </c>
      <c r="D1038" t="n">
        <v>2</v>
      </c>
      <c r="E1038" s="8" t="n">
        <v>40547.64791666667</v>
      </c>
      <c r="F1038" s="9" t="n">
        <v>1.95</v>
      </c>
      <c r="G1038" t="n">
        <v>14221</v>
      </c>
      <c r="H1038" t="inlineStr">
        <is>
          <t>United Kingdom</t>
        </is>
      </c>
      <c r="I1038" s="10">
        <f>IF(OR(G1038="",LEFT(A1038,1)="C",D1038&lt;=0,F1038&lt;=0,ISNUMBER(MATCH(B1038,NonProduct,0)),LEFT(B1038,5)="gift_",H1038&lt;&gt;"United Kingdom"),"Drop","Keep")</f>
        <v/>
      </c>
    </row>
    <row r="1039">
      <c r="A1039" t="n">
        <v>540094</v>
      </c>
      <c r="B1039" t="n">
        <v>22797</v>
      </c>
      <c r="C1039" t="inlineStr">
        <is>
          <t xml:space="preserve">CHEST OF DRAWERS GINGHAM HEART </t>
        </is>
      </c>
      <c r="D1039" t="n">
        <v>1</v>
      </c>
      <c r="E1039" s="8" t="n">
        <v>40547.64791666667</v>
      </c>
      <c r="F1039" s="9" t="n">
        <v>16.95</v>
      </c>
      <c r="G1039" t="n">
        <v>14221</v>
      </c>
      <c r="H1039" t="inlineStr">
        <is>
          <t>United Kingdom</t>
        </is>
      </c>
      <c r="I1039" s="10">
        <f>IF(OR(G1039="",LEFT(A1039,1)="C",D1039&lt;=0,F1039&lt;=0,ISNUMBER(MATCH(B1039,NonProduct,0)),LEFT(B1039,5)="gift_",H1039&lt;&gt;"United Kingdom"),"Drop","Keep")</f>
        <v/>
      </c>
    </row>
    <row r="1040">
      <c r="A1040" t="n">
        <v>540094</v>
      </c>
      <c r="B1040" t="n">
        <v>85066</v>
      </c>
      <c r="C1040" t="inlineStr">
        <is>
          <t>CREAM SWEETHEART MINI CHEST</t>
        </is>
      </c>
      <c r="D1040" t="n">
        <v>2</v>
      </c>
      <c r="E1040" s="8" t="n">
        <v>40547.64791666667</v>
      </c>
      <c r="F1040" s="9" t="n">
        <v>12.75</v>
      </c>
      <c r="G1040" t="n">
        <v>14221</v>
      </c>
      <c r="H1040" t="inlineStr">
        <is>
          <t>United Kingdom</t>
        </is>
      </c>
      <c r="I1040" s="10">
        <f>IF(OR(G1040="",LEFT(A1040,1)="C",D1040&lt;=0,F1040&lt;=0,ISNUMBER(MATCH(B1040,NonProduct,0)),LEFT(B1040,5)="gift_",H1040&lt;&gt;"United Kingdom"),"Drop","Keep")</f>
        <v/>
      </c>
    </row>
    <row r="1041">
      <c r="A1041" t="n">
        <v>540095</v>
      </c>
      <c r="B1041" t="inlineStr">
        <is>
          <t>47590B</t>
        </is>
      </c>
      <c r="C1041" t="inlineStr">
        <is>
          <t>PINK HAPPY BIRTHDAY BUNTING</t>
        </is>
      </c>
      <c r="D1041" t="n">
        <v>2</v>
      </c>
      <c r="E1041" s="8" t="n">
        <v>40547.65277777778</v>
      </c>
      <c r="F1041" s="9" t="n">
        <v>5.45</v>
      </c>
      <c r="G1041" t="n">
        <v>14553</v>
      </c>
      <c r="H1041" t="inlineStr">
        <is>
          <t>United Kingdom</t>
        </is>
      </c>
      <c r="I1041" s="10">
        <f>IF(OR(G1041="",LEFT(A1041,1)="C",D1041&lt;=0,F1041&lt;=0,ISNUMBER(MATCH(B1041,NonProduct,0)),LEFT(B1041,5)="gift_",H1041&lt;&gt;"United Kingdom"),"Drop","Keep")</f>
        <v/>
      </c>
    </row>
    <row r="1042">
      <c r="A1042" t="n">
        <v>540095</v>
      </c>
      <c r="B1042" t="inlineStr">
        <is>
          <t>47590A</t>
        </is>
      </c>
      <c r="C1042" t="inlineStr">
        <is>
          <t>BLUE HAPPY BIRTHDAY BUNTING</t>
        </is>
      </c>
      <c r="D1042" t="n">
        <v>2</v>
      </c>
      <c r="E1042" s="8" t="n">
        <v>40547.65277777778</v>
      </c>
      <c r="F1042" s="9" t="n">
        <v>5.45</v>
      </c>
      <c r="G1042" t="n">
        <v>14553</v>
      </c>
      <c r="H1042" t="inlineStr">
        <is>
          <t>United Kingdom</t>
        </is>
      </c>
      <c r="I1042" s="10">
        <f>IF(OR(G1042="",LEFT(A1042,1)="C",D1042&lt;=0,F1042&lt;=0,ISNUMBER(MATCH(B1042,NonProduct,0)),LEFT(B1042,5)="gift_",H1042&lt;&gt;"United Kingdom"),"Drop","Keep")</f>
        <v/>
      </c>
    </row>
    <row r="1043">
      <c r="A1043" t="n">
        <v>540095</v>
      </c>
      <c r="B1043" t="n">
        <v>22985</v>
      </c>
      <c r="C1043" t="inlineStr">
        <is>
          <t>WRAP, BILLBOARD FONTS DESIGN</t>
        </is>
      </c>
      <c r="D1043" t="n">
        <v>25</v>
      </c>
      <c r="E1043" s="8" t="n">
        <v>40547.65277777778</v>
      </c>
      <c r="F1043" s="9" t="n">
        <v>0.42</v>
      </c>
      <c r="G1043" t="n">
        <v>14553</v>
      </c>
      <c r="H1043" t="inlineStr">
        <is>
          <t>United Kingdom</t>
        </is>
      </c>
      <c r="I1043" s="10">
        <f>IF(OR(G1043="",LEFT(A1043,1)="C",D1043&lt;=0,F1043&lt;=0,ISNUMBER(MATCH(B1043,NonProduct,0)),LEFT(B1043,5)="gift_",H1043&lt;&gt;"United Kingdom"),"Drop","Keep")</f>
        <v/>
      </c>
    </row>
    <row r="1044">
      <c r="A1044" t="n">
        <v>540095</v>
      </c>
      <c r="B1044" t="n">
        <v>21382</v>
      </c>
      <c r="C1044" t="inlineStr">
        <is>
          <t>SET/4 SPRING FLOWER DECORATION</t>
        </is>
      </c>
      <c r="D1044" t="n">
        <v>1</v>
      </c>
      <c r="E1044" s="8" t="n">
        <v>40547.65277777778</v>
      </c>
      <c r="F1044" s="9" t="n">
        <v>2.95</v>
      </c>
      <c r="G1044" t="n">
        <v>14553</v>
      </c>
      <c r="H1044" t="inlineStr">
        <is>
          <t>United Kingdom</t>
        </is>
      </c>
      <c r="I1044" s="10">
        <f>IF(OR(G1044="",LEFT(A1044,1)="C",D1044&lt;=0,F1044&lt;=0,ISNUMBER(MATCH(B1044,NonProduct,0)),LEFT(B1044,5)="gift_",H1044&lt;&gt;"United Kingdom"),"Drop","Keep")</f>
        <v/>
      </c>
    </row>
    <row r="1045">
      <c r="A1045" t="n">
        <v>540095</v>
      </c>
      <c r="B1045" t="n">
        <v>22197</v>
      </c>
      <c r="C1045" t="inlineStr">
        <is>
          <t>SMALL POPCORN HOLDER</t>
        </is>
      </c>
      <c r="D1045" t="n">
        <v>4</v>
      </c>
      <c r="E1045" s="8" t="n">
        <v>40547.65277777778</v>
      </c>
      <c r="F1045" s="9" t="n">
        <v>0.85</v>
      </c>
      <c r="G1045" t="n">
        <v>14553</v>
      </c>
      <c r="H1045" t="inlineStr">
        <is>
          <t>United Kingdom</t>
        </is>
      </c>
      <c r="I1045" s="10">
        <f>IF(OR(G1045="",LEFT(A1045,1)="C",D1045&lt;=0,F1045&lt;=0,ISNUMBER(MATCH(B1045,NonProduct,0)),LEFT(B1045,5)="gift_",H1045&lt;&gt;"United Kingdom"),"Drop","Keep")</f>
        <v/>
      </c>
    </row>
    <row r="1046">
      <c r="A1046" t="n">
        <v>540095</v>
      </c>
      <c r="B1046" t="n">
        <v>22983</v>
      </c>
      <c r="C1046" t="inlineStr">
        <is>
          <t>CARD BILLBOARD FONT</t>
        </is>
      </c>
      <c r="D1046" t="n">
        <v>12</v>
      </c>
      <c r="E1046" s="8" t="n">
        <v>40547.65277777778</v>
      </c>
      <c r="F1046" s="9" t="n">
        <v>0.42</v>
      </c>
      <c r="G1046" t="n">
        <v>14553</v>
      </c>
      <c r="H1046" t="inlineStr">
        <is>
          <t>United Kingdom</t>
        </is>
      </c>
      <c r="I1046" s="10">
        <f>IF(OR(G1046="",LEFT(A1046,1)="C",D1046&lt;=0,F1046&lt;=0,ISNUMBER(MATCH(B1046,NonProduct,0)),LEFT(B1046,5)="gift_",H1046&lt;&gt;"United Kingdom"),"Drop","Keep")</f>
        <v/>
      </c>
    </row>
    <row r="1047">
      <c r="A1047" t="n">
        <v>540095</v>
      </c>
      <c r="B1047" t="n">
        <v>22435</v>
      </c>
      <c r="C1047" t="inlineStr">
        <is>
          <t>SET OF 9 HEART SHAPED BALLOONS</t>
        </is>
      </c>
      <c r="D1047" t="n">
        <v>4</v>
      </c>
      <c r="E1047" s="8" t="n">
        <v>40547.65277777778</v>
      </c>
      <c r="F1047" s="9" t="n">
        <v>1.25</v>
      </c>
      <c r="G1047" t="n">
        <v>14553</v>
      </c>
      <c r="H1047" t="inlineStr">
        <is>
          <t>United Kingdom</t>
        </is>
      </c>
      <c r="I1047" s="10">
        <f>IF(OR(G1047="",LEFT(A1047,1)="C",D1047&lt;=0,F1047&lt;=0,ISNUMBER(MATCH(B1047,NonProduct,0)),LEFT(B1047,5)="gift_",H1047&lt;&gt;"United Kingdom"),"Drop","Keep")</f>
        <v/>
      </c>
    </row>
    <row r="1048">
      <c r="A1048" t="n">
        <v>540095</v>
      </c>
      <c r="B1048" t="n">
        <v>22270</v>
      </c>
      <c r="C1048" t="inlineStr">
        <is>
          <t>HAPPY EASTER HANGING DECORATION</t>
        </is>
      </c>
      <c r="D1048" t="n">
        <v>4</v>
      </c>
      <c r="E1048" s="8" t="n">
        <v>40547.65277777778</v>
      </c>
      <c r="F1048" s="9" t="n">
        <v>3.75</v>
      </c>
      <c r="G1048" t="n">
        <v>14553</v>
      </c>
      <c r="H1048" t="inlineStr">
        <is>
          <t>United Kingdom</t>
        </is>
      </c>
      <c r="I1048" s="10">
        <f>IF(OR(G1048="",LEFT(A1048,1)="C",D1048&lt;=0,F1048&lt;=0,ISNUMBER(MATCH(B1048,NonProduct,0)),LEFT(B1048,5)="gift_",H1048&lt;&gt;"United Kingdom"),"Drop","Keep")</f>
        <v/>
      </c>
    </row>
    <row r="1049">
      <c r="A1049" t="n">
        <v>540095</v>
      </c>
      <c r="B1049" t="n">
        <v>22293</v>
      </c>
      <c r="C1049" t="inlineStr">
        <is>
          <t>HANGING CHICK GREEN DECORATION</t>
        </is>
      </c>
      <c r="D1049" t="n">
        <v>4</v>
      </c>
      <c r="E1049" s="8" t="n">
        <v>40547.65277777778</v>
      </c>
      <c r="F1049" s="9" t="n">
        <v>1.45</v>
      </c>
      <c r="G1049" t="n">
        <v>14553</v>
      </c>
      <c r="H1049" t="inlineStr">
        <is>
          <t>United Kingdom</t>
        </is>
      </c>
      <c r="I1049" s="10">
        <f>IF(OR(G1049="",LEFT(A1049,1)="C",D1049&lt;=0,F1049&lt;=0,ISNUMBER(MATCH(B1049,NonProduct,0)),LEFT(B1049,5)="gift_",H1049&lt;&gt;"United Kingdom"),"Drop","Keep")</f>
        <v/>
      </c>
    </row>
    <row r="1050">
      <c r="A1050" t="n">
        <v>540095</v>
      </c>
      <c r="B1050" t="n">
        <v>22292</v>
      </c>
      <c r="C1050" t="inlineStr">
        <is>
          <t>HANGING CHICK  YELLOW DECORATION</t>
        </is>
      </c>
      <c r="D1050" t="n">
        <v>4</v>
      </c>
      <c r="E1050" s="8" t="n">
        <v>40547.65277777778</v>
      </c>
      <c r="F1050" s="9" t="n">
        <v>1.45</v>
      </c>
      <c r="G1050" t="n">
        <v>14553</v>
      </c>
      <c r="H1050" t="inlineStr">
        <is>
          <t>United Kingdom</t>
        </is>
      </c>
      <c r="I1050" s="10">
        <f>IF(OR(G1050="",LEFT(A1050,1)="C",D1050&lt;=0,F1050&lt;=0,ISNUMBER(MATCH(B1050,NonProduct,0)),LEFT(B1050,5)="gift_",H1050&lt;&gt;"United Kingdom"),"Drop","Keep")</f>
        <v/>
      </c>
    </row>
    <row r="1051">
      <c r="A1051" t="n">
        <v>540095</v>
      </c>
      <c r="B1051" t="n">
        <v>22291</v>
      </c>
      <c r="C1051" t="inlineStr">
        <is>
          <t>HANGING CHICK CREAM DECORATION</t>
        </is>
      </c>
      <c r="D1051" t="n">
        <v>4</v>
      </c>
      <c r="E1051" s="8" t="n">
        <v>40547.65277777778</v>
      </c>
      <c r="F1051" s="9" t="n">
        <v>1.45</v>
      </c>
      <c r="G1051" t="n">
        <v>14553</v>
      </c>
      <c r="H1051" t="inlineStr">
        <is>
          <t>United Kingdom</t>
        </is>
      </c>
      <c r="I1051" s="10">
        <f>IF(OR(G1051="",LEFT(A1051,1)="C",D1051&lt;=0,F1051&lt;=0,ISNUMBER(MATCH(B1051,NonProduct,0)),LEFT(B1051,5)="gift_",H1051&lt;&gt;"United Kingdom"),"Drop","Keep")</f>
        <v/>
      </c>
    </row>
    <row r="1052">
      <c r="A1052" t="n">
        <v>540095</v>
      </c>
      <c r="B1052" t="n">
        <v>22249</v>
      </c>
      <c r="C1052" t="inlineStr">
        <is>
          <t>DECORATION WHITE CHICK MAGIC GARDEN</t>
        </is>
      </c>
      <c r="D1052" t="n">
        <v>6</v>
      </c>
      <c r="E1052" s="8" t="n">
        <v>40547.65277777778</v>
      </c>
      <c r="F1052" s="9" t="n">
        <v>0.85</v>
      </c>
      <c r="G1052" t="n">
        <v>14553</v>
      </c>
      <c r="H1052" t="inlineStr">
        <is>
          <t>United Kingdom</t>
        </is>
      </c>
      <c r="I1052" s="10">
        <f>IF(OR(G1052="",LEFT(A1052,1)="C",D1052&lt;=0,F1052&lt;=0,ISNUMBER(MATCH(B1052,NonProduct,0)),LEFT(B1052,5)="gift_",H1052&lt;&gt;"United Kingdom"),"Drop","Keep")</f>
        <v/>
      </c>
    </row>
    <row r="1053">
      <c r="A1053" t="n">
        <v>540095</v>
      </c>
      <c r="B1053" t="n">
        <v>22285</v>
      </c>
      <c r="C1053" t="inlineStr">
        <is>
          <t>HANGING HEN ON NEST DECORATION</t>
        </is>
      </c>
      <c r="D1053" t="n">
        <v>4</v>
      </c>
      <c r="E1053" s="8" t="n">
        <v>40547.65277777778</v>
      </c>
      <c r="F1053" s="9" t="n">
        <v>1.65</v>
      </c>
      <c r="G1053" t="n">
        <v>14553</v>
      </c>
      <c r="H1053" t="inlineStr">
        <is>
          <t>United Kingdom</t>
        </is>
      </c>
      <c r="I1053" s="10">
        <f>IF(OR(G1053="",LEFT(A1053,1)="C",D1053&lt;=0,F1053&lt;=0,ISNUMBER(MATCH(B1053,NonProduct,0)),LEFT(B1053,5)="gift_",H1053&lt;&gt;"United Kingdom"),"Drop","Keep")</f>
        <v/>
      </c>
    </row>
    <row r="1054">
      <c r="A1054" t="n">
        <v>540095</v>
      </c>
      <c r="B1054" t="n">
        <v>22196</v>
      </c>
      <c r="C1054" t="inlineStr">
        <is>
          <t>SMALL HEART MEASURING SPOONS</t>
        </is>
      </c>
      <c r="D1054" t="n">
        <v>3</v>
      </c>
      <c r="E1054" s="8" t="n">
        <v>40547.65277777778</v>
      </c>
      <c r="F1054" s="9" t="n">
        <v>0.85</v>
      </c>
      <c r="G1054" t="n">
        <v>14553</v>
      </c>
      <c r="H1054" t="inlineStr">
        <is>
          <t>United Kingdom</t>
        </is>
      </c>
      <c r="I1054" s="10">
        <f>IF(OR(G1054="",LEFT(A1054,1)="C",D1054&lt;=0,F1054&lt;=0,ISNUMBER(MATCH(B1054,NonProduct,0)),LEFT(B1054,5)="gift_",H1054&lt;&gt;"United Kingdom"),"Drop","Keep")</f>
        <v/>
      </c>
    </row>
    <row r="1055">
      <c r="A1055" t="n">
        <v>540095</v>
      </c>
      <c r="B1055" t="n">
        <v>22148</v>
      </c>
      <c r="C1055" t="inlineStr">
        <is>
          <t xml:space="preserve">EASTER CRAFT 4 CHICKS </t>
        </is>
      </c>
      <c r="D1055" t="n">
        <v>4</v>
      </c>
      <c r="E1055" s="8" t="n">
        <v>40547.65277777778</v>
      </c>
      <c r="F1055" s="9" t="n">
        <v>1.95</v>
      </c>
      <c r="G1055" t="n">
        <v>14553</v>
      </c>
      <c r="H1055" t="inlineStr">
        <is>
          <t>United Kingdom</t>
        </is>
      </c>
      <c r="I1055" s="10">
        <f>IF(OR(G1055="",LEFT(A1055,1)="C",D1055&lt;=0,F1055&lt;=0,ISNUMBER(MATCH(B1055,NonProduct,0)),LEFT(B1055,5)="gift_",H1055&lt;&gt;"United Kingdom"),"Drop","Keep")</f>
        <v/>
      </c>
    </row>
    <row r="1056">
      <c r="A1056" t="n">
        <v>540095</v>
      </c>
      <c r="B1056" t="n">
        <v>22195</v>
      </c>
      <c r="C1056" t="inlineStr">
        <is>
          <t>LARGE HEART MEASURING SPOONS</t>
        </is>
      </c>
      <c r="D1056" t="n">
        <v>3</v>
      </c>
      <c r="E1056" s="8" t="n">
        <v>40547.65277777778</v>
      </c>
      <c r="F1056" s="9" t="n">
        <v>1.65</v>
      </c>
      <c r="G1056" t="n">
        <v>14553</v>
      </c>
      <c r="H1056" t="inlineStr">
        <is>
          <t>United Kingdom</t>
        </is>
      </c>
      <c r="I1056" s="10">
        <f>IF(OR(G1056="",LEFT(A1056,1)="C",D1056&lt;=0,F1056&lt;=0,ISNUMBER(MATCH(B1056,NonProduct,0)),LEFT(B1056,5)="gift_",H1056&lt;&gt;"United Kingdom"),"Drop","Keep")</f>
        <v/>
      </c>
    </row>
    <row r="1057">
      <c r="A1057" t="n">
        <v>540095</v>
      </c>
      <c r="B1057" t="n">
        <v>21870</v>
      </c>
      <c r="C1057" t="inlineStr">
        <is>
          <t>I CAN ONLY PLEASE ONE PERSON MUG</t>
        </is>
      </c>
      <c r="D1057" t="n">
        <v>6</v>
      </c>
      <c r="E1057" s="8" t="n">
        <v>40547.65277777778</v>
      </c>
      <c r="F1057" s="9" t="n">
        <v>1.25</v>
      </c>
      <c r="G1057" t="n">
        <v>14553</v>
      </c>
      <c r="H1057" t="inlineStr">
        <is>
          <t>United Kingdom</t>
        </is>
      </c>
      <c r="I1057" s="10">
        <f>IF(OR(G1057="",LEFT(A1057,1)="C",D1057&lt;=0,F1057&lt;=0,ISNUMBER(MATCH(B1057,NonProduct,0)),LEFT(B1057,5)="gift_",H1057&lt;&gt;"United Kingdom"),"Drop","Keep")</f>
        <v/>
      </c>
    </row>
    <row r="1058">
      <c r="A1058" t="n">
        <v>540095</v>
      </c>
      <c r="B1058" t="n">
        <v>85150</v>
      </c>
      <c r="C1058" t="inlineStr">
        <is>
          <t>LADIES &amp; GENTLEMEN METAL SIGN</t>
        </is>
      </c>
      <c r="D1058" t="n">
        <v>6</v>
      </c>
      <c r="E1058" s="8" t="n">
        <v>40547.65277777778</v>
      </c>
      <c r="F1058" s="9" t="n">
        <v>2.55</v>
      </c>
      <c r="G1058" t="n">
        <v>14553</v>
      </c>
      <c r="H1058" t="inlineStr">
        <is>
          <t>United Kingdom</t>
        </is>
      </c>
      <c r="I1058" s="10">
        <f>IF(OR(G1058="",LEFT(A1058,1)="C",D1058&lt;=0,F1058&lt;=0,ISNUMBER(MATCH(B1058,NonProduct,0)),LEFT(B1058,5)="gift_",H1058&lt;&gt;"United Kingdom"),"Drop","Keep")</f>
        <v/>
      </c>
    </row>
    <row r="1059">
      <c r="A1059" t="n">
        <v>540095</v>
      </c>
      <c r="B1059" t="n">
        <v>21181</v>
      </c>
      <c r="C1059" t="inlineStr">
        <is>
          <t>PLEASE ONE PERSON METAL SIGN</t>
        </is>
      </c>
      <c r="D1059" t="n">
        <v>6</v>
      </c>
      <c r="E1059" s="8" t="n">
        <v>40547.65277777778</v>
      </c>
      <c r="F1059" s="9" t="n">
        <v>2.1</v>
      </c>
      <c r="G1059" t="n">
        <v>14553</v>
      </c>
      <c r="H1059" t="inlineStr">
        <is>
          <t>United Kingdom</t>
        </is>
      </c>
      <c r="I1059" s="10">
        <f>IF(OR(G1059="",LEFT(A1059,1)="C",D1059&lt;=0,F1059&lt;=0,ISNUMBER(MATCH(B1059,NonProduct,0)),LEFT(B1059,5)="gift_",H1059&lt;&gt;"United Kingdom"),"Drop","Keep")</f>
        <v/>
      </c>
    </row>
    <row r="1060">
      <c r="A1060" t="n">
        <v>540095</v>
      </c>
      <c r="B1060" t="n">
        <v>22423</v>
      </c>
      <c r="C1060" t="inlineStr">
        <is>
          <t>REGENCY CAKESTAND 3 TIER</t>
        </is>
      </c>
      <c r="D1060" t="n">
        <v>2</v>
      </c>
      <c r="E1060" s="8" t="n">
        <v>40547.65277777778</v>
      </c>
      <c r="F1060" s="9" t="n">
        <v>12.75</v>
      </c>
      <c r="G1060" t="n">
        <v>14553</v>
      </c>
      <c r="H1060" t="inlineStr">
        <is>
          <t>United Kingdom</t>
        </is>
      </c>
      <c r="I1060" s="10">
        <f>IF(OR(G1060="",LEFT(A1060,1)="C",D1060&lt;=0,F1060&lt;=0,ISNUMBER(MATCH(B1060,NonProduct,0)),LEFT(B1060,5)="gift_",H1060&lt;&gt;"United Kingdom"),"Drop","Keep")</f>
        <v/>
      </c>
    </row>
    <row r="1061">
      <c r="A1061" t="n">
        <v>540095</v>
      </c>
      <c r="B1061" t="n">
        <v>84946</v>
      </c>
      <c r="C1061" t="inlineStr">
        <is>
          <t>ANTIQUE SILVER TEA GLASS ETCHED</t>
        </is>
      </c>
      <c r="D1061" t="n">
        <v>6</v>
      </c>
      <c r="E1061" s="8" t="n">
        <v>40547.65277777778</v>
      </c>
      <c r="F1061" s="9" t="n">
        <v>1.25</v>
      </c>
      <c r="G1061" t="n">
        <v>14553</v>
      </c>
      <c r="H1061" t="inlineStr">
        <is>
          <t>United Kingdom</t>
        </is>
      </c>
      <c r="I1061" s="10">
        <f>IF(OR(G1061="",LEFT(A1061,1)="C",D1061&lt;=0,F1061&lt;=0,ISNUMBER(MATCH(B1061,NonProduct,0)),LEFT(B1061,5)="gift_",H1061&lt;&gt;"United Kingdom"),"Drop","Keep")</f>
        <v/>
      </c>
    </row>
    <row r="1062">
      <c r="A1062" t="n">
        <v>540095</v>
      </c>
      <c r="B1062" t="n">
        <v>84947</v>
      </c>
      <c r="C1062" t="inlineStr">
        <is>
          <t>ANTIQUE SILVER TEA GLASS ENGRAVED</t>
        </is>
      </c>
      <c r="D1062" t="n">
        <v>18</v>
      </c>
      <c r="E1062" s="8" t="n">
        <v>40547.65277777778</v>
      </c>
      <c r="F1062" s="9" t="n">
        <v>1.25</v>
      </c>
      <c r="G1062" t="n">
        <v>14553</v>
      </c>
      <c r="H1062" t="inlineStr">
        <is>
          <t>United Kingdom</t>
        </is>
      </c>
      <c r="I1062" s="10">
        <f>IF(OR(G1062="",LEFT(A1062,1)="C",D1062&lt;=0,F1062&lt;=0,ISNUMBER(MATCH(B1062,NonProduct,0)),LEFT(B1062,5)="gift_",H1062&lt;&gt;"United Kingdom"),"Drop","Keep")</f>
        <v/>
      </c>
    </row>
    <row r="1063">
      <c r="A1063" t="n">
        <v>540095</v>
      </c>
      <c r="B1063" t="n">
        <v>21033</v>
      </c>
      <c r="C1063" t="inlineStr">
        <is>
          <t>JUMBO BAG CHARLIE AND LOLA TOYS</t>
        </is>
      </c>
      <c r="D1063" t="n">
        <v>1</v>
      </c>
      <c r="E1063" s="8" t="n">
        <v>40547.65277777778</v>
      </c>
      <c r="F1063" s="9" t="n">
        <v>2.95</v>
      </c>
      <c r="G1063" t="n">
        <v>14553</v>
      </c>
      <c r="H1063" t="inlineStr">
        <is>
          <t>United Kingdom</t>
        </is>
      </c>
      <c r="I1063" s="10">
        <f>IF(OR(G1063="",LEFT(A1063,1)="C",D1063&lt;=0,F1063&lt;=0,ISNUMBER(MATCH(B1063,NonProduct,0)),LEFT(B1063,5)="gift_",H1063&lt;&gt;"United Kingdom"),"Drop","Keep")</f>
        <v/>
      </c>
    </row>
    <row r="1064">
      <c r="A1064" t="n">
        <v>540096</v>
      </c>
      <c r="B1064" t="n">
        <v>21615</v>
      </c>
      <c r="C1064" t="inlineStr">
        <is>
          <t>4 LAVENDER BOTANICAL DINNER CANDLES</t>
        </is>
      </c>
      <c r="D1064" t="n">
        <v>12</v>
      </c>
      <c r="E1064" s="8" t="n">
        <v>40547.65486111111</v>
      </c>
      <c r="F1064" s="9" t="n">
        <v>1.25</v>
      </c>
      <c r="G1064" t="n">
        <v>13253</v>
      </c>
      <c r="H1064" t="inlineStr">
        <is>
          <t>United Kingdom</t>
        </is>
      </c>
      <c r="I1064" s="10">
        <f>IF(OR(G1064="",LEFT(A1064,1)="C",D1064&lt;=0,F1064&lt;=0,ISNUMBER(MATCH(B1064,NonProduct,0)),LEFT(B1064,5)="gift_",H1064&lt;&gt;"United Kingdom"),"Drop","Keep")</f>
        <v/>
      </c>
    </row>
    <row r="1065">
      <c r="A1065" t="n">
        <v>540096</v>
      </c>
      <c r="B1065" t="n">
        <v>21616</v>
      </c>
      <c r="C1065" t="inlineStr">
        <is>
          <t>4 PEAR BOTANICAL DINNER CANDLES</t>
        </is>
      </c>
      <c r="D1065" t="n">
        <v>12</v>
      </c>
      <c r="E1065" s="8" t="n">
        <v>40547.65486111111</v>
      </c>
      <c r="F1065" s="9" t="n">
        <v>1.25</v>
      </c>
      <c r="G1065" t="n">
        <v>13253</v>
      </c>
      <c r="H1065" t="inlineStr">
        <is>
          <t>United Kingdom</t>
        </is>
      </c>
      <c r="I1065" s="10">
        <f>IF(OR(G1065="",LEFT(A1065,1)="C",D1065&lt;=0,F1065&lt;=0,ISNUMBER(MATCH(B1065,NonProduct,0)),LEFT(B1065,5)="gift_",H1065&lt;&gt;"United Kingdom"),"Drop","Keep")</f>
        <v/>
      </c>
    </row>
    <row r="1066">
      <c r="A1066" t="n">
        <v>540096</v>
      </c>
      <c r="B1066" t="n">
        <v>21617</v>
      </c>
      <c r="C1066" t="inlineStr">
        <is>
          <t>4 LILY  BOTANICAL DINNER CANDLES</t>
        </is>
      </c>
      <c r="D1066" t="n">
        <v>12</v>
      </c>
      <c r="E1066" s="8" t="n">
        <v>40547.65486111111</v>
      </c>
      <c r="F1066" s="9" t="n">
        <v>1.25</v>
      </c>
      <c r="G1066" t="n">
        <v>13253</v>
      </c>
      <c r="H1066" t="inlineStr">
        <is>
          <t>United Kingdom</t>
        </is>
      </c>
      <c r="I1066" s="10">
        <f>IF(OR(G1066="",LEFT(A1066,1)="C",D1066&lt;=0,F1066&lt;=0,ISNUMBER(MATCH(B1066,NonProduct,0)),LEFT(B1066,5)="gift_",H1066&lt;&gt;"United Kingdom"),"Drop","Keep")</f>
        <v/>
      </c>
    </row>
    <row r="1067">
      <c r="A1067" t="n">
        <v>540096</v>
      </c>
      <c r="B1067" t="n">
        <v>21618</v>
      </c>
      <c r="C1067" t="inlineStr">
        <is>
          <t>4 WILDFLOWER BOTANICAL CANDLES</t>
        </is>
      </c>
      <c r="D1067" t="n">
        <v>12</v>
      </c>
      <c r="E1067" s="8" t="n">
        <v>40547.65486111111</v>
      </c>
      <c r="F1067" s="9" t="n">
        <v>1.25</v>
      </c>
      <c r="G1067" t="n">
        <v>13253</v>
      </c>
      <c r="H1067" t="inlineStr">
        <is>
          <t>United Kingdom</t>
        </is>
      </c>
      <c r="I1067" s="10">
        <f>IF(OR(G1067="",LEFT(A1067,1)="C",D1067&lt;=0,F1067&lt;=0,ISNUMBER(MATCH(B1067,NonProduct,0)),LEFT(B1067,5)="gift_",H1067&lt;&gt;"United Kingdom"),"Drop","Keep")</f>
        <v/>
      </c>
    </row>
    <row r="1068">
      <c r="A1068" t="n">
        <v>540096</v>
      </c>
      <c r="B1068" t="n">
        <v>21619</v>
      </c>
      <c r="C1068" t="inlineStr">
        <is>
          <t>4 VANILLA BOTANICAL CANDLES</t>
        </is>
      </c>
      <c r="D1068" t="n">
        <v>12</v>
      </c>
      <c r="E1068" s="8" t="n">
        <v>40547.65486111111</v>
      </c>
      <c r="F1068" s="9" t="n">
        <v>1.25</v>
      </c>
      <c r="G1068" t="n">
        <v>13253</v>
      </c>
      <c r="H1068" t="inlineStr">
        <is>
          <t>United Kingdom</t>
        </is>
      </c>
      <c r="I1068" s="10">
        <f>IF(OR(G1068="",LEFT(A1068,1)="C",D1068&lt;=0,F1068&lt;=0,ISNUMBER(MATCH(B1068,NonProduct,0)),LEFT(B1068,5)="gift_",H1068&lt;&gt;"United Kingdom"),"Drop","Keep")</f>
        <v/>
      </c>
    </row>
    <row r="1069">
      <c r="A1069" t="n">
        <v>540096</v>
      </c>
      <c r="B1069" t="n">
        <v>21876</v>
      </c>
      <c r="C1069" t="inlineStr">
        <is>
          <t>POTTERING MUG</t>
        </is>
      </c>
      <c r="D1069" t="n">
        <v>72</v>
      </c>
      <c r="E1069" s="8" t="n">
        <v>40547.65486111111</v>
      </c>
      <c r="F1069" s="9" t="n">
        <v>0.42</v>
      </c>
      <c r="G1069" t="n">
        <v>13253</v>
      </c>
      <c r="H1069" t="inlineStr">
        <is>
          <t>United Kingdom</t>
        </is>
      </c>
      <c r="I1069" s="10">
        <f>IF(OR(G1069="",LEFT(A1069,1)="C",D1069&lt;=0,F1069&lt;=0,ISNUMBER(MATCH(B1069,NonProduct,0)),LEFT(B1069,5)="gift_",H1069&lt;&gt;"United Kingdom"),"Drop","Keep")</f>
        <v/>
      </c>
    </row>
    <row r="1070">
      <c r="A1070" t="n">
        <v>540096</v>
      </c>
      <c r="B1070" t="n">
        <v>22471</v>
      </c>
      <c r="C1070" t="inlineStr">
        <is>
          <t xml:space="preserve">TV DINNER TRAY AIR HOSTESS </t>
        </is>
      </c>
      <c r="D1070" t="n">
        <v>16</v>
      </c>
      <c r="E1070" s="8" t="n">
        <v>40547.65486111111</v>
      </c>
      <c r="F1070" s="9" t="n">
        <v>1.95</v>
      </c>
      <c r="G1070" t="n">
        <v>13253</v>
      </c>
      <c r="H1070" t="inlineStr">
        <is>
          <t>United Kingdom</t>
        </is>
      </c>
      <c r="I1070" s="10">
        <f>IF(OR(G1070="",LEFT(A1070,1)="C",D1070&lt;=0,F1070&lt;=0,ISNUMBER(MATCH(B1070,NonProduct,0)),LEFT(B1070,5)="gift_",H1070&lt;&gt;"United Kingdom"),"Drop","Keep")</f>
        <v/>
      </c>
    </row>
    <row r="1071">
      <c r="A1071" t="n">
        <v>540096</v>
      </c>
      <c r="B1071" t="n">
        <v>22473</v>
      </c>
      <c r="C1071" t="inlineStr">
        <is>
          <t>TV DINNER TRAY VINTAGE PAISLEY</t>
        </is>
      </c>
      <c r="D1071" t="n">
        <v>16</v>
      </c>
      <c r="E1071" s="8" t="n">
        <v>40547.65486111111</v>
      </c>
      <c r="F1071" s="9" t="n">
        <v>1.95</v>
      </c>
      <c r="G1071" t="n">
        <v>13253</v>
      </c>
      <c r="H1071" t="inlineStr">
        <is>
          <t>United Kingdom</t>
        </is>
      </c>
      <c r="I1071" s="10">
        <f>IF(OR(G1071="",LEFT(A1071,1)="C",D1071&lt;=0,F1071&lt;=0,ISNUMBER(MATCH(B1071,NonProduct,0)),LEFT(B1071,5)="gift_",H1071&lt;&gt;"United Kingdom"),"Drop","Keep")</f>
        <v/>
      </c>
    </row>
    <row r="1072">
      <c r="A1072" t="n">
        <v>540096</v>
      </c>
      <c r="B1072" t="n">
        <v>22609</v>
      </c>
      <c r="C1072" t="inlineStr">
        <is>
          <t>PENS ASSORTED SPACEBALL</t>
        </is>
      </c>
      <c r="D1072" t="n">
        <v>144</v>
      </c>
      <c r="E1072" s="8" t="n">
        <v>40547.65486111111</v>
      </c>
      <c r="F1072" s="9" t="n">
        <v>0.21</v>
      </c>
      <c r="G1072" t="n">
        <v>13253</v>
      </c>
      <c r="H1072" t="inlineStr">
        <is>
          <t>United Kingdom</t>
        </is>
      </c>
      <c r="I1072" s="10">
        <f>IF(OR(G1072="",LEFT(A1072,1)="C",D1072&lt;=0,F1072&lt;=0,ISNUMBER(MATCH(B1072,NonProduct,0)),LEFT(B1072,5)="gift_",H1072&lt;&gt;"United Kingdom"),"Drop","Keep")</f>
        <v/>
      </c>
    </row>
    <row r="1073">
      <c r="A1073" t="n">
        <v>540096</v>
      </c>
      <c r="B1073" t="n">
        <v>22608</v>
      </c>
      <c r="C1073" t="inlineStr">
        <is>
          <t xml:space="preserve">PENS ASSORTED FUNKY JEWELED </t>
        </is>
      </c>
      <c r="D1073" t="n">
        <v>144</v>
      </c>
      <c r="E1073" s="8" t="n">
        <v>40547.65486111111</v>
      </c>
      <c r="F1073" s="9" t="n">
        <v>0.21</v>
      </c>
      <c r="G1073" t="n">
        <v>13253</v>
      </c>
      <c r="H1073" t="inlineStr">
        <is>
          <t>United Kingdom</t>
        </is>
      </c>
      <c r="I1073" s="10">
        <f>IF(OR(G1073="",LEFT(A1073,1)="C",D1073&lt;=0,F1073&lt;=0,ISNUMBER(MATCH(B1073,NonProduct,0)),LEFT(B1073,5)="gift_",H1073&lt;&gt;"United Kingdom"),"Drop","Keep")</f>
        <v/>
      </c>
    </row>
    <row r="1074">
      <c r="A1074" t="n">
        <v>540096</v>
      </c>
      <c r="B1074" t="n">
        <v>22782</v>
      </c>
      <c r="C1074" t="inlineStr">
        <is>
          <t xml:space="preserve">SET 3 WICKER STORAGE BASKETS </t>
        </is>
      </c>
      <c r="D1074" t="n">
        <v>4</v>
      </c>
      <c r="E1074" s="8" t="n">
        <v>40547.65486111111</v>
      </c>
      <c r="F1074" s="9" t="n">
        <v>9.949999999999999</v>
      </c>
      <c r="G1074" t="n">
        <v>13253</v>
      </c>
      <c r="H1074" t="inlineStr">
        <is>
          <t>United Kingdom</t>
        </is>
      </c>
      <c r="I1074" s="10">
        <f>IF(OR(G1074="",LEFT(A1074,1)="C",D1074&lt;=0,F1074&lt;=0,ISNUMBER(MATCH(B1074,NonProduct,0)),LEFT(B1074,5)="gift_",H1074&lt;&gt;"United Kingdom"),"Drop","Keep")</f>
        <v/>
      </c>
    </row>
    <row r="1075">
      <c r="A1075" t="n">
        <v>540096</v>
      </c>
      <c r="B1075" t="n">
        <v>84356</v>
      </c>
      <c r="C1075" t="inlineStr">
        <is>
          <t>POMPOM CURTAIN</t>
        </is>
      </c>
      <c r="D1075" t="n">
        <v>12</v>
      </c>
      <c r="E1075" s="8" t="n">
        <v>40547.65486111111</v>
      </c>
      <c r="F1075" s="9" t="n">
        <v>1.95</v>
      </c>
      <c r="G1075" t="n">
        <v>13253</v>
      </c>
      <c r="H1075" t="inlineStr">
        <is>
          <t>United Kingdom</t>
        </is>
      </c>
      <c r="I1075" s="10">
        <f>IF(OR(G1075="",LEFT(A1075,1)="C",D1075&lt;=0,F1075&lt;=0,ISNUMBER(MATCH(B1075,NonProduct,0)),LEFT(B1075,5)="gift_",H1075&lt;&gt;"United Kingdom"),"Drop","Keep")</f>
        <v/>
      </c>
    </row>
    <row r="1076">
      <c r="A1076" t="n">
        <v>540096</v>
      </c>
      <c r="B1076" t="inlineStr">
        <is>
          <t>85035C</t>
        </is>
      </c>
      <c r="C1076" t="inlineStr">
        <is>
          <t>ROSE 3 WICK MORRIS BOX CANDLE</t>
        </is>
      </c>
      <c r="D1076" t="n">
        <v>12</v>
      </c>
      <c r="E1076" s="8" t="n">
        <v>40547.65486111111</v>
      </c>
      <c r="F1076" s="9" t="n">
        <v>1.25</v>
      </c>
      <c r="G1076" t="n">
        <v>13253</v>
      </c>
      <c r="H1076" t="inlineStr">
        <is>
          <t>United Kingdom</t>
        </is>
      </c>
      <c r="I1076" s="10">
        <f>IF(OR(G1076="",LEFT(A1076,1)="C",D1076&lt;=0,F1076&lt;=0,ISNUMBER(MATCH(B1076,NonProduct,0)),LEFT(B1076,5)="gift_",H1076&lt;&gt;"United Kingdom"),"Drop","Keep")</f>
        <v/>
      </c>
    </row>
    <row r="1077">
      <c r="A1077" t="n">
        <v>540096</v>
      </c>
      <c r="B1077" t="n">
        <v>85173</v>
      </c>
      <c r="C1077" t="inlineStr">
        <is>
          <t>SET/6 FROG PRINCE T-LIGHT CANDLES</t>
        </is>
      </c>
      <c r="D1077" t="n">
        <v>48</v>
      </c>
      <c r="E1077" s="8" t="n">
        <v>40547.65486111111</v>
      </c>
      <c r="F1077" s="9" t="n">
        <v>0.85</v>
      </c>
      <c r="G1077" t="n">
        <v>13253</v>
      </c>
      <c r="H1077" t="inlineStr">
        <is>
          <t>United Kingdom</t>
        </is>
      </c>
      <c r="I1077" s="10">
        <f>IF(OR(G1077="",LEFT(A1077,1)="C",D1077&lt;=0,F1077&lt;=0,ISNUMBER(MATCH(B1077,NonProduct,0)),LEFT(B1077,5)="gift_",H1077&lt;&gt;"United Kingdom"),"Drop","Keep")</f>
        <v/>
      </c>
    </row>
    <row r="1078">
      <c r="A1078" t="n">
        <v>540096</v>
      </c>
      <c r="B1078" t="inlineStr">
        <is>
          <t>17091J</t>
        </is>
      </c>
      <c r="C1078" t="inlineStr">
        <is>
          <t>VANILLA INCENSE IN TIN</t>
        </is>
      </c>
      <c r="D1078" t="n">
        <v>72</v>
      </c>
      <c r="E1078" s="8" t="n">
        <v>40547.65486111111</v>
      </c>
      <c r="F1078" s="9" t="n">
        <v>0.38</v>
      </c>
      <c r="G1078" t="n">
        <v>13253</v>
      </c>
      <c r="H1078" t="inlineStr">
        <is>
          <t>United Kingdom</t>
        </is>
      </c>
      <c r="I1078" s="10">
        <f>IF(OR(G1078="",LEFT(A1078,1)="C",D1078&lt;=0,F1078&lt;=0,ISNUMBER(MATCH(B1078,NonProduct,0)),LEFT(B1078,5)="gift_",H1078&lt;&gt;"United Kingdom"),"Drop","Keep")</f>
        <v/>
      </c>
    </row>
    <row r="1079">
      <c r="A1079" t="n">
        <v>540096</v>
      </c>
      <c r="B1079" t="n">
        <v>22720</v>
      </c>
      <c r="C1079" t="inlineStr">
        <is>
          <t xml:space="preserve">SET OF 3 CAKE TINS PANTRY DESIGN </t>
        </is>
      </c>
      <c r="D1079" t="n">
        <v>24</v>
      </c>
      <c r="E1079" s="8" t="n">
        <v>40547.65486111111</v>
      </c>
      <c r="F1079" s="9" t="n">
        <v>4.25</v>
      </c>
      <c r="G1079" t="n">
        <v>13253</v>
      </c>
      <c r="H1079" t="inlineStr">
        <is>
          <t>United Kingdom</t>
        </is>
      </c>
      <c r="I1079" s="10">
        <f>IF(OR(G1079="",LEFT(A1079,1)="C",D1079&lt;=0,F1079&lt;=0,ISNUMBER(MATCH(B1079,NonProduct,0)),LEFT(B1079,5)="gift_",H1079&lt;&gt;"United Kingdom"),"Drop","Keep")</f>
        <v/>
      </c>
    </row>
    <row r="1080">
      <c r="A1080" t="inlineStr">
        <is>
          <t>C540097</t>
        </is>
      </c>
      <c r="B1080" t="n">
        <v>22835</v>
      </c>
      <c r="C1080" t="inlineStr">
        <is>
          <t>HOT WATER BOTTLE I AM SO POORLY</t>
        </is>
      </c>
      <c r="D1080" t="n">
        <v>-4</v>
      </c>
      <c r="E1080" s="8" t="n">
        <v>40547.65694444445</v>
      </c>
      <c r="F1080" s="9" t="n">
        <v>4.65</v>
      </c>
      <c r="G1080" t="n">
        <v>15373</v>
      </c>
      <c r="H1080" t="inlineStr">
        <is>
          <t>United Kingdom</t>
        </is>
      </c>
      <c r="I1080" s="10">
        <f>IF(OR(G1080="",LEFT(A1080,1)="C",D1080&lt;=0,F1080&lt;=0,ISNUMBER(MATCH(B1080,NonProduct,0)),LEFT(B1080,5)="gift_",H1080&lt;&gt;"United Kingdom"),"Drop","Keep")</f>
        <v/>
      </c>
    </row>
    <row r="1081">
      <c r="A1081" t="inlineStr">
        <is>
          <t>C540097</t>
        </is>
      </c>
      <c r="B1081" t="n">
        <v>22423</v>
      </c>
      <c r="C1081" t="inlineStr">
        <is>
          <t>REGENCY CAKESTAND 3 TIER</t>
        </is>
      </c>
      <c r="D1081" t="n">
        <v>-6</v>
      </c>
      <c r="E1081" s="8" t="n">
        <v>40547.65694444445</v>
      </c>
      <c r="F1081" s="9" t="n">
        <v>12.75</v>
      </c>
      <c r="G1081" t="n">
        <v>15373</v>
      </c>
      <c r="H1081" t="inlineStr">
        <is>
          <t>United Kingdom</t>
        </is>
      </c>
      <c r="I1081" s="10">
        <f>IF(OR(G1081="",LEFT(A1081,1)="C",D1081&lt;=0,F1081&lt;=0,ISNUMBER(MATCH(B1081,NonProduct,0)),LEFT(B1081,5)="gift_",H1081&lt;&gt;"United Kingdom"),"Drop","Keep")</f>
        <v/>
      </c>
    </row>
    <row r="1082">
      <c r="A1082" t="inlineStr">
        <is>
          <t>C540097</t>
        </is>
      </c>
      <c r="B1082" t="n">
        <v>22179</v>
      </c>
      <c r="C1082" t="inlineStr">
        <is>
          <t>SET 10 LIGHTS NIGHT OWL</t>
        </is>
      </c>
      <c r="D1082" t="n">
        <v>-4</v>
      </c>
      <c r="E1082" s="8" t="n">
        <v>40547.65694444445</v>
      </c>
      <c r="F1082" s="9" t="n">
        <v>6.75</v>
      </c>
      <c r="G1082" t="n">
        <v>15373</v>
      </c>
      <c r="H1082" t="inlineStr">
        <is>
          <t>United Kingdom</t>
        </is>
      </c>
      <c r="I1082" s="10">
        <f>IF(OR(G1082="",LEFT(A1082,1)="C",D1082&lt;=0,F1082&lt;=0,ISNUMBER(MATCH(B1082,NonProduct,0)),LEFT(B1082,5)="gift_",H1082&lt;&gt;"United Kingdom"),"Drop","Keep")</f>
        <v/>
      </c>
    </row>
    <row r="1083">
      <c r="A1083" t="inlineStr">
        <is>
          <t>C540097</t>
        </is>
      </c>
      <c r="B1083" t="n">
        <v>22113</v>
      </c>
      <c r="C1083" t="inlineStr">
        <is>
          <t>GREY HEART HOT WATER BOTTLE</t>
        </is>
      </c>
      <c r="D1083" t="n">
        <v>-4</v>
      </c>
      <c r="E1083" s="8" t="n">
        <v>40547.65694444445</v>
      </c>
      <c r="F1083" s="9" t="n">
        <v>3.75</v>
      </c>
      <c r="G1083" t="n">
        <v>15373</v>
      </c>
      <c r="H1083" t="inlineStr">
        <is>
          <t>United Kingdom</t>
        </is>
      </c>
      <c r="I1083" s="10">
        <f>IF(OR(G1083="",LEFT(A1083,1)="C",D1083&lt;=0,F1083&lt;=0,ISNUMBER(MATCH(B1083,NonProduct,0)),LEFT(B1083,5)="gift_",H1083&lt;&gt;"United Kingdom"),"Drop","Keep")</f>
        <v/>
      </c>
    </row>
    <row r="1084">
      <c r="A1084" t="inlineStr">
        <is>
          <t>C540097</t>
        </is>
      </c>
      <c r="B1084" t="n">
        <v>21843</v>
      </c>
      <c r="C1084" t="inlineStr">
        <is>
          <t>RED RETROSPOT CAKE STAND</t>
        </is>
      </c>
      <c r="D1084" t="n">
        <v>-6</v>
      </c>
      <c r="E1084" s="8" t="n">
        <v>40547.65694444445</v>
      </c>
      <c r="F1084" s="9" t="n">
        <v>10.95</v>
      </c>
      <c r="G1084" t="n">
        <v>15373</v>
      </c>
      <c r="H1084" t="inlineStr">
        <is>
          <t>United Kingdom</t>
        </is>
      </c>
      <c r="I1084" s="10">
        <f>IF(OR(G1084="",LEFT(A1084,1)="C",D1084&lt;=0,F1084&lt;=0,ISNUMBER(MATCH(B1084,NonProduct,0)),LEFT(B1084,5)="gift_",H1084&lt;&gt;"United Kingdom"),"Drop","Keep")</f>
        <v/>
      </c>
    </row>
    <row r="1085">
      <c r="A1085" t="n">
        <v>540098</v>
      </c>
      <c r="B1085" t="n">
        <v>22084</v>
      </c>
      <c r="C1085" t="inlineStr">
        <is>
          <t>PAPER CHAIN KIT EMPIRE</t>
        </is>
      </c>
      <c r="D1085" t="n">
        <v>2</v>
      </c>
      <c r="E1085" s="8" t="n">
        <v>40547.65972222222</v>
      </c>
      <c r="F1085" s="9" t="n">
        <v>2.95</v>
      </c>
      <c r="G1085" t="n">
        <v>16241</v>
      </c>
      <c r="H1085" t="inlineStr">
        <is>
          <t>United Kingdom</t>
        </is>
      </c>
      <c r="I1085" s="10">
        <f>IF(OR(G1085="",LEFT(A1085,1)="C",D1085&lt;=0,F1085&lt;=0,ISNUMBER(MATCH(B1085,NonProduct,0)),LEFT(B1085,5)="gift_",H1085&lt;&gt;"United Kingdom"),"Drop","Keep")</f>
        <v/>
      </c>
    </row>
    <row r="1086">
      <c r="A1086" t="n">
        <v>540098</v>
      </c>
      <c r="B1086" t="n">
        <v>22956</v>
      </c>
      <c r="C1086" t="inlineStr">
        <is>
          <t>36 FOIL HEART CAKE CASES</t>
        </is>
      </c>
      <c r="D1086" t="n">
        <v>1</v>
      </c>
      <c r="E1086" s="8" t="n">
        <v>40547.65972222222</v>
      </c>
      <c r="F1086" s="9" t="n">
        <v>2.1</v>
      </c>
      <c r="G1086" t="n">
        <v>16241</v>
      </c>
      <c r="H1086" t="inlineStr">
        <is>
          <t>United Kingdom</t>
        </is>
      </c>
      <c r="I1086" s="10">
        <f>IF(OR(G1086="",LEFT(A1086,1)="C",D1086&lt;=0,F1086&lt;=0,ISNUMBER(MATCH(B1086,NonProduct,0)),LEFT(B1086,5)="gift_",H1086&lt;&gt;"United Kingdom"),"Drop","Keep")</f>
        <v/>
      </c>
    </row>
    <row r="1087">
      <c r="A1087" t="n">
        <v>540098</v>
      </c>
      <c r="B1087" t="n">
        <v>20974</v>
      </c>
      <c r="C1087" t="inlineStr">
        <is>
          <t>12 PENCILS SMALL TUBE SKULL</t>
        </is>
      </c>
      <c r="D1087" t="n">
        <v>1</v>
      </c>
      <c r="E1087" s="8" t="n">
        <v>40547.65972222222</v>
      </c>
      <c r="F1087" s="9" t="n">
        <v>0.65</v>
      </c>
      <c r="G1087" t="n">
        <v>16241</v>
      </c>
      <c r="H1087" t="inlineStr">
        <is>
          <t>United Kingdom</t>
        </is>
      </c>
      <c r="I1087" s="10">
        <f>IF(OR(G1087="",LEFT(A1087,1)="C",D1087&lt;=0,F1087&lt;=0,ISNUMBER(MATCH(B1087,NonProduct,0)),LEFT(B1087,5)="gift_",H1087&lt;&gt;"United Kingdom"),"Drop","Keep")</f>
        <v/>
      </c>
    </row>
    <row r="1088">
      <c r="A1088" t="n">
        <v>540098</v>
      </c>
      <c r="B1088" t="n">
        <v>20975</v>
      </c>
      <c r="C1088" t="inlineStr">
        <is>
          <t>12 PENCILS SMALL TUBE RED RETROSPOT</t>
        </is>
      </c>
      <c r="D1088" t="n">
        <v>1</v>
      </c>
      <c r="E1088" s="8" t="n">
        <v>40547.65972222222</v>
      </c>
      <c r="F1088" s="9" t="n">
        <v>0.65</v>
      </c>
      <c r="G1088" t="n">
        <v>16241</v>
      </c>
      <c r="H1088" t="inlineStr">
        <is>
          <t>United Kingdom</t>
        </is>
      </c>
      <c r="I1088" s="10">
        <f>IF(OR(G1088="",LEFT(A1088,1)="C",D1088&lt;=0,F1088&lt;=0,ISNUMBER(MATCH(B1088,NonProduct,0)),LEFT(B1088,5)="gift_",H1088&lt;&gt;"United Kingdom"),"Drop","Keep")</f>
        <v/>
      </c>
    </row>
    <row r="1089">
      <c r="A1089" t="n">
        <v>540098</v>
      </c>
      <c r="B1089" t="n">
        <v>21621</v>
      </c>
      <c r="C1089" t="inlineStr">
        <is>
          <t>VINTAGE UNION JACK BUNTING</t>
        </is>
      </c>
      <c r="D1089" t="n">
        <v>1</v>
      </c>
      <c r="E1089" s="8" t="n">
        <v>40547.65972222222</v>
      </c>
      <c r="F1089" s="9" t="n">
        <v>8.5</v>
      </c>
      <c r="G1089" t="n">
        <v>16241</v>
      </c>
      <c r="H1089" t="inlineStr">
        <is>
          <t>United Kingdom</t>
        </is>
      </c>
      <c r="I1089" s="10">
        <f>IF(OR(G1089="",LEFT(A1089,1)="C",D1089&lt;=0,F1089&lt;=0,ISNUMBER(MATCH(B1089,NonProduct,0)),LEFT(B1089,5)="gift_",H1089&lt;&gt;"United Kingdom"),"Drop","Keep")</f>
        <v/>
      </c>
    </row>
    <row r="1090">
      <c r="A1090" t="n">
        <v>540098</v>
      </c>
      <c r="B1090" t="inlineStr">
        <is>
          <t>47593A</t>
        </is>
      </c>
      <c r="C1090" t="inlineStr">
        <is>
          <t>CAROUSEL PONIES BABY BIB</t>
        </is>
      </c>
      <c r="D1090" t="n">
        <v>1</v>
      </c>
      <c r="E1090" s="8" t="n">
        <v>40547.65972222222</v>
      </c>
      <c r="F1090" s="9" t="n">
        <v>1.25</v>
      </c>
      <c r="G1090" t="n">
        <v>16241</v>
      </c>
      <c r="H1090" t="inlineStr">
        <is>
          <t>United Kingdom</t>
        </is>
      </c>
      <c r="I1090" s="10">
        <f>IF(OR(G1090="",LEFT(A1090,1)="C",D1090&lt;=0,F1090&lt;=0,ISNUMBER(MATCH(B1090,NonProduct,0)),LEFT(B1090,5)="gift_",H1090&lt;&gt;"United Kingdom"),"Drop","Keep")</f>
        <v/>
      </c>
    </row>
    <row r="1091">
      <c r="A1091" t="n">
        <v>540098</v>
      </c>
      <c r="B1091" t="inlineStr">
        <is>
          <t>47593B</t>
        </is>
      </c>
      <c r="C1091" t="inlineStr">
        <is>
          <t>SCOTTIE DOGS BABY BIB</t>
        </is>
      </c>
      <c r="D1091" t="n">
        <v>1</v>
      </c>
      <c r="E1091" s="8" t="n">
        <v>40547.65972222222</v>
      </c>
      <c r="F1091" s="9" t="n">
        <v>1.25</v>
      </c>
      <c r="G1091" t="n">
        <v>16241</v>
      </c>
      <c r="H1091" t="inlineStr">
        <is>
          <t>United Kingdom</t>
        </is>
      </c>
      <c r="I1091" s="10">
        <f>IF(OR(G1091="",LEFT(A1091,1)="C",D1091&lt;=0,F1091&lt;=0,ISNUMBER(MATCH(B1091,NonProduct,0)),LEFT(B1091,5)="gift_",H1091&lt;&gt;"United Kingdom"),"Drop","Keep")</f>
        <v/>
      </c>
    </row>
    <row r="1092">
      <c r="A1092" t="n">
        <v>540098</v>
      </c>
      <c r="B1092" t="inlineStr">
        <is>
          <t>47591D</t>
        </is>
      </c>
      <c r="C1092" t="inlineStr">
        <is>
          <t>PINK FAIRY CAKE CHILDRENS APRON</t>
        </is>
      </c>
      <c r="D1092" t="n">
        <v>1</v>
      </c>
      <c r="E1092" s="8" t="n">
        <v>40547.65972222222</v>
      </c>
      <c r="F1092" s="9" t="n">
        <v>1.95</v>
      </c>
      <c r="G1092" t="n">
        <v>16241</v>
      </c>
      <c r="H1092" t="inlineStr">
        <is>
          <t>United Kingdom</t>
        </is>
      </c>
      <c r="I1092" s="10">
        <f>IF(OR(G1092="",LEFT(A1092,1)="C",D1092&lt;=0,F1092&lt;=0,ISNUMBER(MATCH(B1092,NonProduct,0)),LEFT(B1092,5)="gift_",H1092&lt;&gt;"United Kingdom"),"Drop","Keep")</f>
        <v/>
      </c>
    </row>
    <row r="1093">
      <c r="A1093" t="n">
        <v>540098</v>
      </c>
      <c r="B1093" t="n">
        <v>22367</v>
      </c>
      <c r="C1093" t="inlineStr">
        <is>
          <t>CHILDRENS APRON SPACEBOY DESIGN</t>
        </is>
      </c>
      <c r="D1093" t="n">
        <v>1</v>
      </c>
      <c r="E1093" s="8" t="n">
        <v>40547.65972222222</v>
      </c>
      <c r="F1093" s="9" t="n">
        <v>1.95</v>
      </c>
      <c r="G1093" t="n">
        <v>16241</v>
      </c>
      <c r="H1093" t="inlineStr">
        <is>
          <t>United Kingdom</t>
        </is>
      </c>
      <c r="I1093" s="10">
        <f>IF(OR(G1093="",LEFT(A1093,1)="C",D1093&lt;=0,F1093&lt;=0,ISNUMBER(MATCH(B1093,NonProduct,0)),LEFT(B1093,5)="gift_",H1093&lt;&gt;"United Kingdom"),"Drop","Keep")</f>
        <v/>
      </c>
    </row>
    <row r="1094">
      <c r="A1094" t="n">
        <v>540098</v>
      </c>
      <c r="B1094" t="inlineStr">
        <is>
          <t>85123A</t>
        </is>
      </c>
      <c r="C1094" t="inlineStr">
        <is>
          <t>WHITE HANGING HEART T-LIGHT HOLDER</t>
        </is>
      </c>
      <c r="D1094" t="n">
        <v>2</v>
      </c>
      <c r="E1094" s="8" t="n">
        <v>40547.65972222222</v>
      </c>
      <c r="F1094" s="9" t="n">
        <v>2.95</v>
      </c>
      <c r="G1094" t="n">
        <v>16241</v>
      </c>
      <c r="H1094" t="inlineStr">
        <is>
          <t>United Kingdom</t>
        </is>
      </c>
      <c r="I1094" s="10">
        <f>IF(OR(G1094="",LEFT(A1094,1)="C",D1094&lt;=0,F1094&lt;=0,ISNUMBER(MATCH(B1094,NonProduct,0)),LEFT(B1094,5)="gift_",H1094&lt;&gt;"United Kingdom"),"Drop","Keep")</f>
        <v/>
      </c>
    </row>
    <row r="1095">
      <c r="A1095" t="n">
        <v>540098</v>
      </c>
      <c r="B1095" t="n">
        <v>22470</v>
      </c>
      <c r="C1095" t="inlineStr">
        <is>
          <t>HEART OF WICKER LARGE</t>
        </is>
      </c>
      <c r="D1095" t="n">
        <v>2</v>
      </c>
      <c r="E1095" s="8" t="n">
        <v>40547.65972222222</v>
      </c>
      <c r="F1095" s="9" t="n">
        <v>2.95</v>
      </c>
      <c r="G1095" t="n">
        <v>16241</v>
      </c>
      <c r="H1095" t="inlineStr">
        <is>
          <t>United Kingdom</t>
        </is>
      </c>
      <c r="I1095" s="10">
        <f>IF(OR(G1095="",LEFT(A1095,1)="C",D1095&lt;=0,F1095&lt;=0,ISNUMBER(MATCH(B1095,NonProduct,0)),LEFT(B1095,5)="gift_",H1095&lt;&gt;"United Kingdom"),"Drop","Keep")</f>
        <v/>
      </c>
    </row>
    <row r="1096">
      <c r="A1096" t="n">
        <v>540098</v>
      </c>
      <c r="B1096" t="n">
        <v>22473</v>
      </c>
      <c r="C1096" t="inlineStr">
        <is>
          <t>TV DINNER TRAY VINTAGE PAISLEY</t>
        </is>
      </c>
      <c r="D1096" t="n">
        <v>1</v>
      </c>
      <c r="E1096" s="8" t="n">
        <v>40547.65972222222</v>
      </c>
      <c r="F1096" s="9" t="n">
        <v>4.95</v>
      </c>
      <c r="G1096" t="n">
        <v>16241</v>
      </c>
      <c r="H1096" t="inlineStr">
        <is>
          <t>United Kingdom</t>
        </is>
      </c>
      <c r="I1096" s="10">
        <f>IF(OR(G1096="",LEFT(A1096,1)="C",D1096&lt;=0,F1096&lt;=0,ISNUMBER(MATCH(B1096,NonProduct,0)),LEFT(B1096,5)="gift_",H1096&lt;&gt;"United Kingdom"),"Drop","Keep")</f>
        <v/>
      </c>
    </row>
    <row r="1097">
      <c r="A1097" t="n">
        <v>540098</v>
      </c>
      <c r="B1097" t="n">
        <v>22475</v>
      </c>
      <c r="C1097" t="inlineStr">
        <is>
          <t>SKULL DESIGN TV DINNER TRAY</t>
        </is>
      </c>
      <c r="D1097" t="n">
        <v>1</v>
      </c>
      <c r="E1097" s="8" t="n">
        <v>40547.65972222222</v>
      </c>
      <c r="F1097" s="9" t="n">
        <v>4.95</v>
      </c>
      <c r="G1097" t="n">
        <v>16241</v>
      </c>
      <c r="H1097" t="inlineStr">
        <is>
          <t>United Kingdom</t>
        </is>
      </c>
      <c r="I1097" s="10">
        <f>IF(OR(G1097="",LEFT(A1097,1)="C",D1097&lt;=0,F1097&lt;=0,ISNUMBER(MATCH(B1097,NonProduct,0)),LEFT(B1097,5)="gift_",H1097&lt;&gt;"United Kingdom"),"Drop","Keep")</f>
        <v/>
      </c>
    </row>
    <row r="1098">
      <c r="A1098" t="n">
        <v>540098</v>
      </c>
      <c r="B1098" t="n">
        <v>22625</v>
      </c>
      <c r="C1098" t="inlineStr">
        <is>
          <t>RED KITCHEN SCALES</t>
        </is>
      </c>
      <c r="D1098" t="n">
        <v>1</v>
      </c>
      <c r="E1098" s="8" t="n">
        <v>40547.65972222222</v>
      </c>
      <c r="F1098" s="9" t="n">
        <v>8.5</v>
      </c>
      <c r="G1098" t="n">
        <v>16241</v>
      </c>
      <c r="H1098" t="inlineStr">
        <is>
          <t>United Kingdom</t>
        </is>
      </c>
      <c r="I1098" s="10">
        <f>IF(OR(G1098="",LEFT(A1098,1)="C",D1098&lt;=0,F1098&lt;=0,ISNUMBER(MATCH(B1098,NonProduct,0)),LEFT(B1098,5)="gift_",H1098&lt;&gt;"United Kingdom"),"Drop","Keep")</f>
        <v/>
      </c>
    </row>
    <row r="1099">
      <c r="A1099" t="n">
        <v>540098</v>
      </c>
      <c r="B1099" t="n">
        <v>21067</v>
      </c>
      <c r="C1099" t="inlineStr">
        <is>
          <t>VINTAGE RED TEATIME MUG</t>
        </is>
      </c>
      <c r="D1099" t="n">
        <v>2</v>
      </c>
      <c r="E1099" s="8" t="n">
        <v>40547.65972222222</v>
      </c>
      <c r="F1099" s="9" t="n">
        <v>1.25</v>
      </c>
      <c r="G1099" t="n">
        <v>16241</v>
      </c>
      <c r="H1099" t="inlineStr">
        <is>
          <t>United Kingdom</t>
        </is>
      </c>
      <c r="I1099" s="10">
        <f>IF(OR(G1099="",LEFT(A1099,1)="C",D1099&lt;=0,F1099&lt;=0,ISNUMBER(MATCH(B1099,NonProduct,0)),LEFT(B1099,5)="gift_",H1099&lt;&gt;"United Kingdom"),"Drop","Keep")</f>
        <v/>
      </c>
    </row>
    <row r="1100">
      <c r="A1100" t="n">
        <v>540098</v>
      </c>
      <c r="B1100" t="n">
        <v>21873</v>
      </c>
      <c r="C1100" t="inlineStr">
        <is>
          <t>IF YOU CAN'T STAND THE HEAT MUG</t>
        </is>
      </c>
      <c r="D1100" t="n">
        <v>1</v>
      </c>
      <c r="E1100" s="8" t="n">
        <v>40547.65972222222</v>
      </c>
      <c r="F1100" s="9" t="n">
        <v>1.25</v>
      </c>
      <c r="G1100" t="n">
        <v>16241</v>
      </c>
      <c r="H1100" t="inlineStr">
        <is>
          <t>United Kingdom</t>
        </is>
      </c>
      <c r="I1100" s="10">
        <f>IF(OR(G1100="",LEFT(A1100,1)="C",D1100&lt;=0,F1100&lt;=0,ISNUMBER(MATCH(B1100,NonProduct,0)),LEFT(B1100,5)="gift_",H1100&lt;&gt;"United Kingdom"),"Drop","Keep")</f>
        <v/>
      </c>
    </row>
    <row r="1101">
      <c r="A1101" t="n">
        <v>540098</v>
      </c>
      <c r="B1101" t="n">
        <v>21069</v>
      </c>
      <c r="C1101" t="inlineStr">
        <is>
          <t>VINTAGE BILLBOARD TEA MUG</t>
        </is>
      </c>
      <c r="D1101" t="n">
        <v>3</v>
      </c>
      <c r="E1101" s="8" t="n">
        <v>40547.65972222222</v>
      </c>
      <c r="F1101" s="9" t="n">
        <v>1.25</v>
      </c>
      <c r="G1101" t="n">
        <v>16241</v>
      </c>
      <c r="H1101" t="inlineStr">
        <is>
          <t>United Kingdom</t>
        </is>
      </c>
      <c r="I1101" s="10">
        <f>IF(OR(G1101="",LEFT(A1101,1)="C",D1101&lt;=0,F1101&lt;=0,ISNUMBER(MATCH(B1101,NonProduct,0)),LEFT(B1101,5)="gift_",H1101&lt;&gt;"United Kingdom"),"Drop","Keep")</f>
        <v/>
      </c>
    </row>
    <row r="1102">
      <c r="A1102" t="n">
        <v>540098</v>
      </c>
      <c r="B1102" t="n">
        <v>22649</v>
      </c>
      <c r="C1102" t="inlineStr">
        <is>
          <t>STRAWBERRY FAIRY CAKE TEAPOT</t>
        </is>
      </c>
      <c r="D1102" t="n">
        <v>1</v>
      </c>
      <c r="E1102" s="8" t="n">
        <v>40547.65972222222</v>
      </c>
      <c r="F1102" s="9" t="n">
        <v>4.95</v>
      </c>
      <c r="G1102" t="n">
        <v>16241</v>
      </c>
      <c r="H1102" t="inlineStr">
        <is>
          <t>United Kingdom</t>
        </is>
      </c>
      <c r="I1102" s="10">
        <f>IF(OR(G1102="",LEFT(A1102,1)="C",D1102&lt;=0,F1102&lt;=0,ISNUMBER(MATCH(B1102,NonProduct,0)),LEFT(B1102,5)="gift_",H1102&lt;&gt;"United Kingdom"),"Drop","Keep")</f>
        <v/>
      </c>
    </row>
    <row r="1103">
      <c r="A1103" t="n">
        <v>540098</v>
      </c>
      <c r="B1103" t="n">
        <v>22469</v>
      </c>
      <c r="C1103" t="inlineStr">
        <is>
          <t>HEART OF WICKER SMALL</t>
        </is>
      </c>
      <c r="D1103" t="n">
        <v>2</v>
      </c>
      <c r="E1103" s="8" t="n">
        <v>40547.65972222222</v>
      </c>
      <c r="F1103" s="9" t="n">
        <v>1.65</v>
      </c>
      <c r="G1103" t="n">
        <v>16241</v>
      </c>
      <c r="H1103" t="inlineStr">
        <is>
          <t>United Kingdom</t>
        </is>
      </c>
      <c r="I1103" s="10">
        <f>IF(OR(G1103="",LEFT(A1103,1)="C",D1103&lt;=0,F1103&lt;=0,ISNUMBER(MATCH(B1103,NonProduct,0)),LEFT(B1103,5)="gift_",H1103&lt;&gt;"United Kingdom"),"Drop","Keep")</f>
        <v/>
      </c>
    </row>
    <row r="1104">
      <c r="A1104" t="n">
        <v>540098</v>
      </c>
      <c r="B1104" t="n">
        <v>21623</v>
      </c>
      <c r="C1104" t="inlineStr">
        <is>
          <t>VINTAGE UNION JACK MEMOBOARD</t>
        </is>
      </c>
      <c r="D1104" t="n">
        <v>1</v>
      </c>
      <c r="E1104" s="8" t="n">
        <v>40547.65972222222</v>
      </c>
      <c r="F1104" s="9" t="n">
        <v>9.949999999999999</v>
      </c>
      <c r="G1104" t="n">
        <v>16241</v>
      </c>
      <c r="H1104" t="inlineStr">
        <is>
          <t>United Kingdom</t>
        </is>
      </c>
      <c r="I1104" s="10">
        <f>IF(OR(G1104="",LEFT(A1104,1)="C",D1104&lt;=0,F1104&lt;=0,ISNUMBER(MATCH(B1104,NonProduct,0)),LEFT(B1104,5)="gift_",H1104&lt;&gt;"United Kingdom"),"Drop","Keep")</f>
        <v/>
      </c>
    </row>
    <row r="1105">
      <c r="A1105" t="n">
        <v>540098</v>
      </c>
      <c r="B1105" t="n">
        <v>21181</v>
      </c>
      <c r="C1105" t="inlineStr">
        <is>
          <t>PLEASE ONE PERSON METAL SIGN</t>
        </is>
      </c>
      <c r="D1105" t="n">
        <v>1</v>
      </c>
      <c r="E1105" s="8" t="n">
        <v>40547.65972222222</v>
      </c>
      <c r="F1105" s="9" t="n">
        <v>2.1</v>
      </c>
      <c r="G1105" t="n">
        <v>16241</v>
      </c>
      <c r="H1105" t="inlineStr">
        <is>
          <t>United Kingdom</t>
        </is>
      </c>
      <c r="I1105" s="10">
        <f>IF(OR(G1105="",LEFT(A1105,1)="C",D1105&lt;=0,F1105&lt;=0,ISNUMBER(MATCH(B1105,NonProduct,0)),LEFT(B1105,5)="gift_",H1105&lt;&gt;"United Kingdom"),"Drop","Keep")</f>
        <v/>
      </c>
    </row>
    <row r="1106">
      <c r="A1106" t="n">
        <v>540098</v>
      </c>
      <c r="B1106" t="n">
        <v>82599</v>
      </c>
      <c r="C1106" t="inlineStr">
        <is>
          <t>FANNY'S REST STOPMETAL SIGN</t>
        </is>
      </c>
      <c r="D1106" t="n">
        <v>1</v>
      </c>
      <c r="E1106" s="8" t="n">
        <v>40547.65972222222</v>
      </c>
      <c r="F1106" s="9" t="n">
        <v>2.1</v>
      </c>
      <c r="G1106" t="n">
        <v>16241</v>
      </c>
      <c r="H1106" t="inlineStr">
        <is>
          <t>United Kingdom</t>
        </is>
      </c>
      <c r="I1106" s="10">
        <f>IF(OR(G1106="",LEFT(A1106,1)="C",D1106&lt;=0,F1106&lt;=0,ISNUMBER(MATCH(B1106,NonProduct,0)),LEFT(B1106,5)="gift_",H1106&lt;&gt;"United Kingdom"),"Drop","Keep")</f>
        <v/>
      </c>
    </row>
    <row r="1107">
      <c r="A1107" t="n">
        <v>540098</v>
      </c>
      <c r="B1107" t="n">
        <v>85150</v>
      </c>
      <c r="C1107" t="inlineStr">
        <is>
          <t>LADIES &amp; GENTLEMEN METAL SIGN</t>
        </is>
      </c>
      <c r="D1107" t="n">
        <v>1</v>
      </c>
      <c r="E1107" s="8" t="n">
        <v>40547.65972222222</v>
      </c>
      <c r="F1107" s="9" t="n">
        <v>2.55</v>
      </c>
      <c r="G1107" t="n">
        <v>16241</v>
      </c>
      <c r="H1107" t="inlineStr">
        <is>
          <t>United Kingdom</t>
        </is>
      </c>
      <c r="I1107" s="10">
        <f>IF(OR(G1107="",LEFT(A1107,1)="C",D1107&lt;=0,F1107&lt;=0,ISNUMBER(MATCH(B1107,NonProduct,0)),LEFT(B1107,5)="gift_",H1107&lt;&gt;"United Kingdom"),"Drop","Keep")</f>
        <v/>
      </c>
    </row>
    <row r="1108">
      <c r="A1108" t="n">
        <v>540098</v>
      </c>
      <c r="B1108" t="n">
        <v>82600</v>
      </c>
      <c r="C1108" t="inlineStr">
        <is>
          <t>NO SINGING METAL SIGN</t>
        </is>
      </c>
      <c r="D1108" t="n">
        <v>1</v>
      </c>
      <c r="E1108" s="8" t="n">
        <v>40547.65972222222</v>
      </c>
      <c r="F1108" s="9" t="n">
        <v>2.1</v>
      </c>
      <c r="G1108" t="n">
        <v>16241</v>
      </c>
      <c r="H1108" t="inlineStr">
        <is>
          <t>United Kingdom</t>
        </is>
      </c>
      <c r="I1108" s="10">
        <f>IF(OR(G1108="",LEFT(A1108,1)="C",D1108&lt;=0,F1108&lt;=0,ISNUMBER(MATCH(B1108,NonProduct,0)),LEFT(B1108,5)="gift_",H1108&lt;&gt;"United Kingdom"),"Drop","Keep")</f>
        <v/>
      </c>
    </row>
    <row r="1109">
      <c r="A1109" t="n">
        <v>540098</v>
      </c>
      <c r="B1109" t="n">
        <v>85152</v>
      </c>
      <c r="C1109" t="inlineStr">
        <is>
          <t xml:space="preserve">HAND OVER THE CHOCOLATE   SIGN </t>
        </is>
      </c>
      <c r="D1109" t="n">
        <v>1</v>
      </c>
      <c r="E1109" s="8" t="n">
        <v>40547.65972222222</v>
      </c>
      <c r="F1109" s="9" t="n">
        <v>2.1</v>
      </c>
      <c r="G1109" t="n">
        <v>16241</v>
      </c>
      <c r="H1109" t="inlineStr">
        <is>
          <t>United Kingdom</t>
        </is>
      </c>
      <c r="I1109" s="10">
        <f>IF(OR(G1109="",LEFT(A1109,1)="C",D1109&lt;=0,F1109&lt;=0,ISNUMBER(MATCH(B1109,NonProduct,0)),LEFT(B1109,5)="gift_",H1109&lt;&gt;"United Kingdom"),"Drop","Keep")</f>
        <v/>
      </c>
    </row>
    <row r="1110">
      <c r="A1110" t="n">
        <v>540098</v>
      </c>
      <c r="B1110" t="n">
        <v>21175</v>
      </c>
      <c r="C1110" t="inlineStr">
        <is>
          <t>GIN + TONIC DIET METAL SIGN</t>
        </is>
      </c>
      <c r="D1110" t="n">
        <v>1</v>
      </c>
      <c r="E1110" s="8" t="n">
        <v>40547.65972222222</v>
      </c>
      <c r="F1110" s="9" t="n">
        <v>2.1</v>
      </c>
      <c r="G1110" t="n">
        <v>16241</v>
      </c>
      <c r="H1110" t="inlineStr">
        <is>
          <t>United Kingdom</t>
        </is>
      </c>
      <c r="I1110" s="10">
        <f>IF(OR(G1110="",LEFT(A1110,1)="C",D1110&lt;=0,F1110&lt;=0,ISNUMBER(MATCH(B1110,NonProduct,0)),LEFT(B1110,5)="gift_",H1110&lt;&gt;"United Kingdom"),"Drop","Keep")</f>
        <v/>
      </c>
    </row>
    <row r="1111">
      <c r="A1111" t="n">
        <v>540098</v>
      </c>
      <c r="B1111" t="n">
        <v>22117</v>
      </c>
      <c r="C1111" t="inlineStr">
        <is>
          <t xml:space="preserve">METAL SIGN HER DINNER IS SERVED </t>
        </is>
      </c>
      <c r="D1111" t="n">
        <v>1</v>
      </c>
      <c r="E1111" s="8" t="n">
        <v>40547.65972222222</v>
      </c>
      <c r="F1111" s="9" t="n">
        <v>2.95</v>
      </c>
      <c r="G1111" t="n">
        <v>16241</v>
      </c>
      <c r="H1111" t="inlineStr">
        <is>
          <t>United Kingdom</t>
        </is>
      </c>
      <c r="I1111" s="10">
        <f>IF(OR(G1111="",LEFT(A1111,1)="C",D1111&lt;=0,F1111&lt;=0,ISNUMBER(MATCH(B1111,NonProduct,0)),LEFT(B1111,5)="gift_",H1111&lt;&gt;"United Kingdom"),"Drop","Keep")</f>
        <v/>
      </c>
    </row>
    <row r="1112">
      <c r="A1112" t="n">
        <v>540098</v>
      </c>
      <c r="B1112" t="n">
        <v>22413</v>
      </c>
      <c r="C1112" t="inlineStr">
        <is>
          <t xml:space="preserve">METAL SIGN TAKE IT OR LEAVE IT </t>
        </is>
      </c>
      <c r="D1112" t="n">
        <v>1</v>
      </c>
      <c r="E1112" s="8" t="n">
        <v>40547.65972222222</v>
      </c>
      <c r="F1112" s="9" t="n">
        <v>2.95</v>
      </c>
      <c r="G1112" t="n">
        <v>16241</v>
      </c>
      <c r="H1112" t="inlineStr">
        <is>
          <t>United Kingdom</t>
        </is>
      </c>
      <c r="I1112" s="10">
        <f>IF(OR(G1112="",LEFT(A1112,1)="C",D1112&lt;=0,F1112&lt;=0,ISNUMBER(MATCH(B1112,NonProduct,0)),LEFT(B1112,5)="gift_",H1112&lt;&gt;"United Kingdom"),"Drop","Keep")</f>
        <v/>
      </c>
    </row>
    <row r="1113">
      <c r="A1113" t="n">
        <v>540098</v>
      </c>
      <c r="B1113" t="n">
        <v>22412</v>
      </c>
      <c r="C1113" t="inlineStr">
        <is>
          <t xml:space="preserve">METAL SIGN NEIGHBOURHOOD WITCH </t>
        </is>
      </c>
      <c r="D1113" t="n">
        <v>1</v>
      </c>
      <c r="E1113" s="8" t="n">
        <v>40547.65972222222</v>
      </c>
      <c r="F1113" s="9" t="n">
        <v>2.1</v>
      </c>
      <c r="G1113" t="n">
        <v>16241</v>
      </c>
      <c r="H1113" t="inlineStr">
        <is>
          <t>United Kingdom</t>
        </is>
      </c>
      <c r="I1113" s="10">
        <f>IF(OR(G1113="",LEFT(A1113,1)="C",D1113&lt;=0,F1113&lt;=0,ISNUMBER(MATCH(B1113,NonProduct,0)),LEFT(B1113,5)="gift_",H1113&lt;&gt;"United Kingdom"),"Drop","Keep")</f>
        <v/>
      </c>
    </row>
    <row r="1114">
      <c r="A1114" t="n">
        <v>540098</v>
      </c>
      <c r="B1114" t="n">
        <v>21166</v>
      </c>
      <c r="C1114" t="inlineStr">
        <is>
          <t xml:space="preserve">COOK WITH WINE METAL SIGN </t>
        </is>
      </c>
      <c r="D1114" t="n">
        <v>1</v>
      </c>
      <c r="E1114" s="8" t="n">
        <v>40547.65972222222</v>
      </c>
      <c r="F1114" s="9" t="n">
        <v>1.95</v>
      </c>
      <c r="G1114" t="n">
        <v>16241</v>
      </c>
      <c r="H1114" t="inlineStr">
        <is>
          <t>United Kingdom</t>
        </is>
      </c>
      <c r="I1114" s="10">
        <f>IF(OR(G1114="",LEFT(A1114,1)="C",D1114&lt;=0,F1114&lt;=0,ISNUMBER(MATCH(B1114,NonProduct,0)),LEFT(B1114,5)="gift_",H1114&lt;&gt;"United Kingdom"),"Drop","Keep")</f>
        <v/>
      </c>
    </row>
    <row r="1115">
      <c r="A1115" t="n">
        <v>540098</v>
      </c>
      <c r="B1115" t="n">
        <v>21169</v>
      </c>
      <c r="C1115" t="inlineStr">
        <is>
          <t xml:space="preserve">YOU'RE CONFUSING ME METAL SIGN </t>
        </is>
      </c>
      <c r="D1115" t="n">
        <v>1</v>
      </c>
      <c r="E1115" s="8" t="n">
        <v>40547.65972222222</v>
      </c>
      <c r="F1115" s="9" t="n">
        <v>1.69</v>
      </c>
      <c r="G1115" t="n">
        <v>16241</v>
      </c>
      <c r="H1115" t="inlineStr">
        <is>
          <t>United Kingdom</t>
        </is>
      </c>
      <c r="I1115" s="10">
        <f>IF(OR(G1115="",LEFT(A1115,1)="C",D1115&lt;=0,F1115&lt;=0,ISNUMBER(MATCH(B1115,NonProduct,0)),LEFT(B1115,5)="gift_",H1115&lt;&gt;"United Kingdom"),"Drop","Keep")</f>
        <v/>
      </c>
    </row>
    <row r="1116">
      <c r="A1116" t="n">
        <v>540098</v>
      </c>
      <c r="B1116" t="inlineStr">
        <is>
          <t>84032B</t>
        </is>
      </c>
      <c r="C1116" t="inlineStr">
        <is>
          <t>CHARLIE + LOLA RED HOT WATER BOTTLE</t>
        </is>
      </c>
      <c r="D1116" t="n">
        <v>1</v>
      </c>
      <c r="E1116" s="8" t="n">
        <v>40547.65972222222</v>
      </c>
      <c r="F1116" s="9" t="n">
        <v>2.95</v>
      </c>
      <c r="G1116" t="n">
        <v>16241</v>
      </c>
      <c r="H1116" t="inlineStr">
        <is>
          <t>United Kingdom</t>
        </is>
      </c>
      <c r="I1116" s="10">
        <f>IF(OR(G1116="",LEFT(A1116,1)="C",D1116&lt;=0,F1116&lt;=0,ISNUMBER(MATCH(B1116,NonProduct,0)),LEFT(B1116,5)="gift_",H1116&lt;&gt;"United Kingdom"),"Drop","Keep")</f>
        <v/>
      </c>
    </row>
    <row r="1117">
      <c r="A1117" t="n">
        <v>540098</v>
      </c>
      <c r="B1117" t="inlineStr">
        <is>
          <t>84032A</t>
        </is>
      </c>
      <c r="C1117" t="inlineStr">
        <is>
          <t>CHARLIE+LOLA PINK HOT WATER BOTTLE</t>
        </is>
      </c>
      <c r="D1117" t="n">
        <v>1</v>
      </c>
      <c r="E1117" s="8" t="n">
        <v>40547.65972222222</v>
      </c>
      <c r="F1117" s="9" t="n">
        <v>2.95</v>
      </c>
      <c r="G1117" t="n">
        <v>16241</v>
      </c>
      <c r="H1117" t="inlineStr">
        <is>
          <t>United Kingdom</t>
        </is>
      </c>
      <c r="I1117" s="10">
        <f>IF(OR(G1117="",LEFT(A1117,1)="C",D1117&lt;=0,F1117&lt;=0,ISNUMBER(MATCH(B1117,NonProduct,0)),LEFT(B1117,5)="gift_",H1117&lt;&gt;"United Kingdom"),"Drop","Keep")</f>
        <v/>
      </c>
    </row>
    <row r="1118">
      <c r="A1118" t="n">
        <v>540098</v>
      </c>
      <c r="B1118" t="inlineStr">
        <is>
          <t>51020B</t>
        </is>
      </c>
      <c r="C1118" t="inlineStr">
        <is>
          <t>STRIPY DESIGN SHOWER CAP</t>
        </is>
      </c>
      <c r="D1118" t="n">
        <v>2</v>
      </c>
      <c r="E1118" s="8" t="n">
        <v>40547.65972222222</v>
      </c>
      <c r="F1118" s="9" t="n">
        <v>1.25</v>
      </c>
      <c r="G1118" t="n">
        <v>16241</v>
      </c>
      <c r="H1118" t="inlineStr">
        <is>
          <t>United Kingdom</t>
        </is>
      </c>
      <c r="I1118" s="10">
        <f>IF(OR(G1118="",LEFT(A1118,1)="C",D1118&lt;=0,F1118&lt;=0,ISNUMBER(MATCH(B1118,NonProduct,0)),LEFT(B1118,5)="gift_",H1118&lt;&gt;"United Kingdom"),"Drop","Keep")</f>
        <v/>
      </c>
    </row>
    <row r="1119">
      <c r="A1119" t="n">
        <v>540098</v>
      </c>
      <c r="B1119" t="inlineStr">
        <is>
          <t>51020A</t>
        </is>
      </c>
      <c r="C1119" t="inlineStr">
        <is>
          <t>SUMMER FUN DESIGN SHOWER CAP</t>
        </is>
      </c>
      <c r="D1119" t="n">
        <v>2</v>
      </c>
      <c r="E1119" s="8" t="n">
        <v>40547.65972222222</v>
      </c>
      <c r="F1119" s="9" t="n">
        <v>1.25</v>
      </c>
      <c r="G1119" t="n">
        <v>16241</v>
      </c>
      <c r="H1119" t="inlineStr">
        <is>
          <t>United Kingdom</t>
        </is>
      </c>
      <c r="I1119" s="10">
        <f>IF(OR(G1119="",LEFT(A1119,1)="C",D1119&lt;=0,F1119&lt;=0,ISNUMBER(MATCH(B1119,NonProduct,0)),LEFT(B1119,5)="gift_",H1119&lt;&gt;"United Kingdom"),"Drop","Keep")</f>
        <v/>
      </c>
    </row>
    <row r="1120">
      <c r="A1120" t="n">
        <v>540098</v>
      </c>
      <c r="B1120" t="n">
        <v>21216</v>
      </c>
      <c r="C1120" t="inlineStr">
        <is>
          <t>SET 3 RETROSPOT TEA,COFFEE,SUGAR</t>
        </is>
      </c>
      <c r="D1120" t="n">
        <v>1</v>
      </c>
      <c r="E1120" s="8" t="n">
        <v>40547.65972222222</v>
      </c>
      <c r="F1120" s="9" t="n">
        <v>4.95</v>
      </c>
      <c r="G1120" t="n">
        <v>16241</v>
      </c>
      <c r="H1120" t="inlineStr">
        <is>
          <t>United Kingdom</t>
        </is>
      </c>
      <c r="I1120" s="10">
        <f>IF(OR(G1120="",LEFT(A1120,1)="C",D1120&lt;=0,F1120&lt;=0,ISNUMBER(MATCH(B1120,NonProduct,0)),LEFT(B1120,5)="gift_",H1120&lt;&gt;"United Kingdom"),"Drop","Keep")</f>
        <v/>
      </c>
    </row>
    <row r="1121">
      <c r="A1121" t="n">
        <v>540098</v>
      </c>
      <c r="B1121" t="inlineStr">
        <is>
          <t>84993A</t>
        </is>
      </c>
      <c r="C1121" t="inlineStr">
        <is>
          <t>75 GREEN PETIT FOUR CASES</t>
        </is>
      </c>
      <c r="D1121" t="n">
        <v>1</v>
      </c>
      <c r="E1121" s="8" t="n">
        <v>40547.65972222222</v>
      </c>
      <c r="F1121" s="9" t="n">
        <v>0.42</v>
      </c>
      <c r="G1121" t="n">
        <v>16241</v>
      </c>
      <c r="H1121" t="inlineStr">
        <is>
          <t>United Kingdom</t>
        </is>
      </c>
      <c r="I1121" s="10">
        <f>IF(OR(G1121="",LEFT(A1121,1)="C",D1121&lt;=0,F1121&lt;=0,ISNUMBER(MATCH(B1121,NonProduct,0)),LEFT(B1121,5)="gift_",H1121&lt;&gt;"United Kingdom"),"Drop","Keep")</f>
        <v/>
      </c>
    </row>
    <row r="1122">
      <c r="A1122" t="n">
        <v>540098</v>
      </c>
      <c r="B1122" t="inlineStr">
        <is>
          <t>84993B</t>
        </is>
      </c>
      <c r="C1122" t="inlineStr">
        <is>
          <t>75 BLACK PETIT FOUR CASES</t>
        </is>
      </c>
      <c r="D1122" t="n">
        <v>1</v>
      </c>
      <c r="E1122" s="8" t="n">
        <v>40547.65972222222</v>
      </c>
      <c r="F1122" s="9" t="n">
        <v>0.42</v>
      </c>
      <c r="G1122" t="n">
        <v>16241</v>
      </c>
      <c r="H1122" t="inlineStr">
        <is>
          <t>United Kingdom</t>
        </is>
      </c>
      <c r="I1122" s="10">
        <f>IF(OR(G1122="",LEFT(A1122,1)="C",D1122&lt;=0,F1122&lt;=0,ISNUMBER(MATCH(B1122,NonProduct,0)),LEFT(B1122,5)="gift_",H1122&lt;&gt;"United Kingdom"),"Drop","Keep")</f>
        <v/>
      </c>
    </row>
    <row r="1123">
      <c r="A1123" t="n">
        <v>540098</v>
      </c>
      <c r="B1123" t="n">
        <v>84991</v>
      </c>
      <c r="C1123" t="inlineStr">
        <is>
          <t>60 TEATIME FAIRY CAKE CASES</t>
        </is>
      </c>
      <c r="D1123" t="n">
        <v>1</v>
      </c>
      <c r="E1123" s="8" t="n">
        <v>40547.65972222222</v>
      </c>
      <c r="F1123" s="9" t="n">
        <v>0.55</v>
      </c>
      <c r="G1123" t="n">
        <v>16241</v>
      </c>
      <c r="H1123" t="inlineStr">
        <is>
          <t>United Kingdom</t>
        </is>
      </c>
      <c r="I1123" s="10">
        <f>IF(OR(G1123="",LEFT(A1123,1)="C",D1123&lt;=0,F1123&lt;=0,ISNUMBER(MATCH(B1123,NonProduct,0)),LEFT(B1123,5)="gift_",H1123&lt;&gt;"United Kingdom"),"Drop","Keep")</f>
        <v/>
      </c>
    </row>
    <row r="1124">
      <c r="A1124" t="n">
        <v>540098</v>
      </c>
      <c r="B1124" t="n">
        <v>21977</v>
      </c>
      <c r="C1124" t="inlineStr">
        <is>
          <t>PACK OF 60 PINK PAISLEY CAKE CASES</t>
        </is>
      </c>
      <c r="D1124" t="n">
        <v>1</v>
      </c>
      <c r="E1124" s="8" t="n">
        <v>40547.65972222222</v>
      </c>
      <c r="F1124" s="9" t="n">
        <v>0.55</v>
      </c>
      <c r="G1124" t="n">
        <v>16241</v>
      </c>
      <c r="H1124" t="inlineStr">
        <is>
          <t>United Kingdom</t>
        </is>
      </c>
      <c r="I1124" s="10">
        <f>IF(OR(G1124="",LEFT(A1124,1)="C",D1124&lt;=0,F1124&lt;=0,ISNUMBER(MATCH(B1124,NonProduct,0)),LEFT(B1124,5)="gift_",H1124&lt;&gt;"United Kingdom"),"Drop","Keep")</f>
        <v/>
      </c>
    </row>
    <row r="1125">
      <c r="A1125" t="n">
        <v>540098</v>
      </c>
      <c r="B1125" t="n">
        <v>84992</v>
      </c>
      <c r="C1125" t="inlineStr">
        <is>
          <t>72 SWEETHEART FAIRY CAKE CASES</t>
        </is>
      </c>
      <c r="D1125" t="n">
        <v>1</v>
      </c>
      <c r="E1125" s="8" t="n">
        <v>40547.65972222222</v>
      </c>
      <c r="F1125" s="9" t="n">
        <v>0.55</v>
      </c>
      <c r="G1125" t="n">
        <v>16241</v>
      </c>
      <c r="H1125" t="inlineStr">
        <is>
          <t>United Kingdom</t>
        </is>
      </c>
      <c r="I1125" s="10">
        <f>IF(OR(G1125="",LEFT(A1125,1)="C",D1125&lt;=0,F1125&lt;=0,ISNUMBER(MATCH(B1125,NonProduct,0)),LEFT(B1125,5)="gift_",H1125&lt;&gt;"United Kingdom"),"Drop","Keep")</f>
        <v/>
      </c>
    </row>
    <row r="1126">
      <c r="A1126" t="n">
        <v>540098</v>
      </c>
      <c r="B1126" t="n">
        <v>21975</v>
      </c>
      <c r="C1126" t="inlineStr">
        <is>
          <t>PACK OF 60 DINOSAUR CAKE CASES</t>
        </is>
      </c>
      <c r="D1126" t="n">
        <v>1</v>
      </c>
      <c r="E1126" s="8" t="n">
        <v>40547.65972222222</v>
      </c>
      <c r="F1126" s="9" t="n">
        <v>0.55</v>
      </c>
      <c r="G1126" t="n">
        <v>16241</v>
      </c>
      <c r="H1126" t="inlineStr">
        <is>
          <t>United Kingdom</t>
        </is>
      </c>
      <c r="I1126" s="10">
        <f>IF(OR(G1126="",LEFT(A1126,1)="C",D1126&lt;=0,F1126&lt;=0,ISNUMBER(MATCH(B1126,NonProduct,0)),LEFT(B1126,5)="gift_",H1126&lt;&gt;"United Kingdom"),"Drop","Keep")</f>
        <v/>
      </c>
    </row>
    <row r="1127">
      <c r="A1127" t="n">
        <v>540098</v>
      </c>
      <c r="B1127" t="n">
        <v>21212</v>
      </c>
      <c r="C1127" t="inlineStr">
        <is>
          <t>PACK OF 72 RETROSPOT CAKE CASES</t>
        </is>
      </c>
      <c r="D1127" t="n">
        <v>1</v>
      </c>
      <c r="E1127" s="8" t="n">
        <v>40547.65972222222</v>
      </c>
      <c r="F1127" s="9" t="n">
        <v>0.55</v>
      </c>
      <c r="G1127" t="n">
        <v>16241</v>
      </c>
      <c r="H1127" t="inlineStr">
        <is>
          <t>United Kingdom</t>
        </is>
      </c>
      <c r="I1127" s="10">
        <f>IF(OR(G1127="",LEFT(A1127,1)="C",D1127&lt;=0,F1127&lt;=0,ISNUMBER(MATCH(B1127,NonProduct,0)),LEFT(B1127,5)="gift_",H1127&lt;&gt;"United Kingdom"),"Drop","Keep")</f>
        <v/>
      </c>
    </row>
    <row r="1128">
      <c r="A1128" t="n">
        <v>540098</v>
      </c>
      <c r="B1128" t="n">
        <v>21213</v>
      </c>
      <c r="C1128" t="inlineStr">
        <is>
          <t>PACK OF 72 SKULL CAKE CASES</t>
        </is>
      </c>
      <c r="D1128" t="n">
        <v>1</v>
      </c>
      <c r="E1128" s="8" t="n">
        <v>40547.65972222222</v>
      </c>
      <c r="F1128" s="9" t="n">
        <v>0.55</v>
      </c>
      <c r="G1128" t="n">
        <v>16241</v>
      </c>
      <c r="H1128" t="inlineStr">
        <is>
          <t>United Kingdom</t>
        </is>
      </c>
      <c r="I1128" s="10">
        <f>IF(OR(G1128="",LEFT(A1128,1)="C",D1128&lt;=0,F1128&lt;=0,ISNUMBER(MATCH(B1128,NonProduct,0)),LEFT(B1128,5)="gift_",H1128&lt;&gt;"United Kingdom"),"Drop","Keep")</f>
        <v/>
      </c>
    </row>
    <row r="1129">
      <c r="A1129" t="n">
        <v>540098</v>
      </c>
      <c r="B1129" t="n">
        <v>22296</v>
      </c>
      <c r="C1129" t="inlineStr">
        <is>
          <t>HEART IVORY TRELLIS LARGE</t>
        </is>
      </c>
      <c r="D1129" t="n">
        <v>2</v>
      </c>
      <c r="E1129" s="8" t="n">
        <v>40547.65972222222</v>
      </c>
      <c r="F1129" s="9" t="n">
        <v>1.65</v>
      </c>
      <c r="G1129" t="n">
        <v>16241</v>
      </c>
      <c r="H1129" t="inlineStr">
        <is>
          <t>United Kingdom</t>
        </is>
      </c>
      <c r="I1129" s="10">
        <f>IF(OR(G1129="",LEFT(A1129,1)="C",D1129&lt;=0,F1129&lt;=0,ISNUMBER(MATCH(B1129,NonProduct,0)),LEFT(B1129,5)="gift_",H1129&lt;&gt;"United Kingdom"),"Drop","Keep")</f>
        <v/>
      </c>
    </row>
    <row r="1130">
      <c r="A1130" t="n">
        <v>540098</v>
      </c>
      <c r="B1130" t="n">
        <v>22295</v>
      </c>
      <c r="C1130" t="inlineStr">
        <is>
          <t>HEART FILIGREE DOVE LARGE</t>
        </is>
      </c>
      <c r="D1130" t="n">
        <v>2</v>
      </c>
      <c r="E1130" s="8" t="n">
        <v>40547.65972222222</v>
      </c>
      <c r="F1130" s="9" t="n">
        <v>1.65</v>
      </c>
      <c r="G1130" t="n">
        <v>16241</v>
      </c>
      <c r="H1130" t="inlineStr">
        <is>
          <t>United Kingdom</t>
        </is>
      </c>
      <c r="I1130" s="10">
        <f>IF(OR(G1130="",LEFT(A1130,1)="C",D1130&lt;=0,F1130&lt;=0,ISNUMBER(MATCH(B1130,NonProduct,0)),LEFT(B1130,5)="gift_",H1130&lt;&gt;"United Kingdom"),"Drop","Keep")</f>
        <v/>
      </c>
    </row>
    <row r="1131">
      <c r="A1131" t="n">
        <v>540098</v>
      </c>
      <c r="B1131" t="n">
        <v>35961</v>
      </c>
      <c r="C1131" t="inlineStr">
        <is>
          <t>FOLKART ZINC HEART CHRISTMAS DEC</t>
        </is>
      </c>
      <c r="D1131" t="n">
        <v>2</v>
      </c>
      <c r="E1131" s="8" t="n">
        <v>40547.65972222222</v>
      </c>
      <c r="F1131" s="9" t="n">
        <v>0.85</v>
      </c>
      <c r="G1131" t="n">
        <v>16241</v>
      </c>
      <c r="H1131" t="inlineStr">
        <is>
          <t>United Kingdom</t>
        </is>
      </c>
      <c r="I1131" s="10">
        <f>IF(OR(G1131="",LEFT(A1131,1)="C",D1131&lt;=0,F1131&lt;=0,ISNUMBER(MATCH(B1131,NonProduct,0)),LEFT(B1131,5)="gift_",H1131&lt;&gt;"United Kingdom"),"Drop","Keep")</f>
        <v/>
      </c>
    </row>
    <row r="1132">
      <c r="A1132" t="n">
        <v>540098</v>
      </c>
      <c r="B1132" t="n">
        <v>84836</v>
      </c>
      <c r="C1132" t="inlineStr">
        <is>
          <t>ZINC METAL HEART DECORATION</t>
        </is>
      </c>
      <c r="D1132" t="n">
        <v>2</v>
      </c>
      <c r="E1132" s="8" t="n">
        <v>40547.65972222222</v>
      </c>
      <c r="F1132" s="9" t="n">
        <v>1.25</v>
      </c>
      <c r="G1132" t="n">
        <v>16241</v>
      </c>
      <c r="H1132" t="inlineStr">
        <is>
          <t>United Kingdom</t>
        </is>
      </c>
      <c r="I1132" s="10">
        <f>IF(OR(G1132="",LEFT(A1132,1)="C",D1132&lt;=0,F1132&lt;=0,ISNUMBER(MATCH(B1132,NonProduct,0)),LEFT(B1132,5)="gift_",H1132&lt;&gt;"United Kingdom"),"Drop","Keep")</f>
        <v/>
      </c>
    </row>
    <row r="1133">
      <c r="A1133" t="n">
        <v>540098</v>
      </c>
      <c r="B1133" t="n">
        <v>21129</v>
      </c>
      <c r="C1133" t="inlineStr">
        <is>
          <t xml:space="preserve">SILVER FISHING GNOME </t>
        </is>
      </c>
      <c r="D1133" t="n">
        <v>1</v>
      </c>
      <c r="E1133" s="8" t="n">
        <v>40547.65972222222</v>
      </c>
      <c r="F1133" s="9" t="n">
        <v>6.95</v>
      </c>
      <c r="G1133" t="n">
        <v>16241</v>
      </c>
      <c r="H1133" t="inlineStr">
        <is>
          <t>United Kingdom</t>
        </is>
      </c>
      <c r="I1133" s="10">
        <f>IF(OR(G1133="",LEFT(A1133,1)="C",D1133&lt;=0,F1133&lt;=0,ISNUMBER(MATCH(B1133,NonProduct,0)),LEFT(B1133,5)="gift_",H1133&lt;&gt;"United Kingdom"),"Drop","Keep")</f>
        <v/>
      </c>
    </row>
    <row r="1134">
      <c r="A1134" t="n">
        <v>540098</v>
      </c>
      <c r="B1134" t="n">
        <v>21430</v>
      </c>
      <c r="C1134" t="inlineStr">
        <is>
          <t>SET/3 RED GINGHAM ROSE STORAGE BOX</t>
        </is>
      </c>
      <c r="D1134" t="n">
        <v>1</v>
      </c>
      <c r="E1134" s="8" t="n">
        <v>40547.65972222222</v>
      </c>
      <c r="F1134" s="9" t="n">
        <v>3.75</v>
      </c>
      <c r="G1134" t="n">
        <v>16241</v>
      </c>
      <c r="H1134" t="inlineStr">
        <is>
          <t>United Kingdom</t>
        </is>
      </c>
      <c r="I1134" s="10">
        <f>IF(OR(G1134="",LEFT(A1134,1)="C",D1134&lt;=0,F1134&lt;=0,ISNUMBER(MATCH(B1134,NonProduct,0)),LEFT(B1134,5)="gift_",H1134&lt;&gt;"United Kingdom"),"Drop","Keep")</f>
        <v/>
      </c>
    </row>
    <row r="1135">
      <c r="A1135" t="n">
        <v>540098</v>
      </c>
      <c r="B1135" t="n">
        <v>21429</v>
      </c>
      <c r="C1135" t="inlineStr">
        <is>
          <t>RED GINGHAM ROSE JEWELLERY BOX</t>
        </is>
      </c>
      <c r="D1135" t="n">
        <v>2</v>
      </c>
      <c r="E1135" s="8" t="n">
        <v>40547.65972222222</v>
      </c>
      <c r="F1135" s="9" t="n">
        <v>1.65</v>
      </c>
      <c r="G1135" t="n">
        <v>16241</v>
      </c>
      <c r="H1135" t="inlineStr">
        <is>
          <t>United Kingdom</t>
        </is>
      </c>
      <c r="I1135" s="10">
        <f>IF(OR(G1135="",LEFT(A1135,1)="C",D1135&lt;=0,F1135&lt;=0,ISNUMBER(MATCH(B1135,NonProduct,0)),LEFT(B1135,5)="gift_",H1135&lt;&gt;"United Kingdom"),"Drop","Keep")</f>
        <v/>
      </c>
    </row>
    <row r="1136">
      <c r="A1136" t="n">
        <v>540098</v>
      </c>
      <c r="B1136" t="n">
        <v>22276</v>
      </c>
      <c r="C1136" t="inlineStr">
        <is>
          <t>WASH BAG VINTAGE ROSE PAISLEY</t>
        </is>
      </c>
      <c r="D1136" t="n">
        <v>1</v>
      </c>
      <c r="E1136" s="8" t="n">
        <v>40547.65972222222</v>
      </c>
      <c r="F1136" s="9" t="n">
        <v>2.55</v>
      </c>
      <c r="G1136" t="n">
        <v>16241</v>
      </c>
      <c r="H1136" t="inlineStr">
        <is>
          <t>United Kingdom</t>
        </is>
      </c>
      <c r="I1136" s="10">
        <f>IF(OR(G1136="",LEFT(A1136,1)="C",D1136&lt;=0,F1136&lt;=0,ISNUMBER(MATCH(B1136,NonProduct,0)),LEFT(B1136,5)="gift_",H1136&lt;&gt;"United Kingdom"),"Drop","Keep")</f>
        <v/>
      </c>
    </row>
    <row r="1137">
      <c r="A1137" t="n">
        <v>540098</v>
      </c>
      <c r="B1137" t="n">
        <v>22384</v>
      </c>
      <c r="C1137" t="inlineStr">
        <is>
          <t>LUNCH BAG PINK POLKADOT</t>
        </is>
      </c>
      <c r="D1137" t="n">
        <v>1</v>
      </c>
      <c r="E1137" s="8" t="n">
        <v>40547.65972222222</v>
      </c>
      <c r="F1137" s="9" t="n">
        <v>1.65</v>
      </c>
      <c r="G1137" t="n">
        <v>16241</v>
      </c>
      <c r="H1137" t="inlineStr">
        <is>
          <t>United Kingdom</t>
        </is>
      </c>
      <c r="I1137" s="10">
        <f>IF(OR(G1137="",LEFT(A1137,1)="C",D1137&lt;=0,F1137&lt;=0,ISNUMBER(MATCH(B1137,NonProduct,0)),LEFT(B1137,5)="gift_",H1137&lt;&gt;"United Kingdom"),"Drop","Keep")</f>
        <v/>
      </c>
    </row>
    <row r="1138">
      <c r="A1138" t="n">
        <v>540098</v>
      </c>
      <c r="B1138" t="n">
        <v>22383</v>
      </c>
      <c r="C1138" t="inlineStr">
        <is>
          <t xml:space="preserve">LUNCH BAG SUKI  DESIGN </t>
        </is>
      </c>
      <c r="D1138" t="n">
        <v>1</v>
      </c>
      <c r="E1138" s="8" t="n">
        <v>40547.65972222222</v>
      </c>
      <c r="F1138" s="9" t="n">
        <v>1.65</v>
      </c>
      <c r="G1138" t="n">
        <v>16241</v>
      </c>
      <c r="H1138" t="inlineStr">
        <is>
          <t>United Kingdom</t>
        </is>
      </c>
      <c r="I1138" s="10">
        <f>IF(OR(G1138="",LEFT(A1138,1)="C",D1138&lt;=0,F1138&lt;=0,ISNUMBER(MATCH(B1138,NonProduct,0)),LEFT(B1138,5)="gift_",H1138&lt;&gt;"United Kingdom"),"Drop","Keep")</f>
        <v/>
      </c>
    </row>
    <row r="1139">
      <c r="A1139" t="n">
        <v>540098</v>
      </c>
      <c r="B1139" t="n">
        <v>22382</v>
      </c>
      <c r="C1139" t="inlineStr">
        <is>
          <t xml:space="preserve">LUNCH BAG SPACEBOY DESIGN </t>
        </is>
      </c>
      <c r="D1139" t="n">
        <v>1</v>
      </c>
      <c r="E1139" s="8" t="n">
        <v>40547.65972222222</v>
      </c>
      <c r="F1139" s="9" t="n">
        <v>1.65</v>
      </c>
      <c r="G1139" t="n">
        <v>16241</v>
      </c>
      <c r="H1139" t="inlineStr">
        <is>
          <t>United Kingdom</t>
        </is>
      </c>
      <c r="I1139" s="10">
        <f>IF(OR(G1139="",LEFT(A1139,1)="C",D1139&lt;=0,F1139&lt;=0,ISNUMBER(MATCH(B1139,NonProduct,0)),LEFT(B1139,5)="gift_",H1139&lt;&gt;"United Kingdom"),"Drop","Keep")</f>
        <v/>
      </c>
    </row>
    <row r="1140">
      <c r="A1140" t="n">
        <v>540098</v>
      </c>
      <c r="B1140" t="n">
        <v>20727</v>
      </c>
      <c r="C1140" t="inlineStr">
        <is>
          <t>LUNCH BAG  BLACK SKULL.</t>
        </is>
      </c>
      <c r="D1140" t="n">
        <v>1</v>
      </c>
      <c r="E1140" s="8" t="n">
        <v>40547.65972222222</v>
      </c>
      <c r="F1140" s="9" t="n">
        <v>1.65</v>
      </c>
      <c r="G1140" t="n">
        <v>16241</v>
      </c>
      <c r="H1140" t="inlineStr">
        <is>
          <t>United Kingdom</t>
        </is>
      </c>
      <c r="I1140" s="10">
        <f>IF(OR(G1140="",LEFT(A1140,1)="C",D1140&lt;=0,F1140&lt;=0,ISNUMBER(MATCH(B1140,NonProduct,0)),LEFT(B1140,5)="gift_",H1140&lt;&gt;"United Kingdom"),"Drop","Keep")</f>
        <v/>
      </c>
    </row>
    <row r="1141">
      <c r="A1141" t="n">
        <v>540098</v>
      </c>
      <c r="B1141" t="n">
        <v>20727</v>
      </c>
      <c r="C1141" t="inlineStr">
        <is>
          <t>LUNCH BAG  BLACK SKULL.</t>
        </is>
      </c>
      <c r="D1141" t="n">
        <v>1</v>
      </c>
      <c r="E1141" s="8" t="n">
        <v>40547.65972222222</v>
      </c>
      <c r="F1141" s="9" t="n">
        <v>1.65</v>
      </c>
      <c r="G1141" t="n">
        <v>16241</v>
      </c>
      <c r="H1141" t="inlineStr">
        <is>
          <t>United Kingdom</t>
        </is>
      </c>
      <c r="I1141" s="10">
        <f>IF(OR(G1141="",LEFT(A1141,1)="C",D1141&lt;=0,F1141&lt;=0,ISNUMBER(MATCH(B1141,NonProduct,0)),LEFT(B1141,5)="gift_",H1141&lt;&gt;"United Kingdom"),"Drop","Keep")</f>
        <v/>
      </c>
    </row>
    <row r="1142">
      <c r="A1142" t="n">
        <v>540099</v>
      </c>
      <c r="B1142" t="n">
        <v>22844</v>
      </c>
      <c r="C1142" t="inlineStr">
        <is>
          <t>VINTAGE CREAM DOG FOOD CONTAINER</t>
        </is>
      </c>
      <c r="D1142" t="n">
        <v>3</v>
      </c>
      <c r="E1142" s="8" t="n">
        <v>40547.69513888889</v>
      </c>
      <c r="F1142" s="9" t="n">
        <v>8.5</v>
      </c>
      <c r="G1142" t="n">
        <v>15808</v>
      </c>
      <c r="H1142" t="inlineStr">
        <is>
          <t>United Kingdom</t>
        </is>
      </c>
      <c r="I1142" s="10">
        <f>IF(OR(G1142="",LEFT(A1142,1)="C",D1142&lt;=0,F1142&lt;=0,ISNUMBER(MATCH(B1142,NonProduct,0)),LEFT(B1142,5)="gift_",H1142&lt;&gt;"United Kingdom"),"Drop","Keep")</f>
        <v/>
      </c>
    </row>
    <row r="1143">
      <c r="A1143" t="n">
        <v>540099</v>
      </c>
      <c r="B1143" t="n">
        <v>21314</v>
      </c>
      <c r="C1143" t="inlineStr">
        <is>
          <t>SMALL GLASS HEART TRINKET POT</t>
        </is>
      </c>
      <c r="D1143" t="n">
        <v>8</v>
      </c>
      <c r="E1143" s="8" t="n">
        <v>40547.69513888889</v>
      </c>
      <c r="F1143" s="9" t="n">
        <v>2.1</v>
      </c>
      <c r="G1143" t="n">
        <v>15808</v>
      </c>
      <c r="H1143" t="inlineStr">
        <is>
          <t>United Kingdom</t>
        </is>
      </c>
      <c r="I1143" s="10">
        <f>IF(OR(G1143="",LEFT(A1143,1)="C",D1143&lt;=0,F1143&lt;=0,ISNUMBER(MATCH(B1143,NonProduct,0)),LEFT(B1143,5)="gift_",H1143&lt;&gt;"United Kingdom"),"Drop","Keep")</f>
        <v/>
      </c>
    </row>
    <row r="1144">
      <c r="A1144" t="n">
        <v>540099</v>
      </c>
      <c r="B1144" t="n">
        <v>21218</v>
      </c>
      <c r="C1144" t="inlineStr">
        <is>
          <t>RED SPOTTY BISCUIT TIN</t>
        </is>
      </c>
      <c r="D1144" t="n">
        <v>6</v>
      </c>
      <c r="E1144" s="8" t="n">
        <v>40547.69513888889</v>
      </c>
      <c r="F1144" s="9" t="n">
        <v>3.75</v>
      </c>
      <c r="G1144" t="n">
        <v>15808</v>
      </c>
      <c r="H1144" t="inlineStr">
        <is>
          <t>United Kingdom</t>
        </is>
      </c>
      <c r="I1144" s="10">
        <f>IF(OR(G1144="",LEFT(A1144,1)="C",D1144&lt;=0,F1144&lt;=0,ISNUMBER(MATCH(B1144,NonProduct,0)),LEFT(B1144,5)="gift_",H1144&lt;&gt;"United Kingdom"),"Drop","Keep")</f>
        <v/>
      </c>
    </row>
    <row r="1145">
      <c r="A1145" t="n">
        <v>540099</v>
      </c>
      <c r="B1145" t="n">
        <v>82484</v>
      </c>
      <c r="C1145" t="inlineStr">
        <is>
          <t>WOOD BLACK BOARD ANT WHITE FINISH</t>
        </is>
      </c>
      <c r="D1145" t="n">
        <v>6</v>
      </c>
      <c r="E1145" s="8" t="n">
        <v>40547.69513888889</v>
      </c>
      <c r="F1145" s="9" t="n">
        <v>6.45</v>
      </c>
      <c r="G1145" t="n">
        <v>15808</v>
      </c>
      <c r="H1145" t="inlineStr">
        <is>
          <t>United Kingdom</t>
        </is>
      </c>
      <c r="I1145" s="10">
        <f>IF(OR(G1145="",LEFT(A1145,1)="C",D1145&lt;=0,F1145&lt;=0,ISNUMBER(MATCH(B1145,NonProduct,0)),LEFT(B1145,5)="gift_",H1145&lt;&gt;"United Kingdom"),"Drop","Keep")</f>
        <v/>
      </c>
    </row>
    <row r="1146">
      <c r="A1146" t="n">
        <v>540099</v>
      </c>
      <c r="B1146" t="n">
        <v>21216</v>
      </c>
      <c r="C1146" t="inlineStr">
        <is>
          <t>SET 3 RETROSPOT TEA,COFFEE,SUGAR</t>
        </is>
      </c>
      <c r="D1146" t="n">
        <v>4</v>
      </c>
      <c r="E1146" s="8" t="n">
        <v>40547.69513888889</v>
      </c>
      <c r="F1146" s="9" t="n">
        <v>4.95</v>
      </c>
      <c r="G1146" t="n">
        <v>15808</v>
      </c>
      <c r="H1146" t="inlineStr">
        <is>
          <t>United Kingdom</t>
        </is>
      </c>
      <c r="I1146" s="10">
        <f>IF(OR(G1146="",LEFT(A1146,1)="C",D1146&lt;=0,F1146&lt;=0,ISNUMBER(MATCH(B1146,NonProduct,0)),LEFT(B1146,5)="gift_",H1146&lt;&gt;"United Kingdom"),"Drop","Keep")</f>
        <v/>
      </c>
    </row>
    <row r="1147">
      <c r="A1147" t="n">
        <v>540099</v>
      </c>
      <c r="B1147" t="n">
        <v>22845</v>
      </c>
      <c r="C1147" t="inlineStr">
        <is>
          <t>VINTAGE CREAM CAT FOOD CONTAINER</t>
        </is>
      </c>
      <c r="D1147" t="n">
        <v>3</v>
      </c>
      <c r="E1147" s="8" t="n">
        <v>40547.69513888889</v>
      </c>
      <c r="F1147" s="9" t="n">
        <v>6.35</v>
      </c>
      <c r="G1147" t="n">
        <v>15808</v>
      </c>
      <c r="H1147" t="inlineStr">
        <is>
          <t>United Kingdom</t>
        </is>
      </c>
      <c r="I1147" s="10">
        <f>IF(OR(G1147="",LEFT(A1147,1)="C",D1147&lt;=0,F1147&lt;=0,ISNUMBER(MATCH(B1147,NonProduct,0)),LEFT(B1147,5)="gift_",H1147&lt;&gt;"United Kingdom"),"Drop","Keep")</f>
        <v/>
      </c>
    </row>
    <row r="1148">
      <c r="A1148" t="n">
        <v>540099</v>
      </c>
      <c r="B1148" t="n">
        <v>20914</v>
      </c>
      <c r="C1148" t="inlineStr">
        <is>
          <t>SET/5 RED RETROSPOT LID GLASS BOWLS</t>
        </is>
      </c>
      <c r="D1148" t="n">
        <v>4</v>
      </c>
      <c r="E1148" s="8" t="n">
        <v>40547.69513888889</v>
      </c>
      <c r="F1148" s="9" t="n">
        <v>2.95</v>
      </c>
      <c r="G1148" t="n">
        <v>15808</v>
      </c>
      <c r="H1148" t="inlineStr">
        <is>
          <t>United Kingdom</t>
        </is>
      </c>
      <c r="I1148" s="10">
        <f>IF(OR(G1148="",LEFT(A1148,1)="C",D1148&lt;=0,F1148&lt;=0,ISNUMBER(MATCH(B1148,NonProduct,0)),LEFT(B1148,5)="gift_",H1148&lt;&gt;"United Kingdom"),"Drop","Keep")</f>
        <v/>
      </c>
    </row>
    <row r="1149">
      <c r="A1149" t="n">
        <v>540099</v>
      </c>
      <c r="B1149" t="n">
        <v>22423</v>
      </c>
      <c r="C1149" t="inlineStr">
        <is>
          <t>REGENCY CAKESTAND 3 TIER</t>
        </is>
      </c>
      <c r="D1149" t="n">
        <v>4</v>
      </c>
      <c r="E1149" s="8" t="n">
        <v>40547.69513888889</v>
      </c>
      <c r="F1149" s="9" t="n">
        <v>12.75</v>
      </c>
      <c r="G1149" t="n">
        <v>15808</v>
      </c>
      <c r="H1149" t="inlineStr">
        <is>
          <t>United Kingdom</t>
        </is>
      </c>
      <c r="I1149" s="10">
        <f>IF(OR(G1149="",LEFT(A1149,1)="C",D1149&lt;=0,F1149&lt;=0,ISNUMBER(MATCH(B1149,NonProduct,0)),LEFT(B1149,5)="gift_",H1149&lt;&gt;"United Kingdom"),"Drop","Keep")</f>
        <v/>
      </c>
    </row>
    <row r="1150">
      <c r="A1150" t="n">
        <v>540099</v>
      </c>
      <c r="B1150" t="n">
        <v>22558</v>
      </c>
      <c r="C1150" t="inlineStr">
        <is>
          <t xml:space="preserve">CLOTHES PEGS RETROSPOT PACK 24 </t>
        </is>
      </c>
      <c r="D1150" t="n">
        <v>6</v>
      </c>
      <c r="E1150" s="8" t="n">
        <v>40547.69513888889</v>
      </c>
      <c r="F1150" s="9" t="n">
        <v>1.49</v>
      </c>
      <c r="G1150" t="n">
        <v>15808</v>
      </c>
      <c r="H1150" t="inlineStr">
        <is>
          <t>United Kingdom</t>
        </is>
      </c>
      <c r="I1150" s="10">
        <f>IF(OR(G1150="",LEFT(A1150,1)="C",D1150&lt;=0,F1150&lt;=0,ISNUMBER(MATCH(B1150,NonProduct,0)),LEFT(B1150,5)="gift_",H1150&lt;&gt;"United Kingdom"),"Drop","Keep")</f>
        <v/>
      </c>
    </row>
    <row r="1151">
      <c r="A1151" t="n">
        <v>540099</v>
      </c>
      <c r="B1151" t="n">
        <v>21658</v>
      </c>
      <c r="C1151" t="inlineStr">
        <is>
          <t>GLASS  BEURRE DISH</t>
        </is>
      </c>
      <c r="D1151" t="n">
        <v>2</v>
      </c>
      <c r="E1151" s="8" t="n">
        <v>40547.69513888889</v>
      </c>
      <c r="F1151" s="9" t="n">
        <v>3.95</v>
      </c>
      <c r="G1151" t="n">
        <v>15808</v>
      </c>
      <c r="H1151" t="inlineStr">
        <is>
          <t>United Kingdom</t>
        </is>
      </c>
      <c r="I1151" s="10">
        <f>IF(OR(G1151="",LEFT(A1151,1)="C",D1151&lt;=0,F1151&lt;=0,ISNUMBER(MATCH(B1151,NonProduct,0)),LEFT(B1151,5)="gift_",H1151&lt;&gt;"United Kingdom"),"Drop","Keep")</f>
        <v/>
      </c>
    </row>
    <row r="1152">
      <c r="A1152" t="n">
        <v>540099</v>
      </c>
      <c r="B1152" t="inlineStr">
        <is>
          <t>84509G</t>
        </is>
      </c>
      <c r="C1152" t="inlineStr">
        <is>
          <t xml:space="preserve">SET OF 4 FAIRY CAKE PLACEMATS </t>
        </is>
      </c>
      <c r="D1152" t="n">
        <v>12</v>
      </c>
      <c r="E1152" s="8" t="n">
        <v>40547.69513888889</v>
      </c>
      <c r="F1152" s="9" t="n">
        <v>1.25</v>
      </c>
      <c r="G1152" t="n">
        <v>15808</v>
      </c>
      <c r="H1152" t="inlineStr">
        <is>
          <t>United Kingdom</t>
        </is>
      </c>
      <c r="I1152" s="10">
        <f>IF(OR(G1152="",LEFT(A1152,1)="C",D1152&lt;=0,F1152&lt;=0,ISNUMBER(MATCH(B1152,NonProduct,0)),LEFT(B1152,5)="gift_",H1152&lt;&gt;"United Kingdom"),"Drop","Keep")</f>
        <v/>
      </c>
    </row>
    <row r="1153">
      <c r="A1153" t="n">
        <v>540099</v>
      </c>
      <c r="B1153" t="n">
        <v>82486</v>
      </c>
      <c r="C1153" t="inlineStr">
        <is>
          <t>WOOD S/3 CABINET ANT WHITE FINISH</t>
        </is>
      </c>
      <c r="D1153" t="n">
        <v>4</v>
      </c>
      <c r="E1153" s="8" t="n">
        <v>40547.69513888889</v>
      </c>
      <c r="F1153" s="9" t="n">
        <v>7.95</v>
      </c>
      <c r="G1153" t="n">
        <v>15808</v>
      </c>
      <c r="H1153" t="inlineStr">
        <is>
          <t>United Kingdom</t>
        </is>
      </c>
      <c r="I1153" s="10">
        <f>IF(OR(G1153="",LEFT(A1153,1)="C",D1153&lt;=0,F1153&lt;=0,ISNUMBER(MATCH(B1153,NonProduct,0)),LEFT(B1153,5)="gift_",H1153&lt;&gt;"United Kingdom"),"Drop","Keep")</f>
        <v/>
      </c>
    </row>
    <row r="1154">
      <c r="A1154" t="n">
        <v>540099</v>
      </c>
      <c r="B1154" t="n">
        <v>82483</v>
      </c>
      <c r="C1154" t="inlineStr">
        <is>
          <t>WOOD 2 DRAWER CABINET WHITE FINISH</t>
        </is>
      </c>
      <c r="D1154" t="n">
        <v>4</v>
      </c>
      <c r="E1154" s="8" t="n">
        <v>40547.69513888889</v>
      </c>
      <c r="F1154" s="9" t="n">
        <v>5.95</v>
      </c>
      <c r="G1154" t="n">
        <v>15808</v>
      </c>
      <c r="H1154" t="inlineStr">
        <is>
          <t>United Kingdom</t>
        </is>
      </c>
      <c r="I1154" s="10">
        <f>IF(OR(G1154="",LEFT(A1154,1)="C",D1154&lt;=0,F1154&lt;=0,ISNUMBER(MATCH(B1154,NonProduct,0)),LEFT(B1154,5)="gift_",H1154&lt;&gt;"United Kingdom"),"Drop","Keep")</f>
        <v/>
      </c>
    </row>
    <row r="1155">
      <c r="A1155" t="n">
        <v>540099</v>
      </c>
      <c r="B1155" t="n">
        <v>21175</v>
      </c>
      <c r="C1155" t="inlineStr">
        <is>
          <t>GIN + TONIC DIET METAL SIGN</t>
        </is>
      </c>
      <c r="D1155" t="n">
        <v>12</v>
      </c>
      <c r="E1155" s="8" t="n">
        <v>40547.69513888889</v>
      </c>
      <c r="F1155" s="9" t="n">
        <v>2.1</v>
      </c>
      <c r="G1155" t="n">
        <v>15808</v>
      </c>
      <c r="H1155" t="inlineStr">
        <is>
          <t>United Kingdom</t>
        </is>
      </c>
      <c r="I1155" s="10">
        <f>IF(OR(G1155="",LEFT(A1155,1)="C",D1155&lt;=0,F1155&lt;=0,ISNUMBER(MATCH(B1155,NonProduct,0)),LEFT(B1155,5)="gift_",H1155&lt;&gt;"United Kingdom"),"Drop","Keep")</f>
        <v/>
      </c>
    </row>
    <row r="1156">
      <c r="A1156" t="n">
        <v>540099</v>
      </c>
      <c r="B1156" t="n">
        <v>85152</v>
      </c>
      <c r="C1156" t="inlineStr">
        <is>
          <t xml:space="preserve">HAND OVER THE CHOCOLATE   SIGN </t>
        </is>
      </c>
      <c r="D1156" t="n">
        <v>12</v>
      </c>
      <c r="E1156" s="8" t="n">
        <v>40547.69513888889</v>
      </c>
      <c r="F1156" s="9" t="n">
        <v>2.1</v>
      </c>
      <c r="G1156" t="n">
        <v>15808</v>
      </c>
      <c r="H1156" t="inlineStr">
        <is>
          <t>United Kingdom</t>
        </is>
      </c>
      <c r="I1156" s="10">
        <f>IF(OR(G1156="",LEFT(A1156,1)="C",D1156&lt;=0,F1156&lt;=0,ISNUMBER(MATCH(B1156,NonProduct,0)),LEFT(B1156,5)="gift_",H1156&lt;&gt;"United Kingdom"),"Drop","Keep")</f>
        <v/>
      </c>
    </row>
    <row r="1157">
      <c r="A1157" t="n">
        <v>540099</v>
      </c>
      <c r="B1157" t="n">
        <v>82582</v>
      </c>
      <c r="C1157" t="inlineStr">
        <is>
          <t>AREA PATROLLED METAL SIGN</t>
        </is>
      </c>
      <c r="D1157" t="n">
        <v>12</v>
      </c>
      <c r="E1157" s="8" t="n">
        <v>40547.69513888889</v>
      </c>
      <c r="F1157" s="9" t="n">
        <v>2.1</v>
      </c>
      <c r="G1157" t="n">
        <v>15808</v>
      </c>
      <c r="H1157" t="inlineStr">
        <is>
          <t>United Kingdom</t>
        </is>
      </c>
      <c r="I1157" s="10">
        <f>IF(OR(G1157="",LEFT(A1157,1)="C",D1157&lt;=0,F1157&lt;=0,ISNUMBER(MATCH(B1157,NonProduct,0)),LEFT(B1157,5)="gift_",H1157&lt;&gt;"United Kingdom"),"Drop","Keep")</f>
        <v/>
      </c>
    </row>
    <row r="1158">
      <c r="A1158" t="n">
        <v>540099</v>
      </c>
      <c r="B1158" t="n">
        <v>22192</v>
      </c>
      <c r="C1158" t="inlineStr">
        <is>
          <t>BLUE DINER WALL CLOCK</t>
        </is>
      </c>
      <c r="D1158" t="n">
        <v>1</v>
      </c>
      <c r="E1158" s="8" t="n">
        <v>40547.69513888889</v>
      </c>
      <c r="F1158" s="9" t="n">
        <v>8.5</v>
      </c>
      <c r="G1158" t="n">
        <v>15808</v>
      </c>
      <c r="H1158" t="inlineStr">
        <is>
          <t>United Kingdom</t>
        </is>
      </c>
      <c r="I1158" s="10">
        <f>IF(OR(G1158="",LEFT(A1158,1)="C",D1158&lt;=0,F1158&lt;=0,ISNUMBER(MATCH(B1158,NonProduct,0)),LEFT(B1158,5)="gift_",H1158&lt;&gt;"United Kingdom"),"Drop","Keep")</f>
        <v/>
      </c>
    </row>
    <row r="1159">
      <c r="A1159" t="n">
        <v>540099</v>
      </c>
      <c r="B1159" t="n">
        <v>22193</v>
      </c>
      <c r="C1159" t="inlineStr">
        <is>
          <t>RED DINER WALL CLOCK</t>
        </is>
      </c>
      <c r="D1159" t="n">
        <v>1</v>
      </c>
      <c r="E1159" s="8" t="n">
        <v>40547.69513888889</v>
      </c>
      <c r="F1159" s="9" t="n">
        <v>8.5</v>
      </c>
      <c r="G1159" t="n">
        <v>15808</v>
      </c>
      <c r="H1159" t="inlineStr">
        <is>
          <t>United Kingdom</t>
        </is>
      </c>
      <c r="I1159" s="10">
        <f>IF(OR(G1159="",LEFT(A1159,1)="C",D1159&lt;=0,F1159&lt;=0,ISNUMBER(MATCH(B1159,NonProduct,0)),LEFT(B1159,5)="gift_",H1159&lt;&gt;"United Kingdom"),"Drop","Keep")</f>
        <v/>
      </c>
    </row>
    <row r="1160">
      <c r="A1160" t="n">
        <v>540099</v>
      </c>
      <c r="B1160" t="n">
        <v>22191</v>
      </c>
      <c r="C1160" t="inlineStr">
        <is>
          <t>IVORY DINER WALL CLOCK</t>
        </is>
      </c>
      <c r="D1160" t="n">
        <v>1</v>
      </c>
      <c r="E1160" s="8" t="n">
        <v>40547.69513888889</v>
      </c>
      <c r="F1160" s="9" t="n">
        <v>8.5</v>
      </c>
      <c r="G1160" t="n">
        <v>15808</v>
      </c>
      <c r="H1160" t="inlineStr">
        <is>
          <t>United Kingdom</t>
        </is>
      </c>
      <c r="I1160" s="10">
        <f>IF(OR(G1160="",LEFT(A1160,1)="C",D1160&lt;=0,F1160&lt;=0,ISNUMBER(MATCH(B1160,NonProduct,0)),LEFT(B1160,5)="gift_",H1160&lt;&gt;"United Kingdom"),"Drop","Keep")</f>
        <v/>
      </c>
    </row>
    <row r="1161">
      <c r="A1161" t="n">
        <v>540099</v>
      </c>
      <c r="B1161" t="n">
        <v>20754</v>
      </c>
      <c r="C1161" t="inlineStr">
        <is>
          <t>RETROSPOT RED WASHING UP GLOVES</t>
        </is>
      </c>
      <c r="D1161" t="n">
        <v>4</v>
      </c>
      <c r="E1161" s="8" t="n">
        <v>40547.69513888889</v>
      </c>
      <c r="F1161" s="9" t="n">
        <v>2.1</v>
      </c>
      <c r="G1161" t="n">
        <v>15808</v>
      </c>
      <c r="H1161" t="inlineStr">
        <is>
          <t>United Kingdom</t>
        </is>
      </c>
      <c r="I1161" s="10">
        <f>IF(OR(G1161="",LEFT(A1161,1)="C",D1161&lt;=0,F1161&lt;=0,ISNUMBER(MATCH(B1161,NonProduct,0)),LEFT(B1161,5)="gift_",H1161&lt;&gt;"United Kingdom"),"Drop","Keep")</f>
        <v/>
      </c>
    </row>
    <row r="1162">
      <c r="A1162" t="n">
        <v>540099</v>
      </c>
      <c r="B1162" t="inlineStr">
        <is>
          <t>47559B</t>
        </is>
      </c>
      <c r="C1162" t="inlineStr">
        <is>
          <t>TEA TIME OVEN GLOVE</t>
        </is>
      </c>
      <c r="D1162" t="n">
        <v>10</v>
      </c>
      <c r="E1162" s="8" t="n">
        <v>40547.69513888889</v>
      </c>
      <c r="F1162" s="9" t="n">
        <v>1.25</v>
      </c>
      <c r="G1162" t="n">
        <v>15808</v>
      </c>
      <c r="H1162" t="inlineStr">
        <is>
          <t>United Kingdom</t>
        </is>
      </c>
      <c r="I1162" s="10">
        <f>IF(OR(G1162="",LEFT(A1162,1)="C",D1162&lt;=0,F1162&lt;=0,ISNUMBER(MATCH(B1162,NonProduct,0)),LEFT(B1162,5)="gift_",H1162&lt;&gt;"United Kingdom"),"Drop","Keep")</f>
        <v/>
      </c>
    </row>
    <row r="1163">
      <c r="A1163" t="n">
        <v>540099</v>
      </c>
      <c r="B1163" t="n">
        <v>22113</v>
      </c>
      <c r="C1163" t="inlineStr">
        <is>
          <t>GREY HEART HOT WATER BOTTLE</t>
        </is>
      </c>
      <c r="D1163" t="n">
        <v>6</v>
      </c>
      <c r="E1163" s="8" t="n">
        <v>40547.69513888889</v>
      </c>
      <c r="F1163" s="9" t="n">
        <v>3.75</v>
      </c>
      <c r="G1163" t="n">
        <v>15808</v>
      </c>
      <c r="H1163" t="inlineStr">
        <is>
          <t>United Kingdom</t>
        </is>
      </c>
      <c r="I1163" s="10">
        <f>IF(OR(G1163="",LEFT(A1163,1)="C",D1163&lt;=0,F1163&lt;=0,ISNUMBER(MATCH(B1163,NonProduct,0)),LEFT(B1163,5)="gift_",H1163&lt;&gt;"United Kingdom"),"Drop","Keep")</f>
        <v/>
      </c>
    </row>
    <row r="1164">
      <c r="A1164" t="n">
        <v>540099</v>
      </c>
      <c r="B1164" t="inlineStr">
        <is>
          <t>84029G</t>
        </is>
      </c>
      <c r="C1164" t="inlineStr">
        <is>
          <t>KNITTED UNION FLAG HOT WATER BOTTLE</t>
        </is>
      </c>
      <c r="D1164" t="n">
        <v>4</v>
      </c>
      <c r="E1164" s="8" t="n">
        <v>40547.69513888889</v>
      </c>
      <c r="F1164" s="9" t="n">
        <v>3.75</v>
      </c>
      <c r="G1164" t="n">
        <v>15808</v>
      </c>
      <c r="H1164" t="inlineStr">
        <is>
          <t>United Kingdom</t>
        </is>
      </c>
      <c r="I1164" s="10">
        <f>IF(OR(G1164="",LEFT(A1164,1)="C",D1164&lt;=0,F1164&lt;=0,ISNUMBER(MATCH(B1164,NonProduct,0)),LEFT(B1164,5)="gift_",H1164&lt;&gt;"United Kingdom"),"Drop","Keep")</f>
        <v/>
      </c>
    </row>
    <row r="1165">
      <c r="A1165" t="n">
        <v>540099</v>
      </c>
      <c r="B1165" t="inlineStr">
        <is>
          <t>84030E</t>
        </is>
      </c>
      <c r="C1165" t="inlineStr">
        <is>
          <t>ENGLISH ROSE HOT WATER BOTTLE</t>
        </is>
      </c>
      <c r="D1165" t="n">
        <v>4</v>
      </c>
      <c r="E1165" s="8" t="n">
        <v>40547.69513888889</v>
      </c>
      <c r="F1165" s="9" t="n">
        <v>4.25</v>
      </c>
      <c r="G1165" t="n">
        <v>15808</v>
      </c>
      <c r="H1165" t="inlineStr">
        <is>
          <t>United Kingdom</t>
        </is>
      </c>
      <c r="I1165" s="10">
        <f>IF(OR(G1165="",LEFT(A1165,1)="C",D1165&lt;=0,F1165&lt;=0,ISNUMBER(MATCH(B1165,NonProduct,0)),LEFT(B1165,5)="gift_",H1165&lt;&gt;"United Kingdom"),"Drop","Keep")</f>
        <v/>
      </c>
    </row>
    <row r="1166">
      <c r="A1166" t="n">
        <v>540099</v>
      </c>
      <c r="B1166" t="n">
        <v>22984</v>
      </c>
      <c r="C1166" t="inlineStr">
        <is>
          <t xml:space="preserve">CARD GINGHAM ROSE </t>
        </is>
      </c>
      <c r="D1166" t="n">
        <v>24</v>
      </c>
      <c r="E1166" s="8" t="n">
        <v>40547.69513888889</v>
      </c>
      <c r="F1166" s="9" t="n">
        <v>0.42</v>
      </c>
      <c r="G1166" t="n">
        <v>15808</v>
      </c>
      <c r="H1166" t="inlineStr">
        <is>
          <t>United Kingdom</t>
        </is>
      </c>
      <c r="I1166" s="10">
        <f>IF(OR(G1166="",LEFT(A1166,1)="C",D1166&lt;=0,F1166&lt;=0,ISNUMBER(MATCH(B1166,NonProduct,0)),LEFT(B1166,5)="gift_",H1166&lt;&gt;"United Kingdom"),"Drop","Keep")</f>
        <v/>
      </c>
    </row>
    <row r="1167">
      <c r="A1167" t="n">
        <v>540099</v>
      </c>
      <c r="B1167" t="n">
        <v>21669</v>
      </c>
      <c r="C1167" t="inlineStr">
        <is>
          <t>BLUE STRIPE CERAMIC DRAWER KNOB</t>
        </is>
      </c>
      <c r="D1167" t="n">
        <v>12</v>
      </c>
      <c r="E1167" s="8" t="n">
        <v>40547.69513888889</v>
      </c>
      <c r="F1167" s="9" t="n">
        <v>1.25</v>
      </c>
      <c r="G1167" t="n">
        <v>15808</v>
      </c>
      <c r="H1167" t="inlineStr">
        <is>
          <t>United Kingdom</t>
        </is>
      </c>
      <c r="I1167" s="10">
        <f>IF(OR(G1167="",LEFT(A1167,1)="C",D1167&lt;=0,F1167&lt;=0,ISNUMBER(MATCH(B1167,NonProduct,0)),LEFT(B1167,5)="gift_",H1167&lt;&gt;"United Kingdom"),"Drop","Keep")</f>
        <v/>
      </c>
    </row>
    <row r="1168">
      <c r="A1168" t="n">
        <v>540099</v>
      </c>
      <c r="B1168" t="n">
        <v>21670</v>
      </c>
      <c r="C1168" t="inlineStr">
        <is>
          <t>BLUE SPOT CERAMIC DRAWER KNOB</t>
        </is>
      </c>
      <c r="D1168" t="n">
        <v>12</v>
      </c>
      <c r="E1168" s="8" t="n">
        <v>40547.69513888889</v>
      </c>
      <c r="F1168" s="9" t="n">
        <v>1.25</v>
      </c>
      <c r="G1168" t="n">
        <v>15808</v>
      </c>
      <c r="H1168" t="inlineStr">
        <is>
          <t>United Kingdom</t>
        </is>
      </c>
      <c r="I1168" s="10">
        <f>IF(OR(G1168="",LEFT(A1168,1)="C",D1168&lt;=0,F1168&lt;=0,ISNUMBER(MATCH(B1168,NonProduct,0)),LEFT(B1168,5)="gift_",H1168&lt;&gt;"United Kingdom"),"Drop","Keep")</f>
        <v/>
      </c>
    </row>
    <row r="1169">
      <c r="A1169" t="n">
        <v>540099</v>
      </c>
      <c r="B1169" t="n">
        <v>21668</v>
      </c>
      <c r="C1169" t="inlineStr">
        <is>
          <t>RED STRIPE CERAMIC DRAWER KNOB</t>
        </is>
      </c>
      <c r="D1169" t="n">
        <v>12</v>
      </c>
      <c r="E1169" s="8" t="n">
        <v>40547.69513888889</v>
      </c>
      <c r="F1169" s="9" t="n">
        <v>1.25</v>
      </c>
      <c r="G1169" t="n">
        <v>15808</v>
      </c>
      <c r="H1169" t="inlineStr">
        <is>
          <t>United Kingdom</t>
        </is>
      </c>
      <c r="I1169" s="10">
        <f>IF(OR(G1169="",LEFT(A1169,1)="C",D1169&lt;=0,F1169&lt;=0,ISNUMBER(MATCH(B1169,NonProduct,0)),LEFT(B1169,5)="gift_",H1169&lt;&gt;"United Kingdom"),"Drop","Keep")</f>
        <v/>
      </c>
    </row>
    <row r="1170">
      <c r="A1170" t="n">
        <v>540099</v>
      </c>
      <c r="B1170" t="n">
        <v>21671</v>
      </c>
      <c r="C1170" t="inlineStr">
        <is>
          <t>RED SPOT CERAMIC DRAWER KNOB</t>
        </is>
      </c>
      <c r="D1170" t="n">
        <v>12</v>
      </c>
      <c r="E1170" s="8" t="n">
        <v>40547.69513888889</v>
      </c>
      <c r="F1170" s="9" t="n">
        <v>1.25</v>
      </c>
      <c r="G1170" t="n">
        <v>15808</v>
      </c>
      <c r="H1170" t="inlineStr">
        <is>
          <t>United Kingdom</t>
        </is>
      </c>
      <c r="I1170" s="10">
        <f>IF(OR(G1170="",LEFT(A1170,1)="C",D1170&lt;=0,F1170&lt;=0,ISNUMBER(MATCH(B1170,NonProduct,0)),LEFT(B1170,5)="gift_",H1170&lt;&gt;"United Kingdom"),"Drop","Keep")</f>
        <v/>
      </c>
    </row>
    <row r="1171">
      <c r="A1171" t="n">
        <v>540099</v>
      </c>
      <c r="B1171" t="n">
        <v>22727</v>
      </c>
      <c r="C1171" t="inlineStr">
        <is>
          <t xml:space="preserve">ALARM CLOCK BAKELIKE RED </t>
        </is>
      </c>
      <c r="D1171" t="n">
        <v>3</v>
      </c>
      <c r="E1171" s="8" t="n">
        <v>40547.69513888889</v>
      </c>
      <c r="F1171" s="9" t="n">
        <v>3.75</v>
      </c>
      <c r="G1171" t="n">
        <v>15808</v>
      </c>
      <c r="H1171" t="inlineStr">
        <is>
          <t>United Kingdom</t>
        </is>
      </c>
      <c r="I1171" s="10">
        <f>IF(OR(G1171="",LEFT(A1171,1)="C",D1171&lt;=0,F1171&lt;=0,ISNUMBER(MATCH(B1171,NonProduct,0)),LEFT(B1171,5)="gift_",H1171&lt;&gt;"United Kingdom"),"Drop","Keep")</f>
        <v/>
      </c>
    </row>
    <row r="1172">
      <c r="A1172" t="n">
        <v>540099</v>
      </c>
      <c r="B1172" t="n">
        <v>22729</v>
      </c>
      <c r="C1172" t="inlineStr">
        <is>
          <t>ALARM CLOCK BAKELIKE ORANGE</t>
        </is>
      </c>
      <c r="D1172" t="n">
        <v>3</v>
      </c>
      <c r="E1172" s="8" t="n">
        <v>40547.69513888889</v>
      </c>
      <c r="F1172" s="9" t="n">
        <v>3.75</v>
      </c>
      <c r="G1172" t="n">
        <v>15808</v>
      </c>
      <c r="H1172" t="inlineStr">
        <is>
          <t>United Kingdom</t>
        </is>
      </c>
      <c r="I1172" s="10">
        <f>IF(OR(G1172="",LEFT(A1172,1)="C",D1172&lt;=0,F1172&lt;=0,ISNUMBER(MATCH(B1172,NonProduct,0)),LEFT(B1172,5)="gift_",H1172&lt;&gt;"United Kingdom"),"Drop","Keep")</f>
        <v/>
      </c>
    </row>
    <row r="1173">
      <c r="A1173" t="n">
        <v>540099</v>
      </c>
      <c r="B1173" t="n">
        <v>22726</v>
      </c>
      <c r="C1173" t="inlineStr">
        <is>
          <t>ALARM CLOCK BAKELIKE GREEN</t>
        </is>
      </c>
      <c r="D1173" t="n">
        <v>3</v>
      </c>
      <c r="E1173" s="8" t="n">
        <v>40547.69513888889</v>
      </c>
      <c r="F1173" s="9" t="n">
        <v>3.75</v>
      </c>
      <c r="G1173" t="n">
        <v>15808</v>
      </c>
      <c r="H1173" t="inlineStr">
        <is>
          <t>United Kingdom</t>
        </is>
      </c>
      <c r="I1173" s="10">
        <f>IF(OR(G1173="",LEFT(A1173,1)="C",D1173&lt;=0,F1173&lt;=0,ISNUMBER(MATCH(B1173,NonProduct,0)),LEFT(B1173,5)="gift_",H1173&lt;&gt;"United Kingdom"),"Drop","Keep")</f>
        <v/>
      </c>
    </row>
    <row r="1174">
      <c r="A1174" t="n">
        <v>540099</v>
      </c>
      <c r="B1174" t="n">
        <v>22728</v>
      </c>
      <c r="C1174" t="inlineStr">
        <is>
          <t>ALARM CLOCK BAKELIKE PINK</t>
        </is>
      </c>
      <c r="D1174" t="n">
        <v>3</v>
      </c>
      <c r="E1174" s="8" t="n">
        <v>40547.69513888889</v>
      </c>
      <c r="F1174" s="9" t="n">
        <v>3.75</v>
      </c>
      <c r="G1174" t="n">
        <v>15808</v>
      </c>
      <c r="H1174" t="inlineStr">
        <is>
          <t>United Kingdom</t>
        </is>
      </c>
      <c r="I1174" s="10">
        <f>IF(OR(G1174="",LEFT(A1174,1)="C",D1174&lt;=0,F1174&lt;=0,ISNUMBER(MATCH(B1174,NonProduct,0)),LEFT(B1174,5)="gift_",H1174&lt;&gt;"United Kingdom"),"Drop","Keep")</f>
        <v/>
      </c>
    </row>
    <row r="1175">
      <c r="A1175" t="n">
        <v>540099</v>
      </c>
      <c r="B1175" t="n">
        <v>79321</v>
      </c>
      <c r="C1175" t="inlineStr">
        <is>
          <t>CHILLI LIGHTS</t>
        </is>
      </c>
      <c r="D1175" t="n">
        <v>2</v>
      </c>
      <c r="E1175" s="8" t="n">
        <v>40547.69513888889</v>
      </c>
      <c r="F1175" s="9" t="n">
        <v>4.95</v>
      </c>
      <c r="G1175" t="n">
        <v>15808</v>
      </c>
      <c r="H1175" t="inlineStr">
        <is>
          <t>United Kingdom</t>
        </is>
      </c>
      <c r="I1175" s="10">
        <f>IF(OR(G1175="",LEFT(A1175,1)="C",D1175&lt;=0,F1175&lt;=0,ISNUMBER(MATCH(B1175,NonProduct,0)),LEFT(B1175,5)="gift_",H1175&lt;&gt;"United Kingdom"),"Drop","Keep")</f>
        <v/>
      </c>
    </row>
    <row r="1176">
      <c r="A1176" t="n">
        <v>540099</v>
      </c>
      <c r="B1176" t="n">
        <v>20723</v>
      </c>
      <c r="C1176" t="inlineStr">
        <is>
          <t>STRAWBERRY CHARLOTTE BAG</t>
        </is>
      </c>
      <c r="D1176" t="n">
        <v>10</v>
      </c>
      <c r="E1176" s="8" t="n">
        <v>40547.69513888889</v>
      </c>
      <c r="F1176" s="9" t="n">
        <v>0.85</v>
      </c>
      <c r="G1176" t="n">
        <v>15808</v>
      </c>
      <c r="H1176" t="inlineStr">
        <is>
          <t>United Kingdom</t>
        </is>
      </c>
      <c r="I1176" s="10">
        <f>IF(OR(G1176="",LEFT(A1176,1)="C",D1176&lt;=0,F1176&lt;=0,ISNUMBER(MATCH(B1176,NonProduct,0)),LEFT(B1176,5)="gift_",H1176&lt;&gt;"United Kingdom"),"Drop","Keep")</f>
        <v/>
      </c>
    </row>
    <row r="1177">
      <c r="A1177" t="n">
        <v>540099</v>
      </c>
      <c r="B1177" t="n">
        <v>20719</v>
      </c>
      <c r="C1177" t="inlineStr">
        <is>
          <t>WOODLAND CHARLOTTE BAG</t>
        </is>
      </c>
      <c r="D1177" t="n">
        <v>20</v>
      </c>
      <c r="E1177" s="8" t="n">
        <v>40547.69513888889</v>
      </c>
      <c r="F1177" s="9" t="n">
        <v>0.85</v>
      </c>
      <c r="G1177" t="n">
        <v>15808</v>
      </c>
      <c r="H1177" t="inlineStr">
        <is>
          <t>United Kingdom</t>
        </is>
      </c>
      <c r="I1177" s="10">
        <f>IF(OR(G1177="",LEFT(A1177,1)="C",D1177&lt;=0,F1177&lt;=0,ISNUMBER(MATCH(B1177,NonProduct,0)),LEFT(B1177,5)="gift_",H1177&lt;&gt;"United Kingdom"),"Drop","Keep")</f>
        <v/>
      </c>
    </row>
    <row r="1178">
      <c r="A1178" t="n">
        <v>540099</v>
      </c>
      <c r="B1178" t="n">
        <v>20724</v>
      </c>
      <c r="C1178" t="inlineStr">
        <is>
          <t>RED RETROSPOT CHARLOTTE BAG</t>
        </is>
      </c>
      <c r="D1178" t="n">
        <v>20</v>
      </c>
      <c r="E1178" s="8" t="n">
        <v>40547.69513888889</v>
      </c>
      <c r="F1178" s="9" t="n">
        <v>0.85</v>
      </c>
      <c r="G1178" t="n">
        <v>15808</v>
      </c>
      <c r="H1178" t="inlineStr">
        <is>
          <t>United Kingdom</t>
        </is>
      </c>
      <c r="I1178" s="10">
        <f>IF(OR(G1178="",LEFT(A1178,1)="C",D1178&lt;=0,F1178&lt;=0,ISNUMBER(MATCH(B1178,NonProduct,0)),LEFT(B1178,5)="gift_",H1178&lt;&gt;"United Kingdom"),"Drop","Keep")</f>
        <v/>
      </c>
    </row>
    <row r="1179">
      <c r="A1179" t="n">
        <v>540099</v>
      </c>
      <c r="B1179" t="n">
        <v>20725</v>
      </c>
      <c r="C1179" t="inlineStr">
        <is>
          <t>LUNCH BAG RED RETROSPOT</t>
        </is>
      </c>
      <c r="D1179" t="n">
        <v>10</v>
      </c>
      <c r="E1179" s="8" t="n">
        <v>40547.69513888889</v>
      </c>
      <c r="F1179" s="9" t="n">
        <v>1.65</v>
      </c>
      <c r="G1179" t="n">
        <v>15808</v>
      </c>
      <c r="H1179" t="inlineStr">
        <is>
          <t>United Kingdom</t>
        </is>
      </c>
      <c r="I1179" s="10">
        <f>IF(OR(G1179="",LEFT(A1179,1)="C",D1179&lt;=0,F1179&lt;=0,ISNUMBER(MATCH(B1179,NonProduct,0)),LEFT(B1179,5)="gift_",H1179&lt;&gt;"United Kingdom"),"Drop","Keep")</f>
        <v/>
      </c>
    </row>
    <row r="1180">
      <c r="A1180" t="n">
        <v>540099</v>
      </c>
      <c r="B1180" t="n">
        <v>20726</v>
      </c>
      <c r="C1180" t="inlineStr">
        <is>
          <t>LUNCH BAG WOODLAND</t>
        </is>
      </c>
      <c r="D1180" t="n">
        <v>10</v>
      </c>
      <c r="E1180" s="8" t="n">
        <v>40547.69513888889</v>
      </c>
      <c r="F1180" s="9" t="n">
        <v>1.65</v>
      </c>
      <c r="G1180" t="n">
        <v>15808</v>
      </c>
      <c r="H1180" t="inlineStr">
        <is>
          <t>United Kingdom</t>
        </is>
      </c>
      <c r="I1180" s="10">
        <f>IF(OR(G1180="",LEFT(A1180,1)="C",D1180&lt;=0,F1180&lt;=0,ISNUMBER(MATCH(B1180,NonProduct,0)),LEFT(B1180,5)="gift_",H1180&lt;&gt;"United Kingdom"),"Drop","Keep")</f>
        <v/>
      </c>
    </row>
    <row r="1181">
      <c r="A1181" t="n">
        <v>540099</v>
      </c>
      <c r="B1181" t="inlineStr">
        <is>
          <t>85099C</t>
        </is>
      </c>
      <c r="C1181" t="inlineStr">
        <is>
          <t>JUMBO  BAG BAROQUE BLACK WHITE</t>
        </is>
      </c>
      <c r="D1181" t="n">
        <v>20</v>
      </c>
      <c r="E1181" s="8" t="n">
        <v>40547.69513888889</v>
      </c>
      <c r="F1181" s="9" t="n">
        <v>1.95</v>
      </c>
      <c r="G1181" t="n">
        <v>15808</v>
      </c>
      <c r="H1181" t="inlineStr">
        <is>
          <t>United Kingdom</t>
        </is>
      </c>
      <c r="I1181" s="10">
        <f>IF(OR(G1181="",LEFT(A1181,1)="C",D1181&lt;=0,F1181&lt;=0,ISNUMBER(MATCH(B1181,NonProduct,0)),LEFT(B1181,5)="gift_",H1181&lt;&gt;"United Kingdom"),"Drop","Keep")</f>
        <v/>
      </c>
    </row>
    <row r="1182">
      <c r="A1182" t="n">
        <v>540099</v>
      </c>
      <c r="B1182" t="inlineStr">
        <is>
          <t>85099B</t>
        </is>
      </c>
      <c r="C1182" t="inlineStr">
        <is>
          <t>JUMBO BAG RED RETROSPOT</t>
        </is>
      </c>
      <c r="D1182" t="n">
        <v>13</v>
      </c>
      <c r="E1182" s="8" t="n">
        <v>40547.69513888889</v>
      </c>
      <c r="F1182" s="9" t="n">
        <v>1.95</v>
      </c>
      <c r="G1182" t="n">
        <v>15808</v>
      </c>
      <c r="H1182" t="inlineStr">
        <is>
          <t>United Kingdom</t>
        </is>
      </c>
      <c r="I1182" s="10">
        <f>IF(OR(G1182="",LEFT(A1182,1)="C",D1182&lt;=0,F1182&lt;=0,ISNUMBER(MATCH(B1182,NonProduct,0)),LEFT(B1182,5)="gift_",H1182&lt;&gt;"United Kingdom"),"Drop","Keep")</f>
        <v/>
      </c>
    </row>
    <row r="1183">
      <c r="A1183" t="n">
        <v>540100</v>
      </c>
      <c r="B1183" t="n">
        <v>22837</v>
      </c>
      <c r="C1183" t="inlineStr">
        <is>
          <t>?</t>
        </is>
      </c>
      <c r="D1183" t="n">
        <v>-106</v>
      </c>
      <c r="E1183" s="8" t="n">
        <v>40547.70347222222</v>
      </c>
      <c r="F1183" s="9" t="n">
        <v>0</v>
      </c>
      <c r="H1183" t="inlineStr">
        <is>
          <t>United Kingdom</t>
        </is>
      </c>
      <c r="I1183" s="10">
        <f>IF(OR(G1183="",LEFT(A1183,1)="C",D1183&lt;=0,F1183&lt;=0,ISNUMBER(MATCH(B1183,NonProduct,0)),LEFT(B1183,5)="gift_",H1183&lt;&gt;"United Kingdom"),"Drop","Keep")</f>
        <v/>
      </c>
    </row>
    <row r="1184">
      <c r="A1184" t="inlineStr">
        <is>
          <t>C540109</t>
        </is>
      </c>
      <c r="B1184" t="inlineStr">
        <is>
          <t>85071A</t>
        </is>
      </c>
      <c r="C1184" t="inlineStr">
        <is>
          <t>BLUE CHARLIE+LOLA PERSONAL DOORSIGN</t>
        </is>
      </c>
      <c r="D1184" t="n">
        <v>-150</v>
      </c>
      <c r="E1184" s="8" t="n">
        <v>40547.71666666667</v>
      </c>
      <c r="F1184" s="9" t="n">
        <v>2.95</v>
      </c>
      <c r="G1184" t="n">
        <v>17389</v>
      </c>
      <c r="H1184" t="inlineStr">
        <is>
          <t>United Kingdom</t>
        </is>
      </c>
      <c r="I1184" s="10">
        <f>IF(OR(G1184="",LEFT(A1184,1)="C",D1184&lt;=0,F1184&lt;=0,ISNUMBER(MATCH(B1184,NonProduct,0)),LEFT(B1184,5)="gift_",H1184&lt;&gt;"United Kingdom"),"Drop","Keep")</f>
        <v/>
      </c>
    </row>
    <row r="1185">
      <c r="A1185" t="inlineStr">
        <is>
          <t>C540112</t>
        </is>
      </c>
      <c r="B1185" t="n">
        <v>21735</v>
      </c>
      <c r="C1185" t="inlineStr">
        <is>
          <t>TWO DOOR CURIO CABINET</t>
        </is>
      </c>
      <c r="D1185" t="n">
        <v>-18</v>
      </c>
      <c r="E1185" s="8" t="n">
        <v>40547.71805555555</v>
      </c>
      <c r="F1185" s="9" t="n">
        <v>10.95</v>
      </c>
      <c r="G1185" t="n">
        <v>15973</v>
      </c>
      <c r="H1185" t="inlineStr">
        <is>
          <t>United Kingdom</t>
        </is>
      </c>
      <c r="I1185" s="10">
        <f>IF(OR(G1185="",LEFT(A1185,1)="C",D1185&lt;=0,F1185&lt;=0,ISNUMBER(MATCH(B1185,NonProduct,0)),LEFT(B1185,5)="gift_",H1185&lt;&gt;"United Kingdom"),"Drop","Keep")</f>
        <v/>
      </c>
    </row>
    <row r="1186">
      <c r="A1186" t="n">
        <v>540113</v>
      </c>
      <c r="B1186" t="n">
        <v>22776</v>
      </c>
      <c r="C1186" t="inlineStr">
        <is>
          <t>SWEETHEART CAKESTAND 3 TIER</t>
        </is>
      </c>
      <c r="D1186" t="n">
        <v>1</v>
      </c>
      <c r="E1186" s="8" t="n">
        <v>40548.38263888889</v>
      </c>
      <c r="F1186" s="9" t="n">
        <v>9.949999999999999</v>
      </c>
      <c r="G1186" t="n">
        <v>13126</v>
      </c>
      <c r="H1186" t="inlineStr">
        <is>
          <t>United Kingdom</t>
        </is>
      </c>
      <c r="I1186" s="10">
        <f>IF(OR(G1186="",LEFT(A1186,1)="C",D1186&lt;=0,F1186&lt;=0,ISNUMBER(MATCH(B1186,NonProduct,0)),LEFT(B1186,5)="gift_",H1186&lt;&gt;"United Kingdom"),"Drop","Keep")</f>
        <v/>
      </c>
    </row>
    <row r="1187">
      <c r="A1187" t="n">
        <v>540113</v>
      </c>
      <c r="B1187" t="n">
        <v>22222</v>
      </c>
      <c r="C1187" t="inlineStr">
        <is>
          <t>CAKE PLATE LOVEBIRD WHITE</t>
        </is>
      </c>
      <c r="D1187" t="n">
        <v>12</v>
      </c>
      <c r="E1187" s="8" t="n">
        <v>40548.38263888889</v>
      </c>
      <c r="F1187" s="9" t="n">
        <v>1.95</v>
      </c>
      <c r="G1187" t="n">
        <v>13126</v>
      </c>
      <c r="H1187" t="inlineStr">
        <is>
          <t>United Kingdom</t>
        </is>
      </c>
      <c r="I1187" s="10">
        <f>IF(OR(G1187="",LEFT(A1187,1)="C",D1187&lt;=0,F1187&lt;=0,ISNUMBER(MATCH(B1187,NonProduct,0)),LEFT(B1187,5)="gift_",H1187&lt;&gt;"United Kingdom"),"Drop","Keep")</f>
        <v/>
      </c>
    </row>
    <row r="1188">
      <c r="A1188" t="n">
        <v>540113</v>
      </c>
      <c r="B1188" t="inlineStr">
        <is>
          <t>84926E</t>
        </is>
      </c>
      <c r="C1188" t="inlineStr">
        <is>
          <t>FLOWERS TILE COASTER</t>
        </is>
      </c>
      <c r="D1188" t="n">
        <v>24</v>
      </c>
      <c r="E1188" s="8" t="n">
        <v>40548.38263888889</v>
      </c>
      <c r="F1188" s="9" t="n">
        <v>0.42</v>
      </c>
      <c r="G1188" t="n">
        <v>13126</v>
      </c>
      <c r="H1188" t="inlineStr">
        <is>
          <t>United Kingdom</t>
        </is>
      </c>
      <c r="I1188" s="10">
        <f>IF(OR(G1188="",LEFT(A1188,1)="C",D1188&lt;=0,F1188&lt;=0,ISNUMBER(MATCH(B1188,NonProduct,0)),LEFT(B1188,5)="gift_",H1188&lt;&gt;"United Kingdom"),"Drop","Keep")</f>
        <v/>
      </c>
    </row>
    <row r="1189">
      <c r="A1189" t="n">
        <v>540113</v>
      </c>
      <c r="B1189" t="n">
        <v>85208</v>
      </c>
      <c r="C1189" t="inlineStr">
        <is>
          <t>SET/12 FUNKY FELT FLOWER PEG IN BAG</t>
        </is>
      </c>
      <c r="D1189" t="n">
        <v>12</v>
      </c>
      <c r="E1189" s="8" t="n">
        <v>40548.38263888889</v>
      </c>
      <c r="F1189" s="9" t="n">
        <v>2.1</v>
      </c>
      <c r="G1189" t="n">
        <v>13126</v>
      </c>
      <c r="H1189" t="inlineStr">
        <is>
          <t>United Kingdom</t>
        </is>
      </c>
      <c r="I1189" s="10">
        <f>IF(OR(G1189="",LEFT(A1189,1)="C",D1189&lt;=0,F1189&lt;=0,ISNUMBER(MATCH(B1189,NonProduct,0)),LEFT(B1189,5)="gift_",H1189&lt;&gt;"United Kingdom"),"Drop","Keep")</f>
        <v/>
      </c>
    </row>
    <row r="1190">
      <c r="A1190" t="n">
        <v>540113</v>
      </c>
      <c r="B1190" t="n">
        <v>21109</v>
      </c>
      <c r="C1190" t="inlineStr">
        <is>
          <t>LARGE CAKE TOWEL CHOCOLATE SPOTS</t>
        </is>
      </c>
      <c r="D1190" t="n">
        <v>24</v>
      </c>
      <c r="E1190" s="8" t="n">
        <v>40548.38263888889</v>
      </c>
      <c r="F1190" s="9" t="n">
        <v>1.95</v>
      </c>
      <c r="G1190" t="n">
        <v>13126</v>
      </c>
      <c r="H1190" t="inlineStr">
        <is>
          <t>United Kingdom</t>
        </is>
      </c>
      <c r="I1190" s="10">
        <f>IF(OR(G1190="",LEFT(A1190,1)="C",D1190&lt;=0,F1190&lt;=0,ISNUMBER(MATCH(B1190,NonProduct,0)),LEFT(B1190,5)="gift_",H1190&lt;&gt;"United Kingdom"),"Drop","Keep")</f>
        <v/>
      </c>
    </row>
    <row r="1191">
      <c r="A1191" t="n">
        <v>540113</v>
      </c>
      <c r="B1191" t="n">
        <v>21110</v>
      </c>
      <c r="C1191" t="inlineStr">
        <is>
          <t>LARGE CAKE TOWEL PINK SPOTS</t>
        </is>
      </c>
      <c r="D1191" t="n">
        <v>24</v>
      </c>
      <c r="E1191" s="8" t="n">
        <v>40548.38263888889</v>
      </c>
      <c r="F1191" s="9" t="n">
        <v>1.95</v>
      </c>
      <c r="G1191" t="n">
        <v>13126</v>
      </c>
      <c r="H1191" t="inlineStr">
        <is>
          <t>United Kingdom</t>
        </is>
      </c>
      <c r="I1191" s="10">
        <f>IF(OR(G1191="",LEFT(A1191,1)="C",D1191&lt;=0,F1191&lt;=0,ISNUMBER(MATCH(B1191,NonProduct,0)),LEFT(B1191,5)="gift_",H1191&lt;&gt;"United Kingdom"),"Drop","Keep")</f>
        <v/>
      </c>
    </row>
    <row r="1192">
      <c r="A1192" t="n">
        <v>540113</v>
      </c>
      <c r="B1192" t="n">
        <v>22473</v>
      </c>
      <c r="C1192" t="inlineStr">
        <is>
          <t>TV DINNER TRAY VINTAGE PAISLEY</t>
        </is>
      </c>
      <c r="D1192" t="n">
        <v>8</v>
      </c>
      <c r="E1192" s="8" t="n">
        <v>40548.38263888889</v>
      </c>
      <c r="F1192" s="9" t="n">
        <v>1.95</v>
      </c>
      <c r="G1192" t="n">
        <v>13126</v>
      </c>
      <c r="H1192" t="inlineStr">
        <is>
          <t>United Kingdom</t>
        </is>
      </c>
      <c r="I1192" s="10">
        <f>IF(OR(G1192="",LEFT(A1192,1)="C",D1192&lt;=0,F1192&lt;=0,ISNUMBER(MATCH(B1192,NonProduct,0)),LEFT(B1192,5)="gift_",H1192&lt;&gt;"United Kingdom"),"Drop","Keep")</f>
        <v/>
      </c>
    </row>
    <row r="1193">
      <c r="A1193" t="n">
        <v>540113</v>
      </c>
      <c r="B1193" t="inlineStr">
        <is>
          <t>84509G</t>
        </is>
      </c>
      <c r="C1193" t="inlineStr">
        <is>
          <t xml:space="preserve">SET OF 4 FAIRY CAKE PLACEMATS </t>
        </is>
      </c>
      <c r="D1193" t="n">
        <v>12</v>
      </c>
      <c r="E1193" s="8" t="n">
        <v>40548.38263888889</v>
      </c>
      <c r="F1193" s="9" t="n">
        <v>1.25</v>
      </c>
      <c r="G1193" t="n">
        <v>13126</v>
      </c>
      <c r="H1193" t="inlineStr">
        <is>
          <t>United Kingdom</t>
        </is>
      </c>
      <c r="I1193" s="10">
        <f>IF(OR(G1193="",LEFT(A1193,1)="C",D1193&lt;=0,F1193&lt;=0,ISNUMBER(MATCH(B1193,NonProduct,0)),LEFT(B1193,5)="gift_",H1193&lt;&gt;"United Kingdom"),"Drop","Keep")</f>
        <v/>
      </c>
    </row>
    <row r="1194">
      <c r="A1194" t="n">
        <v>540113</v>
      </c>
      <c r="B1194" t="inlineStr">
        <is>
          <t>85035B</t>
        </is>
      </c>
      <c r="C1194" t="inlineStr">
        <is>
          <t>CHOCOLATE 3 WICK MORRIS BOX CANDLE</t>
        </is>
      </c>
      <c r="D1194" t="n">
        <v>12</v>
      </c>
      <c r="E1194" s="8" t="n">
        <v>40548.38263888889</v>
      </c>
      <c r="F1194" s="9" t="n">
        <v>1.25</v>
      </c>
      <c r="G1194" t="n">
        <v>13126</v>
      </c>
      <c r="H1194" t="inlineStr">
        <is>
          <t>United Kingdom</t>
        </is>
      </c>
      <c r="I1194" s="10">
        <f>IF(OR(G1194="",LEFT(A1194,1)="C",D1194&lt;=0,F1194&lt;=0,ISNUMBER(MATCH(B1194,NonProduct,0)),LEFT(B1194,5)="gift_",H1194&lt;&gt;"United Kingdom"),"Drop","Keep")</f>
        <v/>
      </c>
    </row>
    <row r="1195">
      <c r="A1195" t="n">
        <v>540113</v>
      </c>
      <c r="B1195" t="inlineStr">
        <is>
          <t>85035C</t>
        </is>
      </c>
      <c r="C1195" t="inlineStr">
        <is>
          <t>ROSE 3 WICK MORRIS BOX CANDLE</t>
        </is>
      </c>
      <c r="D1195" t="n">
        <v>12</v>
      </c>
      <c r="E1195" s="8" t="n">
        <v>40548.38263888889</v>
      </c>
      <c r="F1195" s="9" t="n">
        <v>1.25</v>
      </c>
      <c r="G1195" t="n">
        <v>13126</v>
      </c>
      <c r="H1195" t="inlineStr">
        <is>
          <t>United Kingdom</t>
        </is>
      </c>
      <c r="I1195" s="10">
        <f>IF(OR(G1195="",LEFT(A1195,1)="C",D1195&lt;=0,F1195&lt;=0,ISNUMBER(MATCH(B1195,NonProduct,0)),LEFT(B1195,5)="gift_",H1195&lt;&gt;"United Kingdom"),"Drop","Keep")</f>
        <v/>
      </c>
    </row>
    <row r="1196">
      <c r="A1196" t="n">
        <v>540113</v>
      </c>
      <c r="B1196" t="n">
        <v>10135</v>
      </c>
      <c r="C1196" t="inlineStr">
        <is>
          <t>COLOURING PENCILS BROWN TUBE</t>
        </is>
      </c>
      <c r="D1196" t="n">
        <v>20</v>
      </c>
      <c r="E1196" s="8" t="n">
        <v>40548.38263888889</v>
      </c>
      <c r="F1196" s="9" t="n">
        <v>0.42</v>
      </c>
      <c r="G1196" t="n">
        <v>13126</v>
      </c>
      <c r="H1196" t="inlineStr">
        <is>
          <t>United Kingdom</t>
        </is>
      </c>
      <c r="I1196" s="10">
        <f>IF(OR(G1196="",LEFT(A1196,1)="C",D1196&lt;=0,F1196&lt;=0,ISNUMBER(MATCH(B1196,NonProduct,0)),LEFT(B1196,5)="gift_",H1196&lt;&gt;"United Kingdom"),"Drop","Keep")</f>
        <v/>
      </c>
    </row>
    <row r="1197">
      <c r="A1197" t="n">
        <v>540113</v>
      </c>
      <c r="B1197" t="n">
        <v>84819</v>
      </c>
      <c r="C1197" t="inlineStr">
        <is>
          <t>DANISH ROSE ROUND SEWING BOX</t>
        </is>
      </c>
      <c r="D1197" t="n">
        <v>16</v>
      </c>
      <c r="E1197" s="8" t="n">
        <v>40548.38263888889</v>
      </c>
      <c r="F1197" s="9" t="n">
        <v>0.85</v>
      </c>
      <c r="G1197" t="n">
        <v>13126</v>
      </c>
      <c r="H1197" t="inlineStr">
        <is>
          <t>United Kingdom</t>
        </is>
      </c>
      <c r="I1197" s="10">
        <f>IF(OR(G1197="",LEFT(A1197,1)="C",D1197&lt;=0,F1197&lt;=0,ISNUMBER(MATCH(B1197,NonProduct,0)),LEFT(B1197,5)="gift_",H1197&lt;&gt;"United Kingdom"),"Drop","Keep")</f>
        <v/>
      </c>
    </row>
    <row r="1198">
      <c r="A1198" t="n">
        <v>540113</v>
      </c>
      <c r="B1198" t="n">
        <v>84821</v>
      </c>
      <c r="C1198" t="inlineStr">
        <is>
          <t>DANISH ROSE DELUXE COASTER</t>
        </is>
      </c>
      <c r="D1198" t="n">
        <v>24</v>
      </c>
      <c r="E1198" s="8" t="n">
        <v>40548.38263888889</v>
      </c>
      <c r="F1198" s="9" t="n">
        <v>0.21</v>
      </c>
      <c r="G1198" t="n">
        <v>13126</v>
      </c>
      <c r="H1198" t="inlineStr">
        <is>
          <t>United Kingdom</t>
        </is>
      </c>
      <c r="I1198" s="10">
        <f>IF(OR(G1198="",LEFT(A1198,1)="C",D1198&lt;=0,F1198&lt;=0,ISNUMBER(MATCH(B1198,NonProduct,0)),LEFT(B1198,5)="gift_",H1198&lt;&gt;"United Kingdom"),"Drop","Keep")</f>
        <v/>
      </c>
    </row>
    <row r="1199">
      <c r="A1199" t="n">
        <v>540113</v>
      </c>
      <c r="B1199" t="n">
        <v>21870</v>
      </c>
      <c r="C1199" t="inlineStr">
        <is>
          <t>I CAN ONLY PLEASE ONE PERSON MUG</t>
        </is>
      </c>
      <c r="D1199" t="n">
        <v>12</v>
      </c>
      <c r="E1199" s="8" t="n">
        <v>40548.38263888889</v>
      </c>
      <c r="F1199" s="9" t="n">
        <v>1.25</v>
      </c>
      <c r="G1199" t="n">
        <v>13126</v>
      </c>
      <c r="H1199" t="inlineStr">
        <is>
          <t>United Kingdom</t>
        </is>
      </c>
      <c r="I1199" s="10">
        <f>IF(OR(G1199="",LEFT(A1199,1)="C",D1199&lt;=0,F1199&lt;=0,ISNUMBER(MATCH(B1199,NonProduct,0)),LEFT(B1199,5)="gift_",H1199&lt;&gt;"United Kingdom"),"Drop","Keep")</f>
        <v/>
      </c>
    </row>
    <row r="1200">
      <c r="A1200" t="n">
        <v>540113</v>
      </c>
      <c r="B1200" t="n">
        <v>22510</v>
      </c>
      <c r="C1200" t="inlineStr">
        <is>
          <t>GINGHAM BABUSHKA DOORSTOP</t>
        </is>
      </c>
      <c r="D1200" t="n">
        <v>8</v>
      </c>
      <c r="E1200" s="8" t="n">
        <v>40548.38263888889</v>
      </c>
      <c r="F1200" s="9" t="n">
        <v>1.25</v>
      </c>
      <c r="G1200" t="n">
        <v>13126</v>
      </c>
      <c r="H1200" t="inlineStr">
        <is>
          <t>United Kingdom</t>
        </is>
      </c>
      <c r="I1200" s="10">
        <f>IF(OR(G1200="",LEFT(A1200,1)="C",D1200&lt;=0,F1200&lt;=0,ISNUMBER(MATCH(B1200,NonProduct,0)),LEFT(B1200,5)="gift_",H1200&lt;&gt;"United Kingdom"),"Drop","Keep")</f>
        <v/>
      </c>
    </row>
    <row r="1201">
      <c r="A1201" t="n">
        <v>540113</v>
      </c>
      <c r="B1201" t="n">
        <v>84820</v>
      </c>
      <c r="C1201" t="inlineStr">
        <is>
          <t>DANISH ROSE TRINKET TRAYS</t>
        </is>
      </c>
      <c r="D1201" t="n">
        <v>8</v>
      </c>
      <c r="E1201" s="8" t="n">
        <v>40548.38263888889</v>
      </c>
      <c r="F1201" s="9" t="n">
        <v>1.25</v>
      </c>
      <c r="G1201" t="n">
        <v>13126</v>
      </c>
      <c r="H1201" t="inlineStr">
        <is>
          <t>United Kingdom</t>
        </is>
      </c>
      <c r="I1201" s="10">
        <f>IF(OR(G1201="",LEFT(A1201,1)="C",D1201&lt;=0,F1201&lt;=0,ISNUMBER(MATCH(B1201,NonProduct,0)),LEFT(B1201,5)="gift_",H1201&lt;&gt;"United Kingdom"),"Drop","Keep")</f>
        <v/>
      </c>
    </row>
    <row r="1202">
      <c r="A1202" t="n">
        <v>540113</v>
      </c>
      <c r="B1202" t="n">
        <v>84766</v>
      </c>
      <c r="C1202" t="inlineStr">
        <is>
          <t>SILVER ROCOCO CANDLE STICK</t>
        </is>
      </c>
      <c r="D1202" t="n">
        <v>12</v>
      </c>
      <c r="E1202" s="8" t="n">
        <v>40548.38263888889</v>
      </c>
      <c r="F1202" s="9" t="n">
        <v>1.95</v>
      </c>
      <c r="G1202" t="n">
        <v>13126</v>
      </c>
      <c r="H1202" t="inlineStr">
        <is>
          <t>United Kingdom</t>
        </is>
      </c>
      <c r="I1202" s="10">
        <f>IF(OR(G1202="",LEFT(A1202,1)="C",D1202&lt;=0,F1202&lt;=0,ISNUMBER(MATCH(B1202,NonProduct,0)),LEFT(B1202,5)="gift_",H1202&lt;&gt;"United Kingdom"),"Drop","Keep")</f>
        <v/>
      </c>
    </row>
    <row r="1203">
      <c r="A1203" t="n">
        <v>540113</v>
      </c>
      <c r="B1203" t="n">
        <v>22227</v>
      </c>
      <c r="C1203" t="inlineStr">
        <is>
          <t xml:space="preserve">HANGING HEART MIRROR DECORATION </t>
        </is>
      </c>
      <c r="D1203" t="n">
        <v>24</v>
      </c>
      <c r="E1203" s="8" t="n">
        <v>40548.38263888889</v>
      </c>
      <c r="F1203" s="9" t="n">
        <v>0.65</v>
      </c>
      <c r="G1203" t="n">
        <v>13126</v>
      </c>
      <c r="H1203" t="inlineStr">
        <is>
          <t>United Kingdom</t>
        </is>
      </c>
      <c r="I1203" s="10">
        <f>IF(OR(G1203="",LEFT(A1203,1)="C",D1203&lt;=0,F1203&lt;=0,ISNUMBER(MATCH(B1203,NonProduct,0)),LEFT(B1203,5)="gift_",H1203&lt;&gt;"United Kingdom"),"Drop","Keep")</f>
        <v/>
      </c>
    </row>
    <row r="1204">
      <c r="A1204" t="n">
        <v>540114</v>
      </c>
      <c r="B1204" t="n">
        <v>22865</v>
      </c>
      <c r="C1204" t="inlineStr">
        <is>
          <t>HAND WARMER OWL DESIGN</t>
        </is>
      </c>
      <c r="D1204" t="n">
        <v>36</v>
      </c>
      <c r="E1204" s="8" t="n">
        <v>40548.40555555555</v>
      </c>
      <c r="F1204" s="9" t="n">
        <v>2.1</v>
      </c>
      <c r="G1204" t="n">
        <v>15498</v>
      </c>
      <c r="H1204" t="inlineStr">
        <is>
          <t>United Kingdom</t>
        </is>
      </c>
      <c r="I1204" s="10">
        <f>IF(OR(G1204="",LEFT(A1204,1)="C",D1204&lt;=0,F1204&lt;=0,ISNUMBER(MATCH(B1204,NonProduct,0)),LEFT(B1204,5)="gift_",H1204&lt;&gt;"United Kingdom"),"Drop","Keep")</f>
        <v/>
      </c>
    </row>
    <row r="1205">
      <c r="A1205" t="n">
        <v>540114</v>
      </c>
      <c r="B1205" t="n">
        <v>21484</v>
      </c>
      <c r="C1205" t="inlineStr">
        <is>
          <t>CHICK GREY HOT WATER BOTTLE</t>
        </is>
      </c>
      <c r="D1205" t="n">
        <v>4</v>
      </c>
      <c r="E1205" s="8" t="n">
        <v>40548.40555555555</v>
      </c>
      <c r="F1205" s="9" t="n">
        <v>3.45</v>
      </c>
      <c r="G1205" t="n">
        <v>15498</v>
      </c>
      <c r="H1205" t="inlineStr">
        <is>
          <t>United Kingdom</t>
        </is>
      </c>
      <c r="I1205" s="10">
        <f>IF(OR(G1205="",LEFT(A1205,1)="C",D1205&lt;=0,F1205&lt;=0,ISNUMBER(MATCH(B1205,NonProduct,0)),LEFT(B1205,5)="gift_",H1205&lt;&gt;"United Kingdom"),"Drop","Keep")</f>
        <v/>
      </c>
    </row>
    <row r="1206">
      <c r="A1206" t="n">
        <v>540114</v>
      </c>
      <c r="B1206" t="n">
        <v>21967</v>
      </c>
      <c r="C1206" t="inlineStr">
        <is>
          <t>PACK OF 12 SKULL TISSUES</t>
        </is>
      </c>
      <c r="D1206" t="n">
        <v>48</v>
      </c>
      <c r="E1206" s="8" t="n">
        <v>40548.40555555555</v>
      </c>
      <c r="F1206" s="9" t="n">
        <v>0.29</v>
      </c>
      <c r="G1206" t="n">
        <v>15498</v>
      </c>
      <c r="H1206" t="inlineStr">
        <is>
          <t>United Kingdom</t>
        </is>
      </c>
      <c r="I1206" s="10">
        <f>IF(OR(G1206="",LEFT(A1206,1)="C",D1206&lt;=0,F1206&lt;=0,ISNUMBER(MATCH(B1206,NonProduct,0)),LEFT(B1206,5)="gift_",H1206&lt;&gt;"United Kingdom"),"Drop","Keep")</f>
        <v/>
      </c>
    </row>
    <row r="1207">
      <c r="A1207" t="n">
        <v>540114</v>
      </c>
      <c r="B1207" t="n">
        <v>22834</v>
      </c>
      <c r="C1207" t="inlineStr">
        <is>
          <t>HAND WARMER BABUSHKA DESIGN</t>
        </is>
      </c>
      <c r="D1207" t="n">
        <v>24</v>
      </c>
      <c r="E1207" s="8" t="n">
        <v>40548.40555555555</v>
      </c>
      <c r="F1207" s="9" t="n">
        <v>0.85</v>
      </c>
      <c r="G1207" t="n">
        <v>15498</v>
      </c>
      <c r="H1207" t="inlineStr">
        <is>
          <t>United Kingdom</t>
        </is>
      </c>
      <c r="I1207" s="10">
        <f>IF(OR(G1207="",LEFT(A1207,1)="C",D1207&lt;=0,F1207&lt;=0,ISNUMBER(MATCH(B1207,NonProduct,0)),LEFT(B1207,5)="gift_",H1207&lt;&gt;"United Kingdom"),"Drop","Keep")</f>
        <v/>
      </c>
    </row>
    <row r="1208">
      <c r="A1208" t="n">
        <v>540114</v>
      </c>
      <c r="B1208" t="n">
        <v>84077</v>
      </c>
      <c r="C1208" t="inlineStr">
        <is>
          <t>WORLD WAR 2 GLIDERS ASSTD DESIGNS</t>
        </is>
      </c>
      <c r="D1208" t="n">
        <v>96</v>
      </c>
      <c r="E1208" s="8" t="n">
        <v>40548.40555555555</v>
      </c>
      <c r="F1208" s="9" t="n">
        <v>0.29</v>
      </c>
      <c r="G1208" t="n">
        <v>15498</v>
      </c>
      <c r="H1208" t="inlineStr">
        <is>
          <t>United Kingdom</t>
        </is>
      </c>
      <c r="I1208" s="10">
        <f>IF(OR(G1208="",LEFT(A1208,1)="C",D1208&lt;=0,F1208&lt;=0,ISNUMBER(MATCH(B1208,NonProduct,0)),LEFT(B1208,5)="gift_",H1208&lt;&gt;"United Kingdom"),"Drop","Keep")</f>
        <v/>
      </c>
    </row>
    <row r="1209">
      <c r="A1209" t="n">
        <v>540114</v>
      </c>
      <c r="B1209" t="n">
        <v>21980</v>
      </c>
      <c r="C1209" t="inlineStr">
        <is>
          <t xml:space="preserve">PACK OF 12 RED RETROSPOT TISSUES </t>
        </is>
      </c>
      <c r="D1209" t="n">
        <v>48</v>
      </c>
      <c r="E1209" s="8" t="n">
        <v>40548.40555555555</v>
      </c>
      <c r="F1209" s="9" t="n">
        <v>0.29</v>
      </c>
      <c r="G1209" t="n">
        <v>15498</v>
      </c>
      <c r="H1209" t="inlineStr">
        <is>
          <t>United Kingdom</t>
        </is>
      </c>
      <c r="I1209" s="10">
        <f>IF(OR(G1209="",LEFT(A1209,1)="C",D1209&lt;=0,F1209&lt;=0,ISNUMBER(MATCH(B1209,NonProduct,0)),LEFT(B1209,5)="gift_",H1209&lt;&gt;"United Kingdom"),"Drop","Keep")</f>
        <v/>
      </c>
    </row>
    <row r="1210">
      <c r="A1210" t="n">
        <v>540114</v>
      </c>
      <c r="B1210" t="n">
        <v>21982</v>
      </c>
      <c r="C1210" t="inlineStr">
        <is>
          <t xml:space="preserve">PACK OF 12 SUKI TISSUES </t>
        </is>
      </c>
      <c r="D1210" t="n">
        <v>48</v>
      </c>
      <c r="E1210" s="8" t="n">
        <v>40548.40555555555</v>
      </c>
      <c r="F1210" s="9" t="n">
        <v>0.29</v>
      </c>
      <c r="G1210" t="n">
        <v>15498</v>
      </c>
      <c r="H1210" t="inlineStr">
        <is>
          <t>United Kingdom</t>
        </is>
      </c>
      <c r="I1210" s="10">
        <f>IF(OR(G1210="",LEFT(A1210,1)="C",D1210&lt;=0,F1210&lt;=0,ISNUMBER(MATCH(B1210,NonProduct,0)),LEFT(B1210,5)="gift_",H1210&lt;&gt;"United Kingdom"),"Drop","Keep")</f>
        <v/>
      </c>
    </row>
    <row r="1211">
      <c r="A1211" t="n">
        <v>540114</v>
      </c>
      <c r="B1211" t="n">
        <v>21479</v>
      </c>
      <c r="C1211" t="inlineStr">
        <is>
          <t xml:space="preserve">WHITE SKULL HOT WATER BOTTLE </t>
        </is>
      </c>
      <c r="D1211" t="n">
        <v>8</v>
      </c>
      <c r="E1211" s="8" t="n">
        <v>40548.40555555555</v>
      </c>
      <c r="F1211" s="9" t="n">
        <v>3.75</v>
      </c>
      <c r="G1211" t="n">
        <v>15498</v>
      </c>
      <c r="H1211" t="inlineStr">
        <is>
          <t>United Kingdom</t>
        </is>
      </c>
      <c r="I1211" s="10">
        <f>IF(OR(G1211="",LEFT(A1211,1)="C",D1211&lt;=0,F1211&lt;=0,ISNUMBER(MATCH(B1211,NonProduct,0)),LEFT(B1211,5)="gift_",H1211&lt;&gt;"United Kingdom"),"Drop","Keep")</f>
        <v/>
      </c>
    </row>
    <row r="1212">
      <c r="A1212" t="n">
        <v>540114</v>
      </c>
      <c r="B1212" t="inlineStr">
        <is>
          <t>84030E</t>
        </is>
      </c>
      <c r="C1212" t="inlineStr">
        <is>
          <t>ENGLISH ROSE HOT WATER BOTTLE</t>
        </is>
      </c>
      <c r="D1212" t="n">
        <v>8</v>
      </c>
      <c r="E1212" s="8" t="n">
        <v>40548.40555555555</v>
      </c>
      <c r="F1212" s="9" t="n">
        <v>4.25</v>
      </c>
      <c r="G1212" t="n">
        <v>15498</v>
      </c>
      <c r="H1212" t="inlineStr">
        <is>
          <t>United Kingdom</t>
        </is>
      </c>
      <c r="I1212" s="10">
        <f>IF(OR(G1212="",LEFT(A1212,1)="C",D1212&lt;=0,F1212&lt;=0,ISNUMBER(MATCH(B1212,NonProduct,0)),LEFT(B1212,5)="gift_",H1212&lt;&gt;"United Kingdom"),"Drop","Keep")</f>
        <v/>
      </c>
    </row>
    <row r="1213">
      <c r="A1213" t="n">
        <v>540115</v>
      </c>
      <c r="B1213" t="n">
        <v>22021</v>
      </c>
      <c r="C1213" t="inlineStr">
        <is>
          <t>BLUE FELT EASTER EGG BASKET</t>
        </is>
      </c>
      <c r="D1213" t="n">
        <v>6</v>
      </c>
      <c r="E1213" s="8" t="n">
        <v>40548.41041666667</v>
      </c>
      <c r="F1213" s="9" t="n">
        <v>1.65</v>
      </c>
      <c r="G1213" t="n">
        <v>15235</v>
      </c>
      <c r="H1213" t="inlineStr">
        <is>
          <t>United Kingdom</t>
        </is>
      </c>
      <c r="I1213" s="10">
        <f>IF(OR(G1213="",LEFT(A1213,1)="C",D1213&lt;=0,F1213&lt;=0,ISNUMBER(MATCH(B1213,NonProduct,0)),LEFT(B1213,5)="gift_",H1213&lt;&gt;"United Kingdom"),"Drop","Keep")</f>
        <v/>
      </c>
    </row>
    <row r="1214">
      <c r="A1214" t="n">
        <v>540115</v>
      </c>
      <c r="B1214" t="inlineStr">
        <is>
          <t>85206A</t>
        </is>
      </c>
      <c r="C1214" t="inlineStr">
        <is>
          <t>CREAM FELT EASTER EGG BASKET</t>
        </is>
      </c>
      <c r="D1214" t="n">
        <v>6</v>
      </c>
      <c r="E1214" s="8" t="n">
        <v>40548.41041666667</v>
      </c>
      <c r="F1214" s="9" t="n">
        <v>1.65</v>
      </c>
      <c r="G1214" t="n">
        <v>15235</v>
      </c>
      <c r="H1214" t="inlineStr">
        <is>
          <t>United Kingdom</t>
        </is>
      </c>
      <c r="I1214" s="10">
        <f>IF(OR(G1214="",LEFT(A1214,1)="C",D1214&lt;=0,F1214&lt;=0,ISNUMBER(MATCH(B1214,NonProduct,0)),LEFT(B1214,5)="gift_",H1214&lt;&gt;"United Kingdom"),"Drop","Keep")</f>
        <v/>
      </c>
    </row>
    <row r="1215">
      <c r="A1215" t="n">
        <v>540115</v>
      </c>
      <c r="B1215" t="n">
        <v>84218</v>
      </c>
      <c r="C1215" t="inlineStr">
        <is>
          <t>BOX/12 CHICK &amp; EGG IN BASKET</t>
        </is>
      </c>
      <c r="D1215" t="n">
        <v>6</v>
      </c>
      <c r="E1215" s="8" t="n">
        <v>40548.41041666667</v>
      </c>
      <c r="F1215" s="9" t="n">
        <v>1.95</v>
      </c>
      <c r="G1215" t="n">
        <v>15235</v>
      </c>
      <c r="H1215" t="inlineStr">
        <is>
          <t>United Kingdom</t>
        </is>
      </c>
      <c r="I1215" s="10">
        <f>IF(OR(G1215="",LEFT(A1215,1)="C",D1215&lt;=0,F1215&lt;=0,ISNUMBER(MATCH(B1215,NonProduct,0)),LEFT(B1215,5)="gift_",H1215&lt;&gt;"United Kingdom"),"Drop","Keep")</f>
        <v/>
      </c>
    </row>
    <row r="1216">
      <c r="A1216" t="n">
        <v>540115</v>
      </c>
      <c r="B1216" t="n">
        <v>85187</v>
      </c>
      <c r="C1216" t="inlineStr">
        <is>
          <t>S/12 MINI RABBIT EASTER</t>
        </is>
      </c>
      <c r="D1216" t="n">
        <v>6</v>
      </c>
      <c r="E1216" s="8" t="n">
        <v>40548.41041666667</v>
      </c>
      <c r="F1216" s="9" t="n">
        <v>1.65</v>
      </c>
      <c r="G1216" t="n">
        <v>15235</v>
      </c>
      <c r="H1216" t="inlineStr">
        <is>
          <t>United Kingdom</t>
        </is>
      </c>
      <c r="I1216" s="10">
        <f>IF(OR(G1216="",LEFT(A1216,1)="C",D1216&lt;=0,F1216&lt;=0,ISNUMBER(MATCH(B1216,NonProduct,0)),LEFT(B1216,5)="gift_",H1216&lt;&gt;"United Kingdom"),"Drop","Keep")</f>
        <v/>
      </c>
    </row>
    <row r="1217">
      <c r="A1217" t="n">
        <v>540115</v>
      </c>
      <c r="B1217" t="n">
        <v>22241</v>
      </c>
      <c r="C1217" t="inlineStr">
        <is>
          <t>GARLAND WOODEN HAPPY EASTER</t>
        </is>
      </c>
      <c r="D1217" t="n">
        <v>12</v>
      </c>
      <c r="E1217" s="8" t="n">
        <v>40548.41041666667</v>
      </c>
      <c r="F1217" s="9" t="n">
        <v>1.25</v>
      </c>
      <c r="G1217" t="n">
        <v>15235</v>
      </c>
      <c r="H1217" t="inlineStr">
        <is>
          <t>United Kingdom</t>
        </is>
      </c>
      <c r="I1217" s="10">
        <f>IF(OR(G1217="",LEFT(A1217,1)="C",D1217&lt;=0,F1217&lt;=0,ISNUMBER(MATCH(B1217,NonProduct,0)),LEFT(B1217,5)="gift_",H1217&lt;&gt;"United Kingdom"),"Drop","Keep")</f>
        <v/>
      </c>
    </row>
    <row r="1218">
      <c r="A1218" t="n">
        <v>540115</v>
      </c>
      <c r="B1218" t="inlineStr">
        <is>
          <t>85194S</t>
        </is>
      </c>
      <c r="C1218" t="inlineStr">
        <is>
          <t>HANGING SPRING FLOWER EGG SMALL</t>
        </is>
      </c>
      <c r="D1218" t="n">
        <v>24</v>
      </c>
      <c r="E1218" s="8" t="n">
        <v>40548.41041666667</v>
      </c>
      <c r="F1218" s="9" t="n">
        <v>0.65</v>
      </c>
      <c r="G1218" t="n">
        <v>15235</v>
      </c>
      <c r="H1218" t="inlineStr">
        <is>
          <t>United Kingdom</t>
        </is>
      </c>
      <c r="I1218" s="10">
        <f>IF(OR(G1218="",LEFT(A1218,1)="C",D1218&lt;=0,F1218&lt;=0,ISNUMBER(MATCH(B1218,NonProduct,0)),LEFT(B1218,5)="gift_",H1218&lt;&gt;"United Kingdom"),"Drop","Keep")</f>
        <v/>
      </c>
    </row>
    <row r="1219">
      <c r="A1219" t="n">
        <v>540115</v>
      </c>
      <c r="B1219" t="n">
        <v>21108</v>
      </c>
      <c r="C1219" t="inlineStr">
        <is>
          <t>FAIRY CAKE FLANNEL ASSORTED COLOUR</t>
        </is>
      </c>
      <c r="D1219" t="n">
        <v>9</v>
      </c>
      <c r="E1219" s="8" t="n">
        <v>40548.41041666667</v>
      </c>
      <c r="F1219" s="9" t="n">
        <v>2.55</v>
      </c>
      <c r="G1219" t="n">
        <v>15235</v>
      </c>
      <c r="H1219" t="inlineStr">
        <is>
          <t>United Kingdom</t>
        </is>
      </c>
      <c r="I1219" s="10">
        <f>IF(OR(G1219="",LEFT(A1219,1)="C",D1219&lt;=0,F1219&lt;=0,ISNUMBER(MATCH(B1219,NonProduct,0)),LEFT(B1219,5)="gift_",H1219&lt;&gt;"United Kingdom"),"Drop","Keep")</f>
        <v/>
      </c>
    </row>
    <row r="1220">
      <c r="A1220" t="n">
        <v>540115</v>
      </c>
      <c r="B1220" t="n">
        <v>21107</v>
      </c>
      <c r="C1220" t="inlineStr">
        <is>
          <t xml:space="preserve">CREAM SLICE FLANNEL PINK SPOT </t>
        </is>
      </c>
      <c r="D1220" t="n">
        <v>6</v>
      </c>
      <c r="E1220" s="8" t="n">
        <v>40548.41041666667</v>
      </c>
      <c r="F1220" s="9" t="n">
        <v>2.95</v>
      </c>
      <c r="G1220" t="n">
        <v>15235</v>
      </c>
      <c r="H1220" t="inlineStr">
        <is>
          <t>United Kingdom</t>
        </is>
      </c>
      <c r="I1220" s="10">
        <f>IF(OR(G1220="",LEFT(A1220,1)="C",D1220&lt;=0,F1220&lt;=0,ISNUMBER(MATCH(B1220,NonProduct,0)),LEFT(B1220,5)="gift_",H1220&lt;&gt;"United Kingdom"),"Drop","Keep")</f>
        <v/>
      </c>
    </row>
    <row r="1221">
      <c r="A1221" t="n">
        <v>540116</v>
      </c>
      <c r="B1221" t="n">
        <v>22202</v>
      </c>
      <c r="C1221" t="inlineStr">
        <is>
          <t>MILK PAN PINK POLKADOT</t>
        </is>
      </c>
      <c r="D1221" t="n">
        <v>1</v>
      </c>
      <c r="E1221" s="8" t="n">
        <v>40548.4125</v>
      </c>
      <c r="F1221" s="9" t="n">
        <v>7.62</v>
      </c>
      <c r="H1221" t="inlineStr">
        <is>
          <t>United Kingdom</t>
        </is>
      </c>
      <c r="I1221" s="10">
        <f>IF(OR(G1221="",LEFT(A1221,1)="C",D1221&lt;=0,F1221&lt;=0,ISNUMBER(MATCH(B1221,NonProduct,0)),LEFT(B1221,5)="gift_",H1221&lt;&gt;"United Kingdom"),"Drop","Keep")</f>
        <v/>
      </c>
    </row>
    <row r="1222">
      <c r="A1222" t="n">
        <v>540116</v>
      </c>
      <c r="B1222" t="inlineStr">
        <is>
          <t>DOT</t>
        </is>
      </c>
      <c r="C1222" t="inlineStr">
        <is>
          <t>DOTCOM POSTAGE</t>
        </is>
      </c>
      <c r="D1222" t="n">
        <v>1</v>
      </c>
      <c r="E1222" s="8" t="n">
        <v>40548.4125</v>
      </c>
      <c r="F1222" s="9" t="n">
        <v>2.51</v>
      </c>
      <c r="H1222" t="inlineStr">
        <is>
          <t>United Kingdom</t>
        </is>
      </c>
      <c r="I1222" s="10">
        <f>IF(OR(G1222="",LEFT(A1222,1)="C",D1222&lt;=0,F1222&lt;=0,ISNUMBER(MATCH(B1222,NonProduct,0)),LEFT(B1222,5)="gift_",H1222&lt;&gt;"United Kingdom"),"Drop","Keep")</f>
        <v/>
      </c>
    </row>
    <row r="1223">
      <c r="A1223" t="inlineStr">
        <is>
          <t>C540117</t>
        </is>
      </c>
      <c r="B1223" t="inlineStr">
        <is>
          <t>AMAZONFEE</t>
        </is>
      </c>
      <c r="C1223" t="inlineStr">
        <is>
          <t>AMAZON FEE</t>
        </is>
      </c>
      <c r="D1223" t="n">
        <v>-1</v>
      </c>
      <c r="E1223" s="8" t="n">
        <v>40548.41319444445</v>
      </c>
      <c r="F1223" s="9" t="n">
        <v>16888.02</v>
      </c>
      <c r="H1223" t="inlineStr">
        <is>
          <t>United Kingdom</t>
        </is>
      </c>
      <c r="I1223" s="10">
        <f>IF(OR(G1223="",LEFT(A1223,1)="C",D1223&lt;=0,F1223&lt;=0,ISNUMBER(MATCH(B1223,NonProduct,0)),LEFT(B1223,5)="gift_",H1223&lt;&gt;"United Kingdom"),"Drop","Keep")</f>
        <v/>
      </c>
    </row>
    <row r="1224">
      <c r="A1224" t="inlineStr">
        <is>
          <t>C540118</t>
        </is>
      </c>
      <c r="B1224" t="inlineStr">
        <is>
          <t>AMAZONFEE</t>
        </is>
      </c>
      <c r="C1224" t="inlineStr">
        <is>
          <t>AMAZON FEE</t>
        </is>
      </c>
      <c r="D1224" t="n">
        <v>-1</v>
      </c>
      <c r="E1224" s="8" t="n">
        <v>40548.41458333333</v>
      </c>
      <c r="F1224" s="9" t="n">
        <v>16453.71</v>
      </c>
      <c r="H1224" t="inlineStr">
        <is>
          <t>United Kingdom</t>
        </is>
      </c>
      <c r="I1224" s="10">
        <f>IF(OR(G1224="",LEFT(A1224,1)="C",D1224&lt;=0,F1224&lt;=0,ISNUMBER(MATCH(B1224,NonProduct,0)),LEFT(B1224,5)="gift_",H1224&lt;&gt;"United Kingdom"),"Drop","Keep")</f>
        <v/>
      </c>
    </row>
    <row r="1225">
      <c r="A1225" t="n">
        <v>540119</v>
      </c>
      <c r="B1225" t="n">
        <v>22865</v>
      </c>
      <c r="D1225" t="n">
        <v>-60</v>
      </c>
      <c r="E1225" s="8" t="n">
        <v>40548.42152777778</v>
      </c>
      <c r="F1225" s="9" t="n">
        <v>0</v>
      </c>
      <c r="H1225" t="inlineStr">
        <is>
          <t>United Kingdom</t>
        </is>
      </c>
      <c r="I1225" s="10">
        <f>IF(OR(G1225="",LEFT(A1225,1)="C",D1225&lt;=0,F1225&lt;=0,ISNUMBER(MATCH(B1225,NonProduct,0)),LEFT(B1225,5)="gift_",H1225&lt;&gt;"United Kingdom"),"Drop","Keep")</f>
        <v/>
      </c>
    </row>
    <row r="1226">
      <c r="A1226" t="n">
        <v>540120</v>
      </c>
      <c r="B1226" t="n">
        <v>22720</v>
      </c>
      <c r="C1226" t="inlineStr">
        <is>
          <t xml:space="preserve">SET OF 3 CAKE TINS PANTRY DESIGN </t>
        </is>
      </c>
      <c r="D1226" t="n">
        <v>6</v>
      </c>
      <c r="E1226" s="8" t="n">
        <v>40548.42222222222</v>
      </c>
      <c r="F1226" s="9" t="n">
        <v>4.95</v>
      </c>
      <c r="G1226" t="n">
        <v>17675</v>
      </c>
      <c r="H1226" t="inlineStr">
        <is>
          <t>United Kingdom</t>
        </is>
      </c>
      <c r="I1226" s="10">
        <f>IF(OR(G1226="",LEFT(A1226,1)="C",D1226&lt;=0,F1226&lt;=0,ISNUMBER(MATCH(B1226,NonProduct,0)),LEFT(B1226,5)="gift_",H1226&lt;&gt;"United Kingdom"),"Drop","Keep")</f>
        <v/>
      </c>
    </row>
    <row r="1227">
      <c r="A1227" t="n">
        <v>540120</v>
      </c>
      <c r="B1227" t="n">
        <v>22624</v>
      </c>
      <c r="C1227" t="inlineStr">
        <is>
          <t>IVORY KITCHEN SCALES</t>
        </is>
      </c>
      <c r="D1227" t="n">
        <v>4</v>
      </c>
      <c r="E1227" s="8" t="n">
        <v>40548.42222222222</v>
      </c>
      <c r="F1227" s="9" t="n">
        <v>8.5</v>
      </c>
      <c r="G1227" t="n">
        <v>17675</v>
      </c>
      <c r="H1227" t="inlineStr">
        <is>
          <t>United Kingdom</t>
        </is>
      </c>
      <c r="I1227" s="10">
        <f>IF(OR(G1227="",LEFT(A1227,1)="C",D1227&lt;=0,F1227&lt;=0,ISNUMBER(MATCH(B1227,NonProduct,0)),LEFT(B1227,5)="gift_",H1227&lt;&gt;"United Kingdom"),"Drop","Keep")</f>
        <v/>
      </c>
    </row>
    <row r="1228">
      <c r="A1228" t="n">
        <v>540120</v>
      </c>
      <c r="B1228" t="n">
        <v>22625</v>
      </c>
      <c r="C1228" t="inlineStr">
        <is>
          <t>RED KITCHEN SCALES</t>
        </is>
      </c>
      <c r="D1228" t="n">
        <v>4</v>
      </c>
      <c r="E1228" s="8" t="n">
        <v>40548.42222222222</v>
      </c>
      <c r="F1228" s="9" t="n">
        <v>8.5</v>
      </c>
      <c r="G1228" t="n">
        <v>17675</v>
      </c>
      <c r="H1228" t="inlineStr">
        <is>
          <t>United Kingdom</t>
        </is>
      </c>
      <c r="I1228" s="10">
        <f>IF(OR(G1228="",LEFT(A1228,1)="C",D1228&lt;=0,F1228&lt;=0,ISNUMBER(MATCH(B1228,NonProduct,0)),LEFT(B1228,5)="gift_",H1228&lt;&gt;"United Kingdom"),"Drop","Keep")</f>
        <v/>
      </c>
    </row>
    <row r="1229">
      <c r="A1229" t="n">
        <v>540120</v>
      </c>
      <c r="B1229" t="n">
        <v>22726</v>
      </c>
      <c r="C1229" t="inlineStr">
        <is>
          <t>ALARM CLOCK BAKELIKE GREEN</t>
        </is>
      </c>
      <c r="D1229" t="n">
        <v>8</v>
      </c>
      <c r="E1229" s="8" t="n">
        <v>40548.42222222222</v>
      </c>
      <c r="F1229" s="9" t="n">
        <v>3.75</v>
      </c>
      <c r="G1229" t="n">
        <v>17675</v>
      </c>
      <c r="H1229" t="inlineStr">
        <is>
          <t>United Kingdom</t>
        </is>
      </c>
      <c r="I1229" s="10">
        <f>IF(OR(G1229="",LEFT(A1229,1)="C",D1229&lt;=0,F1229&lt;=0,ISNUMBER(MATCH(B1229,NonProduct,0)),LEFT(B1229,5)="gift_",H1229&lt;&gt;"United Kingdom"),"Drop","Keep")</f>
        <v/>
      </c>
    </row>
    <row r="1230">
      <c r="A1230" t="n">
        <v>540120</v>
      </c>
      <c r="B1230" t="n">
        <v>22727</v>
      </c>
      <c r="C1230" t="inlineStr">
        <is>
          <t xml:space="preserve">ALARM CLOCK BAKELIKE RED </t>
        </is>
      </c>
      <c r="D1230" t="n">
        <v>12</v>
      </c>
      <c r="E1230" s="8" t="n">
        <v>40548.42222222222</v>
      </c>
      <c r="F1230" s="9" t="n">
        <v>3.75</v>
      </c>
      <c r="G1230" t="n">
        <v>17675</v>
      </c>
      <c r="H1230" t="inlineStr">
        <is>
          <t>United Kingdom</t>
        </is>
      </c>
      <c r="I1230" s="10">
        <f>IF(OR(G1230="",LEFT(A1230,1)="C",D1230&lt;=0,F1230&lt;=0,ISNUMBER(MATCH(B1230,NonProduct,0)),LEFT(B1230,5)="gift_",H1230&lt;&gt;"United Kingdom"),"Drop","Keep")</f>
        <v/>
      </c>
    </row>
    <row r="1231">
      <c r="A1231" t="n">
        <v>540120</v>
      </c>
      <c r="B1231" t="n">
        <v>22730</v>
      </c>
      <c r="C1231" t="inlineStr">
        <is>
          <t>ALARM CLOCK BAKELIKE IVORY</t>
        </is>
      </c>
      <c r="D1231" t="n">
        <v>8</v>
      </c>
      <c r="E1231" s="8" t="n">
        <v>40548.42222222222</v>
      </c>
      <c r="F1231" s="9" t="n">
        <v>3.75</v>
      </c>
      <c r="G1231" t="n">
        <v>17675</v>
      </c>
      <c r="H1231" t="inlineStr">
        <is>
          <t>United Kingdom</t>
        </is>
      </c>
      <c r="I1231" s="10">
        <f>IF(OR(G1231="",LEFT(A1231,1)="C",D1231&lt;=0,F1231&lt;=0,ISNUMBER(MATCH(B1231,NonProduct,0)),LEFT(B1231,5)="gift_",H1231&lt;&gt;"United Kingdom"),"Drop","Keep")</f>
        <v/>
      </c>
    </row>
    <row r="1232">
      <c r="A1232" t="n">
        <v>540120</v>
      </c>
      <c r="B1232" t="n">
        <v>22841</v>
      </c>
      <c r="C1232" t="inlineStr">
        <is>
          <t>ROUND CAKE TIN VINTAGE GREEN</t>
        </is>
      </c>
      <c r="D1232" t="n">
        <v>4</v>
      </c>
      <c r="E1232" s="8" t="n">
        <v>40548.42222222222</v>
      </c>
      <c r="F1232" s="9" t="n">
        <v>7.95</v>
      </c>
      <c r="G1232" t="n">
        <v>17675</v>
      </c>
      <c r="H1232" t="inlineStr">
        <is>
          <t>United Kingdom</t>
        </is>
      </c>
      <c r="I1232" s="10">
        <f>IF(OR(G1232="",LEFT(A1232,1)="C",D1232&lt;=0,F1232&lt;=0,ISNUMBER(MATCH(B1232,NonProduct,0)),LEFT(B1232,5)="gift_",H1232&lt;&gt;"United Kingdom"),"Drop","Keep")</f>
        <v/>
      </c>
    </row>
    <row r="1233">
      <c r="A1233" t="n">
        <v>540120</v>
      </c>
      <c r="B1233" t="n">
        <v>21485</v>
      </c>
      <c r="C1233" t="inlineStr">
        <is>
          <t>RETROSPOT HEART HOT WATER BOTTLE</t>
        </is>
      </c>
      <c r="D1233" t="n">
        <v>12</v>
      </c>
      <c r="E1233" s="8" t="n">
        <v>40548.42222222222</v>
      </c>
      <c r="F1233" s="9" t="n">
        <v>4.95</v>
      </c>
      <c r="G1233" t="n">
        <v>17675</v>
      </c>
      <c r="H1233" t="inlineStr">
        <is>
          <t>United Kingdom</t>
        </is>
      </c>
      <c r="I1233" s="10">
        <f>IF(OR(G1233="",LEFT(A1233,1)="C",D1233&lt;=0,F1233&lt;=0,ISNUMBER(MATCH(B1233,NonProduct,0)),LEFT(B1233,5)="gift_",H1233&lt;&gt;"United Kingdom"),"Drop","Keep")</f>
        <v/>
      </c>
    </row>
    <row r="1234">
      <c r="A1234" t="n">
        <v>540120</v>
      </c>
      <c r="B1234" t="n">
        <v>21733</v>
      </c>
      <c r="C1234" t="inlineStr">
        <is>
          <t>RED HANGING HEART T-LIGHT HOLDER</t>
        </is>
      </c>
      <c r="D1234" t="n">
        <v>12</v>
      </c>
      <c r="E1234" s="8" t="n">
        <v>40548.42222222222</v>
      </c>
      <c r="F1234" s="9" t="n">
        <v>2.95</v>
      </c>
      <c r="G1234" t="n">
        <v>17675</v>
      </c>
      <c r="H1234" t="inlineStr">
        <is>
          <t>United Kingdom</t>
        </is>
      </c>
      <c r="I1234" s="10">
        <f>IF(OR(G1234="",LEFT(A1234,1)="C",D1234&lt;=0,F1234&lt;=0,ISNUMBER(MATCH(B1234,NonProduct,0)),LEFT(B1234,5)="gift_",H1234&lt;&gt;"United Kingdom"),"Drop","Keep")</f>
        <v/>
      </c>
    </row>
    <row r="1235">
      <c r="A1235" t="n">
        <v>540120</v>
      </c>
      <c r="B1235" t="n">
        <v>22189</v>
      </c>
      <c r="C1235" t="inlineStr">
        <is>
          <t>CREAM HEART CARD HOLDER</t>
        </is>
      </c>
      <c r="D1235" t="n">
        <v>12</v>
      </c>
      <c r="E1235" s="8" t="n">
        <v>40548.42222222222</v>
      </c>
      <c r="F1235" s="9" t="n">
        <v>3.95</v>
      </c>
      <c r="G1235" t="n">
        <v>17675</v>
      </c>
      <c r="H1235" t="inlineStr">
        <is>
          <t>United Kingdom</t>
        </is>
      </c>
      <c r="I1235" s="10">
        <f>IF(OR(G1235="",LEFT(A1235,1)="C",D1235&lt;=0,F1235&lt;=0,ISNUMBER(MATCH(B1235,NonProduct,0)),LEFT(B1235,5)="gift_",H1235&lt;&gt;"United Kingdom"),"Drop","Keep")</f>
        <v/>
      </c>
    </row>
    <row r="1236">
      <c r="A1236" t="n">
        <v>540120</v>
      </c>
      <c r="B1236" t="n">
        <v>82484</v>
      </c>
      <c r="C1236" t="inlineStr">
        <is>
          <t>WOOD BLACK BOARD ANT WHITE FINISH</t>
        </is>
      </c>
      <c r="D1236" t="n">
        <v>12</v>
      </c>
      <c r="E1236" s="8" t="n">
        <v>40548.42222222222</v>
      </c>
      <c r="F1236" s="9" t="n">
        <v>5.55</v>
      </c>
      <c r="G1236" t="n">
        <v>17675</v>
      </c>
      <c r="H1236" t="inlineStr">
        <is>
          <t>United Kingdom</t>
        </is>
      </c>
      <c r="I1236" s="10">
        <f>IF(OR(G1236="",LEFT(A1236,1)="C",D1236&lt;=0,F1236&lt;=0,ISNUMBER(MATCH(B1236,NonProduct,0)),LEFT(B1236,5)="gift_",H1236&lt;&gt;"United Kingdom"),"Drop","Keep")</f>
        <v/>
      </c>
    </row>
    <row r="1237">
      <c r="A1237" t="n">
        <v>540120</v>
      </c>
      <c r="B1237" t="n">
        <v>21484</v>
      </c>
      <c r="C1237" t="inlineStr">
        <is>
          <t>CHICK GREY HOT WATER BOTTLE</t>
        </is>
      </c>
      <c r="D1237" t="n">
        <v>8</v>
      </c>
      <c r="E1237" s="8" t="n">
        <v>40548.42222222222</v>
      </c>
      <c r="F1237" s="9" t="n">
        <v>3.45</v>
      </c>
      <c r="G1237" t="n">
        <v>17675</v>
      </c>
      <c r="H1237" t="inlineStr">
        <is>
          <t>United Kingdom</t>
        </is>
      </c>
      <c r="I1237" s="10">
        <f>IF(OR(G1237="",LEFT(A1237,1)="C",D1237&lt;=0,F1237&lt;=0,ISNUMBER(MATCH(B1237,NonProduct,0)),LEFT(B1237,5)="gift_",H1237&lt;&gt;"United Kingdom"),"Drop","Keep")</f>
        <v/>
      </c>
    </row>
    <row r="1238">
      <c r="A1238" t="n">
        <v>540120</v>
      </c>
      <c r="B1238" t="n">
        <v>21754</v>
      </c>
      <c r="C1238" t="inlineStr">
        <is>
          <t>HOME BUILDING BLOCK WORD</t>
        </is>
      </c>
      <c r="D1238" t="n">
        <v>12</v>
      </c>
      <c r="E1238" s="8" t="n">
        <v>40548.42222222222</v>
      </c>
      <c r="F1238" s="9" t="n">
        <v>5.95</v>
      </c>
      <c r="G1238" t="n">
        <v>17675</v>
      </c>
      <c r="H1238" t="inlineStr">
        <is>
          <t>United Kingdom</t>
        </is>
      </c>
      <c r="I1238" s="10">
        <f>IF(OR(G1238="",LEFT(A1238,1)="C",D1238&lt;=0,F1238&lt;=0,ISNUMBER(MATCH(B1238,NonProduct,0)),LEFT(B1238,5)="gift_",H1238&lt;&gt;"United Kingdom"),"Drop","Keep")</f>
        <v/>
      </c>
    </row>
    <row r="1239">
      <c r="A1239" t="n">
        <v>540120</v>
      </c>
      <c r="B1239" t="n">
        <v>21668</v>
      </c>
      <c r="C1239" t="inlineStr">
        <is>
          <t>RED STRIPE CERAMIC DRAWER KNOB</t>
        </is>
      </c>
      <c r="D1239" t="n">
        <v>24</v>
      </c>
      <c r="E1239" s="8" t="n">
        <v>40548.42222222222</v>
      </c>
      <c r="F1239" s="9" t="n">
        <v>1.25</v>
      </c>
      <c r="G1239" t="n">
        <v>17675</v>
      </c>
      <c r="H1239" t="inlineStr">
        <is>
          <t>United Kingdom</t>
        </is>
      </c>
      <c r="I1239" s="10">
        <f>IF(OR(G1239="",LEFT(A1239,1)="C",D1239&lt;=0,F1239&lt;=0,ISNUMBER(MATCH(B1239,NonProduct,0)),LEFT(B1239,5)="gift_",H1239&lt;&gt;"United Kingdom"),"Drop","Keep")</f>
        <v/>
      </c>
    </row>
    <row r="1240">
      <c r="A1240" t="n">
        <v>540120</v>
      </c>
      <c r="B1240" t="n">
        <v>21669</v>
      </c>
      <c r="C1240" t="inlineStr">
        <is>
          <t>BLUE STRIPE CERAMIC DRAWER KNOB</t>
        </is>
      </c>
      <c r="D1240" t="n">
        <v>24</v>
      </c>
      <c r="E1240" s="8" t="n">
        <v>40548.42222222222</v>
      </c>
      <c r="F1240" s="9" t="n">
        <v>1.25</v>
      </c>
      <c r="G1240" t="n">
        <v>17675</v>
      </c>
      <c r="H1240" t="inlineStr">
        <is>
          <t>United Kingdom</t>
        </is>
      </c>
      <c r="I1240" s="10">
        <f>IF(OR(G1240="",LEFT(A1240,1)="C",D1240&lt;=0,F1240&lt;=0,ISNUMBER(MATCH(B1240,NonProduct,0)),LEFT(B1240,5)="gift_",H1240&lt;&gt;"United Kingdom"),"Drop","Keep")</f>
        <v/>
      </c>
    </row>
    <row r="1241">
      <c r="A1241" t="n">
        <v>540120</v>
      </c>
      <c r="B1241" t="n">
        <v>21670</v>
      </c>
      <c r="C1241" t="inlineStr">
        <is>
          <t>BLUE SPOT CERAMIC DRAWER KNOB</t>
        </is>
      </c>
      <c r="D1241" t="n">
        <v>24</v>
      </c>
      <c r="E1241" s="8" t="n">
        <v>40548.42222222222</v>
      </c>
      <c r="F1241" s="9" t="n">
        <v>1.25</v>
      </c>
      <c r="G1241" t="n">
        <v>17675</v>
      </c>
      <c r="H1241" t="inlineStr">
        <is>
          <t>United Kingdom</t>
        </is>
      </c>
      <c r="I1241" s="10">
        <f>IF(OR(G1241="",LEFT(A1241,1)="C",D1241&lt;=0,F1241&lt;=0,ISNUMBER(MATCH(B1241,NonProduct,0)),LEFT(B1241,5)="gift_",H1241&lt;&gt;"United Kingdom"),"Drop","Keep")</f>
        <v/>
      </c>
    </row>
    <row r="1242">
      <c r="A1242" t="n">
        <v>540120</v>
      </c>
      <c r="B1242" t="n">
        <v>21671</v>
      </c>
      <c r="C1242" t="inlineStr">
        <is>
          <t>RED SPOT CERAMIC DRAWER KNOB</t>
        </is>
      </c>
      <c r="D1242" t="n">
        <v>24</v>
      </c>
      <c r="E1242" s="8" t="n">
        <v>40548.42222222222</v>
      </c>
      <c r="F1242" s="9" t="n">
        <v>1.25</v>
      </c>
      <c r="G1242" t="n">
        <v>17675</v>
      </c>
      <c r="H1242" t="inlineStr">
        <is>
          <t>United Kingdom</t>
        </is>
      </c>
      <c r="I1242" s="10">
        <f>IF(OR(G1242="",LEFT(A1242,1)="C",D1242&lt;=0,F1242&lt;=0,ISNUMBER(MATCH(B1242,NonProduct,0)),LEFT(B1242,5)="gift_",H1242&lt;&gt;"United Kingdom"),"Drop","Keep")</f>
        <v/>
      </c>
    </row>
    <row r="1243">
      <c r="A1243" t="n">
        <v>540120</v>
      </c>
      <c r="B1243" t="n">
        <v>22804</v>
      </c>
      <c r="C1243" t="inlineStr">
        <is>
          <t>CANDLEHOLDER PINK HANGING HEART</t>
        </is>
      </c>
      <c r="D1243" t="n">
        <v>18</v>
      </c>
      <c r="E1243" s="8" t="n">
        <v>40548.42222222222</v>
      </c>
      <c r="F1243" s="9" t="n">
        <v>2.95</v>
      </c>
      <c r="G1243" t="n">
        <v>17675</v>
      </c>
      <c r="H1243" t="inlineStr">
        <is>
          <t>United Kingdom</t>
        </is>
      </c>
      <c r="I1243" s="10">
        <f>IF(OR(G1243="",LEFT(A1243,1)="C",D1243&lt;=0,F1243&lt;=0,ISNUMBER(MATCH(B1243,NonProduct,0)),LEFT(B1243,5)="gift_",H1243&lt;&gt;"United Kingdom"),"Drop","Keep")</f>
        <v/>
      </c>
    </row>
    <row r="1244">
      <c r="A1244" t="n">
        <v>540120</v>
      </c>
      <c r="B1244" t="inlineStr">
        <is>
          <t>85123A</t>
        </is>
      </c>
      <c r="C1244" t="inlineStr">
        <is>
          <t>WHITE HANGING HEART T-LIGHT HOLDER</t>
        </is>
      </c>
      <c r="D1244" t="n">
        <v>32</v>
      </c>
      <c r="E1244" s="8" t="n">
        <v>40548.42222222222</v>
      </c>
      <c r="F1244" s="9" t="n">
        <v>2.55</v>
      </c>
      <c r="G1244" t="n">
        <v>17675</v>
      </c>
      <c r="H1244" t="inlineStr">
        <is>
          <t>United Kingdom</t>
        </is>
      </c>
      <c r="I1244" s="10">
        <f>IF(OR(G1244="",LEFT(A1244,1)="C",D1244&lt;=0,F1244&lt;=0,ISNUMBER(MATCH(B1244,NonProduct,0)),LEFT(B1244,5)="gift_",H1244&lt;&gt;"United Kingdom"),"Drop","Keep")</f>
        <v/>
      </c>
    </row>
    <row r="1245">
      <c r="A1245" t="n">
        <v>540120</v>
      </c>
      <c r="B1245" t="n">
        <v>84879</v>
      </c>
      <c r="C1245" t="inlineStr">
        <is>
          <t>ASSORTED COLOUR BIRD ORNAMENT</t>
        </is>
      </c>
      <c r="D1245" t="n">
        <v>64</v>
      </c>
      <c r="E1245" s="8" t="n">
        <v>40548.42222222222</v>
      </c>
      <c r="F1245" s="9" t="n">
        <v>1.69</v>
      </c>
      <c r="G1245" t="n">
        <v>17675</v>
      </c>
      <c r="H1245" t="inlineStr">
        <is>
          <t>United Kingdom</t>
        </is>
      </c>
      <c r="I1245" s="10">
        <f>IF(OR(G1245="",LEFT(A1245,1)="C",D1245&lt;=0,F1245&lt;=0,ISNUMBER(MATCH(B1245,NonProduct,0)),LEFT(B1245,5)="gift_",H1245&lt;&gt;"United Kingdom"),"Drop","Keep")</f>
        <v/>
      </c>
    </row>
    <row r="1246">
      <c r="A1246" t="n">
        <v>540120</v>
      </c>
      <c r="B1246" t="inlineStr">
        <is>
          <t>85199L</t>
        </is>
      </c>
      <c r="C1246" t="inlineStr">
        <is>
          <t>LARGE HANGING IVORY &amp; RED WOOD BIRD</t>
        </is>
      </c>
      <c r="D1246" t="n">
        <v>36</v>
      </c>
      <c r="E1246" s="8" t="n">
        <v>40548.42222222222</v>
      </c>
      <c r="F1246" s="9" t="n">
        <v>0.65</v>
      </c>
      <c r="G1246" t="n">
        <v>17675</v>
      </c>
      <c r="H1246" t="inlineStr">
        <is>
          <t>United Kingdom</t>
        </is>
      </c>
      <c r="I1246" s="10">
        <f>IF(OR(G1246="",LEFT(A1246,1)="C",D1246&lt;=0,F1246&lt;=0,ISNUMBER(MATCH(B1246,NonProduct,0)),LEFT(B1246,5)="gift_",H1246&lt;&gt;"United Kingdom"),"Drop","Keep")</f>
        <v/>
      </c>
    </row>
    <row r="1247">
      <c r="A1247" t="n">
        <v>540120</v>
      </c>
      <c r="B1247" t="n">
        <v>22245</v>
      </c>
      <c r="C1247" t="inlineStr">
        <is>
          <t>HOOK, 1 HANGER ,MAGIC GARDEN</t>
        </is>
      </c>
      <c r="D1247" t="n">
        <v>48</v>
      </c>
      <c r="E1247" s="8" t="n">
        <v>40548.42222222222</v>
      </c>
      <c r="F1247" s="9" t="n">
        <v>0.85</v>
      </c>
      <c r="G1247" t="n">
        <v>17675</v>
      </c>
      <c r="H1247" t="inlineStr">
        <is>
          <t>United Kingdom</t>
        </is>
      </c>
      <c r="I1247" s="10">
        <f>IF(OR(G1247="",LEFT(A1247,1)="C",D1247&lt;=0,F1247&lt;=0,ISNUMBER(MATCH(B1247,NonProduct,0)),LEFT(B1247,5)="gift_",H1247&lt;&gt;"United Kingdom"),"Drop","Keep")</f>
        <v/>
      </c>
    </row>
    <row r="1248">
      <c r="A1248" t="n">
        <v>540121</v>
      </c>
      <c r="B1248" t="n">
        <v>21632</v>
      </c>
      <c r="C1248" t="inlineStr">
        <is>
          <t>VINTAGE PINK DECORATIVE PARASOL</t>
        </is>
      </c>
      <c r="D1248" t="n">
        <v>12</v>
      </c>
      <c r="E1248" s="8" t="n">
        <v>40548.44097222222</v>
      </c>
      <c r="F1248" s="9" t="n">
        <v>3.95</v>
      </c>
      <c r="G1248" t="n">
        <v>16145</v>
      </c>
      <c r="H1248" t="inlineStr">
        <is>
          <t>United Kingdom</t>
        </is>
      </c>
      <c r="I1248" s="10">
        <f>IF(OR(G1248="",LEFT(A1248,1)="C",D1248&lt;=0,F1248&lt;=0,ISNUMBER(MATCH(B1248,NonProduct,0)),LEFT(B1248,5)="gift_",H1248&lt;&gt;"United Kingdom"),"Drop","Keep")</f>
        <v/>
      </c>
    </row>
    <row r="1249">
      <c r="A1249" t="n">
        <v>540121</v>
      </c>
      <c r="B1249" t="n">
        <v>22222</v>
      </c>
      <c r="C1249" t="inlineStr">
        <is>
          <t>CAKE PLATE LOVEBIRD WHITE</t>
        </is>
      </c>
      <c r="D1249" t="n">
        <v>12</v>
      </c>
      <c r="E1249" s="8" t="n">
        <v>40548.44097222222</v>
      </c>
      <c r="F1249" s="9" t="n">
        <v>1.95</v>
      </c>
      <c r="G1249" t="n">
        <v>16145</v>
      </c>
      <c r="H1249" t="inlineStr">
        <is>
          <t>United Kingdom</t>
        </is>
      </c>
      <c r="I1249" s="10">
        <f>IF(OR(G1249="",LEFT(A1249,1)="C",D1249&lt;=0,F1249&lt;=0,ISNUMBER(MATCH(B1249,NonProduct,0)),LEFT(B1249,5)="gift_",H1249&lt;&gt;"United Kingdom"),"Drop","Keep")</f>
        <v/>
      </c>
    </row>
    <row r="1250">
      <c r="A1250" t="n">
        <v>540121</v>
      </c>
      <c r="B1250" t="n">
        <v>22342</v>
      </c>
      <c r="C1250" t="inlineStr">
        <is>
          <t xml:space="preserve">HOME GARLAND PAINTED ZINC </t>
        </is>
      </c>
      <c r="D1250" t="n">
        <v>24</v>
      </c>
      <c r="E1250" s="8" t="n">
        <v>40548.44097222222</v>
      </c>
      <c r="F1250" s="9" t="n">
        <v>0.85</v>
      </c>
      <c r="G1250" t="n">
        <v>16145</v>
      </c>
      <c r="H1250" t="inlineStr">
        <is>
          <t>United Kingdom</t>
        </is>
      </c>
      <c r="I1250" s="10">
        <f>IF(OR(G1250="",LEFT(A1250,1)="C",D1250&lt;=0,F1250&lt;=0,ISNUMBER(MATCH(B1250,NonProduct,0)),LEFT(B1250,5)="gift_",H1250&lt;&gt;"United Kingdom"),"Drop","Keep")</f>
        <v/>
      </c>
    </row>
    <row r="1251">
      <c r="A1251" t="n">
        <v>540121</v>
      </c>
      <c r="B1251" t="n">
        <v>22610</v>
      </c>
      <c r="C1251" t="inlineStr">
        <is>
          <t>PENS ASSORTED FUNNY FACE</t>
        </is>
      </c>
      <c r="D1251" t="n">
        <v>36</v>
      </c>
      <c r="E1251" s="8" t="n">
        <v>40548.44097222222</v>
      </c>
      <c r="F1251" s="9" t="n">
        <v>0.21</v>
      </c>
      <c r="G1251" t="n">
        <v>16145</v>
      </c>
      <c r="H1251" t="inlineStr">
        <is>
          <t>United Kingdom</t>
        </is>
      </c>
      <c r="I1251" s="10">
        <f>IF(OR(G1251="",LEFT(A1251,1)="C",D1251&lt;=0,F1251&lt;=0,ISNUMBER(MATCH(B1251,NonProduct,0)),LEFT(B1251,5)="gift_",H1251&lt;&gt;"United Kingdom"),"Drop","Keep")</f>
        <v/>
      </c>
    </row>
    <row r="1252">
      <c r="A1252" t="n">
        <v>540121</v>
      </c>
      <c r="B1252" t="n">
        <v>22834</v>
      </c>
      <c r="C1252" t="inlineStr">
        <is>
          <t>HAND WARMER BABUSHKA DESIGN</t>
        </is>
      </c>
      <c r="D1252" t="n">
        <v>24</v>
      </c>
      <c r="E1252" s="8" t="n">
        <v>40548.44097222222</v>
      </c>
      <c r="F1252" s="9" t="n">
        <v>0.85</v>
      </c>
      <c r="G1252" t="n">
        <v>16145</v>
      </c>
      <c r="H1252" t="inlineStr">
        <is>
          <t>United Kingdom</t>
        </is>
      </c>
      <c r="I1252" s="10">
        <f>IF(OR(G1252="",LEFT(A1252,1)="C",D1252&lt;=0,F1252&lt;=0,ISNUMBER(MATCH(B1252,NonProduct,0)),LEFT(B1252,5)="gift_",H1252&lt;&gt;"United Kingdom"),"Drop","Keep")</f>
        <v/>
      </c>
    </row>
    <row r="1253">
      <c r="A1253" t="n">
        <v>540121</v>
      </c>
      <c r="B1253" t="inlineStr">
        <is>
          <t>85170D</t>
        </is>
      </c>
      <c r="C1253" t="inlineStr">
        <is>
          <t>SET/6 PINK BIRD T-LIGHT CANDLES</t>
        </is>
      </c>
      <c r="D1253" t="n">
        <v>12</v>
      </c>
      <c r="E1253" s="8" t="n">
        <v>40548.44097222222</v>
      </c>
      <c r="F1253" s="9" t="n">
        <v>0.85</v>
      </c>
      <c r="G1253" t="n">
        <v>16145</v>
      </c>
      <c r="H1253" t="inlineStr">
        <is>
          <t>United Kingdom</t>
        </is>
      </c>
      <c r="I1253" s="10">
        <f>IF(OR(G1253="",LEFT(A1253,1)="C",D1253&lt;=0,F1253&lt;=0,ISNUMBER(MATCH(B1253,NonProduct,0)),LEFT(B1253,5)="gift_",H1253&lt;&gt;"United Kingdom"),"Drop","Keep")</f>
        <v/>
      </c>
    </row>
    <row r="1254">
      <c r="A1254" t="n">
        <v>540121</v>
      </c>
      <c r="B1254" t="inlineStr">
        <is>
          <t>85170C</t>
        </is>
      </c>
      <c r="C1254" t="inlineStr">
        <is>
          <t>SET/6 EAU DE NIL BIRD T-LIGHTS</t>
        </is>
      </c>
      <c r="D1254" t="n">
        <v>12</v>
      </c>
      <c r="E1254" s="8" t="n">
        <v>40548.44097222222</v>
      </c>
      <c r="F1254" s="9" t="n">
        <v>0.85</v>
      </c>
      <c r="G1254" t="n">
        <v>16145</v>
      </c>
      <c r="H1254" t="inlineStr">
        <is>
          <t>United Kingdom</t>
        </is>
      </c>
      <c r="I1254" s="10">
        <f>IF(OR(G1254="",LEFT(A1254,1)="C",D1254&lt;=0,F1254&lt;=0,ISNUMBER(MATCH(B1254,NonProduct,0)),LEFT(B1254,5)="gift_",H1254&lt;&gt;"United Kingdom"),"Drop","Keep")</f>
        <v/>
      </c>
    </row>
    <row r="1255">
      <c r="A1255" t="n">
        <v>540121</v>
      </c>
      <c r="B1255" t="n">
        <v>84792</v>
      </c>
      <c r="C1255" t="inlineStr">
        <is>
          <t>ENCHANTED BIRD COATHANGER 5 HOOK</t>
        </is>
      </c>
      <c r="D1255" t="n">
        <v>4</v>
      </c>
      <c r="E1255" s="8" t="n">
        <v>40548.44097222222</v>
      </c>
      <c r="F1255" s="9" t="n">
        <v>4.65</v>
      </c>
      <c r="G1255" t="n">
        <v>16145</v>
      </c>
      <c r="H1255" t="inlineStr">
        <is>
          <t>United Kingdom</t>
        </is>
      </c>
      <c r="I1255" s="10">
        <f>IF(OR(G1255="",LEFT(A1255,1)="C",D1255&lt;=0,F1255&lt;=0,ISNUMBER(MATCH(B1255,NonProduct,0)),LEFT(B1255,5)="gift_",H1255&lt;&gt;"United Kingdom"),"Drop","Keep")</f>
        <v/>
      </c>
    </row>
    <row r="1256">
      <c r="A1256" t="n">
        <v>540121</v>
      </c>
      <c r="B1256" t="n">
        <v>20704</v>
      </c>
      <c r="C1256" t="inlineStr">
        <is>
          <t>MR ROBOT SOFT TOY</t>
        </is>
      </c>
      <c r="D1256" t="n">
        <v>24</v>
      </c>
      <c r="E1256" s="8" t="n">
        <v>40548.44097222222</v>
      </c>
      <c r="F1256" s="9" t="n">
        <v>1.95</v>
      </c>
      <c r="G1256" t="n">
        <v>16145</v>
      </c>
      <c r="H1256" t="inlineStr">
        <is>
          <t>United Kingdom</t>
        </is>
      </c>
      <c r="I1256" s="10">
        <f>IF(OR(G1256="",LEFT(A1256,1)="C",D1256&lt;=0,F1256&lt;=0,ISNUMBER(MATCH(B1256,NonProduct,0)),LEFT(B1256,5)="gift_",H1256&lt;&gt;"United Kingdom"),"Drop","Keep")</f>
        <v/>
      </c>
    </row>
    <row r="1257">
      <c r="A1257" t="n">
        <v>540121</v>
      </c>
      <c r="B1257" t="n">
        <v>20705</v>
      </c>
      <c r="C1257" t="inlineStr">
        <is>
          <t>MRS ROBOT SOFT TOY</t>
        </is>
      </c>
      <c r="D1257" t="n">
        <v>24</v>
      </c>
      <c r="E1257" s="8" t="n">
        <v>40548.44097222222</v>
      </c>
      <c r="F1257" s="9" t="n">
        <v>1.95</v>
      </c>
      <c r="G1257" t="n">
        <v>16145</v>
      </c>
      <c r="H1257" t="inlineStr">
        <is>
          <t>United Kingdom</t>
        </is>
      </c>
      <c r="I1257" s="10">
        <f>IF(OR(G1257="",LEFT(A1257,1)="C",D1257&lt;=0,F1257&lt;=0,ISNUMBER(MATCH(B1257,NonProduct,0)),LEFT(B1257,5)="gift_",H1257&lt;&gt;"United Kingdom"),"Drop","Keep")</f>
        <v/>
      </c>
    </row>
    <row r="1258">
      <c r="A1258" t="n">
        <v>540121</v>
      </c>
      <c r="B1258" t="n">
        <v>22970</v>
      </c>
      <c r="C1258" t="inlineStr">
        <is>
          <t>LONDON BUS COFFEE MUG</t>
        </is>
      </c>
      <c r="D1258" t="n">
        <v>6</v>
      </c>
      <c r="E1258" s="8" t="n">
        <v>40548.44097222222</v>
      </c>
      <c r="F1258" s="9" t="n">
        <v>2.55</v>
      </c>
      <c r="G1258" t="n">
        <v>16145</v>
      </c>
      <c r="H1258" t="inlineStr">
        <is>
          <t>United Kingdom</t>
        </is>
      </c>
      <c r="I1258" s="10">
        <f>IF(OR(G1258="",LEFT(A1258,1)="C",D1258&lt;=0,F1258&lt;=0,ISNUMBER(MATCH(B1258,NonProduct,0)),LEFT(B1258,5)="gift_",H1258&lt;&gt;"United Kingdom"),"Drop","Keep")</f>
        <v/>
      </c>
    </row>
    <row r="1259">
      <c r="A1259" t="n">
        <v>540121</v>
      </c>
      <c r="B1259" t="n">
        <v>22971</v>
      </c>
      <c r="C1259" t="inlineStr">
        <is>
          <t>QUEENS GUARD COFFEE MUG</t>
        </is>
      </c>
      <c r="D1259" t="n">
        <v>6</v>
      </c>
      <c r="E1259" s="8" t="n">
        <v>40548.44097222222</v>
      </c>
      <c r="F1259" s="9" t="n">
        <v>2.55</v>
      </c>
      <c r="G1259" t="n">
        <v>16145</v>
      </c>
      <c r="H1259" t="inlineStr">
        <is>
          <t>United Kingdom</t>
        </is>
      </c>
      <c r="I1259" s="10">
        <f>IF(OR(G1259="",LEFT(A1259,1)="C",D1259&lt;=0,F1259&lt;=0,ISNUMBER(MATCH(B1259,NonProduct,0)),LEFT(B1259,5)="gift_",H1259&lt;&gt;"United Kingdom"),"Drop","Keep")</f>
        <v/>
      </c>
    </row>
    <row r="1260">
      <c r="A1260" t="n">
        <v>540121</v>
      </c>
      <c r="B1260" t="n">
        <v>22245</v>
      </c>
      <c r="C1260" t="inlineStr">
        <is>
          <t>HOOK, 1 HANGER ,MAGIC GARDEN</t>
        </is>
      </c>
      <c r="D1260" t="n">
        <v>12</v>
      </c>
      <c r="E1260" s="8" t="n">
        <v>40548.44097222222</v>
      </c>
      <c r="F1260" s="9" t="n">
        <v>0.85</v>
      </c>
      <c r="G1260" t="n">
        <v>16145</v>
      </c>
      <c r="H1260" t="inlineStr">
        <is>
          <t>United Kingdom</t>
        </is>
      </c>
      <c r="I1260" s="10">
        <f>IF(OR(G1260="",LEFT(A1260,1)="C",D1260&lt;=0,F1260&lt;=0,ISNUMBER(MATCH(B1260,NonProduct,0)),LEFT(B1260,5)="gift_",H1260&lt;&gt;"United Kingdom"),"Drop","Keep")</f>
        <v/>
      </c>
    </row>
    <row r="1261">
      <c r="A1261" t="n">
        <v>540121</v>
      </c>
      <c r="B1261" t="n">
        <v>22308</v>
      </c>
      <c r="C1261" t="inlineStr">
        <is>
          <t>TEA COSY BLUE STRIPE</t>
        </is>
      </c>
      <c r="D1261" t="n">
        <v>6</v>
      </c>
      <c r="E1261" s="8" t="n">
        <v>40548.44097222222</v>
      </c>
      <c r="F1261" s="9" t="n">
        <v>2.55</v>
      </c>
      <c r="G1261" t="n">
        <v>16145</v>
      </c>
      <c r="H1261" t="inlineStr">
        <is>
          <t>United Kingdom</t>
        </is>
      </c>
      <c r="I1261" s="10">
        <f>IF(OR(G1261="",LEFT(A1261,1)="C",D1261&lt;=0,F1261&lt;=0,ISNUMBER(MATCH(B1261,NonProduct,0)),LEFT(B1261,5)="gift_",H1261&lt;&gt;"United Kingdom"),"Drop","Keep")</f>
        <v/>
      </c>
    </row>
    <row r="1262">
      <c r="A1262" t="n">
        <v>540121</v>
      </c>
      <c r="B1262" t="n">
        <v>22900</v>
      </c>
      <c r="C1262" t="inlineStr">
        <is>
          <t xml:space="preserve"> SET 2 TEA TOWELS I LOVE LONDON </t>
        </is>
      </c>
      <c r="D1262" t="n">
        <v>6</v>
      </c>
      <c r="E1262" s="8" t="n">
        <v>40548.44097222222</v>
      </c>
      <c r="F1262" s="9" t="n">
        <v>2.95</v>
      </c>
      <c r="G1262" t="n">
        <v>16145</v>
      </c>
      <c r="H1262" t="inlineStr">
        <is>
          <t>United Kingdom</t>
        </is>
      </c>
      <c r="I1262" s="10">
        <f>IF(OR(G1262="",LEFT(A1262,1)="C",D1262&lt;=0,F1262&lt;=0,ISNUMBER(MATCH(B1262,NonProduct,0)),LEFT(B1262,5)="gift_",H1262&lt;&gt;"United Kingdom"),"Drop","Keep")</f>
        <v/>
      </c>
    </row>
    <row r="1263">
      <c r="A1263" t="n">
        <v>540121</v>
      </c>
      <c r="B1263" t="n">
        <v>22902</v>
      </c>
      <c r="C1263" t="inlineStr">
        <is>
          <t>TOTE BAG I LOVE LONDON</t>
        </is>
      </c>
      <c r="D1263" t="n">
        <v>12</v>
      </c>
      <c r="E1263" s="8" t="n">
        <v>40548.44097222222</v>
      </c>
      <c r="F1263" s="9" t="n">
        <v>2.1</v>
      </c>
      <c r="G1263" t="n">
        <v>16145</v>
      </c>
      <c r="H1263" t="inlineStr">
        <is>
          <t>United Kingdom</t>
        </is>
      </c>
      <c r="I1263" s="10">
        <f>IF(OR(G1263="",LEFT(A1263,1)="C",D1263&lt;=0,F1263&lt;=0,ISNUMBER(MATCH(B1263,NonProduct,0)),LEFT(B1263,5)="gift_",H1263&lt;&gt;"United Kingdom"),"Drop","Keep")</f>
        <v/>
      </c>
    </row>
    <row r="1264">
      <c r="A1264" t="n">
        <v>540121</v>
      </c>
      <c r="B1264" t="n">
        <v>22309</v>
      </c>
      <c r="C1264" t="inlineStr">
        <is>
          <t>TEA COSY RED  STRIPE</t>
        </is>
      </c>
      <c r="D1264" t="n">
        <v>6</v>
      </c>
      <c r="E1264" s="8" t="n">
        <v>40548.44097222222</v>
      </c>
      <c r="F1264" s="9" t="n">
        <v>2.55</v>
      </c>
      <c r="G1264" t="n">
        <v>16145</v>
      </c>
      <c r="H1264" t="inlineStr">
        <is>
          <t>United Kingdom</t>
        </is>
      </c>
      <c r="I1264" s="10">
        <f>IF(OR(G1264="",LEFT(A1264,1)="C",D1264&lt;=0,F1264&lt;=0,ISNUMBER(MATCH(B1264,NonProduct,0)),LEFT(B1264,5)="gift_",H1264&lt;&gt;"United Kingdom"),"Drop","Keep")</f>
        <v/>
      </c>
    </row>
    <row r="1265">
      <c r="A1265" t="n">
        <v>540122</v>
      </c>
      <c r="B1265" t="n">
        <v>22473</v>
      </c>
      <c r="C1265" t="inlineStr">
        <is>
          <t>TV DINNER TRAY VINTAGE PAISLEY</t>
        </is>
      </c>
      <c r="D1265" t="n">
        <v>40</v>
      </c>
      <c r="E1265" s="8" t="n">
        <v>40548.44375</v>
      </c>
      <c r="F1265" s="9" t="n">
        <v>1.95</v>
      </c>
      <c r="G1265" t="n">
        <v>13694</v>
      </c>
      <c r="H1265" t="inlineStr">
        <is>
          <t>United Kingdom</t>
        </is>
      </c>
      <c r="I1265" s="10">
        <f>IF(OR(G1265="",LEFT(A1265,1)="C",D1265&lt;=0,F1265&lt;=0,ISNUMBER(MATCH(B1265,NonProduct,0)),LEFT(B1265,5)="gift_",H1265&lt;&gt;"United Kingdom"),"Drop","Keep")</f>
        <v/>
      </c>
    </row>
    <row r="1266">
      <c r="A1266" t="n">
        <v>540122</v>
      </c>
      <c r="B1266" t="n">
        <v>22471</v>
      </c>
      <c r="C1266" t="inlineStr">
        <is>
          <t xml:space="preserve">TV DINNER TRAY AIR HOSTESS </t>
        </is>
      </c>
      <c r="D1266" t="n">
        <v>40</v>
      </c>
      <c r="E1266" s="8" t="n">
        <v>40548.44375</v>
      </c>
      <c r="F1266" s="9" t="n">
        <v>1.95</v>
      </c>
      <c r="G1266" t="n">
        <v>13694</v>
      </c>
      <c r="H1266" t="inlineStr">
        <is>
          <t>United Kingdom</t>
        </is>
      </c>
      <c r="I1266" s="10">
        <f>IF(OR(G1266="",LEFT(A1266,1)="C",D1266&lt;=0,F1266&lt;=0,ISNUMBER(MATCH(B1266,NonProduct,0)),LEFT(B1266,5)="gift_",H1266&lt;&gt;"United Kingdom"),"Drop","Keep")</f>
        <v/>
      </c>
    </row>
    <row r="1267">
      <c r="A1267" t="n">
        <v>540122</v>
      </c>
      <c r="B1267" t="n">
        <v>22403</v>
      </c>
      <c r="C1267" t="inlineStr">
        <is>
          <t xml:space="preserve">MAGNETS PACK OF 4 VINTAGE LABELS </t>
        </is>
      </c>
      <c r="D1267" t="n">
        <v>120</v>
      </c>
      <c r="E1267" s="8" t="n">
        <v>40548.44375</v>
      </c>
      <c r="F1267" s="9" t="n">
        <v>0.42</v>
      </c>
      <c r="G1267" t="n">
        <v>13694</v>
      </c>
      <c r="H1267" t="inlineStr">
        <is>
          <t>United Kingdom</t>
        </is>
      </c>
      <c r="I1267" s="10">
        <f>IF(OR(G1267="",LEFT(A1267,1)="C",D1267&lt;=0,F1267&lt;=0,ISNUMBER(MATCH(B1267,NonProduct,0)),LEFT(B1267,5)="gift_",H1267&lt;&gt;"United Kingdom"),"Drop","Keep")</f>
        <v/>
      </c>
    </row>
    <row r="1268">
      <c r="A1268" t="n">
        <v>540122</v>
      </c>
      <c r="B1268" t="n">
        <v>22510</v>
      </c>
      <c r="C1268" t="inlineStr">
        <is>
          <t>GINGHAM BABUSHKA DOORSTOP</t>
        </is>
      </c>
      <c r="D1268" t="n">
        <v>40</v>
      </c>
      <c r="E1268" s="8" t="n">
        <v>40548.44375</v>
      </c>
      <c r="F1268" s="9" t="n">
        <v>1.25</v>
      </c>
      <c r="G1268" t="n">
        <v>13694</v>
      </c>
      <c r="H1268" t="inlineStr">
        <is>
          <t>United Kingdom</t>
        </is>
      </c>
      <c r="I1268" s="10">
        <f>IF(OR(G1268="",LEFT(A1268,1)="C",D1268&lt;=0,F1268&lt;=0,ISNUMBER(MATCH(B1268,NonProduct,0)),LEFT(B1268,5)="gift_",H1268&lt;&gt;"United Kingdom"),"Drop","Keep")</f>
        <v/>
      </c>
    </row>
    <row r="1269">
      <c r="A1269" t="n">
        <v>540122</v>
      </c>
      <c r="B1269" t="n">
        <v>22511</v>
      </c>
      <c r="C1269" t="inlineStr">
        <is>
          <t>RETROSPOT BABUSHKA DOORSTOP</t>
        </is>
      </c>
      <c r="D1269" t="n">
        <v>40</v>
      </c>
      <c r="E1269" s="8" t="n">
        <v>40548.44375</v>
      </c>
      <c r="F1269" s="9" t="n">
        <v>1.25</v>
      </c>
      <c r="G1269" t="n">
        <v>13694</v>
      </c>
      <c r="H1269" t="inlineStr">
        <is>
          <t>United Kingdom</t>
        </is>
      </c>
      <c r="I1269" s="10">
        <f>IF(OR(G1269="",LEFT(A1269,1)="C",D1269&lt;=0,F1269&lt;=0,ISNUMBER(MATCH(B1269,NonProduct,0)),LEFT(B1269,5)="gift_",H1269&lt;&gt;"United Kingdom"),"Drop","Keep")</f>
        <v/>
      </c>
    </row>
    <row r="1270">
      <c r="A1270" t="n">
        <v>540122</v>
      </c>
      <c r="B1270" t="n">
        <v>22512</v>
      </c>
      <c r="C1270" t="inlineStr">
        <is>
          <t>DOORSTOP RACING CAR DESIGN</t>
        </is>
      </c>
      <c r="D1270" t="n">
        <v>8</v>
      </c>
      <c r="E1270" s="8" t="n">
        <v>40548.44375</v>
      </c>
      <c r="F1270" s="9" t="n">
        <v>1.25</v>
      </c>
      <c r="G1270" t="n">
        <v>13694</v>
      </c>
      <c r="H1270" t="inlineStr">
        <is>
          <t>United Kingdom</t>
        </is>
      </c>
      <c r="I1270" s="10">
        <f>IF(OR(G1270="",LEFT(A1270,1)="C",D1270&lt;=0,F1270&lt;=0,ISNUMBER(MATCH(B1270,NonProduct,0)),LEFT(B1270,5)="gift_",H1270&lt;&gt;"United Kingdom"),"Drop","Keep")</f>
        <v/>
      </c>
    </row>
    <row r="1271">
      <c r="A1271" t="n">
        <v>540122</v>
      </c>
      <c r="B1271" t="n">
        <v>22609</v>
      </c>
      <c r="C1271" t="inlineStr">
        <is>
          <t>PENS ASSORTED SPACEBALL</t>
        </is>
      </c>
      <c r="D1271" t="n">
        <v>180</v>
      </c>
      <c r="E1271" s="8" t="n">
        <v>40548.44375</v>
      </c>
      <c r="F1271" s="9" t="n">
        <v>0.21</v>
      </c>
      <c r="G1271" t="n">
        <v>13694</v>
      </c>
      <c r="H1271" t="inlineStr">
        <is>
          <t>United Kingdom</t>
        </is>
      </c>
      <c r="I1271" s="10">
        <f>IF(OR(G1271="",LEFT(A1271,1)="C",D1271&lt;=0,F1271&lt;=0,ISNUMBER(MATCH(B1271,NonProduct,0)),LEFT(B1271,5)="gift_",H1271&lt;&gt;"United Kingdom"),"Drop","Keep")</f>
        <v/>
      </c>
    </row>
    <row r="1272">
      <c r="A1272" t="n">
        <v>540122</v>
      </c>
      <c r="B1272" t="n">
        <v>22638</v>
      </c>
      <c r="C1272" t="inlineStr">
        <is>
          <t xml:space="preserve">SET OF 4 NAPKIN CHARMS CROWNS </t>
        </is>
      </c>
      <c r="D1272" t="n">
        <v>32</v>
      </c>
      <c r="E1272" s="8" t="n">
        <v>40548.44375</v>
      </c>
      <c r="F1272" s="9" t="n">
        <v>0.85</v>
      </c>
      <c r="G1272" t="n">
        <v>13694</v>
      </c>
      <c r="H1272" t="inlineStr">
        <is>
          <t>United Kingdom</t>
        </is>
      </c>
      <c r="I1272" s="10">
        <f>IF(OR(G1272="",LEFT(A1272,1)="C",D1272&lt;=0,F1272&lt;=0,ISNUMBER(MATCH(B1272,NonProduct,0)),LEFT(B1272,5)="gift_",H1272&lt;&gt;"United Kingdom"),"Drop","Keep")</f>
        <v/>
      </c>
    </row>
    <row r="1273">
      <c r="A1273" t="n">
        <v>540122</v>
      </c>
      <c r="B1273" t="n">
        <v>22647</v>
      </c>
      <c r="C1273" t="inlineStr">
        <is>
          <t>CERAMIC LOVE HEART MONEY BANK</t>
        </is>
      </c>
      <c r="D1273" t="n">
        <v>72</v>
      </c>
      <c r="E1273" s="8" t="n">
        <v>40548.44375</v>
      </c>
      <c r="F1273" s="9" t="n">
        <v>0.42</v>
      </c>
      <c r="G1273" t="n">
        <v>13694</v>
      </c>
      <c r="H1273" t="inlineStr">
        <is>
          <t>United Kingdom</t>
        </is>
      </c>
      <c r="I1273" s="10">
        <f>IF(OR(G1273="",LEFT(A1273,1)="C",D1273&lt;=0,F1273&lt;=0,ISNUMBER(MATCH(B1273,NonProduct,0)),LEFT(B1273,5)="gift_",H1273&lt;&gt;"United Kingdom"),"Drop","Keep")</f>
        <v/>
      </c>
    </row>
    <row r="1274">
      <c r="A1274" t="n">
        <v>540122</v>
      </c>
      <c r="B1274" t="n">
        <v>22834</v>
      </c>
      <c r="C1274" t="inlineStr">
        <is>
          <t>HAND WARMER BABUSHKA DESIGN</t>
        </is>
      </c>
      <c r="D1274" t="n">
        <v>144</v>
      </c>
      <c r="E1274" s="8" t="n">
        <v>40548.44375</v>
      </c>
      <c r="F1274" s="9" t="n">
        <v>0.85</v>
      </c>
      <c r="G1274" t="n">
        <v>13694</v>
      </c>
      <c r="H1274" t="inlineStr">
        <is>
          <t>United Kingdom</t>
        </is>
      </c>
      <c r="I1274" s="10">
        <f>IF(OR(G1274="",LEFT(A1274,1)="C",D1274&lt;=0,F1274&lt;=0,ISNUMBER(MATCH(B1274,NonProduct,0)),LEFT(B1274,5)="gift_",H1274&lt;&gt;"United Kingdom"),"Drop","Keep")</f>
        <v/>
      </c>
    </row>
    <row r="1275">
      <c r="A1275" t="n">
        <v>540122</v>
      </c>
      <c r="B1275" t="n">
        <v>84819</v>
      </c>
      <c r="C1275" t="inlineStr">
        <is>
          <t>DANISH ROSE ROUND SEWING BOX</t>
        </is>
      </c>
      <c r="D1275" t="n">
        <v>160</v>
      </c>
      <c r="E1275" s="8" t="n">
        <v>40548.44375</v>
      </c>
      <c r="F1275" s="9" t="n">
        <v>0.85</v>
      </c>
      <c r="G1275" t="n">
        <v>13694</v>
      </c>
      <c r="H1275" t="inlineStr">
        <is>
          <t>United Kingdom</t>
        </is>
      </c>
      <c r="I1275" s="10">
        <f>IF(OR(G1275="",LEFT(A1275,1)="C",D1275&lt;=0,F1275&lt;=0,ISNUMBER(MATCH(B1275,NonProduct,0)),LEFT(B1275,5)="gift_",H1275&lt;&gt;"United Kingdom"),"Drop","Keep")</f>
        <v/>
      </c>
    </row>
    <row r="1276">
      <c r="A1276" t="n">
        <v>540122</v>
      </c>
      <c r="B1276" t="n">
        <v>84817</v>
      </c>
      <c r="C1276" t="inlineStr">
        <is>
          <t>DANISH ROSE DECORATIVE PLATE</t>
        </is>
      </c>
      <c r="D1276" t="n">
        <v>120</v>
      </c>
      <c r="E1276" s="8" t="n">
        <v>40548.44375</v>
      </c>
      <c r="F1276" s="9" t="n">
        <v>0.42</v>
      </c>
      <c r="G1276" t="n">
        <v>13694</v>
      </c>
      <c r="H1276" t="inlineStr">
        <is>
          <t>United Kingdom</t>
        </is>
      </c>
      <c r="I1276" s="10">
        <f>IF(OR(G1276="",LEFT(A1276,1)="C",D1276&lt;=0,F1276&lt;=0,ISNUMBER(MATCH(B1276,NonProduct,0)),LEFT(B1276,5)="gift_",H1276&lt;&gt;"United Kingdom"),"Drop","Keep")</f>
        <v/>
      </c>
    </row>
    <row r="1277">
      <c r="A1277" t="n">
        <v>540122</v>
      </c>
      <c r="B1277" t="n">
        <v>84818</v>
      </c>
      <c r="C1277" t="inlineStr">
        <is>
          <t>DANISH ROSE PHOTO FRAME</t>
        </is>
      </c>
      <c r="D1277" t="n">
        <v>24</v>
      </c>
      <c r="E1277" s="8" t="n">
        <v>40548.44375</v>
      </c>
      <c r="F1277" s="9" t="n">
        <v>0.85</v>
      </c>
      <c r="G1277" t="n">
        <v>13694</v>
      </c>
      <c r="H1277" t="inlineStr">
        <is>
          <t>United Kingdom</t>
        </is>
      </c>
      <c r="I1277" s="10">
        <f>IF(OR(G1277="",LEFT(A1277,1)="C",D1277&lt;=0,F1277&lt;=0,ISNUMBER(MATCH(B1277,NonProduct,0)),LEFT(B1277,5)="gift_",H1277&lt;&gt;"United Kingdom"),"Drop","Keep")</f>
        <v/>
      </c>
    </row>
    <row r="1278">
      <c r="A1278" t="n">
        <v>540122</v>
      </c>
      <c r="B1278" t="n">
        <v>84820</v>
      </c>
      <c r="C1278" t="inlineStr">
        <is>
          <t>DANISH ROSE TRINKET TRAYS</t>
        </is>
      </c>
      <c r="D1278" t="n">
        <v>80</v>
      </c>
      <c r="E1278" s="8" t="n">
        <v>40548.44375</v>
      </c>
      <c r="F1278" s="9" t="n">
        <v>1.25</v>
      </c>
      <c r="G1278" t="n">
        <v>13694</v>
      </c>
      <c r="H1278" t="inlineStr">
        <is>
          <t>United Kingdom</t>
        </is>
      </c>
      <c r="I1278" s="10">
        <f>IF(OR(G1278="",LEFT(A1278,1)="C",D1278&lt;=0,F1278&lt;=0,ISNUMBER(MATCH(B1278,NonProduct,0)),LEFT(B1278,5)="gift_",H1278&lt;&gt;"United Kingdom"),"Drop","Keep")</f>
        <v/>
      </c>
    </row>
    <row r="1279">
      <c r="A1279" t="n">
        <v>540122</v>
      </c>
      <c r="B1279" t="n">
        <v>84821</v>
      </c>
      <c r="C1279" t="inlineStr">
        <is>
          <t>DANISH ROSE DELUXE COASTER</t>
        </is>
      </c>
      <c r="D1279" t="n">
        <v>120</v>
      </c>
      <c r="E1279" s="8" t="n">
        <v>40548.44375</v>
      </c>
      <c r="F1279" s="9" t="n">
        <v>0.21</v>
      </c>
      <c r="G1279" t="n">
        <v>13694</v>
      </c>
      <c r="H1279" t="inlineStr">
        <is>
          <t>United Kingdom</t>
        </is>
      </c>
      <c r="I1279" s="10">
        <f>IF(OR(G1279="",LEFT(A1279,1)="C",D1279&lt;=0,F1279&lt;=0,ISNUMBER(MATCH(B1279,NonProduct,0)),LEFT(B1279,5)="gift_",H1279&lt;&gt;"United Kingdom"),"Drop","Keep")</f>
        <v/>
      </c>
    </row>
    <row r="1280">
      <c r="A1280" t="n">
        <v>540122</v>
      </c>
      <c r="B1280" t="n">
        <v>84823</v>
      </c>
      <c r="C1280" t="inlineStr">
        <is>
          <t>DANISH ROSE FOLDING CHAIR</t>
        </is>
      </c>
      <c r="D1280" t="n">
        <v>8</v>
      </c>
      <c r="E1280" s="8" t="n">
        <v>40548.44375</v>
      </c>
      <c r="F1280" s="9" t="n">
        <v>7.95</v>
      </c>
      <c r="G1280" t="n">
        <v>13694</v>
      </c>
      <c r="H1280" t="inlineStr">
        <is>
          <t>United Kingdom</t>
        </is>
      </c>
      <c r="I1280" s="10">
        <f>IF(OR(G1280="",LEFT(A1280,1)="C",D1280&lt;=0,F1280&lt;=0,ISNUMBER(MATCH(B1280,NonProduct,0)),LEFT(B1280,5)="gift_",H1280&lt;&gt;"United Kingdom"),"Drop","Keep")</f>
        <v/>
      </c>
    </row>
    <row r="1281">
      <c r="A1281" t="n">
        <v>540122</v>
      </c>
      <c r="B1281" t="n">
        <v>84826</v>
      </c>
      <c r="C1281" t="inlineStr">
        <is>
          <t>ASSTD DESIGN 3D PAPER STICKERS</t>
        </is>
      </c>
      <c r="D1281" t="n">
        <v>60</v>
      </c>
      <c r="E1281" s="8" t="n">
        <v>40548.44375</v>
      </c>
      <c r="F1281" s="9" t="n">
        <v>0.21</v>
      </c>
      <c r="G1281" t="n">
        <v>13694</v>
      </c>
      <c r="H1281" t="inlineStr">
        <is>
          <t>United Kingdom</t>
        </is>
      </c>
      <c r="I1281" s="10">
        <f>IF(OR(G1281="",LEFT(A1281,1)="C",D1281&lt;=0,F1281&lt;=0,ISNUMBER(MATCH(B1281,NonProduct,0)),LEFT(B1281,5)="gift_",H1281&lt;&gt;"United Kingdom"),"Drop","Keep")</f>
        <v/>
      </c>
    </row>
    <row r="1282">
      <c r="A1282" t="n">
        <v>540122</v>
      </c>
      <c r="B1282" t="n">
        <v>84827</v>
      </c>
      <c r="C1282" t="inlineStr">
        <is>
          <t>ASS DES PHONE SPONGE CRAFT STICKER</t>
        </is>
      </c>
      <c r="D1282" t="n">
        <v>60</v>
      </c>
      <c r="E1282" s="8" t="n">
        <v>40548.44375</v>
      </c>
      <c r="F1282" s="9" t="n">
        <v>0.19</v>
      </c>
      <c r="G1282" t="n">
        <v>13694</v>
      </c>
      <c r="H1282" t="inlineStr">
        <is>
          <t>United Kingdom</t>
        </is>
      </c>
      <c r="I1282" s="10">
        <f>IF(OR(G1282="",LEFT(A1282,1)="C",D1282&lt;=0,F1282&lt;=0,ISNUMBER(MATCH(B1282,NonProduct,0)),LEFT(B1282,5)="gift_",H1282&lt;&gt;"United Kingdom"),"Drop","Keep")</f>
        <v/>
      </c>
    </row>
    <row r="1283">
      <c r="A1283" t="n">
        <v>540122</v>
      </c>
      <c r="B1283" t="inlineStr">
        <is>
          <t>84926D</t>
        </is>
      </c>
      <c r="C1283" t="inlineStr">
        <is>
          <t>LA PALMIERA TILE COASTER</t>
        </is>
      </c>
      <c r="D1283" t="n">
        <v>96</v>
      </c>
      <c r="E1283" s="8" t="n">
        <v>40548.44375</v>
      </c>
      <c r="F1283" s="9" t="n">
        <v>0.42</v>
      </c>
      <c r="G1283" t="n">
        <v>13694</v>
      </c>
      <c r="H1283" t="inlineStr">
        <is>
          <t>United Kingdom</t>
        </is>
      </c>
      <c r="I1283" s="10">
        <f>IF(OR(G1283="",LEFT(A1283,1)="C",D1283&lt;=0,F1283&lt;=0,ISNUMBER(MATCH(B1283,NonProduct,0)),LEFT(B1283,5)="gift_",H1283&lt;&gt;"United Kingdom"),"Drop","Keep")</f>
        <v/>
      </c>
    </row>
    <row r="1284">
      <c r="A1284" t="n">
        <v>540122</v>
      </c>
      <c r="B1284" t="inlineStr">
        <is>
          <t>84926E</t>
        </is>
      </c>
      <c r="C1284" t="inlineStr">
        <is>
          <t>FLOWERS TILE COASTER</t>
        </is>
      </c>
      <c r="D1284" t="n">
        <v>96</v>
      </c>
      <c r="E1284" s="8" t="n">
        <v>40548.44375</v>
      </c>
      <c r="F1284" s="9" t="n">
        <v>0.42</v>
      </c>
      <c r="G1284" t="n">
        <v>13694</v>
      </c>
      <c r="H1284" t="inlineStr">
        <is>
          <t>United Kingdom</t>
        </is>
      </c>
      <c r="I1284" s="10">
        <f>IF(OR(G1284="",LEFT(A1284,1)="C",D1284&lt;=0,F1284&lt;=0,ISNUMBER(MATCH(B1284,NonProduct,0)),LEFT(B1284,5)="gift_",H1284&lt;&gt;"United Kingdom"),"Drop","Keep")</f>
        <v/>
      </c>
    </row>
    <row r="1285">
      <c r="A1285" t="n">
        <v>540122</v>
      </c>
      <c r="B1285" t="inlineStr">
        <is>
          <t>84926F</t>
        </is>
      </c>
      <c r="C1285" t="inlineStr">
        <is>
          <t>PSYCHEDELIC TILE COASTER</t>
        </is>
      </c>
      <c r="D1285" t="n">
        <v>96</v>
      </c>
      <c r="E1285" s="8" t="n">
        <v>40548.44375</v>
      </c>
      <c r="F1285" s="9" t="n">
        <v>0.42</v>
      </c>
      <c r="G1285" t="n">
        <v>13694</v>
      </c>
      <c r="H1285" t="inlineStr">
        <is>
          <t>United Kingdom</t>
        </is>
      </c>
      <c r="I1285" s="10">
        <f>IF(OR(G1285="",LEFT(A1285,1)="C",D1285&lt;=0,F1285&lt;=0,ISNUMBER(MATCH(B1285,NonProduct,0)),LEFT(B1285,5)="gift_",H1285&lt;&gt;"United Kingdom"),"Drop","Keep")</f>
        <v/>
      </c>
    </row>
    <row r="1286">
      <c r="A1286" t="n">
        <v>540122</v>
      </c>
      <c r="B1286" t="n">
        <v>85054</v>
      </c>
      <c r="C1286" t="inlineStr">
        <is>
          <t>FRENCH ENAMEL POT W LID</t>
        </is>
      </c>
      <c r="D1286" t="n">
        <v>36</v>
      </c>
      <c r="E1286" s="8" t="n">
        <v>40548.44375</v>
      </c>
      <c r="F1286" s="9" t="n">
        <v>1.25</v>
      </c>
      <c r="G1286" t="n">
        <v>13694</v>
      </c>
      <c r="H1286" t="inlineStr">
        <is>
          <t>United Kingdom</t>
        </is>
      </c>
      <c r="I1286" s="10">
        <f>IF(OR(G1286="",LEFT(A1286,1)="C",D1286&lt;=0,F1286&lt;=0,ISNUMBER(MATCH(B1286,NonProduct,0)),LEFT(B1286,5)="gift_",H1286&lt;&gt;"United Kingdom"),"Drop","Keep")</f>
        <v/>
      </c>
    </row>
    <row r="1287">
      <c r="A1287" t="n">
        <v>540122</v>
      </c>
      <c r="B1287" t="inlineStr">
        <is>
          <t>85159B</t>
        </is>
      </c>
      <c r="C1287" t="inlineStr">
        <is>
          <t>WHITE TEA,COFFEE,SUGAR JARS</t>
        </is>
      </c>
      <c r="D1287" t="n">
        <v>48</v>
      </c>
      <c r="E1287" s="8" t="n">
        <v>40548.44375</v>
      </c>
      <c r="F1287" s="9" t="n">
        <v>1.25</v>
      </c>
      <c r="G1287" t="n">
        <v>13694</v>
      </c>
      <c r="H1287" t="inlineStr">
        <is>
          <t>United Kingdom</t>
        </is>
      </c>
      <c r="I1287" s="10">
        <f>IF(OR(G1287="",LEFT(A1287,1)="C",D1287&lt;=0,F1287&lt;=0,ISNUMBER(MATCH(B1287,NonProduct,0)),LEFT(B1287,5)="gift_",H1287&lt;&gt;"United Kingdom"),"Drop","Keep")</f>
        <v/>
      </c>
    </row>
    <row r="1288">
      <c r="A1288" t="n">
        <v>540126</v>
      </c>
      <c r="B1288" t="n">
        <v>21109</v>
      </c>
      <c r="C1288" t="inlineStr">
        <is>
          <t>LARGE CAKE TOWEL CHOCOLATE SPOTS</t>
        </is>
      </c>
      <c r="D1288" t="n">
        <v>48</v>
      </c>
      <c r="E1288" s="8" t="n">
        <v>40548.44791666666</v>
      </c>
      <c r="F1288" s="9" t="n">
        <v>1.95</v>
      </c>
      <c r="G1288" t="n">
        <v>13798</v>
      </c>
      <c r="H1288" t="inlineStr">
        <is>
          <t>United Kingdom</t>
        </is>
      </c>
      <c r="I1288" s="10">
        <f>IF(OR(G1288="",LEFT(A1288,1)="C",D1288&lt;=0,F1288&lt;=0,ISNUMBER(MATCH(B1288,NonProduct,0)),LEFT(B1288,5)="gift_",H1288&lt;&gt;"United Kingdom"),"Drop","Keep")</f>
        <v/>
      </c>
    </row>
    <row r="1289">
      <c r="A1289" t="n">
        <v>540126</v>
      </c>
      <c r="B1289" t="n">
        <v>21110</v>
      </c>
      <c r="C1289" t="inlineStr">
        <is>
          <t>LARGE CAKE TOWEL PINK SPOTS</t>
        </is>
      </c>
      <c r="D1289" t="n">
        <v>48</v>
      </c>
      <c r="E1289" s="8" t="n">
        <v>40548.44791666666</v>
      </c>
      <c r="F1289" s="9" t="n">
        <v>1.95</v>
      </c>
      <c r="G1289" t="n">
        <v>13798</v>
      </c>
      <c r="H1289" t="inlineStr">
        <is>
          <t>United Kingdom</t>
        </is>
      </c>
      <c r="I1289" s="10">
        <f>IF(OR(G1289="",LEFT(A1289,1)="C",D1289&lt;=0,F1289&lt;=0,ISNUMBER(MATCH(B1289,NonProduct,0)),LEFT(B1289,5)="gift_",H1289&lt;&gt;"United Kingdom"),"Drop","Keep")</f>
        <v/>
      </c>
    </row>
    <row r="1290">
      <c r="A1290" t="n">
        <v>540126</v>
      </c>
      <c r="B1290" t="n">
        <v>21111</v>
      </c>
      <c r="C1290" t="inlineStr">
        <is>
          <t>SWISS ROLL TOWEL, CHOCOLATE  SPOTS</t>
        </is>
      </c>
      <c r="D1290" t="n">
        <v>96</v>
      </c>
      <c r="E1290" s="8" t="n">
        <v>40548.44791666666</v>
      </c>
      <c r="F1290" s="9" t="n">
        <v>1.25</v>
      </c>
      <c r="G1290" t="n">
        <v>13798</v>
      </c>
      <c r="H1290" t="inlineStr">
        <is>
          <t>United Kingdom</t>
        </is>
      </c>
      <c r="I1290" s="10">
        <f>IF(OR(G1290="",LEFT(A1290,1)="C",D1290&lt;=0,F1290&lt;=0,ISNUMBER(MATCH(B1290,NonProduct,0)),LEFT(B1290,5)="gift_",H1290&lt;&gt;"United Kingdom"),"Drop","Keep")</f>
        <v/>
      </c>
    </row>
    <row r="1291">
      <c r="A1291" t="n">
        <v>540126</v>
      </c>
      <c r="B1291" t="n">
        <v>21112</v>
      </c>
      <c r="C1291" t="inlineStr">
        <is>
          <t>SWISS ROLL TOWEL, PINK  SPOTS</t>
        </is>
      </c>
      <c r="D1291" t="n">
        <v>96</v>
      </c>
      <c r="E1291" s="8" t="n">
        <v>40548.44791666666</v>
      </c>
      <c r="F1291" s="9" t="n">
        <v>1.25</v>
      </c>
      <c r="G1291" t="n">
        <v>13798</v>
      </c>
      <c r="H1291" t="inlineStr">
        <is>
          <t>United Kingdom</t>
        </is>
      </c>
      <c r="I1291" s="10">
        <f>IF(OR(G1291="",LEFT(A1291,1)="C",D1291&lt;=0,F1291&lt;=0,ISNUMBER(MATCH(B1291,NonProduct,0)),LEFT(B1291,5)="gift_",H1291&lt;&gt;"United Kingdom"),"Drop","Keep")</f>
        <v/>
      </c>
    </row>
    <row r="1292">
      <c r="A1292" t="n">
        <v>540126</v>
      </c>
      <c r="B1292" t="n">
        <v>22377</v>
      </c>
      <c r="C1292" t="inlineStr">
        <is>
          <t xml:space="preserve">BOTTLE BAG RETROSPOT </t>
        </is>
      </c>
      <c r="D1292" t="n">
        <v>100</v>
      </c>
      <c r="E1292" s="8" t="n">
        <v>40548.44791666666</v>
      </c>
      <c r="F1292" s="9" t="n">
        <v>0.85</v>
      </c>
      <c r="G1292" t="n">
        <v>13798</v>
      </c>
      <c r="H1292" t="inlineStr">
        <is>
          <t>United Kingdom</t>
        </is>
      </c>
      <c r="I1292" s="10">
        <f>IF(OR(G1292="",LEFT(A1292,1)="C",D1292&lt;=0,F1292&lt;=0,ISNUMBER(MATCH(B1292,NonProduct,0)),LEFT(B1292,5)="gift_",H1292&lt;&gt;"United Kingdom"),"Drop","Keep")</f>
        <v/>
      </c>
    </row>
    <row r="1293">
      <c r="A1293" t="n">
        <v>540126</v>
      </c>
      <c r="B1293" t="n">
        <v>22378</v>
      </c>
      <c r="C1293" t="inlineStr">
        <is>
          <t xml:space="preserve">WALL TIDY RETROSPOT </t>
        </is>
      </c>
      <c r="D1293" t="n">
        <v>150</v>
      </c>
      <c r="E1293" s="8" t="n">
        <v>40548.44791666666</v>
      </c>
      <c r="F1293" s="9" t="n">
        <v>0.85</v>
      </c>
      <c r="G1293" t="n">
        <v>13798</v>
      </c>
      <c r="H1293" t="inlineStr">
        <is>
          <t>United Kingdom</t>
        </is>
      </c>
      <c r="I1293" s="10">
        <f>IF(OR(G1293="",LEFT(A1293,1)="C",D1293&lt;=0,F1293&lt;=0,ISNUMBER(MATCH(B1293,NonProduct,0)),LEFT(B1293,5)="gift_",H1293&lt;&gt;"United Kingdom"),"Drop","Keep")</f>
        <v/>
      </c>
    </row>
    <row r="1294">
      <c r="A1294" t="n">
        <v>540126</v>
      </c>
      <c r="B1294" t="inlineStr">
        <is>
          <t>84509G</t>
        </is>
      </c>
      <c r="C1294" t="inlineStr">
        <is>
          <t xml:space="preserve">SET OF 4 FAIRY CAKE PLACEMATS </t>
        </is>
      </c>
      <c r="D1294" t="n">
        <v>108</v>
      </c>
      <c r="E1294" s="8" t="n">
        <v>40548.44791666666</v>
      </c>
      <c r="F1294" s="9" t="n">
        <v>1.25</v>
      </c>
      <c r="G1294" t="n">
        <v>13798</v>
      </c>
      <c r="H1294" t="inlineStr">
        <is>
          <t>United Kingdom</t>
        </is>
      </c>
      <c r="I1294" s="10">
        <f>IF(OR(G1294="",LEFT(A1294,1)="C",D1294&lt;=0,F1294&lt;=0,ISNUMBER(MATCH(B1294,NonProduct,0)),LEFT(B1294,5)="gift_",H1294&lt;&gt;"United Kingdom"),"Drop","Keep")</f>
        <v/>
      </c>
    </row>
    <row r="1295">
      <c r="A1295" t="n">
        <v>540126</v>
      </c>
      <c r="B1295" t="inlineStr">
        <is>
          <t>85184C</t>
        </is>
      </c>
      <c r="C1295" t="inlineStr">
        <is>
          <t>S/4 VALENTINE DECOUPAGE HEART BOX</t>
        </is>
      </c>
      <c r="D1295" t="n">
        <v>48</v>
      </c>
      <c r="E1295" s="8" t="n">
        <v>40548.44791666666</v>
      </c>
      <c r="F1295" s="9" t="n">
        <v>1.25</v>
      </c>
      <c r="G1295" t="n">
        <v>13798</v>
      </c>
      <c r="H1295" t="inlineStr">
        <is>
          <t>United Kingdom</t>
        </is>
      </c>
      <c r="I1295" s="10">
        <f>IF(OR(G1295="",LEFT(A1295,1)="C",D1295&lt;=0,F1295&lt;=0,ISNUMBER(MATCH(B1295,NonProduct,0)),LEFT(B1295,5)="gift_",H1295&lt;&gt;"United Kingdom"),"Drop","Keep")</f>
        <v/>
      </c>
    </row>
    <row r="1296">
      <c r="A1296" t="n">
        <v>540126</v>
      </c>
      <c r="B1296" t="n">
        <v>21110</v>
      </c>
      <c r="C1296" t="inlineStr">
        <is>
          <t>LARGE CAKE TOWEL PINK SPOTS</t>
        </is>
      </c>
      <c r="D1296" t="n">
        <v>96</v>
      </c>
      <c r="E1296" s="8" t="n">
        <v>40548.44791666666</v>
      </c>
      <c r="F1296" s="9" t="n">
        <v>1.95</v>
      </c>
      <c r="G1296" t="n">
        <v>13798</v>
      </c>
      <c r="H1296" t="inlineStr">
        <is>
          <t>United Kingdom</t>
        </is>
      </c>
      <c r="I1296" s="10">
        <f>IF(OR(G1296="",LEFT(A1296,1)="C",D1296&lt;=0,F1296&lt;=0,ISNUMBER(MATCH(B1296,NonProduct,0)),LEFT(B1296,5)="gift_",H1296&lt;&gt;"United Kingdom"),"Drop","Keep")</f>
        <v/>
      </c>
    </row>
    <row r="1297">
      <c r="A1297" t="n">
        <v>540126</v>
      </c>
      <c r="B1297" t="n">
        <v>21109</v>
      </c>
      <c r="C1297" t="inlineStr">
        <is>
          <t>LARGE CAKE TOWEL CHOCOLATE SPOTS</t>
        </is>
      </c>
      <c r="D1297" t="n">
        <v>96</v>
      </c>
      <c r="E1297" s="8" t="n">
        <v>40548.44791666666</v>
      </c>
      <c r="F1297" s="9" t="n">
        <v>1.95</v>
      </c>
      <c r="G1297" t="n">
        <v>13798</v>
      </c>
      <c r="H1297" t="inlineStr">
        <is>
          <t>United Kingdom</t>
        </is>
      </c>
      <c r="I1297" s="10">
        <f>IF(OR(G1297="",LEFT(A1297,1)="C",D1297&lt;=0,F1297&lt;=0,ISNUMBER(MATCH(B1297,NonProduct,0)),LEFT(B1297,5)="gift_",H1297&lt;&gt;"United Kingdom"),"Drop","Keep")</f>
        <v/>
      </c>
    </row>
    <row r="1298">
      <c r="A1298" t="n">
        <v>540130</v>
      </c>
      <c r="B1298" t="inlineStr">
        <is>
          <t>85123A</t>
        </is>
      </c>
      <c r="C1298" t="inlineStr">
        <is>
          <t>WHITE HANGING HEART T-LIGHT HOLDER</t>
        </is>
      </c>
      <c r="D1298" t="n">
        <v>128</v>
      </c>
      <c r="E1298" s="8" t="n">
        <v>40548.44861111111</v>
      </c>
      <c r="F1298" s="9" t="n">
        <v>2.55</v>
      </c>
      <c r="G1298" t="n">
        <v>13798</v>
      </c>
      <c r="H1298" t="inlineStr">
        <is>
          <t>United Kingdom</t>
        </is>
      </c>
      <c r="I1298" s="10">
        <f>IF(OR(G1298="",LEFT(A1298,1)="C",D1298&lt;=0,F1298&lt;=0,ISNUMBER(MATCH(B1298,NonProduct,0)),LEFT(B1298,5)="gift_",H1298&lt;&gt;"United Kingdom"),"Drop","Keep")</f>
        <v/>
      </c>
    </row>
    <row r="1299">
      <c r="A1299" t="n">
        <v>540130</v>
      </c>
      <c r="B1299" t="n">
        <v>20685</v>
      </c>
      <c r="C1299" t="inlineStr">
        <is>
          <t>DOORMAT RED RETROSPOT</t>
        </is>
      </c>
      <c r="D1299" t="n">
        <v>10</v>
      </c>
      <c r="E1299" s="8" t="n">
        <v>40548.44861111111</v>
      </c>
      <c r="F1299" s="9" t="n">
        <v>6.75</v>
      </c>
      <c r="G1299" t="n">
        <v>13798</v>
      </c>
      <c r="H1299" t="inlineStr">
        <is>
          <t>United Kingdom</t>
        </is>
      </c>
      <c r="I1299" s="10">
        <f>IF(OR(G1299="",LEFT(A1299,1)="C",D1299&lt;=0,F1299&lt;=0,ISNUMBER(MATCH(B1299,NonProduct,0)),LEFT(B1299,5)="gift_",H1299&lt;&gt;"United Kingdom"),"Drop","Keep")</f>
        <v/>
      </c>
    </row>
    <row r="1300">
      <c r="A1300" t="inlineStr">
        <is>
          <t>C540129</t>
        </is>
      </c>
      <c r="B1300" t="n">
        <v>22352</v>
      </c>
      <c r="C1300" t="inlineStr">
        <is>
          <t xml:space="preserve">LUNCH BOX WITH CUTLERY RETROSPOT </t>
        </is>
      </c>
      <c r="D1300" t="n">
        <v>-3</v>
      </c>
      <c r="E1300" s="8" t="n">
        <v>40548.44861111111</v>
      </c>
      <c r="F1300" s="9" t="n">
        <v>2.55</v>
      </c>
      <c r="G1300" t="n">
        <v>12578</v>
      </c>
      <c r="H1300" t="inlineStr">
        <is>
          <t>Italy</t>
        </is>
      </c>
      <c r="I1300" s="10">
        <f>IF(OR(G1300="",LEFT(A1300,1)="C",D1300&lt;=0,F1300&lt;=0,ISNUMBER(MATCH(B1300,NonProduct,0)),LEFT(B1300,5)="gift_",H1300&lt;&gt;"United Kingdom"),"Drop","Keep")</f>
        <v/>
      </c>
    </row>
    <row r="1301">
      <c r="A1301" t="inlineStr">
        <is>
          <t>C540142</t>
        </is>
      </c>
      <c r="B1301" t="n">
        <v>22667</v>
      </c>
      <c r="C1301" t="inlineStr">
        <is>
          <t xml:space="preserve">RECIPE BOX RETROSPOT </t>
        </is>
      </c>
      <c r="D1301" t="n">
        <v>-2</v>
      </c>
      <c r="E1301" s="8" t="n">
        <v>40548.45138888889</v>
      </c>
      <c r="F1301" s="9" t="n">
        <v>2.95</v>
      </c>
      <c r="G1301" t="n">
        <v>12782</v>
      </c>
      <c r="H1301" t="inlineStr">
        <is>
          <t>Portugal</t>
        </is>
      </c>
      <c r="I1301" s="10">
        <f>IF(OR(G1301="",LEFT(A1301,1)="C",D1301&lt;=0,F1301&lt;=0,ISNUMBER(MATCH(B1301,NonProduct,0)),LEFT(B1301,5)="gift_",H1301&lt;&gt;"United Kingdom"),"Drop","Keep")</f>
        <v/>
      </c>
    </row>
    <row r="1302">
      <c r="A1302" t="inlineStr">
        <is>
          <t>C540142</t>
        </is>
      </c>
      <c r="B1302" t="n">
        <v>22666</v>
      </c>
      <c r="C1302" t="inlineStr">
        <is>
          <t>RECIPE BOX PANTRY YELLOW DESIGN</t>
        </is>
      </c>
      <c r="D1302" t="n">
        <v>-1</v>
      </c>
      <c r="E1302" s="8" t="n">
        <v>40548.45138888889</v>
      </c>
      <c r="F1302" s="9" t="n">
        <v>2.95</v>
      </c>
      <c r="G1302" t="n">
        <v>12782</v>
      </c>
      <c r="H1302" t="inlineStr">
        <is>
          <t>Portugal</t>
        </is>
      </c>
      <c r="I1302" s="10">
        <f>IF(OR(G1302="",LEFT(A1302,1)="C",D1302&lt;=0,F1302&lt;=0,ISNUMBER(MATCH(B1302,NonProduct,0)),LEFT(B1302,5)="gift_",H1302&lt;&gt;"United Kingdom"),"Drop","Keep")</f>
        <v/>
      </c>
    </row>
    <row r="1303">
      <c r="A1303" t="inlineStr">
        <is>
          <t>C540142</t>
        </is>
      </c>
      <c r="B1303" t="n">
        <v>21430</v>
      </c>
      <c r="C1303" t="inlineStr">
        <is>
          <t>SET/3 RED GINGHAM ROSE STORAGE BOX</t>
        </is>
      </c>
      <c r="D1303" t="n">
        <v>-1</v>
      </c>
      <c r="E1303" s="8" t="n">
        <v>40548.45138888889</v>
      </c>
      <c r="F1303" s="9" t="n">
        <v>3.75</v>
      </c>
      <c r="G1303" t="n">
        <v>12782</v>
      </c>
      <c r="H1303" t="inlineStr">
        <is>
          <t>Portugal</t>
        </is>
      </c>
      <c r="I1303" s="10">
        <f>IF(OR(G1303="",LEFT(A1303,1)="C",D1303&lt;=0,F1303&lt;=0,ISNUMBER(MATCH(B1303,NonProduct,0)),LEFT(B1303,5)="gift_",H1303&lt;&gt;"United Kingdom"),"Drop","Keep")</f>
        <v/>
      </c>
    </row>
    <row r="1304">
      <c r="A1304" t="inlineStr">
        <is>
          <t>C540142</t>
        </is>
      </c>
      <c r="B1304" t="n">
        <v>22960</v>
      </c>
      <c r="C1304" t="inlineStr">
        <is>
          <t>JAM MAKING SET WITH JARS</t>
        </is>
      </c>
      <c r="D1304" t="n">
        <v>-12</v>
      </c>
      <c r="E1304" s="8" t="n">
        <v>40548.45138888889</v>
      </c>
      <c r="F1304" s="9" t="n">
        <v>3.75</v>
      </c>
      <c r="G1304" t="n">
        <v>12782</v>
      </c>
      <c r="H1304" t="inlineStr">
        <is>
          <t>Portugal</t>
        </is>
      </c>
      <c r="I1304" s="10">
        <f>IF(OR(G1304="",LEFT(A1304,1)="C",D1304&lt;=0,F1304&lt;=0,ISNUMBER(MATCH(B1304,NonProduct,0)),LEFT(B1304,5)="gift_",H1304&lt;&gt;"United Kingdom"),"Drop","Keep")</f>
        <v/>
      </c>
    </row>
    <row r="1305">
      <c r="A1305" t="n">
        <v>540146</v>
      </c>
      <c r="B1305" t="inlineStr">
        <is>
          <t>84968C</t>
        </is>
      </c>
      <c r="C1305" t="inlineStr">
        <is>
          <t>SET OF 16 VINTAGE PISTACHIO CUTLERY</t>
        </is>
      </c>
      <c r="D1305" t="n">
        <v>1</v>
      </c>
      <c r="E1305" s="8" t="n">
        <v>40548.45208333333</v>
      </c>
      <c r="F1305" s="9" t="n">
        <v>12.75</v>
      </c>
      <c r="G1305" t="n">
        <v>15002</v>
      </c>
      <c r="H1305" t="inlineStr">
        <is>
          <t>United Kingdom</t>
        </is>
      </c>
      <c r="I1305" s="10">
        <f>IF(OR(G1305="",LEFT(A1305,1)="C",D1305&lt;=0,F1305&lt;=0,ISNUMBER(MATCH(B1305,NonProduct,0)),LEFT(B1305,5)="gift_",H1305&lt;&gt;"United Kingdom"),"Drop","Keep")</f>
        <v/>
      </c>
    </row>
    <row r="1306">
      <c r="A1306" t="n">
        <v>540146</v>
      </c>
      <c r="B1306" t="n">
        <v>22524</v>
      </c>
      <c r="C1306" t="inlineStr">
        <is>
          <t>CHILDRENS GARDEN GLOVES BLUE</t>
        </is>
      </c>
      <c r="D1306" t="n">
        <v>3</v>
      </c>
      <c r="E1306" s="8" t="n">
        <v>40548.45208333333</v>
      </c>
      <c r="F1306" s="9" t="n">
        <v>1.25</v>
      </c>
      <c r="G1306" t="n">
        <v>15002</v>
      </c>
      <c r="H1306" t="inlineStr">
        <is>
          <t>United Kingdom</t>
        </is>
      </c>
      <c r="I1306" s="10">
        <f>IF(OR(G1306="",LEFT(A1306,1)="C",D1306&lt;=0,F1306&lt;=0,ISNUMBER(MATCH(B1306,NonProduct,0)),LEFT(B1306,5)="gift_",H1306&lt;&gt;"United Kingdom"),"Drop","Keep")</f>
        <v/>
      </c>
    </row>
    <row r="1307">
      <c r="A1307" t="n">
        <v>540146</v>
      </c>
      <c r="B1307" t="n">
        <v>22525</v>
      </c>
      <c r="C1307" t="inlineStr">
        <is>
          <t>CHILDRENS GARDEN GLOVES PINK</t>
        </is>
      </c>
      <c r="D1307" t="n">
        <v>3</v>
      </c>
      <c r="E1307" s="8" t="n">
        <v>40548.45208333333</v>
      </c>
      <c r="F1307" s="9" t="n">
        <v>1.25</v>
      </c>
      <c r="G1307" t="n">
        <v>15002</v>
      </c>
      <c r="H1307" t="inlineStr">
        <is>
          <t>United Kingdom</t>
        </is>
      </c>
      <c r="I1307" s="10">
        <f>IF(OR(G1307="",LEFT(A1307,1)="C",D1307&lt;=0,F1307&lt;=0,ISNUMBER(MATCH(B1307,NonProduct,0)),LEFT(B1307,5)="gift_",H1307&lt;&gt;"United Kingdom"),"Drop","Keep")</f>
        <v/>
      </c>
    </row>
    <row r="1308">
      <c r="A1308" t="n">
        <v>540146</v>
      </c>
      <c r="B1308" t="n">
        <v>22520</v>
      </c>
      <c r="C1308" t="inlineStr">
        <is>
          <t xml:space="preserve">CHILDS GARDEN TROWEL BLUE </t>
        </is>
      </c>
      <c r="D1308" t="n">
        <v>3</v>
      </c>
      <c r="E1308" s="8" t="n">
        <v>40548.45208333333</v>
      </c>
      <c r="F1308" s="9" t="n">
        <v>0.85</v>
      </c>
      <c r="G1308" t="n">
        <v>15002</v>
      </c>
      <c r="H1308" t="inlineStr">
        <is>
          <t>United Kingdom</t>
        </is>
      </c>
      <c r="I1308" s="10">
        <f>IF(OR(G1308="",LEFT(A1308,1)="C",D1308&lt;=0,F1308&lt;=0,ISNUMBER(MATCH(B1308,NonProduct,0)),LEFT(B1308,5)="gift_",H1308&lt;&gt;"United Kingdom"),"Drop","Keep")</f>
        <v/>
      </c>
    </row>
    <row r="1309">
      <c r="A1309" t="n">
        <v>540146</v>
      </c>
      <c r="B1309" t="n">
        <v>22521</v>
      </c>
      <c r="C1309" t="inlineStr">
        <is>
          <t>CHILDS GARDEN TROWEL PINK</t>
        </is>
      </c>
      <c r="D1309" t="n">
        <v>2</v>
      </c>
      <c r="E1309" s="8" t="n">
        <v>40548.45208333333</v>
      </c>
      <c r="F1309" s="9" t="n">
        <v>0.85</v>
      </c>
      <c r="G1309" t="n">
        <v>15002</v>
      </c>
      <c r="H1309" t="inlineStr">
        <is>
          <t>United Kingdom</t>
        </is>
      </c>
      <c r="I1309" s="10">
        <f>IF(OR(G1309="",LEFT(A1309,1)="C",D1309&lt;=0,F1309&lt;=0,ISNUMBER(MATCH(B1309,NonProduct,0)),LEFT(B1309,5)="gift_",H1309&lt;&gt;"United Kingdom"),"Drop","Keep")</f>
        <v/>
      </c>
    </row>
    <row r="1310">
      <c r="A1310" t="n">
        <v>540146</v>
      </c>
      <c r="B1310" t="n">
        <v>22522</v>
      </c>
      <c r="C1310" t="inlineStr">
        <is>
          <t xml:space="preserve">CHILDS GARDEN FORK BLUE </t>
        </is>
      </c>
      <c r="D1310" t="n">
        <v>1</v>
      </c>
      <c r="E1310" s="8" t="n">
        <v>40548.45208333333</v>
      </c>
      <c r="F1310" s="9" t="n">
        <v>0.85</v>
      </c>
      <c r="G1310" t="n">
        <v>15002</v>
      </c>
      <c r="H1310" t="inlineStr">
        <is>
          <t>United Kingdom</t>
        </is>
      </c>
      <c r="I1310" s="10">
        <f>IF(OR(G1310="",LEFT(A1310,1)="C",D1310&lt;=0,F1310&lt;=0,ISNUMBER(MATCH(B1310,NonProduct,0)),LEFT(B1310,5)="gift_",H1310&lt;&gt;"United Kingdom"),"Drop","Keep")</f>
        <v/>
      </c>
    </row>
    <row r="1311">
      <c r="A1311" t="n">
        <v>540146</v>
      </c>
      <c r="B1311" t="n">
        <v>22523</v>
      </c>
      <c r="C1311" t="inlineStr">
        <is>
          <t>CHILDS GARDEN FORK PINK</t>
        </is>
      </c>
      <c r="D1311" t="n">
        <v>4</v>
      </c>
      <c r="E1311" s="8" t="n">
        <v>40548.45208333333</v>
      </c>
      <c r="F1311" s="9" t="n">
        <v>0.85</v>
      </c>
      <c r="G1311" t="n">
        <v>15002</v>
      </c>
      <c r="H1311" t="inlineStr">
        <is>
          <t>United Kingdom</t>
        </is>
      </c>
      <c r="I1311" s="10">
        <f>IF(OR(G1311="",LEFT(A1311,1)="C",D1311&lt;=0,F1311&lt;=0,ISNUMBER(MATCH(B1311,NonProduct,0)),LEFT(B1311,5)="gift_",H1311&lt;&gt;"United Kingdom"),"Drop","Keep")</f>
        <v/>
      </c>
    </row>
    <row r="1312">
      <c r="A1312" t="n">
        <v>540146</v>
      </c>
      <c r="B1312" t="n">
        <v>22522</v>
      </c>
      <c r="C1312" t="inlineStr">
        <is>
          <t xml:space="preserve">CHILDS GARDEN FORK BLUE </t>
        </is>
      </c>
      <c r="D1312" t="n">
        <v>3</v>
      </c>
      <c r="E1312" s="8" t="n">
        <v>40548.45208333333</v>
      </c>
      <c r="F1312" s="9" t="n">
        <v>0.85</v>
      </c>
      <c r="G1312" t="n">
        <v>15002</v>
      </c>
      <c r="H1312" t="inlineStr">
        <is>
          <t>United Kingdom</t>
        </is>
      </c>
      <c r="I1312" s="10">
        <f>IF(OR(G1312="",LEFT(A1312,1)="C",D1312&lt;=0,F1312&lt;=0,ISNUMBER(MATCH(B1312,NonProduct,0)),LEFT(B1312,5)="gift_",H1312&lt;&gt;"United Kingdom"),"Drop","Keep")</f>
        <v/>
      </c>
    </row>
    <row r="1313">
      <c r="A1313" t="n">
        <v>540146</v>
      </c>
      <c r="B1313" t="n">
        <v>22960</v>
      </c>
      <c r="C1313" t="inlineStr">
        <is>
          <t>JAM MAKING SET WITH JARS</t>
        </is>
      </c>
      <c r="D1313" t="n">
        <v>2</v>
      </c>
      <c r="E1313" s="8" t="n">
        <v>40548.45208333333</v>
      </c>
      <c r="F1313" s="9" t="n">
        <v>4.25</v>
      </c>
      <c r="G1313" t="n">
        <v>15002</v>
      </c>
      <c r="H1313" t="inlineStr">
        <is>
          <t>United Kingdom</t>
        </is>
      </c>
      <c r="I1313" s="10">
        <f>IF(OR(G1313="",LEFT(A1313,1)="C",D1313&lt;=0,F1313&lt;=0,ISNUMBER(MATCH(B1313,NonProduct,0)),LEFT(B1313,5)="gift_",H1313&lt;&gt;"United Kingdom"),"Drop","Keep")</f>
        <v/>
      </c>
    </row>
    <row r="1314">
      <c r="A1314" t="n">
        <v>540146</v>
      </c>
      <c r="B1314" t="n">
        <v>22518</v>
      </c>
      <c r="C1314" t="inlineStr">
        <is>
          <t>CHILDS GARDEN BRUSH BLUE</t>
        </is>
      </c>
      <c r="D1314" t="n">
        <v>2</v>
      </c>
      <c r="E1314" s="8" t="n">
        <v>40548.45208333333</v>
      </c>
      <c r="F1314" s="9" t="n">
        <v>2.1</v>
      </c>
      <c r="G1314" t="n">
        <v>15002</v>
      </c>
      <c r="H1314" t="inlineStr">
        <is>
          <t>United Kingdom</t>
        </is>
      </c>
      <c r="I1314" s="10">
        <f>IF(OR(G1314="",LEFT(A1314,1)="C",D1314&lt;=0,F1314&lt;=0,ISNUMBER(MATCH(B1314,NonProduct,0)),LEFT(B1314,5)="gift_",H1314&lt;&gt;"United Kingdom"),"Drop","Keep")</f>
        <v/>
      </c>
    </row>
    <row r="1315">
      <c r="A1315" t="n">
        <v>540146</v>
      </c>
      <c r="B1315" t="n">
        <v>22519</v>
      </c>
      <c r="C1315" t="inlineStr">
        <is>
          <t>CHILDS GARDEN BRUSH PINK</t>
        </is>
      </c>
      <c r="D1315" t="n">
        <v>2</v>
      </c>
      <c r="E1315" s="8" t="n">
        <v>40548.45208333333</v>
      </c>
      <c r="F1315" s="9" t="n">
        <v>2.1</v>
      </c>
      <c r="G1315" t="n">
        <v>15002</v>
      </c>
      <c r="H1315" t="inlineStr">
        <is>
          <t>United Kingdom</t>
        </is>
      </c>
      <c r="I1315" s="10">
        <f>IF(OR(G1315="",LEFT(A1315,1)="C",D1315&lt;=0,F1315&lt;=0,ISNUMBER(MATCH(B1315,NonProduct,0)),LEFT(B1315,5)="gift_",H1315&lt;&gt;"United Kingdom"),"Drop","Keep")</f>
        <v/>
      </c>
    </row>
    <row r="1316">
      <c r="A1316" t="n">
        <v>540146</v>
      </c>
      <c r="B1316" t="n">
        <v>22515</v>
      </c>
      <c r="C1316" t="inlineStr">
        <is>
          <t>CHILDS GARDEN SPADE PINK</t>
        </is>
      </c>
      <c r="D1316" t="n">
        <v>2</v>
      </c>
      <c r="E1316" s="8" t="n">
        <v>40548.45208333333</v>
      </c>
      <c r="F1316" s="9" t="n">
        <v>2.1</v>
      </c>
      <c r="G1316" t="n">
        <v>15002</v>
      </c>
      <c r="H1316" t="inlineStr">
        <is>
          <t>United Kingdom</t>
        </is>
      </c>
      <c r="I1316" s="10">
        <f>IF(OR(G1316="",LEFT(A1316,1)="C",D1316&lt;=0,F1316&lt;=0,ISNUMBER(MATCH(B1316,NonProduct,0)),LEFT(B1316,5)="gift_",H1316&lt;&gt;"United Kingdom"),"Drop","Keep")</f>
        <v/>
      </c>
    </row>
    <row r="1317">
      <c r="A1317" t="n">
        <v>540146</v>
      </c>
      <c r="B1317" t="n">
        <v>22514</v>
      </c>
      <c r="C1317" t="inlineStr">
        <is>
          <t>CHILDS GARDEN SPADE BLUE</t>
        </is>
      </c>
      <c r="D1317" t="n">
        <v>2</v>
      </c>
      <c r="E1317" s="8" t="n">
        <v>40548.45208333333</v>
      </c>
      <c r="F1317" s="9" t="n">
        <v>2.1</v>
      </c>
      <c r="G1317" t="n">
        <v>15002</v>
      </c>
      <c r="H1317" t="inlineStr">
        <is>
          <t>United Kingdom</t>
        </is>
      </c>
      <c r="I1317" s="10">
        <f>IF(OR(G1317="",LEFT(A1317,1)="C",D1317&lt;=0,F1317&lt;=0,ISNUMBER(MATCH(B1317,NonProduct,0)),LEFT(B1317,5)="gift_",H1317&lt;&gt;"United Kingdom"),"Drop","Keep")</f>
        <v/>
      </c>
    </row>
    <row r="1318">
      <c r="A1318" t="n">
        <v>540146</v>
      </c>
      <c r="B1318" t="n">
        <v>22937</v>
      </c>
      <c r="C1318" t="inlineStr">
        <is>
          <t>BAKING MOULD CHOCOLATE CUPCAKES</t>
        </is>
      </c>
      <c r="D1318" t="n">
        <v>5</v>
      </c>
      <c r="E1318" s="8" t="n">
        <v>40548.45208333333</v>
      </c>
      <c r="F1318" s="9" t="n">
        <v>2.55</v>
      </c>
      <c r="G1318" t="n">
        <v>15002</v>
      </c>
      <c r="H1318" t="inlineStr">
        <is>
          <t>United Kingdom</t>
        </is>
      </c>
      <c r="I1318" s="10">
        <f>IF(OR(G1318="",LEFT(A1318,1)="C",D1318&lt;=0,F1318&lt;=0,ISNUMBER(MATCH(B1318,NonProduct,0)),LEFT(B1318,5)="gift_",H1318&lt;&gt;"United Kingdom"),"Drop","Keep")</f>
        <v/>
      </c>
    </row>
    <row r="1319">
      <c r="A1319" t="n">
        <v>540146</v>
      </c>
      <c r="B1319" t="n">
        <v>22931</v>
      </c>
      <c r="C1319" t="inlineStr">
        <is>
          <t>BAKING MOULD HEART WHITE CHOCOLATE</t>
        </is>
      </c>
      <c r="D1319" t="n">
        <v>8</v>
      </c>
      <c r="E1319" s="8" t="n">
        <v>40548.45208333333</v>
      </c>
      <c r="F1319" s="9" t="n">
        <v>2.55</v>
      </c>
      <c r="G1319" t="n">
        <v>15002</v>
      </c>
      <c r="H1319" t="inlineStr">
        <is>
          <t>United Kingdom</t>
        </is>
      </c>
      <c r="I1319" s="10">
        <f>IF(OR(G1319="",LEFT(A1319,1)="C",D1319&lt;=0,F1319&lt;=0,ISNUMBER(MATCH(B1319,NonProduct,0)),LEFT(B1319,5)="gift_",H1319&lt;&gt;"United Kingdom"),"Drop","Keep")</f>
        <v/>
      </c>
    </row>
    <row r="1320">
      <c r="A1320" t="n">
        <v>540146</v>
      </c>
      <c r="B1320" t="n">
        <v>84879</v>
      </c>
      <c r="C1320" t="inlineStr">
        <is>
          <t>ASSORTED COLOUR BIRD ORNAMENT</t>
        </is>
      </c>
      <c r="D1320" t="n">
        <v>24</v>
      </c>
      <c r="E1320" s="8" t="n">
        <v>40548.45208333333</v>
      </c>
      <c r="F1320" s="9" t="n">
        <v>1.69</v>
      </c>
      <c r="G1320" t="n">
        <v>15002</v>
      </c>
      <c r="H1320" t="inlineStr">
        <is>
          <t>United Kingdom</t>
        </is>
      </c>
      <c r="I1320" s="10">
        <f>IF(OR(G1320="",LEFT(A1320,1)="C",D1320&lt;=0,F1320&lt;=0,ISNUMBER(MATCH(B1320,NonProduct,0)),LEFT(B1320,5)="gift_",H1320&lt;&gt;"United Kingdom"),"Drop","Keep")</f>
        <v/>
      </c>
    </row>
    <row r="1321">
      <c r="A1321" t="n">
        <v>540146</v>
      </c>
      <c r="B1321" t="n">
        <v>84380</v>
      </c>
      <c r="C1321" t="inlineStr">
        <is>
          <t>SET OF 3 BUTTERFLY COOKIE CUTTERS</t>
        </is>
      </c>
      <c r="D1321" t="n">
        <v>6</v>
      </c>
      <c r="E1321" s="8" t="n">
        <v>40548.45208333333</v>
      </c>
      <c r="F1321" s="9" t="n">
        <v>1.25</v>
      </c>
      <c r="G1321" t="n">
        <v>15002</v>
      </c>
      <c r="H1321" t="inlineStr">
        <is>
          <t>United Kingdom</t>
        </is>
      </c>
      <c r="I1321" s="10">
        <f>IF(OR(G1321="",LEFT(A1321,1)="C",D1321&lt;=0,F1321&lt;=0,ISNUMBER(MATCH(B1321,NonProduct,0)),LEFT(B1321,5)="gift_",H1321&lt;&gt;"United Kingdom"),"Drop","Keep")</f>
        <v/>
      </c>
    </row>
    <row r="1322">
      <c r="A1322" t="n">
        <v>540146</v>
      </c>
      <c r="B1322" t="n">
        <v>22965</v>
      </c>
      <c r="C1322" t="inlineStr">
        <is>
          <t>3 TRADITIONAl BISCUIT CUTTERS  SET</t>
        </is>
      </c>
      <c r="D1322" t="n">
        <v>6</v>
      </c>
      <c r="E1322" s="8" t="n">
        <v>40548.45208333333</v>
      </c>
      <c r="F1322" s="9" t="n">
        <v>2.1</v>
      </c>
      <c r="G1322" t="n">
        <v>15002</v>
      </c>
      <c r="H1322" t="inlineStr">
        <is>
          <t>United Kingdom</t>
        </is>
      </c>
      <c r="I1322" s="10">
        <f>IF(OR(G1322="",LEFT(A1322,1)="C",D1322&lt;=0,F1322&lt;=0,ISNUMBER(MATCH(B1322,NonProduct,0)),LEFT(B1322,5)="gift_",H1322&lt;&gt;"United Kingdom"),"Drop","Keep")</f>
        <v/>
      </c>
    </row>
    <row r="1323">
      <c r="A1323" t="n">
        <v>540146</v>
      </c>
      <c r="B1323" t="n">
        <v>21754</v>
      </c>
      <c r="C1323" t="inlineStr">
        <is>
          <t>HOME BUILDING BLOCK WORD</t>
        </is>
      </c>
      <c r="D1323" t="n">
        <v>3</v>
      </c>
      <c r="E1323" s="8" t="n">
        <v>40548.45208333333</v>
      </c>
      <c r="F1323" s="9" t="n">
        <v>5.95</v>
      </c>
      <c r="G1323" t="n">
        <v>15002</v>
      </c>
      <c r="H1323" t="inlineStr">
        <is>
          <t>United Kingdom</t>
        </is>
      </c>
      <c r="I1323" s="10">
        <f>IF(OR(G1323="",LEFT(A1323,1)="C",D1323&lt;=0,F1323&lt;=0,ISNUMBER(MATCH(B1323,NonProduct,0)),LEFT(B1323,5)="gift_",H1323&lt;&gt;"United Kingdom"),"Drop","Keep")</f>
        <v/>
      </c>
    </row>
    <row r="1324">
      <c r="A1324" t="n">
        <v>540146</v>
      </c>
      <c r="B1324" t="n">
        <v>22470</v>
      </c>
      <c r="C1324" t="inlineStr">
        <is>
          <t>HEART OF WICKER LARGE</t>
        </is>
      </c>
      <c r="D1324" t="n">
        <v>8</v>
      </c>
      <c r="E1324" s="8" t="n">
        <v>40548.45208333333</v>
      </c>
      <c r="F1324" s="9" t="n">
        <v>2.95</v>
      </c>
      <c r="G1324" t="n">
        <v>15002</v>
      </c>
      <c r="H1324" t="inlineStr">
        <is>
          <t>United Kingdom</t>
        </is>
      </c>
      <c r="I1324" s="10">
        <f>IF(OR(G1324="",LEFT(A1324,1)="C",D1324&lt;=0,F1324&lt;=0,ISNUMBER(MATCH(B1324,NonProduct,0)),LEFT(B1324,5)="gift_",H1324&lt;&gt;"United Kingdom"),"Drop","Keep")</f>
        <v/>
      </c>
    </row>
    <row r="1325">
      <c r="A1325" t="n">
        <v>540146</v>
      </c>
      <c r="B1325" t="n">
        <v>22134</v>
      </c>
      <c r="C1325" t="inlineStr">
        <is>
          <t xml:space="preserve">MINI LADLE LOVE HEART RED </t>
        </is>
      </c>
      <c r="D1325" t="n">
        <v>12</v>
      </c>
      <c r="E1325" s="8" t="n">
        <v>40548.45208333333</v>
      </c>
      <c r="F1325" s="9" t="n">
        <v>0.42</v>
      </c>
      <c r="G1325" t="n">
        <v>15002</v>
      </c>
      <c r="H1325" t="inlineStr">
        <is>
          <t>United Kingdom</t>
        </is>
      </c>
      <c r="I1325" s="10">
        <f>IF(OR(G1325="",LEFT(A1325,1)="C",D1325&lt;=0,F1325&lt;=0,ISNUMBER(MATCH(B1325,NonProduct,0)),LEFT(B1325,5)="gift_",H1325&lt;&gt;"United Kingdom"),"Drop","Keep")</f>
        <v/>
      </c>
    </row>
    <row r="1326">
      <c r="A1326" t="n">
        <v>540146</v>
      </c>
      <c r="B1326" t="n">
        <v>84378</v>
      </c>
      <c r="C1326" t="inlineStr">
        <is>
          <t>SET OF 3 HEART COOKIE CUTTERS</t>
        </is>
      </c>
      <c r="D1326" t="n">
        <v>6</v>
      </c>
      <c r="E1326" s="8" t="n">
        <v>40548.45208333333</v>
      </c>
      <c r="F1326" s="9" t="n">
        <v>1.25</v>
      </c>
      <c r="G1326" t="n">
        <v>15002</v>
      </c>
      <c r="H1326" t="inlineStr">
        <is>
          <t>United Kingdom</t>
        </is>
      </c>
      <c r="I1326" s="10">
        <f>IF(OR(G1326="",LEFT(A1326,1)="C",D1326&lt;=0,F1326&lt;=0,ISNUMBER(MATCH(B1326,NonProduct,0)),LEFT(B1326,5)="gift_",H1326&lt;&gt;"United Kingdom"),"Drop","Keep")</f>
        <v/>
      </c>
    </row>
    <row r="1327">
      <c r="A1327" t="n">
        <v>540146</v>
      </c>
      <c r="B1327" t="inlineStr">
        <is>
          <t>85123A</t>
        </is>
      </c>
      <c r="C1327" t="inlineStr">
        <is>
          <t>WHITE HANGING HEART T-LIGHT HOLDER</t>
        </is>
      </c>
      <c r="D1327" t="n">
        <v>12</v>
      </c>
      <c r="E1327" s="8" t="n">
        <v>40548.45208333333</v>
      </c>
      <c r="F1327" s="9" t="n">
        <v>2.95</v>
      </c>
      <c r="G1327" t="n">
        <v>15002</v>
      </c>
      <c r="H1327" t="inlineStr">
        <is>
          <t>United Kingdom</t>
        </is>
      </c>
      <c r="I1327" s="10">
        <f>IF(OR(G1327="",LEFT(A1327,1)="C",D1327&lt;=0,F1327&lt;=0,ISNUMBER(MATCH(B1327,NonProduct,0)),LEFT(B1327,5)="gift_",H1327&lt;&gt;"United Kingdom"),"Drop","Keep")</f>
        <v/>
      </c>
    </row>
    <row r="1328">
      <c r="A1328" t="n">
        <v>540146</v>
      </c>
      <c r="B1328" t="n">
        <v>22132</v>
      </c>
      <c r="C1328" t="inlineStr">
        <is>
          <t>RED LOVE HEART SHAPE CUP</t>
        </is>
      </c>
      <c r="D1328" t="n">
        <v>10</v>
      </c>
      <c r="E1328" s="8" t="n">
        <v>40548.45208333333</v>
      </c>
      <c r="F1328" s="9" t="n">
        <v>0.85</v>
      </c>
      <c r="G1328" t="n">
        <v>15002</v>
      </c>
      <c r="H1328" t="inlineStr">
        <is>
          <t>United Kingdom</t>
        </is>
      </c>
      <c r="I1328" s="10">
        <f>IF(OR(G1328="",LEFT(A1328,1)="C",D1328&lt;=0,F1328&lt;=0,ISNUMBER(MATCH(B1328,NonProduct,0)),LEFT(B1328,5)="gift_",H1328&lt;&gt;"United Kingdom"),"Drop","Keep")</f>
        <v/>
      </c>
    </row>
    <row r="1329">
      <c r="A1329" t="n">
        <v>540146</v>
      </c>
      <c r="B1329" t="n">
        <v>84050</v>
      </c>
      <c r="C1329" t="inlineStr">
        <is>
          <t>PINK HEART SHAPE EGG FRYING PAN</t>
        </is>
      </c>
      <c r="D1329" t="n">
        <v>8</v>
      </c>
      <c r="E1329" s="8" t="n">
        <v>40548.45208333333</v>
      </c>
      <c r="F1329" s="9" t="n">
        <v>1.65</v>
      </c>
      <c r="G1329" t="n">
        <v>15002</v>
      </c>
      <c r="H1329" t="inlineStr">
        <is>
          <t>United Kingdom</t>
        </is>
      </c>
      <c r="I1329" s="10">
        <f>IF(OR(G1329="",LEFT(A1329,1)="C",D1329&lt;=0,F1329&lt;=0,ISNUMBER(MATCH(B1329,NonProduct,0)),LEFT(B1329,5)="gift_",H1329&lt;&gt;"United Kingdom"),"Drop","Keep")</f>
        <v/>
      </c>
    </row>
    <row r="1330">
      <c r="A1330" t="n">
        <v>540148</v>
      </c>
      <c r="B1330" t="n">
        <v>21110</v>
      </c>
      <c r="C1330" t="inlineStr">
        <is>
          <t>LARGE CAKE TOWEL PINK SPOTS</t>
        </is>
      </c>
      <c r="D1330" t="n">
        <v>24</v>
      </c>
      <c r="E1330" s="8" t="n">
        <v>40548.45694444444</v>
      </c>
      <c r="F1330" s="9" t="n">
        <v>1.95</v>
      </c>
      <c r="G1330" t="n">
        <v>14189</v>
      </c>
      <c r="H1330" t="inlineStr">
        <is>
          <t>United Kingdom</t>
        </is>
      </c>
      <c r="I1330" s="10">
        <f>IF(OR(G1330="",LEFT(A1330,1)="C",D1330&lt;=0,F1330&lt;=0,ISNUMBER(MATCH(B1330,NonProduct,0)),LEFT(B1330,5)="gift_",H1330&lt;&gt;"United Kingdom"),"Drop","Keep")</f>
        <v/>
      </c>
    </row>
    <row r="1331">
      <c r="A1331" t="n">
        <v>540148</v>
      </c>
      <c r="B1331" t="n">
        <v>21199</v>
      </c>
      <c r="C1331" t="inlineStr">
        <is>
          <t>PINK  HEART CONFETTI IN TUBE</t>
        </is>
      </c>
      <c r="D1331" t="n">
        <v>48</v>
      </c>
      <c r="E1331" s="8" t="n">
        <v>40548.45694444444</v>
      </c>
      <c r="F1331" s="9" t="n">
        <v>0.42</v>
      </c>
      <c r="G1331" t="n">
        <v>14189</v>
      </c>
      <c r="H1331" t="inlineStr">
        <is>
          <t>United Kingdom</t>
        </is>
      </c>
      <c r="I1331" s="10">
        <f>IF(OR(G1331="",LEFT(A1331,1)="C",D1331&lt;=0,F1331&lt;=0,ISNUMBER(MATCH(B1331,NonProduct,0)),LEFT(B1331,5)="gift_",H1331&lt;&gt;"United Kingdom"),"Drop","Keep")</f>
        <v/>
      </c>
    </row>
    <row r="1332">
      <c r="A1332" t="n">
        <v>540148</v>
      </c>
      <c r="B1332" t="n">
        <v>21650</v>
      </c>
      <c r="C1332" t="inlineStr">
        <is>
          <t>ASSORTED TUTTI FRUTTI BRACELET</t>
        </is>
      </c>
      <c r="D1332" t="n">
        <v>48</v>
      </c>
      <c r="E1332" s="8" t="n">
        <v>40548.45694444444</v>
      </c>
      <c r="F1332" s="9" t="n">
        <v>0.19</v>
      </c>
      <c r="G1332" t="n">
        <v>14189</v>
      </c>
      <c r="H1332" t="inlineStr">
        <is>
          <t>United Kingdom</t>
        </is>
      </c>
      <c r="I1332" s="10">
        <f>IF(OR(G1332="",LEFT(A1332,1)="C",D1332&lt;=0,F1332&lt;=0,ISNUMBER(MATCH(B1332,NonProduct,0)),LEFT(B1332,5)="gift_",H1332&lt;&gt;"United Kingdom"),"Drop","Keep")</f>
        <v/>
      </c>
    </row>
    <row r="1333">
      <c r="A1333" t="n">
        <v>540148</v>
      </c>
      <c r="B1333" t="n">
        <v>22131</v>
      </c>
      <c r="C1333" t="inlineStr">
        <is>
          <t xml:space="preserve">FOOD CONTAINER SET 3 LOVE HEART </t>
        </is>
      </c>
      <c r="D1333" t="n">
        <v>12</v>
      </c>
      <c r="E1333" s="8" t="n">
        <v>40548.45694444444</v>
      </c>
      <c r="F1333" s="9" t="n">
        <v>1.95</v>
      </c>
      <c r="G1333" t="n">
        <v>14189</v>
      </c>
      <c r="H1333" t="inlineStr">
        <is>
          <t>United Kingdom</t>
        </is>
      </c>
      <c r="I1333" s="10">
        <f>IF(OR(G1333="",LEFT(A1333,1)="C",D1333&lt;=0,F1333&lt;=0,ISNUMBER(MATCH(B1333,NonProduct,0)),LEFT(B1333,5)="gift_",H1333&lt;&gt;"United Kingdom"),"Drop","Keep")</f>
        <v/>
      </c>
    </row>
    <row r="1334">
      <c r="A1334" t="n">
        <v>540148</v>
      </c>
      <c r="B1334" t="n">
        <v>21355</v>
      </c>
      <c r="C1334" t="inlineStr">
        <is>
          <t xml:space="preserve">TOAST ITS - I LOVE YOU </t>
        </is>
      </c>
      <c r="D1334" t="n">
        <v>24</v>
      </c>
      <c r="E1334" s="8" t="n">
        <v>40548.45694444444</v>
      </c>
      <c r="F1334" s="9" t="n">
        <v>1.25</v>
      </c>
      <c r="G1334" t="n">
        <v>14189</v>
      </c>
      <c r="H1334" t="inlineStr">
        <is>
          <t>United Kingdom</t>
        </is>
      </c>
      <c r="I1334" s="10">
        <f>IF(OR(G1334="",LEFT(A1334,1)="C",D1334&lt;=0,F1334&lt;=0,ISNUMBER(MATCH(B1334,NonProduct,0)),LEFT(B1334,5)="gift_",H1334&lt;&gt;"United Kingdom"),"Drop","Keep")</f>
        <v/>
      </c>
    </row>
    <row r="1335">
      <c r="A1335" t="n">
        <v>540148</v>
      </c>
      <c r="B1335" t="n">
        <v>84050</v>
      </c>
      <c r="C1335" t="inlineStr">
        <is>
          <t>PINK HEART SHAPE EGG FRYING PAN</t>
        </is>
      </c>
      <c r="D1335" t="n">
        <v>6</v>
      </c>
      <c r="E1335" s="8" t="n">
        <v>40548.45694444444</v>
      </c>
      <c r="F1335" s="9" t="n">
        <v>1.65</v>
      </c>
      <c r="G1335" t="n">
        <v>14189</v>
      </c>
      <c r="H1335" t="inlineStr">
        <is>
          <t>United Kingdom</t>
        </is>
      </c>
      <c r="I1335" s="10">
        <f>IF(OR(G1335="",LEFT(A1335,1)="C",D1335&lt;=0,F1335&lt;=0,ISNUMBER(MATCH(B1335,NonProduct,0)),LEFT(B1335,5)="gift_",H1335&lt;&gt;"United Kingdom"),"Drop","Keep")</f>
        <v/>
      </c>
    </row>
    <row r="1336">
      <c r="A1336" t="n">
        <v>540148</v>
      </c>
      <c r="B1336" t="n">
        <v>21313</v>
      </c>
      <c r="C1336" t="inlineStr">
        <is>
          <t xml:space="preserve">GLASS HEART T-LIGHT HOLDER </t>
        </is>
      </c>
      <c r="D1336" t="n">
        <v>24</v>
      </c>
      <c r="E1336" s="8" t="n">
        <v>40548.45694444444</v>
      </c>
      <c r="F1336" s="9" t="n">
        <v>0.85</v>
      </c>
      <c r="G1336" t="n">
        <v>14189</v>
      </c>
      <c r="H1336" t="inlineStr">
        <is>
          <t>United Kingdom</t>
        </is>
      </c>
      <c r="I1336" s="10">
        <f>IF(OR(G1336="",LEFT(A1336,1)="C",D1336&lt;=0,F1336&lt;=0,ISNUMBER(MATCH(B1336,NonProduct,0)),LEFT(B1336,5)="gift_",H1336&lt;&gt;"United Kingdom"),"Drop","Keep")</f>
        <v/>
      </c>
    </row>
    <row r="1337">
      <c r="A1337" t="n">
        <v>540148</v>
      </c>
      <c r="B1337" t="n">
        <v>21985</v>
      </c>
      <c r="C1337" t="inlineStr">
        <is>
          <t xml:space="preserve">PACK OF 12 HEARTS DESIGN TISSUES </t>
        </is>
      </c>
      <c r="D1337" t="n">
        <v>24</v>
      </c>
      <c r="E1337" s="8" t="n">
        <v>40548.45694444444</v>
      </c>
      <c r="F1337" s="9" t="n">
        <v>0.29</v>
      </c>
      <c r="G1337" t="n">
        <v>14189</v>
      </c>
      <c r="H1337" t="inlineStr">
        <is>
          <t>United Kingdom</t>
        </is>
      </c>
      <c r="I1337" s="10">
        <f>IF(OR(G1337="",LEFT(A1337,1)="C",D1337&lt;=0,F1337&lt;=0,ISNUMBER(MATCH(B1337,NonProduct,0)),LEFT(B1337,5)="gift_",H1337&lt;&gt;"United Kingdom"),"Drop","Keep")</f>
        <v/>
      </c>
    </row>
    <row r="1338">
      <c r="A1338" t="n">
        <v>540148</v>
      </c>
      <c r="B1338" t="n">
        <v>22156</v>
      </c>
      <c r="C1338" t="inlineStr">
        <is>
          <t xml:space="preserve">HEART DECORATION WITH PEARLS </t>
        </is>
      </c>
      <c r="D1338" t="n">
        <v>12</v>
      </c>
      <c r="E1338" s="8" t="n">
        <v>40548.45694444444</v>
      </c>
      <c r="F1338" s="9" t="n">
        <v>0.85</v>
      </c>
      <c r="G1338" t="n">
        <v>14189</v>
      </c>
      <c r="H1338" t="inlineStr">
        <is>
          <t>United Kingdom</t>
        </is>
      </c>
      <c r="I1338" s="10">
        <f>IF(OR(G1338="",LEFT(A1338,1)="C",D1338&lt;=0,F1338&lt;=0,ISNUMBER(MATCH(B1338,NonProduct,0)),LEFT(B1338,5)="gift_",H1338&lt;&gt;"United Kingdom"),"Drop","Keep")</f>
        <v/>
      </c>
    </row>
    <row r="1339">
      <c r="A1339" t="n">
        <v>540148</v>
      </c>
      <c r="B1339" t="n">
        <v>22435</v>
      </c>
      <c r="C1339" t="inlineStr">
        <is>
          <t>SET OF 9 HEART SHAPED BALLOONS</t>
        </is>
      </c>
      <c r="D1339" t="n">
        <v>12</v>
      </c>
      <c r="E1339" s="8" t="n">
        <v>40548.45694444444</v>
      </c>
      <c r="F1339" s="9" t="n">
        <v>1.25</v>
      </c>
      <c r="G1339" t="n">
        <v>14189</v>
      </c>
      <c r="H1339" t="inlineStr">
        <is>
          <t>United Kingdom</t>
        </is>
      </c>
      <c r="I1339" s="10">
        <f>IF(OR(G1339="",LEFT(A1339,1)="C",D1339&lt;=0,F1339&lt;=0,ISNUMBER(MATCH(B1339,NonProduct,0)),LEFT(B1339,5)="gift_",H1339&lt;&gt;"United Kingdom"),"Drop","Keep")</f>
        <v/>
      </c>
    </row>
    <row r="1340">
      <c r="A1340" t="n">
        <v>540148</v>
      </c>
      <c r="B1340" t="n">
        <v>22615</v>
      </c>
      <c r="C1340" t="inlineStr">
        <is>
          <t xml:space="preserve">PACK OF 12 CIRCUS PARADE TISSUES </t>
        </is>
      </c>
      <c r="D1340" t="n">
        <v>24</v>
      </c>
      <c r="E1340" s="8" t="n">
        <v>40548.45694444444</v>
      </c>
      <c r="F1340" s="9" t="n">
        <v>0.29</v>
      </c>
      <c r="G1340" t="n">
        <v>14189</v>
      </c>
      <c r="H1340" t="inlineStr">
        <is>
          <t>United Kingdom</t>
        </is>
      </c>
      <c r="I1340" s="10">
        <f>IF(OR(G1340="",LEFT(A1340,1)="C",D1340&lt;=0,F1340&lt;=0,ISNUMBER(MATCH(B1340,NonProduct,0)),LEFT(B1340,5)="gift_",H1340&lt;&gt;"United Kingdom"),"Drop","Keep")</f>
        <v/>
      </c>
    </row>
    <row r="1341">
      <c r="A1341" t="n">
        <v>540148</v>
      </c>
      <c r="B1341" t="inlineStr">
        <is>
          <t>85019A</t>
        </is>
      </c>
      <c r="C1341" t="inlineStr">
        <is>
          <t>ROMANTIC IMAGES NOTEBOOK SET</t>
        </is>
      </c>
      <c r="D1341" t="n">
        <v>24</v>
      </c>
      <c r="E1341" s="8" t="n">
        <v>40548.45694444444</v>
      </c>
      <c r="F1341" s="9" t="n">
        <v>1.25</v>
      </c>
      <c r="G1341" t="n">
        <v>14189</v>
      </c>
      <c r="H1341" t="inlineStr">
        <is>
          <t>United Kingdom</t>
        </is>
      </c>
      <c r="I1341" s="10">
        <f>IF(OR(G1341="",LEFT(A1341,1)="C",D1341&lt;=0,F1341&lt;=0,ISNUMBER(MATCH(B1341,NonProduct,0)),LEFT(B1341,5)="gift_",H1341&lt;&gt;"United Kingdom"),"Drop","Keep")</f>
        <v/>
      </c>
    </row>
    <row r="1342">
      <c r="A1342" t="n">
        <v>540148</v>
      </c>
      <c r="B1342" t="n">
        <v>21879</v>
      </c>
      <c r="C1342" t="inlineStr">
        <is>
          <t>HEARTS GIFT TAPE</t>
        </is>
      </c>
      <c r="D1342" t="n">
        <v>24</v>
      </c>
      <c r="E1342" s="8" t="n">
        <v>40548.45694444444</v>
      </c>
      <c r="F1342" s="9" t="n">
        <v>0.19</v>
      </c>
      <c r="G1342" t="n">
        <v>14189</v>
      </c>
      <c r="H1342" t="inlineStr">
        <is>
          <t>United Kingdom</t>
        </is>
      </c>
      <c r="I1342" s="10">
        <f>IF(OR(G1342="",LEFT(A1342,1)="C",D1342&lt;=0,F1342&lt;=0,ISNUMBER(MATCH(B1342,NonProduct,0)),LEFT(B1342,5)="gift_",H1342&lt;&gt;"United Kingdom"),"Drop","Keep")</f>
        <v/>
      </c>
    </row>
    <row r="1343">
      <c r="A1343" t="n">
        <v>540148</v>
      </c>
      <c r="B1343" t="n">
        <v>22074</v>
      </c>
      <c r="C1343" t="inlineStr">
        <is>
          <t xml:space="preserve">6 RIBBONS SHIMMERING PINKS </t>
        </is>
      </c>
      <c r="D1343" t="n">
        <v>24</v>
      </c>
      <c r="E1343" s="8" t="n">
        <v>40548.45694444444</v>
      </c>
      <c r="F1343" s="9" t="n">
        <v>0.42</v>
      </c>
      <c r="G1343" t="n">
        <v>14189</v>
      </c>
      <c r="H1343" t="inlineStr">
        <is>
          <t>United Kingdom</t>
        </is>
      </c>
      <c r="I1343" s="10">
        <f>IF(OR(G1343="",LEFT(A1343,1)="C",D1343&lt;=0,F1343&lt;=0,ISNUMBER(MATCH(B1343,NonProduct,0)),LEFT(B1343,5)="gift_",H1343&lt;&gt;"United Kingdom"),"Drop","Keep")</f>
        <v/>
      </c>
    </row>
    <row r="1344">
      <c r="A1344" t="n">
        <v>540148</v>
      </c>
      <c r="B1344" t="n">
        <v>22610</v>
      </c>
      <c r="C1344" t="inlineStr">
        <is>
          <t>PENS ASSORTED FUNNY FACE</t>
        </is>
      </c>
      <c r="D1344" t="n">
        <v>36</v>
      </c>
      <c r="E1344" s="8" t="n">
        <v>40548.45694444444</v>
      </c>
      <c r="F1344" s="9" t="n">
        <v>0.21</v>
      </c>
      <c r="G1344" t="n">
        <v>14189</v>
      </c>
      <c r="H1344" t="inlineStr">
        <is>
          <t>United Kingdom</t>
        </is>
      </c>
      <c r="I1344" s="10">
        <f>IF(OR(G1344="",LEFT(A1344,1)="C",D1344&lt;=0,F1344&lt;=0,ISNUMBER(MATCH(B1344,NonProduct,0)),LEFT(B1344,5)="gift_",H1344&lt;&gt;"United Kingdom"),"Drop","Keep")</f>
        <v/>
      </c>
    </row>
    <row r="1345">
      <c r="A1345" t="n">
        <v>540148</v>
      </c>
      <c r="B1345" t="inlineStr">
        <is>
          <t>85184C</t>
        </is>
      </c>
      <c r="C1345" t="inlineStr">
        <is>
          <t>S/4 VALENTINE DECOUPAGE HEART BOX</t>
        </is>
      </c>
      <c r="D1345" t="n">
        <v>24</v>
      </c>
      <c r="E1345" s="8" t="n">
        <v>40548.45694444444</v>
      </c>
      <c r="F1345" s="9" t="n">
        <v>1.25</v>
      </c>
      <c r="G1345" t="n">
        <v>14189</v>
      </c>
      <c r="H1345" t="inlineStr">
        <is>
          <t>United Kingdom</t>
        </is>
      </c>
      <c r="I1345" s="10">
        <f>IF(OR(G1345="",LEFT(A1345,1)="C",D1345&lt;=0,F1345&lt;=0,ISNUMBER(MATCH(B1345,NonProduct,0)),LEFT(B1345,5)="gift_",H1345&lt;&gt;"United Kingdom"),"Drop","Keep")</f>
        <v/>
      </c>
    </row>
    <row r="1346">
      <c r="A1346" t="n">
        <v>540148</v>
      </c>
      <c r="B1346" t="inlineStr">
        <is>
          <t>90125A</t>
        </is>
      </c>
      <c r="C1346" t="inlineStr">
        <is>
          <t>PINK BERTIE GLASS BEAD BAG CHARM</t>
        </is>
      </c>
      <c r="D1346" t="n">
        <v>12</v>
      </c>
      <c r="E1346" s="8" t="n">
        <v>40548.45694444444</v>
      </c>
      <c r="F1346" s="9" t="n">
        <v>0.85</v>
      </c>
      <c r="G1346" t="n">
        <v>14189</v>
      </c>
      <c r="H1346" t="inlineStr">
        <is>
          <t>United Kingdom</t>
        </is>
      </c>
      <c r="I1346" s="10">
        <f>IF(OR(G1346="",LEFT(A1346,1)="C",D1346&lt;=0,F1346&lt;=0,ISNUMBER(MATCH(B1346,NonProduct,0)),LEFT(B1346,5)="gift_",H1346&lt;&gt;"United Kingdom"),"Drop","Keep")</f>
        <v/>
      </c>
    </row>
    <row r="1347">
      <c r="A1347" t="n">
        <v>540148</v>
      </c>
      <c r="B1347" t="n">
        <v>22711</v>
      </c>
      <c r="C1347" t="inlineStr">
        <is>
          <t>WRAP CIRCUS PARADE</t>
        </is>
      </c>
      <c r="D1347" t="n">
        <v>25</v>
      </c>
      <c r="E1347" s="8" t="n">
        <v>40548.45694444444</v>
      </c>
      <c r="F1347" s="9" t="n">
        <v>0.42</v>
      </c>
      <c r="G1347" t="n">
        <v>14189</v>
      </c>
      <c r="H1347" t="inlineStr">
        <is>
          <t>United Kingdom</t>
        </is>
      </c>
      <c r="I1347" s="10">
        <f>IF(OR(G1347="",LEFT(A1347,1)="C",D1347&lt;=0,F1347&lt;=0,ISNUMBER(MATCH(B1347,NonProduct,0)),LEFT(B1347,5)="gift_",H1347&lt;&gt;"United Kingdom"),"Drop","Keep")</f>
        <v/>
      </c>
    </row>
    <row r="1348">
      <c r="A1348" t="n">
        <v>540148</v>
      </c>
      <c r="B1348" t="inlineStr">
        <is>
          <t>16161U</t>
        </is>
      </c>
      <c r="C1348" t="inlineStr">
        <is>
          <t>WRAP SUKI AND FRIENDS</t>
        </is>
      </c>
      <c r="D1348" t="n">
        <v>25</v>
      </c>
      <c r="E1348" s="8" t="n">
        <v>40548.45694444444</v>
      </c>
      <c r="F1348" s="9" t="n">
        <v>0.42</v>
      </c>
      <c r="G1348" t="n">
        <v>14189</v>
      </c>
      <c r="H1348" t="inlineStr">
        <is>
          <t>United Kingdom</t>
        </is>
      </c>
      <c r="I1348" s="10">
        <f>IF(OR(G1348="",LEFT(A1348,1)="C",D1348&lt;=0,F1348&lt;=0,ISNUMBER(MATCH(B1348,NonProduct,0)),LEFT(B1348,5)="gift_",H1348&lt;&gt;"United Kingdom"),"Drop","Keep")</f>
        <v/>
      </c>
    </row>
    <row r="1349">
      <c r="A1349" t="n">
        <v>540148</v>
      </c>
      <c r="B1349" t="n">
        <v>22219</v>
      </c>
      <c r="C1349" t="inlineStr">
        <is>
          <t xml:space="preserve">LOVEBIRD HANGING DECORATION WHITE </t>
        </is>
      </c>
      <c r="D1349" t="n">
        <v>24</v>
      </c>
      <c r="E1349" s="8" t="n">
        <v>40548.45694444444</v>
      </c>
      <c r="F1349" s="9" t="n">
        <v>0.85</v>
      </c>
      <c r="G1349" t="n">
        <v>14189</v>
      </c>
      <c r="H1349" t="inlineStr">
        <is>
          <t>United Kingdom</t>
        </is>
      </c>
      <c r="I1349" s="10">
        <f>IF(OR(G1349="",LEFT(A1349,1)="C",D1349&lt;=0,F1349&lt;=0,ISNUMBER(MATCH(B1349,NonProduct,0)),LEFT(B1349,5)="gift_",H1349&lt;&gt;"United Kingdom"),"Drop","Keep")</f>
        <v/>
      </c>
    </row>
    <row r="1350">
      <c r="A1350" t="n">
        <v>540148</v>
      </c>
      <c r="B1350" t="n">
        <v>22227</v>
      </c>
      <c r="C1350" t="inlineStr">
        <is>
          <t xml:space="preserve">HANGING HEART MIRROR DECORATION </t>
        </is>
      </c>
      <c r="D1350" t="n">
        <v>24</v>
      </c>
      <c r="E1350" s="8" t="n">
        <v>40548.45694444444</v>
      </c>
      <c r="F1350" s="9" t="n">
        <v>0.65</v>
      </c>
      <c r="G1350" t="n">
        <v>14189</v>
      </c>
      <c r="H1350" t="inlineStr">
        <is>
          <t>United Kingdom</t>
        </is>
      </c>
      <c r="I1350" s="10">
        <f>IF(OR(G1350="",LEFT(A1350,1)="C",D1350&lt;=0,F1350&lt;=0,ISNUMBER(MATCH(B1350,NonProduct,0)),LEFT(B1350,5)="gift_",H1350&lt;&gt;"United Kingdom"),"Drop","Keep")</f>
        <v/>
      </c>
    </row>
    <row r="1351">
      <c r="A1351" t="n">
        <v>540148</v>
      </c>
      <c r="B1351" t="n">
        <v>22079</v>
      </c>
      <c r="C1351" t="inlineStr">
        <is>
          <t xml:space="preserve">RIBBON REEL HEARTS DESIGN </t>
        </is>
      </c>
      <c r="D1351" t="n">
        <v>10</v>
      </c>
      <c r="E1351" s="8" t="n">
        <v>40548.45694444444</v>
      </c>
      <c r="F1351" s="9" t="n">
        <v>1.65</v>
      </c>
      <c r="G1351" t="n">
        <v>14189</v>
      </c>
      <c r="H1351" t="inlineStr">
        <is>
          <t>United Kingdom</t>
        </is>
      </c>
      <c r="I1351" s="10">
        <f>IF(OR(G1351="",LEFT(A1351,1)="C",D1351&lt;=0,F1351&lt;=0,ISNUMBER(MATCH(B1351,NonProduct,0)),LEFT(B1351,5)="gift_",H1351&lt;&gt;"United Kingdom"),"Drop","Keep")</f>
        <v/>
      </c>
    </row>
    <row r="1352">
      <c r="A1352" t="n">
        <v>540149</v>
      </c>
      <c r="B1352" t="n">
        <v>84992</v>
      </c>
      <c r="C1352" t="inlineStr">
        <is>
          <t>72 SWEETHEART FAIRY CAKE CASES</t>
        </is>
      </c>
      <c r="D1352" t="n">
        <v>24</v>
      </c>
      <c r="E1352" s="8" t="n">
        <v>40548.45833333334</v>
      </c>
      <c r="F1352" s="9" t="n">
        <v>0.55</v>
      </c>
      <c r="G1352" t="n">
        <v>12921</v>
      </c>
      <c r="H1352" t="inlineStr">
        <is>
          <t>United Kingdom</t>
        </is>
      </c>
      <c r="I1352" s="10">
        <f>IF(OR(G1352="",LEFT(A1352,1)="C",D1352&lt;=0,F1352&lt;=0,ISNUMBER(MATCH(B1352,NonProduct,0)),LEFT(B1352,5)="gift_",H1352&lt;&gt;"United Kingdom"),"Drop","Keep")</f>
        <v/>
      </c>
    </row>
    <row r="1353">
      <c r="A1353" t="n">
        <v>540149</v>
      </c>
      <c r="B1353" t="inlineStr">
        <is>
          <t>85099B</t>
        </is>
      </c>
      <c r="C1353" t="inlineStr">
        <is>
          <t>JUMBO BAG RED RETROSPOT</t>
        </is>
      </c>
      <c r="D1353" t="n">
        <v>30</v>
      </c>
      <c r="E1353" s="8" t="n">
        <v>40548.45833333334</v>
      </c>
      <c r="F1353" s="9" t="n">
        <v>1.95</v>
      </c>
      <c r="G1353" t="n">
        <v>12921</v>
      </c>
      <c r="H1353" t="inlineStr">
        <is>
          <t>United Kingdom</t>
        </is>
      </c>
      <c r="I1353" s="10">
        <f>IF(OR(G1353="",LEFT(A1353,1)="C",D1353&lt;=0,F1353&lt;=0,ISNUMBER(MATCH(B1353,NonProduct,0)),LEFT(B1353,5)="gift_",H1353&lt;&gt;"United Kingdom"),"Drop","Keep")</f>
        <v/>
      </c>
    </row>
    <row r="1354">
      <c r="A1354" t="n">
        <v>540149</v>
      </c>
      <c r="B1354" t="inlineStr">
        <is>
          <t>85099F</t>
        </is>
      </c>
      <c r="C1354" t="inlineStr">
        <is>
          <t>JUMBO BAG STRAWBERRY</t>
        </is>
      </c>
      <c r="D1354" t="n">
        <v>20</v>
      </c>
      <c r="E1354" s="8" t="n">
        <v>40548.45833333334</v>
      </c>
      <c r="F1354" s="9" t="n">
        <v>1.95</v>
      </c>
      <c r="G1354" t="n">
        <v>12921</v>
      </c>
      <c r="H1354" t="inlineStr">
        <is>
          <t>United Kingdom</t>
        </is>
      </c>
      <c r="I1354" s="10">
        <f>IF(OR(G1354="",LEFT(A1354,1)="C",D1354&lt;=0,F1354&lt;=0,ISNUMBER(MATCH(B1354,NonProduct,0)),LEFT(B1354,5)="gift_",H1354&lt;&gt;"United Kingdom"),"Drop","Keep")</f>
        <v/>
      </c>
    </row>
    <row r="1355">
      <c r="A1355" t="n">
        <v>540149</v>
      </c>
      <c r="B1355" t="inlineStr">
        <is>
          <t>85099C</t>
        </is>
      </c>
      <c r="C1355" t="inlineStr">
        <is>
          <t>JUMBO  BAG BAROQUE BLACK WHITE</t>
        </is>
      </c>
      <c r="D1355" t="n">
        <v>10</v>
      </c>
      <c r="E1355" s="8" t="n">
        <v>40548.45833333334</v>
      </c>
      <c r="F1355" s="9" t="n">
        <v>1.95</v>
      </c>
      <c r="G1355" t="n">
        <v>12921</v>
      </c>
      <c r="H1355" t="inlineStr">
        <is>
          <t>United Kingdom</t>
        </is>
      </c>
      <c r="I1355" s="10">
        <f>IF(OR(G1355="",LEFT(A1355,1)="C",D1355&lt;=0,F1355&lt;=0,ISNUMBER(MATCH(B1355,NonProduct,0)),LEFT(B1355,5)="gift_",H1355&lt;&gt;"United Kingdom"),"Drop","Keep")</f>
        <v/>
      </c>
    </row>
    <row r="1356">
      <c r="A1356" t="n">
        <v>540149</v>
      </c>
      <c r="B1356" t="n">
        <v>21928</v>
      </c>
      <c r="C1356" t="inlineStr">
        <is>
          <t>JUMBO BAG SCANDINAVIAN PAISLEY</t>
        </is>
      </c>
      <c r="D1356" t="n">
        <v>10</v>
      </c>
      <c r="E1356" s="8" t="n">
        <v>40548.45833333334</v>
      </c>
      <c r="F1356" s="9" t="n">
        <v>1.95</v>
      </c>
      <c r="G1356" t="n">
        <v>12921</v>
      </c>
      <c r="H1356" t="inlineStr">
        <is>
          <t>United Kingdom</t>
        </is>
      </c>
      <c r="I1356" s="10">
        <f>IF(OR(G1356="",LEFT(A1356,1)="C",D1356&lt;=0,F1356&lt;=0,ISNUMBER(MATCH(B1356,NonProduct,0)),LEFT(B1356,5)="gift_",H1356&lt;&gt;"United Kingdom"),"Drop","Keep")</f>
        <v/>
      </c>
    </row>
    <row r="1357">
      <c r="A1357" t="n">
        <v>540149</v>
      </c>
      <c r="B1357" t="n">
        <v>21929</v>
      </c>
      <c r="C1357" t="inlineStr">
        <is>
          <t>JUMBO BAG PINK VINTAGE PAISLEY</t>
        </is>
      </c>
      <c r="D1357" t="n">
        <v>20</v>
      </c>
      <c r="E1357" s="8" t="n">
        <v>40548.45833333334</v>
      </c>
      <c r="F1357" s="9" t="n">
        <v>1.95</v>
      </c>
      <c r="G1357" t="n">
        <v>12921</v>
      </c>
      <c r="H1357" t="inlineStr">
        <is>
          <t>United Kingdom</t>
        </is>
      </c>
      <c r="I1357" s="10">
        <f>IF(OR(G1357="",LEFT(A1357,1)="C",D1357&lt;=0,F1357&lt;=0,ISNUMBER(MATCH(B1357,NonProduct,0)),LEFT(B1357,5)="gift_",H1357&lt;&gt;"United Kingdom"),"Drop","Keep")</f>
        <v/>
      </c>
    </row>
    <row r="1358">
      <c r="A1358" t="n">
        <v>540149</v>
      </c>
      <c r="B1358" t="n">
        <v>21931</v>
      </c>
      <c r="C1358" t="inlineStr">
        <is>
          <t>JUMBO STORAGE BAG SUKI</t>
        </is>
      </c>
      <c r="D1358" t="n">
        <v>10</v>
      </c>
      <c r="E1358" s="8" t="n">
        <v>40548.45833333334</v>
      </c>
      <c r="F1358" s="9" t="n">
        <v>1.95</v>
      </c>
      <c r="G1358" t="n">
        <v>12921</v>
      </c>
      <c r="H1358" t="inlineStr">
        <is>
          <t>United Kingdom</t>
        </is>
      </c>
      <c r="I1358" s="10">
        <f>IF(OR(G1358="",LEFT(A1358,1)="C",D1358&lt;=0,F1358&lt;=0,ISNUMBER(MATCH(B1358,NonProduct,0)),LEFT(B1358,5)="gift_",H1358&lt;&gt;"United Kingdom"),"Drop","Keep")</f>
        <v/>
      </c>
    </row>
    <row r="1359">
      <c r="A1359" t="n">
        <v>540149</v>
      </c>
      <c r="B1359" t="n">
        <v>84946</v>
      </c>
      <c r="C1359" t="inlineStr">
        <is>
          <t>ANTIQUE SILVER TEA GLASS ETCHED</t>
        </is>
      </c>
      <c r="D1359" t="n">
        <v>12</v>
      </c>
      <c r="E1359" s="8" t="n">
        <v>40548.45833333334</v>
      </c>
      <c r="F1359" s="9" t="n">
        <v>1.25</v>
      </c>
      <c r="G1359" t="n">
        <v>12921</v>
      </c>
      <c r="H1359" t="inlineStr">
        <is>
          <t>United Kingdom</t>
        </is>
      </c>
      <c r="I1359" s="10">
        <f>IF(OR(G1359="",LEFT(A1359,1)="C",D1359&lt;=0,F1359&lt;=0,ISNUMBER(MATCH(B1359,NonProduct,0)),LEFT(B1359,5)="gift_",H1359&lt;&gt;"United Kingdom"),"Drop","Keep")</f>
        <v/>
      </c>
    </row>
    <row r="1360">
      <c r="A1360" t="n">
        <v>540149</v>
      </c>
      <c r="B1360" t="n">
        <v>71459</v>
      </c>
      <c r="C1360" t="inlineStr">
        <is>
          <t>HANGING JAM JAR T-LIGHT HOLDER</t>
        </is>
      </c>
      <c r="D1360" t="n">
        <v>24</v>
      </c>
      <c r="E1360" s="8" t="n">
        <v>40548.45833333334</v>
      </c>
      <c r="F1360" s="9" t="n">
        <v>0.85</v>
      </c>
      <c r="G1360" t="n">
        <v>12921</v>
      </c>
      <c r="H1360" t="inlineStr">
        <is>
          <t>United Kingdom</t>
        </is>
      </c>
      <c r="I1360" s="10">
        <f>IF(OR(G1360="",LEFT(A1360,1)="C",D1360&lt;=0,F1360&lt;=0,ISNUMBER(MATCH(B1360,NonProduct,0)),LEFT(B1360,5)="gift_",H1360&lt;&gt;"United Kingdom"),"Drop","Keep")</f>
        <v/>
      </c>
    </row>
    <row r="1361">
      <c r="A1361" t="n">
        <v>540149</v>
      </c>
      <c r="B1361" t="n">
        <v>20914</v>
      </c>
      <c r="C1361" t="inlineStr">
        <is>
          <t>SET/5 RED RETROSPOT LID GLASS BOWLS</t>
        </is>
      </c>
      <c r="D1361" t="n">
        <v>6</v>
      </c>
      <c r="E1361" s="8" t="n">
        <v>40548.45833333334</v>
      </c>
      <c r="F1361" s="9" t="n">
        <v>2.95</v>
      </c>
      <c r="G1361" t="n">
        <v>12921</v>
      </c>
      <c r="H1361" t="inlineStr">
        <is>
          <t>United Kingdom</t>
        </is>
      </c>
      <c r="I1361" s="10">
        <f>IF(OR(G1361="",LEFT(A1361,1)="C",D1361&lt;=0,F1361&lt;=0,ISNUMBER(MATCH(B1361,NonProduct,0)),LEFT(B1361,5)="gift_",H1361&lt;&gt;"United Kingdom"),"Drop","Keep")</f>
        <v/>
      </c>
    </row>
    <row r="1362">
      <c r="A1362" t="n">
        <v>540149</v>
      </c>
      <c r="B1362" t="n">
        <v>20676</v>
      </c>
      <c r="C1362" t="inlineStr">
        <is>
          <t>RED RETROSPOT BOWL</t>
        </is>
      </c>
      <c r="D1362" t="n">
        <v>8</v>
      </c>
      <c r="E1362" s="8" t="n">
        <v>40548.45833333334</v>
      </c>
      <c r="F1362" s="9" t="n">
        <v>1.25</v>
      </c>
      <c r="G1362" t="n">
        <v>12921</v>
      </c>
      <c r="H1362" t="inlineStr">
        <is>
          <t>United Kingdom</t>
        </is>
      </c>
      <c r="I1362" s="10">
        <f>IF(OR(G1362="",LEFT(A1362,1)="C",D1362&lt;=0,F1362&lt;=0,ISNUMBER(MATCH(B1362,NonProduct,0)),LEFT(B1362,5)="gift_",H1362&lt;&gt;"United Kingdom"),"Drop","Keep")</f>
        <v/>
      </c>
    </row>
    <row r="1363">
      <c r="A1363" t="n">
        <v>540149</v>
      </c>
      <c r="B1363" t="n">
        <v>21155</v>
      </c>
      <c r="C1363" t="inlineStr">
        <is>
          <t>RED RETROSPOT PEG BAG</t>
        </is>
      </c>
      <c r="D1363" t="n">
        <v>6</v>
      </c>
      <c r="E1363" s="8" t="n">
        <v>40548.45833333334</v>
      </c>
      <c r="F1363" s="9" t="n">
        <v>2.1</v>
      </c>
      <c r="G1363" t="n">
        <v>12921</v>
      </c>
      <c r="H1363" t="inlineStr">
        <is>
          <t>United Kingdom</t>
        </is>
      </c>
      <c r="I1363" s="10">
        <f>IF(OR(G1363="",LEFT(A1363,1)="C",D1363&lt;=0,F1363&lt;=0,ISNUMBER(MATCH(B1363,NonProduct,0)),LEFT(B1363,5)="gift_",H1363&lt;&gt;"United Kingdom"),"Drop","Keep")</f>
        <v/>
      </c>
    </row>
    <row r="1364">
      <c r="A1364" t="n">
        <v>540149</v>
      </c>
      <c r="B1364" t="n">
        <v>21154</v>
      </c>
      <c r="C1364" t="inlineStr">
        <is>
          <t xml:space="preserve">RED RETROSPOT OVEN GLOVE </t>
        </is>
      </c>
      <c r="D1364" t="n">
        <v>10</v>
      </c>
      <c r="E1364" s="8" t="n">
        <v>40548.45833333334</v>
      </c>
      <c r="F1364" s="9" t="n">
        <v>1.25</v>
      </c>
      <c r="G1364" t="n">
        <v>12921</v>
      </c>
      <c r="H1364" t="inlineStr">
        <is>
          <t>United Kingdom</t>
        </is>
      </c>
      <c r="I1364" s="10">
        <f>IF(OR(G1364="",LEFT(A1364,1)="C",D1364&lt;=0,F1364&lt;=0,ISNUMBER(MATCH(B1364,NonProduct,0)),LEFT(B1364,5)="gift_",H1364&lt;&gt;"United Kingdom"),"Drop","Keep")</f>
        <v/>
      </c>
    </row>
    <row r="1365">
      <c r="A1365" t="n">
        <v>540149</v>
      </c>
      <c r="B1365" t="inlineStr">
        <is>
          <t>47559B</t>
        </is>
      </c>
      <c r="C1365" t="inlineStr">
        <is>
          <t>TEA TIME OVEN GLOVE</t>
        </is>
      </c>
      <c r="D1365" t="n">
        <v>10</v>
      </c>
      <c r="E1365" s="8" t="n">
        <v>40548.45833333334</v>
      </c>
      <c r="F1365" s="9" t="n">
        <v>1.25</v>
      </c>
      <c r="G1365" t="n">
        <v>12921</v>
      </c>
      <c r="H1365" t="inlineStr">
        <is>
          <t>United Kingdom</t>
        </is>
      </c>
      <c r="I1365" s="10">
        <f>IF(OR(G1365="",LEFT(A1365,1)="C",D1365&lt;=0,F1365&lt;=0,ISNUMBER(MATCH(B1365,NonProduct,0)),LEFT(B1365,5)="gift_",H1365&lt;&gt;"United Kingdom"),"Drop","Keep")</f>
        <v/>
      </c>
    </row>
    <row r="1366">
      <c r="A1366" t="n">
        <v>540149</v>
      </c>
      <c r="B1366" t="n">
        <v>21231</v>
      </c>
      <c r="C1366" t="inlineStr">
        <is>
          <t>SWEETHEART CERAMIC TRINKET BOX</t>
        </is>
      </c>
      <c r="D1366" t="n">
        <v>12</v>
      </c>
      <c r="E1366" s="8" t="n">
        <v>40548.45833333334</v>
      </c>
      <c r="F1366" s="9" t="n">
        <v>1.25</v>
      </c>
      <c r="G1366" t="n">
        <v>12921</v>
      </c>
      <c r="H1366" t="inlineStr">
        <is>
          <t>United Kingdom</t>
        </is>
      </c>
      <c r="I1366" s="10">
        <f>IF(OR(G1366="",LEFT(A1366,1)="C",D1366&lt;=0,F1366&lt;=0,ISNUMBER(MATCH(B1366,NonProduct,0)),LEFT(B1366,5)="gift_",H1366&lt;&gt;"United Kingdom"),"Drop","Keep")</f>
        <v/>
      </c>
    </row>
    <row r="1367">
      <c r="A1367" t="n">
        <v>540149</v>
      </c>
      <c r="B1367" t="n">
        <v>21232</v>
      </c>
      <c r="C1367" t="inlineStr">
        <is>
          <t>STRAWBERRY CERAMIC TRINKET BOX</t>
        </is>
      </c>
      <c r="D1367" t="n">
        <v>12</v>
      </c>
      <c r="E1367" s="8" t="n">
        <v>40548.45833333334</v>
      </c>
      <c r="F1367" s="9" t="n">
        <v>1.25</v>
      </c>
      <c r="G1367" t="n">
        <v>12921</v>
      </c>
      <c r="H1367" t="inlineStr">
        <is>
          <t>United Kingdom</t>
        </is>
      </c>
      <c r="I1367" s="10">
        <f>IF(OR(G1367="",LEFT(A1367,1)="C",D1367&lt;=0,F1367&lt;=0,ISNUMBER(MATCH(B1367,NonProduct,0)),LEFT(B1367,5)="gift_",H1367&lt;&gt;"United Kingdom"),"Drop","Keep")</f>
        <v/>
      </c>
    </row>
    <row r="1368">
      <c r="A1368" t="n">
        <v>540149</v>
      </c>
      <c r="B1368" t="inlineStr">
        <is>
          <t>84997A</t>
        </is>
      </c>
      <c r="C1368" t="inlineStr">
        <is>
          <t>GREEN 3 PIECE POLKADOT CUTLERY SET</t>
        </is>
      </c>
      <c r="D1368" t="n">
        <v>6</v>
      </c>
      <c r="E1368" s="8" t="n">
        <v>40548.45833333334</v>
      </c>
      <c r="F1368" s="9" t="n">
        <v>3.75</v>
      </c>
      <c r="G1368" t="n">
        <v>12921</v>
      </c>
      <c r="H1368" t="inlineStr">
        <is>
          <t>United Kingdom</t>
        </is>
      </c>
      <c r="I1368" s="10">
        <f>IF(OR(G1368="",LEFT(A1368,1)="C",D1368&lt;=0,F1368&lt;=0,ISNUMBER(MATCH(B1368,NonProduct,0)),LEFT(B1368,5)="gift_",H1368&lt;&gt;"United Kingdom"),"Drop","Keep")</f>
        <v/>
      </c>
    </row>
    <row r="1369">
      <c r="A1369" t="n">
        <v>540149</v>
      </c>
      <c r="B1369" t="inlineStr">
        <is>
          <t>84997B</t>
        </is>
      </c>
      <c r="C1369" t="inlineStr">
        <is>
          <t>RED 3 PIECE RETROSPOT CUTLERY SET</t>
        </is>
      </c>
      <c r="D1369" t="n">
        <v>6</v>
      </c>
      <c r="E1369" s="8" t="n">
        <v>40548.45833333334</v>
      </c>
      <c r="F1369" s="9" t="n">
        <v>3.75</v>
      </c>
      <c r="G1369" t="n">
        <v>12921</v>
      </c>
      <c r="H1369" t="inlineStr">
        <is>
          <t>United Kingdom</t>
        </is>
      </c>
      <c r="I1369" s="10">
        <f>IF(OR(G1369="",LEFT(A1369,1)="C",D1369&lt;=0,F1369&lt;=0,ISNUMBER(MATCH(B1369,NonProduct,0)),LEFT(B1369,5)="gift_",H1369&lt;&gt;"United Kingdom"),"Drop","Keep")</f>
        <v/>
      </c>
    </row>
    <row r="1370">
      <c r="A1370" t="n">
        <v>540149</v>
      </c>
      <c r="B1370" t="inlineStr">
        <is>
          <t>84997C</t>
        </is>
      </c>
      <c r="C1370" t="inlineStr">
        <is>
          <t>BLUE 3 PIECE POLKADOT CUTLERY SET</t>
        </is>
      </c>
      <c r="D1370" t="n">
        <v>6</v>
      </c>
      <c r="E1370" s="8" t="n">
        <v>40548.45833333334</v>
      </c>
      <c r="F1370" s="9" t="n">
        <v>3.75</v>
      </c>
      <c r="G1370" t="n">
        <v>12921</v>
      </c>
      <c r="H1370" t="inlineStr">
        <is>
          <t>United Kingdom</t>
        </is>
      </c>
      <c r="I1370" s="10">
        <f>IF(OR(G1370="",LEFT(A1370,1)="C",D1370&lt;=0,F1370&lt;=0,ISNUMBER(MATCH(B1370,NonProduct,0)),LEFT(B1370,5)="gift_",H1370&lt;&gt;"United Kingdom"),"Drop","Keep")</f>
        <v/>
      </c>
    </row>
    <row r="1371">
      <c r="A1371" t="n">
        <v>540149</v>
      </c>
      <c r="B1371" t="inlineStr">
        <is>
          <t>84997D</t>
        </is>
      </c>
      <c r="C1371" t="inlineStr">
        <is>
          <t>PINK 3 PIECE POLKADOT CUTLERY SET</t>
        </is>
      </c>
      <c r="D1371" t="n">
        <v>6</v>
      </c>
      <c r="E1371" s="8" t="n">
        <v>40548.45833333334</v>
      </c>
      <c r="F1371" s="9" t="n">
        <v>3.75</v>
      </c>
      <c r="G1371" t="n">
        <v>12921</v>
      </c>
      <c r="H1371" t="inlineStr">
        <is>
          <t>United Kingdom</t>
        </is>
      </c>
      <c r="I1371" s="10">
        <f>IF(OR(G1371="",LEFT(A1371,1)="C",D1371&lt;=0,F1371&lt;=0,ISNUMBER(MATCH(B1371,NonProduct,0)),LEFT(B1371,5)="gift_",H1371&lt;&gt;"United Kingdom"),"Drop","Keep")</f>
        <v/>
      </c>
    </row>
    <row r="1372">
      <c r="A1372" t="n">
        <v>540149</v>
      </c>
      <c r="B1372" t="n">
        <v>84991</v>
      </c>
      <c r="C1372" t="inlineStr">
        <is>
          <t>60 TEATIME FAIRY CAKE CASES</t>
        </is>
      </c>
      <c r="D1372" t="n">
        <v>24</v>
      </c>
      <c r="E1372" s="8" t="n">
        <v>40548.45833333334</v>
      </c>
      <c r="F1372" s="9" t="n">
        <v>0.55</v>
      </c>
      <c r="G1372" t="n">
        <v>12921</v>
      </c>
      <c r="H1372" t="inlineStr">
        <is>
          <t>United Kingdom</t>
        </is>
      </c>
      <c r="I1372" s="10">
        <f>IF(OR(G1372="",LEFT(A1372,1)="C",D1372&lt;=0,F1372&lt;=0,ISNUMBER(MATCH(B1372,NonProduct,0)),LEFT(B1372,5)="gift_",H1372&lt;&gt;"United Kingdom"),"Drop","Keep")</f>
        <v/>
      </c>
    </row>
    <row r="1373">
      <c r="A1373" t="n">
        <v>540149</v>
      </c>
      <c r="B1373" t="n">
        <v>21977</v>
      </c>
      <c r="C1373" t="inlineStr">
        <is>
          <t>PACK OF 60 PINK PAISLEY CAKE CASES</t>
        </is>
      </c>
      <c r="D1373" t="n">
        <v>24</v>
      </c>
      <c r="E1373" s="8" t="n">
        <v>40548.45833333334</v>
      </c>
      <c r="F1373" s="9" t="n">
        <v>0.55</v>
      </c>
      <c r="G1373" t="n">
        <v>12921</v>
      </c>
      <c r="H1373" t="inlineStr">
        <is>
          <t>United Kingdom</t>
        </is>
      </c>
      <c r="I1373" s="10">
        <f>IF(OR(G1373="",LEFT(A1373,1)="C",D1373&lt;=0,F1373&lt;=0,ISNUMBER(MATCH(B1373,NonProduct,0)),LEFT(B1373,5)="gift_",H1373&lt;&gt;"United Kingdom"),"Drop","Keep")</f>
        <v/>
      </c>
    </row>
    <row r="1374">
      <c r="A1374" t="n">
        <v>540149</v>
      </c>
      <c r="B1374" t="n">
        <v>21213</v>
      </c>
      <c r="C1374" t="inlineStr">
        <is>
          <t>PACK OF 72 SKULL CAKE CASES</t>
        </is>
      </c>
      <c r="D1374" t="n">
        <v>24</v>
      </c>
      <c r="E1374" s="8" t="n">
        <v>40548.45833333334</v>
      </c>
      <c r="F1374" s="9" t="n">
        <v>0.55</v>
      </c>
      <c r="G1374" t="n">
        <v>12921</v>
      </c>
      <c r="H1374" t="inlineStr">
        <is>
          <t>United Kingdom</t>
        </is>
      </c>
      <c r="I1374" s="10">
        <f>IF(OR(G1374="",LEFT(A1374,1)="C",D1374&lt;=0,F1374&lt;=0,ISNUMBER(MATCH(B1374,NonProduct,0)),LEFT(B1374,5)="gift_",H1374&lt;&gt;"United Kingdom"),"Drop","Keep")</f>
        <v/>
      </c>
    </row>
    <row r="1375">
      <c r="A1375" t="n">
        <v>540149</v>
      </c>
      <c r="B1375" t="n">
        <v>21975</v>
      </c>
      <c r="C1375" t="inlineStr">
        <is>
          <t>PACK OF 60 DINOSAUR CAKE CASES</t>
        </is>
      </c>
      <c r="D1375" t="n">
        <v>24</v>
      </c>
      <c r="E1375" s="8" t="n">
        <v>40548.45833333334</v>
      </c>
      <c r="F1375" s="9" t="n">
        <v>0.55</v>
      </c>
      <c r="G1375" t="n">
        <v>12921</v>
      </c>
      <c r="H1375" t="inlineStr">
        <is>
          <t>United Kingdom</t>
        </is>
      </c>
      <c r="I1375" s="10">
        <f>IF(OR(G1375="",LEFT(A1375,1)="C",D1375&lt;=0,F1375&lt;=0,ISNUMBER(MATCH(B1375,NonProduct,0)),LEFT(B1375,5)="gift_",H1375&lt;&gt;"United Kingdom"),"Drop","Keep")</f>
        <v/>
      </c>
    </row>
    <row r="1376">
      <c r="A1376" t="n">
        <v>540150</v>
      </c>
      <c r="B1376" t="n">
        <v>22503</v>
      </c>
      <c r="C1376" t="inlineStr">
        <is>
          <t>CABIN BAG VINTAGE PAISLEY</t>
        </is>
      </c>
      <c r="D1376" t="n">
        <v>3</v>
      </c>
      <c r="E1376" s="8" t="n">
        <v>40548.46111111111</v>
      </c>
      <c r="F1376" s="9" t="n">
        <v>12.75</v>
      </c>
      <c r="H1376" t="inlineStr">
        <is>
          <t>United Kingdom</t>
        </is>
      </c>
      <c r="I1376" s="10">
        <f>IF(OR(G1376="",LEFT(A1376,1)="C",D1376&lt;=0,F1376&lt;=0,ISNUMBER(MATCH(B1376,NonProduct,0)),LEFT(B1376,5)="gift_",H1376&lt;&gt;"United Kingdom"),"Drop","Keep")</f>
        <v/>
      </c>
    </row>
    <row r="1377">
      <c r="A1377" t="inlineStr">
        <is>
          <t>C540151</t>
        </is>
      </c>
      <c r="B1377" t="n">
        <v>21843</v>
      </c>
      <c r="C1377" t="inlineStr">
        <is>
          <t>RED RETROSPOT CAKE STAND</t>
        </is>
      </c>
      <c r="D1377" t="n">
        <v>-1</v>
      </c>
      <c r="E1377" s="8" t="n">
        <v>40548.46736111111</v>
      </c>
      <c r="F1377" s="9" t="n">
        <v>10.95</v>
      </c>
      <c r="G1377" t="n">
        <v>12494</v>
      </c>
      <c r="H1377" t="inlineStr">
        <is>
          <t>France</t>
        </is>
      </c>
      <c r="I1377" s="10">
        <f>IF(OR(G1377="",LEFT(A1377,1)="C",D1377&lt;=0,F1377&lt;=0,ISNUMBER(MATCH(B1377,NonProduct,0)),LEFT(B1377,5)="gift_",H1377&lt;&gt;"United Kingdom"),"Drop","Keep")</f>
        <v/>
      </c>
    </row>
    <row r="1378">
      <c r="A1378" t="inlineStr">
        <is>
          <t>C540152</t>
        </is>
      </c>
      <c r="B1378" t="n">
        <v>22666</v>
      </c>
      <c r="C1378" t="inlineStr">
        <is>
          <t>RECIPE BOX PANTRY YELLOW DESIGN</t>
        </is>
      </c>
      <c r="D1378" t="n">
        <v>-1</v>
      </c>
      <c r="E1378" s="8" t="n">
        <v>40548.47291666667</v>
      </c>
      <c r="F1378" s="9" t="n">
        <v>2.95</v>
      </c>
      <c r="G1378" t="n">
        <v>12395</v>
      </c>
      <c r="H1378" t="inlineStr">
        <is>
          <t>Belgium</t>
        </is>
      </c>
      <c r="I1378" s="10">
        <f>IF(OR(G1378="",LEFT(A1378,1)="C",D1378&lt;=0,F1378&lt;=0,ISNUMBER(MATCH(B1378,NonProduct,0)),LEFT(B1378,5)="gift_",H1378&lt;&gt;"United Kingdom"),"Drop","Keep")</f>
        <v/>
      </c>
    </row>
    <row r="1379">
      <c r="A1379" t="n">
        <v>540153</v>
      </c>
      <c r="B1379" t="inlineStr">
        <is>
          <t>85123A</t>
        </is>
      </c>
      <c r="C1379" t="inlineStr">
        <is>
          <t>WHITE HANGING HEART T-LIGHT HOLDER</t>
        </is>
      </c>
      <c r="D1379" t="n">
        <v>32</v>
      </c>
      <c r="E1379" s="8" t="n">
        <v>40548.47569444445</v>
      </c>
      <c r="F1379" s="9" t="n">
        <v>2.55</v>
      </c>
      <c r="G1379" t="n">
        <v>15841</v>
      </c>
      <c r="H1379" t="inlineStr">
        <is>
          <t>United Kingdom</t>
        </is>
      </c>
      <c r="I1379" s="10">
        <f>IF(OR(G1379="",LEFT(A1379,1)="C",D1379&lt;=0,F1379&lt;=0,ISNUMBER(MATCH(B1379,NonProduct,0)),LEFT(B1379,5)="gift_",H1379&lt;&gt;"United Kingdom"),"Drop","Keep")</f>
        <v/>
      </c>
    </row>
    <row r="1380">
      <c r="A1380" t="n">
        <v>540153</v>
      </c>
      <c r="B1380" t="n">
        <v>47566</v>
      </c>
      <c r="C1380" t="inlineStr">
        <is>
          <t>PARTY BUNTING</t>
        </is>
      </c>
      <c r="D1380" t="n">
        <v>50</v>
      </c>
      <c r="E1380" s="8" t="n">
        <v>40548.47569444445</v>
      </c>
      <c r="F1380" s="9" t="n">
        <v>3.75</v>
      </c>
      <c r="G1380" t="n">
        <v>15841</v>
      </c>
      <c r="H1380" t="inlineStr">
        <is>
          <t>United Kingdom</t>
        </is>
      </c>
      <c r="I1380" s="10">
        <f>IF(OR(G1380="",LEFT(A1380,1)="C",D1380&lt;=0,F1380&lt;=0,ISNUMBER(MATCH(B1380,NonProduct,0)),LEFT(B1380,5)="gift_",H1380&lt;&gt;"United Kingdom"),"Drop","Keep")</f>
        <v/>
      </c>
    </row>
    <row r="1381">
      <c r="A1381" t="n">
        <v>540153</v>
      </c>
      <c r="B1381" t="n">
        <v>22676</v>
      </c>
      <c r="C1381" t="inlineStr">
        <is>
          <t>FRENCH BLUE METAL DOOR SIGN 1</t>
        </is>
      </c>
      <c r="D1381" t="n">
        <v>10</v>
      </c>
      <c r="E1381" s="8" t="n">
        <v>40548.47569444445</v>
      </c>
      <c r="F1381" s="9" t="n">
        <v>1.25</v>
      </c>
      <c r="G1381" t="n">
        <v>15841</v>
      </c>
      <c r="H1381" t="inlineStr">
        <is>
          <t>United Kingdom</t>
        </is>
      </c>
      <c r="I1381" s="10">
        <f>IF(OR(G1381="",LEFT(A1381,1)="C",D1381&lt;=0,F1381&lt;=0,ISNUMBER(MATCH(B1381,NonProduct,0)),LEFT(B1381,5)="gift_",H1381&lt;&gt;"United Kingdom"),"Drop","Keep")</f>
        <v/>
      </c>
    </row>
    <row r="1382">
      <c r="A1382" t="n">
        <v>540153</v>
      </c>
      <c r="B1382" t="n">
        <v>22677</v>
      </c>
      <c r="C1382" t="inlineStr">
        <is>
          <t>FRENCH BLUE METAL DOOR SIGN 2</t>
        </is>
      </c>
      <c r="D1382" t="n">
        <v>10</v>
      </c>
      <c r="E1382" s="8" t="n">
        <v>40548.47569444445</v>
      </c>
      <c r="F1382" s="9" t="n">
        <v>1.25</v>
      </c>
      <c r="G1382" t="n">
        <v>15841</v>
      </c>
      <c r="H1382" t="inlineStr">
        <is>
          <t>United Kingdom</t>
        </is>
      </c>
      <c r="I1382" s="10">
        <f>IF(OR(G1382="",LEFT(A1382,1)="C",D1382&lt;=0,F1382&lt;=0,ISNUMBER(MATCH(B1382,NonProduct,0)),LEFT(B1382,5)="gift_",H1382&lt;&gt;"United Kingdom"),"Drop","Keep")</f>
        <v/>
      </c>
    </row>
    <row r="1383">
      <c r="A1383" t="n">
        <v>540153</v>
      </c>
      <c r="B1383" t="n">
        <v>22678</v>
      </c>
      <c r="C1383" t="inlineStr">
        <is>
          <t>FRENCH BLUE METAL DOOR SIGN 3</t>
        </is>
      </c>
      <c r="D1383" t="n">
        <v>10</v>
      </c>
      <c r="E1383" s="8" t="n">
        <v>40548.47569444445</v>
      </c>
      <c r="F1383" s="9" t="n">
        <v>1.25</v>
      </c>
      <c r="G1383" t="n">
        <v>15841</v>
      </c>
      <c r="H1383" t="inlineStr">
        <is>
          <t>United Kingdom</t>
        </is>
      </c>
      <c r="I1383" s="10">
        <f>IF(OR(G1383="",LEFT(A1383,1)="C",D1383&lt;=0,F1383&lt;=0,ISNUMBER(MATCH(B1383,NonProduct,0)),LEFT(B1383,5)="gift_",H1383&lt;&gt;"United Kingdom"),"Drop","Keep")</f>
        <v/>
      </c>
    </row>
    <row r="1384">
      <c r="A1384" t="n">
        <v>540153</v>
      </c>
      <c r="B1384" t="n">
        <v>22679</v>
      </c>
      <c r="C1384" t="inlineStr">
        <is>
          <t>FRENCH BLUE METAL DOOR SIGN 4</t>
        </is>
      </c>
      <c r="D1384" t="n">
        <v>10</v>
      </c>
      <c r="E1384" s="8" t="n">
        <v>40548.47569444445</v>
      </c>
      <c r="F1384" s="9" t="n">
        <v>1.25</v>
      </c>
      <c r="G1384" t="n">
        <v>15841</v>
      </c>
      <c r="H1384" t="inlineStr">
        <is>
          <t>United Kingdom</t>
        </is>
      </c>
      <c r="I1384" s="10">
        <f>IF(OR(G1384="",LEFT(A1384,1)="C",D1384&lt;=0,F1384&lt;=0,ISNUMBER(MATCH(B1384,NonProduct,0)),LEFT(B1384,5)="gift_",H1384&lt;&gt;"United Kingdom"),"Drop","Keep")</f>
        <v/>
      </c>
    </row>
    <row r="1385">
      <c r="A1385" t="n">
        <v>540153</v>
      </c>
      <c r="B1385" t="n">
        <v>22685</v>
      </c>
      <c r="C1385" t="inlineStr">
        <is>
          <t>FRENCH BLUE METAL DOOR SIGN 0</t>
        </is>
      </c>
      <c r="D1385" t="n">
        <v>10</v>
      </c>
      <c r="E1385" s="8" t="n">
        <v>40548.47569444445</v>
      </c>
      <c r="F1385" s="9" t="n">
        <v>1.25</v>
      </c>
      <c r="G1385" t="n">
        <v>15841</v>
      </c>
      <c r="H1385" t="inlineStr">
        <is>
          <t>United Kingdom</t>
        </is>
      </c>
      <c r="I1385" s="10">
        <f>IF(OR(G1385="",LEFT(A1385,1)="C",D1385&lt;=0,F1385&lt;=0,ISNUMBER(MATCH(B1385,NonProduct,0)),LEFT(B1385,5)="gift_",H1385&lt;&gt;"United Kingdom"),"Drop","Keep")</f>
        <v/>
      </c>
    </row>
    <row r="1386">
      <c r="A1386" t="n">
        <v>540154</v>
      </c>
      <c r="B1386" t="n">
        <v>21873</v>
      </c>
      <c r="C1386" t="inlineStr">
        <is>
          <t>IF YOU CAN'T STAND THE HEAT MUG</t>
        </is>
      </c>
      <c r="D1386" t="n">
        <v>1</v>
      </c>
      <c r="E1386" s="8" t="n">
        <v>40548.47916666666</v>
      </c>
      <c r="F1386" s="9" t="n">
        <v>1.66</v>
      </c>
      <c r="H1386" t="inlineStr">
        <is>
          <t>United Kingdom</t>
        </is>
      </c>
      <c r="I1386" s="10">
        <f>IF(OR(G1386="",LEFT(A1386,1)="C",D1386&lt;=0,F1386&lt;=0,ISNUMBER(MATCH(B1386,NonProduct,0)),LEFT(B1386,5)="gift_",H1386&lt;&gt;"United Kingdom"),"Drop","Keep")</f>
        <v/>
      </c>
    </row>
    <row r="1387">
      <c r="A1387" t="n">
        <v>540154</v>
      </c>
      <c r="B1387" t="n">
        <v>21876</v>
      </c>
      <c r="C1387" t="inlineStr">
        <is>
          <t>POTTERING MUG</t>
        </is>
      </c>
      <c r="D1387" t="n">
        <v>1</v>
      </c>
      <c r="E1387" s="8" t="n">
        <v>40548.47916666666</v>
      </c>
      <c r="F1387" s="9" t="n">
        <v>1.66</v>
      </c>
      <c r="H1387" t="inlineStr">
        <is>
          <t>United Kingdom</t>
        </is>
      </c>
      <c r="I1387" s="10">
        <f>IF(OR(G1387="",LEFT(A1387,1)="C",D1387&lt;=0,F1387&lt;=0,ISNUMBER(MATCH(B1387,NonProduct,0)),LEFT(B1387,5)="gift_",H1387&lt;&gt;"United Kingdom"),"Drop","Keep")</f>
        <v/>
      </c>
    </row>
    <row r="1388">
      <c r="A1388" t="n">
        <v>540154</v>
      </c>
      <c r="B1388" t="n">
        <v>21879</v>
      </c>
      <c r="C1388" t="inlineStr">
        <is>
          <t>HEARTS GIFT TAPE</t>
        </is>
      </c>
      <c r="D1388" t="n">
        <v>3</v>
      </c>
      <c r="E1388" s="8" t="n">
        <v>40548.47916666666</v>
      </c>
      <c r="F1388" s="9" t="n">
        <v>0.43</v>
      </c>
      <c r="H1388" t="inlineStr">
        <is>
          <t>United Kingdom</t>
        </is>
      </c>
      <c r="I1388" s="10">
        <f>IF(OR(G1388="",LEFT(A1388,1)="C",D1388&lt;=0,F1388&lt;=0,ISNUMBER(MATCH(B1388,NonProduct,0)),LEFT(B1388,5)="gift_",H1388&lt;&gt;"United Kingdom"),"Drop","Keep")</f>
        <v/>
      </c>
    </row>
    <row r="1389">
      <c r="A1389" t="n">
        <v>540154</v>
      </c>
      <c r="B1389" t="n">
        <v>21880</v>
      </c>
      <c r="C1389" t="inlineStr">
        <is>
          <t>RED RETROSPOT TAPE</t>
        </is>
      </c>
      <c r="D1389" t="n">
        <v>12</v>
      </c>
      <c r="E1389" s="8" t="n">
        <v>40548.47916666666</v>
      </c>
      <c r="F1389" s="9" t="n">
        <v>0.43</v>
      </c>
      <c r="H1389" t="inlineStr">
        <is>
          <t>United Kingdom</t>
        </is>
      </c>
      <c r="I1389" s="10">
        <f>IF(OR(G1389="",LEFT(A1389,1)="C",D1389&lt;=0,F1389&lt;=0,ISNUMBER(MATCH(B1389,NonProduct,0)),LEFT(B1389,5)="gift_",H1389&lt;&gt;"United Kingdom"),"Drop","Keep")</f>
        <v/>
      </c>
    </row>
    <row r="1390">
      <c r="A1390" t="n">
        <v>540154</v>
      </c>
      <c r="B1390" t="n">
        <v>21881</v>
      </c>
      <c r="C1390" t="inlineStr">
        <is>
          <t>CUTE CATS TAPE</t>
        </is>
      </c>
      <c r="D1390" t="n">
        <v>4</v>
      </c>
      <c r="E1390" s="8" t="n">
        <v>40548.47916666666</v>
      </c>
      <c r="F1390" s="9" t="n">
        <v>0.43</v>
      </c>
      <c r="H1390" t="inlineStr">
        <is>
          <t>United Kingdom</t>
        </is>
      </c>
      <c r="I1390" s="10">
        <f>IF(OR(G1390="",LEFT(A1390,1)="C",D1390&lt;=0,F1390&lt;=0,ISNUMBER(MATCH(B1390,NonProduct,0)),LEFT(B1390,5)="gift_",H1390&lt;&gt;"United Kingdom"),"Drop","Keep")</f>
        <v/>
      </c>
    </row>
    <row r="1391">
      <c r="A1391" t="n">
        <v>540154</v>
      </c>
      <c r="B1391" t="n">
        <v>21882</v>
      </c>
      <c r="C1391" t="inlineStr">
        <is>
          <t>SKULLS TAPE</t>
        </is>
      </c>
      <c r="D1391" t="n">
        <v>6</v>
      </c>
      <c r="E1391" s="8" t="n">
        <v>40548.47916666666</v>
      </c>
      <c r="F1391" s="9" t="n">
        <v>0.43</v>
      </c>
      <c r="H1391" t="inlineStr">
        <is>
          <t>United Kingdom</t>
        </is>
      </c>
      <c r="I1391" s="10">
        <f>IF(OR(G1391="",LEFT(A1391,1)="C",D1391&lt;=0,F1391&lt;=0,ISNUMBER(MATCH(B1391,NonProduct,0)),LEFT(B1391,5)="gift_",H1391&lt;&gt;"United Kingdom"),"Drop","Keep")</f>
        <v/>
      </c>
    </row>
    <row r="1392">
      <c r="A1392" t="n">
        <v>540154</v>
      </c>
      <c r="B1392" t="n">
        <v>21883</v>
      </c>
      <c r="C1392" t="inlineStr">
        <is>
          <t xml:space="preserve">STARS GIFT TAPE </t>
        </is>
      </c>
      <c r="D1392" t="n">
        <v>8</v>
      </c>
      <c r="E1392" s="8" t="n">
        <v>40548.47916666666</v>
      </c>
      <c r="F1392" s="9" t="n">
        <v>0.43</v>
      </c>
      <c r="H1392" t="inlineStr">
        <is>
          <t>United Kingdom</t>
        </is>
      </c>
      <c r="I1392" s="10">
        <f>IF(OR(G1392="",LEFT(A1392,1)="C",D1392&lt;=0,F1392&lt;=0,ISNUMBER(MATCH(B1392,NonProduct,0)),LEFT(B1392,5)="gift_",H1392&lt;&gt;"United Kingdom"),"Drop","Keep")</f>
        <v/>
      </c>
    </row>
    <row r="1393">
      <c r="A1393" t="n">
        <v>540154</v>
      </c>
      <c r="B1393" t="n">
        <v>21884</v>
      </c>
      <c r="C1393" t="inlineStr">
        <is>
          <t>CAKES AND BOWS GIFT  TAPE</t>
        </is>
      </c>
      <c r="D1393" t="n">
        <v>1</v>
      </c>
      <c r="E1393" s="8" t="n">
        <v>40548.47916666666</v>
      </c>
      <c r="F1393" s="9" t="n">
        <v>0.43</v>
      </c>
      <c r="H1393" t="inlineStr">
        <is>
          <t>United Kingdom</t>
        </is>
      </c>
      <c r="I1393" s="10">
        <f>IF(OR(G1393="",LEFT(A1393,1)="C",D1393&lt;=0,F1393&lt;=0,ISNUMBER(MATCH(B1393,NonProduct,0)),LEFT(B1393,5)="gift_",H1393&lt;&gt;"United Kingdom"),"Drop","Keep")</f>
        <v/>
      </c>
    </row>
    <row r="1394">
      <c r="A1394" t="n">
        <v>540154</v>
      </c>
      <c r="B1394" t="n">
        <v>21892</v>
      </c>
      <c r="C1394" t="inlineStr">
        <is>
          <t xml:space="preserve">TRADITIONAL WOODEN CATCH CUP GAME </t>
        </is>
      </c>
      <c r="D1394" t="n">
        <v>1</v>
      </c>
      <c r="E1394" s="8" t="n">
        <v>40548.47916666666</v>
      </c>
      <c r="F1394" s="9" t="n">
        <v>2.51</v>
      </c>
      <c r="H1394" t="inlineStr">
        <is>
          <t>United Kingdom</t>
        </is>
      </c>
      <c r="I1394" s="10">
        <f>IF(OR(G1394="",LEFT(A1394,1)="C",D1394&lt;=0,F1394&lt;=0,ISNUMBER(MATCH(B1394,NonProduct,0)),LEFT(B1394,5)="gift_",H1394&lt;&gt;"United Kingdom"),"Drop","Keep")</f>
        <v/>
      </c>
    </row>
    <row r="1395">
      <c r="A1395" t="n">
        <v>540154</v>
      </c>
      <c r="B1395" t="n">
        <v>21914</v>
      </c>
      <c r="C1395" t="inlineStr">
        <is>
          <t xml:space="preserve">BLUE HARMONICA IN BOX </t>
        </is>
      </c>
      <c r="D1395" t="n">
        <v>1</v>
      </c>
      <c r="E1395" s="8" t="n">
        <v>40548.47916666666</v>
      </c>
      <c r="F1395" s="9" t="n">
        <v>2.51</v>
      </c>
      <c r="H1395" t="inlineStr">
        <is>
          <t>United Kingdom</t>
        </is>
      </c>
      <c r="I1395" s="10">
        <f>IF(OR(G1395="",LEFT(A1395,1)="C",D1395&lt;=0,F1395&lt;=0,ISNUMBER(MATCH(B1395,NonProduct,0)),LEFT(B1395,5)="gift_",H1395&lt;&gt;"United Kingdom"),"Drop","Keep")</f>
        <v/>
      </c>
    </row>
    <row r="1396">
      <c r="A1396" t="n">
        <v>540154</v>
      </c>
      <c r="B1396" t="n">
        <v>21934</v>
      </c>
      <c r="C1396" t="inlineStr">
        <is>
          <t>SKULL SHOULDER BAG</t>
        </is>
      </c>
      <c r="D1396" t="n">
        <v>2</v>
      </c>
      <c r="E1396" s="8" t="n">
        <v>40548.47916666666</v>
      </c>
      <c r="F1396" s="9" t="n">
        <v>1.66</v>
      </c>
      <c r="H1396" t="inlineStr">
        <is>
          <t>United Kingdom</t>
        </is>
      </c>
      <c r="I1396" s="10">
        <f>IF(OR(G1396="",LEFT(A1396,1)="C",D1396&lt;=0,F1396&lt;=0,ISNUMBER(MATCH(B1396,NonProduct,0)),LEFT(B1396,5)="gift_",H1396&lt;&gt;"United Kingdom"),"Drop","Keep")</f>
        <v/>
      </c>
    </row>
    <row r="1397">
      <c r="A1397" t="n">
        <v>540154</v>
      </c>
      <c r="B1397" t="n">
        <v>21935</v>
      </c>
      <c r="C1397" t="inlineStr">
        <is>
          <t>SUKI  SHOULDER BAG</t>
        </is>
      </c>
      <c r="D1397" t="n">
        <v>10</v>
      </c>
      <c r="E1397" s="8" t="n">
        <v>40548.47916666666</v>
      </c>
      <c r="F1397" s="9" t="n">
        <v>1.66</v>
      </c>
      <c r="H1397" t="inlineStr">
        <is>
          <t>United Kingdom</t>
        </is>
      </c>
      <c r="I1397" s="10">
        <f>IF(OR(G1397="",LEFT(A1397,1)="C",D1397&lt;=0,F1397&lt;=0,ISNUMBER(MATCH(B1397,NonProduct,0)),LEFT(B1397,5)="gift_",H1397&lt;&gt;"United Kingdom"),"Drop","Keep")</f>
        <v/>
      </c>
    </row>
    <row r="1398">
      <c r="A1398" t="n">
        <v>540154</v>
      </c>
      <c r="B1398" t="n">
        <v>21948</v>
      </c>
      <c r="C1398" t="inlineStr">
        <is>
          <t>SET OF 6 CAKE CHOPSTICKS</t>
        </is>
      </c>
      <c r="D1398" t="n">
        <v>1</v>
      </c>
      <c r="E1398" s="8" t="n">
        <v>40548.47916666666</v>
      </c>
      <c r="F1398" s="9" t="n">
        <v>1.28</v>
      </c>
      <c r="H1398" t="inlineStr">
        <is>
          <t>United Kingdom</t>
        </is>
      </c>
      <c r="I1398" s="10">
        <f>IF(OR(G1398="",LEFT(A1398,1)="C",D1398&lt;=0,F1398&lt;=0,ISNUMBER(MATCH(B1398,NonProduct,0)),LEFT(B1398,5)="gift_",H1398&lt;&gt;"United Kingdom"),"Drop","Keep")</f>
        <v/>
      </c>
    </row>
    <row r="1399">
      <c r="A1399" t="n">
        <v>540154</v>
      </c>
      <c r="B1399" t="n">
        <v>21949</v>
      </c>
      <c r="C1399" t="inlineStr">
        <is>
          <t>SET OF 6 STRAWBERRY CHOPSTICKS</t>
        </is>
      </c>
      <c r="D1399" t="n">
        <v>1</v>
      </c>
      <c r="E1399" s="8" t="n">
        <v>40548.47916666666</v>
      </c>
      <c r="F1399" s="9" t="n">
        <v>1.28</v>
      </c>
      <c r="H1399" t="inlineStr">
        <is>
          <t>United Kingdom</t>
        </is>
      </c>
      <c r="I1399" s="10">
        <f>IF(OR(G1399="",LEFT(A1399,1)="C",D1399&lt;=0,F1399&lt;=0,ISNUMBER(MATCH(B1399,NonProduct,0)),LEFT(B1399,5)="gift_",H1399&lt;&gt;"United Kingdom"),"Drop","Keep")</f>
        <v/>
      </c>
    </row>
    <row r="1400">
      <c r="A1400" t="n">
        <v>540154</v>
      </c>
      <c r="B1400" t="n">
        <v>21977</v>
      </c>
      <c r="C1400" t="inlineStr">
        <is>
          <t>PACK OF 60 PINK PAISLEY CAKE CASES</t>
        </is>
      </c>
      <c r="D1400" t="n">
        <v>1</v>
      </c>
      <c r="E1400" s="8" t="n">
        <v>40548.47916666666</v>
      </c>
      <c r="F1400" s="9" t="n">
        <v>1.28</v>
      </c>
      <c r="H1400" t="inlineStr">
        <is>
          <t>United Kingdom</t>
        </is>
      </c>
      <c r="I1400" s="10">
        <f>IF(OR(G1400="",LEFT(A1400,1)="C",D1400&lt;=0,F1400&lt;=0,ISNUMBER(MATCH(B1400,NonProduct,0)),LEFT(B1400,5)="gift_",H1400&lt;&gt;"United Kingdom"),"Drop","Keep")</f>
        <v/>
      </c>
    </row>
    <row r="1401">
      <c r="A1401" t="n">
        <v>540154</v>
      </c>
      <c r="B1401" t="n">
        <v>21991</v>
      </c>
      <c r="C1401" t="inlineStr">
        <is>
          <t>BOHEMIAN COLLAGE STATIONERY SET</t>
        </is>
      </c>
      <c r="D1401" t="n">
        <v>1</v>
      </c>
      <c r="E1401" s="8" t="n">
        <v>40548.47916666666</v>
      </c>
      <c r="F1401" s="9" t="n">
        <v>2.51</v>
      </c>
      <c r="H1401" t="inlineStr">
        <is>
          <t>United Kingdom</t>
        </is>
      </c>
      <c r="I1401" s="10">
        <f>IF(OR(G1401="",LEFT(A1401,1)="C",D1401&lt;=0,F1401&lt;=0,ISNUMBER(MATCH(B1401,NonProduct,0)),LEFT(B1401,5)="gift_",H1401&lt;&gt;"United Kingdom"),"Drop","Keep")</f>
        <v/>
      </c>
    </row>
    <row r="1402">
      <c r="A1402" t="n">
        <v>540154</v>
      </c>
      <c r="B1402" t="n">
        <v>21992</v>
      </c>
      <c r="C1402" t="inlineStr">
        <is>
          <t>VINTAGE PAISLEY STATIONERY SET</t>
        </is>
      </c>
      <c r="D1402" t="n">
        <v>4</v>
      </c>
      <c r="E1402" s="8" t="n">
        <v>40548.47916666666</v>
      </c>
      <c r="F1402" s="9" t="n">
        <v>2.51</v>
      </c>
      <c r="H1402" t="inlineStr">
        <is>
          <t>United Kingdom</t>
        </is>
      </c>
      <c r="I1402" s="10">
        <f>IF(OR(G1402="",LEFT(A1402,1)="C",D1402&lt;=0,F1402&lt;=0,ISNUMBER(MATCH(B1402,NonProduct,0)),LEFT(B1402,5)="gift_",H1402&lt;&gt;"United Kingdom"),"Drop","Keep")</f>
        <v/>
      </c>
    </row>
    <row r="1403">
      <c r="A1403" t="n">
        <v>540154</v>
      </c>
      <c r="B1403" t="n">
        <v>22027</v>
      </c>
      <c r="C1403" t="inlineStr">
        <is>
          <t>TEA PARTY BIRTHDAY CARD</t>
        </is>
      </c>
      <c r="D1403" t="n">
        <v>2</v>
      </c>
      <c r="E1403" s="8" t="n">
        <v>40548.47916666666</v>
      </c>
      <c r="F1403" s="9" t="n">
        <v>0.85</v>
      </c>
      <c r="H1403" t="inlineStr">
        <is>
          <t>United Kingdom</t>
        </is>
      </c>
      <c r="I1403" s="10">
        <f>IF(OR(G1403="",LEFT(A1403,1)="C",D1403&lt;=0,F1403&lt;=0,ISNUMBER(MATCH(B1403,NonProduct,0)),LEFT(B1403,5)="gift_",H1403&lt;&gt;"United Kingdom"),"Drop","Keep")</f>
        <v/>
      </c>
    </row>
    <row r="1404">
      <c r="A1404" t="n">
        <v>540154</v>
      </c>
      <c r="B1404" t="n">
        <v>22029</v>
      </c>
      <c r="C1404" t="inlineStr">
        <is>
          <t>SPACEBOY BIRTHDAY CARD</t>
        </is>
      </c>
      <c r="D1404" t="n">
        <v>2</v>
      </c>
      <c r="E1404" s="8" t="n">
        <v>40548.47916666666</v>
      </c>
      <c r="F1404" s="9" t="n">
        <v>0.85</v>
      </c>
      <c r="H1404" t="inlineStr">
        <is>
          <t>United Kingdom</t>
        </is>
      </c>
      <c r="I1404" s="10">
        <f>IF(OR(G1404="",LEFT(A1404,1)="C",D1404&lt;=0,F1404&lt;=0,ISNUMBER(MATCH(B1404,NonProduct,0)),LEFT(B1404,5)="gift_",H1404&lt;&gt;"United Kingdom"),"Drop","Keep")</f>
        <v/>
      </c>
    </row>
    <row r="1405">
      <c r="A1405" t="n">
        <v>540154</v>
      </c>
      <c r="B1405" t="n">
        <v>22035</v>
      </c>
      <c r="C1405" t="inlineStr">
        <is>
          <t xml:space="preserve">VINTAGE CARAVAN GREETING CARD </t>
        </is>
      </c>
      <c r="D1405" t="n">
        <v>1</v>
      </c>
      <c r="E1405" s="8" t="n">
        <v>40548.47916666666</v>
      </c>
      <c r="F1405" s="9" t="n">
        <v>0.85</v>
      </c>
      <c r="H1405" t="inlineStr">
        <is>
          <t>United Kingdom</t>
        </is>
      </c>
      <c r="I1405" s="10">
        <f>IF(OR(G1405="",LEFT(A1405,1)="C",D1405&lt;=0,F1405&lt;=0,ISNUMBER(MATCH(B1405,NonProduct,0)),LEFT(B1405,5)="gift_",H1405&lt;&gt;"United Kingdom"),"Drop","Keep")</f>
        <v/>
      </c>
    </row>
    <row r="1406">
      <c r="A1406" t="n">
        <v>540154</v>
      </c>
      <c r="B1406" t="n">
        <v>22070</v>
      </c>
      <c r="C1406" t="inlineStr">
        <is>
          <t xml:space="preserve">SMALL RED RETROSPOT MUG IN BOX </t>
        </is>
      </c>
      <c r="D1406" t="n">
        <v>1</v>
      </c>
      <c r="E1406" s="8" t="n">
        <v>40548.47916666666</v>
      </c>
      <c r="F1406" s="9" t="n">
        <v>3.36</v>
      </c>
      <c r="H1406" t="inlineStr">
        <is>
          <t>United Kingdom</t>
        </is>
      </c>
      <c r="I1406" s="10">
        <f>IF(OR(G1406="",LEFT(A1406,1)="C",D1406&lt;=0,F1406&lt;=0,ISNUMBER(MATCH(B1406,NonProduct,0)),LEFT(B1406,5)="gift_",H1406&lt;&gt;"United Kingdom"),"Drop","Keep")</f>
        <v/>
      </c>
    </row>
    <row r="1407">
      <c r="A1407" t="n">
        <v>540154</v>
      </c>
      <c r="B1407" t="n">
        <v>22071</v>
      </c>
      <c r="C1407" t="inlineStr">
        <is>
          <t xml:space="preserve">SMALL WHITE RETROSPOT MUG IN BOX </t>
        </is>
      </c>
      <c r="D1407" t="n">
        <v>1</v>
      </c>
      <c r="E1407" s="8" t="n">
        <v>40548.47916666666</v>
      </c>
      <c r="F1407" s="9" t="n">
        <v>3.36</v>
      </c>
      <c r="H1407" t="inlineStr">
        <is>
          <t>United Kingdom</t>
        </is>
      </c>
      <c r="I1407" s="10">
        <f>IF(OR(G1407="",LEFT(A1407,1)="C",D1407&lt;=0,F1407&lt;=0,ISNUMBER(MATCH(B1407,NonProduct,0)),LEFT(B1407,5)="gift_",H1407&lt;&gt;"United Kingdom"),"Drop","Keep")</f>
        <v/>
      </c>
    </row>
    <row r="1408">
      <c r="A1408" t="n">
        <v>540154</v>
      </c>
      <c r="B1408" t="n">
        <v>22074</v>
      </c>
      <c r="C1408" t="inlineStr">
        <is>
          <t xml:space="preserve">6 RIBBONS SHIMMERING PINKS </t>
        </is>
      </c>
      <c r="D1408" t="n">
        <v>9</v>
      </c>
      <c r="E1408" s="8" t="n">
        <v>40548.47916666666</v>
      </c>
      <c r="F1408" s="9" t="n">
        <v>0.85</v>
      </c>
      <c r="H1408" t="inlineStr">
        <is>
          <t>United Kingdom</t>
        </is>
      </c>
      <c r="I1408" s="10">
        <f>IF(OR(G1408="",LEFT(A1408,1)="C",D1408&lt;=0,F1408&lt;=0,ISNUMBER(MATCH(B1408,NonProduct,0)),LEFT(B1408,5)="gift_",H1408&lt;&gt;"United Kingdom"),"Drop","Keep")</f>
        <v/>
      </c>
    </row>
    <row r="1409">
      <c r="A1409" t="n">
        <v>540154</v>
      </c>
      <c r="B1409" t="n">
        <v>22086</v>
      </c>
      <c r="C1409" t="inlineStr">
        <is>
          <t xml:space="preserve">PAPER CHAIN KIT 50'S CHRISTMAS </t>
        </is>
      </c>
      <c r="D1409" t="n">
        <v>10</v>
      </c>
      <c r="E1409" s="8" t="n">
        <v>40548.47916666666</v>
      </c>
      <c r="F1409" s="9" t="n">
        <v>5.91</v>
      </c>
      <c r="H1409" t="inlineStr">
        <is>
          <t>United Kingdom</t>
        </is>
      </c>
      <c r="I1409" s="10">
        <f>IF(OR(G1409="",LEFT(A1409,1)="C",D1409&lt;=0,F1409&lt;=0,ISNUMBER(MATCH(B1409,NonProduct,0)),LEFT(B1409,5)="gift_",H1409&lt;&gt;"United Kingdom"),"Drop","Keep")</f>
        <v/>
      </c>
    </row>
    <row r="1410">
      <c r="A1410" t="n">
        <v>540154</v>
      </c>
      <c r="B1410" t="n">
        <v>22110</v>
      </c>
      <c r="C1410" t="inlineStr">
        <is>
          <t>BIRD HOUSE HOT WATER BOTTLE</t>
        </is>
      </c>
      <c r="D1410" t="n">
        <v>4</v>
      </c>
      <c r="E1410" s="8" t="n">
        <v>40548.47916666666</v>
      </c>
      <c r="F1410" s="9" t="n">
        <v>3.36</v>
      </c>
      <c r="H1410" t="inlineStr">
        <is>
          <t>United Kingdom</t>
        </is>
      </c>
      <c r="I1410" s="10">
        <f>IF(OR(G1410="",LEFT(A1410,1)="C",D1410&lt;=0,F1410&lt;=0,ISNUMBER(MATCH(B1410,NonProduct,0)),LEFT(B1410,5)="gift_",H1410&lt;&gt;"United Kingdom"),"Drop","Keep")</f>
        <v/>
      </c>
    </row>
    <row r="1411">
      <c r="A1411" t="n">
        <v>540154</v>
      </c>
      <c r="B1411" t="n">
        <v>22116</v>
      </c>
      <c r="C1411" t="inlineStr">
        <is>
          <t>METAL SIGN HIS DINNER IS SERVED</t>
        </is>
      </c>
      <c r="D1411" t="n">
        <v>1</v>
      </c>
      <c r="E1411" s="8" t="n">
        <v>40548.47916666666</v>
      </c>
      <c r="F1411" s="9" t="n">
        <v>1.66</v>
      </c>
      <c r="H1411" t="inlineStr">
        <is>
          <t>United Kingdom</t>
        </is>
      </c>
      <c r="I1411" s="10">
        <f>IF(OR(G1411="",LEFT(A1411,1)="C",D1411&lt;=0,F1411&lt;=0,ISNUMBER(MATCH(B1411,NonProduct,0)),LEFT(B1411,5)="gift_",H1411&lt;&gt;"United Kingdom"),"Drop","Keep")</f>
        <v/>
      </c>
    </row>
    <row r="1412">
      <c r="A1412" t="n">
        <v>540154</v>
      </c>
      <c r="B1412" t="n">
        <v>22124</v>
      </c>
      <c r="C1412" t="inlineStr">
        <is>
          <t>SET OF 2 TEA TOWELS PING MICROWAVE</t>
        </is>
      </c>
      <c r="D1412" t="n">
        <v>2</v>
      </c>
      <c r="E1412" s="8" t="n">
        <v>40548.47916666666</v>
      </c>
      <c r="F1412" s="9" t="n">
        <v>2.51</v>
      </c>
      <c r="H1412" t="inlineStr">
        <is>
          <t>United Kingdom</t>
        </is>
      </c>
      <c r="I1412" s="10">
        <f>IF(OR(G1412="",LEFT(A1412,1)="C",D1412&lt;=0,F1412&lt;=0,ISNUMBER(MATCH(B1412,NonProduct,0)),LEFT(B1412,5)="gift_",H1412&lt;&gt;"United Kingdom"),"Drop","Keep")</f>
        <v/>
      </c>
    </row>
    <row r="1413">
      <c r="A1413" t="n">
        <v>540154</v>
      </c>
      <c r="B1413" t="n">
        <v>22132</v>
      </c>
      <c r="C1413" t="inlineStr">
        <is>
          <t>RED LOVE HEART SHAPE CUP</t>
        </is>
      </c>
      <c r="D1413" t="n">
        <v>2</v>
      </c>
      <c r="E1413" s="8" t="n">
        <v>40548.47916666666</v>
      </c>
      <c r="F1413" s="9" t="n">
        <v>1.66</v>
      </c>
      <c r="H1413" t="inlineStr">
        <is>
          <t>United Kingdom</t>
        </is>
      </c>
      <c r="I1413" s="10">
        <f>IF(OR(G1413="",LEFT(A1413,1)="C",D1413&lt;=0,F1413&lt;=0,ISNUMBER(MATCH(B1413,NonProduct,0)),LEFT(B1413,5)="gift_",H1413&lt;&gt;"United Kingdom"),"Drop","Keep")</f>
        <v/>
      </c>
    </row>
    <row r="1414">
      <c r="A1414" t="n">
        <v>540154</v>
      </c>
      <c r="B1414" t="n">
        <v>22133</v>
      </c>
      <c r="C1414" t="inlineStr">
        <is>
          <t>PINK LOVE HEART SHAPE CUP</t>
        </is>
      </c>
      <c r="D1414" t="n">
        <v>2</v>
      </c>
      <c r="E1414" s="8" t="n">
        <v>40548.47916666666</v>
      </c>
      <c r="F1414" s="9" t="n">
        <v>1.66</v>
      </c>
      <c r="H1414" t="inlineStr">
        <is>
          <t>United Kingdom</t>
        </is>
      </c>
      <c r="I1414" s="10">
        <f>IF(OR(G1414="",LEFT(A1414,1)="C",D1414&lt;=0,F1414&lt;=0,ISNUMBER(MATCH(B1414,NonProduct,0)),LEFT(B1414,5)="gift_",H1414&lt;&gt;"United Kingdom"),"Drop","Keep")</f>
        <v/>
      </c>
    </row>
    <row r="1415">
      <c r="A1415" t="n">
        <v>540154</v>
      </c>
      <c r="B1415" t="n">
        <v>22134</v>
      </c>
      <c r="C1415" t="inlineStr">
        <is>
          <t xml:space="preserve">MINI LADLE LOVE HEART RED </t>
        </is>
      </c>
      <c r="D1415" t="n">
        <v>4</v>
      </c>
      <c r="E1415" s="8" t="n">
        <v>40548.47916666666</v>
      </c>
      <c r="F1415" s="9" t="n">
        <v>0.43</v>
      </c>
      <c r="H1415" t="inlineStr">
        <is>
          <t>United Kingdom</t>
        </is>
      </c>
      <c r="I1415" s="10">
        <f>IF(OR(G1415="",LEFT(A1415,1)="C",D1415&lt;=0,F1415&lt;=0,ISNUMBER(MATCH(B1415,NonProduct,0)),LEFT(B1415,5)="gift_",H1415&lt;&gt;"United Kingdom"),"Drop","Keep")</f>
        <v/>
      </c>
    </row>
    <row r="1416">
      <c r="A1416" t="n">
        <v>540154</v>
      </c>
      <c r="B1416" t="n">
        <v>22135</v>
      </c>
      <c r="C1416" t="inlineStr">
        <is>
          <t>MINI LADLE LOVE HEART PINK</t>
        </is>
      </c>
      <c r="D1416" t="n">
        <v>5</v>
      </c>
      <c r="E1416" s="8" t="n">
        <v>40548.47916666666</v>
      </c>
      <c r="F1416" s="9" t="n">
        <v>0.43</v>
      </c>
      <c r="H1416" t="inlineStr">
        <is>
          <t>United Kingdom</t>
        </is>
      </c>
      <c r="I1416" s="10">
        <f>IF(OR(G1416="",LEFT(A1416,1)="C",D1416&lt;=0,F1416&lt;=0,ISNUMBER(MATCH(B1416,NonProduct,0)),LEFT(B1416,5)="gift_",H1416&lt;&gt;"United Kingdom"),"Drop","Keep")</f>
        <v/>
      </c>
    </row>
    <row r="1417">
      <c r="A1417" t="n">
        <v>540154</v>
      </c>
      <c r="B1417" t="n">
        <v>22162</v>
      </c>
      <c r="C1417" t="inlineStr">
        <is>
          <t>HEART GARLAND RUSTIC PADDED</t>
        </is>
      </c>
      <c r="D1417" t="n">
        <v>1</v>
      </c>
      <c r="E1417" s="8" t="n">
        <v>40548.47916666666</v>
      </c>
      <c r="F1417" s="9" t="n">
        <v>3.36</v>
      </c>
      <c r="H1417" t="inlineStr">
        <is>
          <t>United Kingdom</t>
        </is>
      </c>
      <c r="I1417" s="10">
        <f>IF(OR(G1417="",LEFT(A1417,1)="C",D1417&lt;=0,F1417&lt;=0,ISNUMBER(MATCH(B1417,NonProduct,0)),LEFT(B1417,5)="gift_",H1417&lt;&gt;"United Kingdom"),"Drop","Keep")</f>
        <v/>
      </c>
    </row>
    <row r="1418">
      <c r="A1418" t="n">
        <v>540154</v>
      </c>
      <c r="B1418" t="n">
        <v>22196</v>
      </c>
      <c r="C1418" t="inlineStr">
        <is>
          <t>SMALL HEART MEASURING SPOONS</t>
        </is>
      </c>
      <c r="D1418" t="n">
        <v>3</v>
      </c>
      <c r="E1418" s="8" t="n">
        <v>40548.47916666666</v>
      </c>
      <c r="F1418" s="9" t="n">
        <v>1.66</v>
      </c>
      <c r="H1418" t="inlineStr">
        <is>
          <t>United Kingdom</t>
        </is>
      </c>
      <c r="I1418" s="10">
        <f>IF(OR(G1418="",LEFT(A1418,1)="C",D1418&lt;=0,F1418&lt;=0,ISNUMBER(MATCH(B1418,NonProduct,0)),LEFT(B1418,5)="gift_",H1418&lt;&gt;"United Kingdom"),"Drop","Keep")</f>
        <v/>
      </c>
    </row>
    <row r="1419">
      <c r="A1419" t="n">
        <v>540154</v>
      </c>
      <c r="B1419" t="n">
        <v>22201</v>
      </c>
      <c r="C1419" t="inlineStr">
        <is>
          <t>FRYING PAN BLUE POLKADOT</t>
        </is>
      </c>
      <c r="D1419" t="n">
        <v>3</v>
      </c>
      <c r="E1419" s="8" t="n">
        <v>40548.47916666666</v>
      </c>
      <c r="F1419" s="9" t="n">
        <v>3.36</v>
      </c>
      <c r="H1419" t="inlineStr">
        <is>
          <t>United Kingdom</t>
        </is>
      </c>
      <c r="I1419" s="10">
        <f>IF(OR(G1419="",LEFT(A1419,1)="C",D1419&lt;=0,F1419&lt;=0,ISNUMBER(MATCH(B1419,NonProduct,0)),LEFT(B1419,5)="gift_",H1419&lt;&gt;"United Kingdom"),"Drop","Keep")</f>
        <v/>
      </c>
    </row>
    <row r="1420">
      <c r="A1420" t="n">
        <v>540154</v>
      </c>
      <c r="B1420" t="n">
        <v>22202</v>
      </c>
      <c r="C1420" t="inlineStr">
        <is>
          <t>MILK PAN PINK POLKADOT</t>
        </is>
      </c>
      <c r="D1420" t="n">
        <v>1</v>
      </c>
      <c r="E1420" s="8" t="n">
        <v>40548.47916666666</v>
      </c>
      <c r="F1420" s="9" t="n">
        <v>7.62</v>
      </c>
      <c r="H1420" t="inlineStr">
        <is>
          <t>United Kingdom</t>
        </is>
      </c>
      <c r="I1420" s="10">
        <f>IF(OR(G1420="",LEFT(A1420,1)="C",D1420&lt;=0,F1420&lt;=0,ISNUMBER(MATCH(B1420,NonProduct,0)),LEFT(B1420,5)="gift_",H1420&lt;&gt;"United Kingdom"),"Drop","Keep")</f>
        <v/>
      </c>
    </row>
    <row r="1421">
      <c r="A1421" t="n">
        <v>540154</v>
      </c>
      <c r="B1421" t="n">
        <v>22204</v>
      </c>
      <c r="C1421" t="inlineStr">
        <is>
          <t>MILK PAN BLUE POLKADOT</t>
        </is>
      </c>
      <c r="D1421" t="n">
        <v>5</v>
      </c>
      <c r="E1421" s="8" t="n">
        <v>40548.47916666666</v>
      </c>
      <c r="F1421" s="9" t="n">
        <v>3.36</v>
      </c>
      <c r="H1421" t="inlineStr">
        <is>
          <t>United Kingdom</t>
        </is>
      </c>
      <c r="I1421" s="10">
        <f>IF(OR(G1421="",LEFT(A1421,1)="C",D1421&lt;=0,F1421&lt;=0,ISNUMBER(MATCH(B1421,NonProduct,0)),LEFT(B1421,5)="gift_",H1421&lt;&gt;"United Kingdom"),"Drop","Keep")</f>
        <v/>
      </c>
    </row>
    <row r="1422">
      <c r="A1422" t="n">
        <v>540154</v>
      </c>
      <c r="B1422" t="n">
        <v>22208</v>
      </c>
      <c r="C1422" t="inlineStr">
        <is>
          <t>WOOD STAMP SET THANK YOU</t>
        </is>
      </c>
      <c r="D1422" t="n">
        <v>2</v>
      </c>
      <c r="E1422" s="8" t="n">
        <v>40548.47916666666</v>
      </c>
      <c r="F1422" s="9" t="n">
        <v>1.66</v>
      </c>
      <c r="H1422" t="inlineStr">
        <is>
          <t>United Kingdom</t>
        </is>
      </c>
      <c r="I1422" s="10">
        <f>IF(OR(G1422="",LEFT(A1422,1)="C",D1422&lt;=0,F1422&lt;=0,ISNUMBER(MATCH(B1422,NonProduct,0)),LEFT(B1422,5)="gift_",H1422&lt;&gt;"United Kingdom"),"Drop","Keep")</f>
        <v/>
      </c>
    </row>
    <row r="1423">
      <c r="A1423" t="n">
        <v>540154</v>
      </c>
      <c r="B1423" t="n">
        <v>22214</v>
      </c>
      <c r="C1423" t="inlineStr">
        <is>
          <t>CANDLE PLATE LACE WHITE</t>
        </is>
      </c>
      <c r="D1423" t="n">
        <v>4</v>
      </c>
      <c r="E1423" s="8" t="n">
        <v>40548.47916666666</v>
      </c>
      <c r="F1423" s="9" t="n">
        <v>1.66</v>
      </c>
      <c r="H1423" t="inlineStr">
        <is>
          <t>United Kingdom</t>
        </is>
      </c>
      <c r="I1423" s="10">
        <f>IF(OR(G1423="",LEFT(A1423,1)="C",D1423&lt;=0,F1423&lt;=0,ISNUMBER(MATCH(B1423,NonProduct,0)),LEFT(B1423,5)="gift_",H1423&lt;&gt;"United Kingdom"),"Drop","Keep")</f>
        <v/>
      </c>
    </row>
    <row r="1424">
      <c r="A1424" t="n">
        <v>540154</v>
      </c>
      <c r="B1424" t="n">
        <v>22216</v>
      </c>
      <c r="C1424" t="inlineStr">
        <is>
          <t>T-LIGHT HOLDER WHITE LACE</t>
        </is>
      </c>
      <c r="D1424" t="n">
        <v>2</v>
      </c>
      <c r="E1424" s="8" t="n">
        <v>40548.47916666666</v>
      </c>
      <c r="F1424" s="9" t="n">
        <v>0.8100000000000001</v>
      </c>
      <c r="H1424" t="inlineStr">
        <is>
          <t>United Kingdom</t>
        </is>
      </c>
      <c r="I1424" s="10">
        <f>IF(OR(G1424="",LEFT(A1424,1)="C",D1424&lt;=0,F1424&lt;=0,ISNUMBER(MATCH(B1424,NonProduct,0)),LEFT(B1424,5)="gift_",H1424&lt;&gt;"United Kingdom"),"Drop","Keep")</f>
        <v/>
      </c>
    </row>
    <row r="1425">
      <c r="A1425" t="n">
        <v>540154</v>
      </c>
      <c r="B1425" t="n">
        <v>22222</v>
      </c>
      <c r="C1425" t="inlineStr">
        <is>
          <t>CAKE PLATE LOVEBIRD WHITE</t>
        </is>
      </c>
      <c r="D1425" t="n">
        <v>3</v>
      </c>
      <c r="E1425" s="8" t="n">
        <v>40548.47916666666</v>
      </c>
      <c r="F1425" s="9" t="n">
        <v>4.21</v>
      </c>
      <c r="H1425" t="inlineStr">
        <is>
          <t>United Kingdom</t>
        </is>
      </c>
      <c r="I1425" s="10">
        <f>IF(OR(G1425="",LEFT(A1425,1)="C",D1425&lt;=0,F1425&lt;=0,ISNUMBER(MATCH(B1425,NonProduct,0)),LEFT(B1425,5)="gift_",H1425&lt;&gt;"United Kingdom"),"Drop","Keep")</f>
        <v/>
      </c>
    </row>
    <row r="1426">
      <c r="A1426" t="n">
        <v>540154</v>
      </c>
      <c r="B1426" t="n">
        <v>22247</v>
      </c>
      <c r="C1426" t="inlineStr">
        <is>
          <t>BUNNY DECORATION MAGIC GARDEN</t>
        </is>
      </c>
      <c r="D1426" t="n">
        <v>2</v>
      </c>
      <c r="E1426" s="8" t="n">
        <v>40548.47916666666</v>
      </c>
      <c r="F1426" s="9" t="n">
        <v>0.8100000000000001</v>
      </c>
      <c r="H1426" t="inlineStr">
        <is>
          <t>United Kingdom</t>
        </is>
      </c>
      <c r="I1426" s="10">
        <f>IF(OR(G1426="",LEFT(A1426,1)="C",D1426&lt;=0,F1426&lt;=0,ISNUMBER(MATCH(B1426,NonProduct,0)),LEFT(B1426,5)="gift_",H1426&lt;&gt;"United Kingdom"),"Drop","Keep")</f>
        <v/>
      </c>
    </row>
    <row r="1427">
      <c r="A1427" t="n">
        <v>540154</v>
      </c>
      <c r="B1427" t="n">
        <v>22248</v>
      </c>
      <c r="C1427" t="inlineStr">
        <is>
          <t>DECORATION  PINK CHICK MAGIC GARDEN</t>
        </is>
      </c>
      <c r="D1427" t="n">
        <v>1</v>
      </c>
      <c r="E1427" s="8" t="n">
        <v>40548.47916666666</v>
      </c>
      <c r="F1427" s="9" t="n">
        <v>0.8100000000000001</v>
      </c>
      <c r="H1427" t="inlineStr">
        <is>
          <t>United Kingdom</t>
        </is>
      </c>
      <c r="I1427" s="10">
        <f>IF(OR(G1427="",LEFT(A1427,1)="C",D1427&lt;=0,F1427&lt;=0,ISNUMBER(MATCH(B1427,NonProduct,0)),LEFT(B1427,5)="gift_",H1427&lt;&gt;"United Kingdom"),"Drop","Keep")</f>
        <v/>
      </c>
    </row>
    <row r="1428">
      <c r="A1428" t="n">
        <v>540154</v>
      </c>
      <c r="B1428" t="n">
        <v>22249</v>
      </c>
      <c r="C1428" t="inlineStr">
        <is>
          <t>DECORATION WHITE CHICK MAGIC GARDEN</t>
        </is>
      </c>
      <c r="D1428" t="n">
        <v>1</v>
      </c>
      <c r="E1428" s="8" t="n">
        <v>40548.47916666666</v>
      </c>
      <c r="F1428" s="9" t="n">
        <v>0.8100000000000001</v>
      </c>
      <c r="H1428" t="inlineStr">
        <is>
          <t>United Kingdom</t>
        </is>
      </c>
      <c r="I1428" s="10">
        <f>IF(OR(G1428="",LEFT(A1428,1)="C",D1428&lt;=0,F1428&lt;=0,ISNUMBER(MATCH(B1428,NonProduct,0)),LEFT(B1428,5)="gift_",H1428&lt;&gt;"United Kingdom"),"Drop","Keep")</f>
        <v/>
      </c>
    </row>
    <row r="1429">
      <c r="A1429" t="n">
        <v>540154</v>
      </c>
      <c r="B1429" t="n">
        <v>22250</v>
      </c>
      <c r="C1429" t="inlineStr">
        <is>
          <t>DECORATION  BUTTERFLY  MAGIC GARDEN</t>
        </is>
      </c>
      <c r="D1429" t="n">
        <v>3</v>
      </c>
      <c r="E1429" s="8" t="n">
        <v>40548.47916666666</v>
      </c>
      <c r="F1429" s="9" t="n">
        <v>0.8100000000000001</v>
      </c>
      <c r="H1429" t="inlineStr">
        <is>
          <t>United Kingdom</t>
        </is>
      </c>
      <c r="I1429" s="10">
        <f>IF(OR(G1429="",LEFT(A1429,1)="C",D1429&lt;=0,F1429&lt;=0,ISNUMBER(MATCH(B1429,NonProduct,0)),LEFT(B1429,5)="gift_",H1429&lt;&gt;"United Kingdom"),"Drop","Keep")</f>
        <v/>
      </c>
    </row>
    <row r="1430">
      <c r="A1430" t="n">
        <v>540154</v>
      </c>
      <c r="B1430" t="n">
        <v>22257</v>
      </c>
      <c r="C1430" t="inlineStr">
        <is>
          <t>FELT FARM ANIMAL SHEEP</t>
        </is>
      </c>
      <c r="D1430" t="n">
        <v>2</v>
      </c>
      <c r="E1430" s="8" t="n">
        <v>40548.47916666666</v>
      </c>
      <c r="F1430" s="9" t="n">
        <v>0.85</v>
      </c>
      <c r="H1430" t="inlineStr">
        <is>
          <t>United Kingdom</t>
        </is>
      </c>
      <c r="I1430" s="10">
        <f>IF(OR(G1430="",LEFT(A1430,1)="C",D1430&lt;=0,F1430&lt;=0,ISNUMBER(MATCH(B1430,NonProduct,0)),LEFT(B1430,5)="gift_",H1430&lt;&gt;"United Kingdom"),"Drop","Keep")</f>
        <v/>
      </c>
    </row>
    <row r="1431">
      <c r="A1431" t="n">
        <v>540154</v>
      </c>
      <c r="B1431" t="n">
        <v>22258</v>
      </c>
      <c r="C1431" t="inlineStr">
        <is>
          <t>FELT FARM ANIMAL RABBIT</t>
        </is>
      </c>
      <c r="D1431" t="n">
        <v>4</v>
      </c>
      <c r="E1431" s="8" t="n">
        <v>40548.47916666666</v>
      </c>
      <c r="F1431" s="9" t="n">
        <v>0.85</v>
      </c>
      <c r="H1431" t="inlineStr">
        <is>
          <t>United Kingdom</t>
        </is>
      </c>
      <c r="I1431" s="10">
        <f>IF(OR(G1431="",LEFT(A1431,1)="C",D1431&lt;=0,F1431&lt;=0,ISNUMBER(MATCH(B1431,NonProduct,0)),LEFT(B1431,5)="gift_",H1431&lt;&gt;"United Kingdom"),"Drop","Keep")</f>
        <v/>
      </c>
    </row>
    <row r="1432">
      <c r="A1432" t="n">
        <v>540154</v>
      </c>
      <c r="B1432" t="n">
        <v>22259</v>
      </c>
      <c r="C1432" t="inlineStr">
        <is>
          <t>FELT FARM ANIMAL HEN</t>
        </is>
      </c>
      <c r="D1432" t="n">
        <v>2</v>
      </c>
      <c r="E1432" s="8" t="n">
        <v>40548.47916666666</v>
      </c>
      <c r="F1432" s="9" t="n">
        <v>0.85</v>
      </c>
      <c r="H1432" t="inlineStr">
        <is>
          <t>United Kingdom</t>
        </is>
      </c>
      <c r="I1432" s="10">
        <f>IF(OR(G1432="",LEFT(A1432,1)="C",D1432&lt;=0,F1432&lt;=0,ISNUMBER(MATCH(B1432,NonProduct,0)),LEFT(B1432,5)="gift_",H1432&lt;&gt;"United Kingdom"),"Drop","Keep")</f>
        <v/>
      </c>
    </row>
    <row r="1433">
      <c r="A1433" t="n">
        <v>540154</v>
      </c>
      <c r="B1433" t="n">
        <v>22263</v>
      </c>
      <c r="C1433" t="inlineStr">
        <is>
          <t xml:space="preserve">FELT EGG COSY LADYBIRD </t>
        </is>
      </c>
      <c r="D1433" t="n">
        <v>1</v>
      </c>
      <c r="E1433" s="8" t="n">
        <v>40548.47916666666</v>
      </c>
      <c r="F1433" s="9" t="n">
        <v>0.8100000000000001</v>
      </c>
      <c r="H1433" t="inlineStr">
        <is>
          <t>United Kingdom</t>
        </is>
      </c>
      <c r="I1433" s="10">
        <f>IF(OR(G1433="",LEFT(A1433,1)="C",D1433&lt;=0,F1433&lt;=0,ISNUMBER(MATCH(B1433,NonProduct,0)),LEFT(B1433,5)="gift_",H1433&lt;&gt;"United Kingdom"),"Drop","Keep")</f>
        <v/>
      </c>
    </row>
    <row r="1434">
      <c r="A1434" t="n">
        <v>540154</v>
      </c>
      <c r="B1434" t="n">
        <v>22268</v>
      </c>
      <c r="C1434" t="inlineStr">
        <is>
          <t>EASTER DECORATION SITTING BUNNY</t>
        </is>
      </c>
      <c r="D1434" t="n">
        <v>1</v>
      </c>
      <c r="E1434" s="8" t="n">
        <v>40548.47916666666</v>
      </c>
      <c r="F1434" s="9" t="n">
        <v>1.66</v>
      </c>
      <c r="H1434" t="inlineStr">
        <is>
          <t>United Kingdom</t>
        </is>
      </c>
      <c r="I1434" s="10">
        <f>IF(OR(G1434="",LEFT(A1434,1)="C",D1434&lt;=0,F1434&lt;=0,ISNUMBER(MATCH(B1434,NonProduct,0)),LEFT(B1434,5)="gift_",H1434&lt;&gt;"United Kingdom"),"Drop","Keep")</f>
        <v/>
      </c>
    </row>
    <row r="1435">
      <c r="A1435" t="n">
        <v>540154</v>
      </c>
      <c r="B1435" t="n">
        <v>22271</v>
      </c>
      <c r="C1435" t="inlineStr">
        <is>
          <t>FELTCRAFT DOLL ROSIE</t>
        </is>
      </c>
      <c r="D1435" t="n">
        <v>1</v>
      </c>
      <c r="E1435" s="8" t="n">
        <v>40548.47916666666</v>
      </c>
      <c r="F1435" s="9" t="n">
        <v>5.91</v>
      </c>
      <c r="H1435" t="inlineStr">
        <is>
          <t>United Kingdom</t>
        </is>
      </c>
      <c r="I1435" s="10">
        <f>IF(OR(G1435="",LEFT(A1435,1)="C",D1435&lt;=0,F1435&lt;=0,ISNUMBER(MATCH(B1435,NonProduct,0)),LEFT(B1435,5)="gift_",H1435&lt;&gt;"United Kingdom"),"Drop","Keep")</f>
        <v/>
      </c>
    </row>
    <row r="1436">
      <c r="A1436" t="n">
        <v>540154</v>
      </c>
      <c r="B1436" t="n">
        <v>22279</v>
      </c>
      <c r="C1436" t="inlineStr">
        <is>
          <t>POCKET BAG BLUE PAISLEY RED SPOT</t>
        </is>
      </c>
      <c r="D1436" t="n">
        <v>4</v>
      </c>
      <c r="E1436" s="8" t="n">
        <v>40548.47916666666</v>
      </c>
      <c r="F1436" s="9" t="n">
        <v>0.85</v>
      </c>
      <c r="H1436" t="inlineStr">
        <is>
          <t>United Kingdom</t>
        </is>
      </c>
      <c r="I1436" s="10">
        <f>IF(OR(G1436="",LEFT(A1436,1)="C",D1436&lt;=0,F1436&lt;=0,ISNUMBER(MATCH(B1436,NonProduct,0)),LEFT(B1436,5)="gift_",H1436&lt;&gt;"United Kingdom"),"Drop","Keep")</f>
        <v/>
      </c>
    </row>
    <row r="1437">
      <c r="A1437" t="n">
        <v>540154</v>
      </c>
      <c r="B1437" t="n">
        <v>22280</v>
      </c>
      <c r="C1437" t="inlineStr">
        <is>
          <t>POCKET BAG PINK PAISELY BROWN SPOT</t>
        </is>
      </c>
      <c r="D1437" t="n">
        <v>8</v>
      </c>
      <c r="E1437" s="8" t="n">
        <v>40548.47916666666</v>
      </c>
      <c r="F1437" s="9" t="n">
        <v>0.85</v>
      </c>
      <c r="H1437" t="inlineStr">
        <is>
          <t>United Kingdom</t>
        </is>
      </c>
      <c r="I1437" s="10">
        <f>IF(OR(G1437="",LEFT(A1437,1)="C",D1437&lt;=0,F1437&lt;=0,ISNUMBER(MATCH(B1437,NonProduct,0)),LEFT(B1437,5)="gift_",H1437&lt;&gt;"United Kingdom"),"Drop","Keep")</f>
        <v/>
      </c>
    </row>
    <row r="1438">
      <c r="A1438" t="n">
        <v>540154</v>
      </c>
      <c r="B1438" t="n">
        <v>22317</v>
      </c>
      <c r="C1438" t="inlineStr">
        <is>
          <t>FIVE CATS HANGING DECORATION</t>
        </is>
      </c>
      <c r="D1438" t="n">
        <v>1</v>
      </c>
      <c r="E1438" s="8" t="n">
        <v>40548.47916666666</v>
      </c>
      <c r="F1438" s="9" t="n">
        <v>2.51</v>
      </c>
      <c r="H1438" t="inlineStr">
        <is>
          <t>United Kingdom</t>
        </is>
      </c>
      <c r="I1438" s="10">
        <f>IF(OR(G1438="",LEFT(A1438,1)="C",D1438&lt;=0,F1438&lt;=0,ISNUMBER(MATCH(B1438,NonProduct,0)),LEFT(B1438,5)="gift_",H1438&lt;&gt;"United Kingdom"),"Drop","Keep")</f>
        <v/>
      </c>
    </row>
    <row r="1439">
      <c r="A1439" t="n">
        <v>540154</v>
      </c>
      <c r="B1439" t="n">
        <v>22318</v>
      </c>
      <c r="C1439" t="inlineStr">
        <is>
          <t>FIVE HEART HANGING DECORATION</t>
        </is>
      </c>
      <c r="D1439" t="n">
        <v>1</v>
      </c>
      <c r="E1439" s="8" t="n">
        <v>40548.47916666666</v>
      </c>
      <c r="F1439" s="9" t="n">
        <v>5.91</v>
      </c>
      <c r="H1439" t="inlineStr">
        <is>
          <t>United Kingdom</t>
        </is>
      </c>
      <c r="I1439" s="10">
        <f>IF(OR(G1439="",LEFT(A1439,1)="C",D1439&lt;=0,F1439&lt;=0,ISNUMBER(MATCH(B1439,NonProduct,0)),LEFT(B1439,5)="gift_",H1439&lt;&gt;"United Kingdom"),"Drop","Keep")</f>
        <v/>
      </c>
    </row>
    <row r="1440">
      <c r="A1440" t="n">
        <v>540154</v>
      </c>
      <c r="B1440" t="n">
        <v>22322</v>
      </c>
      <c r="C1440" t="inlineStr">
        <is>
          <t>BIRD DECORATION GREEN POLKADOT</t>
        </is>
      </c>
      <c r="D1440" t="n">
        <v>6</v>
      </c>
      <c r="E1440" s="8" t="n">
        <v>40548.47916666666</v>
      </c>
      <c r="F1440" s="9" t="n">
        <v>0.8100000000000001</v>
      </c>
      <c r="H1440" t="inlineStr">
        <is>
          <t>United Kingdom</t>
        </is>
      </c>
      <c r="I1440" s="10">
        <f>IF(OR(G1440="",LEFT(A1440,1)="C",D1440&lt;=0,F1440&lt;=0,ISNUMBER(MATCH(B1440,NonProduct,0)),LEFT(B1440,5)="gift_",H1440&lt;&gt;"United Kingdom"),"Drop","Keep")</f>
        <v/>
      </c>
    </row>
    <row r="1441">
      <c r="A1441" t="n">
        <v>540154</v>
      </c>
      <c r="B1441" t="n">
        <v>22325</v>
      </c>
      <c r="C1441" t="inlineStr">
        <is>
          <t xml:space="preserve">MOBILE VINTAGE HEARTS </t>
        </is>
      </c>
      <c r="D1441" t="n">
        <v>5</v>
      </c>
      <c r="E1441" s="8" t="n">
        <v>40548.47916666666</v>
      </c>
      <c r="F1441" s="9" t="n">
        <v>3.36</v>
      </c>
      <c r="H1441" t="inlineStr">
        <is>
          <t>United Kingdom</t>
        </is>
      </c>
      <c r="I1441" s="10">
        <f>IF(OR(G1441="",LEFT(A1441,1)="C",D1441&lt;=0,F1441&lt;=0,ISNUMBER(MATCH(B1441,NonProduct,0)),LEFT(B1441,5)="gift_",H1441&lt;&gt;"United Kingdom"),"Drop","Keep")</f>
        <v/>
      </c>
    </row>
    <row r="1442">
      <c r="A1442" t="n">
        <v>540154</v>
      </c>
      <c r="B1442" t="n">
        <v>22342</v>
      </c>
      <c r="C1442" t="inlineStr">
        <is>
          <t xml:space="preserve">HOME GARLAND PAINTED ZINC </t>
        </is>
      </c>
      <c r="D1442" t="n">
        <v>1</v>
      </c>
      <c r="E1442" s="8" t="n">
        <v>40548.47916666666</v>
      </c>
      <c r="F1442" s="9" t="n">
        <v>1.66</v>
      </c>
      <c r="H1442" t="inlineStr">
        <is>
          <t>United Kingdom</t>
        </is>
      </c>
      <c r="I1442" s="10">
        <f>IF(OR(G1442="",LEFT(A1442,1)="C",D1442&lt;=0,F1442&lt;=0,ISNUMBER(MATCH(B1442,NonProduct,0)),LEFT(B1442,5)="gift_",H1442&lt;&gt;"United Kingdom"),"Drop","Keep")</f>
        <v/>
      </c>
    </row>
    <row r="1443">
      <c r="A1443" t="n">
        <v>540154</v>
      </c>
      <c r="B1443" t="n">
        <v>22343</v>
      </c>
      <c r="C1443" t="inlineStr">
        <is>
          <t>PARTY PIZZA DISH RED RETROSPOT</t>
        </is>
      </c>
      <c r="D1443" t="n">
        <v>13</v>
      </c>
      <c r="E1443" s="8" t="n">
        <v>40548.47916666666</v>
      </c>
      <c r="F1443" s="9" t="n">
        <v>0.43</v>
      </c>
      <c r="H1443" t="inlineStr">
        <is>
          <t>United Kingdom</t>
        </is>
      </c>
      <c r="I1443" s="10">
        <f>IF(OR(G1443="",LEFT(A1443,1)="C",D1443&lt;=0,F1443&lt;=0,ISNUMBER(MATCH(B1443,NonProduct,0)),LEFT(B1443,5)="gift_",H1443&lt;&gt;"United Kingdom"),"Drop","Keep")</f>
        <v/>
      </c>
    </row>
    <row r="1444">
      <c r="A1444" t="n">
        <v>540154</v>
      </c>
      <c r="B1444" t="n">
        <v>22344</v>
      </c>
      <c r="C1444" t="inlineStr">
        <is>
          <t>PARTY PIZZA DISH PINK POLKADOT</t>
        </is>
      </c>
      <c r="D1444" t="n">
        <v>5</v>
      </c>
      <c r="E1444" s="8" t="n">
        <v>40548.47916666666</v>
      </c>
      <c r="F1444" s="9" t="n">
        <v>0.43</v>
      </c>
      <c r="H1444" t="inlineStr">
        <is>
          <t>United Kingdom</t>
        </is>
      </c>
      <c r="I1444" s="10">
        <f>IF(OR(G1444="",LEFT(A1444,1)="C",D1444&lt;=0,F1444&lt;=0,ISNUMBER(MATCH(B1444,NonProduct,0)),LEFT(B1444,5)="gift_",H1444&lt;&gt;"United Kingdom"),"Drop","Keep")</f>
        <v/>
      </c>
    </row>
    <row r="1445">
      <c r="A1445" t="n">
        <v>540154</v>
      </c>
      <c r="B1445" t="n">
        <v>22345</v>
      </c>
      <c r="C1445" t="inlineStr">
        <is>
          <t>PARTY PIZZA DISH BLUE POLKADOT</t>
        </is>
      </c>
      <c r="D1445" t="n">
        <v>1</v>
      </c>
      <c r="E1445" s="8" t="n">
        <v>40548.47916666666</v>
      </c>
      <c r="F1445" s="9" t="n">
        <v>0.43</v>
      </c>
      <c r="H1445" t="inlineStr">
        <is>
          <t>United Kingdom</t>
        </is>
      </c>
      <c r="I1445" s="10">
        <f>IF(OR(G1445="",LEFT(A1445,1)="C",D1445&lt;=0,F1445&lt;=0,ISNUMBER(MATCH(B1445,NonProduct,0)),LEFT(B1445,5)="gift_",H1445&lt;&gt;"United Kingdom"),"Drop","Keep")</f>
        <v/>
      </c>
    </row>
    <row r="1446">
      <c r="A1446" t="n">
        <v>540154</v>
      </c>
      <c r="B1446" t="n">
        <v>22346</v>
      </c>
      <c r="C1446" t="inlineStr">
        <is>
          <t>PARTY PIZZA DISH GREEN POLKADOT</t>
        </is>
      </c>
      <c r="D1446" t="n">
        <v>1</v>
      </c>
      <c r="E1446" s="8" t="n">
        <v>40548.47916666666</v>
      </c>
      <c r="F1446" s="9" t="n">
        <v>0.43</v>
      </c>
      <c r="H1446" t="inlineStr">
        <is>
          <t>United Kingdom</t>
        </is>
      </c>
      <c r="I1446" s="10">
        <f>IF(OR(G1446="",LEFT(A1446,1)="C",D1446&lt;=0,F1446&lt;=0,ISNUMBER(MATCH(B1446,NonProduct,0)),LEFT(B1446,5)="gift_",H1446&lt;&gt;"United Kingdom"),"Drop","Keep")</f>
        <v/>
      </c>
    </row>
    <row r="1447">
      <c r="A1447" t="n">
        <v>540154</v>
      </c>
      <c r="B1447" t="n">
        <v>22371</v>
      </c>
      <c r="C1447" t="inlineStr">
        <is>
          <t>AIRLINE BAG VINTAGE TOKYO 78</t>
        </is>
      </c>
      <c r="D1447" t="n">
        <v>1</v>
      </c>
      <c r="E1447" s="8" t="n">
        <v>40548.47916666666</v>
      </c>
      <c r="F1447" s="9" t="n">
        <v>4.21</v>
      </c>
      <c r="H1447" t="inlineStr">
        <is>
          <t>United Kingdom</t>
        </is>
      </c>
      <c r="I1447" s="10">
        <f>IF(OR(G1447="",LEFT(A1447,1)="C",D1447&lt;=0,F1447&lt;=0,ISNUMBER(MATCH(B1447,NonProduct,0)),LEFT(B1447,5)="gift_",H1447&lt;&gt;"United Kingdom"),"Drop","Keep")</f>
        <v/>
      </c>
    </row>
    <row r="1448">
      <c r="A1448" t="n">
        <v>540154</v>
      </c>
      <c r="B1448" t="n">
        <v>22372</v>
      </c>
      <c r="C1448" t="inlineStr">
        <is>
          <t xml:space="preserve">AIRLINE BAG VINTAGE WORLD CHAMPION </t>
        </is>
      </c>
      <c r="D1448" t="n">
        <v>1</v>
      </c>
      <c r="E1448" s="8" t="n">
        <v>40548.47916666666</v>
      </c>
      <c r="F1448" s="9" t="n">
        <v>4.21</v>
      </c>
      <c r="H1448" t="inlineStr">
        <is>
          <t>United Kingdom</t>
        </is>
      </c>
      <c r="I1448" s="10">
        <f>IF(OR(G1448="",LEFT(A1448,1)="C",D1448&lt;=0,F1448&lt;=0,ISNUMBER(MATCH(B1448,NonProduct,0)),LEFT(B1448,5)="gift_",H1448&lt;&gt;"United Kingdom"),"Drop","Keep")</f>
        <v/>
      </c>
    </row>
    <row r="1449">
      <c r="A1449" t="n">
        <v>540154</v>
      </c>
      <c r="B1449" t="n">
        <v>22376</v>
      </c>
      <c r="C1449" t="inlineStr">
        <is>
          <t>AIRLINE BAG VINTAGE JET SET WHITE</t>
        </is>
      </c>
      <c r="D1449" t="n">
        <v>1</v>
      </c>
      <c r="E1449" s="8" t="n">
        <v>40548.47916666666</v>
      </c>
      <c r="F1449" s="9" t="n">
        <v>4.21</v>
      </c>
      <c r="H1449" t="inlineStr">
        <is>
          <t>United Kingdom</t>
        </is>
      </c>
      <c r="I1449" s="10">
        <f>IF(OR(G1449="",LEFT(A1449,1)="C",D1449&lt;=0,F1449&lt;=0,ISNUMBER(MATCH(B1449,NonProduct,0)),LEFT(B1449,5)="gift_",H1449&lt;&gt;"United Kingdom"),"Drop","Keep")</f>
        <v/>
      </c>
    </row>
    <row r="1450">
      <c r="A1450" t="n">
        <v>540154</v>
      </c>
      <c r="B1450" t="n">
        <v>22377</v>
      </c>
      <c r="C1450" t="inlineStr">
        <is>
          <t xml:space="preserve">BOTTLE BAG RETROSPOT </t>
        </is>
      </c>
      <c r="D1450" t="n">
        <v>4</v>
      </c>
      <c r="E1450" s="8" t="n">
        <v>40548.47916666666</v>
      </c>
      <c r="F1450" s="9" t="n">
        <v>1.66</v>
      </c>
      <c r="H1450" t="inlineStr">
        <is>
          <t>United Kingdom</t>
        </is>
      </c>
      <c r="I1450" s="10">
        <f>IF(OR(G1450="",LEFT(A1450,1)="C",D1450&lt;=0,F1450&lt;=0,ISNUMBER(MATCH(B1450,NonProduct,0)),LEFT(B1450,5)="gift_",H1450&lt;&gt;"United Kingdom"),"Drop","Keep")</f>
        <v/>
      </c>
    </row>
    <row r="1451">
      <c r="A1451" t="n">
        <v>540154</v>
      </c>
      <c r="B1451" t="n">
        <v>22378</v>
      </c>
      <c r="C1451" t="inlineStr">
        <is>
          <t xml:space="preserve">WALL TIDY RETROSPOT </t>
        </is>
      </c>
      <c r="D1451" t="n">
        <v>5</v>
      </c>
      <c r="E1451" s="8" t="n">
        <v>40548.47916666666</v>
      </c>
      <c r="F1451" s="9" t="n">
        <v>1.66</v>
      </c>
      <c r="H1451" t="inlineStr">
        <is>
          <t>United Kingdom</t>
        </is>
      </c>
      <c r="I1451" s="10">
        <f>IF(OR(G1451="",LEFT(A1451,1)="C",D1451&lt;=0,F1451&lt;=0,ISNUMBER(MATCH(B1451,NonProduct,0)),LEFT(B1451,5)="gift_",H1451&lt;&gt;"United Kingdom"),"Drop","Keep")</f>
        <v/>
      </c>
    </row>
    <row r="1452">
      <c r="A1452" t="n">
        <v>540154</v>
      </c>
      <c r="B1452" t="n">
        <v>22379</v>
      </c>
      <c r="C1452" t="inlineStr">
        <is>
          <t xml:space="preserve">RECYCLING BAG RETROSPOT </t>
        </is>
      </c>
      <c r="D1452" t="n">
        <v>1</v>
      </c>
      <c r="E1452" s="8" t="n">
        <v>40548.47916666666</v>
      </c>
      <c r="F1452" s="9" t="n">
        <v>4.21</v>
      </c>
      <c r="H1452" t="inlineStr">
        <is>
          <t>United Kingdom</t>
        </is>
      </c>
      <c r="I1452" s="10">
        <f>IF(OR(G1452="",LEFT(A1452,1)="C",D1452&lt;=0,F1452&lt;=0,ISNUMBER(MATCH(B1452,NonProduct,0)),LEFT(B1452,5)="gift_",H1452&lt;&gt;"United Kingdom"),"Drop","Keep")</f>
        <v/>
      </c>
    </row>
    <row r="1453">
      <c r="A1453" t="n">
        <v>540154</v>
      </c>
      <c r="B1453" t="n">
        <v>22403</v>
      </c>
      <c r="C1453" t="inlineStr">
        <is>
          <t xml:space="preserve">MAGNETS PACK OF 4 VINTAGE LABELS </t>
        </is>
      </c>
      <c r="D1453" t="n">
        <v>6</v>
      </c>
      <c r="E1453" s="8" t="n">
        <v>40548.47916666666</v>
      </c>
      <c r="F1453" s="9" t="n">
        <v>0.85</v>
      </c>
      <c r="H1453" t="inlineStr">
        <is>
          <t>United Kingdom</t>
        </is>
      </c>
      <c r="I1453" s="10">
        <f>IF(OR(G1453="",LEFT(A1453,1)="C",D1453&lt;=0,F1453&lt;=0,ISNUMBER(MATCH(B1453,NonProduct,0)),LEFT(B1453,5)="gift_",H1453&lt;&gt;"United Kingdom"),"Drop","Keep")</f>
        <v/>
      </c>
    </row>
    <row r="1454">
      <c r="A1454" t="n">
        <v>540154</v>
      </c>
      <c r="B1454" t="n">
        <v>22417</v>
      </c>
      <c r="C1454" t="inlineStr">
        <is>
          <t>PACK OF 60 SPACEBOY CAKE CASES</t>
        </is>
      </c>
      <c r="D1454" t="n">
        <v>1</v>
      </c>
      <c r="E1454" s="8" t="n">
        <v>40548.47916666666</v>
      </c>
      <c r="F1454" s="9" t="n">
        <v>1.28</v>
      </c>
      <c r="H1454" t="inlineStr">
        <is>
          <t>United Kingdom</t>
        </is>
      </c>
      <c r="I1454" s="10">
        <f>IF(OR(G1454="",LEFT(A1454,1)="C",D1454&lt;=0,F1454&lt;=0,ISNUMBER(MATCH(B1454,NonProduct,0)),LEFT(B1454,5)="gift_",H1454&lt;&gt;"United Kingdom"),"Drop","Keep")</f>
        <v/>
      </c>
    </row>
    <row r="1455">
      <c r="A1455" t="n">
        <v>540154</v>
      </c>
      <c r="B1455" t="n">
        <v>22418</v>
      </c>
      <c r="C1455" t="inlineStr">
        <is>
          <t>10 COLOUR SPACEBOY PEN</t>
        </is>
      </c>
      <c r="D1455" t="n">
        <v>2</v>
      </c>
      <c r="E1455" s="8" t="n">
        <v>40548.47916666666</v>
      </c>
      <c r="F1455" s="9" t="n">
        <v>1.66</v>
      </c>
      <c r="H1455" t="inlineStr">
        <is>
          <t>United Kingdom</t>
        </is>
      </c>
      <c r="I1455" s="10">
        <f>IF(OR(G1455="",LEFT(A1455,1)="C",D1455&lt;=0,F1455&lt;=0,ISNUMBER(MATCH(B1455,NonProduct,0)),LEFT(B1455,5)="gift_",H1455&lt;&gt;"United Kingdom"),"Drop","Keep")</f>
        <v/>
      </c>
    </row>
    <row r="1456">
      <c r="A1456" t="n">
        <v>540154</v>
      </c>
      <c r="B1456" t="n">
        <v>22423</v>
      </c>
      <c r="C1456" t="inlineStr">
        <is>
          <t>REGENCY CAKESTAND 3 TIER</t>
        </is>
      </c>
      <c r="D1456" t="n">
        <v>1</v>
      </c>
      <c r="E1456" s="8" t="n">
        <v>40548.47916666666</v>
      </c>
      <c r="F1456" s="9" t="n">
        <v>25.49</v>
      </c>
      <c r="H1456" t="inlineStr">
        <is>
          <t>United Kingdom</t>
        </is>
      </c>
      <c r="I1456" s="10">
        <f>IF(OR(G1456="",LEFT(A1456,1)="C",D1456&lt;=0,F1456&lt;=0,ISNUMBER(MATCH(B1456,NonProduct,0)),LEFT(B1456,5)="gift_",H1456&lt;&gt;"United Kingdom"),"Drop","Keep")</f>
        <v/>
      </c>
    </row>
    <row r="1457">
      <c r="A1457" t="n">
        <v>540154</v>
      </c>
      <c r="B1457" t="n">
        <v>22438</v>
      </c>
      <c r="C1457" t="inlineStr">
        <is>
          <t>BALLOON ART MAKE YOUR OWN FLOWERS</t>
        </is>
      </c>
      <c r="D1457" t="n">
        <v>4</v>
      </c>
      <c r="E1457" s="8" t="n">
        <v>40548.47916666666</v>
      </c>
      <c r="F1457" s="9" t="n">
        <v>1.66</v>
      </c>
      <c r="H1457" t="inlineStr">
        <is>
          <t>United Kingdom</t>
        </is>
      </c>
      <c r="I1457" s="10">
        <f>IF(OR(G1457="",LEFT(A1457,1)="C",D1457&lt;=0,F1457&lt;=0,ISNUMBER(MATCH(B1457,NonProduct,0)),LEFT(B1457,5)="gift_",H1457&lt;&gt;"United Kingdom"),"Drop","Keep")</f>
        <v/>
      </c>
    </row>
    <row r="1458">
      <c r="A1458" t="n">
        <v>540154</v>
      </c>
      <c r="B1458" t="n">
        <v>22446</v>
      </c>
      <c r="C1458" t="inlineStr">
        <is>
          <t>PIN CUSHION BABUSHKA PINK</t>
        </is>
      </c>
      <c r="D1458" t="n">
        <v>1</v>
      </c>
      <c r="E1458" s="8" t="n">
        <v>40548.47916666666</v>
      </c>
      <c r="F1458" s="9" t="n">
        <v>2.51</v>
      </c>
      <c r="H1458" t="inlineStr">
        <is>
          <t>United Kingdom</t>
        </is>
      </c>
      <c r="I1458" s="10">
        <f>IF(OR(G1458="",LEFT(A1458,1)="C",D1458&lt;=0,F1458&lt;=0,ISNUMBER(MATCH(B1458,NonProduct,0)),LEFT(B1458,5)="gift_",H1458&lt;&gt;"United Kingdom"),"Drop","Keep")</f>
        <v/>
      </c>
    </row>
    <row r="1459">
      <c r="A1459" t="n">
        <v>540154</v>
      </c>
      <c r="B1459" t="n">
        <v>22447</v>
      </c>
      <c r="C1459" t="inlineStr">
        <is>
          <t>PIN CUSHION BABUSHKA BLUE</t>
        </is>
      </c>
      <c r="D1459" t="n">
        <v>1</v>
      </c>
      <c r="E1459" s="8" t="n">
        <v>40548.47916666666</v>
      </c>
      <c r="F1459" s="9" t="n">
        <v>2.51</v>
      </c>
      <c r="H1459" t="inlineStr">
        <is>
          <t>United Kingdom</t>
        </is>
      </c>
      <c r="I1459" s="10">
        <f>IF(OR(G1459="",LEFT(A1459,1)="C",D1459&lt;=0,F1459&lt;=0,ISNUMBER(MATCH(B1459,NonProduct,0)),LEFT(B1459,5)="gift_",H1459&lt;&gt;"United Kingdom"),"Drop","Keep")</f>
        <v/>
      </c>
    </row>
    <row r="1460">
      <c r="A1460" t="n">
        <v>540154</v>
      </c>
      <c r="B1460" t="n">
        <v>22452</v>
      </c>
      <c r="C1460" t="inlineStr">
        <is>
          <t>MEASURING TAPE BABUSHKA PINK</t>
        </is>
      </c>
      <c r="D1460" t="n">
        <v>1</v>
      </c>
      <c r="E1460" s="8" t="n">
        <v>40548.47916666666</v>
      </c>
      <c r="F1460" s="9" t="n">
        <v>1.66</v>
      </c>
      <c r="H1460" t="inlineStr">
        <is>
          <t>United Kingdom</t>
        </is>
      </c>
      <c r="I1460" s="10">
        <f>IF(OR(G1460="",LEFT(A1460,1)="C",D1460&lt;=0,F1460&lt;=0,ISNUMBER(MATCH(B1460,NonProduct,0)),LEFT(B1460,5)="gift_",H1460&lt;&gt;"United Kingdom"),"Drop","Keep")</f>
        <v/>
      </c>
    </row>
    <row r="1461">
      <c r="A1461" t="n">
        <v>540154</v>
      </c>
      <c r="B1461" t="n">
        <v>22453</v>
      </c>
      <c r="C1461" t="inlineStr">
        <is>
          <t>MEASURING TAPE BABUSHKA BLUE</t>
        </is>
      </c>
      <c r="D1461" t="n">
        <v>3</v>
      </c>
      <c r="E1461" s="8" t="n">
        <v>40548.47916666666</v>
      </c>
      <c r="F1461" s="9" t="n">
        <v>1.66</v>
      </c>
      <c r="H1461" t="inlineStr">
        <is>
          <t>United Kingdom</t>
        </is>
      </c>
      <c r="I1461" s="10">
        <f>IF(OR(G1461="",LEFT(A1461,1)="C",D1461&lt;=0,F1461&lt;=0,ISNUMBER(MATCH(B1461,NonProduct,0)),LEFT(B1461,5)="gift_",H1461&lt;&gt;"United Kingdom"),"Drop","Keep")</f>
        <v/>
      </c>
    </row>
    <row r="1462">
      <c r="A1462" t="n">
        <v>540154</v>
      </c>
      <c r="B1462" t="n">
        <v>22457</v>
      </c>
      <c r="C1462" t="inlineStr">
        <is>
          <t xml:space="preserve">NATURAL SLATE HEART CHALKBOARD </t>
        </is>
      </c>
      <c r="D1462" t="n">
        <v>1</v>
      </c>
      <c r="E1462" s="8" t="n">
        <v>40548.47916666666</v>
      </c>
      <c r="F1462" s="9" t="n">
        <v>5.91</v>
      </c>
      <c r="H1462" t="inlineStr">
        <is>
          <t>United Kingdom</t>
        </is>
      </c>
      <c r="I1462" s="10">
        <f>IF(OR(G1462="",LEFT(A1462,1)="C",D1462&lt;=0,F1462&lt;=0,ISNUMBER(MATCH(B1462,NonProduct,0)),LEFT(B1462,5)="gift_",H1462&lt;&gt;"United Kingdom"),"Drop","Keep")</f>
        <v/>
      </c>
    </row>
    <row r="1463">
      <c r="A1463" t="n">
        <v>540154</v>
      </c>
      <c r="B1463" t="n">
        <v>22461</v>
      </c>
      <c r="C1463" t="inlineStr">
        <is>
          <t>SAVOY ART DECO CLOCK</t>
        </is>
      </c>
      <c r="D1463" t="n">
        <v>1</v>
      </c>
      <c r="E1463" s="8" t="n">
        <v>40548.47916666666</v>
      </c>
      <c r="F1463" s="9" t="n">
        <v>25.49</v>
      </c>
      <c r="H1463" t="inlineStr">
        <is>
          <t>United Kingdom</t>
        </is>
      </c>
      <c r="I1463" s="10">
        <f>IF(OR(G1463="",LEFT(A1463,1)="C",D1463&lt;=0,F1463&lt;=0,ISNUMBER(MATCH(B1463,NonProduct,0)),LEFT(B1463,5)="gift_",H1463&lt;&gt;"United Kingdom"),"Drop","Keep")</f>
        <v/>
      </c>
    </row>
    <row r="1464">
      <c r="A1464" t="n">
        <v>540154</v>
      </c>
      <c r="B1464" t="n">
        <v>22481</v>
      </c>
      <c r="C1464" t="inlineStr">
        <is>
          <t>BLACK TEA TOWEL CLASSIC DESIGN</t>
        </is>
      </c>
      <c r="D1464" t="n">
        <v>1</v>
      </c>
      <c r="E1464" s="8" t="n">
        <v>40548.47916666666</v>
      </c>
      <c r="F1464" s="9" t="n">
        <v>0.85</v>
      </c>
      <c r="H1464" t="inlineStr">
        <is>
          <t>United Kingdom</t>
        </is>
      </c>
      <c r="I1464" s="10">
        <f>IF(OR(G1464="",LEFT(A1464,1)="C",D1464&lt;=0,F1464&lt;=0,ISNUMBER(MATCH(B1464,NonProduct,0)),LEFT(B1464,5)="gift_",H1464&lt;&gt;"United Kingdom"),"Drop","Keep")</f>
        <v/>
      </c>
    </row>
    <row r="1465">
      <c r="A1465" t="n">
        <v>540154</v>
      </c>
      <c r="B1465" t="n">
        <v>22488</v>
      </c>
      <c r="C1465" t="inlineStr">
        <is>
          <t>NATURAL SLATE RECTANGLE CHALKBOARD</t>
        </is>
      </c>
      <c r="D1465" t="n">
        <v>1</v>
      </c>
      <c r="E1465" s="8" t="n">
        <v>40548.47916666666</v>
      </c>
      <c r="F1465" s="9" t="n">
        <v>3.36</v>
      </c>
      <c r="H1465" t="inlineStr">
        <is>
          <t>United Kingdom</t>
        </is>
      </c>
      <c r="I1465" s="10">
        <f>IF(OR(G1465="",LEFT(A1465,1)="C",D1465&lt;=0,F1465&lt;=0,ISNUMBER(MATCH(B1465,NonProduct,0)),LEFT(B1465,5)="gift_",H1465&lt;&gt;"United Kingdom"),"Drop","Keep")</f>
        <v/>
      </c>
    </row>
    <row r="1466">
      <c r="A1466" t="n">
        <v>540154</v>
      </c>
      <c r="B1466" t="n">
        <v>22489</v>
      </c>
      <c r="C1466" t="inlineStr">
        <is>
          <t>PACK OF 12 TRADITIONAL CRAYONS</t>
        </is>
      </c>
      <c r="D1466" t="n">
        <v>7</v>
      </c>
      <c r="E1466" s="8" t="n">
        <v>40548.47916666666</v>
      </c>
      <c r="F1466" s="9" t="n">
        <v>0.85</v>
      </c>
      <c r="H1466" t="inlineStr">
        <is>
          <t>United Kingdom</t>
        </is>
      </c>
      <c r="I1466" s="10">
        <f>IF(OR(G1466="",LEFT(A1466,1)="C",D1466&lt;=0,F1466&lt;=0,ISNUMBER(MATCH(B1466,NonProduct,0)),LEFT(B1466,5)="gift_",H1466&lt;&gt;"United Kingdom"),"Drop","Keep")</f>
        <v/>
      </c>
    </row>
    <row r="1467">
      <c r="A1467" t="n">
        <v>540154</v>
      </c>
      <c r="B1467" t="n">
        <v>22530</v>
      </c>
      <c r="C1467" t="inlineStr">
        <is>
          <t xml:space="preserve">MAGIC DRAWING SLATE DOLLY GIRL </t>
        </is>
      </c>
      <c r="D1467" t="n">
        <v>1</v>
      </c>
      <c r="E1467" s="8" t="n">
        <v>40548.47916666666</v>
      </c>
      <c r="F1467" s="9" t="n">
        <v>0.85</v>
      </c>
      <c r="H1467" t="inlineStr">
        <is>
          <t>United Kingdom</t>
        </is>
      </c>
      <c r="I1467" s="10">
        <f>IF(OR(G1467="",LEFT(A1467,1)="C",D1467&lt;=0,F1467&lt;=0,ISNUMBER(MATCH(B1467,NonProduct,0)),LEFT(B1467,5)="gift_",H1467&lt;&gt;"United Kingdom"),"Drop","Keep")</f>
        <v/>
      </c>
    </row>
    <row r="1468">
      <c r="A1468" t="n">
        <v>540154</v>
      </c>
      <c r="B1468" t="n">
        <v>22539</v>
      </c>
      <c r="C1468" t="inlineStr">
        <is>
          <t>MINI JIGSAW DOLLY GIRL</t>
        </is>
      </c>
      <c r="D1468" t="n">
        <v>1</v>
      </c>
      <c r="E1468" s="8" t="n">
        <v>40548.47916666666</v>
      </c>
      <c r="F1468" s="9" t="n">
        <v>0.85</v>
      </c>
      <c r="H1468" t="inlineStr">
        <is>
          <t>United Kingdom</t>
        </is>
      </c>
      <c r="I1468" s="10">
        <f>IF(OR(G1468="",LEFT(A1468,1)="C",D1468&lt;=0,F1468&lt;=0,ISNUMBER(MATCH(B1468,NonProduct,0)),LEFT(B1468,5)="gift_",H1468&lt;&gt;"United Kingdom"),"Drop","Keep")</f>
        <v/>
      </c>
    </row>
    <row r="1469">
      <c r="A1469" t="n">
        <v>540154</v>
      </c>
      <c r="B1469" t="n">
        <v>22541</v>
      </c>
      <c r="C1469" t="inlineStr">
        <is>
          <t>MINI JIGSAW LEAP FROG</t>
        </is>
      </c>
      <c r="D1469" t="n">
        <v>1</v>
      </c>
      <c r="E1469" s="8" t="n">
        <v>40548.47916666666</v>
      </c>
      <c r="F1469" s="9" t="n">
        <v>0.85</v>
      </c>
      <c r="H1469" t="inlineStr">
        <is>
          <t>United Kingdom</t>
        </is>
      </c>
      <c r="I1469" s="10">
        <f>IF(OR(G1469="",LEFT(A1469,1)="C",D1469&lt;=0,F1469&lt;=0,ISNUMBER(MATCH(B1469,NonProduct,0)),LEFT(B1469,5)="gift_",H1469&lt;&gt;"United Kingdom"),"Drop","Keep")</f>
        <v/>
      </c>
    </row>
    <row r="1470">
      <c r="A1470" t="n">
        <v>540154</v>
      </c>
      <c r="B1470" t="n">
        <v>22543</v>
      </c>
      <c r="C1470" t="inlineStr">
        <is>
          <t xml:space="preserve">MINI JIGSAW BAKE A CAKE </t>
        </is>
      </c>
      <c r="D1470" t="n">
        <v>1</v>
      </c>
      <c r="E1470" s="8" t="n">
        <v>40548.47916666666</v>
      </c>
      <c r="F1470" s="9" t="n">
        <v>0.85</v>
      </c>
      <c r="H1470" t="inlineStr">
        <is>
          <t>United Kingdom</t>
        </is>
      </c>
      <c r="I1470" s="10">
        <f>IF(OR(G1470="",LEFT(A1470,1)="C",D1470&lt;=0,F1470&lt;=0,ISNUMBER(MATCH(B1470,NonProduct,0)),LEFT(B1470,5)="gift_",H1470&lt;&gt;"United Kingdom"),"Drop","Keep")</f>
        <v/>
      </c>
    </row>
    <row r="1471">
      <c r="A1471" t="n">
        <v>540154</v>
      </c>
      <c r="B1471" t="n">
        <v>22545</v>
      </c>
      <c r="C1471" t="inlineStr">
        <is>
          <t>MINI JIGSAW BUNNIES</t>
        </is>
      </c>
      <c r="D1471" t="n">
        <v>1</v>
      </c>
      <c r="E1471" s="8" t="n">
        <v>40548.47916666666</v>
      </c>
      <c r="F1471" s="9" t="n">
        <v>0.85</v>
      </c>
      <c r="H1471" t="inlineStr">
        <is>
          <t>United Kingdom</t>
        </is>
      </c>
      <c r="I1471" s="10">
        <f>IF(OR(G1471="",LEFT(A1471,1)="C",D1471&lt;=0,F1471&lt;=0,ISNUMBER(MATCH(B1471,NonProduct,0)),LEFT(B1471,5)="gift_",H1471&lt;&gt;"United Kingdom"),"Drop","Keep")</f>
        <v/>
      </c>
    </row>
    <row r="1472">
      <c r="A1472" t="n">
        <v>540154</v>
      </c>
      <c r="B1472" t="n">
        <v>22592</v>
      </c>
      <c r="C1472" t="inlineStr">
        <is>
          <t>CARDHOLDER HOLLY WREATH METAL</t>
        </is>
      </c>
      <c r="D1472" t="n">
        <v>2</v>
      </c>
      <c r="E1472" s="8" t="n">
        <v>40548.47916666666</v>
      </c>
      <c r="F1472" s="9" t="n">
        <v>7.62</v>
      </c>
      <c r="H1472" t="inlineStr">
        <is>
          <t>United Kingdom</t>
        </is>
      </c>
      <c r="I1472" s="10">
        <f>IF(OR(G1472="",LEFT(A1472,1)="C",D1472&lt;=0,F1472&lt;=0,ISNUMBER(MATCH(B1472,NonProduct,0)),LEFT(B1472,5)="gift_",H1472&lt;&gt;"United Kingdom"),"Drop","Keep")</f>
        <v/>
      </c>
    </row>
    <row r="1473">
      <c r="A1473" t="n">
        <v>540154</v>
      </c>
      <c r="B1473" t="n">
        <v>22624</v>
      </c>
      <c r="C1473" t="inlineStr">
        <is>
          <t>IVORY KITCHEN SCALES</t>
        </is>
      </c>
      <c r="D1473" t="n">
        <v>1</v>
      </c>
      <c r="E1473" s="8" t="n">
        <v>40548.47916666666</v>
      </c>
      <c r="F1473" s="9" t="n">
        <v>16.98</v>
      </c>
      <c r="H1473" t="inlineStr">
        <is>
          <t>United Kingdom</t>
        </is>
      </c>
      <c r="I1473" s="10">
        <f>IF(OR(G1473="",LEFT(A1473,1)="C",D1473&lt;=0,F1473&lt;=0,ISNUMBER(MATCH(B1473,NonProduct,0)),LEFT(B1473,5)="gift_",H1473&lt;&gt;"United Kingdom"),"Drop","Keep")</f>
        <v/>
      </c>
    </row>
    <row r="1474">
      <c r="A1474" t="n">
        <v>540154</v>
      </c>
      <c r="B1474" t="n">
        <v>22634</v>
      </c>
      <c r="C1474" t="inlineStr">
        <is>
          <t xml:space="preserve">CHILDS BREAKFAST SET SPACEBOY </t>
        </is>
      </c>
      <c r="D1474" t="n">
        <v>2</v>
      </c>
      <c r="E1474" s="8" t="n">
        <v>40548.47916666666</v>
      </c>
      <c r="F1474" s="9" t="n">
        <v>20.38</v>
      </c>
      <c r="H1474" t="inlineStr">
        <is>
          <t>United Kingdom</t>
        </is>
      </c>
      <c r="I1474" s="10">
        <f>IF(OR(G1474="",LEFT(A1474,1)="C",D1474&lt;=0,F1474&lt;=0,ISNUMBER(MATCH(B1474,NonProduct,0)),LEFT(B1474,5)="gift_",H1474&lt;&gt;"United Kingdom"),"Drop","Keep")</f>
        <v/>
      </c>
    </row>
    <row r="1475">
      <c r="A1475" t="n">
        <v>540154</v>
      </c>
      <c r="B1475" t="n">
        <v>22638</v>
      </c>
      <c r="C1475" t="inlineStr">
        <is>
          <t xml:space="preserve">SET OF 4 NAPKIN CHARMS CROWNS </t>
        </is>
      </c>
      <c r="D1475" t="n">
        <v>3</v>
      </c>
      <c r="E1475" s="8" t="n">
        <v>40548.47916666666</v>
      </c>
      <c r="F1475" s="9" t="n">
        <v>1.66</v>
      </c>
      <c r="H1475" t="inlineStr">
        <is>
          <t>United Kingdom</t>
        </is>
      </c>
      <c r="I1475" s="10">
        <f>IF(OR(G1475="",LEFT(A1475,1)="C",D1475&lt;=0,F1475&lt;=0,ISNUMBER(MATCH(B1475,NonProduct,0)),LEFT(B1475,5)="gift_",H1475&lt;&gt;"United Kingdom"),"Drop","Keep")</f>
        <v/>
      </c>
    </row>
    <row r="1476">
      <c r="A1476" t="n">
        <v>540154</v>
      </c>
      <c r="B1476" t="n">
        <v>22640</v>
      </c>
      <c r="C1476" t="inlineStr">
        <is>
          <t xml:space="preserve">SET OF 4 NAPKIN CHARMS 3 KEYS </t>
        </is>
      </c>
      <c r="D1476" t="n">
        <v>5</v>
      </c>
      <c r="E1476" s="8" t="n">
        <v>40548.47916666666</v>
      </c>
      <c r="F1476" s="9" t="n">
        <v>1.66</v>
      </c>
      <c r="H1476" t="inlineStr">
        <is>
          <t>United Kingdom</t>
        </is>
      </c>
      <c r="I1476" s="10">
        <f>IF(OR(G1476="",LEFT(A1476,1)="C",D1476&lt;=0,F1476&lt;=0,ISNUMBER(MATCH(B1476,NonProduct,0)),LEFT(B1476,5)="gift_",H1476&lt;&gt;"United Kingdom"),"Drop","Keep")</f>
        <v/>
      </c>
    </row>
    <row r="1477">
      <c r="A1477" t="n">
        <v>540154</v>
      </c>
      <c r="B1477" t="n">
        <v>22643</v>
      </c>
      <c r="C1477" t="inlineStr">
        <is>
          <t xml:space="preserve">SET OF 4 NAPKIN CHARMS LEAVES   </t>
        </is>
      </c>
      <c r="D1477" t="n">
        <v>6</v>
      </c>
      <c r="E1477" s="8" t="n">
        <v>40548.47916666666</v>
      </c>
      <c r="F1477" s="9" t="n">
        <v>1.66</v>
      </c>
      <c r="H1477" t="inlineStr">
        <is>
          <t>United Kingdom</t>
        </is>
      </c>
      <c r="I1477" s="10">
        <f>IF(OR(G1477="",LEFT(A1477,1)="C",D1477&lt;=0,F1477&lt;=0,ISNUMBER(MATCH(B1477,NonProduct,0)),LEFT(B1477,5)="gift_",H1477&lt;&gt;"United Kingdom"),"Drop","Keep")</f>
        <v/>
      </c>
    </row>
    <row r="1478">
      <c r="A1478" t="n">
        <v>540154</v>
      </c>
      <c r="B1478" t="n">
        <v>22671</v>
      </c>
      <c r="C1478" t="inlineStr">
        <is>
          <t>FRENCH LAUNDRY SIGN BLUE METAL</t>
        </is>
      </c>
      <c r="D1478" t="n">
        <v>1</v>
      </c>
      <c r="E1478" s="8" t="n">
        <v>40548.47916666666</v>
      </c>
      <c r="F1478" s="9" t="n">
        <v>3.36</v>
      </c>
      <c r="H1478" t="inlineStr">
        <is>
          <t>United Kingdom</t>
        </is>
      </c>
      <c r="I1478" s="10">
        <f>IF(OR(G1478="",LEFT(A1478,1)="C",D1478&lt;=0,F1478&lt;=0,ISNUMBER(MATCH(B1478,NonProduct,0)),LEFT(B1478,5)="gift_",H1478&lt;&gt;"United Kingdom"),"Drop","Keep")</f>
        <v/>
      </c>
    </row>
    <row r="1479">
      <c r="A1479" t="n">
        <v>540154</v>
      </c>
      <c r="B1479" t="n">
        <v>22697</v>
      </c>
      <c r="C1479" t="inlineStr">
        <is>
          <t>GREEN REGENCY TEACUP AND SAUCER</t>
        </is>
      </c>
      <c r="D1479" t="n">
        <v>1</v>
      </c>
      <c r="E1479" s="8" t="n">
        <v>40548.47916666666</v>
      </c>
      <c r="F1479" s="9" t="n">
        <v>5.91</v>
      </c>
      <c r="H1479" t="inlineStr">
        <is>
          <t>United Kingdom</t>
        </is>
      </c>
      <c r="I1479" s="10">
        <f>IF(OR(G1479="",LEFT(A1479,1)="C",D1479&lt;=0,F1479&lt;=0,ISNUMBER(MATCH(B1479,NonProduct,0)),LEFT(B1479,5)="gift_",H1479&lt;&gt;"United Kingdom"),"Drop","Keep")</f>
        <v/>
      </c>
    </row>
    <row r="1480">
      <c r="A1480" t="n">
        <v>540154</v>
      </c>
      <c r="B1480" t="n">
        <v>22714</v>
      </c>
      <c r="C1480" t="inlineStr">
        <is>
          <t>CARD BIRTHDAY COWBOY</t>
        </is>
      </c>
      <c r="D1480" t="n">
        <v>2</v>
      </c>
      <c r="E1480" s="8" t="n">
        <v>40548.47916666666</v>
      </c>
      <c r="F1480" s="9" t="n">
        <v>0.85</v>
      </c>
      <c r="H1480" t="inlineStr">
        <is>
          <t>United Kingdom</t>
        </is>
      </c>
      <c r="I1480" s="10">
        <f>IF(OR(G1480="",LEFT(A1480,1)="C",D1480&lt;=0,F1480&lt;=0,ISNUMBER(MATCH(B1480,NonProduct,0)),LEFT(B1480,5)="gift_",H1480&lt;&gt;"United Kingdom"),"Drop","Keep")</f>
        <v/>
      </c>
    </row>
    <row r="1481">
      <c r="A1481" t="n">
        <v>540154</v>
      </c>
      <c r="B1481" t="n">
        <v>22717</v>
      </c>
      <c r="C1481" t="inlineStr">
        <is>
          <t xml:space="preserve">CARD DOG AND BALL </t>
        </is>
      </c>
      <c r="D1481" t="n">
        <v>1</v>
      </c>
      <c r="E1481" s="8" t="n">
        <v>40548.47916666666</v>
      </c>
      <c r="F1481" s="9" t="n">
        <v>0.85</v>
      </c>
      <c r="H1481" t="inlineStr">
        <is>
          <t>United Kingdom</t>
        </is>
      </c>
      <c r="I1481" s="10">
        <f>IF(OR(G1481="",LEFT(A1481,1)="C",D1481&lt;=0,F1481&lt;=0,ISNUMBER(MATCH(B1481,NonProduct,0)),LEFT(B1481,5)="gift_",H1481&lt;&gt;"United Kingdom"),"Drop","Keep")</f>
        <v/>
      </c>
    </row>
    <row r="1482">
      <c r="A1482" t="n">
        <v>540154</v>
      </c>
      <c r="B1482" t="n">
        <v>22718</v>
      </c>
      <c r="C1482" t="inlineStr">
        <is>
          <t xml:space="preserve">CARD CAT AND TREE </t>
        </is>
      </c>
      <c r="D1482" t="n">
        <v>1</v>
      </c>
      <c r="E1482" s="8" t="n">
        <v>40548.47916666666</v>
      </c>
      <c r="F1482" s="9" t="n">
        <v>0.85</v>
      </c>
      <c r="H1482" t="inlineStr">
        <is>
          <t>United Kingdom</t>
        </is>
      </c>
      <c r="I1482" s="10">
        <f>IF(OR(G1482="",LEFT(A1482,1)="C",D1482&lt;=0,F1482&lt;=0,ISNUMBER(MATCH(B1482,NonProduct,0)),LEFT(B1482,5)="gift_",H1482&lt;&gt;"United Kingdom"),"Drop","Keep")</f>
        <v/>
      </c>
    </row>
    <row r="1483">
      <c r="A1483" t="n">
        <v>540154</v>
      </c>
      <c r="B1483" t="n">
        <v>22726</v>
      </c>
      <c r="C1483" t="inlineStr">
        <is>
          <t>ALARM CLOCK BAKELIKE GREEN</t>
        </is>
      </c>
      <c r="D1483" t="n">
        <v>2</v>
      </c>
      <c r="E1483" s="8" t="n">
        <v>40548.47916666666</v>
      </c>
      <c r="F1483" s="9" t="n">
        <v>7.62</v>
      </c>
      <c r="H1483" t="inlineStr">
        <is>
          <t>United Kingdom</t>
        </is>
      </c>
      <c r="I1483" s="10">
        <f>IF(OR(G1483="",LEFT(A1483,1)="C",D1483&lt;=0,F1483&lt;=0,ISNUMBER(MATCH(B1483,NonProduct,0)),LEFT(B1483,5)="gift_",H1483&lt;&gt;"United Kingdom"),"Drop","Keep")</f>
        <v/>
      </c>
    </row>
    <row r="1484">
      <c r="A1484" t="n">
        <v>540154</v>
      </c>
      <c r="B1484" t="n">
        <v>22745</v>
      </c>
      <c r="C1484" t="inlineStr">
        <is>
          <t xml:space="preserve">POPPY'S PLAYHOUSE BEDROOM </t>
        </is>
      </c>
      <c r="D1484" t="n">
        <v>1</v>
      </c>
      <c r="E1484" s="8" t="n">
        <v>40548.47916666666</v>
      </c>
      <c r="F1484" s="9" t="n">
        <v>4.21</v>
      </c>
      <c r="H1484" t="inlineStr">
        <is>
          <t>United Kingdom</t>
        </is>
      </c>
      <c r="I1484" s="10">
        <f>IF(OR(G1484="",LEFT(A1484,1)="C",D1484&lt;=0,F1484&lt;=0,ISNUMBER(MATCH(B1484,NonProduct,0)),LEFT(B1484,5)="gift_",H1484&lt;&gt;"United Kingdom"),"Drop","Keep")</f>
        <v/>
      </c>
    </row>
    <row r="1485">
      <c r="A1485" t="n">
        <v>540154</v>
      </c>
      <c r="B1485" t="n">
        <v>22817</v>
      </c>
      <c r="C1485" t="inlineStr">
        <is>
          <t>CARD SUKI BIRTHDAY</t>
        </is>
      </c>
      <c r="D1485" t="n">
        <v>7</v>
      </c>
      <c r="E1485" s="8" t="n">
        <v>40548.47916666666</v>
      </c>
      <c r="F1485" s="9" t="n">
        <v>0.43</v>
      </c>
      <c r="H1485" t="inlineStr">
        <is>
          <t>United Kingdom</t>
        </is>
      </c>
      <c r="I1485" s="10">
        <f>IF(OR(G1485="",LEFT(A1485,1)="C",D1485&lt;=0,F1485&lt;=0,ISNUMBER(MATCH(B1485,NonProduct,0)),LEFT(B1485,5)="gift_",H1485&lt;&gt;"United Kingdom"),"Drop","Keep")</f>
        <v/>
      </c>
    </row>
    <row r="1486">
      <c r="A1486" t="n">
        <v>540154</v>
      </c>
      <c r="B1486" t="n">
        <v>22819</v>
      </c>
      <c r="C1486" t="inlineStr">
        <is>
          <t>BIRTHDAY CARD, RETRO SPOT</t>
        </is>
      </c>
      <c r="D1486" t="n">
        <v>10</v>
      </c>
      <c r="E1486" s="8" t="n">
        <v>40548.47916666666</v>
      </c>
      <c r="F1486" s="9" t="n">
        <v>0.43</v>
      </c>
      <c r="H1486" t="inlineStr">
        <is>
          <t>United Kingdom</t>
        </is>
      </c>
      <c r="I1486" s="10">
        <f>IF(OR(G1486="",LEFT(A1486,1)="C",D1486&lt;=0,F1486&lt;=0,ISNUMBER(MATCH(B1486,NonProduct,0)),LEFT(B1486,5)="gift_",H1486&lt;&gt;"United Kingdom"),"Drop","Keep")</f>
        <v/>
      </c>
    </row>
    <row r="1487">
      <c r="A1487" t="n">
        <v>540154</v>
      </c>
      <c r="B1487" t="n">
        <v>22834</v>
      </c>
      <c r="C1487" t="inlineStr">
        <is>
          <t>HAND WARMER BABUSHKA DESIGN</t>
        </is>
      </c>
      <c r="D1487" t="n">
        <v>9</v>
      </c>
      <c r="E1487" s="8" t="n">
        <v>40548.47916666666</v>
      </c>
      <c r="F1487" s="9" t="n">
        <v>1.66</v>
      </c>
      <c r="H1487" t="inlineStr">
        <is>
          <t>United Kingdom</t>
        </is>
      </c>
      <c r="I1487" s="10">
        <f>IF(OR(G1487="",LEFT(A1487,1)="C",D1487&lt;=0,F1487&lt;=0,ISNUMBER(MATCH(B1487,NonProduct,0)),LEFT(B1487,5)="gift_",H1487&lt;&gt;"United Kingdom"),"Drop","Keep")</f>
        <v/>
      </c>
    </row>
    <row r="1488">
      <c r="A1488" t="n">
        <v>540154</v>
      </c>
      <c r="B1488" t="n">
        <v>22837</v>
      </c>
      <c r="C1488" t="inlineStr">
        <is>
          <t xml:space="preserve">HOT WATER BOTTLE BABUSHKA </t>
        </is>
      </c>
      <c r="D1488" t="n">
        <v>1</v>
      </c>
      <c r="E1488" s="8" t="n">
        <v>40548.47916666666</v>
      </c>
      <c r="F1488" s="9" t="n">
        <v>9.32</v>
      </c>
      <c r="H1488" t="inlineStr">
        <is>
          <t>United Kingdom</t>
        </is>
      </c>
      <c r="I1488" s="10">
        <f>IF(OR(G1488="",LEFT(A1488,1)="C",D1488&lt;=0,F1488&lt;=0,ISNUMBER(MATCH(B1488,NonProduct,0)),LEFT(B1488,5)="gift_",H1488&lt;&gt;"United Kingdom"),"Drop","Keep")</f>
        <v/>
      </c>
    </row>
    <row r="1489">
      <c r="A1489" t="n">
        <v>540154</v>
      </c>
      <c r="B1489" t="n">
        <v>22862</v>
      </c>
      <c r="C1489" t="inlineStr">
        <is>
          <t xml:space="preserve">LOVE HEART NAPKIN BOX </t>
        </is>
      </c>
      <c r="D1489" t="n">
        <v>1</v>
      </c>
      <c r="E1489" s="8" t="n">
        <v>40548.47916666666</v>
      </c>
      <c r="F1489" s="9" t="n">
        <v>8.470000000000001</v>
      </c>
      <c r="H1489" t="inlineStr">
        <is>
          <t>United Kingdom</t>
        </is>
      </c>
      <c r="I1489" s="10">
        <f>IF(OR(G1489="",LEFT(A1489,1)="C",D1489&lt;=0,F1489&lt;=0,ISNUMBER(MATCH(B1489,NonProduct,0)),LEFT(B1489,5)="gift_",H1489&lt;&gt;"United Kingdom"),"Drop","Keep")</f>
        <v/>
      </c>
    </row>
    <row r="1490">
      <c r="A1490" t="n">
        <v>540154</v>
      </c>
      <c r="B1490" t="n">
        <v>22869</v>
      </c>
      <c r="C1490" t="inlineStr">
        <is>
          <t>NUMBER TILE COTTAGE GARDEN 1</t>
        </is>
      </c>
      <c r="D1490" t="n">
        <v>1</v>
      </c>
      <c r="E1490" s="8" t="n">
        <v>40548.47916666666</v>
      </c>
      <c r="F1490" s="9" t="n">
        <v>4.21</v>
      </c>
      <c r="H1490" t="inlineStr">
        <is>
          <t>United Kingdom</t>
        </is>
      </c>
      <c r="I1490" s="10">
        <f>IF(OR(G1490="",LEFT(A1490,1)="C",D1490&lt;=0,F1490&lt;=0,ISNUMBER(MATCH(B1490,NonProduct,0)),LEFT(B1490,5)="gift_",H1490&lt;&gt;"United Kingdom"),"Drop","Keep")</f>
        <v/>
      </c>
    </row>
    <row r="1491">
      <c r="A1491" t="n">
        <v>540154</v>
      </c>
      <c r="B1491" t="n">
        <v>22900</v>
      </c>
      <c r="C1491" t="inlineStr">
        <is>
          <t xml:space="preserve"> SET 2 TEA TOWELS I LOVE LONDON </t>
        </is>
      </c>
      <c r="D1491" t="n">
        <v>1</v>
      </c>
      <c r="E1491" s="8" t="n">
        <v>40548.47916666666</v>
      </c>
      <c r="F1491" s="9" t="n">
        <v>5.91</v>
      </c>
      <c r="H1491" t="inlineStr">
        <is>
          <t>United Kingdom</t>
        </is>
      </c>
      <c r="I1491" s="10">
        <f>IF(OR(G1491="",LEFT(A1491,1)="C",D1491&lt;=0,F1491&lt;=0,ISNUMBER(MATCH(B1491,NonProduct,0)),LEFT(B1491,5)="gift_",H1491&lt;&gt;"United Kingdom"),"Drop","Keep")</f>
        <v/>
      </c>
    </row>
    <row r="1492">
      <c r="A1492" t="n">
        <v>540154</v>
      </c>
      <c r="B1492" t="n">
        <v>22907</v>
      </c>
      <c r="C1492" t="inlineStr">
        <is>
          <t>PACK OF 20 NAPKINS PANTRY DESIGN</t>
        </is>
      </c>
      <c r="D1492" t="n">
        <v>2</v>
      </c>
      <c r="E1492" s="8" t="n">
        <v>40548.47916666666</v>
      </c>
      <c r="F1492" s="9" t="n">
        <v>1.66</v>
      </c>
      <c r="H1492" t="inlineStr">
        <is>
          <t>United Kingdom</t>
        </is>
      </c>
      <c r="I1492" s="10">
        <f>IF(OR(G1492="",LEFT(A1492,1)="C",D1492&lt;=0,F1492&lt;=0,ISNUMBER(MATCH(B1492,NonProduct,0)),LEFT(B1492,5)="gift_",H1492&lt;&gt;"United Kingdom"),"Drop","Keep")</f>
        <v/>
      </c>
    </row>
    <row r="1493">
      <c r="A1493" t="n">
        <v>540154</v>
      </c>
      <c r="B1493" t="n">
        <v>22908</v>
      </c>
      <c r="C1493" t="inlineStr">
        <is>
          <t>PACK OF 20 NAPKINS RED APPLES</t>
        </is>
      </c>
      <c r="D1493" t="n">
        <v>1</v>
      </c>
      <c r="E1493" s="8" t="n">
        <v>40548.47916666666</v>
      </c>
      <c r="F1493" s="9" t="n">
        <v>1.66</v>
      </c>
      <c r="H1493" t="inlineStr">
        <is>
          <t>United Kingdom</t>
        </is>
      </c>
      <c r="I1493" s="10">
        <f>IF(OR(G1493="",LEFT(A1493,1)="C",D1493&lt;=0,F1493&lt;=0,ISNUMBER(MATCH(B1493,NonProduct,0)),LEFT(B1493,5)="gift_",H1493&lt;&gt;"United Kingdom"),"Drop","Keep")</f>
        <v/>
      </c>
    </row>
    <row r="1494">
      <c r="A1494" t="n">
        <v>540154</v>
      </c>
      <c r="B1494" t="n">
        <v>22951</v>
      </c>
      <c r="C1494" t="inlineStr">
        <is>
          <t>60 CAKE CASES DOLLY GIRL DESIGN</t>
        </is>
      </c>
      <c r="D1494" t="n">
        <v>1</v>
      </c>
      <c r="E1494" s="8" t="n">
        <v>40548.47916666666</v>
      </c>
      <c r="F1494" s="9" t="n">
        <v>1.28</v>
      </c>
      <c r="H1494" t="inlineStr">
        <is>
          <t>United Kingdom</t>
        </is>
      </c>
      <c r="I1494" s="10">
        <f>IF(OR(G1494="",LEFT(A1494,1)="C",D1494&lt;=0,F1494&lt;=0,ISNUMBER(MATCH(B1494,NonProduct,0)),LEFT(B1494,5)="gift_",H1494&lt;&gt;"United Kingdom"),"Drop","Keep")</f>
        <v/>
      </c>
    </row>
    <row r="1495">
      <c r="A1495" t="n">
        <v>540154</v>
      </c>
      <c r="B1495" t="n">
        <v>22962</v>
      </c>
      <c r="C1495" t="inlineStr">
        <is>
          <t>JAM JAR WITH PINK LID</t>
        </is>
      </c>
      <c r="D1495" t="n">
        <v>1</v>
      </c>
      <c r="E1495" s="8" t="n">
        <v>40548.47916666666</v>
      </c>
      <c r="F1495" s="9" t="n">
        <v>1.66</v>
      </c>
      <c r="H1495" t="inlineStr">
        <is>
          <t>United Kingdom</t>
        </is>
      </c>
      <c r="I1495" s="10">
        <f>IF(OR(G1495="",LEFT(A1495,1)="C",D1495&lt;=0,F1495&lt;=0,ISNUMBER(MATCH(B1495,NonProduct,0)),LEFT(B1495,5)="gift_",H1495&lt;&gt;"United Kingdom"),"Drop","Keep")</f>
        <v/>
      </c>
    </row>
    <row r="1496">
      <c r="A1496" t="n">
        <v>540154</v>
      </c>
      <c r="B1496" t="n">
        <v>22963</v>
      </c>
      <c r="C1496" t="inlineStr">
        <is>
          <t>JAM JAR WITH GREEN LID</t>
        </is>
      </c>
      <c r="D1496" t="n">
        <v>1</v>
      </c>
      <c r="E1496" s="8" t="n">
        <v>40548.47916666666</v>
      </c>
      <c r="F1496" s="9" t="n">
        <v>1.66</v>
      </c>
      <c r="H1496" t="inlineStr">
        <is>
          <t>United Kingdom</t>
        </is>
      </c>
      <c r="I1496" s="10">
        <f>IF(OR(G1496="",LEFT(A1496,1)="C",D1496&lt;=0,F1496&lt;=0,ISNUMBER(MATCH(B1496,NonProduct,0)),LEFT(B1496,5)="gift_",H1496&lt;&gt;"United Kingdom"),"Drop","Keep")</f>
        <v/>
      </c>
    </row>
    <row r="1497">
      <c r="A1497" t="n">
        <v>540154</v>
      </c>
      <c r="B1497" t="n">
        <v>22988</v>
      </c>
      <c r="C1497" t="inlineStr">
        <is>
          <t xml:space="preserve">SOLDIERS EGG CUP </t>
        </is>
      </c>
      <c r="D1497" t="n">
        <v>4</v>
      </c>
      <c r="E1497" s="8" t="n">
        <v>40548.47916666666</v>
      </c>
      <c r="F1497" s="9" t="n">
        <v>2.51</v>
      </c>
      <c r="H1497" t="inlineStr">
        <is>
          <t>United Kingdom</t>
        </is>
      </c>
      <c r="I1497" s="10">
        <f>IF(OR(G1497="",LEFT(A1497,1)="C",D1497&lt;=0,F1497&lt;=0,ISNUMBER(MATCH(B1497,NonProduct,0)),LEFT(B1497,5)="gift_",H1497&lt;&gt;"United Kingdom"),"Drop","Keep")</f>
        <v/>
      </c>
    </row>
    <row r="1498">
      <c r="A1498" t="n">
        <v>540154</v>
      </c>
      <c r="B1498" t="n">
        <v>35646</v>
      </c>
      <c r="C1498" t="inlineStr">
        <is>
          <t>VINTAGE BEAD PINK EVENING BAG</t>
        </is>
      </c>
      <c r="D1498" t="n">
        <v>2</v>
      </c>
      <c r="E1498" s="8" t="n">
        <v>40548.47916666666</v>
      </c>
      <c r="F1498" s="9" t="n">
        <v>2.51</v>
      </c>
      <c r="H1498" t="inlineStr">
        <is>
          <t>United Kingdom</t>
        </is>
      </c>
      <c r="I1498" s="10">
        <f>IF(OR(G1498="",LEFT(A1498,1)="C",D1498&lt;=0,F1498&lt;=0,ISNUMBER(MATCH(B1498,NonProduct,0)),LEFT(B1498,5)="gift_",H1498&lt;&gt;"United Kingdom"),"Drop","Keep")</f>
        <v/>
      </c>
    </row>
    <row r="1499">
      <c r="A1499" t="n">
        <v>540154</v>
      </c>
      <c r="B1499" t="n">
        <v>35648</v>
      </c>
      <c r="C1499" t="inlineStr">
        <is>
          <t xml:space="preserve">VINTAGE BEAD PINK PURSE </t>
        </is>
      </c>
      <c r="D1499" t="n">
        <v>1</v>
      </c>
      <c r="E1499" s="8" t="n">
        <v>40548.47916666666</v>
      </c>
      <c r="F1499" s="9" t="n">
        <v>1.66</v>
      </c>
      <c r="H1499" t="inlineStr">
        <is>
          <t>United Kingdom</t>
        </is>
      </c>
      <c r="I1499" s="10">
        <f>IF(OR(G1499="",LEFT(A1499,1)="C",D1499&lt;=0,F1499&lt;=0,ISNUMBER(MATCH(B1499,NonProduct,0)),LEFT(B1499,5)="gift_",H1499&lt;&gt;"United Kingdom"),"Drop","Keep")</f>
        <v/>
      </c>
    </row>
    <row r="1500">
      <c r="A1500" t="n">
        <v>540154</v>
      </c>
      <c r="B1500" t="n">
        <v>35651</v>
      </c>
      <c r="C1500" t="inlineStr">
        <is>
          <t xml:space="preserve">VINTAGE BEAD PINK SCARF </t>
        </is>
      </c>
      <c r="D1500" t="n">
        <v>4</v>
      </c>
      <c r="E1500" s="8" t="n">
        <v>40548.47916666666</v>
      </c>
      <c r="F1500" s="9" t="n">
        <v>3.36</v>
      </c>
      <c r="H1500" t="inlineStr">
        <is>
          <t>United Kingdom</t>
        </is>
      </c>
      <c r="I1500" s="10">
        <f>IF(OR(G1500="",LEFT(A1500,1)="C",D1500&lt;=0,F1500&lt;=0,ISNUMBER(MATCH(B1500,NonProduct,0)),LEFT(B1500,5)="gift_",H1500&lt;&gt;"United Kingdom"),"Drop","Keep")</f>
        <v/>
      </c>
    </row>
    <row r="1501">
      <c r="A1501" t="n">
        <v>540154</v>
      </c>
      <c r="B1501" t="inlineStr">
        <is>
          <t>35833P</t>
        </is>
      </c>
      <c r="C1501" t="inlineStr">
        <is>
          <t>4 PINK FLOCK CHRISTMAS BALLS</t>
        </is>
      </c>
      <c r="D1501" t="n">
        <v>1</v>
      </c>
      <c r="E1501" s="8" t="n">
        <v>40548.47916666666</v>
      </c>
      <c r="F1501" s="9" t="n">
        <v>3.36</v>
      </c>
      <c r="H1501" t="inlineStr">
        <is>
          <t>United Kingdom</t>
        </is>
      </c>
      <c r="I1501" s="10">
        <f>IF(OR(G1501="",LEFT(A1501,1)="C",D1501&lt;=0,F1501&lt;=0,ISNUMBER(MATCH(B1501,NonProduct,0)),LEFT(B1501,5)="gift_",H1501&lt;&gt;"United Kingdom"),"Drop","Keep")</f>
        <v/>
      </c>
    </row>
    <row r="1502">
      <c r="A1502" t="n">
        <v>540154</v>
      </c>
      <c r="B1502" t="n">
        <v>35957</v>
      </c>
      <c r="C1502" t="inlineStr">
        <is>
          <t>SMALLFOLKART BAUBLE CHRISTMAS DEC</t>
        </is>
      </c>
      <c r="D1502" t="n">
        <v>2</v>
      </c>
      <c r="E1502" s="8" t="n">
        <v>40548.47916666666</v>
      </c>
      <c r="F1502" s="9" t="n">
        <v>1.66</v>
      </c>
      <c r="H1502" t="inlineStr">
        <is>
          <t>United Kingdom</t>
        </is>
      </c>
      <c r="I1502" s="10">
        <f>IF(OR(G1502="",LEFT(A1502,1)="C",D1502&lt;=0,F1502&lt;=0,ISNUMBER(MATCH(B1502,NonProduct,0)),LEFT(B1502,5)="gift_",H1502&lt;&gt;"United Kingdom"),"Drop","Keep")</f>
        <v/>
      </c>
    </row>
    <row r="1503">
      <c r="A1503" t="n">
        <v>540154</v>
      </c>
      <c r="B1503" t="n">
        <v>35971</v>
      </c>
      <c r="C1503" t="inlineStr">
        <is>
          <t>ROSE FOLKART HEART DECORATIONS</t>
        </is>
      </c>
      <c r="D1503" t="n">
        <v>1</v>
      </c>
      <c r="E1503" s="8" t="n">
        <v>40548.47916666666</v>
      </c>
      <c r="F1503" s="9" t="n">
        <v>2.51</v>
      </c>
      <c r="H1503" t="inlineStr">
        <is>
          <t>United Kingdom</t>
        </is>
      </c>
      <c r="I1503" s="10">
        <f>IF(OR(G1503="",LEFT(A1503,1)="C",D1503&lt;=0,F1503&lt;=0,ISNUMBER(MATCH(B1503,NonProduct,0)),LEFT(B1503,5)="gift_",H1503&lt;&gt;"United Kingdom"),"Drop","Keep")</f>
        <v/>
      </c>
    </row>
    <row r="1504">
      <c r="A1504" t="n">
        <v>540154</v>
      </c>
      <c r="B1504" t="n">
        <v>37342</v>
      </c>
      <c r="C1504" t="inlineStr">
        <is>
          <t>POLKADOT COFFEE CUP &amp; SAUCER PINK</t>
        </is>
      </c>
      <c r="D1504" t="n">
        <v>2</v>
      </c>
      <c r="E1504" s="8" t="n">
        <v>40548.47916666666</v>
      </c>
      <c r="F1504" s="9" t="n">
        <v>2.51</v>
      </c>
      <c r="H1504" t="inlineStr">
        <is>
          <t>United Kingdom</t>
        </is>
      </c>
      <c r="I1504" s="10">
        <f>IF(OR(G1504="",LEFT(A1504,1)="C",D1504&lt;=0,F1504&lt;=0,ISNUMBER(MATCH(B1504,NonProduct,0)),LEFT(B1504,5)="gift_",H1504&lt;&gt;"United Kingdom"),"Drop","Keep")</f>
        <v/>
      </c>
    </row>
    <row r="1505">
      <c r="A1505" t="n">
        <v>540154</v>
      </c>
      <c r="B1505" t="n">
        <v>37370</v>
      </c>
      <c r="C1505" t="inlineStr">
        <is>
          <t>RETRO COFFEE MUGS ASSORTED</t>
        </is>
      </c>
      <c r="D1505" t="n">
        <v>2</v>
      </c>
      <c r="E1505" s="8" t="n">
        <v>40548.47916666666</v>
      </c>
      <c r="F1505" s="9" t="n">
        <v>16.13</v>
      </c>
      <c r="H1505" t="inlineStr">
        <is>
          <t>United Kingdom</t>
        </is>
      </c>
      <c r="I1505" s="10">
        <f>IF(OR(G1505="",LEFT(A1505,1)="C",D1505&lt;=0,F1505&lt;=0,ISNUMBER(MATCH(B1505,NonProduct,0)),LEFT(B1505,5)="gift_",H1505&lt;&gt;"United Kingdom"),"Drop","Keep")</f>
        <v/>
      </c>
    </row>
    <row r="1506">
      <c r="A1506" t="n">
        <v>540154</v>
      </c>
      <c r="B1506" t="n">
        <v>46118</v>
      </c>
      <c r="C1506" t="inlineStr">
        <is>
          <t>FUNKY MONKEY CUSHION COVER</t>
        </is>
      </c>
      <c r="D1506" t="n">
        <v>1</v>
      </c>
      <c r="E1506" s="8" t="n">
        <v>40548.47916666666</v>
      </c>
      <c r="F1506" s="9" t="n">
        <v>3.36</v>
      </c>
      <c r="H1506" t="inlineStr">
        <is>
          <t>United Kingdom</t>
        </is>
      </c>
      <c r="I1506" s="10">
        <f>IF(OR(G1506="",LEFT(A1506,1)="C",D1506&lt;=0,F1506&lt;=0,ISNUMBER(MATCH(B1506,NonProduct,0)),LEFT(B1506,5)="gift_",H1506&lt;&gt;"United Kingdom"),"Drop","Keep")</f>
        <v/>
      </c>
    </row>
    <row r="1507">
      <c r="A1507" t="n">
        <v>540154</v>
      </c>
      <c r="B1507" t="inlineStr">
        <is>
          <t>46776B</t>
        </is>
      </c>
      <c r="C1507" t="inlineStr">
        <is>
          <t xml:space="preserve">WOVEN BERRIES CUSHION COVER </t>
        </is>
      </c>
      <c r="D1507" t="n">
        <v>1</v>
      </c>
      <c r="E1507" s="8" t="n">
        <v>40548.47916666666</v>
      </c>
      <c r="F1507" s="9" t="n">
        <v>4.21</v>
      </c>
      <c r="H1507" t="inlineStr">
        <is>
          <t>United Kingdom</t>
        </is>
      </c>
      <c r="I1507" s="10">
        <f>IF(OR(G1507="",LEFT(A1507,1)="C",D1507&lt;=0,F1507&lt;=0,ISNUMBER(MATCH(B1507,NonProduct,0)),LEFT(B1507,5)="gift_",H1507&lt;&gt;"United Kingdom"),"Drop","Keep")</f>
        <v/>
      </c>
    </row>
    <row r="1508">
      <c r="A1508" t="n">
        <v>540154</v>
      </c>
      <c r="B1508" t="inlineStr">
        <is>
          <t>46776D</t>
        </is>
      </c>
      <c r="C1508" t="inlineStr">
        <is>
          <t xml:space="preserve">WOVEN SUNSET CUSHION COVER </t>
        </is>
      </c>
      <c r="D1508" t="n">
        <v>10</v>
      </c>
      <c r="E1508" s="8" t="n">
        <v>40548.47916666666</v>
      </c>
      <c r="F1508" s="9" t="n">
        <v>4.21</v>
      </c>
      <c r="H1508" t="inlineStr">
        <is>
          <t>United Kingdom</t>
        </is>
      </c>
      <c r="I1508" s="10">
        <f>IF(OR(G1508="",LEFT(A1508,1)="C",D1508&lt;=0,F1508&lt;=0,ISNUMBER(MATCH(B1508,NonProduct,0)),LEFT(B1508,5)="gift_",H1508&lt;&gt;"United Kingdom"),"Drop","Keep")</f>
        <v/>
      </c>
    </row>
    <row r="1509">
      <c r="A1509" t="n">
        <v>540154</v>
      </c>
      <c r="B1509" t="inlineStr">
        <is>
          <t>46776F</t>
        </is>
      </c>
      <c r="C1509" t="inlineStr">
        <is>
          <t xml:space="preserve">WOVEN ROSE GARDEN CUSHION COVER </t>
        </is>
      </c>
      <c r="D1509" t="n">
        <v>1</v>
      </c>
      <c r="E1509" s="8" t="n">
        <v>40548.47916666666</v>
      </c>
      <c r="F1509" s="9" t="n">
        <v>4.21</v>
      </c>
      <c r="H1509" t="inlineStr">
        <is>
          <t>United Kingdom</t>
        </is>
      </c>
      <c r="I1509" s="10">
        <f>IF(OR(G1509="",LEFT(A1509,1)="C",D1509&lt;=0,F1509&lt;=0,ISNUMBER(MATCH(B1509,NonProduct,0)),LEFT(B1509,5)="gift_",H1509&lt;&gt;"United Kingdom"),"Drop","Keep")</f>
        <v/>
      </c>
    </row>
    <row r="1510">
      <c r="A1510" t="n">
        <v>540154</v>
      </c>
      <c r="B1510" t="inlineStr">
        <is>
          <t>47310M</t>
        </is>
      </c>
      <c r="C1510" t="inlineStr">
        <is>
          <t>SMALL POP BOX,FUNKY MONKEY</t>
        </is>
      </c>
      <c r="D1510" t="n">
        <v>1</v>
      </c>
      <c r="E1510" s="8" t="n">
        <v>40548.47916666666</v>
      </c>
      <c r="F1510" s="9" t="n">
        <v>1.66</v>
      </c>
      <c r="H1510" t="inlineStr">
        <is>
          <t>United Kingdom</t>
        </is>
      </c>
      <c r="I1510" s="10">
        <f>IF(OR(G1510="",LEFT(A1510,1)="C",D1510&lt;=0,F1510&lt;=0,ISNUMBER(MATCH(B1510,NonProduct,0)),LEFT(B1510,5)="gift_",H1510&lt;&gt;"United Kingdom"),"Drop","Keep")</f>
        <v/>
      </c>
    </row>
    <row r="1511">
      <c r="A1511" t="n">
        <v>540154</v>
      </c>
      <c r="B1511" t="inlineStr">
        <is>
          <t>47585A</t>
        </is>
      </c>
      <c r="C1511" t="inlineStr">
        <is>
          <t>PINK FAIRY CAKE CUSHION COVER</t>
        </is>
      </c>
      <c r="D1511" t="n">
        <v>2</v>
      </c>
      <c r="E1511" s="8" t="n">
        <v>40548.47916666666</v>
      </c>
      <c r="F1511" s="9" t="n">
        <v>4.21</v>
      </c>
      <c r="H1511" t="inlineStr">
        <is>
          <t>United Kingdom</t>
        </is>
      </c>
      <c r="I1511" s="10">
        <f>IF(OR(G1511="",LEFT(A1511,1)="C",D1511&lt;=0,F1511&lt;=0,ISNUMBER(MATCH(B1511,NonProduct,0)),LEFT(B1511,5)="gift_",H1511&lt;&gt;"United Kingdom"),"Drop","Keep")</f>
        <v/>
      </c>
    </row>
    <row r="1512">
      <c r="A1512" t="n">
        <v>540154</v>
      </c>
      <c r="B1512" t="inlineStr">
        <is>
          <t>47591B</t>
        </is>
      </c>
      <c r="C1512" t="inlineStr">
        <is>
          <t>SCOTTIES CHILDRENS APRON</t>
        </is>
      </c>
      <c r="D1512" t="n">
        <v>3</v>
      </c>
      <c r="E1512" s="8" t="n">
        <v>40548.47916666666</v>
      </c>
      <c r="F1512" s="9" t="n">
        <v>1.66</v>
      </c>
      <c r="H1512" t="inlineStr">
        <is>
          <t>United Kingdom</t>
        </is>
      </c>
      <c r="I1512" s="10">
        <f>IF(OR(G1512="",LEFT(A1512,1)="C",D1512&lt;=0,F1512&lt;=0,ISNUMBER(MATCH(B1512,NonProduct,0)),LEFT(B1512,5)="gift_",H1512&lt;&gt;"United Kingdom"),"Drop","Keep")</f>
        <v/>
      </c>
    </row>
    <row r="1513">
      <c r="A1513" t="n">
        <v>540154</v>
      </c>
      <c r="B1513" t="inlineStr">
        <is>
          <t>47593B</t>
        </is>
      </c>
      <c r="C1513" t="inlineStr">
        <is>
          <t>SCOTTIE DOGS BABY BIB</t>
        </is>
      </c>
      <c r="D1513" t="n">
        <v>5</v>
      </c>
      <c r="E1513" s="8" t="n">
        <v>40548.47916666666</v>
      </c>
      <c r="F1513" s="9" t="n">
        <v>0.85</v>
      </c>
      <c r="H1513" t="inlineStr">
        <is>
          <t>United Kingdom</t>
        </is>
      </c>
      <c r="I1513" s="10">
        <f>IF(OR(G1513="",LEFT(A1513,1)="C",D1513&lt;=0,F1513&lt;=0,ISNUMBER(MATCH(B1513,NonProduct,0)),LEFT(B1513,5)="gift_",H1513&lt;&gt;"United Kingdom"),"Drop","Keep")</f>
        <v/>
      </c>
    </row>
    <row r="1514">
      <c r="A1514" t="n">
        <v>540154</v>
      </c>
      <c r="B1514" t="inlineStr">
        <is>
          <t>47594A</t>
        </is>
      </c>
      <c r="C1514" t="inlineStr">
        <is>
          <t>CAROUSEL DESIGN WASHBAG</t>
        </is>
      </c>
      <c r="D1514" t="n">
        <v>1</v>
      </c>
      <c r="E1514" s="8" t="n">
        <v>40548.47916666666</v>
      </c>
      <c r="F1514" s="9" t="n">
        <v>1.66</v>
      </c>
      <c r="H1514" t="inlineStr">
        <is>
          <t>United Kingdom</t>
        </is>
      </c>
      <c r="I1514" s="10">
        <f>IF(OR(G1514="",LEFT(A1514,1)="C",D1514&lt;=0,F1514&lt;=0,ISNUMBER(MATCH(B1514,NonProduct,0)),LEFT(B1514,5)="gift_",H1514&lt;&gt;"United Kingdom"),"Drop","Keep")</f>
        <v/>
      </c>
    </row>
    <row r="1515">
      <c r="A1515" t="n">
        <v>540154</v>
      </c>
      <c r="B1515" t="inlineStr">
        <is>
          <t>47594B</t>
        </is>
      </c>
      <c r="C1515" t="inlineStr">
        <is>
          <t>SCOTTIES DESIGN WASHBAG</t>
        </is>
      </c>
      <c r="D1515" t="n">
        <v>3</v>
      </c>
      <c r="E1515" s="8" t="n">
        <v>40548.47916666666</v>
      </c>
      <c r="F1515" s="9" t="n">
        <v>1.66</v>
      </c>
      <c r="H1515" t="inlineStr">
        <is>
          <t>United Kingdom</t>
        </is>
      </c>
      <c r="I1515" s="10">
        <f>IF(OR(G1515="",LEFT(A1515,1)="C",D1515&lt;=0,F1515&lt;=0,ISNUMBER(MATCH(B1515,NonProduct,0)),LEFT(B1515,5)="gift_",H1515&lt;&gt;"United Kingdom"),"Drop","Keep")</f>
        <v/>
      </c>
    </row>
    <row r="1516">
      <c r="A1516" t="n">
        <v>540154</v>
      </c>
      <c r="B1516" t="n">
        <v>48111</v>
      </c>
      <c r="C1516" t="inlineStr">
        <is>
          <t>DOORMAT 3 SMILEY CATS</t>
        </is>
      </c>
      <c r="D1516" t="n">
        <v>1</v>
      </c>
      <c r="E1516" s="8" t="n">
        <v>40548.47916666666</v>
      </c>
      <c r="F1516" s="9" t="n">
        <v>14.43</v>
      </c>
      <c r="H1516" t="inlineStr">
        <is>
          <t>United Kingdom</t>
        </is>
      </c>
      <c r="I1516" s="10">
        <f>IF(OR(G1516="",LEFT(A1516,1)="C",D1516&lt;=0,F1516&lt;=0,ISNUMBER(MATCH(B1516,NonProduct,0)),LEFT(B1516,5)="gift_",H1516&lt;&gt;"United Kingdom"),"Drop","Keep")</f>
        <v/>
      </c>
    </row>
    <row r="1517">
      <c r="A1517" t="n">
        <v>540154</v>
      </c>
      <c r="B1517" t="n">
        <v>70006</v>
      </c>
      <c r="C1517" t="inlineStr">
        <is>
          <t>LOVE HEART POCKET WARMER</t>
        </is>
      </c>
      <c r="D1517" t="n">
        <v>5</v>
      </c>
      <c r="E1517" s="8" t="n">
        <v>40548.47916666666</v>
      </c>
      <c r="F1517" s="9" t="n">
        <v>1.66</v>
      </c>
      <c r="H1517" t="inlineStr">
        <is>
          <t>United Kingdom</t>
        </is>
      </c>
      <c r="I1517" s="10">
        <f>IF(OR(G1517="",LEFT(A1517,1)="C",D1517&lt;=0,F1517&lt;=0,ISNUMBER(MATCH(B1517,NonProduct,0)),LEFT(B1517,5)="gift_",H1517&lt;&gt;"United Kingdom"),"Drop","Keep")</f>
        <v/>
      </c>
    </row>
    <row r="1518">
      <c r="A1518" t="n">
        <v>540154</v>
      </c>
      <c r="B1518" t="n">
        <v>70007</v>
      </c>
      <c r="C1518" t="inlineStr">
        <is>
          <t>HI TEC ALPINE HAND WARMER</t>
        </is>
      </c>
      <c r="D1518" t="n">
        <v>3</v>
      </c>
      <c r="E1518" s="8" t="n">
        <v>40548.47916666666</v>
      </c>
      <c r="F1518" s="9" t="n">
        <v>1.66</v>
      </c>
      <c r="H1518" t="inlineStr">
        <is>
          <t>United Kingdom</t>
        </is>
      </c>
      <c r="I1518" s="10">
        <f>IF(OR(G1518="",LEFT(A1518,1)="C",D1518&lt;=0,F1518&lt;=0,ISNUMBER(MATCH(B1518,NonProduct,0)),LEFT(B1518,5)="gift_",H1518&lt;&gt;"United Kingdom"),"Drop","Keep")</f>
        <v/>
      </c>
    </row>
    <row r="1519">
      <c r="A1519" t="n">
        <v>540154</v>
      </c>
      <c r="B1519" t="n">
        <v>71143</v>
      </c>
      <c r="C1519" t="inlineStr">
        <is>
          <t>SILVER BOOK MARK WITH BEADS</t>
        </is>
      </c>
      <c r="D1519" t="n">
        <v>1</v>
      </c>
      <c r="E1519" s="8" t="n">
        <v>40548.47916666666</v>
      </c>
      <c r="F1519" s="9" t="n">
        <v>2.51</v>
      </c>
      <c r="H1519" t="inlineStr">
        <is>
          <t>United Kingdom</t>
        </is>
      </c>
      <c r="I1519" s="10">
        <f>IF(OR(G1519="",LEFT(A1519,1)="C",D1519&lt;=0,F1519&lt;=0,ISNUMBER(MATCH(B1519,NonProduct,0)),LEFT(B1519,5)="gift_",H1519&lt;&gt;"United Kingdom"),"Drop","Keep")</f>
        <v/>
      </c>
    </row>
    <row r="1520">
      <c r="A1520" t="n">
        <v>540154</v>
      </c>
      <c r="B1520" t="n">
        <v>72598</v>
      </c>
      <c r="C1520" t="inlineStr">
        <is>
          <t>SET/12 TAPER CANDLES</t>
        </is>
      </c>
      <c r="D1520" t="n">
        <v>1</v>
      </c>
      <c r="E1520" s="8" t="n">
        <v>40548.47916666666</v>
      </c>
      <c r="F1520" s="9" t="n">
        <v>1.66</v>
      </c>
      <c r="H1520" t="inlineStr">
        <is>
          <t>United Kingdom</t>
        </is>
      </c>
      <c r="I1520" s="10">
        <f>IF(OR(G1520="",LEFT(A1520,1)="C",D1520&lt;=0,F1520&lt;=0,ISNUMBER(MATCH(B1520,NonProduct,0)),LEFT(B1520,5)="gift_",H1520&lt;&gt;"United Kingdom"),"Drop","Keep")</f>
        <v/>
      </c>
    </row>
    <row r="1521">
      <c r="A1521" t="n">
        <v>540154</v>
      </c>
      <c r="B1521" t="inlineStr">
        <is>
          <t>79144C</t>
        </is>
      </c>
      <c r="C1521" t="inlineStr">
        <is>
          <t>PAINTED LIGHTBULB RAINBOW DESIGN</t>
        </is>
      </c>
      <c r="D1521" t="n">
        <v>3</v>
      </c>
      <c r="E1521" s="8" t="n">
        <v>40548.47916666666</v>
      </c>
      <c r="F1521" s="9" t="n">
        <v>0.84</v>
      </c>
      <c r="H1521" t="inlineStr">
        <is>
          <t>United Kingdom</t>
        </is>
      </c>
      <c r="I1521" s="10">
        <f>IF(OR(G1521="",LEFT(A1521,1)="C",D1521&lt;=0,F1521&lt;=0,ISNUMBER(MATCH(B1521,NonProduct,0)),LEFT(B1521,5)="gift_",H1521&lt;&gt;"United Kingdom"),"Drop","Keep")</f>
        <v/>
      </c>
    </row>
    <row r="1522">
      <c r="A1522" t="n">
        <v>540154</v>
      </c>
      <c r="B1522" t="n">
        <v>82578</v>
      </c>
      <c r="C1522" t="inlineStr">
        <is>
          <t>KITCHEN METAL SIGN</t>
        </is>
      </c>
      <c r="D1522" t="n">
        <v>1</v>
      </c>
      <c r="E1522" s="8" t="n">
        <v>40548.47916666666</v>
      </c>
      <c r="F1522" s="9" t="n">
        <v>1.28</v>
      </c>
      <c r="H1522" t="inlineStr">
        <is>
          <t>United Kingdom</t>
        </is>
      </c>
      <c r="I1522" s="10">
        <f>IF(OR(G1522="",LEFT(A1522,1)="C",D1522&lt;=0,F1522&lt;=0,ISNUMBER(MATCH(B1522,NonProduct,0)),LEFT(B1522,5)="gift_",H1522&lt;&gt;"United Kingdom"),"Drop","Keep")</f>
        <v/>
      </c>
    </row>
    <row r="1523">
      <c r="A1523" t="n">
        <v>540154</v>
      </c>
      <c r="B1523" t="inlineStr">
        <is>
          <t>82613B</t>
        </is>
      </c>
      <c r="C1523" t="inlineStr">
        <is>
          <t>METAL SIGN,CUPCAKE SINGLE HOOK</t>
        </is>
      </c>
      <c r="D1523" t="n">
        <v>2</v>
      </c>
      <c r="E1523" s="8" t="n">
        <v>40548.47916666666</v>
      </c>
      <c r="F1523" s="9" t="n">
        <v>0.85</v>
      </c>
      <c r="H1523" t="inlineStr">
        <is>
          <t>United Kingdom</t>
        </is>
      </c>
      <c r="I1523" s="10">
        <f>IF(OR(G1523="",LEFT(A1523,1)="C",D1523&lt;=0,F1523&lt;=0,ISNUMBER(MATCH(B1523,NonProduct,0)),LEFT(B1523,5)="gift_",H1523&lt;&gt;"United Kingdom"),"Drop","Keep")</f>
        <v/>
      </c>
    </row>
    <row r="1524">
      <c r="A1524" t="n">
        <v>540154</v>
      </c>
      <c r="B1524" t="inlineStr">
        <is>
          <t>82613C</t>
        </is>
      </c>
      <c r="C1524" t="inlineStr">
        <is>
          <t>METAL SIGN,CUPCAKE SINGLE HOOK</t>
        </is>
      </c>
      <c r="D1524" t="n">
        <v>2</v>
      </c>
      <c r="E1524" s="8" t="n">
        <v>40548.47916666666</v>
      </c>
      <c r="F1524" s="9" t="n">
        <v>0.85</v>
      </c>
      <c r="H1524" t="inlineStr">
        <is>
          <t>United Kingdom</t>
        </is>
      </c>
      <c r="I1524" s="10">
        <f>IF(OR(G1524="",LEFT(A1524,1)="C",D1524&lt;=0,F1524&lt;=0,ISNUMBER(MATCH(B1524,NonProduct,0)),LEFT(B1524,5)="gift_",H1524&lt;&gt;"United Kingdom"),"Drop","Keep")</f>
        <v/>
      </c>
    </row>
    <row r="1525">
      <c r="A1525" t="n">
        <v>540154</v>
      </c>
      <c r="B1525" t="inlineStr">
        <is>
          <t>82613D</t>
        </is>
      </c>
      <c r="C1525" t="inlineStr">
        <is>
          <t>METAL SIGN CUPCAKE SINGLE HOOK</t>
        </is>
      </c>
      <c r="D1525" t="n">
        <v>2</v>
      </c>
      <c r="E1525" s="8" t="n">
        <v>40548.47916666666</v>
      </c>
      <c r="F1525" s="9" t="n">
        <v>0.85</v>
      </c>
      <c r="H1525" t="inlineStr">
        <is>
          <t>United Kingdom</t>
        </is>
      </c>
      <c r="I1525" s="10">
        <f>IF(OR(G1525="",LEFT(A1525,1)="C",D1525&lt;=0,F1525&lt;=0,ISNUMBER(MATCH(B1525,NonProduct,0)),LEFT(B1525,5)="gift_",H1525&lt;&gt;"United Kingdom"),"Drop","Keep")</f>
        <v/>
      </c>
    </row>
    <row r="1526">
      <c r="A1526" t="n">
        <v>540154</v>
      </c>
      <c r="B1526" t="inlineStr">
        <is>
          <t>84032A</t>
        </is>
      </c>
      <c r="C1526" t="inlineStr">
        <is>
          <t>CHARLIE+LOLA PINK HOT WATER BOTTLE</t>
        </is>
      </c>
      <c r="D1526" t="n">
        <v>1</v>
      </c>
      <c r="E1526" s="8" t="n">
        <v>40548.47916666666</v>
      </c>
      <c r="F1526" s="9" t="n">
        <v>3.36</v>
      </c>
      <c r="H1526" t="inlineStr">
        <is>
          <t>United Kingdom</t>
        </is>
      </c>
      <c r="I1526" s="10">
        <f>IF(OR(G1526="",LEFT(A1526,1)="C",D1526&lt;=0,F1526&lt;=0,ISNUMBER(MATCH(B1526,NonProduct,0)),LEFT(B1526,5)="gift_",H1526&lt;&gt;"United Kingdom"),"Drop","Keep")</f>
        <v/>
      </c>
    </row>
    <row r="1527">
      <c r="A1527" t="n">
        <v>540154</v>
      </c>
      <c r="B1527" t="inlineStr">
        <is>
          <t>84086C</t>
        </is>
      </c>
      <c r="C1527" t="inlineStr">
        <is>
          <t>PINK/PURPLE RETRO RADIO</t>
        </is>
      </c>
      <c r="D1527" t="n">
        <v>4</v>
      </c>
      <c r="E1527" s="8" t="n">
        <v>40548.47916666666</v>
      </c>
      <c r="F1527" s="9" t="n">
        <v>2.51</v>
      </c>
      <c r="H1527" t="inlineStr">
        <is>
          <t>United Kingdom</t>
        </is>
      </c>
      <c r="I1527" s="10">
        <f>IF(OR(G1527="",LEFT(A1527,1)="C",D1527&lt;=0,F1527&lt;=0,ISNUMBER(MATCH(B1527,NonProduct,0)),LEFT(B1527,5)="gift_",H1527&lt;&gt;"United Kingdom"),"Drop","Keep")</f>
        <v/>
      </c>
    </row>
    <row r="1528">
      <c r="A1528" t="n">
        <v>540154</v>
      </c>
      <c r="B1528" t="inlineStr">
        <is>
          <t>84251C</t>
        </is>
      </c>
      <c r="C1528" t="inlineStr">
        <is>
          <t>GREETING CARD, TWO SISTERS.</t>
        </is>
      </c>
      <c r="D1528" t="n">
        <v>3</v>
      </c>
      <c r="E1528" s="8" t="n">
        <v>40548.47916666666</v>
      </c>
      <c r="F1528" s="9" t="n">
        <v>0.43</v>
      </c>
      <c r="H1528" t="inlineStr">
        <is>
          <t>United Kingdom</t>
        </is>
      </c>
      <c r="I1528" s="10">
        <f>IF(OR(G1528="",LEFT(A1528,1)="C",D1528&lt;=0,F1528&lt;=0,ISNUMBER(MATCH(B1528,NonProduct,0)),LEFT(B1528,5)="gift_",H1528&lt;&gt;"United Kingdom"),"Drop","Keep")</f>
        <v/>
      </c>
    </row>
    <row r="1529">
      <c r="A1529" t="n">
        <v>540154</v>
      </c>
      <c r="B1529" t="inlineStr">
        <is>
          <t>84313C</t>
        </is>
      </c>
      <c r="C1529" t="inlineStr">
        <is>
          <t xml:space="preserve">ORANGE TV TRAY TABLE </t>
        </is>
      </c>
      <c r="D1529" t="n">
        <v>2</v>
      </c>
      <c r="E1529" s="8" t="n">
        <v>40548.47916666666</v>
      </c>
      <c r="F1529" s="9" t="n">
        <v>5.91</v>
      </c>
      <c r="H1529" t="inlineStr">
        <is>
          <t>United Kingdom</t>
        </is>
      </c>
      <c r="I1529" s="10">
        <f>IF(OR(G1529="",LEFT(A1529,1)="C",D1529&lt;=0,F1529&lt;=0,ISNUMBER(MATCH(B1529,NonProduct,0)),LEFT(B1529,5)="gift_",H1529&lt;&gt;"United Kingdom"),"Drop","Keep")</f>
        <v/>
      </c>
    </row>
    <row r="1530">
      <c r="A1530" t="n">
        <v>540154</v>
      </c>
      <c r="B1530" t="n">
        <v>84356</v>
      </c>
      <c r="C1530" t="inlineStr">
        <is>
          <t>POMPOM CURTAIN</t>
        </is>
      </c>
      <c r="D1530" t="n">
        <v>2</v>
      </c>
      <c r="E1530" s="8" t="n">
        <v>40548.47916666666</v>
      </c>
      <c r="F1530" s="9" t="n">
        <v>5.91</v>
      </c>
      <c r="H1530" t="inlineStr">
        <is>
          <t>United Kingdom</t>
        </is>
      </c>
      <c r="I1530" s="10">
        <f>IF(OR(G1530="",LEFT(A1530,1)="C",D1530&lt;=0,F1530&lt;=0,ISNUMBER(MATCH(B1530,NonProduct,0)),LEFT(B1530,5)="gift_",H1530&lt;&gt;"United Kingdom"),"Drop","Keep")</f>
        <v/>
      </c>
    </row>
    <row r="1531">
      <c r="A1531" t="n">
        <v>540154</v>
      </c>
      <c r="B1531" t="inlineStr">
        <is>
          <t>84509A</t>
        </is>
      </c>
      <c r="C1531" t="inlineStr">
        <is>
          <t>SET OF 4 ENGLISH ROSE PLACEMATS</t>
        </is>
      </c>
      <c r="D1531" t="n">
        <v>8</v>
      </c>
      <c r="E1531" s="8" t="n">
        <v>40548.47916666666</v>
      </c>
      <c r="F1531" s="9" t="n">
        <v>3.36</v>
      </c>
      <c r="H1531" t="inlineStr">
        <is>
          <t>United Kingdom</t>
        </is>
      </c>
      <c r="I1531" s="10">
        <f>IF(OR(G1531="",LEFT(A1531,1)="C",D1531&lt;=0,F1531&lt;=0,ISNUMBER(MATCH(B1531,NonProduct,0)),LEFT(B1531,5)="gift_",H1531&lt;&gt;"United Kingdom"),"Drop","Keep")</f>
        <v/>
      </c>
    </row>
    <row r="1532">
      <c r="A1532" t="n">
        <v>540154</v>
      </c>
      <c r="B1532" t="inlineStr">
        <is>
          <t>84509B</t>
        </is>
      </c>
      <c r="C1532" t="inlineStr">
        <is>
          <t>SET OF 4 FAIRY CAKE PLACEMATS</t>
        </is>
      </c>
      <c r="D1532" t="n">
        <v>1</v>
      </c>
      <c r="E1532" s="8" t="n">
        <v>40548.47916666666</v>
      </c>
      <c r="F1532" s="9" t="n">
        <v>3.36</v>
      </c>
      <c r="H1532" t="inlineStr">
        <is>
          <t>United Kingdom</t>
        </is>
      </c>
      <c r="I1532" s="10">
        <f>IF(OR(G1532="",LEFT(A1532,1)="C",D1532&lt;=0,F1532&lt;=0,ISNUMBER(MATCH(B1532,NonProduct,0)),LEFT(B1532,5)="gift_",H1532&lt;&gt;"United Kingdom"),"Drop","Keep")</f>
        <v/>
      </c>
    </row>
    <row r="1533">
      <c r="A1533" t="n">
        <v>540154</v>
      </c>
      <c r="B1533" t="inlineStr">
        <is>
          <t>84509C</t>
        </is>
      </c>
      <c r="C1533" t="inlineStr">
        <is>
          <t xml:space="preserve">SET OF 4 POLKADOT PLACEMATS </t>
        </is>
      </c>
      <c r="D1533" t="n">
        <v>1</v>
      </c>
      <c r="E1533" s="8" t="n">
        <v>40548.47916666666</v>
      </c>
      <c r="F1533" s="9" t="n">
        <v>3.36</v>
      </c>
      <c r="H1533" t="inlineStr">
        <is>
          <t>United Kingdom</t>
        </is>
      </c>
      <c r="I1533" s="10">
        <f>IF(OR(G1533="",LEFT(A1533,1)="C",D1533&lt;=0,F1533&lt;=0,ISNUMBER(MATCH(B1533,NonProduct,0)),LEFT(B1533,5)="gift_",H1533&lt;&gt;"United Kingdom"),"Drop","Keep")</f>
        <v/>
      </c>
    </row>
    <row r="1534">
      <c r="A1534" t="n">
        <v>540154</v>
      </c>
      <c r="B1534" t="inlineStr">
        <is>
          <t>84509E</t>
        </is>
      </c>
      <c r="C1534" t="inlineStr">
        <is>
          <t xml:space="preserve">SET OF 4 CAROUSEL PLACEMATS </t>
        </is>
      </c>
      <c r="D1534" t="n">
        <v>2</v>
      </c>
      <c r="E1534" s="8" t="n">
        <v>40548.47916666666</v>
      </c>
      <c r="F1534" s="9" t="n">
        <v>3.36</v>
      </c>
      <c r="H1534" t="inlineStr">
        <is>
          <t>United Kingdom</t>
        </is>
      </c>
      <c r="I1534" s="10">
        <f>IF(OR(G1534="",LEFT(A1534,1)="C",D1534&lt;=0,F1534&lt;=0,ISNUMBER(MATCH(B1534,NonProduct,0)),LEFT(B1534,5)="gift_",H1534&lt;&gt;"United Kingdom"),"Drop","Keep")</f>
        <v/>
      </c>
    </row>
    <row r="1535">
      <c r="A1535" t="n">
        <v>540154</v>
      </c>
      <c r="B1535" t="inlineStr">
        <is>
          <t>84510A</t>
        </is>
      </c>
      <c r="C1535" t="inlineStr">
        <is>
          <t>SET OF 4 ENGLISH ROSE COASTERS</t>
        </is>
      </c>
      <c r="D1535" t="n">
        <v>1</v>
      </c>
      <c r="E1535" s="8" t="n">
        <v>40548.47916666666</v>
      </c>
      <c r="F1535" s="9" t="n">
        <v>2.51</v>
      </c>
      <c r="H1535" t="inlineStr">
        <is>
          <t>United Kingdom</t>
        </is>
      </c>
      <c r="I1535" s="10">
        <f>IF(OR(G1535="",LEFT(A1535,1)="C",D1535&lt;=0,F1535&lt;=0,ISNUMBER(MATCH(B1535,NonProduct,0)),LEFT(B1535,5)="gift_",H1535&lt;&gt;"United Kingdom"),"Drop","Keep")</f>
        <v/>
      </c>
    </row>
    <row r="1536">
      <c r="A1536" t="n">
        <v>540154</v>
      </c>
      <c r="B1536" t="inlineStr">
        <is>
          <t>84510C</t>
        </is>
      </c>
      <c r="C1536" t="inlineStr">
        <is>
          <t>SET OF 4 POLKADOT COASTERS</t>
        </is>
      </c>
      <c r="D1536" t="n">
        <v>1</v>
      </c>
      <c r="E1536" s="8" t="n">
        <v>40548.47916666666</v>
      </c>
      <c r="F1536" s="9" t="n">
        <v>2.51</v>
      </c>
      <c r="H1536" t="inlineStr">
        <is>
          <t>United Kingdom</t>
        </is>
      </c>
      <c r="I1536" s="10">
        <f>IF(OR(G1536="",LEFT(A1536,1)="C",D1536&lt;=0,F1536&lt;=0,ISNUMBER(MATCH(B1536,NonProduct,0)),LEFT(B1536,5)="gift_",H1536&lt;&gt;"United Kingdom"),"Drop","Keep")</f>
        <v/>
      </c>
    </row>
    <row r="1537">
      <c r="A1537" t="n">
        <v>540154</v>
      </c>
      <c r="B1537" t="inlineStr">
        <is>
          <t>84519A</t>
        </is>
      </c>
      <c r="C1537" t="inlineStr">
        <is>
          <t>TOMATO CHARLIE+LOLA COASTER SET</t>
        </is>
      </c>
      <c r="D1537" t="n">
        <v>1</v>
      </c>
      <c r="E1537" s="8" t="n">
        <v>40548.47916666666</v>
      </c>
      <c r="F1537" s="9" t="n">
        <v>3.36</v>
      </c>
      <c r="H1537" t="inlineStr">
        <is>
          <t>United Kingdom</t>
        </is>
      </c>
      <c r="I1537" s="10">
        <f>IF(OR(G1537="",LEFT(A1537,1)="C",D1537&lt;=0,F1537&lt;=0,ISNUMBER(MATCH(B1537,NonProduct,0)),LEFT(B1537,5)="gift_",H1537&lt;&gt;"United Kingdom"),"Drop","Keep")</f>
        <v/>
      </c>
    </row>
    <row r="1538">
      <c r="A1538" t="n">
        <v>540154</v>
      </c>
      <c r="B1538" t="inlineStr">
        <is>
          <t>84519B</t>
        </is>
      </c>
      <c r="C1538" t="inlineStr">
        <is>
          <t>CARROT CHARLIE+LOLA COASTER SET</t>
        </is>
      </c>
      <c r="D1538" t="n">
        <v>1</v>
      </c>
      <c r="E1538" s="8" t="n">
        <v>40548.47916666666</v>
      </c>
      <c r="F1538" s="9" t="n">
        <v>3.36</v>
      </c>
      <c r="H1538" t="inlineStr">
        <is>
          <t>United Kingdom</t>
        </is>
      </c>
      <c r="I1538" s="10">
        <f>IF(OR(G1538="",LEFT(A1538,1)="C",D1538&lt;=0,F1538&lt;=0,ISNUMBER(MATCH(B1538,NonProduct,0)),LEFT(B1538,5)="gift_",H1538&lt;&gt;"United Kingdom"),"Drop","Keep")</f>
        <v/>
      </c>
    </row>
    <row r="1539">
      <c r="A1539" t="n">
        <v>540154</v>
      </c>
      <c r="B1539" t="inlineStr">
        <is>
          <t>84569A</t>
        </is>
      </c>
      <c r="C1539" t="inlineStr">
        <is>
          <t>PACK 3 IRON ON DOG PATCHES</t>
        </is>
      </c>
      <c r="D1539" t="n">
        <v>2</v>
      </c>
      <c r="E1539" s="8" t="n">
        <v>40548.47916666666</v>
      </c>
      <c r="F1539" s="9" t="n">
        <v>0.85</v>
      </c>
      <c r="H1539" t="inlineStr">
        <is>
          <t>United Kingdom</t>
        </is>
      </c>
      <c r="I1539" s="10">
        <f>IF(OR(G1539="",LEFT(A1539,1)="C",D1539&lt;=0,F1539&lt;=0,ISNUMBER(MATCH(B1539,NonProduct,0)),LEFT(B1539,5)="gift_",H1539&lt;&gt;"United Kingdom"),"Drop","Keep")</f>
        <v/>
      </c>
    </row>
    <row r="1540">
      <c r="A1540" t="n">
        <v>540154</v>
      </c>
      <c r="B1540" t="inlineStr">
        <is>
          <t>84569D</t>
        </is>
      </c>
      <c r="C1540" t="inlineStr">
        <is>
          <t>PACK 6 HEART/ICE-CREAM PATCHES</t>
        </is>
      </c>
      <c r="D1540" t="n">
        <v>1</v>
      </c>
      <c r="E1540" s="8" t="n">
        <v>40548.47916666666</v>
      </c>
      <c r="F1540" s="9" t="n">
        <v>0.85</v>
      </c>
      <c r="H1540" t="inlineStr">
        <is>
          <t>United Kingdom</t>
        </is>
      </c>
      <c r="I1540" s="10">
        <f>IF(OR(G1540="",LEFT(A1540,1)="C",D1540&lt;=0,F1540&lt;=0,ISNUMBER(MATCH(B1540,NonProduct,0)),LEFT(B1540,5)="gift_",H1540&lt;&gt;"United Kingdom"),"Drop","Keep")</f>
        <v/>
      </c>
    </row>
    <row r="1541">
      <c r="A1541" t="n">
        <v>540154</v>
      </c>
      <c r="B1541" t="inlineStr">
        <is>
          <t>84596B</t>
        </is>
      </c>
      <c r="C1541" t="inlineStr">
        <is>
          <t>SMALL DOLLY MIX DESIGN ORANGE BOWL</t>
        </is>
      </c>
      <c r="D1541" t="n">
        <v>3</v>
      </c>
      <c r="E1541" s="8" t="n">
        <v>40548.47916666666</v>
      </c>
      <c r="F1541" s="9" t="n">
        <v>0.85</v>
      </c>
      <c r="H1541" t="inlineStr">
        <is>
          <t>United Kingdom</t>
        </is>
      </c>
      <c r="I1541" s="10">
        <f>IF(OR(G1541="",LEFT(A1541,1)="C",D1541&lt;=0,F1541&lt;=0,ISNUMBER(MATCH(B1541,NonProduct,0)),LEFT(B1541,5)="gift_",H1541&lt;&gt;"United Kingdom"),"Drop","Keep")</f>
        <v/>
      </c>
    </row>
    <row r="1542">
      <c r="A1542" t="n">
        <v>540154</v>
      </c>
      <c r="B1542" t="inlineStr">
        <is>
          <t>84596E</t>
        </is>
      </c>
      <c r="C1542" t="inlineStr">
        <is>
          <t>SMALL LICORICE DES PINK BOWL</t>
        </is>
      </c>
      <c r="D1542" t="n">
        <v>3</v>
      </c>
      <c r="E1542" s="8" t="n">
        <v>40548.47916666666</v>
      </c>
      <c r="F1542" s="9" t="n">
        <v>0.85</v>
      </c>
      <c r="H1542" t="inlineStr">
        <is>
          <t>United Kingdom</t>
        </is>
      </c>
      <c r="I1542" s="10">
        <f>IF(OR(G1542="",LEFT(A1542,1)="C",D1542&lt;=0,F1542&lt;=0,ISNUMBER(MATCH(B1542,NonProduct,0)),LEFT(B1542,5)="gift_",H1542&lt;&gt;"United Kingdom"),"Drop","Keep")</f>
        <v/>
      </c>
    </row>
    <row r="1543">
      <c r="A1543" t="n">
        <v>540154</v>
      </c>
      <c r="B1543" t="inlineStr">
        <is>
          <t>84596F</t>
        </is>
      </c>
      <c r="C1543" t="inlineStr">
        <is>
          <t>SMALL MARSHMALLOWS PINK BOWL</t>
        </is>
      </c>
      <c r="D1543" t="n">
        <v>3</v>
      </c>
      <c r="E1543" s="8" t="n">
        <v>40548.47916666666</v>
      </c>
      <c r="F1543" s="9" t="n">
        <v>0.85</v>
      </c>
      <c r="H1543" t="inlineStr">
        <is>
          <t>United Kingdom</t>
        </is>
      </c>
      <c r="I1543" s="10">
        <f>IF(OR(G1543="",LEFT(A1543,1)="C",D1543&lt;=0,F1543&lt;=0,ISNUMBER(MATCH(B1543,NonProduct,0)),LEFT(B1543,5)="gift_",H1543&lt;&gt;"United Kingdom"),"Drop","Keep")</f>
        <v/>
      </c>
    </row>
    <row r="1544">
      <c r="A1544" t="n">
        <v>540154</v>
      </c>
      <c r="B1544" t="inlineStr">
        <is>
          <t>84596J</t>
        </is>
      </c>
      <c r="C1544" t="inlineStr">
        <is>
          <t>MIXED NUTS LIGHT GREEN BOWL</t>
        </is>
      </c>
      <c r="D1544" t="n">
        <v>2</v>
      </c>
      <c r="E1544" s="8" t="n">
        <v>40548.47916666666</v>
      </c>
      <c r="F1544" s="9" t="n">
        <v>0.85</v>
      </c>
      <c r="H1544" t="inlineStr">
        <is>
          <t>United Kingdom</t>
        </is>
      </c>
      <c r="I1544" s="10">
        <f>IF(OR(G1544="",LEFT(A1544,1)="C",D1544&lt;=0,F1544&lt;=0,ISNUMBER(MATCH(B1544,NonProduct,0)),LEFT(B1544,5)="gift_",H1544&lt;&gt;"United Kingdom"),"Drop","Keep")</f>
        <v/>
      </c>
    </row>
    <row r="1545">
      <c r="A1545" t="n">
        <v>540154</v>
      </c>
      <c r="B1545" t="inlineStr">
        <is>
          <t>84596L</t>
        </is>
      </c>
      <c r="C1545" t="inlineStr">
        <is>
          <t>BISCUITS SMALL BOWL LIGHT BLUE</t>
        </is>
      </c>
      <c r="D1545" t="n">
        <v>1</v>
      </c>
      <c r="E1545" s="8" t="n">
        <v>40548.47916666666</v>
      </c>
      <c r="F1545" s="9" t="n">
        <v>0.85</v>
      </c>
      <c r="H1545" t="inlineStr">
        <is>
          <t>United Kingdom</t>
        </is>
      </c>
      <c r="I1545" s="10">
        <f>IF(OR(G1545="",LEFT(A1545,1)="C",D1545&lt;=0,F1545&lt;=0,ISNUMBER(MATCH(B1545,NonProduct,0)),LEFT(B1545,5)="gift_",H1545&lt;&gt;"United Kingdom"),"Drop","Keep")</f>
        <v/>
      </c>
    </row>
    <row r="1546">
      <c r="A1546" t="n">
        <v>540154</v>
      </c>
      <c r="B1546" t="inlineStr">
        <is>
          <t>84659A</t>
        </is>
      </c>
      <c r="C1546" t="inlineStr">
        <is>
          <t>WHITE TRAVEL ALARM CLOCK</t>
        </is>
      </c>
      <c r="D1546" t="n">
        <v>1</v>
      </c>
      <c r="E1546" s="8" t="n">
        <v>40548.47916666666</v>
      </c>
      <c r="F1546" s="9" t="n">
        <v>2.51</v>
      </c>
      <c r="H1546" t="inlineStr">
        <is>
          <t>United Kingdom</t>
        </is>
      </c>
      <c r="I1546" s="10">
        <f>IF(OR(G1546="",LEFT(A1546,1)="C",D1546&lt;=0,F1546&lt;=0,ISNUMBER(MATCH(B1546,NonProduct,0)),LEFT(B1546,5)="gift_",H1546&lt;&gt;"United Kingdom"),"Drop","Keep")</f>
        <v/>
      </c>
    </row>
    <row r="1547">
      <c r="A1547" t="n">
        <v>540154</v>
      </c>
      <c r="B1547" t="n">
        <v>84748</v>
      </c>
      <c r="C1547" t="inlineStr">
        <is>
          <t>FOLK FELT HANGING MULTICOL GARLAND</t>
        </is>
      </c>
      <c r="D1547" t="n">
        <v>1</v>
      </c>
      <c r="E1547" s="8" t="n">
        <v>40548.47916666666</v>
      </c>
      <c r="F1547" s="9" t="n">
        <v>2.51</v>
      </c>
      <c r="H1547" t="inlineStr">
        <is>
          <t>United Kingdom</t>
        </is>
      </c>
      <c r="I1547" s="10">
        <f>IF(OR(G1547="",LEFT(A1547,1)="C",D1547&lt;=0,F1547&lt;=0,ISNUMBER(MATCH(B1547,NonProduct,0)),LEFT(B1547,5)="gift_",H1547&lt;&gt;"United Kingdom"),"Drop","Keep")</f>
        <v/>
      </c>
    </row>
    <row r="1548">
      <c r="A1548" t="n">
        <v>540154</v>
      </c>
      <c r="B1548" t="inlineStr">
        <is>
          <t>84913A</t>
        </is>
      </c>
      <c r="C1548" t="inlineStr">
        <is>
          <t xml:space="preserve">SOFT PINK ROSE TOWEL </t>
        </is>
      </c>
      <c r="D1548" t="n">
        <v>2</v>
      </c>
      <c r="E1548" s="8" t="n">
        <v>40548.47916666666</v>
      </c>
      <c r="F1548" s="9" t="n">
        <v>3.36</v>
      </c>
      <c r="H1548" t="inlineStr">
        <is>
          <t>United Kingdom</t>
        </is>
      </c>
      <c r="I1548" s="10">
        <f>IF(OR(G1548="",LEFT(A1548,1)="C",D1548&lt;=0,F1548&lt;=0,ISNUMBER(MATCH(B1548,NonProduct,0)),LEFT(B1548,5)="gift_",H1548&lt;&gt;"United Kingdom"),"Drop","Keep")</f>
        <v/>
      </c>
    </row>
    <row r="1549">
      <c r="A1549" t="n">
        <v>540154</v>
      </c>
      <c r="B1549" t="inlineStr">
        <is>
          <t>84913B</t>
        </is>
      </c>
      <c r="C1549" t="inlineStr">
        <is>
          <t>MINT GREEN ROSE TOWEL</t>
        </is>
      </c>
      <c r="D1549" t="n">
        <v>1</v>
      </c>
      <c r="E1549" s="8" t="n">
        <v>40548.47916666666</v>
      </c>
      <c r="F1549" s="9" t="n">
        <v>3.36</v>
      </c>
      <c r="H1549" t="inlineStr">
        <is>
          <t>United Kingdom</t>
        </is>
      </c>
      <c r="I1549" s="10">
        <f>IF(OR(G1549="",LEFT(A1549,1)="C",D1549&lt;=0,F1549&lt;=0,ISNUMBER(MATCH(B1549,NonProduct,0)),LEFT(B1549,5)="gift_",H1549&lt;&gt;"United Kingdom"),"Drop","Keep")</f>
        <v/>
      </c>
    </row>
    <row r="1550">
      <c r="A1550" t="n">
        <v>540154</v>
      </c>
      <c r="B1550" t="n">
        <v>84923</v>
      </c>
      <c r="C1550" t="inlineStr">
        <is>
          <t>PINK BUTTERFLY HANDBAG W BOBBLES</t>
        </is>
      </c>
      <c r="D1550" t="n">
        <v>1</v>
      </c>
      <c r="E1550" s="8" t="n">
        <v>40548.47916666666</v>
      </c>
      <c r="F1550" s="9" t="n">
        <v>4.21</v>
      </c>
      <c r="H1550" t="inlineStr">
        <is>
          <t>United Kingdom</t>
        </is>
      </c>
      <c r="I1550" s="10">
        <f>IF(OR(G1550="",LEFT(A1550,1)="C",D1550&lt;=0,F1550&lt;=0,ISNUMBER(MATCH(B1550,NonProduct,0)),LEFT(B1550,5)="gift_",H1550&lt;&gt;"United Kingdom"),"Drop","Keep")</f>
        <v/>
      </c>
    </row>
    <row r="1551">
      <c r="A1551" t="n">
        <v>540154</v>
      </c>
      <c r="B1551" t="inlineStr">
        <is>
          <t>84931A</t>
        </is>
      </c>
      <c r="C1551" t="inlineStr">
        <is>
          <t>PINK SCOTTIE DOG W FLOWER PATTERN</t>
        </is>
      </c>
      <c r="D1551" t="n">
        <v>4</v>
      </c>
      <c r="E1551" s="8" t="n">
        <v>40548.47916666666</v>
      </c>
      <c r="F1551" s="9" t="n">
        <v>1.66</v>
      </c>
      <c r="H1551" t="inlineStr">
        <is>
          <t>United Kingdom</t>
        </is>
      </c>
      <c r="I1551" s="10">
        <f>IF(OR(G1551="",LEFT(A1551,1)="C",D1551&lt;=0,F1551&lt;=0,ISNUMBER(MATCH(B1551,NonProduct,0)),LEFT(B1551,5)="gift_",H1551&lt;&gt;"United Kingdom"),"Drop","Keep")</f>
        <v/>
      </c>
    </row>
    <row r="1552">
      <c r="A1552" t="n">
        <v>540154</v>
      </c>
      <c r="B1552" t="inlineStr">
        <is>
          <t>84931B</t>
        </is>
      </c>
      <c r="C1552" t="inlineStr">
        <is>
          <t>BLUE SCOTTIE DOG W FLOWER PATTERN</t>
        </is>
      </c>
      <c r="D1552" t="n">
        <v>2</v>
      </c>
      <c r="E1552" s="8" t="n">
        <v>40548.47916666666</v>
      </c>
      <c r="F1552" s="9" t="n">
        <v>1.66</v>
      </c>
      <c r="H1552" t="inlineStr">
        <is>
          <t>United Kingdom</t>
        </is>
      </c>
      <c r="I1552" s="10">
        <f>IF(OR(G1552="",LEFT(A1552,1)="C",D1552&lt;=0,F1552&lt;=0,ISNUMBER(MATCH(B1552,NonProduct,0)),LEFT(B1552,5)="gift_",H1552&lt;&gt;"United Kingdom"),"Drop","Keep")</f>
        <v/>
      </c>
    </row>
    <row r="1553">
      <c r="A1553" t="n">
        <v>540154</v>
      </c>
      <c r="B1553" t="inlineStr">
        <is>
          <t>84951A</t>
        </is>
      </c>
      <c r="C1553" t="inlineStr">
        <is>
          <t>SET OF 4 PISTACHIO LOVEBIRD COASTER</t>
        </is>
      </c>
      <c r="D1553" t="n">
        <v>4</v>
      </c>
      <c r="E1553" s="8" t="n">
        <v>40548.47916666666</v>
      </c>
      <c r="F1553" s="9" t="n">
        <v>1.66</v>
      </c>
      <c r="H1553" t="inlineStr">
        <is>
          <t>United Kingdom</t>
        </is>
      </c>
      <c r="I1553" s="10">
        <f>IF(OR(G1553="",LEFT(A1553,1)="C",D1553&lt;=0,F1553&lt;=0,ISNUMBER(MATCH(B1553,NonProduct,0)),LEFT(B1553,5)="gift_",H1553&lt;&gt;"United Kingdom"),"Drop","Keep")</f>
        <v/>
      </c>
    </row>
    <row r="1554">
      <c r="A1554" t="n">
        <v>540154</v>
      </c>
      <c r="B1554" t="inlineStr">
        <is>
          <t>84951B</t>
        </is>
      </c>
      <c r="C1554" t="inlineStr">
        <is>
          <t>SET OF 4 BLACK LOVEBIRD COASTERS</t>
        </is>
      </c>
      <c r="D1554" t="n">
        <v>1</v>
      </c>
      <c r="E1554" s="8" t="n">
        <v>40548.47916666666</v>
      </c>
      <c r="F1554" s="9" t="n">
        <v>1.66</v>
      </c>
      <c r="H1554" t="inlineStr">
        <is>
          <t>United Kingdom</t>
        </is>
      </c>
      <c r="I1554" s="10">
        <f>IF(OR(G1554="",LEFT(A1554,1)="C",D1554&lt;=0,F1554&lt;=0,ISNUMBER(MATCH(B1554,NonProduct,0)),LEFT(B1554,5)="gift_",H1554&lt;&gt;"United Kingdom"),"Drop","Keep")</f>
        <v/>
      </c>
    </row>
    <row r="1555">
      <c r="A1555" t="n">
        <v>540154</v>
      </c>
      <c r="B1555" t="inlineStr">
        <is>
          <t>84952A</t>
        </is>
      </c>
      <c r="C1555" t="inlineStr">
        <is>
          <t>CLEAR LOVE BIRD T-LIGHT HOLDER</t>
        </is>
      </c>
      <c r="D1555" t="n">
        <v>4</v>
      </c>
      <c r="E1555" s="8" t="n">
        <v>40548.47916666666</v>
      </c>
      <c r="F1555" s="9" t="n">
        <v>1.66</v>
      </c>
      <c r="H1555" t="inlineStr">
        <is>
          <t>United Kingdom</t>
        </is>
      </c>
      <c r="I1555" s="10">
        <f>IF(OR(G1555="",LEFT(A1555,1)="C",D1555&lt;=0,F1555&lt;=0,ISNUMBER(MATCH(B1555,NonProduct,0)),LEFT(B1555,5)="gift_",H1555&lt;&gt;"United Kingdom"),"Drop","Keep")</f>
        <v/>
      </c>
    </row>
    <row r="1556">
      <c r="A1556" t="n">
        <v>540154</v>
      </c>
      <c r="B1556" t="inlineStr">
        <is>
          <t>84952B</t>
        </is>
      </c>
      <c r="C1556" t="inlineStr">
        <is>
          <t>BLACK LOVE BIRD T-LIGHT HOLDER</t>
        </is>
      </c>
      <c r="D1556" t="n">
        <v>2</v>
      </c>
      <c r="E1556" s="8" t="n">
        <v>40548.47916666666</v>
      </c>
      <c r="F1556" s="9" t="n">
        <v>1.66</v>
      </c>
      <c r="H1556" t="inlineStr">
        <is>
          <t>United Kingdom</t>
        </is>
      </c>
      <c r="I1556" s="10">
        <f>IF(OR(G1556="",LEFT(A1556,1)="C",D1556&lt;=0,F1556&lt;=0,ISNUMBER(MATCH(B1556,NonProduct,0)),LEFT(B1556,5)="gift_",H1556&lt;&gt;"United Kingdom"),"Drop","Keep")</f>
        <v/>
      </c>
    </row>
    <row r="1557">
      <c r="A1557" t="n">
        <v>540154</v>
      </c>
      <c r="B1557" t="inlineStr">
        <is>
          <t>84968A</t>
        </is>
      </c>
      <c r="C1557" t="inlineStr">
        <is>
          <t>SET OF 16 VINTAGE ROSE CUTLERY</t>
        </is>
      </c>
      <c r="D1557" t="n">
        <v>2</v>
      </c>
      <c r="E1557" s="8" t="n">
        <v>40548.47916666666</v>
      </c>
      <c r="F1557" s="9" t="n">
        <v>8.470000000000001</v>
      </c>
      <c r="H1557" t="inlineStr">
        <is>
          <t>United Kingdom</t>
        </is>
      </c>
      <c r="I1557" s="10">
        <f>IF(OR(G1557="",LEFT(A1557,1)="C",D1557&lt;=0,F1557&lt;=0,ISNUMBER(MATCH(B1557,NonProduct,0)),LEFT(B1557,5)="gift_",H1557&lt;&gt;"United Kingdom"),"Drop","Keep")</f>
        <v/>
      </c>
    </row>
    <row r="1558">
      <c r="A1558" t="n">
        <v>540154</v>
      </c>
      <c r="B1558" t="inlineStr">
        <is>
          <t>84968C</t>
        </is>
      </c>
      <c r="C1558" t="inlineStr">
        <is>
          <t>SET OF 16 VINTAGE PISTACHIO CUTLERY</t>
        </is>
      </c>
      <c r="D1558" t="n">
        <v>4</v>
      </c>
      <c r="E1558" s="8" t="n">
        <v>40548.47916666666</v>
      </c>
      <c r="F1558" s="9" t="n">
        <v>8.470000000000001</v>
      </c>
      <c r="H1558" t="inlineStr">
        <is>
          <t>United Kingdom</t>
        </is>
      </c>
      <c r="I1558" s="10">
        <f>IF(OR(G1558="",LEFT(A1558,1)="C",D1558&lt;=0,F1558&lt;=0,ISNUMBER(MATCH(B1558,NonProduct,0)),LEFT(B1558,5)="gift_",H1558&lt;&gt;"United Kingdom"),"Drop","Keep")</f>
        <v/>
      </c>
    </row>
    <row r="1559">
      <c r="A1559" t="n">
        <v>540154</v>
      </c>
      <c r="B1559" t="inlineStr">
        <is>
          <t>84968F</t>
        </is>
      </c>
      <c r="C1559" t="inlineStr">
        <is>
          <t>SET OF 16 VINTAGE SKY BLUE CUTLERY</t>
        </is>
      </c>
      <c r="D1559" t="n">
        <v>4</v>
      </c>
      <c r="E1559" s="8" t="n">
        <v>40548.47916666666</v>
      </c>
      <c r="F1559" s="9" t="n">
        <v>8.470000000000001</v>
      </c>
      <c r="H1559" t="inlineStr">
        <is>
          <t>United Kingdom</t>
        </is>
      </c>
      <c r="I1559" s="10">
        <f>IF(OR(G1559="",LEFT(A1559,1)="C",D1559&lt;=0,F1559&lt;=0,ISNUMBER(MATCH(B1559,NonProduct,0)),LEFT(B1559,5)="gift_",H1559&lt;&gt;"United Kingdom"),"Drop","Keep")</f>
        <v/>
      </c>
    </row>
    <row r="1560">
      <c r="A1560" t="n">
        <v>540154</v>
      </c>
      <c r="B1560" t="n">
        <v>84969</v>
      </c>
      <c r="C1560" t="inlineStr">
        <is>
          <t>BOX OF 6 ASSORTED COLOUR TEASPOONS</t>
        </is>
      </c>
      <c r="D1560" t="n">
        <v>1</v>
      </c>
      <c r="E1560" s="8" t="n">
        <v>40548.47916666666</v>
      </c>
      <c r="F1560" s="9" t="n">
        <v>3.36</v>
      </c>
      <c r="H1560" t="inlineStr">
        <is>
          <t>United Kingdom</t>
        </is>
      </c>
      <c r="I1560" s="10">
        <f>IF(OR(G1560="",LEFT(A1560,1)="C",D1560&lt;=0,F1560&lt;=0,ISNUMBER(MATCH(B1560,NonProduct,0)),LEFT(B1560,5)="gift_",H1560&lt;&gt;"United Kingdom"),"Drop","Keep")</f>
        <v/>
      </c>
    </row>
    <row r="1561">
      <c r="A1561" t="n">
        <v>540154</v>
      </c>
      <c r="B1561" t="inlineStr">
        <is>
          <t>84970L</t>
        </is>
      </c>
      <c r="C1561" t="inlineStr">
        <is>
          <t>SINGLE HEART ZINC T-LIGHT HOLDER</t>
        </is>
      </c>
      <c r="D1561" t="n">
        <v>3</v>
      </c>
      <c r="E1561" s="8" t="n">
        <v>40548.47916666666</v>
      </c>
      <c r="F1561" s="9" t="n">
        <v>2.13</v>
      </c>
      <c r="H1561" t="inlineStr">
        <is>
          <t>United Kingdom</t>
        </is>
      </c>
      <c r="I1561" s="10">
        <f>IF(OR(G1561="",LEFT(A1561,1)="C",D1561&lt;=0,F1561&lt;=0,ISNUMBER(MATCH(B1561,NonProduct,0)),LEFT(B1561,5)="gift_",H1561&lt;&gt;"United Kingdom"),"Drop","Keep")</f>
        <v/>
      </c>
    </row>
    <row r="1562">
      <c r="A1562" t="n">
        <v>540154</v>
      </c>
      <c r="B1562" t="inlineStr">
        <is>
          <t>84970S</t>
        </is>
      </c>
      <c r="C1562" t="inlineStr">
        <is>
          <t>HANGING HEART ZINC T-LIGHT HOLDER</t>
        </is>
      </c>
      <c r="D1562" t="n">
        <v>3</v>
      </c>
      <c r="E1562" s="8" t="n">
        <v>40548.47916666666</v>
      </c>
      <c r="F1562" s="9" t="n">
        <v>2.13</v>
      </c>
      <c r="H1562" t="inlineStr">
        <is>
          <t>United Kingdom</t>
        </is>
      </c>
      <c r="I1562" s="10">
        <f>IF(OR(G1562="",LEFT(A1562,1)="C",D1562&lt;=0,F1562&lt;=0,ISNUMBER(MATCH(B1562,NonProduct,0)),LEFT(B1562,5)="gift_",H1562&lt;&gt;"United Kingdom"),"Drop","Keep")</f>
        <v/>
      </c>
    </row>
    <row r="1563">
      <c r="A1563" t="n">
        <v>540154</v>
      </c>
      <c r="B1563" t="n">
        <v>84978</v>
      </c>
      <c r="C1563" t="inlineStr">
        <is>
          <t>HANGING HEART JAR T-LIGHT HOLDER</t>
        </is>
      </c>
      <c r="D1563" t="n">
        <v>6</v>
      </c>
      <c r="E1563" s="8" t="n">
        <v>40548.47916666666</v>
      </c>
      <c r="F1563" s="9" t="n">
        <v>2.51</v>
      </c>
      <c r="H1563" t="inlineStr">
        <is>
          <t>United Kingdom</t>
        </is>
      </c>
      <c r="I1563" s="10">
        <f>IF(OR(G1563="",LEFT(A1563,1)="C",D1563&lt;=0,F1563&lt;=0,ISNUMBER(MATCH(B1563,NonProduct,0)),LEFT(B1563,5)="gift_",H1563&lt;&gt;"United Kingdom"),"Drop","Keep")</f>
        <v/>
      </c>
    </row>
    <row r="1564">
      <c r="A1564" t="n">
        <v>540154</v>
      </c>
      <c r="B1564" t="n">
        <v>84992</v>
      </c>
      <c r="C1564" t="inlineStr">
        <is>
          <t>72 SWEETHEART FAIRY CAKE CASES</t>
        </is>
      </c>
      <c r="D1564" t="n">
        <v>1</v>
      </c>
      <c r="E1564" s="8" t="n">
        <v>40548.47916666666</v>
      </c>
      <c r="F1564" s="9" t="n">
        <v>1.28</v>
      </c>
      <c r="H1564" t="inlineStr">
        <is>
          <t>United Kingdom</t>
        </is>
      </c>
      <c r="I1564" s="10">
        <f>IF(OR(G1564="",LEFT(A1564,1)="C",D1564&lt;=0,F1564&lt;=0,ISNUMBER(MATCH(B1564,NonProduct,0)),LEFT(B1564,5)="gift_",H1564&lt;&gt;"United Kingdom"),"Drop","Keep")</f>
        <v/>
      </c>
    </row>
    <row r="1565">
      <c r="A1565" t="n">
        <v>540154</v>
      </c>
      <c r="B1565" t="inlineStr">
        <is>
          <t>84993A</t>
        </is>
      </c>
      <c r="C1565" t="inlineStr">
        <is>
          <t>75 GREEN PETIT FOUR CASES</t>
        </is>
      </c>
      <c r="D1565" t="n">
        <v>1</v>
      </c>
      <c r="E1565" s="8" t="n">
        <v>40548.47916666666</v>
      </c>
      <c r="F1565" s="9" t="n">
        <v>0.84</v>
      </c>
      <c r="H1565" t="inlineStr">
        <is>
          <t>United Kingdom</t>
        </is>
      </c>
      <c r="I1565" s="10">
        <f>IF(OR(G1565="",LEFT(A1565,1)="C",D1565&lt;=0,F1565&lt;=0,ISNUMBER(MATCH(B1565,NonProduct,0)),LEFT(B1565,5)="gift_",H1565&lt;&gt;"United Kingdom"),"Drop","Keep")</f>
        <v/>
      </c>
    </row>
    <row r="1566">
      <c r="A1566" t="n">
        <v>540154</v>
      </c>
      <c r="B1566" t="inlineStr">
        <is>
          <t>85032D</t>
        </is>
      </c>
      <c r="C1566" t="inlineStr">
        <is>
          <t>YULETIDE IMAGES GIFT WRAP SET</t>
        </is>
      </c>
      <c r="D1566" t="n">
        <v>1</v>
      </c>
      <c r="E1566" s="8" t="n">
        <v>40548.47916666666</v>
      </c>
      <c r="F1566" s="9" t="n">
        <v>1.66</v>
      </c>
      <c r="H1566" t="inlineStr">
        <is>
          <t>United Kingdom</t>
        </is>
      </c>
      <c r="I1566" s="10">
        <f>IF(OR(G1566="",LEFT(A1566,1)="C",D1566&lt;=0,F1566&lt;=0,ISNUMBER(MATCH(B1566,NonProduct,0)),LEFT(B1566,5)="gift_",H1566&lt;&gt;"United Kingdom"),"Drop","Keep")</f>
        <v/>
      </c>
    </row>
    <row r="1567">
      <c r="A1567" t="n">
        <v>540154</v>
      </c>
      <c r="B1567" t="inlineStr">
        <is>
          <t>85034B</t>
        </is>
      </c>
      <c r="C1567" t="inlineStr">
        <is>
          <t>3 WHITE CHOC MORRIS BOXED CANDLES</t>
        </is>
      </c>
      <c r="D1567" t="n">
        <v>2</v>
      </c>
      <c r="E1567" s="8" t="n">
        <v>40548.47916666666</v>
      </c>
      <c r="F1567" s="9" t="n">
        <v>3.36</v>
      </c>
      <c r="H1567" t="inlineStr">
        <is>
          <t>United Kingdom</t>
        </is>
      </c>
      <c r="I1567" s="10">
        <f>IF(OR(G1567="",LEFT(A1567,1)="C",D1567&lt;=0,F1567&lt;=0,ISNUMBER(MATCH(B1567,NonProduct,0)),LEFT(B1567,5)="gift_",H1567&lt;&gt;"United Kingdom"),"Drop","Keep")</f>
        <v/>
      </c>
    </row>
    <row r="1568">
      <c r="A1568" t="n">
        <v>540154</v>
      </c>
      <c r="B1568" t="inlineStr">
        <is>
          <t>85049H</t>
        </is>
      </c>
      <c r="C1568" t="inlineStr">
        <is>
          <t xml:space="preserve">URBAN BLACK RIBBONS </t>
        </is>
      </c>
      <c r="D1568" t="n">
        <v>8</v>
      </c>
      <c r="E1568" s="8" t="n">
        <v>40548.47916666666</v>
      </c>
      <c r="F1568" s="9" t="n">
        <v>0.85</v>
      </c>
      <c r="H1568" t="inlineStr">
        <is>
          <t>United Kingdom</t>
        </is>
      </c>
      <c r="I1568" s="10">
        <f>IF(OR(G1568="",LEFT(A1568,1)="C",D1568&lt;=0,F1568&lt;=0,ISNUMBER(MATCH(B1568,NonProduct,0)),LEFT(B1568,5)="gift_",H1568&lt;&gt;"United Kingdom"),"Drop","Keep")</f>
        <v/>
      </c>
    </row>
    <row r="1569">
      <c r="A1569" t="n">
        <v>540154</v>
      </c>
      <c r="B1569" t="n">
        <v>85059</v>
      </c>
      <c r="C1569" t="inlineStr">
        <is>
          <t>FRENCH ENAMEL WATER BASIN</t>
        </is>
      </c>
      <c r="D1569" t="n">
        <v>3</v>
      </c>
      <c r="E1569" s="8" t="n">
        <v>40548.47916666666</v>
      </c>
      <c r="F1569" s="9" t="n">
        <v>3.36</v>
      </c>
      <c r="H1569" t="inlineStr">
        <is>
          <t>United Kingdom</t>
        </is>
      </c>
      <c r="I1569" s="10">
        <f>IF(OR(G1569="",LEFT(A1569,1)="C",D1569&lt;=0,F1569&lt;=0,ISNUMBER(MATCH(B1569,NonProduct,0)),LEFT(B1569,5)="gift_",H1569&lt;&gt;"United Kingdom"),"Drop","Keep")</f>
        <v/>
      </c>
    </row>
    <row r="1570">
      <c r="A1570" t="n">
        <v>540154</v>
      </c>
      <c r="B1570" t="inlineStr">
        <is>
          <t>85071A</t>
        </is>
      </c>
      <c r="C1570" t="inlineStr">
        <is>
          <t>BLUE CHARLIE+LOLA PERSONAL DOORSIGN</t>
        </is>
      </c>
      <c r="D1570" t="n">
        <v>3</v>
      </c>
      <c r="E1570" s="8" t="n">
        <v>40548.47916666666</v>
      </c>
      <c r="F1570" s="9" t="n">
        <v>0.85</v>
      </c>
      <c r="H1570" t="inlineStr">
        <is>
          <t>United Kingdom</t>
        </is>
      </c>
      <c r="I1570" s="10">
        <f>IF(OR(G1570="",LEFT(A1570,1)="C",D1570&lt;=0,F1570&lt;=0,ISNUMBER(MATCH(B1570,NonProduct,0)),LEFT(B1570,5)="gift_",H1570&lt;&gt;"United Kingdom"),"Drop","Keep")</f>
        <v/>
      </c>
    </row>
    <row r="1571">
      <c r="A1571" t="n">
        <v>540154</v>
      </c>
      <c r="B1571" t="inlineStr">
        <is>
          <t>85071C</t>
        </is>
      </c>
      <c r="C1571" t="inlineStr">
        <is>
          <t>CHARLIE+LOLA"EXTREMELY BUSY" SIGN</t>
        </is>
      </c>
      <c r="D1571" t="n">
        <v>5</v>
      </c>
      <c r="E1571" s="8" t="n">
        <v>40548.47916666666</v>
      </c>
      <c r="F1571" s="9" t="n">
        <v>0.85</v>
      </c>
      <c r="H1571" t="inlineStr">
        <is>
          <t>United Kingdom</t>
        </is>
      </c>
      <c r="I1571" s="10">
        <f>IF(OR(G1571="",LEFT(A1571,1)="C",D1571&lt;=0,F1571&lt;=0,ISNUMBER(MATCH(B1571,NonProduct,0)),LEFT(B1571,5)="gift_",H1571&lt;&gt;"United Kingdom"),"Drop","Keep")</f>
        <v/>
      </c>
    </row>
    <row r="1572">
      <c r="A1572" t="n">
        <v>540154</v>
      </c>
      <c r="B1572" t="inlineStr">
        <is>
          <t>85071D</t>
        </is>
      </c>
      <c r="C1572" t="inlineStr">
        <is>
          <t>CHARLIE+LOLA MY ROOM DOOR SIGN</t>
        </is>
      </c>
      <c r="D1572" t="n">
        <v>2</v>
      </c>
      <c r="E1572" s="8" t="n">
        <v>40548.47916666666</v>
      </c>
      <c r="F1572" s="9" t="n">
        <v>0.85</v>
      </c>
      <c r="H1572" t="inlineStr">
        <is>
          <t>United Kingdom</t>
        </is>
      </c>
      <c r="I1572" s="10">
        <f>IF(OR(G1572="",LEFT(A1572,1)="C",D1572&lt;=0,F1572&lt;=0,ISNUMBER(MATCH(B1572,NonProduct,0)),LEFT(B1572,5)="gift_",H1572&lt;&gt;"United Kingdom"),"Drop","Keep")</f>
        <v/>
      </c>
    </row>
    <row r="1573">
      <c r="A1573" t="n">
        <v>540154</v>
      </c>
      <c r="B1573" t="n">
        <v>85087</v>
      </c>
      <c r="C1573" t="inlineStr">
        <is>
          <t>CANDY SPOT CUSHION COVER</t>
        </is>
      </c>
      <c r="D1573" t="n">
        <v>4</v>
      </c>
      <c r="E1573" s="8" t="n">
        <v>40548.47916666666</v>
      </c>
      <c r="F1573" s="9" t="n">
        <v>3.36</v>
      </c>
      <c r="H1573" t="inlineStr">
        <is>
          <t>United Kingdom</t>
        </is>
      </c>
      <c r="I1573" s="10">
        <f>IF(OR(G1573="",LEFT(A1573,1)="C",D1573&lt;=0,F1573&lt;=0,ISNUMBER(MATCH(B1573,NonProduct,0)),LEFT(B1573,5)="gift_",H1573&lt;&gt;"United Kingdom"),"Drop","Keep")</f>
        <v/>
      </c>
    </row>
    <row r="1574">
      <c r="A1574" t="n">
        <v>540154</v>
      </c>
      <c r="B1574" t="n">
        <v>85088</v>
      </c>
      <c r="C1574" t="inlineStr">
        <is>
          <t>CANDY SPOT HAND BAG</t>
        </is>
      </c>
      <c r="D1574" t="n">
        <v>3</v>
      </c>
      <c r="E1574" s="8" t="n">
        <v>40548.47916666666</v>
      </c>
      <c r="F1574" s="9" t="n">
        <v>1.66</v>
      </c>
      <c r="H1574" t="inlineStr">
        <is>
          <t>United Kingdom</t>
        </is>
      </c>
      <c r="I1574" s="10">
        <f>IF(OR(G1574="",LEFT(A1574,1)="C",D1574&lt;=0,F1574&lt;=0,ISNUMBER(MATCH(B1574,NonProduct,0)),LEFT(B1574,5)="gift_",H1574&lt;&gt;"United Kingdom"),"Drop","Keep")</f>
        <v/>
      </c>
    </row>
    <row r="1575">
      <c r="A1575" t="n">
        <v>540154</v>
      </c>
      <c r="B1575" t="n">
        <v>85094</v>
      </c>
      <c r="C1575" t="inlineStr">
        <is>
          <t>CANDY SPOT EGG WARMER RABBIT</t>
        </is>
      </c>
      <c r="D1575" t="n">
        <v>1</v>
      </c>
      <c r="E1575" s="8" t="n">
        <v>40548.47916666666</v>
      </c>
      <c r="F1575" s="9" t="n">
        <v>0.85</v>
      </c>
      <c r="H1575" t="inlineStr">
        <is>
          <t>United Kingdom</t>
        </is>
      </c>
      <c r="I1575" s="10">
        <f>IF(OR(G1575="",LEFT(A1575,1)="C",D1575&lt;=0,F1575&lt;=0,ISNUMBER(MATCH(B1575,NonProduct,0)),LEFT(B1575,5)="gift_",H1575&lt;&gt;"United Kingdom"),"Drop","Keep")</f>
        <v/>
      </c>
    </row>
    <row r="1576">
      <c r="A1576" t="n">
        <v>540154</v>
      </c>
      <c r="B1576" t="n">
        <v>85095</v>
      </c>
      <c r="C1576" t="inlineStr">
        <is>
          <t>THREE CANVAS LUGGAGE TAGS</t>
        </is>
      </c>
      <c r="D1576" t="n">
        <v>3</v>
      </c>
      <c r="E1576" s="8" t="n">
        <v>40548.47916666666</v>
      </c>
      <c r="F1576" s="9" t="n">
        <v>1.28</v>
      </c>
      <c r="H1576" t="inlineStr">
        <is>
          <t>United Kingdom</t>
        </is>
      </c>
      <c r="I1576" s="10">
        <f>IF(OR(G1576="",LEFT(A1576,1)="C",D1576&lt;=0,F1576&lt;=0,ISNUMBER(MATCH(B1576,NonProduct,0)),LEFT(B1576,5)="gift_",H1576&lt;&gt;"United Kingdom"),"Drop","Keep")</f>
        <v/>
      </c>
    </row>
    <row r="1577">
      <c r="A1577" t="n">
        <v>540154</v>
      </c>
      <c r="B1577" t="inlineStr">
        <is>
          <t>85099F</t>
        </is>
      </c>
      <c r="C1577" t="inlineStr">
        <is>
          <t>JUMBO BAG STRAWBERRY</t>
        </is>
      </c>
      <c r="D1577" t="n">
        <v>1</v>
      </c>
      <c r="E1577" s="8" t="n">
        <v>40548.47916666666</v>
      </c>
      <c r="F1577" s="9" t="n">
        <v>4.21</v>
      </c>
      <c r="H1577" t="inlineStr">
        <is>
          <t>United Kingdom</t>
        </is>
      </c>
      <c r="I1577" s="10">
        <f>IF(OR(G1577="",LEFT(A1577,1)="C",D1577&lt;=0,F1577&lt;=0,ISNUMBER(MATCH(B1577,NonProduct,0)),LEFT(B1577,5)="gift_",H1577&lt;&gt;"United Kingdom"),"Drop","Keep")</f>
        <v/>
      </c>
    </row>
    <row r="1578">
      <c r="A1578" t="n">
        <v>540154</v>
      </c>
      <c r="B1578" t="inlineStr">
        <is>
          <t>85131D</t>
        </is>
      </c>
      <c r="C1578" t="inlineStr">
        <is>
          <t>BEADED CRYSTAL HEART PINK ON STICK</t>
        </is>
      </c>
      <c r="D1578" t="n">
        <v>2</v>
      </c>
      <c r="E1578" s="8" t="n">
        <v>40548.47916666666</v>
      </c>
      <c r="F1578" s="9" t="n">
        <v>0.85</v>
      </c>
      <c r="H1578" t="inlineStr">
        <is>
          <t>United Kingdom</t>
        </is>
      </c>
      <c r="I1578" s="10">
        <f>IF(OR(G1578="",LEFT(A1578,1)="C",D1578&lt;=0,F1578&lt;=0,ISNUMBER(MATCH(B1578,NonProduct,0)),LEFT(B1578,5)="gift_",H1578&lt;&gt;"United Kingdom"),"Drop","Keep")</f>
        <v/>
      </c>
    </row>
    <row r="1579">
      <c r="A1579" t="n">
        <v>540154</v>
      </c>
      <c r="B1579" t="inlineStr">
        <is>
          <t>85163B</t>
        </is>
      </c>
      <c r="C1579" t="inlineStr">
        <is>
          <t xml:space="preserve">BLACK BAROQUE WALL CLOCK </t>
        </is>
      </c>
      <c r="D1579" t="n">
        <v>1</v>
      </c>
      <c r="E1579" s="8" t="n">
        <v>40548.47916666666</v>
      </c>
      <c r="F1579" s="9" t="n">
        <v>8.470000000000001</v>
      </c>
      <c r="H1579" t="inlineStr">
        <is>
          <t>United Kingdom</t>
        </is>
      </c>
      <c r="I1579" s="10">
        <f>IF(OR(G1579="",LEFT(A1579,1)="C",D1579&lt;=0,F1579&lt;=0,ISNUMBER(MATCH(B1579,NonProduct,0)),LEFT(B1579,5)="gift_",H1579&lt;&gt;"United Kingdom"),"Drop","Keep")</f>
        <v/>
      </c>
    </row>
    <row r="1580">
      <c r="A1580" t="n">
        <v>540154</v>
      </c>
      <c r="B1580" t="inlineStr">
        <is>
          <t>85168B</t>
        </is>
      </c>
      <c r="C1580" t="inlineStr">
        <is>
          <t>BLACK BAROQUE CARRIAGE CLOCK</t>
        </is>
      </c>
      <c r="D1580" t="n">
        <v>1</v>
      </c>
      <c r="E1580" s="8" t="n">
        <v>40548.47916666666</v>
      </c>
      <c r="F1580" s="9" t="n">
        <v>8.470000000000001</v>
      </c>
      <c r="H1580" t="inlineStr">
        <is>
          <t>United Kingdom</t>
        </is>
      </c>
      <c r="I1580" s="10">
        <f>IF(OR(G1580="",LEFT(A1580,1)="C",D1580&lt;=0,F1580&lt;=0,ISNUMBER(MATCH(B1580,NonProduct,0)),LEFT(B1580,5)="gift_",H1580&lt;&gt;"United Kingdom"),"Drop","Keep")</f>
        <v/>
      </c>
    </row>
    <row r="1581">
      <c r="A1581" t="n">
        <v>540154</v>
      </c>
      <c r="B1581" t="inlineStr">
        <is>
          <t>85169A</t>
        </is>
      </c>
      <c r="C1581" t="inlineStr">
        <is>
          <t>IVORY LOVE BIRD CANDLE</t>
        </is>
      </c>
      <c r="D1581" t="n">
        <v>2</v>
      </c>
      <c r="E1581" s="8" t="n">
        <v>40548.47916666666</v>
      </c>
      <c r="F1581" s="9" t="n">
        <v>0.85</v>
      </c>
      <c r="H1581" t="inlineStr">
        <is>
          <t>United Kingdom</t>
        </is>
      </c>
      <c r="I1581" s="10">
        <f>IF(OR(G1581="",LEFT(A1581,1)="C",D1581&lt;=0,F1581&lt;=0,ISNUMBER(MATCH(B1581,NonProduct,0)),LEFT(B1581,5)="gift_",H1581&lt;&gt;"United Kingdom"),"Drop","Keep")</f>
        <v/>
      </c>
    </row>
    <row r="1582">
      <c r="A1582" t="n">
        <v>540154</v>
      </c>
      <c r="B1582" t="inlineStr">
        <is>
          <t>85169B</t>
        </is>
      </c>
      <c r="C1582" t="inlineStr">
        <is>
          <t>BLACK LOVE BIRD CANDLE</t>
        </is>
      </c>
      <c r="D1582" t="n">
        <v>1</v>
      </c>
      <c r="E1582" s="8" t="n">
        <v>40548.47916666666</v>
      </c>
      <c r="F1582" s="9" t="n">
        <v>0.85</v>
      </c>
      <c r="H1582" t="inlineStr">
        <is>
          <t>United Kingdom</t>
        </is>
      </c>
      <c r="I1582" s="10">
        <f>IF(OR(G1582="",LEFT(A1582,1)="C",D1582&lt;=0,F1582&lt;=0,ISNUMBER(MATCH(B1582,NonProduct,0)),LEFT(B1582,5)="gift_",H1582&lt;&gt;"United Kingdom"),"Drop","Keep")</f>
        <v/>
      </c>
    </row>
    <row r="1583">
      <c r="A1583" t="n">
        <v>540154</v>
      </c>
      <c r="B1583" t="inlineStr">
        <is>
          <t>85169C</t>
        </is>
      </c>
      <c r="C1583" t="inlineStr">
        <is>
          <t>EAU DE NIL LOVE BIRD CANDLE</t>
        </is>
      </c>
      <c r="D1583" t="n">
        <v>1</v>
      </c>
      <c r="E1583" s="8" t="n">
        <v>40548.47916666666</v>
      </c>
      <c r="F1583" s="9" t="n">
        <v>0.85</v>
      </c>
      <c r="H1583" t="inlineStr">
        <is>
          <t>United Kingdom</t>
        </is>
      </c>
      <c r="I1583" s="10">
        <f>IF(OR(G1583="",LEFT(A1583,1)="C",D1583&lt;=0,F1583&lt;=0,ISNUMBER(MATCH(B1583,NonProduct,0)),LEFT(B1583,5)="gift_",H1583&lt;&gt;"United Kingdom"),"Drop","Keep")</f>
        <v/>
      </c>
    </row>
    <row r="1584">
      <c r="A1584" t="n">
        <v>540154</v>
      </c>
      <c r="B1584" t="inlineStr">
        <is>
          <t>85170C</t>
        </is>
      </c>
      <c r="C1584" t="inlineStr">
        <is>
          <t>SET/6 EAU DE NIL BIRD T-LIGHTS</t>
        </is>
      </c>
      <c r="D1584" t="n">
        <v>3</v>
      </c>
      <c r="E1584" s="8" t="n">
        <v>40548.47916666666</v>
      </c>
      <c r="F1584" s="9" t="n">
        <v>2.51</v>
      </c>
      <c r="H1584" t="inlineStr">
        <is>
          <t>United Kingdom</t>
        </is>
      </c>
      <c r="I1584" s="10">
        <f>IF(OR(G1584="",LEFT(A1584,1)="C",D1584&lt;=0,F1584&lt;=0,ISNUMBER(MATCH(B1584,NonProduct,0)),LEFT(B1584,5)="gift_",H1584&lt;&gt;"United Kingdom"),"Drop","Keep")</f>
        <v/>
      </c>
    </row>
    <row r="1585">
      <c r="A1585" t="n">
        <v>540154</v>
      </c>
      <c r="B1585" t="inlineStr">
        <is>
          <t>85170D</t>
        </is>
      </c>
      <c r="C1585" t="inlineStr">
        <is>
          <t>SET/6 PINK BIRD T-LIGHT CANDLES</t>
        </is>
      </c>
      <c r="D1585" t="n">
        <v>4</v>
      </c>
      <c r="E1585" s="8" t="n">
        <v>40548.47916666666</v>
      </c>
      <c r="F1585" s="9" t="n">
        <v>2.51</v>
      </c>
      <c r="H1585" t="inlineStr">
        <is>
          <t>United Kingdom</t>
        </is>
      </c>
      <c r="I1585" s="10">
        <f>IF(OR(G1585="",LEFT(A1585,1)="C",D1585&lt;=0,F1585&lt;=0,ISNUMBER(MATCH(B1585,NonProduct,0)),LEFT(B1585,5)="gift_",H1585&lt;&gt;"United Kingdom"),"Drop","Keep")</f>
        <v/>
      </c>
    </row>
    <row r="1586">
      <c r="A1586" t="n">
        <v>540154</v>
      </c>
      <c r="B1586" t="n">
        <v>85176</v>
      </c>
      <c r="C1586" t="inlineStr">
        <is>
          <t>SEWING SUSAN 21 NEEDLE SET</t>
        </is>
      </c>
      <c r="D1586" t="n">
        <v>1</v>
      </c>
      <c r="E1586" s="8" t="n">
        <v>40548.47916666666</v>
      </c>
      <c r="F1586" s="9" t="n">
        <v>1.66</v>
      </c>
      <c r="H1586" t="inlineStr">
        <is>
          <t>United Kingdom</t>
        </is>
      </c>
      <c r="I1586" s="10">
        <f>IF(OR(G1586="",LEFT(A1586,1)="C",D1586&lt;=0,F1586&lt;=0,ISNUMBER(MATCH(B1586,NonProduct,0)),LEFT(B1586,5)="gift_",H1586&lt;&gt;"United Kingdom"),"Drop","Keep")</f>
        <v/>
      </c>
    </row>
    <row r="1587">
      <c r="A1587" t="n">
        <v>540154</v>
      </c>
      <c r="B1587" t="n">
        <v>85178</v>
      </c>
      <c r="C1587" t="inlineStr">
        <is>
          <t>VICTORIAN SEWING KIT</t>
        </is>
      </c>
      <c r="D1587" t="n">
        <v>1</v>
      </c>
      <c r="E1587" s="8" t="n">
        <v>40548.47916666666</v>
      </c>
      <c r="F1587" s="9" t="n">
        <v>2.51</v>
      </c>
      <c r="H1587" t="inlineStr">
        <is>
          <t>United Kingdom</t>
        </is>
      </c>
      <c r="I1587" s="10">
        <f>IF(OR(G1587="",LEFT(A1587,1)="C",D1587&lt;=0,F1587&lt;=0,ISNUMBER(MATCH(B1587,NonProduct,0)),LEFT(B1587,5)="gift_",H1587&lt;&gt;"United Kingdom"),"Drop","Keep")</f>
        <v/>
      </c>
    </row>
    <row r="1588">
      <c r="A1588" t="n">
        <v>540154</v>
      </c>
      <c r="B1588" t="inlineStr">
        <is>
          <t>85179C</t>
        </is>
      </c>
      <c r="C1588" t="inlineStr">
        <is>
          <t>PINK BITTY LIGHT CHAIN</t>
        </is>
      </c>
      <c r="D1588" t="n">
        <v>1</v>
      </c>
      <c r="E1588" s="8" t="n">
        <v>40548.47916666666</v>
      </c>
      <c r="F1588" s="9" t="n">
        <v>2.51</v>
      </c>
      <c r="H1588" t="inlineStr">
        <is>
          <t>United Kingdom</t>
        </is>
      </c>
      <c r="I1588" s="10">
        <f>IF(OR(G1588="",LEFT(A1588,1)="C",D1588&lt;=0,F1588&lt;=0,ISNUMBER(MATCH(B1588,NonProduct,0)),LEFT(B1588,5)="gift_",H1588&lt;&gt;"United Kingdom"),"Drop","Keep")</f>
        <v/>
      </c>
    </row>
    <row r="1589">
      <c r="A1589" t="n">
        <v>540154</v>
      </c>
      <c r="B1589" t="inlineStr">
        <is>
          <t>85180B</t>
        </is>
      </c>
      <c r="C1589" t="inlineStr">
        <is>
          <t xml:space="preserve">PINK HEARTS LIGHT CHAIN </t>
        </is>
      </c>
      <c r="D1589" t="n">
        <v>3</v>
      </c>
      <c r="E1589" s="8" t="n">
        <v>40548.47916666666</v>
      </c>
      <c r="F1589" s="9" t="n">
        <v>2.51</v>
      </c>
      <c r="H1589" t="inlineStr">
        <is>
          <t>United Kingdom</t>
        </is>
      </c>
      <c r="I1589" s="10">
        <f>IF(OR(G1589="",LEFT(A1589,1)="C",D1589&lt;=0,F1589&lt;=0,ISNUMBER(MATCH(B1589,NonProduct,0)),LEFT(B1589,5)="gift_",H1589&lt;&gt;"United Kingdom"),"Drop","Keep")</f>
        <v/>
      </c>
    </row>
    <row r="1590">
      <c r="A1590" t="n">
        <v>540154</v>
      </c>
      <c r="B1590" t="inlineStr">
        <is>
          <t>85184C</t>
        </is>
      </c>
      <c r="C1590" t="inlineStr">
        <is>
          <t>S/4 VALENTINE DECOUPAGE HEART BOX</t>
        </is>
      </c>
      <c r="D1590" t="n">
        <v>1</v>
      </c>
      <c r="E1590" s="8" t="n">
        <v>40548.47916666666</v>
      </c>
      <c r="F1590" s="9" t="n">
        <v>3.36</v>
      </c>
      <c r="H1590" t="inlineStr">
        <is>
          <t>United Kingdom</t>
        </is>
      </c>
      <c r="I1590" s="10">
        <f>IF(OR(G1590="",LEFT(A1590,1)="C",D1590&lt;=0,F1590&lt;=0,ISNUMBER(MATCH(B1590,NonProduct,0)),LEFT(B1590,5)="gift_",H1590&lt;&gt;"United Kingdom"),"Drop","Keep")</f>
        <v/>
      </c>
    </row>
    <row r="1591">
      <c r="A1591" t="n">
        <v>540154</v>
      </c>
      <c r="B1591" t="n">
        <v>85202</v>
      </c>
      <c r="C1591" t="inlineStr">
        <is>
          <t>HANGING WOOD AND FELT HEART</t>
        </is>
      </c>
      <c r="D1591" t="n">
        <v>12</v>
      </c>
      <c r="E1591" s="8" t="n">
        <v>40548.47916666666</v>
      </c>
      <c r="F1591" s="9" t="n">
        <v>0.43</v>
      </c>
      <c r="H1591" t="inlineStr">
        <is>
          <t>United Kingdom</t>
        </is>
      </c>
      <c r="I1591" s="10">
        <f>IF(OR(G1591="",LEFT(A1591,1)="C",D1591&lt;=0,F1591&lt;=0,ISNUMBER(MATCH(B1591,NonProduct,0)),LEFT(B1591,5)="gift_",H1591&lt;&gt;"United Kingdom"),"Drop","Keep")</f>
        <v/>
      </c>
    </row>
    <row r="1592">
      <c r="A1592" t="n">
        <v>540154</v>
      </c>
      <c r="B1592" t="n">
        <v>85203</v>
      </c>
      <c r="C1592" t="inlineStr">
        <is>
          <t xml:space="preserve">HANGING WOOD AND FELT BUTTERFLY </t>
        </is>
      </c>
      <c r="D1592" t="n">
        <v>5</v>
      </c>
      <c r="E1592" s="8" t="n">
        <v>40548.47916666666</v>
      </c>
      <c r="F1592" s="9" t="n">
        <v>0.43</v>
      </c>
      <c r="H1592" t="inlineStr">
        <is>
          <t>United Kingdom</t>
        </is>
      </c>
      <c r="I1592" s="10">
        <f>IF(OR(G1592="",LEFT(A1592,1)="C",D1592&lt;=0,F1592&lt;=0,ISNUMBER(MATCH(B1592,NonProduct,0)),LEFT(B1592,5)="gift_",H1592&lt;&gt;"United Kingdom"),"Drop","Keep")</f>
        <v/>
      </c>
    </row>
    <row r="1593">
      <c r="A1593" t="n">
        <v>540154</v>
      </c>
      <c r="B1593" t="inlineStr">
        <is>
          <t>90018A</t>
        </is>
      </c>
      <c r="C1593" t="inlineStr">
        <is>
          <t>SILVER M.O.P ORBIT DROP EARRINGS</t>
        </is>
      </c>
      <c r="D1593" t="n">
        <v>1</v>
      </c>
      <c r="E1593" s="8" t="n">
        <v>40548.47916666666</v>
      </c>
      <c r="F1593" s="9" t="n">
        <v>4.24</v>
      </c>
      <c r="H1593" t="inlineStr">
        <is>
          <t>United Kingdom</t>
        </is>
      </c>
      <c r="I1593" s="10">
        <f>IF(OR(G1593="",LEFT(A1593,1)="C",D1593&lt;=0,F1593&lt;=0,ISNUMBER(MATCH(B1593,NonProduct,0)),LEFT(B1593,5)="gift_",H1593&lt;&gt;"United Kingdom"),"Drop","Keep")</f>
        <v/>
      </c>
    </row>
    <row r="1594">
      <c r="A1594" t="n">
        <v>540154</v>
      </c>
      <c r="B1594" t="inlineStr">
        <is>
          <t>90037B</t>
        </is>
      </c>
      <c r="C1594" t="inlineStr">
        <is>
          <t>TINY CRYSTAL BRACELET GREEN</t>
        </is>
      </c>
      <c r="D1594" t="n">
        <v>1</v>
      </c>
      <c r="E1594" s="8" t="n">
        <v>40548.47916666666</v>
      </c>
      <c r="F1594" s="9" t="n">
        <v>2.54</v>
      </c>
      <c r="H1594" t="inlineStr">
        <is>
          <t>United Kingdom</t>
        </is>
      </c>
      <c r="I1594" s="10">
        <f>IF(OR(G1594="",LEFT(A1594,1)="C",D1594&lt;=0,F1594&lt;=0,ISNUMBER(MATCH(B1594,NonProduct,0)),LEFT(B1594,5)="gift_",H1594&lt;&gt;"United Kingdom"),"Drop","Keep")</f>
        <v/>
      </c>
    </row>
    <row r="1595">
      <c r="A1595" t="n">
        <v>540154</v>
      </c>
      <c r="B1595" t="n">
        <v>90041</v>
      </c>
      <c r="C1595" t="inlineStr">
        <is>
          <t>PEARL AND CHERRY QUARTZ BRACLET</t>
        </is>
      </c>
      <c r="D1595" t="n">
        <v>1</v>
      </c>
      <c r="E1595" s="8" t="n">
        <v>40548.47916666666</v>
      </c>
      <c r="F1595" s="9" t="n">
        <v>3.81</v>
      </c>
      <c r="H1595" t="inlineStr">
        <is>
          <t>United Kingdom</t>
        </is>
      </c>
      <c r="I1595" s="10">
        <f>IF(OR(G1595="",LEFT(A1595,1)="C",D1595&lt;=0,F1595&lt;=0,ISNUMBER(MATCH(B1595,NonProduct,0)),LEFT(B1595,5)="gift_",H1595&lt;&gt;"United Kingdom"),"Drop","Keep")</f>
        <v/>
      </c>
    </row>
    <row r="1596">
      <c r="A1596" t="n">
        <v>540154</v>
      </c>
      <c r="B1596" t="inlineStr">
        <is>
          <t>90042C</t>
        </is>
      </c>
      <c r="C1596" t="inlineStr">
        <is>
          <t>FRESHWATER PEARL BRACELET IVORY</t>
        </is>
      </c>
      <c r="D1596" t="n">
        <v>1</v>
      </c>
      <c r="E1596" s="8" t="n">
        <v>40548.47916666666</v>
      </c>
      <c r="F1596" s="9" t="n">
        <v>2.54</v>
      </c>
      <c r="H1596" t="inlineStr">
        <is>
          <t>United Kingdom</t>
        </is>
      </c>
      <c r="I1596" s="10">
        <f>IF(OR(G1596="",LEFT(A1596,1)="C",D1596&lt;=0,F1596&lt;=0,ISNUMBER(MATCH(B1596,NonProduct,0)),LEFT(B1596,5)="gift_",H1596&lt;&gt;"United Kingdom"),"Drop","Keep")</f>
        <v/>
      </c>
    </row>
    <row r="1597">
      <c r="A1597" t="n">
        <v>540154</v>
      </c>
      <c r="B1597" t="n">
        <v>90071</v>
      </c>
      <c r="C1597" t="inlineStr">
        <is>
          <t>RUBY GLASS CLUSTER EARRINGS</t>
        </is>
      </c>
      <c r="D1597" t="n">
        <v>2</v>
      </c>
      <c r="E1597" s="8" t="n">
        <v>40548.47916666666</v>
      </c>
      <c r="F1597" s="9" t="n">
        <v>1.26</v>
      </c>
      <c r="H1597" t="inlineStr">
        <is>
          <t>United Kingdom</t>
        </is>
      </c>
      <c r="I1597" s="10">
        <f>IF(OR(G1597="",LEFT(A1597,1)="C",D1597&lt;=0,F1597&lt;=0,ISNUMBER(MATCH(B1597,NonProduct,0)),LEFT(B1597,5)="gift_",H1597&lt;&gt;"United Kingdom"),"Drop","Keep")</f>
        <v/>
      </c>
    </row>
    <row r="1598">
      <c r="A1598" t="n">
        <v>540154</v>
      </c>
      <c r="B1598" t="n">
        <v>90114</v>
      </c>
      <c r="C1598" t="inlineStr">
        <is>
          <t>SUMMER DAISIES BAG CHARM</t>
        </is>
      </c>
      <c r="D1598" t="n">
        <v>1</v>
      </c>
      <c r="E1598" s="8" t="n">
        <v>40548.47916666666</v>
      </c>
      <c r="F1598" s="9" t="n">
        <v>2.51</v>
      </c>
      <c r="H1598" t="inlineStr">
        <is>
          <t>United Kingdom</t>
        </is>
      </c>
      <c r="I1598" s="10">
        <f>IF(OR(G1598="",LEFT(A1598,1)="C",D1598&lt;=0,F1598&lt;=0,ISNUMBER(MATCH(B1598,NonProduct,0)),LEFT(B1598,5)="gift_",H1598&lt;&gt;"United Kingdom"),"Drop","Keep")</f>
        <v/>
      </c>
    </row>
    <row r="1599">
      <c r="A1599" t="n">
        <v>540154</v>
      </c>
      <c r="B1599" t="n">
        <v>90115</v>
      </c>
      <c r="C1599" t="inlineStr">
        <is>
          <t>SUMMER BUTTERFLIES BAG CHARM</t>
        </is>
      </c>
      <c r="D1599" t="n">
        <v>2</v>
      </c>
      <c r="E1599" s="8" t="n">
        <v>40548.47916666666</v>
      </c>
      <c r="F1599" s="9" t="n">
        <v>2.51</v>
      </c>
      <c r="H1599" t="inlineStr">
        <is>
          <t>United Kingdom</t>
        </is>
      </c>
      <c r="I1599" s="10">
        <f>IF(OR(G1599="",LEFT(A1599,1)="C",D1599&lt;=0,F1599&lt;=0,ISNUMBER(MATCH(B1599,NonProduct,0)),LEFT(B1599,5)="gift_",H1599&lt;&gt;"United Kingdom"),"Drop","Keep")</f>
        <v/>
      </c>
    </row>
    <row r="1600">
      <c r="A1600" t="n">
        <v>540154</v>
      </c>
      <c r="B1600" t="inlineStr">
        <is>
          <t>90125B</t>
        </is>
      </c>
      <c r="C1600" t="inlineStr">
        <is>
          <t>AQUA BERTIE GLASS BEAD BAG CHARM</t>
        </is>
      </c>
      <c r="D1600" t="n">
        <v>1</v>
      </c>
      <c r="E1600" s="8" t="n">
        <v>40548.47916666666</v>
      </c>
      <c r="F1600" s="9" t="n">
        <v>1.66</v>
      </c>
      <c r="H1600" t="inlineStr">
        <is>
          <t>United Kingdom</t>
        </is>
      </c>
      <c r="I1600" s="10">
        <f>IF(OR(G1600="",LEFT(A1600,1)="C",D1600&lt;=0,F1600&lt;=0,ISNUMBER(MATCH(B1600,NonProduct,0)),LEFT(B1600,5)="gift_",H1600&lt;&gt;"United Kingdom"),"Drop","Keep")</f>
        <v/>
      </c>
    </row>
    <row r="1601">
      <c r="A1601" t="n">
        <v>540154</v>
      </c>
      <c r="B1601" t="inlineStr">
        <is>
          <t>90125C</t>
        </is>
      </c>
      <c r="C1601" t="inlineStr">
        <is>
          <t>TURQUOISE BERTIE GLASS BEAD CHARM</t>
        </is>
      </c>
      <c r="D1601" t="n">
        <v>1</v>
      </c>
      <c r="E1601" s="8" t="n">
        <v>40548.47916666666</v>
      </c>
      <c r="F1601" s="9" t="n">
        <v>1.66</v>
      </c>
      <c r="H1601" t="inlineStr">
        <is>
          <t>United Kingdom</t>
        </is>
      </c>
      <c r="I1601" s="10">
        <f>IF(OR(G1601="",LEFT(A1601,1)="C",D1601&lt;=0,F1601&lt;=0,ISNUMBER(MATCH(B1601,NonProduct,0)),LEFT(B1601,5)="gift_",H1601&lt;&gt;"United Kingdom"),"Drop","Keep")</f>
        <v/>
      </c>
    </row>
    <row r="1602">
      <c r="A1602" t="n">
        <v>540154</v>
      </c>
      <c r="B1602" t="inlineStr">
        <is>
          <t>90125D</t>
        </is>
      </c>
      <c r="C1602" t="inlineStr">
        <is>
          <t>PURPLE BERTIE GLASS BEAD BAG CHARM</t>
        </is>
      </c>
      <c r="D1602" t="n">
        <v>1</v>
      </c>
      <c r="E1602" s="8" t="n">
        <v>40548.47916666666</v>
      </c>
      <c r="F1602" s="9" t="n">
        <v>1.66</v>
      </c>
      <c r="H1602" t="inlineStr">
        <is>
          <t>United Kingdom</t>
        </is>
      </c>
      <c r="I1602" s="10">
        <f>IF(OR(G1602="",LEFT(A1602,1)="C",D1602&lt;=0,F1602&lt;=0,ISNUMBER(MATCH(B1602,NonProduct,0)),LEFT(B1602,5)="gift_",H1602&lt;&gt;"United Kingdom"),"Drop","Keep")</f>
        <v/>
      </c>
    </row>
    <row r="1603">
      <c r="A1603" t="n">
        <v>540154</v>
      </c>
      <c r="B1603" t="inlineStr">
        <is>
          <t>90161C</t>
        </is>
      </c>
      <c r="C1603" t="inlineStr">
        <is>
          <t>ANT COPPER LIME BOUDICCA BRACELET</t>
        </is>
      </c>
      <c r="D1603" t="n">
        <v>1</v>
      </c>
      <c r="E1603" s="8" t="n">
        <v>40548.47916666666</v>
      </c>
      <c r="F1603" s="9" t="n">
        <v>5.09</v>
      </c>
      <c r="H1603" t="inlineStr">
        <is>
          <t>United Kingdom</t>
        </is>
      </c>
      <c r="I1603" s="10">
        <f>IF(OR(G1603="",LEFT(A1603,1)="C",D1603&lt;=0,F1603&lt;=0,ISNUMBER(MATCH(B1603,NonProduct,0)),LEFT(B1603,5)="gift_",H1603&lt;&gt;"United Kingdom"),"Drop","Keep")</f>
        <v/>
      </c>
    </row>
    <row r="1604">
      <c r="A1604" t="n">
        <v>540154</v>
      </c>
      <c r="B1604" t="inlineStr">
        <is>
          <t>90161D</t>
        </is>
      </c>
      <c r="C1604" t="inlineStr">
        <is>
          <t>ANT COPPER PINK BOUDICCA BRACELET</t>
        </is>
      </c>
      <c r="D1604" t="n">
        <v>2</v>
      </c>
      <c r="E1604" s="8" t="n">
        <v>40548.47916666666</v>
      </c>
      <c r="F1604" s="9" t="n">
        <v>5.09</v>
      </c>
      <c r="H1604" t="inlineStr">
        <is>
          <t>United Kingdom</t>
        </is>
      </c>
      <c r="I1604" s="10">
        <f>IF(OR(G1604="",LEFT(A1604,1)="C",D1604&lt;=0,F1604&lt;=0,ISNUMBER(MATCH(B1604,NonProduct,0)),LEFT(B1604,5)="gift_",H1604&lt;&gt;"United Kingdom"),"Drop","Keep")</f>
        <v/>
      </c>
    </row>
    <row r="1605">
      <c r="A1605" t="n">
        <v>540154</v>
      </c>
      <c r="B1605" t="inlineStr">
        <is>
          <t>90163A</t>
        </is>
      </c>
      <c r="C1605" t="inlineStr">
        <is>
          <t>PINK ROSEBUD &amp; PEARL NECKLACE</t>
        </is>
      </c>
      <c r="D1605" t="n">
        <v>1</v>
      </c>
      <c r="E1605" s="8" t="n">
        <v>40548.47916666666</v>
      </c>
      <c r="F1605" s="9" t="n">
        <v>7.64</v>
      </c>
      <c r="H1605" t="inlineStr">
        <is>
          <t>United Kingdom</t>
        </is>
      </c>
      <c r="I1605" s="10">
        <f>IF(OR(G1605="",LEFT(A1605,1)="C",D1605&lt;=0,F1605&lt;=0,ISNUMBER(MATCH(B1605,NonProduct,0)),LEFT(B1605,5)="gift_",H1605&lt;&gt;"United Kingdom"),"Drop","Keep")</f>
        <v/>
      </c>
    </row>
    <row r="1606">
      <c r="A1606" t="n">
        <v>540154</v>
      </c>
      <c r="B1606" t="inlineStr">
        <is>
          <t>90163B</t>
        </is>
      </c>
      <c r="C1606" t="inlineStr">
        <is>
          <t>WHITE ROSEBUD &amp; PEARL NECKLACE</t>
        </is>
      </c>
      <c r="D1606" t="n">
        <v>2</v>
      </c>
      <c r="E1606" s="8" t="n">
        <v>40548.47916666666</v>
      </c>
      <c r="F1606" s="9" t="n">
        <v>7.64</v>
      </c>
      <c r="H1606" t="inlineStr">
        <is>
          <t>United Kingdom</t>
        </is>
      </c>
      <c r="I1606" s="10">
        <f>IF(OR(G1606="",LEFT(A1606,1)="C",D1606&lt;=0,F1606&lt;=0,ISNUMBER(MATCH(B1606,NonProduct,0)),LEFT(B1606,5)="gift_",H1606&lt;&gt;"United Kingdom"),"Drop","Keep")</f>
        <v/>
      </c>
    </row>
    <row r="1607">
      <c r="A1607" t="n">
        <v>540154</v>
      </c>
      <c r="B1607" t="inlineStr">
        <is>
          <t>90164A</t>
        </is>
      </c>
      <c r="C1607" t="inlineStr">
        <is>
          <t>PINK ROSEBUD PEARL BRACELET</t>
        </is>
      </c>
      <c r="D1607" t="n">
        <v>1</v>
      </c>
      <c r="E1607" s="8" t="n">
        <v>40548.47916666666</v>
      </c>
      <c r="F1607" s="9" t="n">
        <v>7.64</v>
      </c>
      <c r="H1607" t="inlineStr">
        <is>
          <t>United Kingdom</t>
        </is>
      </c>
      <c r="I1607" s="10">
        <f>IF(OR(G1607="",LEFT(A1607,1)="C",D1607&lt;=0,F1607&lt;=0,ISNUMBER(MATCH(B1607,NonProduct,0)),LEFT(B1607,5)="gift_",H1607&lt;&gt;"United Kingdom"),"Drop","Keep")</f>
        <v/>
      </c>
    </row>
    <row r="1608">
      <c r="A1608" t="n">
        <v>540154</v>
      </c>
      <c r="B1608" t="inlineStr">
        <is>
          <t>90164B</t>
        </is>
      </c>
      <c r="C1608" t="inlineStr">
        <is>
          <t>WHITE  ROSEBUD PEARL BRACELET</t>
        </is>
      </c>
      <c r="D1608" t="n">
        <v>2</v>
      </c>
      <c r="E1608" s="8" t="n">
        <v>40548.47916666666</v>
      </c>
      <c r="F1608" s="9" t="n">
        <v>7.64</v>
      </c>
      <c r="H1608" t="inlineStr">
        <is>
          <t>United Kingdom</t>
        </is>
      </c>
      <c r="I1608" s="10">
        <f>IF(OR(G1608="",LEFT(A1608,1)="C",D1608&lt;=0,F1608&lt;=0,ISNUMBER(MATCH(B1608,NonProduct,0)),LEFT(B1608,5)="gift_",H1608&lt;&gt;"United Kingdom"),"Drop","Keep")</f>
        <v/>
      </c>
    </row>
    <row r="1609">
      <c r="A1609" t="n">
        <v>540154</v>
      </c>
      <c r="B1609" t="inlineStr">
        <is>
          <t>90165A</t>
        </is>
      </c>
      <c r="C1609" t="inlineStr">
        <is>
          <t>PINK ROSEBUD PEARL EARRINGS</t>
        </is>
      </c>
      <c r="D1609" t="n">
        <v>1</v>
      </c>
      <c r="E1609" s="8" t="n">
        <v>40548.47916666666</v>
      </c>
      <c r="F1609" s="9" t="n">
        <v>2.54</v>
      </c>
      <c r="H1609" t="inlineStr">
        <is>
          <t>United Kingdom</t>
        </is>
      </c>
      <c r="I1609" s="10">
        <f>IF(OR(G1609="",LEFT(A1609,1)="C",D1609&lt;=0,F1609&lt;=0,ISNUMBER(MATCH(B1609,NonProduct,0)),LEFT(B1609,5)="gift_",H1609&lt;&gt;"United Kingdom"),"Drop","Keep")</f>
        <v/>
      </c>
    </row>
    <row r="1610">
      <c r="A1610" t="n">
        <v>540154</v>
      </c>
      <c r="B1610" t="inlineStr">
        <is>
          <t>90165B</t>
        </is>
      </c>
      <c r="C1610" t="inlineStr">
        <is>
          <t>WHITE ROSEBUD  PEARL EARRINGS</t>
        </is>
      </c>
      <c r="D1610" t="n">
        <v>2</v>
      </c>
      <c r="E1610" s="8" t="n">
        <v>40548.47916666666</v>
      </c>
      <c r="F1610" s="9" t="n">
        <v>2.54</v>
      </c>
      <c r="H1610" t="inlineStr">
        <is>
          <t>United Kingdom</t>
        </is>
      </c>
      <c r="I1610" s="10">
        <f>IF(OR(G1610="",LEFT(A1610,1)="C",D1610&lt;=0,F1610&lt;=0,ISNUMBER(MATCH(B1610,NonProduct,0)),LEFT(B1610,5)="gift_",H1610&lt;&gt;"United Kingdom"),"Drop","Keep")</f>
        <v/>
      </c>
    </row>
    <row r="1611">
      <c r="A1611" t="n">
        <v>540154</v>
      </c>
      <c r="B1611" t="inlineStr">
        <is>
          <t>90198A</t>
        </is>
      </c>
      <c r="C1611" t="inlineStr">
        <is>
          <t>VINTAGE ROSE BEAD BRACELET RASPBERR</t>
        </is>
      </c>
      <c r="D1611" t="n">
        <v>1</v>
      </c>
      <c r="E1611" s="8" t="n">
        <v>40548.47916666666</v>
      </c>
      <c r="F1611" s="9" t="n">
        <v>4.24</v>
      </c>
      <c r="H1611" t="inlineStr">
        <is>
          <t>United Kingdom</t>
        </is>
      </c>
      <c r="I1611" s="10">
        <f>IF(OR(G1611="",LEFT(A1611,1)="C",D1611&lt;=0,F1611&lt;=0,ISNUMBER(MATCH(B1611,NonProduct,0)),LEFT(B1611,5)="gift_",H1611&lt;&gt;"United Kingdom"),"Drop","Keep")</f>
        <v/>
      </c>
    </row>
    <row r="1612">
      <c r="A1612" t="n">
        <v>540154</v>
      </c>
      <c r="B1612" t="inlineStr">
        <is>
          <t>90200B</t>
        </is>
      </c>
      <c r="C1612" t="inlineStr">
        <is>
          <t>BLACK SWEETHEART BRACELET</t>
        </is>
      </c>
      <c r="D1612" t="n">
        <v>1</v>
      </c>
      <c r="E1612" s="8" t="n">
        <v>40548.47916666666</v>
      </c>
      <c r="F1612" s="9" t="n">
        <v>4.24</v>
      </c>
      <c r="H1612" t="inlineStr">
        <is>
          <t>United Kingdom</t>
        </is>
      </c>
      <c r="I1612" s="10">
        <f>IF(OR(G1612="",LEFT(A1612,1)="C",D1612&lt;=0,F1612&lt;=0,ISNUMBER(MATCH(B1612,NonProduct,0)),LEFT(B1612,5)="gift_",H1612&lt;&gt;"United Kingdom"),"Drop","Keep")</f>
        <v/>
      </c>
    </row>
    <row r="1613">
      <c r="A1613" t="n">
        <v>540154</v>
      </c>
      <c r="B1613" t="inlineStr">
        <is>
          <t>90200C</t>
        </is>
      </c>
      <c r="C1613" t="inlineStr">
        <is>
          <t>BLUE SWEETHEART BRACELET</t>
        </is>
      </c>
      <c r="D1613" t="n">
        <v>1</v>
      </c>
      <c r="E1613" s="8" t="n">
        <v>40548.47916666666</v>
      </c>
      <c r="F1613" s="9" t="n">
        <v>4.24</v>
      </c>
      <c r="H1613" t="inlineStr">
        <is>
          <t>United Kingdom</t>
        </is>
      </c>
      <c r="I1613" s="10">
        <f>IF(OR(G1613="",LEFT(A1613,1)="C",D1613&lt;=0,F1613&lt;=0,ISNUMBER(MATCH(B1613,NonProduct,0)),LEFT(B1613,5)="gift_",H1613&lt;&gt;"United Kingdom"),"Drop","Keep")</f>
        <v/>
      </c>
    </row>
    <row r="1614">
      <c r="A1614" t="n">
        <v>540154</v>
      </c>
      <c r="B1614" t="inlineStr">
        <is>
          <t>DOT</t>
        </is>
      </c>
      <c r="C1614" t="inlineStr">
        <is>
          <t>DOTCOM POSTAGE</t>
        </is>
      </c>
      <c r="D1614" t="n">
        <v>1</v>
      </c>
      <c r="E1614" s="8" t="n">
        <v>40548.47916666666</v>
      </c>
      <c r="F1614" s="9" t="n">
        <v>192.86</v>
      </c>
      <c r="H1614" t="inlineStr">
        <is>
          <t>United Kingdom</t>
        </is>
      </c>
      <c r="I1614" s="10">
        <f>IF(OR(G1614="",LEFT(A1614,1)="C",D1614&lt;=0,F1614&lt;=0,ISNUMBER(MATCH(B1614,NonProduct,0)),LEFT(B1614,5)="gift_",H1614&lt;&gt;"United Kingdom"),"Drop","Keep")</f>
        <v/>
      </c>
    </row>
    <row r="1615">
      <c r="A1615" t="n">
        <v>540154</v>
      </c>
      <c r="B1615" t="n">
        <v>10125</v>
      </c>
      <c r="C1615" t="inlineStr">
        <is>
          <t>MINI FUNKY DESIGN TAPES</t>
        </is>
      </c>
      <c r="D1615" t="n">
        <v>1</v>
      </c>
      <c r="E1615" s="8" t="n">
        <v>40548.47916666666</v>
      </c>
      <c r="F1615" s="9" t="n">
        <v>0.8100000000000001</v>
      </c>
      <c r="H1615" t="inlineStr">
        <is>
          <t>United Kingdom</t>
        </is>
      </c>
      <c r="I1615" s="10">
        <f>IF(OR(G1615="",LEFT(A1615,1)="C",D1615&lt;=0,F1615&lt;=0,ISNUMBER(MATCH(B1615,NonProduct,0)),LEFT(B1615,5)="gift_",H1615&lt;&gt;"United Kingdom"),"Drop","Keep")</f>
        <v/>
      </c>
    </row>
    <row r="1616">
      <c r="A1616" t="n">
        <v>540154</v>
      </c>
      <c r="B1616" t="n">
        <v>10133</v>
      </c>
      <c r="C1616" t="inlineStr">
        <is>
          <t>COLOURING PENCILS BROWN TUBE</t>
        </is>
      </c>
      <c r="D1616" t="n">
        <v>1</v>
      </c>
      <c r="E1616" s="8" t="n">
        <v>40548.47916666666</v>
      </c>
      <c r="F1616" s="9" t="n">
        <v>0.8100000000000001</v>
      </c>
      <c r="H1616" t="inlineStr">
        <is>
          <t>United Kingdom</t>
        </is>
      </c>
      <c r="I1616" s="10">
        <f>IF(OR(G1616="",LEFT(A1616,1)="C",D1616&lt;=0,F1616&lt;=0,ISNUMBER(MATCH(B1616,NonProduct,0)),LEFT(B1616,5)="gift_",H1616&lt;&gt;"United Kingdom"),"Drop","Keep")</f>
        <v/>
      </c>
    </row>
    <row r="1617">
      <c r="A1617" t="n">
        <v>540154</v>
      </c>
      <c r="B1617" t="n">
        <v>10135</v>
      </c>
      <c r="C1617" t="inlineStr">
        <is>
          <t>COLOURING PENCILS BROWN TUBE</t>
        </is>
      </c>
      <c r="D1617" t="n">
        <v>3</v>
      </c>
      <c r="E1617" s="8" t="n">
        <v>40548.47916666666</v>
      </c>
      <c r="F1617" s="9" t="n">
        <v>1.28</v>
      </c>
      <c r="H1617" t="inlineStr">
        <is>
          <t>United Kingdom</t>
        </is>
      </c>
      <c r="I1617" s="10">
        <f>IF(OR(G1617="",LEFT(A1617,1)="C",D1617&lt;=0,F1617&lt;=0,ISNUMBER(MATCH(B1617,NonProduct,0)),LEFT(B1617,5)="gift_",H1617&lt;&gt;"United Kingdom"),"Drop","Keep")</f>
        <v/>
      </c>
    </row>
    <row r="1618">
      <c r="A1618" t="n">
        <v>540154</v>
      </c>
      <c r="B1618" t="inlineStr">
        <is>
          <t>17012D</t>
        </is>
      </c>
      <c r="C1618" t="inlineStr">
        <is>
          <t xml:space="preserve">ORIGAMI ROSE INCENSE/CANDLE SET </t>
        </is>
      </c>
      <c r="D1618" t="n">
        <v>1</v>
      </c>
      <c r="E1618" s="8" t="n">
        <v>40548.47916666666</v>
      </c>
      <c r="F1618" s="9" t="n">
        <v>2.51</v>
      </c>
      <c r="H1618" t="inlineStr">
        <is>
          <t>United Kingdom</t>
        </is>
      </c>
      <c r="I1618" s="10">
        <f>IF(OR(G1618="",LEFT(A1618,1)="C",D1618&lt;=0,F1618&lt;=0,ISNUMBER(MATCH(B1618,NonProduct,0)),LEFT(B1618,5)="gift_",H1618&lt;&gt;"United Kingdom"),"Drop","Keep")</f>
        <v/>
      </c>
    </row>
    <row r="1619">
      <c r="A1619" t="n">
        <v>540154</v>
      </c>
      <c r="B1619" t="n">
        <v>17096</v>
      </c>
      <c r="C1619" t="inlineStr">
        <is>
          <t>ASSORTED LAQUERED INCENSE HOLDERS</t>
        </is>
      </c>
      <c r="D1619" t="n">
        <v>1</v>
      </c>
      <c r="E1619" s="8" t="n">
        <v>40548.47916666666</v>
      </c>
      <c r="F1619" s="9" t="n">
        <v>0.43</v>
      </c>
      <c r="H1619" t="inlineStr">
        <is>
          <t>United Kingdom</t>
        </is>
      </c>
      <c r="I1619" s="10">
        <f>IF(OR(G1619="",LEFT(A1619,1)="C",D1619&lt;=0,F1619&lt;=0,ISNUMBER(MATCH(B1619,NonProduct,0)),LEFT(B1619,5)="gift_",H1619&lt;&gt;"United Kingdom"),"Drop","Keep")</f>
        <v/>
      </c>
    </row>
    <row r="1620">
      <c r="A1620" t="n">
        <v>540154</v>
      </c>
      <c r="B1620" t="n">
        <v>20618</v>
      </c>
      <c r="C1620" t="inlineStr">
        <is>
          <t xml:space="preserve">QUEEN OF THE SKIES PASSPORT COVER </t>
        </is>
      </c>
      <c r="D1620" t="n">
        <v>1</v>
      </c>
      <c r="E1620" s="8" t="n">
        <v>40548.47916666666</v>
      </c>
      <c r="F1620" s="9" t="n">
        <v>1.66</v>
      </c>
      <c r="H1620" t="inlineStr">
        <is>
          <t>United Kingdom</t>
        </is>
      </c>
      <c r="I1620" s="10">
        <f>IF(OR(G1620="",LEFT(A1620,1)="C",D1620&lt;=0,F1620&lt;=0,ISNUMBER(MATCH(B1620,NonProduct,0)),LEFT(B1620,5)="gift_",H1620&lt;&gt;"United Kingdom"),"Drop","Keep")</f>
        <v/>
      </c>
    </row>
    <row r="1621">
      <c r="A1621" t="n">
        <v>540154</v>
      </c>
      <c r="B1621" t="n">
        <v>20652</v>
      </c>
      <c r="C1621" t="inlineStr">
        <is>
          <t xml:space="preserve">BLUE POLKADOT LUGGAGE TAG </t>
        </is>
      </c>
      <c r="D1621" t="n">
        <v>4</v>
      </c>
      <c r="E1621" s="8" t="n">
        <v>40548.47916666666</v>
      </c>
      <c r="F1621" s="9" t="n">
        <v>0.85</v>
      </c>
      <c r="H1621" t="inlineStr">
        <is>
          <t>United Kingdom</t>
        </is>
      </c>
      <c r="I1621" s="10">
        <f>IF(OR(G1621="",LEFT(A1621,1)="C",D1621&lt;=0,F1621&lt;=0,ISNUMBER(MATCH(B1621,NonProduct,0)),LEFT(B1621,5)="gift_",H1621&lt;&gt;"United Kingdom"),"Drop","Keep")</f>
        <v/>
      </c>
    </row>
    <row r="1622">
      <c r="A1622" t="n">
        <v>540154</v>
      </c>
      <c r="B1622" t="n">
        <v>20654</v>
      </c>
      <c r="C1622" t="inlineStr">
        <is>
          <t xml:space="preserve">FIRST CLASS LUGGAGE TAG </t>
        </is>
      </c>
      <c r="D1622" t="n">
        <v>1</v>
      </c>
      <c r="E1622" s="8" t="n">
        <v>40548.47916666666</v>
      </c>
      <c r="F1622" s="9" t="n">
        <v>0.85</v>
      </c>
      <c r="H1622" t="inlineStr">
        <is>
          <t>United Kingdom</t>
        </is>
      </c>
      <c r="I1622" s="10">
        <f>IF(OR(G1622="",LEFT(A1622,1)="C",D1622&lt;=0,F1622&lt;=0,ISNUMBER(MATCH(B1622,NonProduct,0)),LEFT(B1622,5)="gift_",H1622&lt;&gt;"United Kingdom"),"Drop","Keep")</f>
        <v/>
      </c>
    </row>
    <row r="1623">
      <c r="A1623" t="n">
        <v>540154</v>
      </c>
      <c r="B1623" t="n">
        <v>20659</v>
      </c>
      <c r="C1623" t="inlineStr">
        <is>
          <t>ECONOMY LUGGAGE TAG</t>
        </is>
      </c>
      <c r="D1623" t="n">
        <v>3</v>
      </c>
      <c r="E1623" s="8" t="n">
        <v>40548.47916666666</v>
      </c>
      <c r="F1623" s="9" t="n">
        <v>0.85</v>
      </c>
      <c r="H1623" t="inlineStr">
        <is>
          <t>United Kingdom</t>
        </is>
      </c>
      <c r="I1623" s="10">
        <f>IF(OR(G1623="",LEFT(A1623,1)="C",D1623&lt;=0,F1623&lt;=0,ISNUMBER(MATCH(B1623,NonProduct,0)),LEFT(B1623,5)="gift_",H1623&lt;&gt;"United Kingdom"),"Drop","Keep")</f>
        <v/>
      </c>
    </row>
    <row r="1624">
      <c r="A1624" t="n">
        <v>540154</v>
      </c>
      <c r="B1624" t="n">
        <v>20699</v>
      </c>
      <c r="C1624" t="inlineStr">
        <is>
          <t>MOUSEY LONG LEGS SOFT TOY</t>
        </is>
      </c>
      <c r="D1624" t="n">
        <v>4</v>
      </c>
      <c r="E1624" s="8" t="n">
        <v>40548.47916666666</v>
      </c>
      <c r="F1624" s="9" t="n">
        <v>2.51</v>
      </c>
      <c r="H1624" t="inlineStr">
        <is>
          <t>United Kingdom</t>
        </is>
      </c>
      <c r="I1624" s="10">
        <f>IF(OR(G1624="",LEFT(A1624,1)="C",D1624&lt;=0,F1624&lt;=0,ISNUMBER(MATCH(B1624,NonProduct,0)),LEFT(B1624,5)="gift_",H1624&lt;&gt;"United Kingdom"),"Drop","Keep")</f>
        <v/>
      </c>
    </row>
    <row r="1625">
      <c r="A1625" t="n">
        <v>540154</v>
      </c>
      <c r="B1625" t="n">
        <v>20717</v>
      </c>
      <c r="C1625" t="inlineStr">
        <is>
          <t>STRAWBERRY SHOPPER BAG</t>
        </is>
      </c>
      <c r="D1625" t="n">
        <v>7</v>
      </c>
      <c r="E1625" s="8" t="n">
        <v>40548.47916666666</v>
      </c>
      <c r="F1625" s="9" t="n">
        <v>0.85</v>
      </c>
      <c r="H1625" t="inlineStr">
        <is>
          <t>United Kingdom</t>
        </is>
      </c>
      <c r="I1625" s="10">
        <f>IF(OR(G1625="",LEFT(A1625,1)="C",D1625&lt;=0,F1625&lt;=0,ISNUMBER(MATCH(B1625,NonProduct,0)),LEFT(B1625,5)="gift_",H1625&lt;&gt;"United Kingdom"),"Drop","Keep")</f>
        <v/>
      </c>
    </row>
    <row r="1626">
      <c r="A1626" t="n">
        <v>540154</v>
      </c>
      <c r="B1626" t="n">
        <v>20719</v>
      </c>
      <c r="C1626" t="inlineStr">
        <is>
          <t>WOODLAND CHARLOTTE BAG</t>
        </is>
      </c>
      <c r="D1626" t="n">
        <v>1</v>
      </c>
      <c r="E1626" s="8" t="n">
        <v>40548.47916666666</v>
      </c>
      <c r="F1626" s="9" t="n">
        <v>1.66</v>
      </c>
      <c r="H1626" t="inlineStr">
        <is>
          <t>United Kingdom</t>
        </is>
      </c>
      <c r="I1626" s="10">
        <f>IF(OR(G1626="",LEFT(A1626,1)="C",D1626&lt;=0,F1626&lt;=0,ISNUMBER(MATCH(B1626,NonProduct,0)),LEFT(B1626,5)="gift_",H1626&lt;&gt;"United Kingdom"),"Drop","Keep")</f>
        <v/>
      </c>
    </row>
    <row r="1627">
      <c r="A1627" t="n">
        <v>540154</v>
      </c>
      <c r="B1627" t="n">
        <v>20733</v>
      </c>
      <c r="C1627" t="inlineStr">
        <is>
          <t xml:space="preserve">GOLD MINI TAPE MEASURE </t>
        </is>
      </c>
      <c r="D1627" t="n">
        <v>1</v>
      </c>
      <c r="E1627" s="8" t="n">
        <v>40548.47916666666</v>
      </c>
      <c r="F1627" s="9" t="n">
        <v>0.85</v>
      </c>
      <c r="H1627" t="inlineStr">
        <is>
          <t>United Kingdom</t>
        </is>
      </c>
      <c r="I1627" s="10">
        <f>IF(OR(G1627="",LEFT(A1627,1)="C",D1627&lt;=0,F1627&lt;=0,ISNUMBER(MATCH(B1627,NonProduct,0)),LEFT(B1627,5)="gift_",H1627&lt;&gt;"United Kingdom"),"Drop","Keep")</f>
        <v/>
      </c>
    </row>
    <row r="1628">
      <c r="A1628" t="n">
        <v>540154</v>
      </c>
      <c r="B1628" t="n">
        <v>20801</v>
      </c>
      <c r="C1628" t="inlineStr">
        <is>
          <t>LARGE PINK GLASS SUNDAE DISH</t>
        </is>
      </c>
      <c r="D1628" t="n">
        <v>3</v>
      </c>
      <c r="E1628" s="8" t="n">
        <v>40548.47916666666</v>
      </c>
      <c r="F1628" s="9" t="n">
        <v>2.51</v>
      </c>
      <c r="H1628" t="inlineStr">
        <is>
          <t>United Kingdom</t>
        </is>
      </c>
      <c r="I1628" s="10">
        <f>IF(OR(G1628="",LEFT(A1628,1)="C",D1628&lt;=0,F1628&lt;=0,ISNUMBER(MATCH(B1628,NonProduct,0)),LEFT(B1628,5)="gift_",H1628&lt;&gt;"United Kingdom"),"Drop","Keep")</f>
        <v/>
      </c>
    </row>
    <row r="1629">
      <c r="A1629" t="n">
        <v>540154</v>
      </c>
      <c r="B1629" t="n">
        <v>20831</v>
      </c>
      <c r="C1629" t="inlineStr">
        <is>
          <t>GOLD PHOTO FRAME</t>
        </is>
      </c>
      <c r="D1629" t="n">
        <v>1</v>
      </c>
      <c r="E1629" s="8" t="n">
        <v>40548.47916666666</v>
      </c>
      <c r="F1629" s="9" t="n">
        <v>4.21</v>
      </c>
      <c r="H1629" t="inlineStr">
        <is>
          <t>United Kingdom</t>
        </is>
      </c>
      <c r="I1629" s="10">
        <f>IF(OR(G1629="",LEFT(A1629,1)="C",D1629&lt;=0,F1629&lt;=0,ISNUMBER(MATCH(B1629,NonProduct,0)),LEFT(B1629,5)="gift_",H1629&lt;&gt;"United Kingdom"),"Drop","Keep")</f>
        <v/>
      </c>
    </row>
    <row r="1630">
      <c r="A1630" t="n">
        <v>540154</v>
      </c>
      <c r="B1630" t="n">
        <v>20854</v>
      </c>
      <c r="C1630" t="inlineStr">
        <is>
          <t>BLUE PATCH PURSE PINK HEART</t>
        </is>
      </c>
      <c r="D1630" t="n">
        <v>1</v>
      </c>
      <c r="E1630" s="8" t="n">
        <v>40548.47916666666</v>
      </c>
      <c r="F1630" s="9" t="n">
        <v>1.66</v>
      </c>
      <c r="H1630" t="inlineStr">
        <is>
          <t>United Kingdom</t>
        </is>
      </c>
      <c r="I1630" s="10">
        <f>IF(OR(G1630="",LEFT(A1630,1)="C",D1630&lt;=0,F1630&lt;=0,ISNUMBER(MATCH(B1630,NonProduct,0)),LEFT(B1630,5)="gift_",H1630&lt;&gt;"United Kingdom"),"Drop","Keep")</f>
        <v/>
      </c>
    </row>
    <row r="1631">
      <c r="A1631" t="n">
        <v>540154</v>
      </c>
      <c r="B1631" t="n">
        <v>20866</v>
      </c>
      <c r="C1631" t="inlineStr">
        <is>
          <t>BLUE ROSE FABRIC MIRROR</t>
        </is>
      </c>
      <c r="D1631" t="n">
        <v>6</v>
      </c>
      <c r="E1631" s="8" t="n">
        <v>40548.47916666666</v>
      </c>
      <c r="F1631" s="9" t="n">
        <v>0.85</v>
      </c>
      <c r="H1631" t="inlineStr">
        <is>
          <t>United Kingdom</t>
        </is>
      </c>
      <c r="I1631" s="10">
        <f>IF(OR(G1631="",LEFT(A1631,1)="C",D1631&lt;=0,F1631&lt;=0,ISNUMBER(MATCH(B1631,NonProduct,0)),LEFT(B1631,5)="gift_",H1631&lt;&gt;"United Kingdom"),"Drop","Keep")</f>
        <v/>
      </c>
    </row>
    <row r="1632">
      <c r="A1632" t="n">
        <v>540154</v>
      </c>
      <c r="B1632" t="n">
        <v>20867</v>
      </c>
      <c r="C1632" t="inlineStr">
        <is>
          <t>PINK ROSE FABRIC MIRROR</t>
        </is>
      </c>
      <c r="D1632" t="n">
        <v>8</v>
      </c>
      <c r="E1632" s="8" t="n">
        <v>40548.47916666666</v>
      </c>
      <c r="F1632" s="9" t="n">
        <v>0.85</v>
      </c>
      <c r="H1632" t="inlineStr">
        <is>
          <t>United Kingdom</t>
        </is>
      </c>
      <c r="I1632" s="10">
        <f>IF(OR(G1632="",LEFT(A1632,1)="C",D1632&lt;=0,F1632&lt;=0,ISNUMBER(MATCH(B1632,NonProduct,0)),LEFT(B1632,5)="gift_",H1632&lt;&gt;"United Kingdom"),"Drop","Keep")</f>
        <v/>
      </c>
    </row>
    <row r="1633">
      <c r="A1633" t="n">
        <v>540154</v>
      </c>
      <c r="B1633" t="n">
        <v>21025</v>
      </c>
      <c r="C1633" t="inlineStr">
        <is>
          <t>SPACE FROG</t>
        </is>
      </c>
      <c r="D1633" t="n">
        <v>5</v>
      </c>
      <c r="E1633" s="8" t="n">
        <v>40548.47916666666</v>
      </c>
      <c r="F1633" s="9" t="n">
        <v>0.85</v>
      </c>
      <c r="H1633" t="inlineStr">
        <is>
          <t>United Kingdom</t>
        </is>
      </c>
      <c r="I1633" s="10">
        <f>IF(OR(G1633="",LEFT(A1633,1)="C",D1633&lt;=0,F1633&lt;=0,ISNUMBER(MATCH(B1633,NonProduct,0)),LEFT(B1633,5)="gift_",H1633&lt;&gt;"United Kingdom"),"Drop","Keep")</f>
        <v/>
      </c>
    </row>
    <row r="1634">
      <c r="A1634" t="n">
        <v>540154</v>
      </c>
      <c r="B1634" t="n">
        <v>21026</v>
      </c>
      <c r="C1634" t="inlineStr">
        <is>
          <t>SPACE OWL</t>
        </is>
      </c>
      <c r="D1634" t="n">
        <v>7</v>
      </c>
      <c r="E1634" s="8" t="n">
        <v>40548.47916666666</v>
      </c>
      <c r="F1634" s="9" t="n">
        <v>0.85</v>
      </c>
      <c r="H1634" t="inlineStr">
        <is>
          <t>United Kingdom</t>
        </is>
      </c>
      <c r="I1634" s="10">
        <f>IF(OR(G1634="",LEFT(A1634,1)="C",D1634&lt;=0,F1634&lt;=0,ISNUMBER(MATCH(B1634,NonProduct,0)),LEFT(B1634,5)="gift_",H1634&lt;&gt;"United Kingdom"),"Drop","Keep")</f>
        <v/>
      </c>
    </row>
    <row r="1635">
      <c r="A1635" t="n">
        <v>540154</v>
      </c>
      <c r="B1635" t="n">
        <v>21030</v>
      </c>
      <c r="C1635" t="inlineStr">
        <is>
          <t>SPACE CADET RED</t>
        </is>
      </c>
      <c r="D1635" t="n">
        <v>4</v>
      </c>
      <c r="E1635" s="8" t="n">
        <v>40548.47916666666</v>
      </c>
      <c r="F1635" s="9" t="n">
        <v>0.85</v>
      </c>
      <c r="H1635" t="inlineStr">
        <is>
          <t>United Kingdom</t>
        </is>
      </c>
      <c r="I1635" s="10">
        <f>IF(OR(G1635="",LEFT(A1635,1)="C",D1635&lt;=0,F1635&lt;=0,ISNUMBER(MATCH(B1635,NonProduct,0)),LEFT(B1635,5)="gift_",H1635&lt;&gt;"United Kingdom"),"Drop","Keep")</f>
        <v/>
      </c>
    </row>
    <row r="1636">
      <c r="A1636" t="n">
        <v>540154</v>
      </c>
      <c r="B1636" t="n">
        <v>21033</v>
      </c>
      <c r="C1636" t="inlineStr">
        <is>
          <t>JUMBO BAG CHARLIE AND LOLA TOYS</t>
        </is>
      </c>
      <c r="D1636" t="n">
        <v>2</v>
      </c>
      <c r="E1636" s="8" t="n">
        <v>40548.47916666666</v>
      </c>
      <c r="F1636" s="9" t="n">
        <v>2.51</v>
      </c>
      <c r="H1636" t="inlineStr">
        <is>
          <t>United Kingdom</t>
        </is>
      </c>
      <c r="I1636" s="10">
        <f>IF(OR(G1636="",LEFT(A1636,1)="C",D1636&lt;=0,F1636&lt;=0,ISNUMBER(MATCH(B1636,NonProduct,0)),LEFT(B1636,5)="gift_",H1636&lt;&gt;"United Kingdom"),"Drop","Keep")</f>
        <v/>
      </c>
    </row>
    <row r="1637">
      <c r="A1637" t="n">
        <v>540154</v>
      </c>
      <c r="B1637" t="n">
        <v>21051</v>
      </c>
      <c r="C1637" t="inlineStr">
        <is>
          <t xml:space="preserve">RIBBONS PURSE </t>
        </is>
      </c>
      <c r="D1637" t="n">
        <v>1</v>
      </c>
      <c r="E1637" s="8" t="n">
        <v>40548.47916666666</v>
      </c>
      <c r="F1637" s="9" t="n">
        <v>1.66</v>
      </c>
      <c r="H1637" t="inlineStr">
        <is>
          <t>United Kingdom</t>
        </is>
      </c>
      <c r="I1637" s="10">
        <f>IF(OR(G1637="",LEFT(A1637,1)="C",D1637&lt;=0,F1637&lt;=0,ISNUMBER(MATCH(B1637,NonProduct,0)),LEFT(B1637,5)="gift_",H1637&lt;&gt;"United Kingdom"),"Drop","Keep")</f>
        <v/>
      </c>
    </row>
    <row r="1638">
      <c r="A1638" t="n">
        <v>540154</v>
      </c>
      <c r="B1638" t="n">
        <v>21058</v>
      </c>
      <c r="C1638" t="inlineStr">
        <is>
          <t>PARTY INVITES WOODLAND</t>
        </is>
      </c>
      <c r="D1638" t="n">
        <v>1</v>
      </c>
      <c r="E1638" s="8" t="n">
        <v>40548.47916666666</v>
      </c>
      <c r="F1638" s="9" t="n">
        <v>1.66</v>
      </c>
      <c r="H1638" t="inlineStr">
        <is>
          <t>United Kingdom</t>
        </is>
      </c>
      <c r="I1638" s="10">
        <f>IF(OR(G1638="",LEFT(A1638,1)="C",D1638&lt;=0,F1638&lt;=0,ISNUMBER(MATCH(B1638,NonProduct,0)),LEFT(B1638,5)="gift_",H1638&lt;&gt;"United Kingdom"),"Drop","Keep")</f>
        <v/>
      </c>
    </row>
    <row r="1639">
      <c r="A1639" t="n">
        <v>540154</v>
      </c>
      <c r="B1639" t="n">
        <v>21071</v>
      </c>
      <c r="C1639" t="inlineStr">
        <is>
          <t>VINTAGE BILLBOARD DRINK ME MUG</t>
        </is>
      </c>
      <c r="D1639" t="n">
        <v>2</v>
      </c>
      <c r="E1639" s="8" t="n">
        <v>40548.47916666666</v>
      </c>
      <c r="F1639" s="9" t="n">
        <v>2.51</v>
      </c>
      <c r="H1639" t="inlineStr">
        <is>
          <t>United Kingdom</t>
        </is>
      </c>
      <c r="I1639" s="10">
        <f>IF(OR(G1639="",LEFT(A1639,1)="C",D1639&lt;=0,F1639&lt;=0,ISNUMBER(MATCH(B1639,NonProduct,0)),LEFT(B1639,5)="gift_",H1639&lt;&gt;"United Kingdom"),"Drop","Keep")</f>
        <v/>
      </c>
    </row>
    <row r="1640">
      <c r="A1640" t="n">
        <v>540154</v>
      </c>
      <c r="B1640" t="n">
        <v>21109</v>
      </c>
      <c r="C1640" t="inlineStr">
        <is>
          <t>LARGE CAKE TOWEL CHOCOLATE SPOTS</t>
        </is>
      </c>
      <c r="D1640" t="n">
        <v>2</v>
      </c>
      <c r="E1640" s="8" t="n">
        <v>40548.47916666666</v>
      </c>
      <c r="F1640" s="9" t="n">
        <v>4.21</v>
      </c>
      <c r="H1640" t="inlineStr">
        <is>
          <t>United Kingdom</t>
        </is>
      </c>
      <c r="I1640" s="10">
        <f>IF(OR(G1640="",LEFT(A1640,1)="C",D1640&lt;=0,F1640&lt;=0,ISNUMBER(MATCH(B1640,NonProduct,0)),LEFT(B1640,5)="gift_",H1640&lt;&gt;"United Kingdom"),"Drop","Keep")</f>
        <v/>
      </c>
    </row>
    <row r="1641">
      <c r="A1641" t="n">
        <v>540154</v>
      </c>
      <c r="B1641" t="n">
        <v>21110</v>
      </c>
      <c r="C1641" t="inlineStr">
        <is>
          <t>LARGE CAKE TOWEL PINK SPOTS</t>
        </is>
      </c>
      <c r="D1641" t="n">
        <v>9</v>
      </c>
      <c r="E1641" s="8" t="n">
        <v>40548.47916666666</v>
      </c>
      <c r="F1641" s="9" t="n">
        <v>4.21</v>
      </c>
      <c r="H1641" t="inlineStr">
        <is>
          <t>United Kingdom</t>
        </is>
      </c>
      <c r="I1641" s="10">
        <f>IF(OR(G1641="",LEFT(A1641,1)="C",D1641&lt;=0,F1641&lt;=0,ISNUMBER(MATCH(B1641,NonProduct,0)),LEFT(B1641,5)="gift_",H1641&lt;&gt;"United Kingdom"),"Drop","Keep")</f>
        <v/>
      </c>
    </row>
    <row r="1642">
      <c r="A1642" t="n">
        <v>540154</v>
      </c>
      <c r="B1642" t="n">
        <v>21111</v>
      </c>
      <c r="C1642" t="inlineStr">
        <is>
          <t>SWISS ROLL TOWEL, CHOCOLATE  SPOTS</t>
        </is>
      </c>
      <c r="D1642" t="n">
        <v>2</v>
      </c>
      <c r="E1642" s="8" t="n">
        <v>40548.47916666666</v>
      </c>
      <c r="F1642" s="9" t="n">
        <v>2.51</v>
      </c>
      <c r="H1642" t="inlineStr">
        <is>
          <t>United Kingdom</t>
        </is>
      </c>
      <c r="I1642" s="10">
        <f>IF(OR(G1642="",LEFT(A1642,1)="C",D1642&lt;=0,F1642&lt;=0,ISNUMBER(MATCH(B1642,NonProduct,0)),LEFT(B1642,5)="gift_",H1642&lt;&gt;"United Kingdom"),"Drop","Keep")</f>
        <v/>
      </c>
    </row>
    <row r="1643">
      <c r="A1643" t="n">
        <v>540154</v>
      </c>
      <c r="B1643" t="n">
        <v>21112</v>
      </c>
      <c r="C1643" t="inlineStr">
        <is>
          <t>SWISS ROLL TOWEL, PINK  SPOTS</t>
        </is>
      </c>
      <c r="D1643" t="n">
        <v>4</v>
      </c>
      <c r="E1643" s="8" t="n">
        <v>40548.47916666666</v>
      </c>
      <c r="F1643" s="9" t="n">
        <v>2.51</v>
      </c>
      <c r="H1643" t="inlineStr">
        <is>
          <t>United Kingdom</t>
        </is>
      </c>
      <c r="I1643" s="10">
        <f>IF(OR(G1643="",LEFT(A1643,1)="C",D1643&lt;=0,F1643&lt;=0,ISNUMBER(MATCH(B1643,NonProduct,0)),LEFT(B1643,5)="gift_",H1643&lt;&gt;"United Kingdom"),"Drop","Keep")</f>
        <v/>
      </c>
    </row>
    <row r="1644">
      <c r="A1644" t="n">
        <v>540154</v>
      </c>
      <c r="B1644" t="n">
        <v>21167</v>
      </c>
      <c r="C1644" t="inlineStr">
        <is>
          <t>WHITE SAGE INCENSE</t>
        </is>
      </c>
      <c r="D1644" t="n">
        <v>1</v>
      </c>
      <c r="E1644" s="8" t="n">
        <v>40548.47916666666</v>
      </c>
      <c r="F1644" s="9" t="n">
        <v>0.43</v>
      </c>
      <c r="H1644" t="inlineStr">
        <is>
          <t>United Kingdom</t>
        </is>
      </c>
      <c r="I1644" s="10">
        <f>IF(OR(G1644="",LEFT(A1644,1)="C",D1644&lt;=0,F1644&lt;=0,ISNUMBER(MATCH(B1644,NonProduct,0)),LEFT(B1644,5)="gift_",H1644&lt;&gt;"United Kingdom"),"Drop","Keep")</f>
        <v/>
      </c>
    </row>
    <row r="1645">
      <c r="A1645" t="n">
        <v>540154</v>
      </c>
      <c r="B1645" t="n">
        <v>21633</v>
      </c>
      <c r="C1645" t="inlineStr">
        <is>
          <t>SUNFLOWER DECORATIVE PARASOL</t>
        </is>
      </c>
      <c r="D1645" t="n">
        <v>1</v>
      </c>
      <c r="E1645" s="8" t="n">
        <v>40548.47916666666</v>
      </c>
      <c r="F1645" s="9" t="n">
        <v>8.470000000000001</v>
      </c>
      <c r="H1645" t="inlineStr">
        <is>
          <t>United Kingdom</t>
        </is>
      </c>
      <c r="I1645" s="10">
        <f>IF(OR(G1645="",LEFT(A1645,1)="C",D1645&lt;=0,F1645&lt;=0,ISNUMBER(MATCH(B1645,NonProduct,0)),LEFT(B1645,5)="gift_",H1645&lt;&gt;"United Kingdom"),"Drop","Keep")</f>
        <v/>
      </c>
    </row>
    <row r="1646">
      <c r="A1646" t="n">
        <v>540154</v>
      </c>
      <c r="B1646" t="n">
        <v>21643</v>
      </c>
      <c r="C1646" t="inlineStr">
        <is>
          <t>ASSORTED TUTTI FRUTTI MIRROR</t>
        </is>
      </c>
      <c r="D1646" t="n">
        <v>6</v>
      </c>
      <c r="E1646" s="8" t="n">
        <v>40548.47916666666</v>
      </c>
      <c r="F1646" s="9" t="n">
        <v>2.51</v>
      </c>
      <c r="H1646" t="inlineStr">
        <is>
          <t>United Kingdom</t>
        </is>
      </c>
      <c r="I1646" s="10">
        <f>IF(OR(G1646="",LEFT(A1646,1)="C",D1646&lt;=0,F1646&lt;=0,ISNUMBER(MATCH(B1646,NonProduct,0)),LEFT(B1646,5)="gift_",H1646&lt;&gt;"United Kingdom"),"Drop","Keep")</f>
        <v/>
      </c>
    </row>
    <row r="1647">
      <c r="A1647" t="n">
        <v>540154</v>
      </c>
      <c r="B1647" t="n">
        <v>21650</v>
      </c>
      <c r="C1647" t="inlineStr">
        <is>
          <t>ASSORTED TUTTI FRUTTI BRACELET</t>
        </is>
      </c>
      <c r="D1647" t="n">
        <v>4</v>
      </c>
      <c r="E1647" s="8" t="n">
        <v>40548.47916666666</v>
      </c>
      <c r="F1647" s="9" t="n">
        <v>0.43</v>
      </c>
      <c r="H1647" t="inlineStr">
        <is>
          <t>United Kingdom</t>
        </is>
      </c>
      <c r="I1647" s="10">
        <f>IF(OR(G1647="",LEFT(A1647,1)="C",D1647&lt;=0,F1647&lt;=0,ISNUMBER(MATCH(B1647,NonProduct,0)),LEFT(B1647,5)="gift_",H1647&lt;&gt;"United Kingdom"),"Drop","Keep")</f>
        <v/>
      </c>
    </row>
    <row r="1648">
      <c r="A1648" t="n">
        <v>540154</v>
      </c>
      <c r="B1648" t="n">
        <v>21675</v>
      </c>
      <c r="C1648" t="inlineStr">
        <is>
          <t>BUTTERFLIES STICKERS</t>
        </is>
      </c>
      <c r="D1648" t="n">
        <v>1</v>
      </c>
      <c r="E1648" s="8" t="n">
        <v>40548.47916666666</v>
      </c>
      <c r="F1648" s="9" t="n">
        <v>0.8100000000000001</v>
      </c>
      <c r="H1648" t="inlineStr">
        <is>
          <t>United Kingdom</t>
        </is>
      </c>
      <c r="I1648" s="10">
        <f>IF(OR(G1648="",LEFT(A1648,1)="C",D1648&lt;=0,F1648&lt;=0,ISNUMBER(MATCH(B1648,NonProduct,0)),LEFT(B1648,5)="gift_",H1648&lt;&gt;"United Kingdom"),"Drop","Keep")</f>
        <v/>
      </c>
    </row>
    <row r="1649">
      <c r="A1649" t="n">
        <v>540154</v>
      </c>
      <c r="B1649" t="n">
        <v>21678</v>
      </c>
      <c r="C1649" t="inlineStr">
        <is>
          <t>PAISLEY PATTERN  STICKERS</t>
        </is>
      </c>
      <c r="D1649" t="n">
        <v>1</v>
      </c>
      <c r="E1649" s="8" t="n">
        <v>40548.47916666666</v>
      </c>
      <c r="F1649" s="9" t="n">
        <v>0.8100000000000001</v>
      </c>
      <c r="H1649" t="inlineStr">
        <is>
          <t>United Kingdom</t>
        </is>
      </c>
      <c r="I1649" s="10">
        <f>IF(OR(G1649="",LEFT(A1649,1)="C",D1649&lt;=0,F1649&lt;=0,ISNUMBER(MATCH(B1649,NonProduct,0)),LEFT(B1649,5)="gift_",H1649&lt;&gt;"United Kingdom"),"Drop","Keep")</f>
        <v/>
      </c>
    </row>
    <row r="1650">
      <c r="A1650" t="n">
        <v>540154</v>
      </c>
      <c r="B1650" t="n">
        <v>21754</v>
      </c>
      <c r="C1650" t="inlineStr">
        <is>
          <t>HOME BUILDING BLOCK WORD</t>
        </is>
      </c>
      <c r="D1650" t="n">
        <v>2</v>
      </c>
      <c r="E1650" s="8" t="n">
        <v>40548.47916666666</v>
      </c>
      <c r="F1650" s="9" t="n">
        <v>11.87</v>
      </c>
      <c r="H1650" t="inlineStr">
        <is>
          <t>United Kingdom</t>
        </is>
      </c>
      <c r="I1650" s="10">
        <f>IF(OR(G1650="",LEFT(A1650,1)="C",D1650&lt;=0,F1650&lt;=0,ISNUMBER(MATCH(B1650,NonProduct,0)),LEFT(B1650,5)="gift_",H1650&lt;&gt;"United Kingdom"),"Drop","Keep")</f>
        <v/>
      </c>
    </row>
    <row r="1651">
      <c r="A1651" t="n">
        <v>540154</v>
      </c>
      <c r="B1651" t="n">
        <v>21773</v>
      </c>
      <c r="C1651" t="inlineStr">
        <is>
          <t>DECORATIVE ROSE BATHROOM BOTTLE</t>
        </is>
      </c>
      <c r="D1651" t="n">
        <v>4</v>
      </c>
      <c r="E1651" s="8" t="n">
        <v>40548.47916666666</v>
      </c>
      <c r="F1651" s="9" t="n">
        <v>1.28</v>
      </c>
      <c r="H1651" t="inlineStr">
        <is>
          <t>United Kingdom</t>
        </is>
      </c>
      <c r="I1651" s="10">
        <f>IF(OR(G1651="",LEFT(A1651,1)="C",D1651&lt;=0,F1651&lt;=0,ISNUMBER(MATCH(B1651,NonProduct,0)),LEFT(B1651,5)="gift_",H1651&lt;&gt;"United Kingdom"),"Drop","Keep")</f>
        <v/>
      </c>
    </row>
    <row r="1652">
      <c r="A1652" t="n">
        <v>540154</v>
      </c>
      <c r="B1652" t="n">
        <v>21774</v>
      </c>
      <c r="C1652" t="inlineStr">
        <is>
          <t>DECORATIVE CATS BATHROOM BOTTLE</t>
        </is>
      </c>
      <c r="D1652" t="n">
        <v>4</v>
      </c>
      <c r="E1652" s="8" t="n">
        <v>40548.47916666666</v>
      </c>
      <c r="F1652" s="9" t="n">
        <v>1.28</v>
      </c>
      <c r="H1652" t="inlineStr">
        <is>
          <t>United Kingdom</t>
        </is>
      </c>
      <c r="I1652" s="10">
        <f>IF(OR(G1652="",LEFT(A1652,1)="C",D1652&lt;=0,F1652&lt;=0,ISNUMBER(MATCH(B1652,NonProduct,0)),LEFT(B1652,5)="gift_",H1652&lt;&gt;"United Kingdom"),"Drop","Keep")</f>
        <v/>
      </c>
    </row>
    <row r="1653">
      <c r="A1653" t="n">
        <v>540154</v>
      </c>
      <c r="B1653" t="n">
        <v>21775</v>
      </c>
      <c r="C1653" t="inlineStr">
        <is>
          <t>DECORATIVE FLORE BATHROOM BOTTLE</t>
        </is>
      </c>
      <c r="D1653" t="n">
        <v>4</v>
      </c>
      <c r="E1653" s="8" t="n">
        <v>40548.47916666666</v>
      </c>
      <c r="F1653" s="9" t="n">
        <v>1.28</v>
      </c>
      <c r="H1653" t="inlineStr">
        <is>
          <t>United Kingdom</t>
        </is>
      </c>
      <c r="I1653" s="10">
        <f>IF(OR(G1653="",LEFT(A1653,1)="C",D1653&lt;=0,F1653&lt;=0,ISNUMBER(MATCH(B1653,NonProduct,0)),LEFT(B1653,5)="gift_",H1653&lt;&gt;"United Kingdom"),"Drop","Keep")</f>
        <v/>
      </c>
    </row>
    <row r="1654">
      <c r="A1654" t="n">
        <v>540154</v>
      </c>
      <c r="B1654" t="n">
        <v>21790</v>
      </c>
      <c r="C1654" t="inlineStr">
        <is>
          <t>VINTAGE SNAP CARDS</t>
        </is>
      </c>
      <c r="D1654" t="n">
        <v>2</v>
      </c>
      <c r="E1654" s="8" t="n">
        <v>40548.47916666666</v>
      </c>
      <c r="F1654" s="9" t="n">
        <v>1.66</v>
      </c>
      <c r="H1654" t="inlineStr">
        <is>
          <t>United Kingdom</t>
        </is>
      </c>
      <c r="I1654" s="10">
        <f>IF(OR(G1654="",LEFT(A1654,1)="C",D1654&lt;=0,F1654&lt;=0,ISNUMBER(MATCH(B1654,NonProduct,0)),LEFT(B1654,5)="gift_",H1654&lt;&gt;"United Kingdom"),"Drop","Keep")</f>
        <v/>
      </c>
    </row>
    <row r="1655">
      <c r="A1655" t="n">
        <v>540154</v>
      </c>
      <c r="B1655" t="n">
        <v>21801</v>
      </c>
      <c r="C1655" t="inlineStr">
        <is>
          <t>CHRISTMAS TREE DECORATION WITH BELL</t>
        </is>
      </c>
      <c r="D1655" t="n">
        <v>2</v>
      </c>
      <c r="E1655" s="8" t="n">
        <v>40548.47916666666</v>
      </c>
      <c r="F1655" s="9" t="n">
        <v>0.43</v>
      </c>
      <c r="H1655" t="inlineStr">
        <is>
          <t>United Kingdom</t>
        </is>
      </c>
      <c r="I1655" s="10">
        <f>IF(OR(G1655="",LEFT(A1655,1)="C",D1655&lt;=0,F1655&lt;=0,ISNUMBER(MATCH(B1655,NonProduct,0)),LEFT(B1655,5)="gift_",H1655&lt;&gt;"United Kingdom"),"Drop","Keep")</f>
        <v/>
      </c>
    </row>
    <row r="1656">
      <c r="A1656" t="n">
        <v>540154</v>
      </c>
      <c r="B1656" t="n">
        <v>21802</v>
      </c>
      <c r="C1656" t="inlineStr">
        <is>
          <t>CHRISTMAS TREE HEART DECORATION</t>
        </is>
      </c>
      <c r="D1656" t="n">
        <v>3</v>
      </c>
      <c r="E1656" s="8" t="n">
        <v>40548.47916666666</v>
      </c>
      <c r="F1656" s="9" t="n">
        <v>0.43</v>
      </c>
      <c r="H1656" t="inlineStr">
        <is>
          <t>United Kingdom</t>
        </is>
      </c>
      <c r="I1656" s="10">
        <f>IF(OR(G1656="",LEFT(A1656,1)="C",D1656&lt;=0,F1656&lt;=0,ISNUMBER(MATCH(B1656,NonProduct,0)),LEFT(B1656,5)="gift_",H1656&lt;&gt;"United Kingdom"),"Drop","Keep")</f>
        <v/>
      </c>
    </row>
    <row r="1657">
      <c r="A1657" t="n">
        <v>540154</v>
      </c>
      <c r="B1657" t="n">
        <v>21846</v>
      </c>
      <c r="C1657" t="inlineStr">
        <is>
          <t>PINK DIAMANTE PEN IN GIFT BOX</t>
        </is>
      </c>
      <c r="D1657" t="n">
        <v>9</v>
      </c>
      <c r="E1657" s="8" t="n">
        <v>40548.47916666666</v>
      </c>
      <c r="F1657" s="9" t="n">
        <v>1.66</v>
      </c>
      <c r="H1657" t="inlineStr">
        <is>
          <t>United Kingdom</t>
        </is>
      </c>
      <c r="I1657" s="10">
        <f>IF(OR(G1657="",LEFT(A1657,1)="C",D1657&lt;=0,F1657&lt;=0,ISNUMBER(MATCH(B1657,NonProduct,0)),LEFT(B1657,5)="gift_",H1657&lt;&gt;"United Kingdom"),"Drop","Keep")</f>
        <v/>
      </c>
    </row>
    <row r="1658">
      <c r="A1658" t="n">
        <v>540154</v>
      </c>
      <c r="B1658" t="n">
        <v>21847</v>
      </c>
      <c r="C1658" t="inlineStr">
        <is>
          <t>GREEN  DIAMANTE PEN IN GIFT BOX</t>
        </is>
      </c>
      <c r="D1658" t="n">
        <v>3</v>
      </c>
      <c r="E1658" s="8" t="n">
        <v>40548.47916666666</v>
      </c>
      <c r="F1658" s="9" t="n">
        <v>1.66</v>
      </c>
      <c r="H1658" t="inlineStr">
        <is>
          <t>United Kingdom</t>
        </is>
      </c>
      <c r="I1658" s="10">
        <f>IF(OR(G1658="",LEFT(A1658,1)="C",D1658&lt;=0,F1658&lt;=0,ISNUMBER(MATCH(B1658,NonProduct,0)),LEFT(B1658,5)="gift_",H1658&lt;&gt;"United Kingdom"),"Drop","Keep")</f>
        <v/>
      </c>
    </row>
    <row r="1659">
      <c r="A1659" t="n">
        <v>540154</v>
      </c>
      <c r="B1659" t="n">
        <v>21849</v>
      </c>
      <c r="C1659" t="inlineStr">
        <is>
          <t>SILVER DIAMANTE PEN IN GIFT BOX</t>
        </is>
      </c>
      <c r="D1659" t="n">
        <v>3</v>
      </c>
      <c r="E1659" s="8" t="n">
        <v>40548.47916666666</v>
      </c>
      <c r="F1659" s="9" t="n">
        <v>1.66</v>
      </c>
      <c r="H1659" t="inlineStr">
        <is>
          <t>United Kingdom</t>
        </is>
      </c>
      <c r="I1659" s="10">
        <f>IF(OR(G1659="",LEFT(A1659,1)="C",D1659&lt;=0,F1659&lt;=0,ISNUMBER(MATCH(B1659,NonProduct,0)),LEFT(B1659,5)="gift_",H1659&lt;&gt;"United Kingdom"),"Drop","Keep")</f>
        <v/>
      </c>
    </row>
    <row r="1660">
      <c r="A1660" t="n">
        <v>540154</v>
      </c>
      <c r="B1660" t="n">
        <v>21219</v>
      </c>
      <c r="C1660" t="inlineStr">
        <is>
          <t>SET/4 BADGES BALLOON GIRL</t>
        </is>
      </c>
      <c r="D1660" t="n">
        <v>1</v>
      </c>
      <c r="E1660" s="8" t="n">
        <v>40548.47916666666</v>
      </c>
      <c r="F1660" s="9" t="n">
        <v>0.85</v>
      </c>
      <c r="H1660" t="inlineStr">
        <is>
          <t>United Kingdom</t>
        </is>
      </c>
      <c r="I1660" s="10">
        <f>IF(OR(G1660="",LEFT(A1660,1)="C",D1660&lt;=0,F1660&lt;=0,ISNUMBER(MATCH(B1660,NonProduct,0)),LEFT(B1660,5)="gift_",H1660&lt;&gt;"United Kingdom"),"Drop","Keep")</f>
        <v/>
      </c>
    </row>
    <row r="1661">
      <c r="A1661" t="n">
        <v>540154</v>
      </c>
      <c r="B1661" t="n">
        <v>21220</v>
      </c>
      <c r="C1661" t="inlineStr">
        <is>
          <t>SET/4 BADGES DOGS</t>
        </is>
      </c>
      <c r="D1661" t="n">
        <v>5</v>
      </c>
      <c r="E1661" s="8" t="n">
        <v>40548.47916666666</v>
      </c>
      <c r="F1661" s="9" t="n">
        <v>0.85</v>
      </c>
      <c r="H1661" t="inlineStr">
        <is>
          <t>United Kingdom</t>
        </is>
      </c>
      <c r="I1661" s="10">
        <f>IF(OR(G1661="",LEFT(A1661,1)="C",D1661&lt;=0,F1661&lt;=0,ISNUMBER(MATCH(B1661,NonProduct,0)),LEFT(B1661,5)="gift_",H1661&lt;&gt;"United Kingdom"),"Drop","Keep")</f>
        <v/>
      </c>
    </row>
    <row r="1662">
      <c r="A1662" t="n">
        <v>540154</v>
      </c>
      <c r="B1662" t="n">
        <v>21224</v>
      </c>
      <c r="C1662" t="inlineStr">
        <is>
          <t>SET/4 SKULL BADGES</t>
        </is>
      </c>
      <c r="D1662" t="n">
        <v>2</v>
      </c>
      <c r="E1662" s="8" t="n">
        <v>40548.47916666666</v>
      </c>
      <c r="F1662" s="9" t="n">
        <v>0.85</v>
      </c>
      <c r="H1662" t="inlineStr">
        <is>
          <t>United Kingdom</t>
        </is>
      </c>
      <c r="I1662" s="10">
        <f>IF(OR(G1662="",LEFT(A1662,1)="C",D1662&lt;=0,F1662&lt;=0,ISNUMBER(MATCH(B1662,NonProduct,0)),LEFT(B1662,5)="gift_",H1662&lt;&gt;"United Kingdom"),"Drop","Keep")</f>
        <v/>
      </c>
    </row>
    <row r="1663">
      <c r="A1663" t="n">
        <v>540154</v>
      </c>
      <c r="B1663" t="n">
        <v>21270</v>
      </c>
      <c r="C1663" t="inlineStr">
        <is>
          <t>ANTIQUE CREAM CUTLERY CUPBOARD</t>
        </is>
      </c>
      <c r="D1663" t="n">
        <v>4</v>
      </c>
      <c r="E1663" s="8" t="n">
        <v>40548.47916666666</v>
      </c>
      <c r="F1663" s="9" t="n">
        <v>8.470000000000001</v>
      </c>
      <c r="H1663" t="inlineStr">
        <is>
          <t>United Kingdom</t>
        </is>
      </c>
      <c r="I1663" s="10">
        <f>IF(OR(G1663="",LEFT(A1663,1)="C",D1663&lt;=0,F1663&lt;=0,ISNUMBER(MATCH(B1663,NonProduct,0)),LEFT(B1663,5)="gift_",H1663&lt;&gt;"United Kingdom"),"Drop","Keep")</f>
        <v/>
      </c>
    </row>
    <row r="1664">
      <c r="A1664" t="n">
        <v>540154</v>
      </c>
      <c r="B1664" t="n">
        <v>21446</v>
      </c>
      <c r="C1664" t="inlineStr">
        <is>
          <t>12 RED ROSE PEG PLACE SETTINGS</t>
        </is>
      </c>
      <c r="D1664" t="n">
        <v>4</v>
      </c>
      <c r="E1664" s="8" t="n">
        <v>40548.47916666666</v>
      </c>
      <c r="F1664" s="9" t="n">
        <v>2.51</v>
      </c>
      <c r="H1664" t="inlineStr">
        <is>
          <t>United Kingdom</t>
        </is>
      </c>
      <c r="I1664" s="10">
        <f>IF(OR(G1664="",LEFT(A1664,1)="C",D1664&lt;=0,F1664&lt;=0,ISNUMBER(MATCH(B1664,NonProduct,0)),LEFT(B1664,5)="gift_",H1664&lt;&gt;"United Kingdom"),"Drop","Keep")</f>
        <v/>
      </c>
    </row>
    <row r="1665">
      <c r="A1665" t="n">
        <v>540154</v>
      </c>
      <c r="B1665" t="n">
        <v>21494</v>
      </c>
      <c r="C1665" t="inlineStr">
        <is>
          <t>ROTATING LEAVES T-LIGHT HOLDER</t>
        </is>
      </c>
      <c r="D1665" t="n">
        <v>1</v>
      </c>
      <c r="E1665" s="8" t="n">
        <v>40548.47916666666</v>
      </c>
      <c r="F1665" s="9" t="n">
        <v>1.66</v>
      </c>
      <c r="H1665" t="inlineStr">
        <is>
          <t>United Kingdom</t>
        </is>
      </c>
      <c r="I1665" s="10">
        <f>IF(OR(G1665="",LEFT(A1665,1)="C",D1665&lt;=0,F1665&lt;=0,ISNUMBER(MATCH(B1665,NonProduct,0)),LEFT(B1665,5)="gift_",H1665&lt;&gt;"United Kingdom"),"Drop","Keep")</f>
        <v/>
      </c>
    </row>
    <row r="1666">
      <c r="A1666" t="n">
        <v>540154</v>
      </c>
      <c r="B1666" t="n">
        <v>21508</v>
      </c>
      <c r="C1666" t="inlineStr">
        <is>
          <t xml:space="preserve">VINTAGE KID DOLLY CARD </t>
        </is>
      </c>
      <c r="D1666" t="n">
        <v>1</v>
      </c>
      <c r="E1666" s="8" t="n">
        <v>40548.47916666666</v>
      </c>
      <c r="F1666" s="9" t="n">
        <v>0.85</v>
      </c>
      <c r="H1666" t="inlineStr">
        <is>
          <t>United Kingdom</t>
        </is>
      </c>
      <c r="I1666" s="10">
        <f>IF(OR(G1666="",LEFT(A1666,1)="C",D1666&lt;=0,F1666&lt;=0,ISNUMBER(MATCH(B1666,NonProduct,0)),LEFT(B1666,5)="gift_",H1666&lt;&gt;"United Kingdom"),"Drop","Keep")</f>
        <v/>
      </c>
    </row>
    <row r="1667">
      <c r="A1667" t="n">
        <v>540154</v>
      </c>
      <c r="B1667" t="n">
        <v>21509</v>
      </c>
      <c r="C1667" t="inlineStr">
        <is>
          <t xml:space="preserve">COWBOYS AND INDIANS BIRTHDAY CARD </t>
        </is>
      </c>
      <c r="D1667" t="n">
        <v>2</v>
      </c>
      <c r="E1667" s="8" t="n">
        <v>40548.47916666666</v>
      </c>
      <c r="F1667" s="9" t="n">
        <v>0.85</v>
      </c>
      <c r="H1667" t="inlineStr">
        <is>
          <t>United Kingdom</t>
        </is>
      </c>
      <c r="I1667" s="10">
        <f>IF(OR(G1667="",LEFT(A1667,1)="C",D1667&lt;=0,F1667&lt;=0,ISNUMBER(MATCH(B1667,NonProduct,0)),LEFT(B1667,5)="gift_",H1667&lt;&gt;"United Kingdom"),"Drop","Keep")</f>
        <v/>
      </c>
    </row>
    <row r="1668">
      <c r="A1668" t="n">
        <v>540154</v>
      </c>
      <c r="B1668" t="n">
        <v>21556</v>
      </c>
      <c r="C1668" t="inlineStr">
        <is>
          <t>CERAMIC STRAWBERRY MONEY BOX</t>
        </is>
      </c>
      <c r="D1668" t="n">
        <v>2</v>
      </c>
      <c r="E1668" s="8" t="n">
        <v>40548.47916666666</v>
      </c>
      <c r="F1668" s="9" t="n">
        <v>2.51</v>
      </c>
      <c r="H1668" t="inlineStr">
        <is>
          <t>United Kingdom</t>
        </is>
      </c>
      <c r="I1668" s="10">
        <f>IF(OR(G1668="",LEFT(A1668,1)="C",D1668&lt;=0,F1668&lt;=0,ISNUMBER(MATCH(B1668,NonProduct,0)),LEFT(B1668,5)="gift_",H1668&lt;&gt;"United Kingdom"),"Drop","Keep")</f>
        <v/>
      </c>
    </row>
    <row r="1669">
      <c r="A1669" t="n">
        <v>540154</v>
      </c>
      <c r="B1669" t="n">
        <v>21557</v>
      </c>
      <c r="C1669" t="inlineStr">
        <is>
          <t>SET OF 6 FUNKY BEAKERS</t>
        </is>
      </c>
      <c r="D1669" t="n">
        <v>3</v>
      </c>
      <c r="E1669" s="8" t="n">
        <v>40548.47916666666</v>
      </c>
      <c r="F1669" s="9" t="n">
        <v>2.51</v>
      </c>
      <c r="H1669" t="inlineStr">
        <is>
          <t>United Kingdom</t>
        </is>
      </c>
      <c r="I1669" s="10">
        <f>IF(OR(G1669="",LEFT(A1669,1)="C",D1669&lt;=0,F1669&lt;=0,ISNUMBER(MATCH(B1669,NonProduct,0)),LEFT(B1669,5)="gift_",H1669&lt;&gt;"United Kingdom"),"Drop","Keep")</f>
        <v/>
      </c>
    </row>
    <row r="1670">
      <c r="A1670" t="n">
        <v>540154</v>
      </c>
      <c r="B1670" t="n">
        <v>21618</v>
      </c>
      <c r="C1670" t="inlineStr">
        <is>
          <t>4 WILDFLOWER BOTANICAL CANDLES</t>
        </is>
      </c>
      <c r="D1670" t="n">
        <v>1</v>
      </c>
      <c r="E1670" s="8" t="n">
        <v>40548.47916666666</v>
      </c>
      <c r="F1670" s="9" t="n">
        <v>2.51</v>
      </c>
      <c r="H1670" t="inlineStr">
        <is>
          <t>United Kingdom</t>
        </is>
      </c>
      <c r="I1670" s="10">
        <f>IF(OR(G1670="",LEFT(A1670,1)="C",D1670&lt;=0,F1670&lt;=0,ISNUMBER(MATCH(B1670,NonProduct,0)),LEFT(B1670,5)="gift_",H1670&lt;&gt;"United Kingdom"),"Drop","Keep")</f>
        <v/>
      </c>
    </row>
    <row r="1671">
      <c r="A1671" t="n">
        <v>540154</v>
      </c>
      <c r="B1671" t="n">
        <v>21620</v>
      </c>
      <c r="C1671" t="inlineStr">
        <is>
          <t>SET OF 4 ROSE BOTANICAL CANDLES</t>
        </is>
      </c>
      <c r="D1671" t="n">
        <v>1</v>
      </c>
      <c r="E1671" s="8" t="n">
        <v>40548.47916666666</v>
      </c>
      <c r="F1671" s="9" t="n">
        <v>2.51</v>
      </c>
      <c r="H1671" t="inlineStr">
        <is>
          <t>United Kingdom</t>
        </is>
      </c>
      <c r="I1671" s="10">
        <f>IF(OR(G1671="",LEFT(A1671,1)="C",D1671&lt;=0,F1671&lt;=0,ISNUMBER(MATCH(B1671,NonProduct,0)),LEFT(B1671,5)="gift_",H1671&lt;&gt;"United Kingdom"),"Drop","Keep")</f>
        <v/>
      </c>
    </row>
    <row r="1672">
      <c r="A1672" t="n">
        <v>540154</v>
      </c>
      <c r="B1672" t="n">
        <v>21632</v>
      </c>
      <c r="C1672" t="inlineStr">
        <is>
          <t>VINTAGE PINK DECORATIVE PARASOL</t>
        </is>
      </c>
      <c r="D1672" t="n">
        <v>2</v>
      </c>
      <c r="E1672" s="8" t="n">
        <v>40548.47916666666</v>
      </c>
      <c r="F1672" s="9" t="n">
        <v>8.470000000000001</v>
      </c>
      <c r="H1672" t="inlineStr">
        <is>
          <t>United Kingdom</t>
        </is>
      </c>
      <c r="I1672" s="10">
        <f>IF(OR(G1672="",LEFT(A1672,1)="C",D1672&lt;=0,F1672&lt;=0,ISNUMBER(MATCH(B1672,NonProduct,0)),LEFT(B1672,5)="gift_",H1672&lt;&gt;"United Kingdom"),"Drop","Keep")</f>
        <v/>
      </c>
    </row>
    <row r="1673">
      <c r="A1673" t="inlineStr">
        <is>
          <t>C540155</t>
        </is>
      </c>
      <c r="B1673" t="inlineStr">
        <is>
          <t>72802B</t>
        </is>
      </c>
      <c r="C1673" t="inlineStr">
        <is>
          <t>OCEAN SCENT CANDLE IN JEWELLED BOX</t>
        </is>
      </c>
      <c r="D1673" t="n">
        <v>-54</v>
      </c>
      <c r="E1673" s="8" t="n">
        <v>40548.47986111111</v>
      </c>
      <c r="F1673" s="9" t="n">
        <v>3.81</v>
      </c>
      <c r="H1673" t="inlineStr">
        <is>
          <t>Bahrain</t>
        </is>
      </c>
      <c r="I1673" s="10">
        <f>IF(OR(G1673="",LEFT(A1673,1)="C",D1673&lt;=0,F1673&lt;=0,ISNUMBER(MATCH(B1673,NonProduct,0)),LEFT(B1673,5)="gift_",H1673&lt;&gt;"United Kingdom"),"Drop","Keep")</f>
        <v/>
      </c>
    </row>
    <row r="1674">
      <c r="A1674" t="inlineStr">
        <is>
          <t>C540156</t>
        </is>
      </c>
      <c r="B1674" t="n">
        <v>21843</v>
      </c>
      <c r="C1674" t="inlineStr">
        <is>
          <t>RED RETROSPOT CAKE STAND</t>
        </is>
      </c>
      <c r="D1674" t="n">
        <v>-1</v>
      </c>
      <c r="E1674" s="8" t="n">
        <v>40548.48333333333</v>
      </c>
      <c r="F1674" s="9" t="n">
        <v>10.95</v>
      </c>
      <c r="G1674" t="n">
        <v>12683</v>
      </c>
      <c r="H1674" t="inlineStr">
        <is>
          <t>France</t>
        </is>
      </c>
      <c r="I1674" s="10">
        <f>IF(OR(G1674="",LEFT(A1674,1)="C",D1674&lt;=0,F1674&lt;=0,ISNUMBER(MATCH(B1674,NonProduct,0)),LEFT(B1674,5)="gift_",H1674&lt;&gt;"United Kingdom"),"Drop","Keep")</f>
        <v/>
      </c>
    </row>
    <row r="1675">
      <c r="A1675" t="n">
        <v>540157</v>
      </c>
      <c r="B1675" t="n">
        <v>22242</v>
      </c>
      <c r="C1675" t="inlineStr">
        <is>
          <t>5 HOOK HANGER MAGIC TOADSTOOL</t>
        </is>
      </c>
      <c r="D1675" t="n">
        <v>96</v>
      </c>
      <c r="E1675" s="8" t="n">
        <v>40548.48680555556</v>
      </c>
      <c r="F1675" s="9" t="n">
        <v>1.45</v>
      </c>
      <c r="G1675" t="n">
        <v>15311</v>
      </c>
      <c r="H1675" t="inlineStr">
        <is>
          <t>United Kingdom</t>
        </is>
      </c>
      <c r="I1675" s="10">
        <f>IF(OR(G1675="",LEFT(A1675,1)="C",D1675&lt;=0,F1675&lt;=0,ISNUMBER(MATCH(B1675,NonProduct,0)),LEFT(B1675,5)="gift_",H1675&lt;&gt;"United Kingdom"),"Drop","Keep")</f>
        <v/>
      </c>
    </row>
    <row r="1676">
      <c r="A1676" t="n">
        <v>540157</v>
      </c>
      <c r="B1676" t="n">
        <v>22719</v>
      </c>
      <c r="C1676" t="inlineStr">
        <is>
          <t>GUMBALL MONOCHROME COAT RACK</t>
        </is>
      </c>
      <c r="D1676" t="n">
        <v>36</v>
      </c>
      <c r="E1676" s="8" t="n">
        <v>40548.48680555556</v>
      </c>
      <c r="F1676" s="9" t="n">
        <v>1.06</v>
      </c>
      <c r="G1676" t="n">
        <v>15311</v>
      </c>
      <c r="H1676" t="inlineStr">
        <is>
          <t>United Kingdom</t>
        </is>
      </c>
      <c r="I1676" s="10">
        <f>IF(OR(G1676="",LEFT(A1676,1)="C",D1676&lt;=0,F1676&lt;=0,ISNUMBER(MATCH(B1676,NonProduct,0)),LEFT(B1676,5)="gift_",H1676&lt;&gt;"United Kingdom"),"Drop","Keep")</f>
        <v/>
      </c>
    </row>
    <row r="1677">
      <c r="A1677" t="n">
        <v>540157</v>
      </c>
      <c r="B1677" t="inlineStr">
        <is>
          <t>85099B</t>
        </is>
      </c>
      <c r="C1677" t="inlineStr">
        <is>
          <t>JUMBO BAG RED RETROSPOT</t>
        </is>
      </c>
      <c r="D1677" t="n">
        <v>100</v>
      </c>
      <c r="E1677" s="8" t="n">
        <v>40548.48680555556</v>
      </c>
      <c r="F1677" s="9" t="n">
        <v>1.65</v>
      </c>
      <c r="G1677" t="n">
        <v>15311</v>
      </c>
      <c r="H1677" t="inlineStr">
        <is>
          <t>United Kingdom</t>
        </is>
      </c>
      <c r="I1677" s="10">
        <f>IF(OR(G1677="",LEFT(A1677,1)="C",D1677&lt;=0,F1677&lt;=0,ISNUMBER(MATCH(B1677,NonProduct,0)),LEFT(B1677,5)="gift_",H1677&lt;&gt;"United Kingdom"),"Drop","Keep")</f>
        <v/>
      </c>
    </row>
    <row r="1678">
      <c r="A1678" t="n">
        <v>540157</v>
      </c>
      <c r="B1678" t="inlineStr">
        <is>
          <t>35004C</t>
        </is>
      </c>
      <c r="C1678" t="inlineStr">
        <is>
          <t>SET OF 3 COLOURED  FLYING DUCKS</t>
        </is>
      </c>
      <c r="D1678" t="n">
        <v>12</v>
      </c>
      <c r="E1678" s="8" t="n">
        <v>40548.48680555556</v>
      </c>
      <c r="F1678" s="9" t="n">
        <v>4.65</v>
      </c>
      <c r="G1678" t="n">
        <v>15311</v>
      </c>
      <c r="H1678" t="inlineStr">
        <is>
          <t>United Kingdom</t>
        </is>
      </c>
      <c r="I1678" s="10">
        <f>IF(OR(G1678="",LEFT(A1678,1)="C",D1678&lt;=0,F1678&lt;=0,ISNUMBER(MATCH(B1678,NonProduct,0)),LEFT(B1678,5)="gift_",H1678&lt;&gt;"United Kingdom"),"Drop","Keep")</f>
        <v/>
      </c>
    </row>
    <row r="1679">
      <c r="A1679" t="n">
        <v>540157</v>
      </c>
      <c r="B1679" t="n">
        <v>21668</v>
      </c>
      <c r="C1679" t="inlineStr">
        <is>
          <t>RED STRIPE CERAMIC DRAWER KNOB</t>
        </is>
      </c>
      <c r="D1679" t="n">
        <v>96</v>
      </c>
      <c r="E1679" s="8" t="n">
        <v>40548.48680555556</v>
      </c>
      <c r="F1679" s="9" t="n">
        <v>1.06</v>
      </c>
      <c r="G1679" t="n">
        <v>15311</v>
      </c>
      <c r="H1679" t="inlineStr">
        <is>
          <t>United Kingdom</t>
        </is>
      </c>
      <c r="I1679" s="10">
        <f>IF(OR(G1679="",LEFT(A1679,1)="C",D1679&lt;=0,F1679&lt;=0,ISNUMBER(MATCH(B1679,NonProduct,0)),LEFT(B1679,5)="gift_",H1679&lt;&gt;"United Kingdom"),"Drop","Keep")</f>
        <v/>
      </c>
    </row>
    <row r="1680">
      <c r="A1680" t="n">
        <v>540157</v>
      </c>
      <c r="B1680" t="n">
        <v>79321</v>
      </c>
      <c r="C1680" t="inlineStr">
        <is>
          <t>CHILLI LIGHTS</t>
        </is>
      </c>
      <c r="D1680" t="n">
        <v>24</v>
      </c>
      <c r="E1680" s="8" t="n">
        <v>40548.48680555556</v>
      </c>
      <c r="F1680" s="9" t="n">
        <v>4.25</v>
      </c>
      <c r="G1680" t="n">
        <v>15311</v>
      </c>
      <c r="H1680" t="inlineStr">
        <is>
          <t>United Kingdom</t>
        </is>
      </c>
      <c r="I1680" s="10">
        <f>IF(OR(G1680="",LEFT(A1680,1)="C",D1680&lt;=0,F1680&lt;=0,ISNUMBER(MATCH(B1680,NonProduct,0)),LEFT(B1680,5)="gift_",H1680&lt;&gt;"United Kingdom"),"Drop","Keep")</f>
        <v/>
      </c>
    </row>
    <row r="1681">
      <c r="A1681" t="n">
        <v>540157</v>
      </c>
      <c r="B1681" t="n">
        <v>22087</v>
      </c>
      <c r="C1681" t="inlineStr">
        <is>
          <t>PAPER BUNTING WHITE LACE</t>
        </is>
      </c>
      <c r="D1681" t="n">
        <v>40</v>
      </c>
      <c r="E1681" s="8" t="n">
        <v>40548.48680555556</v>
      </c>
      <c r="F1681" s="9" t="n">
        <v>2.55</v>
      </c>
      <c r="G1681" t="n">
        <v>15311</v>
      </c>
      <c r="H1681" t="inlineStr">
        <is>
          <t>United Kingdom</t>
        </is>
      </c>
      <c r="I1681" s="10">
        <f>IF(OR(G1681="",LEFT(A1681,1)="C",D1681&lt;=0,F1681&lt;=0,ISNUMBER(MATCH(B1681,NonProduct,0)),LEFT(B1681,5)="gift_",H1681&lt;&gt;"United Kingdom"),"Drop","Keep")</f>
        <v/>
      </c>
    </row>
    <row r="1682">
      <c r="A1682" t="n">
        <v>540157</v>
      </c>
      <c r="B1682" t="n">
        <v>21258</v>
      </c>
      <c r="C1682" t="inlineStr">
        <is>
          <t>VICTORIAN SEWING BOX LARGE</t>
        </is>
      </c>
      <c r="D1682" t="n">
        <v>8</v>
      </c>
      <c r="E1682" s="8" t="n">
        <v>40548.48680555556</v>
      </c>
      <c r="F1682" s="9" t="n">
        <v>10.95</v>
      </c>
      <c r="G1682" t="n">
        <v>15311</v>
      </c>
      <c r="H1682" t="inlineStr">
        <is>
          <t>United Kingdom</t>
        </is>
      </c>
      <c r="I1682" s="10">
        <f>IF(OR(G1682="",LEFT(A1682,1)="C",D1682&lt;=0,F1682&lt;=0,ISNUMBER(MATCH(B1682,NonProduct,0)),LEFT(B1682,5)="gift_",H1682&lt;&gt;"United Kingdom"),"Drop","Keep")</f>
        <v/>
      </c>
    </row>
    <row r="1683">
      <c r="A1683" t="n">
        <v>540157</v>
      </c>
      <c r="B1683" t="n">
        <v>22198</v>
      </c>
      <c r="C1683" t="inlineStr">
        <is>
          <t xml:space="preserve">LARGE POPCORN HOLDER </t>
        </is>
      </c>
      <c r="D1683" t="n">
        <v>50</v>
      </c>
      <c r="E1683" s="8" t="n">
        <v>40548.48680555556</v>
      </c>
      <c r="F1683" s="9" t="n">
        <v>1.45</v>
      </c>
      <c r="G1683" t="n">
        <v>15311</v>
      </c>
      <c r="H1683" t="inlineStr">
        <is>
          <t>United Kingdom</t>
        </is>
      </c>
      <c r="I1683" s="10">
        <f>IF(OR(G1683="",LEFT(A1683,1)="C",D1683&lt;=0,F1683&lt;=0,ISNUMBER(MATCH(B1683,NonProduct,0)),LEFT(B1683,5)="gift_",H1683&lt;&gt;"United Kingdom"),"Drop","Keep")</f>
        <v/>
      </c>
    </row>
    <row r="1684">
      <c r="A1684" t="n">
        <v>540157</v>
      </c>
      <c r="B1684" t="n">
        <v>22171</v>
      </c>
      <c r="C1684" t="inlineStr">
        <is>
          <t>3 HOOK PHOTO SHELF ANTIQUE WHITE</t>
        </is>
      </c>
      <c r="D1684" t="n">
        <v>2</v>
      </c>
      <c r="E1684" s="8" t="n">
        <v>40548.48680555556</v>
      </c>
      <c r="F1684" s="9" t="n">
        <v>8.5</v>
      </c>
      <c r="G1684" t="n">
        <v>15311</v>
      </c>
      <c r="H1684" t="inlineStr">
        <is>
          <t>United Kingdom</t>
        </is>
      </c>
      <c r="I1684" s="10">
        <f>IF(OR(G1684="",LEFT(A1684,1)="C",D1684&lt;=0,F1684&lt;=0,ISNUMBER(MATCH(B1684,NonProduct,0)),LEFT(B1684,5)="gift_",H1684&lt;&gt;"United Kingdom"),"Drop","Keep")</f>
        <v/>
      </c>
    </row>
    <row r="1685">
      <c r="A1685" t="n">
        <v>540157</v>
      </c>
      <c r="B1685" t="inlineStr">
        <is>
          <t>84997D</t>
        </is>
      </c>
      <c r="C1685" t="inlineStr">
        <is>
          <t>PINK 3 PIECE POLKADOT CUTLERY SET</t>
        </is>
      </c>
      <c r="D1685" t="n">
        <v>7</v>
      </c>
      <c r="E1685" s="8" t="n">
        <v>40548.48680555556</v>
      </c>
      <c r="F1685" s="9" t="n">
        <v>3.75</v>
      </c>
      <c r="G1685" t="n">
        <v>15311</v>
      </c>
      <c r="H1685" t="inlineStr">
        <is>
          <t>United Kingdom</t>
        </is>
      </c>
      <c r="I1685" s="10">
        <f>IF(OR(G1685="",LEFT(A1685,1)="C",D1685&lt;=0,F1685&lt;=0,ISNUMBER(MATCH(B1685,NonProduct,0)),LEFT(B1685,5)="gift_",H1685&lt;&gt;"United Kingdom"),"Drop","Keep")</f>
        <v/>
      </c>
    </row>
    <row r="1686">
      <c r="A1686" t="n">
        <v>540157</v>
      </c>
      <c r="B1686" t="inlineStr">
        <is>
          <t>84997C</t>
        </is>
      </c>
      <c r="C1686" t="inlineStr">
        <is>
          <t>BLUE 3 PIECE POLKADOT CUTLERY SET</t>
        </is>
      </c>
      <c r="D1686" t="n">
        <v>2</v>
      </c>
      <c r="E1686" s="8" t="n">
        <v>40548.48680555556</v>
      </c>
      <c r="F1686" s="9" t="n">
        <v>3.75</v>
      </c>
      <c r="G1686" t="n">
        <v>15311</v>
      </c>
      <c r="H1686" t="inlineStr">
        <is>
          <t>United Kingdom</t>
        </is>
      </c>
      <c r="I1686" s="10">
        <f>IF(OR(G1686="",LEFT(A1686,1)="C",D1686&lt;=0,F1686&lt;=0,ISNUMBER(MATCH(B1686,NonProduct,0)),LEFT(B1686,5)="gift_",H1686&lt;&gt;"United Kingdom"),"Drop","Keep")</f>
        <v/>
      </c>
    </row>
    <row r="1687">
      <c r="A1687" t="n">
        <v>540157</v>
      </c>
      <c r="B1687" t="n">
        <v>82483</v>
      </c>
      <c r="C1687" t="inlineStr">
        <is>
          <t>WOOD 2 DRAWER CABINET WHITE FINISH</t>
        </is>
      </c>
      <c r="D1687" t="n">
        <v>2</v>
      </c>
      <c r="E1687" s="8" t="n">
        <v>40548.48680555556</v>
      </c>
      <c r="F1687" s="9" t="n">
        <v>5.95</v>
      </c>
      <c r="G1687" t="n">
        <v>15311</v>
      </c>
      <c r="H1687" t="inlineStr">
        <is>
          <t>United Kingdom</t>
        </is>
      </c>
      <c r="I1687" s="10">
        <f>IF(OR(G1687="",LEFT(A1687,1)="C",D1687&lt;=0,F1687&lt;=0,ISNUMBER(MATCH(B1687,NonProduct,0)),LEFT(B1687,5)="gift_",H1687&lt;&gt;"United Kingdom"),"Drop","Keep")</f>
        <v/>
      </c>
    </row>
    <row r="1688">
      <c r="A1688" t="n">
        <v>540157</v>
      </c>
      <c r="B1688" t="n">
        <v>82486</v>
      </c>
      <c r="C1688" t="inlineStr">
        <is>
          <t>WOOD S/3 CABINET ANT WHITE FINISH</t>
        </is>
      </c>
      <c r="D1688" t="n">
        <v>2</v>
      </c>
      <c r="E1688" s="8" t="n">
        <v>40548.48680555556</v>
      </c>
      <c r="F1688" s="9" t="n">
        <v>7.95</v>
      </c>
      <c r="G1688" t="n">
        <v>15311</v>
      </c>
      <c r="H1688" t="inlineStr">
        <is>
          <t>United Kingdom</t>
        </is>
      </c>
      <c r="I1688" s="10">
        <f>IF(OR(G1688="",LEFT(A1688,1)="C",D1688&lt;=0,F1688&lt;=0,ISNUMBER(MATCH(B1688,NonProduct,0)),LEFT(B1688,5)="gift_",H1688&lt;&gt;"United Kingdom"),"Drop","Keep")</f>
        <v/>
      </c>
    </row>
    <row r="1689">
      <c r="A1689" t="n">
        <v>540157</v>
      </c>
      <c r="B1689" t="inlineStr">
        <is>
          <t>15056BL</t>
        </is>
      </c>
      <c r="C1689" t="inlineStr">
        <is>
          <t>EDWARDIAN PARASOL BLACK</t>
        </is>
      </c>
      <c r="D1689" t="n">
        <v>1</v>
      </c>
      <c r="E1689" s="8" t="n">
        <v>40548.48680555556</v>
      </c>
      <c r="F1689" s="9" t="n">
        <v>5.95</v>
      </c>
      <c r="G1689" t="n">
        <v>15311</v>
      </c>
      <c r="H1689" t="inlineStr">
        <is>
          <t>United Kingdom</t>
        </is>
      </c>
      <c r="I1689" s="10">
        <f>IF(OR(G1689="",LEFT(A1689,1)="C",D1689&lt;=0,F1689&lt;=0,ISNUMBER(MATCH(B1689,NonProduct,0)),LEFT(B1689,5)="gift_",H1689&lt;&gt;"United Kingdom"),"Drop","Keep")</f>
        <v/>
      </c>
    </row>
    <row r="1690">
      <c r="A1690" t="n">
        <v>540157</v>
      </c>
      <c r="B1690" t="inlineStr">
        <is>
          <t>84563A</t>
        </is>
      </c>
      <c r="C1690" t="inlineStr">
        <is>
          <t>PINK &amp; WHITE BREAKFAST TRAY</t>
        </is>
      </c>
      <c r="D1690" t="n">
        <v>2</v>
      </c>
      <c r="E1690" s="8" t="n">
        <v>40548.48680555556</v>
      </c>
      <c r="F1690" s="9" t="n">
        <v>5.95</v>
      </c>
      <c r="G1690" t="n">
        <v>15311</v>
      </c>
      <c r="H1690" t="inlineStr">
        <is>
          <t>United Kingdom</t>
        </is>
      </c>
      <c r="I1690" s="10">
        <f>IF(OR(G1690="",LEFT(A1690,1)="C",D1690&lt;=0,F1690&lt;=0,ISNUMBER(MATCH(B1690,NonProduct,0)),LEFT(B1690,5)="gift_",H1690&lt;&gt;"United Kingdom"),"Drop","Keep")</f>
        <v/>
      </c>
    </row>
    <row r="1691">
      <c r="A1691" t="n">
        <v>540157</v>
      </c>
      <c r="B1691" t="n">
        <v>22891</v>
      </c>
      <c r="C1691" t="inlineStr">
        <is>
          <t>TEA FOR ONE POLKADOT</t>
        </is>
      </c>
      <c r="D1691" t="n">
        <v>1</v>
      </c>
      <c r="E1691" s="8" t="n">
        <v>40548.48680555556</v>
      </c>
      <c r="F1691" s="9" t="n">
        <v>4.25</v>
      </c>
      <c r="G1691" t="n">
        <v>15311</v>
      </c>
      <c r="H1691" t="inlineStr">
        <is>
          <t>United Kingdom</t>
        </is>
      </c>
      <c r="I1691" s="10">
        <f>IF(OR(G1691="",LEFT(A1691,1)="C",D1691&lt;=0,F1691&lt;=0,ISNUMBER(MATCH(B1691,NonProduct,0)),LEFT(B1691,5)="gift_",H1691&lt;&gt;"United Kingdom"),"Drop","Keep")</f>
        <v/>
      </c>
    </row>
    <row r="1692">
      <c r="A1692" t="n">
        <v>540157</v>
      </c>
      <c r="B1692" t="n">
        <v>21559</v>
      </c>
      <c r="C1692" t="inlineStr">
        <is>
          <t>STRAWBERRY LUNCH BOX WITH CUTLERY</t>
        </is>
      </c>
      <c r="D1692" t="n">
        <v>6</v>
      </c>
      <c r="E1692" s="8" t="n">
        <v>40548.48680555556</v>
      </c>
      <c r="F1692" s="9" t="n">
        <v>2.55</v>
      </c>
      <c r="G1692" t="n">
        <v>15311</v>
      </c>
      <c r="H1692" t="inlineStr">
        <is>
          <t>United Kingdom</t>
        </is>
      </c>
      <c r="I1692" s="10">
        <f>IF(OR(G1692="",LEFT(A1692,1)="C",D1692&lt;=0,F1692&lt;=0,ISNUMBER(MATCH(B1692,NonProduct,0)),LEFT(B1692,5)="gift_",H1692&lt;&gt;"United Kingdom"),"Drop","Keep")</f>
        <v/>
      </c>
    </row>
    <row r="1693">
      <c r="A1693" t="n">
        <v>540157</v>
      </c>
      <c r="B1693" t="n">
        <v>21561</v>
      </c>
      <c r="C1693" t="inlineStr">
        <is>
          <t>DINOSAUR LUNCH BOX WITH CUTLERY</t>
        </is>
      </c>
      <c r="D1693" t="n">
        <v>3</v>
      </c>
      <c r="E1693" s="8" t="n">
        <v>40548.48680555556</v>
      </c>
      <c r="F1693" s="9" t="n">
        <v>2.55</v>
      </c>
      <c r="G1693" t="n">
        <v>15311</v>
      </c>
      <c r="H1693" t="inlineStr">
        <is>
          <t>United Kingdom</t>
        </is>
      </c>
      <c r="I1693" s="10">
        <f>IF(OR(G1693="",LEFT(A1693,1)="C",D1693&lt;=0,F1693&lt;=0,ISNUMBER(MATCH(B1693,NonProduct,0)),LEFT(B1693,5)="gift_",H1693&lt;&gt;"United Kingdom"),"Drop","Keep")</f>
        <v/>
      </c>
    </row>
    <row r="1694">
      <c r="A1694" t="n">
        <v>540157</v>
      </c>
      <c r="B1694" t="n">
        <v>21558</v>
      </c>
      <c r="C1694" t="inlineStr">
        <is>
          <t xml:space="preserve">SKULL LUNCH BOX WITH CUTLERY </t>
        </is>
      </c>
      <c r="D1694" t="n">
        <v>1</v>
      </c>
      <c r="E1694" s="8" t="n">
        <v>40548.48680555556</v>
      </c>
      <c r="F1694" s="9" t="n">
        <v>2.55</v>
      </c>
      <c r="G1694" t="n">
        <v>15311</v>
      </c>
      <c r="H1694" t="inlineStr">
        <is>
          <t>United Kingdom</t>
        </is>
      </c>
      <c r="I1694" s="10">
        <f>IF(OR(G1694="",LEFT(A1694,1)="C",D1694&lt;=0,F1694&lt;=0,ISNUMBER(MATCH(B1694,NonProduct,0)),LEFT(B1694,5)="gift_",H1694&lt;&gt;"United Kingdom"),"Drop","Keep")</f>
        <v/>
      </c>
    </row>
    <row r="1695">
      <c r="A1695" t="n">
        <v>540157</v>
      </c>
      <c r="B1695" t="n">
        <v>22352</v>
      </c>
      <c r="C1695" t="inlineStr">
        <is>
          <t xml:space="preserve">LUNCH BOX WITH CUTLERY RETROSPOT </t>
        </is>
      </c>
      <c r="D1695" t="n">
        <v>1</v>
      </c>
      <c r="E1695" s="8" t="n">
        <v>40548.48680555556</v>
      </c>
      <c r="F1695" s="9" t="n">
        <v>2.55</v>
      </c>
      <c r="G1695" t="n">
        <v>15311</v>
      </c>
      <c r="H1695" t="inlineStr">
        <is>
          <t>United Kingdom</t>
        </is>
      </c>
      <c r="I1695" s="10">
        <f>IF(OR(G1695="",LEFT(A1695,1)="C",D1695&lt;=0,F1695&lt;=0,ISNUMBER(MATCH(B1695,NonProduct,0)),LEFT(B1695,5)="gift_",H1695&lt;&gt;"United Kingdom"),"Drop","Keep")</f>
        <v/>
      </c>
    </row>
    <row r="1696">
      <c r="A1696" t="n">
        <v>540157</v>
      </c>
      <c r="B1696" t="n">
        <v>21658</v>
      </c>
      <c r="C1696" t="inlineStr">
        <is>
          <t>GLASS  BEURRE DISH</t>
        </is>
      </c>
      <c r="D1696" t="n">
        <v>4</v>
      </c>
      <c r="E1696" s="8" t="n">
        <v>40548.48680555556</v>
      </c>
      <c r="F1696" s="9" t="n">
        <v>3.95</v>
      </c>
      <c r="G1696" t="n">
        <v>15311</v>
      </c>
      <c r="H1696" t="inlineStr">
        <is>
          <t>United Kingdom</t>
        </is>
      </c>
      <c r="I1696" s="10">
        <f>IF(OR(G1696="",LEFT(A1696,1)="C",D1696&lt;=0,F1696&lt;=0,ISNUMBER(MATCH(B1696,NonProduct,0)),LEFT(B1696,5)="gift_",H1696&lt;&gt;"United Kingdom"),"Drop","Keep")</f>
        <v/>
      </c>
    </row>
    <row r="1697">
      <c r="A1697" t="n">
        <v>540157</v>
      </c>
      <c r="B1697" t="inlineStr">
        <is>
          <t>84509A</t>
        </is>
      </c>
      <c r="C1697" t="inlineStr">
        <is>
          <t>SET OF 4 ENGLISH ROSE PLACEMATS</t>
        </is>
      </c>
      <c r="D1697" t="n">
        <v>1</v>
      </c>
      <c r="E1697" s="8" t="n">
        <v>40548.48680555556</v>
      </c>
      <c r="F1697" s="9" t="n">
        <v>3.75</v>
      </c>
      <c r="G1697" t="n">
        <v>15311</v>
      </c>
      <c r="H1697" t="inlineStr">
        <is>
          <t>United Kingdom</t>
        </is>
      </c>
      <c r="I1697" s="10">
        <f>IF(OR(G1697="",LEFT(A1697,1)="C",D1697&lt;=0,F1697&lt;=0,ISNUMBER(MATCH(B1697,NonProduct,0)),LEFT(B1697,5)="gift_",H1697&lt;&gt;"United Kingdom"),"Drop","Keep")</f>
        <v/>
      </c>
    </row>
    <row r="1698">
      <c r="A1698" t="n">
        <v>540157</v>
      </c>
      <c r="B1698" t="n">
        <v>21731</v>
      </c>
      <c r="C1698" t="inlineStr">
        <is>
          <t>RED TOADSTOOL LED NIGHT LIGHT</t>
        </is>
      </c>
      <c r="D1698" t="n">
        <v>4</v>
      </c>
      <c r="E1698" s="8" t="n">
        <v>40548.48680555556</v>
      </c>
      <c r="F1698" s="9" t="n">
        <v>1.65</v>
      </c>
      <c r="G1698" t="n">
        <v>15311</v>
      </c>
      <c r="H1698" t="inlineStr">
        <is>
          <t>United Kingdom</t>
        </is>
      </c>
      <c r="I1698" s="10">
        <f>IF(OR(G1698="",LEFT(A1698,1)="C",D1698&lt;=0,F1698&lt;=0,ISNUMBER(MATCH(B1698,NonProduct,0)),LEFT(B1698,5)="gift_",H1698&lt;&gt;"United Kingdom"),"Drop","Keep")</f>
        <v/>
      </c>
    </row>
    <row r="1699">
      <c r="A1699" t="n">
        <v>540157</v>
      </c>
      <c r="B1699" t="n">
        <v>21169</v>
      </c>
      <c r="C1699" t="inlineStr">
        <is>
          <t xml:space="preserve">YOU'RE CONFUSING ME METAL SIGN </t>
        </is>
      </c>
      <c r="D1699" t="n">
        <v>2</v>
      </c>
      <c r="E1699" s="8" t="n">
        <v>40548.48680555556</v>
      </c>
      <c r="F1699" s="9" t="n">
        <v>1.69</v>
      </c>
      <c r="G1699" t="n">
        <v>15311</v>
      </c>
      <c r="H1699" t="inlineStr">
        <is>
          <t>United Kingdom</t>
        </is>
      </c>
      <c r="I1699" s="10">
        <f>IF(OR(G1699="",LEFT(A1699,1)="C",D1699&lt;=0,F1699&lt;=0,ISNUMBER(MATCH(B1699,NonProduct,0)),LEFT(B1699,5)="gift_",H1699&lt;&gt;"United Kingdom"),"Drop","Keep")</f>
        <v/>
      </c>
    </row>
    <row r="1700">
      <c r="A1700" t="n">
        <v>540157</v>
      </c>
      <c r="B1700" t="n">
        <v>22384</v>
      </c>
      <c r="C1700" t="inlineStr">
        <is>
          <t>LUNCH BAG PINK POLKADOT</t>
        </is>
      </c>
      <c r="D1700" t="n">
        <v>1</v>
      </c>
      <c r="E1700" s="8" t="n">
        <v>40548.48680555556</v>
      </c>
      <c r="F1700" s="9" t="n">
        <v>1.65</v>
      </c>
      <c r="G1700" t="n">
        <v>15311</v>
      </c>
      <c r="H1700" t="inlineStr">
        <is>
          <t>United Kingdom</t>
        </is>
      </c>
      <c r="I1700" s="10">
        <f>IF(OR(G1700="",LEFT(A1700,1)="C",D1700&lt;=0,F1700&lt;=0,ISNUMBER(MATCH(B1700,NonProduct,0)),LEFT(B1700,5)="gift_",H1700&lt;&gt;"United Kingdom"),"Drop","Keep")</f>
        <v/>
      </c>
    </row>
    <row r="1701">
      <c r="A1701" t="n">
        <v>540157</v>
      </c>
      <c r="B1701" t="n">
        <v>22090</v>
      </c>
      <c r="C1701" t="inlineStr">
        <is>
          <t>PAPER BUNTING RETROSPOT</t>
        </is>
      </c>
      <c r="D1701" t="n">
        <v>1</v>
      </c>
      <c r="E1701" s="8" t="n">
        <v>40548.48680555556</v>
      </c>
      <c r="F1701" s="9" t="n">
        <v>2.95</v>
      </c>
      <c r="G1701" t="n">
        <v>15311</v>
      </c>
      <c r="H1701" t="inlineStr">
        <is>
          <t>United Kingdom</t>
        </is>
      </c>
      <c r="I1701" s="10">
        <f>IF(OR(G1701="",LEFT(A1701,1)="C",D1701&lt;=0,F1701&lt;=0,ISNUMBER(MATCH(B1701,NonProduct,0)),LEFT(B1701,5)="gift_",H1701&lt;&gt;"United Kingdom"),"Drop","Keep")</f>
        <v/>
      </c>
    </row>
    <row r="1702">
      <c r="A1702" t="n">
        <v>540157</v>
      </c>
      <c r="B1702" t="n">
        <v>47580</v>
      </c>
      <c r="C1702" t="inlineStr">
        <is>
          <t>TEA TIME DES TEA COSY</t>
        </is>
      </c>
      <c r="D1702" t="n">
        <v>7</v>
      </c>
      <c r="E1702" s="8" t="n">
        <v>40548.48680555556</v>
      </c>
      <c r="F1702" s="9" t="n">
        <v>2.55</v>
      </c>
      <c r="G1702" t="n">
        <v>15311</v>
      </c>
      <c r="H1702" t="inlineStr">
        <is>
          <t>United Kingdom</t>
        </is>
      </c>
      <c r="I1702" s="10">
        <f>IF(OR(G1702="",LEFT(A1702,1)="C",D1702&lt;=0,F1702&lt;=0,ISNUMBER(MATCH(B1702,NonProduct,0)),LEFT(B1702,5)="gift_",H1702&lt;&gt;"United Kingdom"),"Drop","Keep")</f>
        <v/>
      </c>
    </row>
    <row r="1703">
      <c r="A1703" t="n">
        <v>540157</v>
      </c>
      <c r="B1703" t="n">
        <v>21773</v>
      </c>
      <c r="C1703" t="inlineStr">
        <is>
          <t>DECORATIVE ROSE BATHROOM BOTTLE</t>
        </is>
      </c>
      <c r="D1703" t="n">
        <v>24</v>
      </c>
      <c r="E1703" s="8" t="n">
        <v>40548.48680555556</v>
      </c>
      <c r="F1703" s="9" t="n">
        <v>0.42</v>
      </c>
      <c r="G1703" t="n">
        <v>15311</v>
      </c>
      <c r="H1703" t="inlineStr">
        <is>
          <t>United Kingdom</t>
        </is>
      </c>
      <c r="I1703" s="10">
        <f>IF(OR(G1703="",LEFT(A1703,1)="C",D1703&lt;=0,F1703&lt;=0,ISNUMBER(MATCH(B1703,NonProduct,0)),LEFT(B1703,5)="gift_",H1703&lt;&gt;"United Kingdom"),"Drop","Keep")</f>
        <v/>
      </c>
    </row>
    <row r="1704">
      <c r="A1704" t="n">
        <v>540157</v>
      </c>
      <c r="B1704" t="n">
        <v>22523</v>
      </c>
      <c r="C1704" t="inlineStr">
        <is>
          <t>CHILDS GARDEN FORK PINK</t>
        </is>
      </c>
      <c r="D1704" t="n">
        <v>2</v>
      </c>
      <c r="E1704" s="8" t="n">
        <v>40548.48680555556</v>
      </c>
      <c r="F1704" s="9" t="n">
        <v>0.85</v>
      </c>
      <c r="G1704" t="n">
        <v>15311</v>
      </c>
      <c r="H1704" t="inlineStr">
        <is>
          <t>United Kingdom</t>
        </is>
      </c>
      <c r="I1704" s="10">
        <f>IF(OR(G1704="",LEFT(A1704,1)="C",D1704&lt;=0,F1704&lt;=0,ISNUMBER(MATCH(B1704,NonProduct,0)),LEFT(B1704,5)="gift_",H1704&lt;&gt;"United Kingdom"),"Drop","Keep")</f>
        <v/>
      </c>
    </row>
    <row r="1705">
      <c r="A1705" t="n">
        <v>540157</v>
      </c>
      <c r="B1705" t="inlineStr">
        <is>
          <t>85036A</t>
        </is>
      </c>
      <c r="C1705" t="inlineStr">
        <is>
          <t>GARDENIA 1 WICK MORRIS BOXED CANDLE</t>
        </is>
      </c>
      <c r="D1705" t="n">
        <v>1</v>
      </c>
      <c r="E1705" s="8" t="n">
        <v>40548.48680555556</v>
      </c>
      <c r="F1705" s="9" t="n">
        <v>4.25</v>
      </c>
      <c r="G1705" t="n">
        <v>15311</v>
      </c>
      <c r="H1705" t="inlineStr">
        <is>
          <t>United Kingdom</t>
        </is>
      </c>
      <c r="I1705" s="10">
        <f>IF(OR(G1705="",LEFT(A1705,1)="C",D1705&lt;=0,F1705&lt;=0,ISNUMBER(MATCH(B1705,NonProduct,0)),LEFT(B1705,5)="gift_",H1705&lt;&gt;"United Kingdom"),"Drop","Keep")</f>
        <v/>
      </c>
    </row>
    <row r="1706">
      <c r="A1706" t="n">
        <v>540157</v>
      </c>
      <c r="B1706" t="n">
        <v>21988</v>
      </c>
      <c r="C1706" t="inlineStr">
        <is>
          <t>PACK OF 6 SKULL PAPER PLATES</t>
        </is>
      </c>
      <c r="D1706" t="n">
        <v>6</v>
      </c>
      <c r="E1706" s="8" t="n">
        <v>40548.48680555556</v>
      </c>
      <c r="F1706" s="9" t="n">
        <v>0.85</v>
      </c>
      <c r="G1706" t="n">
        <v>15311</v>
      </c>
      <c r="H1706" t="inlineStr">
        <is>
          <t>United Kingdom</t>
        </is>
      </c>
      <c r="I1706" s="10">
        <f>IF(OR(G1706="",LEFT(A1706,1)="C",D1706&lt;=0,F1706&lt;=0,ISNUMBER(MATCH(B1706,NonProduct,0)),LEFT(B1706,5)="gift_",H1706&lt;&gt;"United Kingdom"),"Drop","Keep")</f>
        <v/>
      </c>
    </row>
    <row r="1707">
      <c r="A1707" t="n">
        <v>540157</v>
      </c>
      <c r="B1707" t="n">
        <v>21989</v>
      </c>
      <c r="C1707" t="inlineStr">
        <is>
          <t>PACK OF 20 SKULL PAPER NAPKINS</t>
        </is>
      </c>
      <c r="D1707" t="n">
        <v>2</v>
      </c>
      <c r="E1707" s="8" t="n">
        <v>40548.48680555556</v>
      </c>
      <c r="F1707" s="9" t="n">
        <v>0.85</v>
      </c>
      <c r="G1707" t="n">
        <v>15311</v>
      </c>
      <c r="H1707" t="inlineStr">
        <is>
          <t>United Kingdom</t>
        </is>
      </c>
      <c r="I1707" s="10">
        <f>IF(OR(G1707="",LEFT(A1707,1)="C",D1707&lt;=0,F1707&lt;=0,ISNUMBER(MATCH(B1707,NonProduct,0)),LEFT(B1707,5)="gift_",H1707&lt;&gt;"United Kingdom"),"Drop","Keep")</f>
        <v/>
      </c>
    </row>
    <row r="1708">
      <c r="A1708" t="n">
        <v>540157</v>
      </c>
      <c r="B1708" t="n">
        <v>20897</v>
      </c>
      <c r="C1708" t="inlineStr">
        <is>
          <t>VINTAGE NOTEBOOK PARIS DAYS</t>
        </is>
      </c>
      <c r="D1708" t="n">
        <v>2</v>
      </c>
      <c r="E1708" s="8" t="n">
        <v>40548.48680555556</v>
      </c>
      <c r="F1708" s="9" t="n">
        <v>2.95</v>
      </c>
      <c r="G1708" t="n">
        <v>15311</v>
      </c>
      <c r="H1708" t="inlineStr">
        <is>
          <t>United Kingdom</t>
        </is>
      </c>
      <c r="I1708" s="10">
        <f>IF(OR(G1708="",LEFT(A1708,1)="C",D1708&lt;=0,F1708&lt;=0,ISNUMBER(MATCH(B1708,NonProduct,0)),LEFT(B1708,5)="gift_",H1708&lt;&gt;"United Kingdom"),"Drop","Keep")</f>
        <v/>
      </c>
    </row>
    <row r="1709">
      <c r="A1709" t="n">
        <v>540157</v>
      </c>
      <c r="B1709" t="inlineStr">
        <is>
          <t>82613C</t>
        </is>
      </c>
      <c r="C1709" t="inlineStr">
        <is>
          <t>METAL SIGN,CUPCAKE SINGLE HOOK</t>
        </is>
      </c>
      <c r="D1709" t="n">
        <v>1</v>
      </c>
      <c r="E1709" s="8" t="n">
        <v>40548.48680555556</v>
      </c>
      <c r="F1709" s="9" t="n">
        <v>1.25</v>
      </c>
      <c r="G1709" t="n">
        <v>15311</v>
      </c>
      <c r="H1709" t="inlineStr">
        <is>
          <t>United Kingdom</t>
        </is>
      </c>
      <c r="I1709" s="10">
        <f>IF(OR(G1709="",LEFT(A1709,1)="C",D1709&lt;=0,F1709&lt;=0,ISNUMBER(MATCH(B1709,NonProduct,0)),LEFT(B1709,5)="gift_",H1709&lt;&gt;"United Kingdom"),"Drop","Keep")</f>
        <v/>
      </c>
    </row>
    <row r="1710">
      <c r="A1710" t="n">
        <v>540157</v>
      </c>
      <c r="B1710" t="n">
        <v>21899</v>
      </c>
      <c r="C1710" t="inlineStr">
        <is>
          <t>KEY FOB , GARAGE DESIGN</t>
        </is>
      </c>
      <c r="D1710" t="n">
        <v>1</v>
      </c>
      <c r="E1710" s="8" t="n">
        <v>40548.48680555556</v>
      </c>
      <c r="F1710" s="9" t="n">
        <v>0.65</v>
      </c>
      <c r="G1710" t="n">
        <v>15311</v>
      </c>
      <c r="H1710" t="inlineStr">
        <is>
          <t>United Kingdom</t>
        </is>
      </c>
      <c r="I1710" s="10">
        <f>IF(OR(G1710="",LEFT(A1710,1)="C",D1710&lt;=0,F1710&lt;=0,ISNUMBER(MATCH(B1710,NonProduct,0)),LEFT(B1710,5)="gift_",H1710&lt;&gt;"United Kingdom"),"Drop","Keep")</f>
        <v/>
      </c>
    </row>
    <row r="1711">
      <c r="A1711" t="n">
        <v>540157</v>
      </c>
      <c r="B1711" t="n">
        <v>84832</v>
      </c>
      <c r="C1711" t="inlineStr">
        <is>
          <t>ZINC WILLIE WINKIE  CANDLE STICK</t>
        </is>
      </c>
      <c r="D1711" t="n">
        <v>1</v>
      </c>
      <c r="E1711" s="8" t="n">
        <v>40548.48680555556</v>
      </c>
      <c r="F1711" s="9" t="n">
        <v>0.85</v>
      </c>
      <c r="G1711" t="n">
        <v>15311</v>
      </c>
      <c r="H1711" t="inlineStr">
        <is>
          <t>United Kingdom</t>
        </is>
      </c>
      <c r="I1711" s="10">
        <f>IF(OR(G1711="",LEFT(A1711,1)="C",D1711&lt;=0,F1711&lt;=0,ISNUMBER(MATCH(B1711,NonProduct,0)),LEFT(B1711,5)="gift_",H1711&lt;&gt;"United Kingdom"),"Drop","Keep")</f>
        <v/>
      </c>
    </row>
    <row r="1712">
      <c r="A1712" t="n">
        <v>540157</v>
      </c>
      <c r="B1712" t="n">
        <v>21380</v>
      </c>
      <c r="C1712" t="inlineStr">
        <is>
          <t>WOODEN HAPPY BIRTHDAY GARLAND</t>
        </is>
      </c>
      <c r="D1712" t="n">
        <v>1</v>
      </c>
      <c r="E1712" s="8" t="n">
        <v>40548.48680555556</v>
      </c>
      <c r="F1712" s="9" t="n">
        <v>2.95</v>
      </c>
      <c r="G1712" t="n">
        <v>15311</v>
      </c>
      <c r="H1712" t="inlineStr">
        <is>
          <t>United Kingdom</t>
        </is>
      </c>
      <c r="I1712" s="10">
        <f>IF(OR(G1712="",LEFT(A1712,1)="C",D1712&lt;=0,F1712&lt;=0,ISNUMBER(MATCH(B1712,NonProduct,0)),LEFT(B1712,5)="gift_",H1712&lt;&gt;"United Kingdom"),"Drop","Keep")</f>
        <v/>
      </c>
    </row>
    <row r="1713">
      <c r="A1713" t="n">
        <v>540157</v>
      </c>
      <c r="B1713" t="n">
        <v>21670</v>
      </c>
      <c r="C1713" t="inlineStr">
        <is>
          <t>BLUE SPOT CERAMIC DRAWER KNOB</t>
        </is>
      </c>
      <c r="D1713" t="n">
        <v>1</v>
      </c>
      <c r="E1713" s="8" t="n">
        <v>40548.48680555556</v>
      </c>
      <c r="F1713" s="9" t="n">
        <v>1.25</v>
      </c>
      <c r="G1713" t="n">
        <v>15311</v>
      </c>
      <c r="H1713" t="inlineStr">
        <is>
          <t>United Kingdom</t>
        </is>
      </c>
      <c r="I1713" s="10">
        <f>IF(OR(G1713="",LEFT(A1713,1)="C",D1713&lt;=0,F1713&lt;=0,ISNUMBER(MATCH(B1713,NonProduct,0)),LEFT(B1713,5)="gift_",H1713&lt;&gt;"United Kingdom"),"Drop","Keep")</f>
        <v/>
      </c>
    </row>
    <row r="1714">
      <c r="A1714" t="n">
        <v>540157</v>
      </c>
      <c r="B1714" t="n">
        <v>21669</v>
      </c>
      <c r="C1714" t="inlineStr">
        <is>
          <t>BLUE STRIPE CERAMIC DRAWER KNOB</t>
        </is>
      </c>
      <c r="D1714" t="n">
        <v>1</v>
      </c>
      <c r="E1714" s="8" t="n">
        <v>40548.48680555556</v>
      </c>
      <c r="F1714" s="9" t="n">
        <v>1.25</v>
      </c>
      <c r="G1714" t="n">
        <v>15311</v>
      </c>
      <c r="H1714" t="inlineStr">
        <is>
          <t>United Kingdom</t>
        </is>
      </c>
      <c r="I1714" s="10">
        <f>IF(OR(G1714="",LEFT(A1714,1)="C",D1714&lt;=0,F1714&lt;=0,ISNUMBER(MATCH(B1714,NonProduct,0)),LEFT(B1714,5)="gift_",H1714&lt;&gt;"United Kingdom"),"Drop","Keep")</f>
        <v/>
      </c>
    </row>
    <row r="1715">
      <c r="A1715" t="n">
        <v>540157</v>
      </c>
      <c r="B1715" t="n">
        <v>21671</v>
      </c>
      <c r="C1715" t="inlineStr">
        <is>
          <t>RED SPOT CERAMIC DRAWER KNOB</t>
        </is>
      </c>
      <c r="D1715" t="n">
        <v>1</v>
      </c>
      <c r="E1715" s="8" t="n">
        <v>40548.48680555556</v>
      </c>
      <c r="F1715" s="9" t="n">
        <v>1.25</v>
      </c>
      <c r="G1715" t="n">
        <v>15311</v>
      </c>
      <c r="H1715" t="inlineStr">
        <is>
          <t>United Kingdom</t>
        </is>
      </c>
      <c r="I1715" s="10">
        <f>IF(OR(G1715="",LEFT(A1715,1)="C",D1715&lt;=0,F1715&lt;=0,ISNUMBER(MATCH(B1715,NonProduct,0)),LEFT(B1715,5)="gift_",H1715&lt;&gt;"United Kingdom"),"Drop","Keep")</f>
        <v/>
      </c>
    </row>
    <row r="1716">
      <c r="A1716" t="n">
        <v>540157</v>
      </c>
      <c r="B1716" t="n">
        <v>21672</v>
      </c>
      <c r="C1716" t="inlineStr">
        <is>
          <t>WHITE SPOT RED CERAMIC DRAWER KNOB</t>
        </is>
      </c>
      <c r="D1716" t="n">
        <v>1</v>
      </c>
      <c r="E1716" s="8" t="n">
        <v>40548.48680555556</v>
      </c>
      <c r="F1716" s="9" t="n">
        <v>1.25</v>
      </c>
      <c r="G1716" t="n">
        <v>15311</v>
      </c>
      <c r="H1716" t="inlineStr">
        <is>
          <t>United Kingdom</t>
        </is>
      </c>
      <c r="I1716" s="10">
        <f>IF(OR(G1716="",LEFT(A1716,1)="C",D1716&lt;=0,F1716&lt;=0,ISNUMBER(MATCH(B1716,NonProduct,0)),LEFT(B1716,5)="gift_",H1716&lt;&gt;"United Kingdom"),"Drop","Keep")</f>
        <v/>
      </c>
    </row>
    <row r="1717">
      <c r="A1717" t="n">
        <v>540157</v>
      </c>
      <c r="B1717" t="n">
        <v>21673</v>
      </c>
      <c r="C1717" t="inlineStr">
        <is>
          <t>WHITE SPOT BLUE CERAMIC DRAWER KNOB</t>
        </is>
      </c>
      <c r="D1717" t="n">
        <v>3</v>
      </c>
      <c r="E1717" s="8" t="n">
        <v>40548.48680555556</v>
      </c>
      <c r="F1717" s="9" t="n">
        <v>1.25</v>
      </c>
      <c r="G1717" t="n">
        <v>15311</v>
      </c>
      <c r="H1717" t="inlineStr">
        <is>
          <t>United Kingdom</t>
        </is>
      </c>
      <c r="I1717" s="10">
        <f>IF(OR(G1717="",LEFT(A1717,1)="C",D1717&lt;=0,F1717&lt;=0,ISNUMBER(MATCH(B1717,NonProduct,0)),LEFT(B1717,5)="gift_",H1717&lt;&gt;"United Kingdom"),"Drop","Keep")</f>
        <v/>
      </c>
    </row>
    <row r="1718">
      <c r="A1718" t="n">
        <v>540157</v>
      </c>
      <c r="B1718" t="n">
        <v>22262</v>
      </c>
      <c r="C1718" t="inlineStr">
        <is>
          <t>FELT EGG COSY CHICKEN</t>
        </is>
      </c>
      <c r="D1718" t="n">
        <v>4</v>
      </c>
      <c r="E1718" s="8" t="n">
        <v>40548.48680555556</v>
      </c>
      <c r="F1718" s="9" t="n">
        <v>0.85</v>
      </c>
      <c r="G1718" t="n">
        <v>15311</v>
      </c>
      <c r="H1718" t="inlineStr">
        <is>
          <t>United Kingdom</t>
        </is>
      </c>
      <c r="I1718" s="10">
        <f>IF(OR(G1718="",LEFT(A1718,1)="C",D1718&lt;=0,F1718&lt;=0,ISNUMBER(MATCH(B1718,NonProduct,0)),LEFT(B1718,5)="gift_",H1718&lt;&gt;"United Kingdom"),"Drop","Keep")</f>
        <v/>
      </c>
    </row>
    <row r="1719">
      <c r="A1719" t="n">
        <v>540157</v>
      </c>
      <c r="B1719" t="n">
        <v>21445</v>
      </c>
      <c r="C1719" t="inlineStr">
        <is>
          <t>12 PINK ROSE PEG PLACE SETTINGS</t>
        </is>
      </c>
      <c r="D1719" t="n">
        <v>1</v>
      </c>
      <c r="E1719" s="8" t="n">
        <v>40548.48680555556</v>
      </c>
      <c r="F1719" s="9" t="n">
        <v>1.25</v>
      </c>
      <c r="G1719" t="n">
        <v>15311</v>
      </c>
      <c r="H1719" t="inlineStr">
        <is>
          <t>United Kingdom</t>
        </is>
      </c>
      <c r="I1719" s="10">
        <f>IF(OR(G1719="",LEFT(A1719,1)="C",D1719&lt;=0,F1719&lt;=0,ISNUMBER(MATCH(B1719,NonProduct,0)),LEFT(B1719,5)="gift_",H1719&lt;&gt;"United Kingdom"),"Drop","Keep")</f>
        <v/>
      </c>
    </row>
    <row r="1720">
      <c r="A1720" t="n">
        <v>540157</v>
      </c>
      <c r="B1720" t="n">
        <v>21447</v>
      </c>
      <c r="C1720" t="inlineStr">
        <is>
          <t>12 IVORY ROSE PEG PLACE SETTINGS</t>
        </is>
      </c>
      <c r="D1720" t="n">
        <v>3</v>
      </c>
      <c r="E1720" s="8" t="n">
        <v>40548.48680555556</v>
      </c>
      <c r="F1720" s="9" t="n">
        <v>1.25</v>
      </c>
      <c r="G1720" t="n">
        <v>15311</v>
      </c>
      <c r="H1720" t="inlineStr">
        <is>
          <t>United Kingdom</t>
        </is>
      </c>
      <c r="I1720" s="10">
        <f>IF(OR(G1720="",LEFT(A1720,1)="C",D1720&lt;=0,F1720&lt;=0,ISNUMBER(MATCH(B1720,NonProduct,0)),LEFT(B1720,5)="gift_",H1720&lt;&gt;"United Kingdom"),"Drop","Keep")</f>
        <v/>
      </c>
    </row>
    <row r="1721">
      <c r="A1721" t="n">
        <v>540157</v>
      </c>
      <c r="B1721" t="n">
        <v>21439</v>
      </c>
      <c r="C1721" t="inlineStr">
        <is>
          <t>BASKET OF TOADSTOOLS</t>
        </is>
      </c>
      <c r="D1721" t="n">
        <v>5</v>
      </c>
      <c r="E1721" s="8" t="n">
        <v>40548.48680555556</v>
      </c>
      <c r="F1721" s="9" t="n">
        <v>1.25</v>
      </c>
      <c r="G1721" t="n">
        <v>15311</v>
      </c>
      <c r="H1721" t="inlineStr">
        <is>
          <t>United Kingdom</t>
        </is>
      </c>
      <c r="I1721" s="10">
        <f>IF(OR(G1721="",LEFT(A1721,1)="C",D1721&lt;=0,F1721&lt;=0,ISNUMBER(MATCH(B1721,NonProduct,0)),LEFT(B1721,5)="gift_",H1721&lt;&gt;"United Kingdom"),"Drop","Keep")</f>
        <v/>
      </c>
    </row>
    <row r="1722">
      <c r="A1722" t="n">
        <v>540157</v>
      </c>
      <c r="B1722" t="n">
        <v>20675</v>
      </c>
      <c r="C1722" t="inlineStr">
        <is>
          <t>BLUE POLKADOT BOWL</t>
        </is>
      </c>
      <c r="D1722" t="n">
        <v>1</v>
      </c>
      <c r="E1722" s="8" t="n">
        <v>40548.48680555556</v>
      </c>
      <c r="F1722" s="9" t="n">
        <v>1.25</v>
      </c>
      <c r="G1722" t="n">
        <v>15311</v>
      </c>
      <c r="H1722" t="inlineStr">
        <is>
          <t>United Kingdom</t>
        </is>
      </c>
      <c r="I1722" s="10">
        <f>IF(OR(G1722="",LEFT(A1722,1)="C",D1722&lt;=0,F1722&lt;=0,ISNUMBER(MATCH(B1722,NonProduct,0)),LEFT(B1722,5)="gift_",H1722&lt;&gt;"United Kingdom"),"Drop","Keep")</f>
        <v/>
      </c>
    </row>
    <row r="1723">
      <c r="A1723" t="n">
        <v>540157</v>
      </c>
      <c r="B1723" t="n">
        <v>82600</v>
      </c>
      <c r="C1723" t="inlineStr">
        <is>
          <t>NO SINGING METAL SIGN</t>
        </is>
      </c>
      <c r="D1723" t="n">
        <v>2</v>
      </c>
      <c r="E1723" s="8" t="n">
        <v>40548.48680555556</v>
      </c>
      <c r="F1723" s="9" t="n">
        <v>2.1</v>
      </c>
      <c r="G1723" t="n">
        <v>15311</v>
      </c>
      <c r="H1723" t="inlineStr">
        <is>
          <t>United Kingdom</t>
        </is>
      </c>
      <c r="I1723" s="10">
        <f>IF(OR(G1723="",LEFT(A1723,1)="C",D1723&lt;=0,F1723&lt;=0,ISNUMBER(MATCH(B1723,NonProduct,0)),LEFT(B1723,5)="gift_",H1723&lt;&gt;"United Kingdom"),"Drop","Keep")</f>
        <v/>
      </c>
    </row>
    <row r="1724">
      <c r="A1724" t="n">
        <v>540157</v>
      </c>
      <c r="B1724" t="n">
        <v>20750</v>
      </c>
      <c r="C1724" t="inlineStr">
        <is>
          <t>RED RETROSPOT MINI CASES</t>
        </is>
      </c>
      <c r="D1724" t="n">
        <v>1</v>
      </c>
      <c r="E1724" s="8" t="n">
        <v>40548.48680555556</v>
      </c>
      <c r="F1724" s="9" t="n">
        <v>7.95</v>
      </c>
      <c r="G1724" t="n">
        <v>15311</v>
      </c>
      <c r="H1724" t="inlineStr">
        <is>
          <t>United Kingdom</t>
        </is>
      </c>
      <c r="I1724" s="10">
        <f>IF(OR(G1724="",LEFT(A1724,1)="C",D1724&lt;=0,F1724&lt;=0,ISNUMBER(MATCH(B1724,NonProduct,0)),LEFT(B1724,5)="gift_",H1724&lt;&gt;"United Kingdom"),"Drop","Keep")</f>
        <v/>
      </c>
    </row>
    <row r="1725">
      <c r="A1725" t="n">
        <v>540157</v>
      </c>
      <c r="B1725" t="n">
        <v>20829</v>
      </c>
      <c r="C1725" t="inlineStr">
        <is>
          <t>GLITTER HANGING BUTTERFLY STRING</t>
        </is>
      </c>
      <c r="D1725" t="n">
        <v>14</v>
      </c>
      <c r="E1725" s="8" t="n">
        <v>40548.48680555556</v>
      </c>
      <c r="F1725" s="9" t="n">
        <v>2.1</v>
      </c>
      <c r="G1725" t="n">
        <v>15311</v>
      </c>
      <c r="H1725" t="inlineStr">
        <is>
          <t>United Kingdom</t>
        </is>
      </c>
      <c r="I1725" s="10">
        <f>IF(OR(G1725="",LEFT(A1725,1)="C",D1725&lt;=0,F1725&lt;=0,ISNUMBER(MATCH(B1725,NonProduct,0)),LEFT(B1725,5)="gift_",H1725&lt;&gt;"United Kingdom"),"Drop","Keep")</f>
        <v/>
      </c>
    </row>
    <row r="1726">
      <c r="A1726" t="inlineStr">
        <is>
          <t>C540158</t>
        </is>
      </c>
      <c r="B1726" t="n">
        <v>22968</v>
      </c>
      <c r="C1726" t="inlineStr">
        <is>
          <t xml:space="preserve">ROSE COTTAGE KEEPSAKE BOX </t>
        </is>
      </c>
      <c r="D1726" t="n">
        <v>-2</v>
      </c>
      <c r="E1726" s="8" t="n">
        <v>40548.4875</v>
      </c>
      <c r="F1726" s="9" t="n">
        <v>9.949999999999999</v>
      </c>
      <c r="G1726" t="n">
        <v>12471</v>
      </c>
      <c r="H1726" t="inlineStr">
        <is>
          <t>Germany</t>
        </is>
      </c>
      <c r="I1726" s="10">
        <f>IF(OR(G1726="",LEFT(A1726,1)="C",D1726&lt;=0,F1726&lt;=0,ISNUMBER(MATCH(B1726,NonProduct,0)),LEFT(B1726,5)="gift_",H1726&lt;&gt;"United Kingdom"),"Drop","Keep")</f>
        <v/>
      </c>
    </row>
    <row r="1727">
      <c r="A1727" t="inlineStr">
        <is>
          <t>C540158</t>
        </is>
      </c>
      <c r="B1727" t="n">
        <v>22964</v>
      </c>
      <c r="C1727" t="inlineStr">
        <is>
          <t>3 PIECE SPACEBOY COOKIE CUTTER SET</t>
        </is>
      </c>
      <c r="D1727" t="n">
        <v>-2</v>
      </c>
      <c r="E1727" s="8" t="n">
        <v>40548.4875</v>
      </c>
      <c r="F1727" s="9" t="n">
        <v>2.1</v>
      </c>
      <c r="G1727" t="n">
        <v>12471</v>
      </c>
      <c r="H1727" t="inlineStr">
        <is>
          <t>Germany</t>
        </is>
      </c>
      <c r="I1727" s="10">
        <f>IF(OR(G1727="",LEFT(A1727,1)="C",D1727&lt;=0,F1727&lt;=0,ISNUMBER(MATCH(B1727,NonProduct,0)),LEFT(B1727,5)="gift_",H1727&lt;&gt;"United Kingdom"),"Drop","Keep")</f>
        <v/>
      </c>
    </row>
    <row r="1728">
      <c r="A1728" t="inlineStr">
        <is>
          <t>C540158</t>
        </is>
      </c>
      <c r="B1728" t="n">
        <v>22962</v>
      </c>
      <c r="C1728" t="inlineStr">
        <is>
          <t>JAM JAR WITH PINK LID</t>
        </is>
      </c>
      <c r="D1728" t="n">
        <v>-17</v>
      </c>
      <c r="E1728" s="8" t="n">
        <v>40548.4875</v>
      </c>
      <c r="F1728" s="9" t="n">
        <v>0.85</v>
      </c>
      <c r="G1728" t="n">
        <v>12471</v>
      </c>
      <c r="H1728" t="inlineStr">
        <is>
          <t>Germany</t>
        </is>
      </c>
      <c r="I1728" s="10">
        <f>IF(OR(G1728="",LEFT(A1728,1)="C",D1728&lt;=0,F1728&lt;=0,ISNUMBER(MATCH(B1728,NonProduct,0)),LEFT(B1728,5)="gift_",H1728&lt;&gt;"United Kingdom"),"Drop","Keep")</f>
        <v/>
      </c>
    </row>
    <row r="1729">
      <c r="A1729" t="inlineStr">
        <is>
          <t>C540158</t>
        </is>
      </c>
      <c r="B1729" t="n">
        <v>22961</v>
      </c>
      <c r="C1729" t="inlineStr">
        <is>
          <t>JAM MAKING SET PRINTED</t>
        </is>
      </c>
      <c r="D1729" t="n">
        <v>-2</v>
      </c>
      <c r="E1729" s="8" t="n">
        <v>40548.4875</v>
      </c>
      <c r="F1729" s="9" t="n">
        <v>1.45</v>
      </c>
      <c r="G1729" t="n">
        <v>12471</v>
      </c>
      <c r="H1729" t="inlineStr">
        <is>
          <t>Germany</t>
        </is>
      </c>
      <c r="I1729" s="10">
        <f>IF(OR(G1729="",LEFT(A1729,1)="C",D1729&lt;=0,F1729&lt;=0,ISNUMBER(MATCH(B1729,NonProduct,0)),LEFT(B1729,5)="gift_",H1729&lt;&gt;"United Kingdom"),"Drop","Keep")</f>
        <v/>
      </c>
    </row>
    <row r="1730">
      <c r="A1730" t="inlineStr">
        <is>
          <t>C540158</t>
        </is>
      </c>
      <c r="B1730" t="n">
        <v>22923</v>
      </c>
      <c r="C1730" t="inlineStr">
        <is>
          <t>FRIDGE MAGNETS LES ENFANTS ASSORTED</t>
        </is>
      </c>
      <c r="D1730" t="n">
        <v>-5</v>
      </c>
      <c r="E1730" s="8" t="n">
        <v>40548.4875</v>
      </c>
      <c r="F1730" s="9" t="n">
        <v>0.85</v>
      </c>
      <c r="G1730" t="n">
        <v>12471</v>
      </c>
      <c r="H1730" t="inlineStr">
        <is>
          <t>Germany</t>
        </is>
      </c>
      <c r="I1730" s="10">
        <f>IF(OR(G1730="",LEFT(A1730,1)="C",D1730&lt;=0,F1730&lt;=0,ISNUMBER(MATCH(B1730,NonProduct,0)),LEFT(B1730,5)="gift_",H1730&lt;&gt;"United Kingdom"),"Drop","Keep")</f>
        <v/>
      </c>
    </row>
    <row r="1731">
      <c r="A1731" t="inlineStr">
        <is>
          <t>C540158</t>
        </is>
      </c>
      <c r="B1731" t="n">
        <v>22728</v>
      </c>
      <c r="C1731" t="inlineStr">
        <is>
          <t>ALARM CLOCK BAKELIKE PINK</t>
        </is>
      </c>
      <c r="D1731" t="n">
        <v>-4</v>
      </c>
      <c r="E1731" s="8" t="n">
        <v>40548.4875</v>
      </c>
      <c r="F1731" s="9" t="n">
        <v>3.75</v>
      </c>
      <c r="G1731" t="n">
        <v>12471</v>
      </c>
      <c r="H1731" t="inlineStr">
        <is>
          <t>Germany</t>
        </is>
      </c>
      <c r="I1731" s="10">
        <f>IF(OR(G1731="",LEFT(A1731,1)="C",D1731&lt;=0,F1731&lt;=0,ISNUMBER(MATCH(B1731,NonProduct,0)),LEFT(B1731,5)="gift_",H1731&lt;&gt;"United Kingdom"),"Drop","Keep")</f>
        <v/>
      </c>
    </row>
    <row r="1732">
      <c r="A1732" t="inlineStr">
        <is>
          <t>C540158</t>
        </is>
      </c>
      <c r="B1732" t="n">
        <v>22649</v>
      </c>
      <c r="C1732" t="inlineStr">
        <is>
          <t>STRAWBERRY FAIRY CAKE TEAPOT</t>
        </is>
      </c>
      <c r="D1732" t="n">
        <v>-2</v>
      </c>
      <c r="E1732" s="8" t="n">
        <v>40548.4875</v>
      </c>
      <c r="F1732" s="9" t="n">
        <v>4.95</v>
      </c>
      <c r="G1732" t="n">
        <v>12471</v>
      </c>
      <c r="H1732" t="inlineStr">
        <is>
          <t>Germany</t>
        </is>
      </c>
      <c r="I1732" s="10">
        <f>IF(OR(G1732="",LEFT(A1732,1)="C",D1732&lt;=0,F1732&lt;=0,ISNUMBER(MATCH(B1732,NonProduct,0)),LEFT(B1732,5)="gift_",H1732&lt;&gt;"United Kingdom"),"Drop","Keep")</f>
        <v/>
      </c>
    </row>
    <row r="1733">
      <c r="A1733" t="inlineStr">
        <is>
          <t>C540158</t>
        </is>
      </c>
      <c r="B1733" t="n">
        <v>22423</v>
      </c>
      <c r="C1733" t="inlineStr">
        <is>
          <t>REGENCY CAKESTAND 3 TIER</t>
        </is>
      </c>
      <c r="D1733" t="n">
        <v>-2</v>
      </c>
      <c r="E1733" s="8" t="n">
        <v>40548.4875</v>
      </c>
      <c r="F1733" s="9" t="n">
        <v>10.95</v>
      </c>
      <c r="G1733" t="n">
        <v>12471</v>
      </c>
      <c r="H1733" t="inlineStr">
        <is>
          <t>Germany</t>
        </is>
      </c>
      <c r="I1733" s="10">
        <f>IF(OR(G1733="",LEFT(A1733,1)="C",D1733&lt;=0,F1733&lt;=0,ISNUMBER(MATCH(B1733,NonProduct,0)),LEFT(B1733,5)="gift_",H1733&lt;&gt;"United Kingdom"),"Drop","Keep")</f>
        <v/>
      </c>
    </row>
    <row r="1734">
      <c r="A1734" t="n">
        <v>540159</v>
      </c>
      <c r="B1734" t="n">
        <v>84817</v>
      </c>
      <c r="C1734" t="inlineStr">
        <is>
          <t>DANISH ROSE DECORATIVE PLATE</t>
        </is>
      </c>
      <c r="D1734" t="n">
        <v>48</v>
      </c>
      <c r="E1734" s="8" t="n">
        <v>40548.49097222222</v>
      </c>
      <c r="F1734" s="9" t="n">
        <v>0.42</v>
      </c>
      <c r="G1734" t="n">
        <v>16112</v>
      </c>
      <c r="H1734" t="inlineStr">
        <is>
          <t>United Kingdom</t>
        </is>
      </c>
      <c r="I1734" s="10">
        <f>IF(OR(G1734="",LEFT(A1734,1)="C",D1734&lt;=0,F1734&lt;=0,ISNUMBER(MATCH(B1734,NonProduct,0)),LEFT(B1734,5)="gift_",H1734&lt;&gt;"United Kingdom"),"Drop","Keep")</f>
        <v/>
      </c>
    </row>
    <row r="1735">
      <c r="A1735" t="n">
        <v>540159</v>
      </c>
      <c r="B1735" t="n">
        <v>21403</v>
      </c>
      <c r="C1735" t="inlineStr">
        <is>
          <t>BLUE EGG  SPOON</t>
        </is>
      </c>
      <c r="D1735" t="n">
        <v>144</v>
      </c>
      <c r="E1735" s="8" t="n">
        <v>40548.49097222222</v>
      </c>
      <c r="F1735" s="9" t="n">
        <v>0.36</v>
      </c>
      <c r="G1735" t="n">
        <v>16112</v>
      </c>
      <c r="H1735" t="inlineStr">
        <is>
          <t>United Kingdom</t>
        </is>
      </c>
      <c r="I1735" s="10">
        <f>IF(OR(G1735="",LEFT(A1735,1)="C",D1735&lt;=0,F1735&lt;=0,ISNUMBER(MATCH(B1735,NonProduct,0)),LEFT(B1735,5)="gift_",H1735&lt;&gt;"United Kingdom"),"Drop","Keep")</f>
        <v/>
      </c>
    </row>
    <row r="1736">
      <c r="A1736" t="n">
        <v>540160</v>
      </c>
      <c r="B1736" t="inlineStr">
        <is>
          <t>84997B</t>
        </is>
      </c>
      <c r="C1736" t="inlineStr">
        <is>
          <t>RED 3 PIECE RETROSPOT CUTLERY SET</t>
        </is>
      </c>
      <c r="D1736" t="n">
        <v>216</v>
      </c>
      <c r="E1736" s="8" t="n">
        <v>40548.49305555555</v>
      </c>
      <c r="F1736" s="9" t="n">
        <v>3.39</v>
      </c>
      <c r="G1736" t="n">
        <v>15769</v>
      </c>
      <c r="H1736" t="inlineStr">
        <is>
          <t>United Kingdom</t>
        </is>
      </c>
      <c r="I1736" s="10">
        <f>IF(OR(G1736="",LEFT(A1736,1)="C",D1736&lt;=0,F1736&lt;=0,ISNUMBER(MATCH(B1736,NonProduct,0)),LEFT(B1736,5)="gift_",H1736&lt;&gt;"United Kingdom"),"Drop","Keep")</f>
        <v/>
      </c>
    </row>
    <row r="1737">
      <c r="A1737" t="n">
        <v>540160</v>
      </c>
      <c r="B1737" t="inlineStr">
        <is>
          <t>84997A</t>
        </is>
      </c>
      <c r="C1737" t="inlineStr">
        <is>
          <t>GREEN 3 PIECE POLKADOT CUTLERY SET</t>
        </is>
      </c>
      <c r="D1737" t="n">
        <v>216</v>
      </c>
      <c r="E1737" s="8" t="n">
        <v>40548.49305555555</v>
      </c>
      <c r="F1737" s="9" t="n">
        <v>3.39</v>
      </c>
      <c r="G1737" t="n">
        <v>15769</v>
      </c>
      <c r="H1737" t="inlineStr">
        <is>
          <t>United Kingdom</t>
        </is>
      </c>
      <c r="I1737" s="10">
        <f>IF(OR(G1737="",LEFT(A1737,1)="C",D1737&lt;=0,F1737&lt;=0,ISNUMBER(MATCH(B1737,NonProduct,0)),LEFT(B1737,5)="gift_",H1737&lt;&gt;"United Kingdom"),"Drop","Keep")</f>
        <v/>
      </c>
    </row>
    <row r="1738">
      <c r="A1738" t="n">
        <v>540160</v>
      </c>
      <c r="B1738" t="n">
        <v>22379</v>
      </c>
      <c r="C1738" t="inlineStr">
        <is>
          <t xml:space="preserve">RECYCLING BAG RETROSPOT </t>
        </is>
      </c>
      <c r="D1738" t="n">
        <v>600</v>
      </c>
      <c r="E1738" s="8" t="n">
        <v>40548.49305555555</v>
      </c>
      <c r="F1738" s="9" t="n">
        <v>1.85</v>
      </c>
      <c r="G1738" t="n">
        <v>15769</v>
      </c>
      <c r="H1738" t="inlineStr">
        <is>
          <t>United Kingdom</t>
        </is>
      </c>
      <c r="I1738" s="10">
        <f>IF(OR(G1738="",LEFT(A1738,1)="C",D1738&lt;=0,F1738&lt;=0,ISNUMBER(MATCH(B1738,NonProduct,0)),LEFT(B1738,5)="gift_",H1738&lt;&gt;"United Kingdom"),"Drop","Keep")</f>
        <v/>
      </c>
    </row>
    <row r="1739">
      <c r="A1739" t="n">
        <v>540161</v>
      </c>
      <c r="B1739" t="inlineStr">
        <is>
          <t>85123A</t>
        </is>
      </c>
      <c r="C1739" t="inlineStr">
        <is>
          <t>WHITE HANGING HEART T-LIGHT HOLDER</t>
        </is>
      </c>
      <c r="D1739" t="n">
        <v>7</v>
      </c>
      <c r="E1739" s="8" t="n">
        <v>40548.49444444444</v>
      </c>
      <c r="F1739" s="9" t="n">
        <v>2.95</v>
      </c>
      <c r="G1739" t="n">
        <v>16719</v>
      </c>
      <c r="H1739" t="inlineStr">
        <is>
          <t>United Kingdom</t>
        </is>
      </c>
      <c r="I1739" s="10">
        <f>IF(OR(G1739="",LEFT(A1739,1)="C",D1739&lt;=0,F1739&lt;=0,ISNUMBER(MATCH(B1739,NonProduct,0)),LEFT(B1739,5)="gift_",H1739&lt;&gt;"United Kingdom"),"Drop","Keep")</f>
        <v/>
      </c>
    </row>
    <row r="1740">
      <c r="A1740" t="n">
        <v>540161</v>
      </c>
      <c r="B1740" t="n">
        <v>79321</v>
      </c>
      <c r="C1740" t="inlineStr">
        <is>
          <t>CHILLI LIGHTS</t>
        </is>
      </c>
      <c r="D1740" t="n">
        <v>3</v>
      </c>
      <c r="E1740" s="8" t="n">
        <v>40548.49444444444</v>
      </c>
      <c r="F1740" s="9" t="n">
        <v>4.95</v>
      </c>
      <c r="G1740" t="n">
        <v>16719</v>
      </c>
      <c r="H1740" t="inlineStr">
        <is>
          <t>United Kingdom</t>
        </is>
      </c>
      <c r="I1740" s="10">
        <f>IF(OR(G1740="",LEFT(A1740,1)="C",D1740&lt;=0,F1740&lt;=0,ISNUMBER(MATCH(B1740,NonProduct,0)),LEFT(B1740,5)="gift_",H1740&lt;&gt;"United Kingdom"),"Drop","Keep")</f>
        <v/>
      </c>
    </row>
    <row r="1741">
      <c r="A1741" t="n">
        <v>540161</v>
      </c>
      <c r="B1741" t="n">
        <v>22891</v>
      </c>
      <c r="C1741" t="inlineStr">
        <is>
          <t>TEA FOR ONE POLKADOT</t>
        </is>
      </c>
      <c r="D1741" t="n">
        <v>1</v>
      </c>
      <c r="E1741" s="8" t="n">
        <v>40548.49444444444</v>
      </c>
      <c r="F1741" s="9" t="n">
        <v>4.25</v>
      </c>
      <c r="G1741" t="n">
        <v>16719</v>
      </c>
      <c r="H1741" t="inlineStr">
        <is>
          <t>United Kingdom</t>
        </is>
      </c>
      <c r="I1741" s="10">
        <f>IF(OR(G1741="",LEFT(A1741,1)="C",D1741&lt;=0,F1741&lt;=0,ISNUMBER(MATCH(B1741,NonProduct,0)),LEFT(B1741,5)="gift_",H1741&lt;&gt;"United Kingdom"),"Drop","Keep")</f>
        <v/>
      </c>
    </row>
    <row r="1742">
      <c r="A1742" t="n">
        <v>540161</v>
      </c>
      <c r="B1742" t="n">
        <v>22622</v>
      </c>
      <c r="C1742" t="inlineStr">
        <is>
          <t>BOX OF VINTAGE ALPHABET BLOCKS</t>
        </is>
      </c>
      <c r="D1742" t="n">
        <v>1</v>
      </c>
      <c r="E1742" s="8" t="n">
        <v>40548.49444444444</v>
      </c>
      <c r="F1742" s="9" t="n">
        <v>9.949999999999999</v>
      </c>
      <c r="G1742" t="n">
        <v>16719</v>
      </c>
      <c r="H1742" t="inlineStr">
        <is>
          <t>United Kingdom</t>
        </is>
      </c>
      <c r="I1742" s="10">
        <f>IF(OR(G1742="",LEFT(A1742,1)="C",D1742&lt;=0,F1742&lt;=0,ISNUMBER(MATCH(B1742,NonProduct,0)),LEFT(B1742,5)="gift_",H1742&lt;&gt;"United Kingdom"),"Drop","Keep")</f>
        <v/>
      </c>
    </row>
    <row r="1743">
      <c r="A1743" t="n">
        <v>540161</v>
      </c>
      <c r="B1743" t="n">
        <v>22451</v>
      </c>
      <c r="C1743" t="inlineStr">
        <is>
          <t>SILK PURSE BABUSHKA RED</t>
        </is>
      </c>
      <c r="D1743" t="n">
        <v>3</v>
      </c>
      <c r="E1743" s="8" t="n">
        <v>40548.49444444444</v>
      </c>
      <c r="F1743" s="9" t="n">
        <v>3.35</v>
      </c>
      <c r="G1743" t="n">
        <v>16719</v>
      </c>
      <c r="H1743" t="inlineStr">
        <is>
          <t>United Kingdom</t>
        </is>
      </c>
      <c r="I1743" s="10">
        <f>IF(OR(G1743="",LEFT(A1743,1)="C",D1743&lt;=0,F1743&lt;=0,ISNUMBER(MATCH(B1743,NonProduct,0)),LEFT(B1743,5)="gift_",H1743&lt;&gt;"United Kingdom"),"Drop","Keep")</f>
        <v/>
      </c>
    </row>
    <row r="1744">
      <c r="A1744" t="n">
        <v>540161</v>
      </c>
      <c r="B1744" t="n">
        <v>21870</v>
      </c>
      <c r="C1744" t="inlineStr">
        <is>
          <t>I CAN ONLY PLEASE ONE PERSON MUG</t>
        </is>
      </c>
      <c r="D1744" t="n">
        <v>2</v>
      </c>
      <c r="E1744" s="8" t="n">
        <v>40548.49444444444</v>
      </c>
      <c r="F1744" s="9" t="n">
        <v>1.25</v>
      </c>
      <c r="G1744" t="n">
        <v>16719</v>
      </c>
      <c r="H1744" t="inlineStr">
        <is>
          <t>United Kingdom</t>
        </is>
      </c>
      <c r="I1744" s="10">
        <f>IF(OR(G1744="",LEFT(A1744,1)="C",D1744&lt;=0,F1744&lt;=0,ISNUMBER(MATCH(B1744,NonProduct,0)),LEFT(B1744,5)="gift_",H1744&lt;&gt;"United Kingdom"),"Drop","Keep")</f>
        <v/>
      </c>
    </row>
    <row r="1745">
      <c r="A1745" t="n">
        <v>540161</v>
      </c>
      <c r="B1745" t="n">
        <v>37370</v>
      </c>
      <c r="C1745" t="inlineStr">
        <is>
          <t>RETRO COFFEE MUGS ASSORTED</t>
        </is>
      </c>
      <c r="D1745" t="n">
        <v>4</v>
      </c>
      <c r="E1745" s="8" t="n">
        <v>40548.49444444444</v>
      </c>
      <c r="F1745" s="9" t="n">
        <v>1.25</v>
      </c>
      <c r="G1745" t="n">
        <v>16719</v>
      </c>
      <c r="H1745" t="inlineStr">
        <is>
          <t>United Kingdom</t>
        </is>
      </c>
      <c r="I1745" s="10">
        <f>IF(OR(G1745="",LEFT(A1745,1)="C",D1745&lt;=0,F1745&lt;=0,ISNUMBER(MATCH(B1745,NonProduct,0)),LEFT(B1745,5)="gift_",H1745&lt;&gt;"United Kingdom"),"Drop","Keep")</f>
        <v/>
      </c>
    </row>
    <row r="1746">
      <c r="A1746" t="n">
        <v>540161</v>
      </c>
      <c r="B1746" t="inlineStr">
        <is>
          <t>84030E</t>
        </is>
      </c>
      <c r="C1746" t="inlineStr">
        <is>
          <t>ENGLISH ROSE HOT WATER BOTTLE</t>
        </is>
      </c>
      <c r="D1746" t="n">
        <v>3</v>
      </c>
      <c r="E1746" s="8" t="n">
        <v>40548.49444444444</v>
      </c>
      <c r="F1746" s="9" t="n">
        <v>4.25</v>
      </c>
      <c r="G1746" t="n">
        <v>16719</v>
      </c>
      <c r="H1746" t="inlineStr">
        <is>
          <t>United Kingdom</t>
        </is>
      </c>
      <c r="I1746" s="10">
        <f>IF(OR(G1746="",LEFT(A1746,1)="C",D1746&lt;=0,F1746&lt;=0,ISNUMBER(MATCH(B1746,NonProduct,0)),LEFT(B1746,5)="gift_",H1746&lt;&gt;"United Kingdom"),"Drop","Keep")</f>
        <v/>
      </c>
    </row>
    <row r="1747">
      <c r="A1747" t="n">
        <v>540161</v>
      </c>
      <c r="B1747" t="inlineStr">
        <is>
          <t>84029G</t>
        </is>
      </c>
      <c r="C1747" t="inlineStr">
        <is>
          <t>KNITTED UNION FLAG HOT WATER BOTTLE</t>
        </is>
      </c>
      <c r="D1747" t="n">
        <v>2</v>
      </c>
      <c r="E1747" s="8" t="n">
        <v>40548.49444444444</v>
      </c>
      <c r="F1747" s="9" t="n">
        <v>3.75</v>
      </c>
      <c r="G1747" t="n">
        <v>16719</v>
      </c>
      <c r="H1747" t="inlineStr">
        <is>
          <t>United Kingdom</t>
        </is>
      </c>
      <c r="I1747" s="10">
        <f>IF(OR(G1747="",LEFT(A1747,1)="C",D1747&lt;=0,F1747&lt;=0,ISNUMBER(MATCH(B1747,NonProduct,0)),LEFT(B1747,5)="gift_",H1747&lt;&gt;"United Kingdom"),"Drop","Keep")</f>
        <v/>
      </c>
    </row>
    <row r="1748">
      <c r="A1748" t="n">
        <v>540161</v>
      </c>
      <c r="B1748" t="n">
        <v>22502</v>
      </c>
      <c r="C1748" t="inlineStr">
        <is>
          <t>PICNIC BASKET WICKER SMALL</t>
        </is>
      </c>
      <c r="D1748" t="n">
        <v>1</v>
      </c>
      <c r="E1748" s="8" t="n">
        <v>40548.49444444444</v>
      </c>
      <c r="F1748" s="9" t="n">
        <v>5.95</v>
      </c>
      <c r="G1748" t="n">
        <v>16719</v>
      </c>
      <c r="H1748" t="inlineStr">
        <is>
          <t>United Kingdom</t>
        </is>
      </c>
      <c r="I1748" s="10">
        <f>IF(OR(G1748="",LEFT(A1748,1)="C",D1748&lt;=0,F1748&lt;=0,ISNUMBER(MATCH(B1748,NonProduct,0)),LEFT(B1748,5)="gift_",H1748&lt;&gt;"United Kingdom"),"Drop","Keep")</f>
        <v/>
      </c>
    </row>
    <row r="1749">
      <c r="A1749" t="n">
        <v>540161</v>
      </c>
      <c r="B1749" t="n">
        <v>22759</v>
      </c>
      <c r="C1749" t="inlineStr">
        <is>
          <t>SET OF 3 NOTEBOOKS IN PARCEL</t>
        </is>
      </c>
      <c r="D1749" t="n">
        <v>3</v>
      </c>
      <c r="E1749" s="8" t="n">
        <v>40548.49444444444</v>
      </c>
      <c r="F1749" s="9" t="n">
        <v>1.65</v>
      </c>
      <c r="G1749" t="n">
        <v>16719</v>
      </c>
      <c r="H1749" t="inlineStr">
        <is>
          <t>United Kingdom</t>
        </is>
      </c>
      <c r="I1749" s="10">
        <f>IF(OR(G1749="",LEFT(A1749,1)="C",D1749&lt;=0,F1749&lt;=0,ISNUMBER(MATCH(B1749,NonProduct,0)),LEFT(B1749,5)="gift_",H1749&lt;&gt;"United Kingdom"),"Drop","Keep")</f>
        <v/>
      </c>
    </row>
    <row r="1750">
      <c r="A1750" t="n">
        <v>540161</v>
      </c>
      <c r="B1750" t="n">
        <v>21034</v>
      </c>
      <c r="C1750" t="inlineStr">
        <is>
          <t>REX CASH+CARRY JUMBO SHOPPER</t>
        </is>
      </c>
      <c r="D1750" t="n">
        <v>1</v>
      </c>
      <c r="E1750" s="8" t="n">
        <v>40548.49444444444</v>
      </c>
      <c r="F1750" s="9" t="n">
        <v>0.95</v>
      </c>
      <c r="G1750" t="n">
        <v>16719</v>
      </c>
      <c r="H1750" t="inlineStr">
        <is>
          <t>United Kingdom</t>
        </is>
      </c>
      <c r="I1750" s="10">
        <f>IF(OR(G1750="",LEFT(A1750,1)="C",D1750&lt;=0,F1750&lt;=0,ISNUMBER(MATCH(B1750,NonProduct,0)),LEFT(B1750,5)="gift_",H1750&lt;&gt;"United Kingdom"),"Drop","Keep")</f>
        <v/>
      </c>
    </row>
    <row r="1751">
      <c r="A1751" t="n">
        <v>540161</v>
      </c>
      <c r="B1751" t="n">
        <v>17003</v>
      </c>
      <c r="C1751" t="inlineStr">
        <is>
          <t xml:space="preserve">BROCADE RING PURSE </t>
        </is>
      </c>
      <c r="D1751" t="n">
        <v>108</v>
      </c>
      <c r="E1751" s="8" t="n">
        <v>40548.49444444444</v>
      </c>
      <c r="F1751" s="9" t="n">
        <v>0.21</v>
      </c>
      <c r="G1751" t="n">
        <v>16719</v>
      </c>
      <c r="H1751" t="inlineStr">
        <is>
          <t>United Kingdom</t>
        </is>
      </c>
      <c r="I1751" s="10">
        <f>IF(OR(G1751="",LEFT(A1751,1)="C",D1751&lt;=0,F1751&lt;=0,ISNUMBER(MATCH(B1751,NonProduct,0)),LEFT(B1751,5)="gift_",H1751&lt;&gt;"United Kingdom"),"Drop","Keep")</f>
        <v/>
      </c>
    </row>
    <row r="1752">
      <c r="A1752" t="n">
        <v>540161</v>
      </c>
      <c r="B1752" t="n">
        <v>22729</v>
      </c>
      <c r="C1752" t="inlineStr">
        <is>
          <t>ALARM CLOCK BAKELIKE ORANGE</t>
        </is>
      </c>
      <c r="D1752" t="n">
        <v>3</v>
      </c>
      <c r="E1752" s="8" t="n">
        <v>40548.49444444444</v>
      </c>
      <c r="F1752" s="9" t="n">
        <v>3.75</v>
      </c>
      <c r="G1752" t="n">
        <v>16719</v>
      </c>
      <c r="H1752" t="inlineStr">
        <is>
          <t>United Kingdom</t>
        </is>
      </c>
      <c r="I1752" s="10">
        <f>IF(OR(G1752="",LEFT(A1752,1)="C",D1752&lt;=0,F1752&lt;=0,ISNUMBER(MATCH(B1752,NonProduct,0)),LEFT(B1752,5)="gift_",H1752&lt;&gt;"United Kingdom"),"Drop","Keep")</f>
        <v/>
      </c>
    </row>
    <row r="1753">
      <c r="A1753" t="n">
        <v>540161</v>
      </c>
      <c r="B1753" t="n">
        <v>22727</v>
      </c>
      <c r="C1753" t="inlineStr">
        <is>
          <t xml:space="preserve">ALARM CLOCK BAKELIKE RED </t>
        </is>
      </c>
      <c r="D1753" t="n">
        <v>5</v>
      </c>
      <c r="E1753" s="8" t="n">
        <v>40548.49444444444</v>
      </c>
      <c r="F1753" s="9" t="n">
        <v>3.75</v>
      </c>
      <c r="G1753" t="n">
        <v>16719</v>
      </c>
      <c r="H1753" t="inlineStr">
        <is>
          <t>United Kingdom</t>
        </is>
      </c>
      <c r="I1753" s="10">
        <f>IF(OR(G1753="",LEFT(A1753,1)="C",D1753&lt;=0,F1753&lt;=0,ISNUMBER(MATCH(B1753,NonProduct,0)),LEFT(B1753,5)="gift_",H1753&lt;&gt;"United Kingdom"),"Drop","Keep")</f>
        <v/>
      </c>
    </row>
    <row r="1754">
      <c r="A1754" t="n">
        <v>540161</v>
      </c>
      <c r="B1754" t="inlineStr">
        <is>
          <t>16161P</t>
        </is>
      </c>
      <c r="C1754" t="inlineStr">
        <is>
          <t xml:space="preserve">WRAP ENGLISH ROSE </t>
        </is>
      </c>
      <c r="D1754" t="n">
        <v>1</v>
      </c>
      <c r="E1754" s="8" t="n">
        <v>40548.49444444444</v>
      </c>
      <c r="F1754" s="9" t="n">
        <v>0.42</v>
      </c>
      <c r="G1754" t="n">
        <v>16719</v>
      </c>
      <c r="H1754" t="inlineStr">
        <is>
          <t>United Kingdom</t>
        </is>
      </c>
      <c r="I1754" s="10">
        <f>IF(OR(G1754="",LEFT(A1754,1)="C",D1754&lt;=0,F1754&lt;=0,ISNUMBER(MATCH(B1754,NonProduct,0)),LEFT(B1754,5)="gift_",H1754&lt;&gt;"United Kingdom"),"Drop","Keep")</f>
        <v/>
      </c>
    </row>
    <row r="1755">
      <c r="A1755" t="n">
        <v>540162</v>
      </c>
      <c r="B1755" t="n">
        <v>21749</v>
      </c>
      <c r="C1755" t="inlineStr">
        <is>
          <t>LARGE RED RETROSPOT WINDMILL</t>
        </is>
      </c>
      <c r="D1755" t="n">
        <v>6</v>
      </c>
      <c r="E1755" s="8" t="n">
        <v>40548.49444444444</v>
      </c>
      <c r="F1755" s="9" t="n">
        <v>2.1</v>
      </c>
      <c r="G1755" t="n">
        <v>13089</v>
      </c>
      <c r="H1755" t="inlineStr">
        <is>
          <t>United Kingdom</t>
        </is>
      </c>
      <c r="I1755" s="10">
        <f>IF(OR(G1755="",LEFT(A1755,1)="C",D1755&lt;=0,F1755&lt;=0,ISNUMBER(MATCH(B1755,NonProduct,0)),LEFT(B1755,5)="gift_",H1755&lt;&gt;"United Kingdom"),"Drop","Keep")</f>
        <v/>
      </c>
    </row>
    <row r="1756">
      <c r="A1756" t="n">
        <v>540162</v>
      </c>
      <c r="B1756" t="n">
        <v>21210</v>
      </c>
      <c r="C1756" t="inlineStr">
        <is>
          <t>SET OF 72 RETROSPOT PAPER  DOILIES</t>
        </is>
      </c>
      <c r="D1756" t="n">
        <v>12</v>
      </c>
      <c r="E1756" s="8" t="n">
        <v>40548.49444444444</v>
      </c>
      <c r="F1756" s="9" t="n">
        <v>1.45</v>
      </c>
      <c r="G1756" t="n">
        <v>13089</v>
      </c>
      <c r="H1756" t="inlineStr">
        <is>
          <t>United Kingdom</t>
        </is>
      </c>
      <c r="I1756" s="10">
        <f>IF(OR(G1756="",LEFT(A1756,1)="C",D1756&lt;=0,F1756&lt;=0,ISNUMBER(MATCH(B1756,NonProduct,0)),LEFT(B1756,5)="gift_",H1756&lt;&gt;"United Kingdom"),"Drop","Keep")</f>
        <v/>
      </c>
    </row>
    <row r="1757">
      <c r="A1757" t="n">
        <v>540162</v>
      </c>
      <c r="B1757" t="n">
        <v>21340</v>
      </c>
      <c r="C1757" t="inlineStr">
        <is>
          <t>CLASSIC METAL BIRDCAGE PLANT HOLDER</t>
        </is>
      </c>
      <c r="D1757" t="n">
        <v>1</v>
      </c>
      <c r="E1757" s="8" t="n">
        <v>40548.49444444444</v>
      </c>
      <c r="F1757" s="9" t="n">
        <v>12.75</v>
      </c>
      <c r="G1757" t="n">
        <v>13089</v>
      </c>
      <c r="H1757" t="inlineStr">
        <is>
          <t>United Kingdom</t>
        </is>
      </c>
      <c r="I1757" s="10">
        <f>IF(OR(G1757="",LEFT(A1757,1)="C",D1757&lt;=0,F1757&lt;=0,ISNUMBER(MATCH(B1757,NonProduct,0)),LEFT(B1757,5)="gift_",H1757&lt;&gt;"United Kingdom"),"Drop","Keep")</f>
        <v/>
      </c>
    </row>
    <row r="1758">
      <c r="A1758" t="n">
        <v>540162</v>
      </c>
      <c r="B1758" t="n">
        <v>85015</v>
      </c>
      <c r="C1758" t="inlineStr">
        <is>
          <t>SET OF 12  VINTAGE POSTCARD SET</t>
        </is>
      </c>
      <c r="D1758" t="n">
        <v>6</v>
      </c>
      <c r="E1758" s="8" t="n">
        <v>40548.49444444444</v>
      </c>
      <c r="F1758" s="9" t="n">
        <v>2.55</v>
      </c>
      <c r="G1758" t="n">
        <v>13089</v>
      </c>
      <c r="H1758" t="inlineStr">
        <is>
          <t>United Kingdom</t>
        </is>
      </c>
      <c r="I1758" s="10">
        <f>IF(OR(G1758="",LEFT(A1758,1)="C",D1758&lt;=0,F1758&lt;=0,ISNUMBER(MATCH(B1758,NonProduct,0)),LEFT(B1758,5)="gift_",H1758&lt;&gt;"United Kingdom"),"Drop","Keep")</f>
        <v/>
      </c>
    </row>
    <row r="1759">
      <c r="A1759" t="n">
        <v>540162</v>
      </c>
      <c r="B1759" t="inlineStr">
        <is>
          <t>84884A</t>
        </is>
      </c>
      <c r="C1759" t="inlineStr">
        <is>
          <t>ANT WHITE WIRE HEART SPIRAL</t>
        </is>
      </c>
      <c r="D1759" t="n">
        <v>5</v>
      </c>
      <c r="E1759" s="8" t="n">
        <v>40548.49444444444</v>
      </c>
      <c r="F1759" s="9" t="n">
        <v>3.95</v>
      </c>
      <c r="G1759" t="n">
        <v>13089</v>
      </c>
      <c r="H1759" t="inlineStr">
        <is>
          <t>United Kingdom</t>
        </is>
      </c>
      <c r="I1759" s="10">
        <f>IF(OR(G1759="",LEFT(A1759,1)="C",D1759&lt;=0,F1759&lt;=0,ISNUMBER(MATCH(B1759,NonProduct,0)),LEFT(B1759,5)="gift_",H1759&lt;&gt;"United Kingdom"),"Drop","Keep")</f>
        <v/>
      </c>
    </row>
    <row r="1760">
      <c r="A1760" t="n">
        <v>540162</v>
      </c>
      <c r="B1760" t="inlineStr">
        <is>
          <t>15056N</t>
        </is>
      </c>
      <c r="C1760" t="inlineStr">
        <is>
          <t>EDWARDIAN PARASOL NATURAL</t>
        </is>
      </c>
      <c r="D1760" t="n">
        <v>3</v>
      </c>
      <c r="E1760" s="8" t="n">
        <v>40548.49444444444</v>
      </c>
      <c r="F1760" s="9" t="n">
        <v>5.95</v>
      </c>
      <c r="G1760" t="n">
        <v>13089</v>
      </c>
      <c r="H1760" t="inlineStr">
        <is>
          <t>United Kingdom</t>
        </is>
      </c>
      <c r="I1760" s="10">
        <f>IF(OR(G1760="",LEFT(A1760,1)="C",D1760&lt;=0,F1760&lt;=0,ISNUMBER(MATCH(B1760,NonProduct,0)),LEFT(B1760,5)="gift_",H1760&lt;&gt;"United Kingdom"),"Drop","Keep")</f>
        <v/>
      </c>
    </row>
    <row r="1761">
      <c r="A1761" t="n">
        <v>540163</v>
      </c>
      <c r="B1761" t="n">
        <v>21985</v>
      </c>
      <c r="C1761" t="inlineStr">
        <is>
          <t xml:space="preserve">PACK OF 12 HEARTS DESIGN TISSUES </t>
        </is>
      </c>
      <c r="D1761" t="n">
        <v>48</v>
      </c>
      <c r="E1761" s="8" t="n">
        <v>40548.49444444444</v>
      </c>
      <c r="F1761" s="9" t="n">
        <v>0.29</v>
      </c>
      <c r="G1761" t="n">
        <v>13089</v>
      </c>
      <c r="H1761" t="inlineStr">
        <is>
          <t>United Kingdom</t>
        </is>
      </c>
      <c r="I1761" s="10">
        <f>IF(OR(G1761="",LEFT(A1761,1)="C",D1761&lt;=0,F1761&lt;=0,ISNUMBER(MATCH(B1761,NonProduct,0)),LEFT(B1761,5)="gift_",H1761&lt;&gt;"United Kingdom"),"Drop","Keep")</f>
        <v/>
      </c>
    </row>
    <row r="1762">
      <c r="A1762" t="n">
        <v>540163</v>
      </c>
      <c r="B1762" t="n">
        <v>21947</v>
      </c>
      <c r="C1762" t="inlineStr">
        <is>
          <t>SET OF 6 HEART CHOPSTICKS</t>
        </is>
      </c>
      <c r="D1762" t="n">
        <v>12</v>
      </c>
      <c r="E1762" s="8" t="n">
        <v>40548.49444444444</v>
      </c>
      <c r="F1762" s="9" t="n">
        <v>1.25</v>
      </c>
      <c r="G1762" t="n">
        <v>13089</v>
      </c>
      <c r="H1762" t="inlineStr">
        <is>
          <t>United Kingdom</t>
        </is>
      </c>
      <c r="I1762" s="10">
        <f>IF(OR(G1762="",LEFT(A1762,1)="C",D1762&lt;=0,F1762&lt;=0,ISNUMBER(MATCH(B1762,NonProduct,0)),LEFT(B1762,5)="gift_",H1762&lt;&gt;"United Kingdom"),"Drop","Keep")</f>
        <v/>
      </c>
    </row>
    <row r="1763">
      <c r="A1763" t="n">
        <v>540163</v>
      </c>
      <c r="B1763" t="n">
        <v>21879</v>
      </c>
      <c r="C1763" t="inlineStr">
        <is>
          <t>HEARTS GIFT TAPE</t>
        </is>
      </c>
      <c r="D1763" t="n">
        <v>24</v>
      </c>
      <c r="E1763" s="8" t="n">
        <v>40548.49444444444</v>
      </c>
      <c r="F1763" s="9" t="n">
        <v>0.19</v>
      </c>
      <c r="G1763" t="n">
        <v>13089</v>
      </c>
      <c r="H1763" t="inlineStr">
        <is>
          <t>United Kingdom</t>
        </is>
      </c>
      <c r="I1763" s="10">
        <f>IF(OR(G1763="",LEFT(A1763,1)="C",D1763&lt;=0,F1763&lt;=0,ISNUMBER(MATCH(B1763,NonProduct,0)),LEFT(B1763,5)="gift_",H1763&lt;&gt;"United Kingdom"),"Drop","Keep")</f>
        <v/>
      </c>
    </row>
    <row r="1764">
      <c r="A1764" t="n">
        <v>540163</v>
      </c>
      <c r="B1764" t="n">
        <v>21313</v>
      </c>
      <c r="C1764" t="inlineStr">
        <is>
          <t xml:space="preserve">GLASS HEART T-LIGHT HOLDER </t>
        </is>
      </c>
      <c r="D1764" t="n">
        <v>24</v>
      </c>
      <c r="E1764" s="8" t="n">
        <v>40548.49444444444</v>
      </c>
      <c r="F1764" s="9" t="n">
        <v>0.85</v>
      </c>
      <c r="G1764" t="n">
        <v>13089</v>
      </c>
      <c r="H1764" t="inlineStr">
        <is>
          <t>United Kingdom</t>
        </is>
      </c>
      <c r="I1764" s="10">
        <f>IF(OR(G1764="",LEFT(A1764,1)="C",D1764&lt;=0,F1764&lt;=0,ISNUMBER(MATCH(B1764,NonProduct,0)),LEFT(B1764,5)="gift_",H1764&lt;&gt;"United Kingdom"),"Drop","Keep")</f>
        <v/>
      </c>
    </row>
    <row r="1765">
      <c r="A1765" t="n">
        <v>540163</v>
      </c>
      <c r="B1765" t="n">
        <v>22113</v>
      </c>
      <c r="C1765" t="inlineStr">
        <is>
          <t>GREY HEART HOT WATER BOTTLE</t>
        </is>
      </c>
      <c r="D1765" t="n">
        <v>12</v>
      </c>
      <c r="E1765" s="8" t="n">
        <v>40548.49444444444</v>
      </c>
      <c r="F1765" s="9" t="n">
        <v>3.75</v>
      </c>
      <c r="G1765" t="n">
        <v>13089</v>
      </c>
      <c r="H1765" t="inlineStr">
        <is>
          <t>United Kingdom</t>
        </is>
      </c>
      <c r="I1765" s="10">
        <f>IF(OR(G1765="",LEFT(A1765,1)="C",D1765&lt;=0,F1765&lt;=0,ISNUMBER(MATCH(B1765,NonProduct,0)),LEFT(B1765,5)="gift_",H1765&lt;&gt;"United Kingdom"),"Drop","Keep")</f>
        <v/>
      </c>
    </row>
    <row r="1766">
      <c r="A1766" t="n">
        <v>540163</v>
      </c>
      <c r="B1766" t="n">
        <v>22132</v>
      </c>
      <c r="C1766" t="inlineStr">
        <is>
          <t>RED LOVE HEART SHAPE CUP</t>
        </is>
      </c>
      <c r="D1766" t="n">
        <v>24</v>
      </c>
      <c r="E1766" s="8" t="n">
        <v>40548.49444444444</v>
      </c>
      <c r="F1766" s="9" t="n">
        <v>0.85</v>
      </c>
      <c r="G1766" t="n">
        <v>13089</v>
      </c>
      <c r="H1766" t="inlineStr">
        <is>
          <t>United Kingdom</t>
        </is>
      </c>
      <c r="I1766" s="10">
        <f>IF(OR(G1766="",LEFT(A1766,1)="C",D1766&lt;=0,F1766&lt;=0,ISNUMBER(MATCH(B1766,NonProduct,0)),LEFT(B1766,5)="gift_",H1766&lt;&gt;"United Kingdom"),"Drop","Keep")</f>
        <v/>
      </c>
    </row>
    <row r="1767">
      <c r="A1767" t="n">
        <v>540163</v>
      </c>
      <c r="B1767" t="n">
        <v>22195</v>
      </c>
      <c r="C1767" t="inlineStr">
        <is>
          <t>LARGE HEART MEASURING SPOONS</t>
        </is>
      </c>
      <c r="D1767" t="n">
        <v>24</v>
      </c>
      <c r="E1767" s="8" t="n">
        <v>40548.49444444444</v>
      </c>
      <c r="F1767" s="9" t="n">
        <v>1.65</v>
      </c>
      <c r="G1767" t="n">
        <v>13089</v>
      </c>
      <c r="H1767" t="inlineStr">
        <is>
          <t>United Kingdom</t>
        </is>
      </c>
      <c r="I1767" s="10">
        <f>IF(OR(G1767="",LEFT(A1767,1)="C",D1767&lt;=0,F1767&lt;=0,ISNUMBER(MATCH(B1767,NonProduct,0)),LEFT(B1767,5)="gift_",H1767&lt;&gt;"United Kingdom"),"Drop","Keep")</f>
        <v/>
      </c>
    </row>
    <row r="1768">
      <c r="A1768" t="n">
        <v>540163</v>
      </c>
      <c r="B1768" t="n">
        <v>22196</v>
      </c>
      <c r="C1768" t="inlineStr">
        <is>
          <t>SMALL HEART MEASURING SPOONS</t>
        </is>
      </c>
      <c r="D1768" t="n">
        <v>24</v>
      </c>
      <c r="E1768" s="8" t="n">
        <v>40548.49444444444</v>
      </c>
      <c r="F1768" s="9" t="n">
        <v>0.85</v>
      </c>
      <c r="G1768" t="n">
        <v>13089</v>
      </c>
      <c r="H1768" t="inlineStr">
        <is>
          <t>United Kingdom</t>
        </is>
      </c>
      <c r="I1768" s="10">
        <f>IF(OR(G1768="",LEFT(A1768,1)="C",D1768&lt;=0,F1768&lt;=0,ISNUMBER(MATCH(B1768,NonProduct,0)),LEFT(B1768,5)="gift_",H1768&lt;&gt;"United Kingdom"),"Drop","Keep")</f>
        <v/>
      </c>
    </row>
    <row r="1769">
      <c r="A1769" t="n">
        <v>540163</v>
      </c>
      <c r="B1769" t="n">
        <v>35961</v>
      </c>
      <c r="C1769" t="inlineStr">
        <is>
          <t>FOLKART ZINC HEART CHRISTMAS DEC</t>
        </is>
      </c>
      <c r="D1769" t="n">
        <v>24</v>
      </c>
      <c r="E1769" s="8" t="n">
        <v>40548.49444444444</v>
      </c>
      <c r="F1769" s="9" t="n">
        <v>0.85</v>
      </c>
      <c r="G1769" t="n">
        <v>13089</v>
      </c>
      <c r="H1769" t="inlineStr">
        <is>
          <t>United Kingdom</t>
        </is>
      </c>
      <c r="I1769" s="10">
        <f>IF(OR(G1769="",LEFT(A1769,1)="C",D1769&lt;=0,F1769&lt;=0,ISNUMBER(MATCH(B1769,NonProduct,0)),LEFT(B1769,5)="gift_",H1769&lt;&gt;"United Kingdom"),"Drop","Keep")</f>
        <v/>
      </c>
    </row>
    <row r="1770">
      <c r="A1770" t="n">
        <v>540163</v>
      </c>
      <c r="B1770" t="n">
        <v>22855</v>
      </c>
      <c r="C1770" t="inlineStr">
        <is>
          <t xml:space="preserve">FINE WICKER HEART </t>
        </is>
      </c>
      <c r="D1770" t="n">
        <v>24</v>
      </c>
      <c r="E1770" s="8" t="n">
        <v>40548.49444444444</v>
      </c>
      <c r="F1770" s="9" t="n">
        <v>1.25</v>
      </c>
      <c r="G1770" t="n">
        <v>13089</v>
      </c>
      <c r="H1770" t="inlineStr">
        <is>
          <t>United Kingdom</t>
        </is>
      </c>
      <c r="I1770" s="10">
        <f>IF(OR(G1770="",LEFT(A1770,1)="C",D1770&lt;=0,F1770&lt;=0,ISNUMBER(MATCH(B1770,NonProduct,0)),LEFT(B1770,5)="gift_",H1770&lt;&gt;"United Kingdom"),"Drop","Keep")</f>
        <v/>
      </c>
    </row>
    <row r="1771">
      <c r="A1771" t="n">
        <v>540163</v>
      </c>
      <c r="B1771" t="n">
        <v>22469</v>
      </c>
      <c r="C1771" t="inlineStr">
        <is>
          <t>HEART OF WICKER SMALL</t>
        </is>
      </c>
      <c r="D1771" t="n">
        <v>40</v>
      </c>
      <c r="E1771" s="8" t="n">
        <v>40548.49444444444</v>
      </c>
      <c r="F1771" s="9" t="n">
        <v>1.45</v>
      </c>
      <c r="G1771" t="n">
        <v>13089</v>
      </c>
      <c r="H1771" t="inlineStr">
        <is>
          <t>United Kingdom</t>
        </is>
      </c>
      <c r="I1771" s="10">
        <f>IF(OR(G1771="",LEFT(A1771,1)="C",D1771&lt;=0,F1771&lt;=0,ISNUMBER(MATCH(B1771,NonProduct,0)),LEFT(B1771,5)="gift_",H1771&lt;&gt;"United Kingdom"),"Drop","Keep")</f>
        <v/>
      </c>
    </row>
    <row r="1772">
      <c r="A1772" t="n">
        <v>540163</v>
      </c>
      <c r="B1772" t="n">
        <v>84378</v>
      </c>
      <c r="C1772" t="inlineStr">
        <is>
          <t>SET OF 3 HEART COOKIE CUTTERS</t>
        </is>
      </c>
      <c r="D1772" t="n">
        <v>24</v>
      </c>
      <c r="E1772" s="8" t="n">
        <v>40548.49444444444</v>
      </c>
      <c r="F1772" s="9" t="n">
        <v>1.25</v>
      </c>
      <c r="G1772" t="n">
        <v>13089</v>
      </c>
      <c r="H1772" t="inlineStr">
        <is>
          <t>United Kingdom</t>
        </is>
      </c>
      <c r="I1772" s="10">
        <f>IF(OR(G1772="",LEFT(A1772,1)="C",D1772&lt;=0,F1772&lt;=0,ISNUMBER(MATCH(B1772,NonProduct,0)),LEFT(B1772,5)="gift_",H1772&lt;&gt;"United Kingdom"),"Drop","Keep")</f>
        <v/>
      </c>
    </row>
    <row r="1773">
      <c r="A1773" t="n">
        <v>540163</v>
      </c>
      <c r="B1773" t="n">
        <v>84050</v>
      </c>
      <c r="C1773" t="inlineStr">
        <is>
          <t>PINK HEART SHAPE EGG FRYING PAN</t>
        </is>
      </c>
      <c r="D1773" t="n">
        <v>24</v>
      </c>
      <c r="E1773" s="8" t="n">
        <v>40548.49444444444</v>
      </c>
      <c r="F1773" s="9" t="n">
        <v>1.65</v>
      </c>
      <c r="G1773" t="n">
        <v>13089</v>
      </c>
      <c r="H1773" t="inlineStr">
        <is>
          <t>United Kingdom</t>
        </is>
      </c>
      <c r="I1773" s="10">
        <f>IF(OR(G1773="",LEFT(A1773,1)="C",D1773&lt;=0,F1773&lt;=0,ISNUMBER(MATCH(B1773,NonProduct,0)),LEFT(B1773,5)="gift_",H1773&lt;&gt;"United Kingdom"),"Drop","Keep")</f>
        <v/>
      </c>
    </row>
    <row r="1774">
      <c r="A1774" t="n">
        <v>540163</v>
      </c>
      <c r="B1774" t="inlineStr">
        <is>
          <t>84970L</t>
        </is>
      </c>
      <c r="C1774" t="inlineStr">
        <is>
          <t>SINGLE HEART ZINC T-LIGHT HOLDER</t>
        </is>
      </c>
      <c r="D1774" t="n">
        <v>24</v>
      </c>
      <c r="E1774" s="8" t="n">
        <v>40548.49444444444</v>
      </c>
      <c r="F1774" s="9" t="n">
        <v>0.95</v>
      </c>
      <c r="G1774" t="n">
        <v>13089</v>
      </c>
      <c r="H1774" t="inlineStr">
        <is>
          <t>United Kingdom</t>
        </is>
      </c>
      <c r="I1774" s="10">
        <f>IF(OR(G1774="",LEFT(A1774,1)="C",D1774&lt;=0,F1774&lt;=0,ISNUMBER(MATCH(B1774,NonProduct,0)),LEFT(B1774,5)="gift_",H1774&lt;&gt;"United Kingdom"),"Drop","Keep")</f>
        <v/>
      </c>
    </row>
    <row r="1775">
      <c r="A1775" t="n">
        <v>540163</v>
      </c>
      <c r="B1775" t="inlineStr">
        <is>
          <t>84970S</t>
        </is>
      </c>
      <c r="C1775" t="inlineStr">
        <is>
          <t>HANGING HEART ZINC T-LIGHT HOLDER</t>
        </is>
      </c>
      <c r="D1775" t="n">
        <v>24</v>
      </c>
      <c r="E1775" s="8" t="n">
        <v>40548.49444444444</v>
      </c>
      <c r="F1775" s="9" t="n">
        <v>0.85</v>
      </c>
      <c r="G1775" t="n">
        <v>13089</v>
      </c>
      <c r="H1775" t="inlineStr">
        <is>
          <t>United Kingdom</t>
        </is>
      </c>
      <c r="I1775" s="10">
        <f>IF(OR(G1775="",LEFT(A1775,1)="C",D1775&lt;=0,F1775&lt;=0,ISNUMBER(MATCH(B1775,NonProduct,0)),LEFT(B1775,5)="gift_",H1775&lt;&gt;"United Kingdom"),"Drop","Keep")</f>
        <v/>
      </c>
    </row>
    <row r="1776">
      <c r="A1776" t="n">
        <v>540163</v>
      </c>
      <c r="B1776" t="n">
        <v>84992</v>
      </c>
      <c r="C1776" t="inlineStr">
        <is>
          <t>72 SWEETHEART FAIRY CAKE CASES</t>
        </is>
      </c>
      <c r="D1776" t="n">
        <v>24</v>
      </c>
      <c r="E1776" s="8" t="n">
        <v>40548.49444444444</v>
      </c>
      <c r="F1776" s="9" t="n">
        <v>0.55</v>
      </c>
      <c r="G1776" t="n">
        <v>13089</v>
      </c>
      <c r="H1776" t="inlineStr">
        <is>
          <t>United Kingdom</t>
        </is>
      </c>
      <c r="I1776" s="10">
        <f>IF(OR(G1776="",LEFT(A1776,1)="C",D1776&lt;=0,F1776&lt;=0,ISNUMBER(MATCH(B1776,NonProduct,0)),LEFT(B1776,5)="gift_",H1776&lt;&gt;"United Kingdom"),"Drop","Keep")</f>
        <v/>
      </c>
    </row>
    <row r="1777">
      <c r="A1777" t="n">
        <v>540163</v>
      </c>
      <c r="B1777" t="n">
        <v>84978</v>
      </c>
      <c r="C1777" t="inlineStr">
        <is>
          <t>HANGING HEART JAR T-LIGHT HOLDER</t>
        </is>
      </c>
      <c r="D1777" t="n">
        <v>36</v>
      </c>
      <c r="E1777" s="8" t="n">
        <v>40548.49444444444</v>
      </c>
      <c r="F1777" s="9" t="n">
        <v>1.06</v>
      </c>
      <c r="G1777" t="n">
        <v>13089</v>
      </c>
      <c r="H1777" t="inlineStr">
        <is>
          <t>United Kingdom</t>
        </is>
      </c>
      <c r="I1777" s="10">
        <f>IF(OR(G1777="",LEFT(A1777,1)="C",D1777&lt;=0,F1777&lt;=0,ISNUMBER(MATCH(B1777,NonProduct,0)),LEFT(B1777,5)="gift_",H1777&lt;&gt;"United Kingdom"),"Drop","Keep")</f>
        <v/>
      </c>
    </row>
    <row r="1778">
      <c r="A1778" t="n">
        <v>540163</v>
      </c>
      <c r="B1778" t="inlineStr">
        <is>
          <t>85123A</t>
        </is>
      </c>
      <c r="C1778" t="inlineStr">
        <is>
          <t>WHITE HANGING HEART T-LIGHT HOLDER</t>
        </is>
      </c>
      <c r="D1778" t="n">
        <v>32</v>
      </c>
      <c r="E1778" s="8" t="n">
        <v>40548.49444444444</v>
      </c>
      <c r="F1778" s="9" t="n">
        <v>2.55</v>
      </c>
      <c r="G1778" t="n">
        <v>13089</v>
      </c>
      <c r="H1778" t="inlineStr">
        <is>
          <t>United Kingdom</t>
        </is>
      </c>
      <c r="I1778" s="10">
        <f>IF(OR(G1778="",LEFT(A1778,1)="C",D1778&lt;=0,F1778&lt;=0,ISNUMBER(MATCH(B1778,NonProduct,0)),LEFT(B1778,5)="gift_",H1778&lt;&gt;"United Kingdom"),"Drop","Keep")</f>
        <v/>
      </c>
    </row>
    <row r="1779">
      <c r="A1779" t="n">
        <v>540163</v>
      </c>
      <c r="B1779" t="n">
        <v>21506</v>
      </c>
      <c r="C1779" t="inlineStr">
        <is>
          <t xml:space="preserve">FANCY FONT BIRTHDAY CARD, </t>
        </is>
      </c>
      <c r="D1779" t="n">
        <v>24</v>
      </c>
      <c r="E1779" s="8" t="n">
        <v>40548.49444444444</v>
      </c>
      <c r="F1779" s="9" t="n">
        <v>0.42</v>
      </c>
      <c r="G1779" t="n">
        <v>13089</v>
      </c>
      <c r="H1779" t="inlineStr">
        <is>
          <t>United Kingdom</t>
        </is>
      </c>
      <c r="I1779" s="10">
        <f>IF(OR(G1779="",LEFT(A1779,1)="C",D1779&lt;=0,F1779&lt;=0,ISNUMBER(MATCH(B1779,NonProduct,0)),LEFT(B1779,5)="gift_",H1779&lt;&gt;"United Kingdom"),"Drop","Keep")</f>
        <v/>
      </c>
    </row>
    <row r="1780">
      <c r="A1780" t="n">
        <v>540163</v>
      </c>
      <c r="B1780" t="n">
        <v>21507</v>
      </c>
      <c r="C1780" t="inlineStr">
        <is>
          <t xml:space="preserve">ELEPHANT, BIRTHDAY CARD, </t>
        </is>
      </c>
      <c r="D1780" t="n">
        <v>12</v>
      </c>
      <c r="E1780" s="8" t="n">
        <v>40548.49444444444</v>
      </c>
      <c r="F1780" s="9" t="n">
        <v>0.42</v>
      </c>
      <c r="G1780" t="n">
        <v>13089</v>
      </c>
      <c r="H1780" t="inlineStr">
        <is>
          <t>United Kingdom</t>
        </is>
      </c>
      <c r="I1780" s="10">
        <f>IF(OR(G1780="",LEFT(A1780,1)="C",D1780&lt;=0,F1780&lt;=0,ISNUMBER(MATCH(B1780,NonProduct,0)),LEFT(B1780,5)="gift_",H1780&lt;&gt;"United Kingdom"),"Drop","Keep")</f>
        <v/>
      </c>
    </row>
    <row r="1781">
      <c r="A1781" t="n">
        <v>540163</v>
      </c>
      <c r="B1781" t="n">
        <v>21508</v>
      </c>
      <c r="C1781" t="inlineStr">
        <is>
          <t xml:space="preserve">VINTAGE KID DOLLY CARD </t>
        </is>
      </c>
      <c r="D1781" t="n">
        <v>12</v>
      </c>
      <c r="E1781" s="8" t="n">
        <v>40548.49444444444</v>
      </c>
      <c r="F1781" s="9" t="n">
        <v>0.42</v>
      </c>
      <c r="G1781" t="n">
        <v>13089</v>
      </c>
      <c r="H1781" t="inlineStr">
        <is>
          <t>United Kingdom</t>
        </is>
      </c>
      <c r="I1781" s="10">
        <f>IF(OR(G1781="",LEFT(A1781,1)="C",D1781&lt;=0,F1781&lt;=0,ISNUMBER(MATCH(B1781,NonProduct,0)),LEFT(B1781,5)="gift_",H1781&lt;&gt;"United Kingdom"),"Drop","Keep")</f>
        <v/>
      </c>
    </row>
    <row r="1782">
      <c r="A1782" t="n">
        <v>540163</v>
      </c>
      <c r="B1782" t="n">
        <v>22027</v>
      </c>
      <c r="C1782" t="inlineStr">
        <is>
          <t>TEA PARTY BIRTHDAY CARD</t>
        </is>
      </c>
      <c r="D1782" t="n">
        <v>12</v>
      </c>
      <c r="E1782" s="8" t="n">
        <v>40548.49444444444</v>
      </c>
      <c r="F1782" s="9" t="n">
        <v>0.42</v>
      </c>
      <c r="G1782" t="n">
        <v>13089</v>
      </c>
      <c r="H1782" t="inlineStr">
        <is>
          <t>United Kingdom</t>
        </is>
      </c>
      <c r="I1782" s="10">
        <f>IF(OR(G1782="",LEFT(A1782,1)="C",D1782&lt;=0,F1782&lt;=0,ISNUMBER(MATCH(B1782,NonProduct,0)),LEFT(B1782,5)="gift_",H1782&lt;&gt;"United Kingdom"),"Drop","Keep")</f>
        <v/>
      </c>
    </row>
    <row r="1783">
      <c r="A1783" t="n">
        <v>540163</v>
      </c>
      <c r="B1783" t="n">
        <v>22029</v>
      </c>
      <c r="C1783" t="inlineStr">
        <is>
          <t>SPACEBOY BIRTHDAY CARD</t>
        </is>
      </c>
      <c r="D1783" t="n">
        <v>12</v>
      </c>
      <c r="E1783" s="8" t="n">
        <v>40548.49444444444</v>
      </c>
      <c r="F1783" s="9" t="n">
        <v>0.42</v>
      </c>
      <c r="G1783" t="n">
        <v>13089</v>
      </c>
      <c r="H1783" t="inlineStr">
        <is>
          <t>United Kingdom</t>
        </is>
      </c>
      <c r="I1783" s="10">
        <f>IF(OR(G1783="",LEFT(A1783,1)="C",D1783&lt;=0,F1783&lt;=0,ISNUMBER(MATCH(B1783,NonProduct,0)),LEFT(B1783,5)="gift_",H1783&lt;&gt;"United Kingdom"),"Drop","Keep")</f>
        <v/>
      </c>
    </row>
    <row r="1784">
      <c r="A1784" t="n">
        <v>540163</v>
      </c>
      <c r="B1784" t="n">
        <v>22716</v>
      </c>
      <c r="C1784" t="inlineStr">
        <is>
          <t>CARD CIRCUS PARADE</t>
        </is>
      </c>
      <c r="D1784" t="n">
        <v>12</v>
      </c>
      <c r="E1784" s="8" t="n">
        <v>40548.49444444444</v>
      </c>
      <c r="F1784" s="9" t="n">
        <v>0.42</v>
      </c>
      <c r="G1784" t="n">
        <v>13089</v>
      </c>
      <c r="H1784" t="inlineStr">
        <is>
          <t>United Kingdom</t>
        </is>
      </c>
      <c r="I1784" s="10">
        <f>IF(OR(G1784="",LEFT(A1784,1)="C",D1784&lt;=0,F1784&lt;=0,ISNUMBER(MATCH(B1784,NonProduct,0)),LEFT(B1784,5)="gift_",H1784&lt;&gt;"United Kingdom"),"Drop","Keep")</f>
        <v/>
      </c>
    </row>
    <row r="1785">
      <c r="A1785" t="n">
        <v>540163</v>
      </c>
      <c r="B1785" t="n">
        <v>22037</v>
      </c>
      <c r="C1785" t="inlineStr">
        <is>
          <t>ROBOT BIRTHDAY CARD</t>
        </is>
      </c>
      <c r="D1785" t="n">
        <v>12</v>
      </c>
      <c r="E1785" s="8" t="n">
        <v>40548.49444444444</v>
      </c>
      <c r="F1785" s="9" t="n">
        <v>0.42</v>
      </c>
      <c r="G1785" t="n">
        <v>13089</v>
      </c>
      <c r="H1785" t="inlineStr">
        <is>
          <t>United Kingdom</t>
        </is>
      </c>
      <c r="I1785" s="10">
        <f>IF(OR(G1785="",LEFT(A1785,1)="C",D1785&lt;=0,F1785&lt;=0,ISNUMBER(MATCH(B1785,NonProduct,0)),LEFT(B1785,5)="gift_",H1785&lt;&gt;"United Kingdom"),"Drop","Keep")</f>
        <v/>
      </c>
    </row>
    <row r="1786">
      <c r="A1786" t="n">
        <v>540163</v>
      </c>
      <c r="B1786" t="n">
        <v>22983</v>
      </c>
      <c r="C1786" t="inlineStr">
        <is>
          <t>CARD BILLBOARD FONT</t>
        </is>
      </c>
      <c r="D1786" t="n">
        <v>12</v>
      </c>
      <c r="E1786" s="8" t="n">
        <v>40548.49444444444</v>
      </c>
      <c r="F1786" s="9" t="n">
        <v>0.42</v>
      </c>
      <c r="G1786" t="n">
        <v>13089</v>
      </c>
      <c r="H1786" t="inlineStr">
        <is>
          <t>United Kingdom</t>
        </is>
      </c>
      <c r="I1786" s="10">
        <f>IF(OR(G1786="",LEFT(A1786,1)="C",D1786&lt;=0,F1786&lt;=0,ISNUMBER(MATCH(B1786,NonProduct,0)),LEFT(B1786,5)="gift_",H1786&lt;&gt;"United Kingdom"),"Drop","Keep")</f>
        <v/>
      </c>
    </row>
    <row r="1787">
      <c r="A1787" t="n">
        <v>540163</v>
      </c>
      <c r="B1787" t="n">
        <v>22819</v>
      </c>
      <c r="C1787" t="inlineStr">
        <is>
          <t>BIRTHDAY CARD, RETRO SPOT</t>
        </is>
      </c>
      <c r="D1787" t="n">
        <v>12</v>
      </c>
      <c r="E1787" s="8" t="n">
        <v>40548.49444444444</v>
      </c>
      <c r="F1787" s="9" t="n">
        <v>0.42</v>
      </c>
      <c r="G1787" t="n">
        <v>13089</v>
      </c>
      <c r="H1787" t="inlineStr">
        <is>
          <t>United Kingdom</t>
        </is>
      </c>
      <c r="I1787" s="10">
        <f>IF(OR(G1787="",LEFT(A1787,1)="C",D1787&lt;=0,F1787&lt;=0,ISNUMBER(MATCH(B1787,NonProduct,0)),LEFT(B1787,5)="gift_",H1787&lt;&gt;"United Kingdom"),"Drop","Keep")</f>
        <v/>
      </c>
    </row>
    <row r="1788">
      <c r="A1788" t="n">
        <v>540163</v>
      </c>
      <c r="B1788" t="n">
        <v>22817</v>
      </c>
      <c r="C1788" t="inlineStr">
        <is>
          <t>CARD SUKI BIRTHDAY</t>
        </is>
      </c>
      <c r="D1788" t="n">
        <v>12</v>
      </c>
      <c r="E1788" s="8" t="n">
        <v>40548.49444444444</v>
      </c>
      <c r="F1788" s="9" t="n">
        <v>0.42</v>
      </c>
      <c r="G1788" t="n">
        <v>13089</v>
      </c>
      <c r="H1788" t="inlineStr">
        <is>
          <t>United Kingdom</t>
        </is>
      </c>
      <c r="I1788" s="10">
        <f>IF(OR(G1788="",LEFT(A1788,1)="C",D1788&lt;=0,F1788&lt;=0,ISNUMBER(MATCH(B1788,NonProduct,0)),LEFT(B1788,5)="gift_",H1788&lt;&gt;"United Kingdom"),"Drop","Keep")</f>
        <v/>
      </c>
    </row>
    <row r="1789">
      <c r="A1789" t="n">
        <v>540163</v>
      </c>
      <c r="B1789" t="n">
        <v>21504</v>
      </c>
      <c r="C1789" t="inlineStr">
        <is>
          <t>SKULLS GREETING CARD</t>
        </is>
      </c>
      <c r="D1789" t="n">
        <v>24</v>
      </c>
      <c r="E1789" s="8" t="n">
        <v>40548.49444444444</v>
      </c>
      <c r="F1789" s="9" t="n">
        <v>0.42</v>
      </c>
      <c r="G1789" t="n">
        <v>13089</v>
      </c>
      <c r="H1789" t="inlineStr">
        <is>
          <t>United Kingdom</t>
        </is>
      </c>
      <c r="I1789" s="10">
        <f>IF(OR(G1789="",LEFT(A1789,1)="C",D1789&lt;=0,F1789&lt;=0,ISNUMBER(MATCH(B1789,NonProduct,0)),LEFT(B1789,5)="gift_",H1789&lt;&gt;"United Kingdom"),"Drop","Keep")</f>
        <v/>
      </c>
    </row>
    <row r="1790">
      <c r="A1790" t="n">
        <v>540163</v>
      </c>
      <c r="B1790" t="n">
        <v>21518</v>
      </c>
      <c r="C1790" t="inlineStr">
        <is>
          <t xml:space="preserve">BANK ACCOUNT  GREETING  CARD </t>
        </is>
      </c>
      <c r="D1790" t="n">
        <v>12</v>
      </c>
      <c r="E1790" s="8" t="n">
        <v>40548.49444444444</v>
      </c>
      <c r="F1790" s="9" t="n">
        <v>0.42</v>
      </c>
      <c r="G1790" t="n">
        <v>13089</v>
      </c>
      <c r="H1790" t="inlineStr">
        <is>
          <t>United Kingdom</t>
        </is>
      </c>
      <c r="I1790" s="10">
        <f>IF(OR(G1790="",LEFT(A1790,1)="C",D1790&lt;=0,F1790&lt;=0,ISNUMBER(MATCH(B1790,NonProduct,0)),LEFT(B1790,5)="gift_",H1790&lt;&gt;"United Kingdom"),"Drop","Keep")</f>
        <v/>
      </c>
    </row>
    <row r="1791">
      <c r="A1791" t="n">
        <v>540163</v>
      </c>
      <c r="B1791" t="n">
        <v>21519</v>
      </c>
      <c r="C1791" t="inlineStr">
        <is>
          <t xml:space="preserve">GIN &amp; TONIC DIET GREETING CARD </t>
        </is>
      </c>
      <c r="D1791" t="n">
        <v>24</v>
      </c>
      <c r="E1791" s="8" t="n">
        <v>40548.49444444444</v>
      </c>
      <c r="F1791" s="9" t="n">
        <v>0.42</v>
      </c>
      <c r="G1791" t="n">
        <v>13089</v>
      </c>
      <c r="H1791" t="inlineStr">
        <is>
          <t>United Kingdom</t>
        </is>
      </c>
      <c r="I1791" s="10">
        <f>IF(OR(G1791="",LEFT(A1791,1)="C",D1791&lt;=0,F1791&lt;=0,ISNUMBER(MATCH(B1791,NonProduct,0)),LEFT(B1791,5)="gift_",H1791&lt;&gt;"United Kingdom"),"Drop","Keep")</f>
        <v/>
      </c>
    </row>
    <row r="1792">
      <c r="A1792" t="n">
        <v>540163</v>
      </c>
      <c r="B1792" t="n">
        <v>22030</v>
      </c>
      <c r="C1792" t="inlineStr">
        <is>
          <t>SWALLOWS GREETING CARD</t>
        </is>
      </c>
      <c r="D1792" t="n">
        <v>12</v>
      </c>
      <c r="E1792" s="8" t="n">
        <v>40548.49444444444</v>
      </c>
      <c r="F1792" s="9" t="n">
        <v>0.42</v>
      </c>
      <c r="G1792" t="n">
        <v>13089</v>
      </c>
      <c r="H1792" t="inlineStr">
        <is>
          <t>United Kingdom</t>
        </is>
      </c>
      <c r="I1792" s="10">
        <f>IF(OR(G1792="",LEFT(A1792,1)="C",D1792&lt;=0,F1792&lt;=0,ISNUMBER(MATCH(B1792,NonProduct,0)),LEFT(B1792,5)="gift_",H1792&lt;&gt;"United Kingdom"),"Drop","Keep")</f>
        <v/>
      </c>
    </row>
    <row r="1793">
      <c r="A1793" t="n">
        <v>540163</v>
      </c>
      <c r="B1793" t="n">
        <v>22032</v>
      </c>
      <c r="C1793" t="inlineStr">
        <is>
          <t>BOTANICAL LILY GREETING CARD</t>
        </is>
      </c>
      <c r="D1793" t="n">
        <v>12</v>
      </c>
      <c r="E1793" s="8" t="n">
        <v>40548.49444444444</v>
      </c>
      <c r="F1793" s="9" t="n">
        <v>0.42</v>
      </c>
      <c r="G1793" t="n">
        <v>13089</v>
      </c>
      <c r="H1793" t="inlineStr">
        <is>
          <t>United Kingdom</t>
        </is>
      </c>
      <c r="I1793" s="10">
        <f>IF(OR(G1793="",LEFT(A1793,1)="C",D1793&lt;=0,F1793&lt;=0,ISNUMBER(MATCH(B1793,NonProduct,0)),LEFT(B1793,5)="gift_",H1793&lt;&gt;"United Kingdom"),"Drop","Keep")</f>
        <v/>
      </c>
    </row>
    <row r="1794">
      <c r="A1794" t="n">
        <v>540163</v>
      </c>
      <c r="B1794" t="n">
        <v>22715</v>
      </c>
      <c r="C1794" t="inlineStr">
        <is>
          <t>CARD WEDDING DAY</t>
        </is>
      </c>
      <c r="D1794" t="n">
        <v>12</v>
      </c>
      <c r="E1794" s="8" t="n">
        <v>40548.49444444444</v>
      </c>
      <c r="F1794" s="9" t="n">
        <v>0.42</v>
      </c>
      <c r="G1794" t="n">
        <v>13089</v>
      </c>
      <c r="H1794" t="inlineStr">
        <is>
          <t>United Kingdom</t>
        </is>
      </c>
      <c r="I1794" s="10">
        <f>IF(OR(G1794="",LEFT(A1794,1)="C",D1794&lt;=0,F1794&lt;=0,ISNUMBER(MATCH(B1794,NonProduct,0)),LEFT(B1794,5)="gift_",H1794&lt;&gt;"United Kingdom"),"Drop","Keep")</f>
        <v/>
      </c>
    </row>
    <row r="1795">
      <c r="A1795" t="n">
        <v>540163</v>
      </c>
      <c r="B1795" t="inlineStr">
        <is>
          <t>84247G</t>
        </is>
      </c>
      <c r="C1795" t="inlineStr">
        <is>
          <t>DECOUPAGE,GREETING CARD,</t>
        </is>
      </c>
      <c r="D1795" t="n">
        <v>12</v>
      </c>
      <c r="E1795" s="8" t="n">
        <v>40548.49444444444</v>
      </c>
      <c r="F1795" s="9" t="n">
        <v>0.42</v>
      </c>
      <c r="G1795" t="n">
        <v>13089</v>
      </c>
      <c r="H1795" t="inlineStr">
        <is>
          <t>United Kingdom</t>
        </is>
      </c>
      <c r="I1795" s="10">
        <f>IF(OR(G1795="",LEFT(A1795,1)="C",D1795&lt;=0,F1795&lt;=0,ISNUMBER(MATCH(B1795,NonProduct,0)),LEFT(B1795,5)="gift_",H1795&lt;&gt;"United Kingdom"),"Drop","Keep")</f>
        <v/>
      </c>
    </row>
    <row r="1796">
      <c r="A1796" t="n">
        <v>540163</v>
      </c>
      <c r="B1796" t="n">
        <v>22984</v>
      </c>
      <c r="C1796" t="inlineStr">
        <is>
          <t xml:space="preserve">CARD GINGHAM ROSE </t>
        </is>
      </c>
      <c r="D1796" t="n">
        <v>12</v>
      </c>
      <c r="E1796" s="8" t="n">
        <v>40548.49444444444</v>
      </c>
      <c r="F1796" s="9" t="n">
        <v>0.42</v>
      </c>
      <c r="G1796" t="n">
        <v>13089</v>
      </c>
      <c r="H1796" t="inlineStr">
        <is>
          <t>United Kingdom</t>
        </is>
      </c>
      <c r="I1796" s="10">
        <f>IF(OR(G1796="",LEFT(A1796,1)="C",D1796&lt;=0,F1796&lt;=0,ISNUMBER(MATCH(B1796,NonProduct,0)),LEFT(B1796,5)="gift_",H1796&lt;&gt;"United Kingdom"),"Drop","Keep")</f>
        <v/>
      </c>
    </row>
    <row r="1797">
      <c r="A1797" t="n">
        <v>540163</v>
      </c>
      <c r="B1797" t="inlineStr">
        <is>
          <t>16156S</t>
        </is>
      </c>
      <c r="C1797" t="inlineStr">
        <is>
          <t xml:space="preserve">WRAP PINK FAIRY CAKES </t>
        </is>
      </c>
      <c r="D1797" t="n">
        <v>25</v>
      </c>
      <c r="E1797" s="8" t="n">
        <v>40548.49444444444</v>
      </c>
      <c r="F1797" s="9" t="n">
        <v>0.42</v>
      </c>
      <c r="G1797" t="n">
        <v>13089</v>
      </c>
      <c r="H1797" t="inlineStr">
        <is>
          <t>United Kingdom</t>
        </is>
      </c>
      <c r="I1797" s="10">
        <f>IF(OR(G1797="",LEFT(A1797,1)="C",D1797&lt;=0,F1797&lt;=0,ISNUMBER(MATCH(B1797,NonProduct,0)),LEFT(B1797,5)="gift_",H1797&lt;&gt;"United Kingdom"),"Drop","Keep")</f>
        <v/>
      </c>
    </row>
    <row r="1798">
      <c r="A1798" t="n">
        <v>540163</v>
      </c>
      <c r="B1798" t="inlineStr">
        <is>
          <t>16161P</t>
        </is>
      </c>
      <c r="C1798" t="inlineStr">
        <is>
          <t xml:space="preserve">WRAP ENGLISH ROSE </t>
        </is>
      </c>
      <c r="D1798" t="n">
        <v>25</v>
      </c>
      <c r="E1798" s="8" t="n">
        <v>40548.49444444444</v>
      </c>
      <c r="F1798" s="9" t="n">
        <v>0.42</v>
      </c>
      <c r="G1798" t="n">
        <v>13089</v>
      </c>
      <c r="H1798" t="inlineStr">
        <is>
          <t>United Kingdom</t>
        </is>
      </c>
      <c r="I1798" s="10">
        <f>IF(OR(G1798="",LEFT(A1798,1)="C",D1798&lt;=0,F1798&lt;=0,ISNUMBER(MATCH(B1798,NonProduct,0)),LEFT(B1798,5)="gift_",H1798&lt;&gt;"United Kingdom"),"Drop","Keep")</f>
        <v/>
      </c>
    </row>
    <row r="1799">
      <c r="A1799" t="n">
        <v>540163</v>
      </c>
      <c r="B1799" t="n">
        <v>21495</v>
      </c>
      <c r="C1799" t="inlineStr">
        <is>
          <t>SKULLS AND CROSSBONES WRAP</t>
        </is>
      </c>
      <c r="D1799" t="n">
        <v>25</v>
      </c>
      <c r="E1799" s="8" t="n">
        <v>40548.49444444444</v>
      </c>
      <c r="F1799" s="9" t="n">
        <v>0.42</v>
      </c>
      <c r="G1799" t="n">
        <v>13089</v>
      </c>
      <c r="H1799" t="inlineStr">
        <is>
          <t>United Kingdom</t>
        </is>
      </c>
      <c r="I1799" s="10">
        <f>IF(OR(G1799="",LEFT(A1799,1)="C",D1799&lt;=0,F1799&lt;=0,ISNUMBER(MATCH(B1799,NonProduct,0)),LEFT(B1799,5)="gift_",H1799&lt;&gt;"United Kingdom"),"Drop","Keep")</f>
        <v/>
      </c>
    </row>
    <row r="1800">
      <c r="A1800" t="n">
        <v>540163</v>
      </c>
      <c r="B1800" t="n">
        <v>21498</v>
      </c>
      <c r="C1800" t="inlineStr">
        <is>
          <t xml:space="preserve">RED RETROSPOT WRAP </t>
        </is>
      </c>
      <c r="D1800" t="n">
        <v>25</v>
      </c>
      <c r="E1800" s="8" t="n">
        <v>40548.49444444444</v>
      </c>
      <c r="F1800" s="9" t="n">
        <v>0.42</v>
      </c>
      <c r="G1800" t="n">
        <v>13089</v>
      </c>
      <c r="H1800" t="inlineStr">
        <is>
          <t>United Kingdom</t>
        </is>
      </c>
      <c r="I1800" s="10">
        <f>IF(OR(G1800="",LEFT(A1800,1)="C",D1800&lt;=0,F1800&lt;=0,ISNUMBER(MATCH(B1800,NonProduct,0)),LEFT(B1800,5)="gift_",H1800&lt;&gt;"United Kingdom"),"Drop","Keep")</f>
        <v/>
      </c>
    </row>
    <row r="1801">
      <c r="A1801" t="n">
        <v>540163</v>
      </c>
      <c r="B1801" t="n">
        <v>21499</v>
      </c>
      <c r="C1801" t="inlineStr">
        <is>
          <t>BLUE POLKADOT WRAP</t>
        </is>
      </c>
      <c r="D1801" t="n">
        <v>25</v>
      </c>
      <c r="E1801" s="8" t="n">
        <v>40548.49444444444</v>
      </c>
      <c r="F1801" s="9" t="n">
        <v>0.42</v>
      </c>
      <c r="G1801" t="n">
        <v>13089</v>
      </c>
      <c r="H1801" t="inlineStr">
        <is>
          <t>United Kingdom</t>
        </is>
      </c>
      <c r="I1801" s="10">
        <f>IF(OR(G1801="",LEFT(A1801,1)="C",D1801&lt;=0,F1801&lt;=0,ISNUMBER(MATCH(B1801,NonProduct,0)),LEFT(B1801,5)="gift_",H1801&lt;&gt;"United Kingdom"),"Drop","Keep")</f>
        <v/>
      </c>
    </row>
    <row r="1802">
      <c r="A1802" t="n">
        <v>540163</v>
      </c>
      <c r="B1802" t="n">
        <v>21500</v>
      </c>
      <c r="C1802" t="inlineStr">
        <is>
          <t xml:space="preserve">PINK POLKADOT WRAP </t>
        </is>
      </c>
      <c r="D1802" t="n">
        <v>25</v>
      </c>
      <c r="E1802" s="8" t="n">
        <v>40548.49444444444</v>
      </c>
      <c r="F1802" s="9" t="n">
        <v>0.42</v>
      </c>
      <c r="G1802" t="n">
        <v>13089</v>
      </c>
      <c r="H1802" t="inlineStr">
        <is>
          <t>United Kingdom</t>
        </is>
      </c>
      <c r="I1802" s="10">
        <f>IF(OR(G1802="",LEFT(A1802,1)="C",D1802&lt;=0,F1802&lt;=0,ISNUMBER(MATCH(B1802,NonProduct,0)),LEFT(B1802,5)="gift_",H1802&lt;&gt;"United Kingdom"),"Drop","Keep")</f>
        <v/>
      </c>
    </row>
    <row r="1803">
      <c r="A1803" t="n">
        <v>540163</v>
      </c>
      <c r="B1803" t="n">
        <v>22986</v>
      </c>
      <c r="C1803" t="inlineStr">
        <is>
          <t>GINGHAM ROSE WRAP</t>
        </is>
      </c>
      <c r="D1803" t="n">
        <v>25</v>
      </c>
      <c r="E1803" s="8" t="n">
        <v>40548.49444444444</v>
      </c>
      <c r="F1803" s="9" t="n">
        <v>0.42</v>
      </c>
      <c r="G1803" t="n">
        <v>13089</v>
      </c>
      <c r="H1803" t="inlineStr">
        <is>
          <t>United Kingdom</t>
        </is>
      </c>
      <c r="I1803" s="10">
        <f>IF(OR(G1803="",LEFT(A1803,1)="C",D1803&lt;=0,F1803&lt;=0,ISNUMBER(MATCH(B1803,NonProduct,0)),LEFT(B1803,5)="gift_",H1803&lt;&gt;"United Kingdom"),"Drop","Keep")</f>
        <v/>
      </c>
    </row>
    <row r="1804">
      <c r="A1804" t="n">
        <v>540163</v>
      </c>
      <c r="B1804" t="n">
        <v>22937</v>
      </c>
      <c r="C1804" t="inlineStr">
        <is>
          <t>BAKING MOULD CHOCOLATE CUPCAKES</t>
        </is>
      </c>
      <c r="D1804" t="n">
        <v>12</v>
      </c>
      <c r="E1804" s="8" t="n">
        <v>40548.49444444444</v>
      </c>
      <c r="F1804" s="9" t="n">
        <v>2.55</v>
      </c>
      <c r="G1804" t="n">
        <v>13089</v>
      </c>
      <c r="H1804" t="inlineStr">
        <is>
          <t>United Kingdom</t>
        </is>
      </c>
      <c r="I1804" s="10">
        <f>IF(OR(G1804="",LEFT(A1804,1)="C",D1804&lt;=0,F1804&lt;=0,ISNUMBER(MATCH(B1804,NonProduct,0)),LEFT(B1804,5)="gift_",H1804&lt;&gt;"United Kingdom"),"Drop","Keep")</f>
        <v/>
      </c>
    </row>
    <row r="1805">
      <c r="A1805" t="n">
        <v>540163</v>
      </c>
      <c r="B1805" t="n">
        <v>22930</v>
      </c>
      <c r="C1805" t="inlineStr">
        <is>
          <t>BAKING MOULD HEART MILK CHOCOLATE</t>
        </is>
      </c>
      <c r="D1805" t="n">
        <v>12</v>
      </c>
      <c r="E1805" s="8" t="n">
        <v>40548.49444444444</v>
      </c>
      <c r="F1805" s="9" t="n">
        <v>2.55</v>
      </c>
      <c r="G1805" t="n">
        <v>13089</v>
      </c>
      <c r="H1805" t="inlineStr">
        <is>
          <t>United Kingdom</t>
        </is>
      </c>
      <c r="I1805" s="10">
        <f>IF(OR(G1805="",LEFT(A1805,1)="C",D1805&lt;=0,F1805&lt;=0,ISNUMBER(MATCH(B1805,NonProduct,0)),LEFT(B1805,5)="gift_",H1805&lt;&gt;"United Kingdom"),"Drop","Keep")</f>
        <v/>
      </c>
    </row>
    <row r="1806">
      <c r="A1806" t="n">
        <v>540163</v>
      </c>
      <c r="B1806" t="n">
        <v>21447</v>
      </c>
      <c r="C1806" t="inlineStr">
        <is>
          <t>12 IVORY ROSE PEG PLACE SETTINGS</t>
        </is>
      </c>
      <c r="D1806" t="n">
        <v>24</v>
      </c>
      <c r="E1806" s="8" t="n">
        <v>40548.49444444444</v>
      </c>
      <c r="F1806" s="9" t="n">
        <v>1.25</v>
      </c>
      <c r="G1806" t="n">
        <v>13089</v>
      </c>
      <c r="H1806" t="inlineStr">
        <is>
          <t>United Kingdom</t>
        </is>
      </c>
      <c r="I1806" s="10">
        <f>IF(OR(G1806="",LEFT(A1806,1)="C",D1806&lt;=0,F1806&lt;=0,ISNUMBER(MATCH(B1806,NonProduct,0)),LEFT(B1806,5)="gift_",H1806&lt;&gt;"United Kingdom"),"Drop","Keep")</f>
        <v/>
      </c>
    </row>
    <row r="1807">
      <c r="A1807" t="n">
        <v>540163</v>
      </c>
      <c r="B1807" t="n">
        <v>21422</v>
      </c>
      <c r="C1807" t="inlineStr">
        <is>
          <t>PORCELAIN ROSE SMALL</t>
        </is>
      </c>
      <c r="D1807" t="n">
        <v>16</v>
      </c>
      <c r="E1807" s="8" t="n">
        <v>40548.49444444444</v>
      </c>
      <c r="F1807" s="9" t="n">
        <v>0.85</v>
      </c>
      <c r="G1807" t="n">
        <v>13089</v>
      </c>
      <c r="H1807" t="inlineStr">
        <is>
          <t>United Kingdom</t>
        </is>
      </c>
      <c r="I1807" s="10">
        <f>IF(OR(G1807="",LEFT(A1807,1)="C",D1807&lt;=0,F1807&lt;=0,ISNUMBER(MATCH(B1807,NonProduct,0)),LEFT(B1807,5)="gift_",H1807&lt;&gt;"United Kingdom"),"Drop","Keep")</f>
        <v/>
      </c>
    </row>
    <row r="1808">
      <c r="A1808" t="n">
        <v>540163</v>
      </c>
      <c r="B1808" t="n">
        <v>82581</v>
      </c>
      <c r="C1808" t="inlineStr">
        <is>
          <t>TOILET METAL SIGN</t>
        </is>
      </c>
      <c r="D1808" t="n">
        <v>12</v>
      </c>
      <c r="E1808" s="8" t="n">
        <v>40548.49444444444</v>
      </c>
      <c r="F1808" s="9" t="n">
        <v>0.55</v>
      </c>
      <c r="G1808" t="n">
        <v>13089</v>
      </c>
      <c r="H1808" t="inlineStr">
        <is>
          <t>United Kingdom</t>
        </is>
      </c>
      <c r="I1808" s="10">
        <f>IF(OR(G1808="",LEFT(A1808,1)="C",D1808&lt;=0,F1808&lt;=0,ISNUMBER(MATCH(B1808,NonProduct,0)),LEFT(B1808,5)="gift_",H1808&lt;&gt;"United Kingdom"),"Drop","Keep")</f>
        <v/>
      </c>
    </row>
    <row r="1809">
      <c r="A1809" t="n">
        <v>540163</v>
      </c>
      <c r="B1809" t="inlineStr">
        <is>
          <t>85131A</t>
        </is>
      </c>
      <c r="C1809" t="inlineStr">
        <is>
          <t>BEADED PEARL HEART WHITE ON STICK</t>
        </is>
      </c>
      <c r="D1809" t="n">
        <v>12</v>
      </c>
      <c r="E1809" s="8" t="n">
        <v>40548.49444444444</v>
      </c>
      <c r="F1809" s="9" t="n">
        <v>1.25</v>
      </c>
      <c r="G1809" t="n">
        <v>13089</v>
      </c>
      <c r="H1809" t="inlineStr">
        <is>
          <t>United Kingdom</t>
        </is>
      </c>
      <c r="I1809" s="10">
        <f>IF(OR(G1809="",LEFT(A1809,1)="C",D1809&lt;=0,F1809&lt;=0,ISNUMBER(MATCH(B1809,NonProduct,0)),LEFT(B1809,5)="gift_",H1809&lt;&gt;"United Kingdom"),"Drop","Keep")</f>
        <v/>
      </c>
    </row>
    <row r="1810">
      <c r="A1810" t="n">
        <v>540163</v>
      </c>
      <c r="B1810" t="n">
        <v>84946</v>
      </c>
      <c r="C1810" t="inlineStr">
        <is>
          <t>ANTIQUE SILVER TEA GLASS ETCHED</t>
        </is>
      </c>
      <c r="D1810" t="n">
        <v>12</v>
      </c>
      <c r="E1810" s="8" t="n">
        <v>40548.49444444444</v>
      </c>
      <c r="F1810" s="9" t="n">
        <v>1.25</v>
      </c>
      <c r="G1810" t="n">
        <v>13089</v>
      </c>
      <c r="H1810" t="inlineStr">
        <is>
          <t>United Kingdom</t>
        </is>
      </c>
      <c r="I1810" s="10">
        <f>IF(OR(G1810="",LEFT(A1810,1)="C",D1810&lt;=0,F1810&lt;=0,ISNUMBER(MATCH(B1810,NonProduct,0)),LEFT(B1810,5)="gift_",H1810&lt;&gt;"United Kingdom"),"Drop","Keep")</f>
        <v/>
      </c>
    </row>
    <row r="1811">
      <c r="A1811" t="n">
        <v>540163</v>
      </c>
      <c r="B1811" t="n">
        <v>22776</v>
      </c>
      <c r="C1811" t="inlineStr">
        <is>
          <t>SWEETHEART CAKESTAND 3 TIER</t>
        </is>
      </c>
      <c r="D1811" t="n">
        <v>1</v>
      </c>
      <c r="E1811" s="8" t="n">
        <v>40548.49444444444</v>
      </c>
      <c r="F1811" s="9" t="n">
        <v>9.949999999999999</v>
      </c>
      <c r="G1811" t="n">
        <v>13089</v>
      </c>
      <c r="H1811" t="inlineStr">
        <is>
          <t>United Kingdom</t>
        </is>
      </c>
      <c r="I1811" s="10">
        <f>IF(OR(G1811="",LEFT(A1811,1)="C",D1811&lt;=0,F1811&lt;=0,ISNUMBER(MATCH(B1811,NonProduct,0)),LEFT(B1811,5)="gift_",H1811&lt;&gt;"United Kingdom"),"Drop","Keep")</f>
        <v/>
      </c>
    </row>
    <row r="1812">
      <c r="A1812" t="n">
        <v>540163</v>
      </c>
      <c r="B1812" t="n">
        <v>22460</v>
      </c>
      <c r="C1812" t="inlineStr">
        <is>
          <t>EMBOSSED GLASS TEALIGHT HOLDER</t>
        </is>
      </c>
      <c r="D1812" t="n">
        <v>24</v>
      </c>
      <c r="E1812" s="8" t="n">
        <v>40548.49444444444</v>
      </c>
      <c r="F1812" s="9" t="n">
        <v>1.25</v>
      </c>
      <c r="G1812" t="n">
        <v>13089</v>
      </c>
      <c r="H1812" t="inlineStr">
        <is>
          <t>United Kingdom</t>
        </is>
      </c>
      <c r="I1812" s="10">
        <f>IF(OR(G1812="",LEFT(A1812,1)="C",D1812&lt;=0,F1812&lt;=0,ISNUMBER(MATCH(B1812,NonProduct,0)),LEFT(B1812,5)="gift_",H1812&lt;&gt;"United Kingdom"),"Drop","Keep")</f>
        <v/>
      </c>
    </row>
    <row r="1813">
      <c r="A1813" t="n">
        <v>540163</v>
      </c>
      <c r="B1813" t="n">
        <v>22178</v>
      </c>
      <c r="C1813" t="inlineStr">
        <is>
          <t>VICTORIAN GLASS HANGING T-LIGHT</t>
        </is>
      </c>
      <c r="D1813" t="n">
        <v>36</v>
      </c>
      <c r="E1813" s="8" t="n">
        <v>40548.49444444444</v>
      </c>
      <c r="F1813" s="9" t="n">
        <v>1.25</v>
      </c>
      <c r="G1813" t="n">
        <v>13089</v>
      </c>
      <c r="H1813" t="inlineStr">
        <is>
          <t>United Kingdom</t>
        </is>
      </c>
      <c r="I1813" s="10">
        <f>IF(OR(G1813="",LEFT(A1813,1)="C",D1813&lt;=0,F1813&lt;=0,ISNUMBER(MATCH(B1813,NonProduct,0)),LEFT(B1813,5)="gift_",H1813&lt;&gt;"United Kingdom"),"Drop","Keep")</f>
        <v/>
      </c>
    </row>
    <row r="1814">
      <c r="A1814" t="n">
        <v>540163</v>
      </c>
      <c r="B1814" t="n">
        <v>22488</v>
      </c>
      <c r="C1814" t="inlineStr">
        <is>
          <t>NATURAL SLATE RECTANGLE CHALKBOARD</t>
        </is>
      </c>
      <c r="D1814" t="n">
        <v>12</v>
      </c>
      <c r="E1814" s="8" t="n">
        <v>40548.49444444444</v>
      </c>
      <c r="F1814" s="9" t="n">
        <v>1.65</v>
      </c>
      <c r="G1814" t="n">
        <v>13089</v>
      </c>
      <c r="H1814" t="inlineStr">
        <is>
          <t>United Kingdom</t>
        </is>
      </c>
      <c r="I1814" s="10">
        <f>IF(OR(G1814="",LEFT(A1814,1)="C",D1814&lt;=0,F1814&lt;=0,ISNUMBER(MATCH(B1814,NonProduct,0)),LEFT(B1814,5)="gift_",H1814&lt;&gt;"United Kingdom"),"Drop","Keep")</f>
        <v/>
      </c>
    </row>
    <row r="1815">
      <c r="A1815" t="inlineStr">
        <is>
          <t>C540164</t>
        </is>
      </c>
      <c r="B1815" t="inlineStr">
        <is>
          <t>85049A</t>
        </is>
      </c>
      <c r="C1815" t="inlineStr">
        <is>
          <t>TRADITIONAL CHRISTMAS RIBBONS</t>
        </is>
      </c>
      <c r="D1815" t="n">
        <v>-12</v>
      </c>
      <c r="E1815" s="8" t="n">
        <v>40548.50138888889</v>
      </c>
      <c r="F1815" s="9" t="n">
        <v>1.25</v>
      </c>
      <c r="G1815" t="n">
        <v>14911</v>
      </c>
      <c r="H1815" t="inlineStr">
        <is>
          <t>EIRE</t>
        </is>
      </c>
      <c r="I1815" s="10">
        <f>IF(OR(G1815="",LEFT(A1815,1)="C",D1815&lt;=0,F1815&lt;=0,ISNUMBER(MATCH(B1815,NonProduct,0)),LEFT(B1815,5)="gift_",H1815&lt;&gt;"United Kingdom"),"Drop","Keep")</f>
        <v/>
      </c>
    </row>
    <row r="1816">
      <c r="A1816" t="inlineStr">
        <is>
          <t>C540164</t>
        </is>
      </c>
      <c r="B1816" t="inlineStr">
        <is>
          <t>84508B</t>
        </is>
      </c>
      <c r="C1816" t="inlineStr">
        <is>
          <t>STRIPES DESIGN TEDDY</t>
        </is>
      </c>
      <c r="D1816" t="n">
        <v>-6</v>
      </c>
      <c r="E1816" s="8" t="n">
        <v>40548.50138888889</v>
      </c>
      <c r="F1816" s="9" t="n">
        <v>2.55</v>
      </c>
      <c r="G1816" t="n">
        <v>14911</v>
      </c>
      <c r="H1816" t="inlineStr">
        <is>
          <t>EIRE</t>
        </is>
      </c>
      <c r="I1816" s="10">
        <f>IF(OR(G1816="",LEFT(A1816,1)="C",D1816&lt;=0,F1816&lt;=0,ISNUMBER(MATCH(B1816,NonProduct,0)),LEFT(B1816,5)="gift_",H1816&lt;&gt;"United Kingdom"),"Drop","Keep")</f>
        <v/>
      </c>
    </row>
    <row r="1817">
      <c r="A1817" t="inlineStr">
        <is>
          <t>C540164</t>
        </is>
      </c>
      <c r="B1817" t="n">
        <v>72815</v>
      </c>
      <c r="C1817" t="inlineStr">
        <is>
          <t xml:space="preserve">3 WICK CHRISTMAS BRIAR CANDLE </t>
        </is>
      </c>
      <c r="D1817" t="n">
        <v>-4</v>
      </c>
      <c r="E1817" s="8" t="n">
        <v>40548.50138888889</v>
      </c>
      <c r="F1817" s="9" t="n">
        <v>3.75</v>
      </c>
      <c r="G1817" t="n">
        <v>14911</v>
      </c>
      <c r="H1817" t="inlineStr">
        <is>
          <t>EIRE</t>
        </is>
      </c>
      <c r="I1817" s="10">
        <f>IF(OR(G1817="",LEFT(A1817,1)="C",D1817&lt;=0,F1817&lt;=0,ISNUMBER(MATCH(B1817,NonProduct,0)),LEFT(B1817,5)="gift_",H1817&lt;&gt;"United Kingdom"),"Drop","Keep")</f>
        <v/>
      </c>
    </row>
    <row r="1818">
      <c r="A1818" t="inlineStr">
        <is>
          <t>C540164</t>
        </is>
      </c>
      <c r="B1818" t="n">
        <v>22034</v>
      </c>
      <c r="C1818" t="inlineStr">
        <is>
          <t>ROBIN CHRISTMAS CARD</t>
        </is>
      </c>
      <c r="D1818" t="n">
        <v>-12</v>
      </c>
      <c r="E1818" s="8" t="n">
        <v>40548.50138888889</v>
      </c>
      <c r="F1818" s="9" t="n">
        <v>0.42</v>
      </c>
      <c r="G1818" t="n">
        <v>14911</v>
      </c>
      <c r="H1818" t="inlineStr">
        <is>
          <t>EIRE</t>
        </is>
      </c>
      <c r="I1818" s="10">
        <f>IF(OR(G1818="",LEFT(A1818,1)="C",D1818&lt;=0,F1818&lt;=0,ISNUMBER(MATCH(B1818,NonProduct,0)),LEFT(B1818,5)="gift_",H1818&lt;&gt;"United Kingdom"),"Drop","Keep")</f>
        <v/>
      </c>
    </row>
    <row r="1819">
      <c r="A1819" t="inlineStr">
        <is>
          <t>C540164</t>
        </is>
      </c>
      <c r="B1819" t="n">
        <v>21144</v>
      </c>
      <c r="C1819" t="inlineStr">
        <is>
          <t xml:space="preserve">PINK POODLE HANGING DECORATION </t>
        </is>
      </c>
      <c r="D1819" t="n">
        <v>-12</v>
      </c>
      <c r="E1819" s="8" t="n">
        <v>40548.50138888889</v>
      </c>
      <c r="F1819" s="9" t="n">
        <v>0.38</v>
      </c>
      <c r="G1819" t="n">
        <v>14911</v>
      </c>
      <c r="H1819" t="inlineStr">
        <is>
          <t>EIRE</t>
        </is>
      </c>
      <c r="I1819" s="10">
        <f>IF(OR(G1819="",LEFT(A1819,1)="C",D1819&lt;=0,F1819&lt;=0,ISNUMBER(MATCH(B1819,NonProduct,0)),LEFT(B1819,5)="gift_",H1819&lt;&gt;"United Kingdom"),"Drop","Keep")</f>
        <v/>
      </c>
    </row>
    <row r="1820">
      <c r="A1820" t="inlineStr">
        <is>
          <t>C540164</t>
        </is>
      </c>
      <c r="B1820" t="n">
        <v>21412</v>
      </c>
      <c r="C1820" t="inlineStr">
        <is>
          <t>VINTAGE GOLD TINSEL REEL</t>
        </is>
      </c>
      <c r="D1820" t="n">
        <v>-6</v>
      </c>
      <c r="E1820" s="8" t="n">
        <v>40548.50138888889</v>
      </c>
      <c r="F1820" s="9" t="n">
        <v>0.42</v>
      </c>
      <c r="G1820" t="n">
        <v>14911</v>
      </c>
      <c r="H1820" t="inlineStr">
        <is>
          <t>EIRE</t>
        </is>
      </c>
      <c r="I1820" s="10">
        <f>IF(OR(G1820="",LEFT(A1820,1)="C",D1820&lt;=0,F1820&lt;=0,ISNUMBER(MATCH(B1820,NonProduct,0)),LEFT(B1820,5)="gift_",H1820&lt;&gt;"United Kingdom"),"Drop","Keep")</f>
        <v/>
      </c>
    </row>
    <row r="1821">
      <c r="A1821" t="inlineStr">
        <is>
          <t>C540164</t>
        </is>
      </c>
      <c r="B1821" t="n">
        <v>21351</v>
      </c>
      <c r="C1821" t="inlineStr">
        <is>
          <t>CINAMMON &amp; ORANGE WREATH</t>
        </is>
      </c>
      <c r="D1821" t="n">
        <v>-2</v>
      </c>
      <c r="E1821" s="8" t="n">
        <v>40548.50138888889</v>
      </c>
      <c r="F1821" s="9" t="n">
        <v>6.75</v>
      </c>
      <c r="G1821" t="n">
        <v>14911</v>
      </c>
      <c r="H1821" t="inlineStr">
        <is>
          <t>EIRE</t>
        </is>
      </c>
      <c r="I1821" s="10">
        <f>IF(OR(G1821="",LEFT(A1821,1)="C",D1821&lt;=0,F1821&lt;=0,ISNUMBER(MATCH(B1821,NonProduct,0)),LEFT(B1821,5)="gift_",H1821&lt;&gt;"United Kingdom"),"Drop","Keep")</f>
        <v/>
      </c>
    </row>
    <row r="1822">
      <c r="A1822" t="inlineStr">
        <is>
          <t>C540164</t>
        </is>
      </c>
      <c r="B1822" t="n">
        <v>20914</v>
      </c>
      <c r="C1822" t="inlineStr">
        <is>
          <t>SET/5 RED RETROSPOT LID GLASS BOWLS</t>
        </is>
      </c>
      <c r="D1822" t="n">
        <v>-6</v>
      </c>
      <c r="E1822" s="8" t="n">
        <v>40548.50138888889</v>
      </c>
      <c r="F1822" s="9" t="n">
        <v>2.95</v>
      </c>
      <c r="G1822" t="n">
        <v>14911</v>
      </c>
      <c r="H1822" t="inlineStr">
        <is>
          <t>EIRE</t>
        </is>
      </c>
      <c r="I1822" s="10">
        <f>IF(OR(G1822="",LEFT(A1822,1)="C",D1822&lt;=0,F1822&lt;=0,ISNUMBER(MATCH(B1822,NonProduct,0)),LEFT(B1822,5)="gift_",H1822&lt;&gt;"United Kingdom"),"Drop","Keep")</f>
        <v/>
      </c>
    </row>
    <row r="1823">
      <c r="A1823" t="inlineStr">
        <is>
          <t>C540164</t>
        </is>
      </c>
      <c r="B1823" t="inlineStr">
        <is>
          <t>C2</t>
        </is>
      </c>
      <c r="C1823" t="inlineStr">
        <is>
          <t>CARRIAGE</t>
        </is>
      </c>
      <c r="D1823" t="n">
        <v>-1</v>
      </c>
      <c r="E1823" s="8" t="n">
        <v>40548.50138888889</v>
      </c>
      <c r="F1823" s="9" t="n">
        <v>50</v>
      </c>
      <c r="G1823" t="n">
        <v>14911</v>
      </c>
      <c r="H1823" t="inlineStr">
        <is>
          <t>EIRE</t>
        </is>
      </c>
      <c r="I1823" s="10">
        <f>IF(OR(G1823="",LEFT(A1823,1)="C",D1823&lt;=0,F1823&lt;=0,ISNUMBER(MATCH(B1823,NonProduct,0)),LEFT(B1823,5)="gift_",H1823&lt;&gt;"United Kingdom"),"Drop","Keep")</f>
        <v/>
      </c>
    </row>
    <row r="1824">
      <c r="A1824" t="inlineStr">
        <is>
          <t>C540164</t>
        </is>
      </c>
      <c r="B1824" t="n">
        <v>84347</v>
      </c>
      <c r="C1824" t="inlineStr">
        <is>
          <t>ROTATING SILVER ANGELS T-LIGHT HLDR</t>
        </is>
      </c>
      <c r="D1824" t="n">
        <v>-6</v>
      </c>
      <c r="E1824" s="8" t="n">
        <v>40548.50138888889</v>
      </c>
      <c r="F1824" s="9" t="n">
        <v>2.55</v>
      </c>
      <c r="G1824" t="n">
        <v>14911</v>
      </c>
      <c r="H1824" t="inlineStr">
        <is>
          <t>EIRE</t>
        </is>
      </c>
      <c r="I1824" s="10">
        <f>IF(OR(G1824="",LEFT(A1824,1)="C",D1824&lt;=0,F1824&lt;=0,ISNUMBER(MATCH(B1824,NonProduct,0)),LEFT(B1824,5)="gift_",H1824&lt;&gt;"United Kingdom"),"Drop","Keep")</f>
        <v/>
      </c>
    </row>
    <row r="1825">
      <c r="A1825" t="inlineStr">
        <is>
          <t>C540164</t>
        </is>
      </c>
      <c r="B1825" t="n">
        <v>72741</v>
      </c>
      <c r="C1825" t="inlineStr">
        <is>
          <t>GRAND CHOCOLATECANDLE</t>
        </is>
      </c>
      <c r="D1825" t="n">
        <v>-9</v>
      </c>
      <c r="E1825" s="8" t="n">
        <v>40548.50138888889</v>
      </c>
      <c r="F1825" s="9" t="n">
        <v>1.45</v>
      </c>
      <c r="G1825" t="n">
        <v>14911</v>
      </c>
      <c r="H1825" t="inlineStr">
        <is>
          <t>EIRE</t>
        </is>
      </c>
      <c r="I1825" s="10">
        <f>IF(OR(G1825="",LEFT(A1825,1)="C",D1825&lt;=0,F1825&lt;=0,ISNUMBER(MATCH(B1825,NonProduct,0)),LEFT(B1825,5)="gift_",H1825&lt;&gt;"United Kingdom"),"Drop","Keep")</f>
        <v/>
      </c>
    </row>
    <row r="1826">
      <c r="A1826" t="inlineStr">
        <is>
          <t>C540164</t>
        </is>
      </c>
      <c r="B1826" t="n">
        <v>35400</v>
      </c>
      <c r="C1826" t="inlineStr">
        <is>
          <t xml:space="preserve">WOODEN BOX ADVENT CALENDAR </t>
        </is>
      </c>
      <c r="D1826" t="n">
        <v>-2</v>
      </c>
      <c r="E1826" s="8" t="n">
        <v>40548.50138888889</v>
      </c>
      <c r="F1826" s="9" t="n">
        <v>8.949999999999999</v>
      </c>
      <c r="G1826" t="n">
        <v>14911</v>
      </c>
      <c r="H1826" t="inlineStr">
        <is>
          <t>EIRE</t>
        </is>
      </c>
      <c r="I1826" s="10">
        <f>IF(OR(G1826="",LEFT(A1826,1)="C",D1826&lt;=0,F1826&lt;=0,ISNUMBER(MATCH(B1826,NonProduct,0)),LEFT(B1826,5)="gift_",H1826&lt;&gt;"United Kingdom"),"Drop","Keep")</f>
        <v/>
      </c>
    </row>
    <row r="1827">
      <c r="A1827" t="inlineStr">
        <is>
          <t>C540164</t>
        </is>
      </c>
      <c r="B1827" t="n">
        <v>22939</v>
      </c>
      <c r="C1827" t="inlineStr">
        <is>
          <t>APRON APPLE DELIGHT</t>
        </is>
      </c>
      <c r="D1827" t="n">
        <v>-2</v>
      </c>
      <c r="E1827" s="8" t="n">
        <v>40548.50138888889</v>
      </c>
      <c r="F1827" s="9" t="n">
        <v>4.95</v>
      </c>
      <c r="G1827" t="n">
        <v>14911</v>
      </c>
      <c r="H1827" t="inlineStr">
        <is>
          <t>EIRE</t>
        </is>
      </c>
      <c r="I1827" s="10">
        <f>IF(OR(G1827="",LEFT(A1827,1)="C",D1827&lt;=0,F1827&lt;=0,ISNUMBER(MATCH(B1827,NonProduct,0)),LEFT(B1827,5)="gift_",H1827&lt;&gt;"United Kingdom"),"Drop","Keep")</f>
        <v/>
      </c>
    </row>
    <row r="1828">
      <c r="A1828" t="inlineStr">
        <is>
          <t>C540164</t>
        </is>
      </c>
      <c r="B1828" t="n">
        <v>22897</v>
      </c>
      <c r="C1828" t="inlineStr">
        <is>
          <t>OVEN MITT APPLES DESIGN</t>
        </is>
      </c>
      <c r="D1828" t="n">
        <v>-10</v>
      </c>
      <c r="E1828" s="8" t="n">
        <v>40548.50138888889</v>
      </c>
      <c r="F1828" s="9" t="n">
        <v>1.45</v>
      </c>
      <c r="G1828" t="n">
        <v>14911</v>
      </c>
      <c r="H1828" t="inlineStr">
        <is>
          <t>EIRE</t>
        </is>
      </c>
      <c r="I1828" s="10">
        <f>IF(OR(G1828="",LEFT(A1828,1)="C",D1828&lt;=0,F1828&lt;=0,ISNUMBER(MATCH(B1828,NonProduct,0)),LEFT(B1828,5)="gift_",H1828&lt;&gt;"United Kingdom"),"Drop","Keep")</f>
        <v/>
      </c>
    </row>
    <row r="1829">
      <c r="A1829" t="inlineStr">
        <is>
          <t>C540164</t>
        </is>
      </c>
      <c r="B1829" t="n">
        <v>22246</v>
      </c>
      <c r="C1829" t="inlineStr">
        <is>
          <t xml:space="preserve">MAGIC GARDEN FELT GARLAND </t>
        </is>
      </c>
      <c r="D1829" t="n">
        <v>-12</v>
      </c>
      <c r="E1829" s="8" t="n">
        <v>40548.50138888889</v>
      </c>
      <c r="F1829" s="9" t="n">
        <v>1.95</v>
      </c>
      <c r="G1829" t="n">
        <v>14911</v>
      </c>
      <c r="H1829" t="inlineStr">
        <is>
          <t>EIRE</t>
        </is>
      </c>
      <c r="I1829" s="10">
        <f>IF(OR(G1829="",LEFT(A1829,1)="C",D1829&lt;=0,F1829&lt;=0,ISNUMBER(MATCH(B1829,NonProduct,0)),LEFT(B1829,5)="gift_",H1829&lt;&gt;"United Kingdom"),"Drop","Keep")</f>
        <v/>
      </c>
    </row>
    <row r="1830">
      <c r="A1830" t="inlineStr">
        <is>
          <t>C540165</t>
        </is>
      </c>
      <c r="B1830" t="n">
        <v>84817</v>
      </c>
      <c r="C1830" t="inlineStr">
        <is>
          <t>DANISH ROSE DECORATIVE PLATE</t>
        </is>
      </c>
      <c r="D1830" t="n">
        <v>-1</v>
      </c>
      <c r="E1830" s="8" t="n">
        <v>40548.50347222222</v>
      </c>
      <c r="F1830" s="9" t="n">
        <v>2.1</v>
      </c>
      <c r="G1830" t="n">
        <v>18109</v>
      </c>
      <c r="H1830" t="inlineStr">
        <is>
          <t>United Kingdom</t>
        </is>
      </c>
      <c r="I1830" s="10">
        <f>IF(OR(G1830="",LEFT(A1830,1)="C",D1830&lt;=0,F1830&lt;=0,ISNUMBER(MATCH(B1830,NonProduct,0)),LEFT(B1830,5)="gift_",H1830&lt;&gt;"United Kingdom"),"Drop","Keep")</f>
        <v/>
      </c>
    </row>
    <row r="1831">
      <c r="A1831" t="inlineStr">
        <is>
          <t>C540165</t>
        </is>
      </c>
      <c r="B1831" t="n">
        <v>85066</v>
      </c>
      <c r="C1831" t="inlineStr">
        <is>
          <t>CREAM SWEETHEART MINI CHEST</t>
        </is>
      </c>
      <c r="D1831" t="n">
        <v>-1</v>
      </c>
      <c r="E1831" s="8" t="n">
        <v>40548.50347222222</v>
      </c>
      <c r="F1831" s="9" t="n">
        <v>12.75</v>
      </c>
      <c r="G1831" t="n">
        <v>18109</v>
      </c>
      <c r="H1831" t="inlineStr">
        <is>
          <t>United Kingdom</t>
        </is>
      </c>
      <c r="I1831" s="10">
        <f>IF(OR(G1831="",LEFT(A1831,1)="C",D1831&lt;=0,F1831&lt;=0,ISNUMBER(MATCH(B1831,NonProduct,0)),LEFT(B1831,5)="gift_",H1831&lt;&gt;"United Kingdom"),"Drop","Keep")</f>
        <v/>
      </c>
    </row>
    <row r="1832">
      <c r="A1832" t="inlineStr">
        <is>
          <t>C540165</t>
        </is>
      </c>
      <c r="B1832" t="n">
        <v>82486</v>
      </c>
      <c r="C1832" t="inlineStr">
        <is>
          <t>WOOD S/3 CABINET ANT WHITE FINISH</t>
        </is>
      </c>
      <c r="D1832" t="n">
        <v>-1</v>
      </c>
      <c r="E1832" s="8" t="n">
        <v>40548.50347222222</v>
      </c>
      <c r="F1832" s="9" t="n">
        <v>7.95</v>
      </c>
      <c r="G1832" t="n">
        <v>18109</v>
      </c>
      <c r="H1832" t="inlineStr">
        <is>
          <t>United Kingdom</t>
        </is>
      </c>
      <c r="I1832" s="10">
        <f>IF(OR(G1832="",LEFT(A1832,1)="C",D1832&lt;=0,F1832&lt;=0,ISNUMBER(MATCH(B1832,NonProduct,0)),LEFT(B1832,5)="gift_",H1832&lt;&gt;"United Kingdom"),"Drop","Keep")</f>
        <v/>
      </c>
    </row>
    <row r="1833">
      <c r="A1833" t="n">
        <v>540166</v>
      </c>
      <c r="B1833" t="inlineStr">
        <is>
          <t>85099F</t>
        </is>
      </c>
      <c r="C1833" t="inlineStr">
        <is>
          <t>JUMBO BAG STRAWBERRY</t>
        </is>
      </c>
      <c r="D1833" t="n">
        <v>100</v>
      </c>
      <c r="E1833" s="8" t="n">
        <v>40548.50625</v>
      </c>
      <c r="F1833" s="9" t="n">
        <v>1.65</v>
      </c>
      <c r="G1833" t="n">
        <v>13629</v>
      </c>
      <c r="H1833" t="inlineStr">
        <is>
          <t>United Kingdom</t>
        </is>
      </c>
      <c r="I1833" s="10">
        <f>IF(OR(G1833="",LEFT(A1833,1)="C",D1833&lt;=0,F1833&lt;=0,ISNUMBER(MATCH(B1833,NonProduct,0)),LEFT(B1833,5)="gift_",H1833&lt;&gt;"United Kingdom"),"Drop","Keep")</f>
        <v/>
      </c>
    </row>
    <row r="1834">
      <c r="A1834" t="n">
        <v>540166</v>
      </c>
      <c r="B1834" t="inlineStr">
        <is>
          <t>85099B</t>
        </is>
      </c>
      <c r="C1834" t="inlineStr">
        <is>
          <t>JUMBO BAG RED RETROSPOT</t>
        </is>
      </c>
      <c r="D1834" t="n">
        <v>200</v>
      </c>
      <c r="E1834" s="8" t="n">
        <v>40548.50625</v>
      </c>
      <c r="F1834" s="9" t="n">
        <v>1.65</v>
      </c>
      <c r="G1834" t="n">
        <v>13629</v>
      </c>
      <c r="H1834" t="inlineStr">
        <is>
          <t>United Kingdom</t>
        </is>
      </c>
      <c r="I1834" s="10">
        <f>IF(OR(G1834="",LEFT(A1834,1)="C",D1834&lt;=0,F1834&lt;=0,ISNUMBER(MATCH(B1834,NonProduct,0)),LEFT(B1834,5)="gift_",H1834&lt;&gt;"United Kingdom"),"Drop","Keep")</f>
        <v/>
      </c>
    </row>
    <row r="1835">
      <c r="A1835" t="n">
        <v>540166</v>
      </c>
      <c r="B1835" t="inlineStr">
        <is>
          <t>85099C</t>
        </is>
      </c>
      <c r="C1835" t="inlineStr">
        <is>
          <t>JUMBO  BAG BAROQUE BLACK WHITE</t>
        </is>
      </c>
      <c r="D1835" t="n">
        <v>100</v>
      </c>
      <c r="E1835" s="8" t="n">
        <v>40548.50625</v>
      </c>
      <c r="F1835" s="9" t="n">
        <v>1.65</v>
      </c>
      <c r="G1835" t="n">
        <v>13629</v>
      </c>
      <c r="H1835" t="inlineStr">
        <is>
          <t>United Kingdom</t>
        </is>
      </c>
      <c r="I1835" s="10">
        <f>IF(OR(G1835="",LEFT(A1835,1)="C",D1835&lt;=0,F1835&lt;=0,ISNUMBER(MATCH(B1835,NonProduct,0)),LEFT(B1835,5)="gift_",H1835&lt;&gt;"United Kingdom"),"Drop","Keep")</f>
        <v/>
      </c>
    </row>
    <row r="1836">
      <c r="A1836" t="n">
        <v>540167</v>
      </c>
      <c r="B1836" t="n">
        <v>84916</v>
      </c>
      <c r="C1836" t="inlineStr">
        <is>
          <t>HAND TOWEL PALE BLUE W FLOWERS</t>
        </is>
      </c>
      <c r="D1836" t="n">
        <v>10</v>
      </c>
      <c r="E1836" s="8" t="n">
        <v>40548.50902777778</v>
      </c>
      <c r="F1836" s="9" t="n">
        <v>1.25</v>
      </c>
      <c r="G1836" t="n">
        <v>16600</v>
      </c>
      <c r="H1836" t="inlineStr">
        <is>
          <t>United Kingdom</t>
        </is>
      </c>
      <c r="I1836" s="10">
        <f>IF(OR(G1836="",LEFT(A1836,1)="C",D1836&lt;=0,F1836&lt;=0,ISNUMBER(MATCH(B1836,NonProduct,0)),LEFT(B1836,5)="gift_",H1836&lt;&gt;"United Kingdom"),"Drop","Keep")</f>
        <v/>
      </c>
    </row>
    <row r="1837">
      <c r="A1837" t="n">
        <v>540167</v>
      </c>
      <c r="B1837" t="n">
        <v>22222</v>
      </c>
      <c r="C1837" t="inlineStr">
        <is>
          <t>CAKE PLATE LOVEBIRD WHITE</t>
        </is>
      </c>
      <c r="D1837" t="n">
        <v>12</v>
      </c>
      <c r="E1837" s="8" t="n">
        <v>40548.50902777778</v>
      </c>
      <c r="F1837" s="9" t="n">
        <v>1.95</v>
      </c>
      <c r="G1837" t="n">
        <v>16600</v>
      </c>
      <c r="H1837" t="inlineStr">
        <is>
          <t>United Kingdom</t>
        </is>
      </c>
      <c r="I1837" s="10">
        <f>IF(OR(G1837="",LEFT(A1837,1)="C",D1837&lt;=0,F1837&lt;=0,ISNUMBER(MATCH(B1837,NonProduct,0)),LEFT(B1837,5)="gift_",H1837&lt;&gt;"United Kingdom"),"Drop","Keep")</f>
        <v/>
      </c>
    </row>
    <row r="1838">
      <c r="A1838" t="n">
        <v>540167</v>
      </c>
      <c r="B1838" t="inlineStr">
        <is>
          <t>85159A</t>
        </is>
      </c>
      <c r="C1838" t="inlineStr">
        <is>
          <t>BLACK TEA,COFFEE,SUGAR JARS</t>
        </is>
      </c>
      <c r="D1838" t="n">
        <v>12</v>
      </c>
      <c r="E1838" s="8" t="n">
        <v>40548.50902777778</v>
      </c>
      <c r="F1838" s="9" t="n">
        <v>1.25</v>
      </c>
      <c r="G1838" t="n">
        <v>16600</v>
      </c>
      <c r="H1838" t="inlineStr">
        <is>
          <t>United Kingdom</t>
        </is>
      </c>
      <c r="I1838" s="10">
        <f>IF(OR(G1838="",LEFT(A1838,1)="C",D1838&lt;=0,F1838&lt;=0,ISNUMBER(MATCH(B1838,NonProduct,0)),LEFT(B1838,5)="gift_",H1838&lt;&gt;"United Kingdom"),"Drop","Keep")</f>
        <v/>
      </c>
    </row>
    <row r="1839">
      <c r="A1839" t="n">
        <v>540167</v>
      </c>
      <c r="B1839" t="n">
        <v>10135</v>
      </c>
      <c r="C1839" t="inlineStr">
        <is>
          <t>COLOURING PENCILS BROWN TUBE</t>
        </is>
      </c>
      <c r="D1839" t="n">
        <v>20</v>
      </c>
      <c r="E1839" s="8" t="n">
        <v>40548.50902777778</v>
      </c>
      <c r="F1839" s="9" t="n">
        <v>0.42</v>
      </c>
      <c r="G1839" t="n">
        <v>16600</v>
      </c>
      <c r="H1839" t="inlineStr">
        <is>
          <t>United Kingdom</t>
        </is>
      </c>
      <c r="I1839" s="10">
        <f>IF(OR(G1839="",LEFT(A1839,1)="C",D1839&lt;=0,F1839&lt;=0,ISNUMBER(MATCH(B1839,NonProduct,0)),LEFT(B1839,5)="gift_",H1839&lt;&gt;"United Kingdom"),"Drop","Keep")</f>
        <v/>
      </c>
    </row>
    <row r="1840">
      <c r="A1840" t="n">
        <v>540167</v>
      </c>
      <c r="B1840" t="n">
        <v>22377</v>
      </c>
      <c r="C1840" t="inlineStr">
        <is>
          <t xml:space="preserve">BOTTLE BAG RETROSPOT </t>
        </is>
      </c>
      <c r="D1840" t="n">
        <v>20</v>
      </c>
      <c r="E1840" s="8" t="n">
        <v>40548.50902777778</v>
      </c>
      <c r="F1840" s="9" t="n">
        <v>0.85</v>
      </c>
      <c r="G1840" t="n">
        <v>16600</v>
      </c>
      <c r="H1840" t="inlineStr">
        <is>
          <t>United Kingdom</t>
        </is>
      </c>
      <c r="I1840" s="10">
        <f>IF(OR(G1840="",LEFT(A1840,1)="C",D1840&lt;=0,F1840&lt;=0,ISNUMBER(MATCH(B1840,NonProduct,0)),LEFT(B1840,5)="gift_",H1840&lt;&gt;"United Kingdom"),"Drop","Keep")</f>
        <v/>
      </c>
    </row>
    <row r="1841">
      <c r="A1841" t="n">
        <v>540167</v>
      </c>
      <c r="B1841" t="n">
        <v>22834</v>
      </c>
      <c r="C1841" t="inlineStr">
        <is>
          <t>HAND WARMER BABUSHKA DESIGN</t>
        </is>
      </c>
      <c r="D1841" t="n">
        <v>24</v>
      </c>
      <c r="E1841" s="8" t="n">
        <v>40548.50902777778</v>
      </c>
      <c r="F1841" s="9" t="n">
        <v>0.85</v>
      </c>
      <c r="G1841" t="n">
        <v>16600</v>
      </c>
      <c r="H1841" t="inlineStr">
        <is>
          <t>United Kingdom</t>
        </is>
      </c>
      <c r="I1841" s="10">
        <f>IF(OR(G1841="",LEFT(A1841,1)="C",D1841&lt;=0,F1841&lt;=0,ISNUMBER(MATCH(B1841,NonProduct,0)),LEFT(B1841,5)="gift_",H1841&lt;&gt;"United Kingdom"),"Drop","Keep")</f>
        <v/>
      </c>
    </row>
    <row r="1842">
      <c r="A1842" t="n">
        <v>540167</v>
      </c>
      <c r="B1842" t="inlineStr">
        <is>
          <t>85035B</t>
        </is>
      </c>
      <c r="C1842" t="inlineStr">
        <is>
          <t>CHOCOLATE 3 WICK MORRIS BOX CANDLE</t>
        </is>
      </c>
      <c r="D1842" t="n">
        <v>12</v>
      </c>
      <c r="E1842" s="8" t="n">
        <v>40548.50902777778</v>
      </c>
      <c r="F1842" s="9" t="n">
        <v>1.25</v>
      </c>
      <c r="G1842" t="n">
        <v>16600</v>
      </c>
      <c r="H1842" t="inlineStr">
        <is>
          <t>United Kingdom</t>
        </is>
      </c>
      <c r="I1842" s="10">
        <f>IF(OR(G1842="",LEFT(A1842,1)="C",D1842&lt;=0,F1842&lt;=0,ISNUMBER(MATCH(B1842,NonProduct,0)),LEFT(B1842,5)="gift_",H1842&lt;&gt;"United Kingdom"),"Drop","Keep")</f>
        <v/>
      </c>
    </row>
    <row r="1843">
      <c r="A1843" t="n">
        <v>540167</v>
      </c>
      <c r="B1843" t="n">
        <v>22264</v>
      </c>
      <c r="C1843" t="inlineStr">
        <is>
          <t xml:space="preserve">FELT FARM ANIMAL WHITE BUNNY </t>
        </is>
      </c>
      <c r="D1843" t="n">
        <v>48</v>
      </c>
      <c r="E1843" s="8" t="n">
        <v>40548.50902777778</v>
      </c>
      <c r="F1843" s="9" t="n">
        <v>0.19</v>
      </c>
      <c r="G1843" t="n">
        <v>16600</v>
      </c>
      <c r="H1843" t="inlineStr">
        <is>
          <t>United Kingdom</t>
        </is>
      </c>
      <c r="I1843" s="10">
        <f>IF(OR(G1843="",LEFT(A1843,1)="C",D1843&lt;=0,F1843&lt;=0,ISNUMBER(MATCH(B1843,NonProduct,0)),LEFT(B1843,5)="gift_",H1843&lt;&gt;"United Kingdom"),"Drop","Keep")</f>
        <v/>
      </c>
    </row>
    <row r="1844">
      <c r="A1844" t="n">
        <v>540167</v>
      </c>
      <c r="B1844" t="n">
        <v>22343</v>
      </c>
      <c r="C1844" t="inlineStr">
        <is>
          <t>PARTY PIZZA DISH RED RETROSPOT</t>
        </is>
      </c>
      <c r="D1844" t="n">
        <v>24</v>
      </c>
      <c r="E1844" s="8" t="n">
        <v>40548.50902777778</v>
      </c>
      <c r="F1844" s="9" t="n">
        <v>0.21</v>
      </c>
      <c r="G1844" t="n">
        <v>16600</v>
      </c>
      <c r="H1844" t="inlineStr">
        <is>
          <t>United Kingdom</t>
        </is>
      </c>
      <c r="I1844" s="10">
        <f>IF(OR(G1844="",LEFT(A1844,1)="C",D1844&lt;=0,F1844&lt;=0,ISNUMBER(MATCH(B1844,NonProduct,0)),LEFT(B1844,5)="gift_",H1844&lt;&gt;"United Kingdom"),"Drop","Keep")</f>
        <v/>
      </c>
    </row>
    <row r="1845">
      <c r="A1845" t="n">
        <v>540168</v>
      </c>
      <c r="B1845" t="n">
        <v>22241</v>
      </c>
      <c r="C1845" t="inlineStr">
        <is>
          <t>GARLAND WOODEN HAPPY EASTER</t>
        </is>
      </c>
      <c r="D1845" t="n">
        <v>6</v>
      </c>
      <c r="E1845" s="8" t="n">
        <v>40548.51041666666</v>
      </c>
      <c r="F1845" s="9" t="n">
        <v>1.25</v>
      </c>
      <c r="G1845" t="n">
        <v>13715</v>
      </c>
      <c r="H1845" t="inlineStr">
        <is>
          <t>United Kingdom</t>
        </is>
      </c>
      <c r="I1845" s="10">
        <f>IF(OR(G1845="",LEFT(A1845,1)="C",D1845&lt;=0,F1845&lt;=0,ISNUMBER(MATCH(B1845,NonProduct,0)),LEFT(B1845,5)="gift_",H1845&lt;&gt;"United Kingdom"),"Drop","Keep")</f>
        <v/>
      </c>
    </row>
    <row r="1846">
      <c r="A1846" t="n">
        <v>540168</v>
      </c>
      <c r="B1846" t="inlineStr">
        <is>
          <t>85099C</t>
        </is>
      </c>
      <c r="C1846" t="inlineStr">
        <is>
          <t>JUMBO  BAG BAROQUE BLACK WHITE</t>
        </is>
      </c>
      <c r="D1846" t="n">
        <v>6</v>
      </c>
      <c r="E1846" s="8" t="n">
        <v>40548.51041666666</v>
      </c>
      <c r="F1846" s="9" t="n">
        <v>1.95</v>
      </c>
      <c r="G1846" t="n">
        <v>13715</v>
      </c>
      <c r="H1846" t="inlineStr">
        <is>
          <t>United Kingdom</t>
        </is>
      </c>
      <c r="I1846" s="10">
        <f>IF(OR(G1846="",LEFT(A1846,1)="C",D1846&lt;=0,F1846&lt;=0,ISNUMBER(MATCH(B1846,NonProduct,0)),LEFT(B1846,5)="gift_",H1846&lt;&gt;"United Kingdom"),"Drop","Keep")</f>
        <v/>
      </c>
    </row>
    <row r="1847">
      <c r="A1847" t="n">
        <v>540168</v>
      </c>
      <c r="B1847" t="inlineStr">
        <is>
          <t>85099F</t>
        </is>
      </c>
      <c r="C1847" t="inlineStr">
        <is>
          <t>JUMBO BAG STRAWBERRY</t>
        </is>
      </c>
      <c r="D1847" t="n">
        <v>6</v>
      </c>
      <c r="E1847" s="8" t="n">
        <v>40548.51041666666</v>
      </c>
      <c r="F1847" s="9" t="n">
        <v>1.95</v>
      </c>
      <c r="G1847" t="n">
        <v>13715</v>
      </c>
      <c r="H1847" t="inlineStr">
        <is>
          <t>United Kingdom</t>
        </is>
      </c>
      <c r="I1847" s="10">
        <f>IF(OR(G1847="",LEFT(A1847,1)="C",D1847&lt;=0,F1847&lt;=0,ISNUMBER(MATCH(B1847,NonProduct,0)),LEFT(B1847,5)="gift_",H1847&lt;&gt;"United Kingdom"),"Drop","Keep")</f>
        <v/>
      </c>
    </row>
    <row r="1848">
      <c r="A1848" t="n">
        <v>540168</v>
      </c>
      <c r="B1848" t="inlineStr">
        <is>
          <t>85099B</t>
        </is>
      </c>
      <c r="C1848" t="inlineStr">
        <is>
          <t>JUMBO BAG RED RETROSPOT</t>
        </is>
      </c>
      <c r="D1848" t="n">
        <v>6</v>
      </c>
      <c r="E1848" s="8" t="n">
        <v>40548.51041666666</v>
      </c>
      <c r="F1848" s="9" t="n">
        <v>1.95</v>
      </c>
      <c r="G1848" t="n">
        <v>13715</v>
      </c>
      <c r="H1848" t="inlineStr">
        <is>
          <t>United Kingdom</t>
        </is>
      </c>
      <c r="I1848" s="10">
        <f>IF(OR(G1848="",LEFT(A1848,1)="C",D1848&lt;=0,F1848&lt;=0,ISNUMBER(MATCH(B1848,NonProduct,0)),LEFT(B1848,5)="gift_",H1848&lt;&gt;"United Kingdom"),"Drop","Keep")</f>
        <v/>
      </c>
    </row>
    <row r="1849">
      <c r="A1849" t="n">
        <v>540168</v>
      </c>
      <c r="B1849" t="n">
        <v>21928</v>
      </c>
      <c r="C1849" t="inlineStr">
        <is>
          <t>JUMBO BAG SCANDINAVIAN PAISLEY</t>
        </is>
      </c>
      <c r="D1849" t="n">
        <v>6</v>
      </c>
      <c r="E1849" s="8" t="n">
        <v>40548.51041666666</v>
      </c>
      <c r="F1849" s="9" t="n">
        <v>1.95</v>
      </c>
      <c r="G1849" t="n">
        <v>13715</v>
      </c>
      <c r="H1849" t="inlineStr">
        <is>
          <t>United Kingdom</t>
        </is>
      </c>
      <c r="I1849" s="10">
        <f>IF(OR(G1849="",LEFT(A1849,1)="C",D1849&lt;=0,F1849&lt;=0,ISNUMBER(MATCH(B1849,NonProduct,0)),LEFT(B1849,5)="gift_",H1849&lt;&gt;"United Kingdom"),"Drop","Keep")</f>
        <v/>
      </c>
    </row>
    <row r="1850">
      <c r="A1850" t="n">
        <v>540168</v>
      </c>
      <c r="B1850" t="n">
        <v>22383</v>
      </c>
      <c r="C1850" t="inlineStr">
        <is>
          <t xml:space="preserve">LUNCH BAG SUKI  DESIGN </t>
        </is>
      </c>
      <c r="D1850" t="n">
        <v>10</v>
      </c>
      <c r="E1850" s="8" t="n">
        <v>40548.51041666666</v>
      </c>
      <c r="F1850" s="9" t="n">
        <v>1.65</v>
      </c>
      <c r="G1850" t="n">
        <v>13715</v>
      </c>
      <c r="H1850" t="inlineStr">
        <is>
          <t>United Kingdom</t>
        </is>
      </c>
      <c r="I1850" s="10">
        <f>IF(OR(G1850="",LEFT(A1850,1)="C",D1850&lt;=0,F1850&lt;=0,ISNUMBER(MATCH(B1850,NonProduct,0)),LEFT(B1850,5)="gift_",H1850&lt;&gt;"United Kingdom"),"Drop","Keep")</f>
        <v/>
      </c>
    </row>
    <row r="1851">
      <c r="A1851" t="n">
        <v>540168</v>
      </c>
      <c r="B1851" t="n">
        <v>48194</v>
      </c>
      <c r="C1851" t="inlineStr">
        <is>
          <t>DOORMAT HEARTS</t>
        </is>
      </c>
      <c r="D1851" t="n">
        <v>2</v>
      </c>
      <c r="E1851" s="8" t="n">
        <v>40548.51041666666</v>
      </c>
      <c r="F1851" s="9" t="n">
        <v>7.95</v>
      </c>
      <c r="G1851" t="n">
        <v>13715</v>
      </c>
      <c r="H1851" t="inlineStr">
        <is>
          <t>United Kingdom</t>
        </is>
      </c>
      <c r="I1851" s="10">
        <f>IF(OR(G1851="",LEFT(A1851,1)="C",D1851&lt;=0,F1851&lt;=0,ISNUMBER(MATCH(B1851,NonProduct,0)),LEFT(B1851,5)="gift_",H1851&lt;&gt;"United Kingdom"),"Drop","Keep")</f>
        <v/>
      </c>
    </row>
    <row r="1852">
      <c r="A1852" t="n">
        <v>540168</v>
      </c>
      <c r="B1852" t="n">
        <v>48187</v>
      </c>
      <c r="C1852" t="inlineStr">
        <is>
          <t>DOORMAT NEW ENGLAND</t>
        </is>
      </c>
      <c r="D1852" t="n">
        <v>2</v>
      </c>
      <c r="E1852" s="8" t="n">
        <v>40548.51041666666</v>
      </c>
      <c r="F1852" s="9" t="n">
        <v>7.95</v>
      </c>
      <c r="G1852" t="n">
        <v>13715</v>
      </c>
      <c r="H1852" t="inlineStr">
        <is>
          <t>United Kingdom</t>
        </is>
      </c>
      <c r="I1852" s="10">
        <f>IF(OR(G1852="",LEFT(A1852,1)="C",D1852&lt;=0,F1852&lt;=0,ISNUMBER(MATCH(B1852,NonProduct,0)),LEFT(B1852,5)="gift_",H1852&lt;&gt;"United Kingdom"),"Drop","Keep")</f>
        <v/>
      </c>
    </row>
    <row r="1853">
      <c r="A1853" t="n">
        <v>540168</v>
      </c>
      <c r="B1853" t="n">
        <v>22365</v>
      </c>
      <c r="C1853" t="inlineStr">
        <is>
          <t>DOORMAT RESPECTABLE HOUSE</t>
        </is>
      </c>
      <c r="D1853" t="n">
        <v>2</v>
      </c>
      <c r="E1853" s="8" t="n">
        <v>40548.51041666666</v>
      </c>
      <c r="F1853" s="9" t="n">
        <v>7.95</v>
      </c>
      <c r="G1853" t="n">
        <v>13715</v>
      </c>
      <c r="H1853" t="inlineStr">
        <is>
          <t>United Kingdom</t>
        </is>
      </c>
      <c r="I1853" s="10">
        <f>IF(OR(G1853="",LEFT(A1853,1)="C",D1853&lt;=0,F1853&lt;=0,ISNUMBER(MATCH(B1853,NonProduct,0)),LEFT(B1853,5)="gift_",H1853&lt;&gt;"United Kingdom"),"Drop","Keep")</f>
        <v/>
      </c>
    </row>
    <row r="1854">
      <c r="A1854" t="n">
        <v>540168</v>
      </c>
      <c r="B1854" t="n">
        <v>22294</v>
      </c>
      <c r="C1854" t="inlineStr">
        <is>
          <t>HEART FILIGREE DOVE  SMALL</t>
        </is>
      </c>
      <c r="D1854" t="n">
        <v>12</v>
      </c>
      <c r="E1854" s="8" t="n">
        <v>40548.51041666666</v>
      </c>
      <c r="F1854" s="9" t="n">
        <v>1.25</v>
      </c>
      <c r="G1854" t="n">
        <v>13715</v>
      </c>
      <c r="H1854" t="inlineStr">
        <is>
          <t>United Kingdom</t>
        </is>
      </c>
      <c r="I1854" s="10">
        <f>IF(OR(G1854="",LEFT(A1854,1)="C",D1854&lt;=0,F1854&lt;=0,ISNUMBER(MATCH(B1854,NonProduct,0)),LEFT(B1854,5)="gift_",H1854&lt;&gt;"United Kingdom"),"Drop","Keep")</f>
        <v/>
      </c>
    </row>
    <row r="1855">
      <c r="A1855" t="n">
        <v>540168</v>
      </c>
      <c r="B1855" t="n">
        <v>22295</v>
      </c>
      <c r="C1855" t="inlineStr">
        <is>
          <t>HEART FILIGREE DOVE LARGE</t>
        </is>
      </c>
      <c r="D1855" t="n">
        <v>12</v>
      </c>
      <c r="E1855" s="8" t="n">
        <v>40548.51041666666</v>
      </c>
      <c r="F1855" s="9" t="n">
        <v>1.65</v>
      </c>
      <c r="G1855" t="n">
        <v>13715</v>
      </c>
      <c r="H1855" t="inlineStr">
        <is>
          <t>United Kingdom</t>
        </is>
      </c>
      <c r="I1855" s="10">
        <f>IF(OR(G1855="",LEFT(A1855,1)="C",D1855&lt;=0,F1855&lt;=0,ISNUMBER(MATCH(B1855,NonProduct,0)),LEFT(B1855,5)="gift_",H1855&lt;&gt;"United Kingdom"),"Drop","Keep")</f>
        <v/>
      </c>
    </row>
    <row r="1856">
      <c r="A1856" t="n">
        <v>540168</v>
      </c>
      <c r="B1856" t="n">
        <v>21034</v>
      </c>
      <c r="C1856" t="inlineStr">
        <is>
          <t>REX CASH+CARRY JUMBO SHOPPER</t>
        </is>
      </c>
      <c r="D1856" t="n">
        <v>3</v>
      </c>
      <c r="E1856" s="8" t="n">
        <v>40548.51041666666</v>
      </c>
      <c r="F1856" s="9" t="n">
        <v>0.95</v>
      </c>
      <c r="G1856" t="n">
        <v>13715</v>
      </c>
      <c r="H1856" t="inlineStr">
        <is>
          <t>United Kingdom</t>
        </is>
      </c>
      <c r="I1856" s="10">
        <f>IF(OR(G1856="",LEFT(A1856,1)="C",D1856&lt;=0,F1856&lt;=0,ISNUMBER(MATCH(B1856,NonProduct,0)),LEFT(B1856,5)="gift_",H1856&lt;&gt;"United Kingdom"),"Drop","Keep")</f>
        <v/>
      </c>
    </row>
    <row r="1857">
      <c r="A1857" t="n">
        <v>540168</v>
      </c>
      <c r="B1857" t="n">
        <v>22568</v>
      </c>
      <c r="C1857" t="inlineStr">
        <is>
          <t>FELTCRAFT CUSHION OWL</t>
        </is>
      </c>
      <c r="D1857" t="n">
        <v>3</v>
      </c>
      <c r="E1857" s="8" t="n">
        <v>40548.51041666666</v>
      </c>
      <c r="F1857" s="9" t="n">
        <v>3.75</v>
      </c>
      <c r="G1857" t="n">
        <v>13715</v>
      </c>
      <c r="H1857" t="inlineStr">
        <is>
          <t>United Kingdom</t>
        </is>
      </c>
      <c r="I1857" s="10">
        <f>IF(OR(G1857="",LEFT(A1857,1)="C",D1857&lt;=0,F1857&lt;=0,ISNUMBER(MATCH(B1857,NonProduct,0)),LEFT(B1857,5)="gift_",H1857&lt;&gt;"United Kingdom"),"Drop","Keep")</f>
        <v/>
      </c>
    </row>
    <row r="1858">
      <c r="A1858" t="n">
        <v>540168</v>
      </c>
      <c r="B1858" t="n">
        <v>22569</v>
      </c>
      <c r="C1858" t="inlineStr">
        <is>
          <t>FELTCRAFT CUSHION BUTTERFLY</t>
        </is>
      </c>
      <c r="D1858" t="n">
        <v>2</v>
      </c>
      <c r="E1858" s="8" t="n">
        <v>40548.51041666666</v>
      </c>
      <c r="F1858" s="9" t="n">
        <v>3.75</v>
      </c>
      <c r="G1858" t="n">
        <v>13715</v>
      </c>
      <c r="H1858" t="inlineStr">
        <is>
          <t>United Kingdom</t>
        </is>
      </c>
      <c r="I1858" s="10">
        <f>IF(OR(G1858="",LEFT(A1858,1)="C",D1858&lt;=0,F1858&lt;=0,ISNUMBER(MATCH(B1858,NonProduct,0)),LEFT(B1858,5)="gift_",H1858&lt;&gt;"United Kingdom"),"Drop","Keep")</f>
        <v/>
      </c>
    </row>
    <row r="1859">
      <c r="A1859" t="n">
        <v>540168</v>
      </c>
      <c r="B1859" t="n">
        <v>22570</v>
      </c>
      <c r="C1859" t="inlineStr">
        <is>
          <t>FELTCRAFT CUSHION RABBIT</t>
        </is>
      </c>
      <c r="D1859" t="n">
        <v>2</v>
      </c>
      <c r="E1859" s="8" t="n">
        <v>40548.51041666666</v>
      </c>
      <c r="F1859" s="9" t="n">
        <v>3.75</v>
      </c>
      <c r="G1859" t="n">
        <v>13715</v>
      </c>
      <c r="H1859" t="inlineStr">
        <is>
          <t>United Kingdom</t>
        </is>
      </c>
      <c r="I1859" s="10">
        <f>IF(OR(G1859="",LEFT(A1859,1)="C",D1859&lt;=0,F1859&lt;=0,ISNUMBER(MATCH(B1859,NonProduct,0)),LEFT(B1859,5)="gift_",H1859&lt;&gt;"United Kingdom"),"Drop","Keep")</f>
        <v/>
      </c>
    </row>
    <row r="1860">
      <c r="A1860" t="n">
        <v>540168</v>
      </c>
      <c r="B1860" t="n">
        <v>22563</v>
      </c>
      <c r="C1860" t="inlineStr">
        <is>
          <t>HAPPY STENCIL CRAFT</t>
        </is>
      </c>
      <c r="D1860" t="n">
        <v>4</v>
      </c>
      <c r="E1860" s="8" t="n">
        <v>40548.51041666666</v>
      </c>
      <c r="F1860" s="9" t="n">
        <v>1.25</v>
      </c>
      <c r="G1860" t="n">
        <v>13715</v>
      </c>
      <c r="H1860" t="inlineStr">
        <is>
          <t>United Kingdom</t>
        </is>
      </c>
      <c r="I1860" s="10">
        <f>IF(OR(G1860="",LEFT(A1860,1)="C",D1860&lt;=0,F1860&lt;=0,ISNUMBER(MATCH(B1860,NonProduct,0)),LEFT(B1860,5)="gift_",H1860&lt;&gt;"United Kingdom"),"Drop","Keep")</f>
        <v/>
      </c>
    </row>
    <row r="1861">
      <c r="A1861" t="n">
        <v>540168</v>
      </c>
      <c r="B1861" t="n">
        <v>22564</v>
      </c>
      <c r="C1861" t="inlineStr">
        <is>
          <t>ALPHABET STENCIL CRAFT</t>
        </is>
      </c>
      <c r="D1861" t="n">
        <v>6</v>
      </c>
      <c r="E1861" s="8" t="n">
        <v>40548.51041666666</v>
      </c>
      <c r="F1861" s="9" t="n">
        <v>1.25</v>
      </c>
      <c r="G1861" t="n">
        <v>13715</v>
      </c>
      <c r="H1861" t="inlineStr">
        <is>
          <t>United Kingdom</t>
        </is>
      </c>
      <c r="I1861" s="10">
        <f>IF(OR(G1861="",LEFT(A1861,1)="C",D1861&lt;=0,F1861&lt;=0,ISNUMBER(MATCH(B1861,NonProduct,0)),LEFT(B1861,5)="gift_",H1861&lt;&gt;"United Kingdom"),"Drop","Keep")</f>
        <v/>
      </c>
    </row>
    <row r="1862">
      <c r="A1862" t="n">
        <v>540168</v>
      </c>
      <c r="B1862" t="n">
        <v>22195</v>
      </c>
      <c r="C1862" t="inlineStr">
        <is>
          <t>LARGE HEART MEASURING SPOONS</t>
        </is>
      </c>
      <c r="D1862" t="n">
        <v>1</v>
      </c>
      <c r="E1862" s="8" t="n">
        <v>40548.51041666666</v>
      </c>
      <c r="F1862" s="9" t="n">
        <v>1.65</v>
      </c>
      <c r="G1862" t="n">
        <v>13715</v>
      </c>
      <c r="H1862" t="inlineStr">
        <is>
          <t>United Kingdom</t>
        </is>
      </c>
      <c r="I1862" s="10">
        <f>IF(OR(G1862="",LEFT(A1862,1)="C",D1862&lt;=0,F1862&lt;=0,ISNUMBER(MATCH(B1862,NonProduct,0)),LEFT(B1862,5)="gift_",H1862&lt;&gt;"United Kingdom"),"Drop","Keep")</f>
        <v/>
      </c>
    </row>
    <row r="1863">
      <c r="A1863" t="n">
        <v>540168</v>
      </c>
      <c r="B1863" t="n">
        <v>21446</v>
      </c>
      <c r="C1863" t="inlineStr">
        <is>
          <t>12 RED ROSE PEG PLACE SETTINGS</t>
        </is>
      </c>
      <c r="D1863" t="n">
        <v>4</v>
      </c>
      <c r="E1863" s="8" t="n">
        <v>40548.51041666666</v>
      </c>
      <c r="F1863" s="9" t="n">
        <v>1.25</v>
      </c>
      <c r="G1863" t="n">
        <v>13715</v>
      </c>
      <c r="H1863" t="inlineStr">
        <is>
          <t>United Kingdom</t>
        </is>
      </c>
      <c r="I1863" s="10">
        <f>IF(OR(G1863="",LEFT(A1863,1)="C",D1863&lt;=0,F1863&lt;=0,ISNUMBER(MATCH(B1863,NonProduct,0)),LEFT(B1863,5)="gift_",H1863&lt;&gt;"United Kingdom"),"Drop","Keep")</f>
        <v/>
      </c>
    </row>
    <row r="1864">
      <c r="A1864" t="n">
        <v>540168</v>
      </c>
      <c r="B1864" t="n">
        <v>21445</v>
      </c>
      <c r="C1864" t="inlineStr">
        <is>
          <t>12 PINK ROSE PEG PLACE SETTINGS</t>
        </is>
      </c>
      <c r="D1864" t="n">
        <v>4</v>
      </c>
      <c r="E1864" s="8" t="n">
        <v>40548.51041666666</v>
      </c>
      <c r="F1864" s="9" t="n">
        <v>1.25</v>
      </c>
      <c r="G1864" t="n">
        <v>13715</v>
      </c>
      <c r="H1864" t="inlineStr">
        <is>
          <t>United Kingdom</t>
        </is>
      </c>
      <c r="I1864" s="10">
        <f>IF(OR(G1864="",LEFT(A1864,1)="C",D1864&lt;=0,F1864&lt;=0,ISNUMBER(MATCH(B1864,NonProduct,0)),LEFT(B1864,5)="gift_",H1864&lt;&gt;"United Kingdom"),"Drop","Keep")</f>
        <v/>
      </c>
    </row>
    <row r="1865">
      <c r="A1865" t="n">
        <v>540168</v>
      </c>
      <c r="B1865" t="n">
        <v>22416</v>
      </c>
      <c r="C1865" t="inlineStr">
        <is>
          <t xml:space="preserve">SET OF 36 DOILIES SPACEBOY DESIGN </t>
        </is>
      </c>
      <c r="D1865" t="n">
        <v>2</v>
      </c>
      <c r="E1865" s="8" t="n">
        <v>40548.51041666666</v>
      </c>
      <c r="F1865" s="9" t="n">
        <v>1.45</v>
      </c>
      <c r="G1865" t="n">
        <v>13715</v>
      </c>
      <c r="H1865" t="inlineStr">
        <is>
          <t>United Kingdom</t>
        </is>
      </c>
      <c r="I1865" s="10">
        <f>IF(OR(G1865="",LEFT(A1865,1)="C",D1865&lt;=0,F1865&lt;=0,ISNUMBER(MATCH(B1865,NonProduct,0)),LEFT(B1865,5)="gift_",H1865&lt;&gt;"United Kingdom"),"Drop","Keep")</f>
        <v/>
      </c>
    </row>
    <row r="1866">
      <c r="A1866" t="n">
        <v>540168</v>
      </c>
      <c r="B1866" t="n">
        <v>84987</v>
      </c>
      <c r="C1866" t="inlineStr">
        <is>
          <t>SET OF 36 TEATIME PAPER DOILIES</t>
        </is>
      </c>
      <c r="D1866" t="n">
        <v>2</v>
      </c>
      <c r="E1866" s="8" t="n">
        <v>40548.51041666666</v>
      </c>
      <c r="F1866" s="9" t="n">
        <v>1.45</v>
      </c>
      <c r="G1866" t="n">
        <v>13715</v>
      </c>
      <c r="H1866" t="inlineStr">
        <is>
          <t>United Kingdom</t>
        </is>
      </c>
      <c r="I1866" s="10">
        <f>IF(OR(G1866="",LEFT(A1866,1)="C",D1866&lt;=0,F1866&lt;=0,ISNUMBER(MATCH(B1866,NonProduct,0)),LEFT(B1866,5)="gift_",H1866&lt;&gt;"United Kingdom"),"Drop","Keep")</f>
        <v/>
      </c>
    </row>
    <row r="1867">
      <c r="A1867" t="n">
        <v>540168</v>
      </c>
      <c r="B1867" t="inlineStr">
        <is>
          <t>84985A</t>
        </is>
      </c>
      <c r="C1867" t="inlineStr">
        <is>
          <t>SET OF 72 GREEN PAPER DOILIES</t>
        </is>
      </c>
      <c r="D1867" t="n">
        <v>2</v>
      </c>
      <c r="E1867" s="8" t="n">
        <v>40548.51041666666</v>
      </c>
      <c r="F1867" s="9" t="n">
        <v>1.45</v>
      </c>
      <c r="G1867" t="n">
        <v>13715</v>
      </c>
      <c r="H1867" t="inlineStr">
        <is>
          <t>United Kingdom</t>
        </is>
      </c>
      <c r="I1867" s="10">
        <f>IF(OR(G1867="",LEFT(A1867,1)="C",D1867&lt;=0,F1867&lt;=0,ISNUMBER(MATCH(B1867,NonProduct,0)),LEFT(B1867,5)="gift_",H1867&lt;&gt;"United Kingdom"),"Drop","Keep")</f>
        <v/>
      </c>
    </row>
    <row r="1868">
      <c r="A1868" t="n">
        <v>540168</v>
      </c>
      <c r="B1868" t="n">
        <v>21210</v>
      </c>
      <c r="C1868" t="inlineStr">
        <is>
          <t>SET OF 72 RETROSPOT PAPER  DOILIES</t>
        </is>
      </c>
      <c r="D1868" t="n">
        <v>2</v>
      </c>
      <c r="E1868" s="8" t="n">
        <v>40548.51041666666</v>
      </c>
      <c r="F1868" s="9" t="n">
        <v>1.45</v>
      </c>
      <c r="G1868" t="n">
        <v>13715</v>
      </c>
      <c r="H1868" t="inlineStr">
        <is>
          <t>United Kingdom</t>
        </is>
      </c>
      <c r="I1868" s="10">
        <f>IF(OR(G1868="",LEFT(A1868,1)="C",D1868&lt;=0,F1868&lt;=0,ISNUMBER(MATCH(B1868,NonProduct,0)),LEFT(B1868,5)="gift_",H1868&lt;&gt;"United Kingdom"),"Drop","Keep")</f>
        <v/>
      </c>
    </row>
    <row r="1869">
      <c r="A1869" t="n">
        <v>540168</v>
      </c>
      <c r="B1869" t="n">
        <v>21745</v>
      </c>
      <c r="C1869" t="inlineStr">
        <is>
          <t xml:space="preserve">GAOLERS KEYS DECORATIVE GARDEN </t>
        </is>
      </c>
      <c r="D1869" t="n">
        <v>6</v>
      </c>
      <c r="E1869" s="8" t="n">
        <v>40548.51041666666</v>
      </c>
      <c r="F1869" s="9" t="n">
        <v>3.75</v>
      </c>
      <c r="G1869" t="n">
        <v>13715</v>
      </c>
      <c r="H1869" t="inlineStr">
        <is>
          <t>United Kingdom</t>
        </is>
      </c>
      <c r="I1869" s="10">
        <f>IF(OR(G1869="",LEFT(A1869,1)="C",D1869&lt;=0,F1869&lt;=0,ISNUMBER(MATCH(B1869,NonProduct,0)),LEFT(B1869,5)="gift_",H1869&lt;&gt;"United Kingdom"),"Drop","Keep")</f>
        <v/>
      </c>
    </row>
    <row r="1870">
      <c r="A1870" t="n">
        <v>540168</v>
      </c>
      <c r="B1870" t="inlineStr">
        <is>
          <t>17165D</t>
        </is>
      </c>
      <c r="C1870" t="inlineStr">
        <is>
          <t>ASS COL LARGE SAND FROG P'WEIGHT</t>
        </is>
      </c>
      <c r="D1870" t="n">
        <v>6</v>
      </c>
      <c r="E1870" s="8" t="n">
        <v>40548.51041666666</v>
      </c>
      <c r="F1870" s="9" t="n">
        <v>1.05</v>
      </c>
      <c r="G1870" t="n">
        <v>13715</v>
      </c>
      <c r="H1870" t="inlineStr">
        <is>
          <t>United Kingdom</t>
        </is>
      </c>
      <c r="I1870" s="10">
        <f>IF(OR(G1870="",LEFT(A1870,1)="C",D1870&lt;=0,F1870&lt;=0,ISNUMBER(MATCH(B1870,NonProduct,0)),LEFT(B1870,5)="gift_",H1870&lt;&gt;"United Kingdom"),"Drop","Keep")</f>
        <v/>
      </c>
    </row>
    <row r="1871">
      <c r="A1871" t="n">
        <v>540168</v>
      </c>
      <c r="B1871" t="n">
        <v>21870</v>
      </c>
      <c r="C1871" t="inlineStr">
        <is>
          <t>I CAN ONLY PLEASE ONE PERSON MUG</t>
        </is>
      </c>
      <c r="D1871" t="n">
        <v>6</v>
      </c>
      <c r="E1871" s="8" t="n">
        <v>40548.51041666666</v>
      </c>
      <c r="F1871" s="9" t="n">
        <v>1.25</v>
      </c>
      <c r="G1871" t="n">
        <v>13715</v>
      </c>
      <c r="H1871" t="inlineStr">
        <is>
          <t>United Kingdom</t>
        </is>
      </c>
      <c r="I1871" s="10">
        <f>IF(OR(G1871="",LEFT(A1871,1)="C",D1871&lt;=0,F1871&lt;=0,ISNUMBER(MATCH(B1871,NonProduct,0)),LEFT(B1871,5)="gift_",H1871&lt;&gt;"United Kingdom"),"Drop","Keep")</f>
        <v/>
      </c>
    </row>
    <row r="1872">
      <c r="A1872" t="n">
        <v>540168</v>
      </c>
      <c r="B1872" t="inlineStr">
        <is>
          <t>35911A</t>
        </is>
      </c>
      <c r="C1872" t="inlineStr">
        <is>
          <t>MULTICOLOUR RABBIT EGG WARMER</t>
        </is>
      </c>
      <c r="D1872" t="n">
        <v>3</v>
      </c>
      <c r="E1872" s="8" t="n">
        <v>40548.51041666666</v>
      </c>
      <c r="F1872" s="9" t="n">
        <v>2.1</v>
      </c>
      <c r="G1872" t="n">
        <v>13715</v>
      </c>
      <c r="H1872" t="inlineStr">
        <is>
          <t>United Kingdom</t>
        </is>
      </c>
      <c r="I1872" s="10">
        <f>IF(OR(G1872="",LEFT(A1872,1)="C",D1872&lt;=0,F1872&lt;=0,ISNUMBER(MATCH(B1872,NonProduct,0)),LEFT(B1872,5)="gift_",H1872&lt;&gt;"United Kingdom"),"Drop","Keep")</f>
        <v/>
      </c>
    </row>
    <row r="1873">
      <c r="A1873" t="n">
        <v>540168</v>
      </c>
      <c r="B1873" t="inlineStr">
        <is>
          <t>35911B</t>
        </is>
      </c>
      <c r="C1873" t="inlineStr">
        <is>
          <t xml:space="preserve">PINK/FLOWER RABBIT EGG WARMER </t>
        </is>
      </c>
      <c r="D1873" t="n">
        <v>3</v>
      </c>
      <c r="E1873" s="8" t="n">
        <v>40548.51041666666</v>
      </c>
      <c r="F1873" s="9" t="n">
        <v>2.1</v>
      </c>
      <c r="G1873" t="n">
        <v>13715</v>
      </c>
      <c r="H1873" t="inlineStr">
        <is>
          <t>United Kingdom</t>
        </is>
      </c>
      <c r="I1873" s="10">
        <f>IF(OR(G1873="",LEFT(A1873,1)="C",D1873&lt;=0,F1873&lt;=0,ISNUMBER(MATCH(B1873,NonProduct,0)),LEFT(B1873,5)="gift_",H1873&lt;&gt;"United Kingdom"),"Drop","Keep")</f>
        <v/>
      </c>
    </row>
    <row r="1874">
      <c r="A1874" t="n">
        <v>540168</v>
      </c>
      <c r="B1874" t="inlineStr">
        <is>
          <t>84536A</t>
        </is>
      </c>
      <c r="C1874" t="inlineStr">
        <is>
          <t>ENGLISH ROSE NOTEBOOK A7 SIZE</t>
        </is>
      </c>
      <c r="D1874" t="n">
        <v>6</v>
      </c>
      <c r="E1874" s="8" t="n">
        <v>40548.51041666666</v>
      </c>
      <c r="F1874" s="9" t="n">
        <v>0.42</v>
      </c>
      <c r="G1874" t="n">
        <v>13715</v>
      </c>
      <c r="H1874" t="inlineStr">
        <is>
          <t>United Kingdom</t>
        </is>
      </c>
      <c r="I1874" s="10">
        <f>IF(OR(G1874="",LEFT(A1874,1)="C",D1874&lt;=0,F1874&lt;=0,ISNUMBER(MATCH(B1874,NonProduct,0)),LEFT(B1874,5)="gift_",H1874&lt;&gt;"United Kingdom"),"Drop","Keep")</f>
        <v/>
      </c>
    </row>
    <row r="1875">
      <c r="A1875" t="n">
        <v>540168</v>
      </c>
      <c r="B1875" t="n">
        <v>22315</v>
      </c>
      <c r="C1875" t="inlineStr">
        <is>
          <t>200 RED + WHITE BENDY STRAWS</t>
        </is>
      </c>
      <c r="D1875" t="n">
        <v>4</v>
      </c>
      <c r="E1875" s="8" t="n">
        <v>40548.51041666666</v>
      </c>
      <c r="F1875" s="9" t="n">
        <v>1.25</v>
      </c>
      <c r="G1875" t="n">
        <v>13715</v>
      </c>
      <c r="H1875" t="inlineStr">
        <is>
          <t>United Kingdom</t>
        </is>
      </c>
      <c r="I1875" s="10">
        <f>IF(OR(G1875="",LEFT(A1875,1)="C",D1875&lt;=0,F1875&lt;=0,ISNUMBER(MATCH(B1875,NonProduct,0)),LEFT(B1875,5)="gift_",H1875&lt;&gt;"United Kingdom"),"Drop","Keep")</f>
        <v/>
      </c>
    </row>
    <row r="1876">
      <c r="A1876" t="n">
        <v>540168</v>
      </c>
      <c r="B1876" t="n">
        <v>21903</v>
      </c>
      <c r="C1876" t="inlineStr">
        <is>
          <t>MAN FLU METAL SIGN</t>
        </is>
      </c>
      <c r="D1876" t="n">
        <v>5</v>
      </c>
      <c r="E1876" s="8" t="n">
        <v>40548.51041666666</v>
      </c>
      <c r="F1876" s="9" t="n">
        <v>2.1</v>
      </c>
      <c r="G1876" t="n">
        <v>13715</v>
      </c>
      <c r="H1876" t="inlineStr">
        <is>
          <t>United Kingdom</t>
        </is>
      </c>
      <c r="I1876" s="10">
        <f>IF(OR(G1876="",LEFT(A1876,1)="C",D1876&lt;=0,F1876&lt;=0,ISNUMBER(MATCH(B1876,NonProduct,0)),LEFT(B1876,5)="gift_",H1876&lt;&gt;"United Kingdom"),"Drop","Keep")</f>
        <v/>
      </c>
    </row>
    <row r="1877">
      <c r="A1877" t="n">
        <v>540168</v>
      </c>
      <c r="B1877" t="n">
        <v>21733</v>
      </c>
      <c r="C1877" t="inlineStr">
        <is>
          <t>RED HANGING HEART T-LIGHT HOLDER</t>
        </is>
      </c>
      <c r="D1877" t="n">
        <v>8</v>
      </c>
      <c r="E1877" s="8" t="n">
        <v>40548.51041666666</v>
      </c>
      <c r="F1877" s="9" t="n">
        <v>2.95</v>
      </c>
      <c r="G1877" t="n">
        <v>13715</v>
      </c>
      <c r="H1877" t="inlineStr">
        <is>
          <t>United Kingdom</t>
        </is>
      </c>
      <c r="I1877" s="10">
        <f>IF(OR(G1877="",LEFT(A1877,1)="C",D1877&lt;=0,F1877&lt;=0,ISNUMBER(MATCH(B1877,NonProduct,0)),LEFT(B1877,5)="gift_",H1877&lt;&gt;"United Kingdom"),"Drop","Keep")</f>
        <v/>
      </c>
    </row>
    <row r="1878">
      <c r="A1878" t="n">
        <v>540168</v>
      </c>
      <c r="B1878" t="n">
        <v>21383</v>
      </c>
      <c r="C1878" t="inlineStr">
        <is>
          <t>PACK OF 12 STICKY BUNNIES</t>
        </is>
      </c>
      <c r="D1878" t="n">
        <v>12</v>
      </c>
      <c r="E1878" s="8" t="n">
        <v>40548.51041666666</v>
      </c>
      <c r="F1878" s="9" t="n">
        <v>0.65</v>
      </c>
      <c r="G1878" t="n">
        <v>13715</v>
      </c>
      <c r="H1878" t="inlineStr">
        <is>
          <t>United Kingdom</t>
        </is>
      </c>
      <c r="I1878" s="10">
        <f>IF(OR(G1878="",LEFT(A1878,1)="C",D1878&lt;=0,F1878&lt;=0,ISNUMBER(MATCH(B1878,NonProduct,0)),LEFT(B1878,5)="gift_",H1878&lt;&gt;"United Kingdom"),"Drop","Keep")</f>
        <v/>
      </c>
    </row>
    <row r="1879">
      <c r="A1879" t="n">
        <v>540168</v>
      </c>
      <c r="B1879" t="n">
        <v>21428</v>
      </c>
      <c r="C1879" t="inlineStr">
        <is>
          <t xml:space="preserve">SET3 BOOK BOX GREEN GINGHAM FLOWER </t>
        </is>
      </c>
      <c r="D1879" t="n">
        <v>3</v>
      </c>
      <c r="E1879" s="8" t="n">
        <v>40548.51041666666</v>
      </c>
      <c r="F1879" s="9" t="n">
        <v>4.25</v>
      </c>
      <c r="G1879" t="n">
        <v>13715</v>
      </c>
      <c r="H1879" t="inlineStr">
        <is>
          <t>United Kingdom</t>
        </is>
      </c>
      <c r="I1879" s="10">
        <f>IF(OR(G1879="",LEFT(A1879,1)="C",D1879&lt;=0,F1879&lt;=0,ISNUMBER(MATCH(B1879,NonProduct,0)),LEFT(B1879,5)="gift_",H1879&lt;&gt;"United Kingdom"),"Drop","Keep")</f>
        <v/>
      </c>
    </row>
    <row r="1880">
      <c r="A1880" t="n">
        <v>540168</v>
      </c>
      <c r="B1880" t="n">
        <v>21429</v>
      </c>
      <c r="C1880" t="inlineStr">
        <is>
          <t>RED GINGHAM ROSE JEWELLERY BOX</t>
        </is>
      </c>
      <c r="D1880" t="n">
        <v>4</v>
      </c>
      <c r="E1880" s="8" t="n">
        <v>40548.51041666666</v>
      </c>
      <c r="F1880" s="9" t="n">
        <v>1.65</v>
      </c>
      <c r="G1880" t="n">
        <v>13715</v>
      </c>
      <c r="H1880" t="inlineStr">
        <is>
          <t>United Kingdom</t>
        </is>
      </c>
      <c r="I1880" s="10">
        <f>IF(OR(G1880="",LEFT(A1880,1)="C",D1880&lt;=0,F1880&lt;=0,ISNUMBER(MATCH(B1880,NonProduct,0)),LEFT(B1880,5)="gift_",H1880&lt;&gt;"United Kingdom"),"Drop","Keep")</f>
        <v/>
      </c>
    </row>
    <row r="1881">
      <c r="A1881" t="n">
        <v>540168</v>
      </c>
      <c r="B1881" t="n">
        <v>21430</v>
      </c>
      <c r="C1881" t="inlineStr">
        <is>
          <t>SET/3 RED GINGHAM ROSE STORAGE BOX</t>
        </is>
      </c>
      <c r="D1881" t="n">
        <v>4</v>
      </c>
      <c r="E1881" s="8" t="n">
        <v>40548.51041666666</v>
      </c>
      <c r="F1881" s="9" t="n">
        <v>3.75</v>
      </c>
      <c r="G1881" t="n">
        <v>13715</v>
      </c>
      <c r="H1881" t="inlineStr">
        <is>
          <t>United Kingdom</t>
        </is>
      </c>
      <c r="I1881" s="10">
        <f>IF(OR(G1881="",LEFT(A1881,1)="C",D1881&lt;=0,F1881&lt;=0,ISNUMBER(MATCH(B1881,NonProduct,0)),LEFT(B1881,5)="gift_",H1881&lt;&gt;"United Kingdom"),"Drop","Keep")</f>
        <v/>
      </c>
    </row>
    <row r="1882">
      <c r="A1882" t="n">
        <v>540168</v>
      </c>
      <c r="B1882" t="n">
        <v>22896</v>
      </c>
      <c r="C1882" t="inlineStr">
        <is>
          <t>PEG BAG APPLES DESIGN</t>
        </is>
      </c>
      <c r="D1882" t="n">
        <v>5</v>
      </c>
      <c r="E1882" s="8" t="n">
        <v>40548.51041666666</v>
      </c>
      <c r="F1882" s="9" t="n">
        <v>2.55</v>
      </c>
      <c r="G1882" t="n">
        <v>13715</v>
      </c>
      <c r="H1882" t="inlineStr">
        <is>
          <t>United Kingdom</t>
        </is>
      </c>
      <c r="I1882" s="10">
        <f>IF(OR(G1882="",LEFT(A1882,1)="C",D1882&lt;=0,F1882&lt;=0,ISNUMBER(MATCH(B1882,NonProduct,0)),LEFT(B1882,5)="gift_",H1882&lt;&gt;"United Kingdom"),"Drop","Keep")</f>
        <v/>
      </c>
    </row>
    <row r="1883">
      <c r="A1883" t="n">
        <v>540168</v>
      </c>
      <c r="B1883" t="n">
        <v>20966</v>
      </c>
      <c r="C1883" t="inlineStr">
        <is>
          <t>SANDWICH BATH SPONGE</t>
        </is>
      </c>
      <c r="D1883" t="n">
        <v>3</v>
      </c>
      <c r="E1883" s="8" t="n">
        <v>40548.51041666666</v>
      </c>
      <c r="F1883" s="9" t="n">
        <v>1.25</v>
      </c>
      <c r="G1883" t="n">
        <v>13715</v>
      </c>
      <c r="H1883" t="inlineStr">
        <is>
          <t>United Kingdom</t>
        </is>
      </c>
      <c r="I1883" s="10">
        <f>IF(OR(G1883="",LEFT(A1883,1)="C",D1883&lt;=0,F1883&lt;=0,ISNUMBER(MATCH(B1883,NonProduct,0)),LEFT(B1883,5)="gift_",H1883&lt;&gt;"United Kingdom"),"Drop","Keep")</f>
        <v/>
      </c>
    </row>
    <row r="1884">
      <c r="A1884" t="n">
        <v>540168</v>
      </c>
      <c r="B1884" t="n">
        <v>84992</v>
      </c>
      <c r="C1884" t="inlineStr">
        <is>
          <t>72 SWEETHEART FAIRY CAKE CASES</t>
        </is>
      </c>
      <c r="D1884" t="n">
        <v>2</v>
      </c>
      <c r="E1884" s="8" t="n">
        <v>40548.51041666666</v>
      </c>
      <c r="F1884" s="9" t="n">
        <v>0.55</v>
      </c>
      <c r="G1884" t="n">
        <v>13715</v>
      </c>
      <c r="H1884" t="inlineStr">
        <is>
          <t>United Kingdom</t>
        </is>
      </c>
      <c r="I1884" s="10">
        <f>IF(OR(G1884="",LEFT(A1884,1)="C",D1884&lt;=0,F1884&lt;=0,ISNUMBER(MATCH(B1884,NonProduct,0)),LEFT(B1884,5)="gift_",H1884&lt;&gt;"United Kingdom"),"Drop","Keep")</f>
        <v/>
      </c>
    </row>
    <row r="1885">
      <c r="A1885" t="n">
        <v>540168</v>
      </c>
      <c r="B1885" t="n">
        <v>22417</v>
      </c>
      <c r="C1885" t="inlineStr">
        <is>
          <t>PACK OF 60 SPACEBOY CAKE CASES</t>
        </is>
      </c>
      <c r="D1885" t="n">
        <v>2</v>
      </c>
      <c r="E1885" s="8" t="n">
        <v>40548.51041666666</v>
      </c>
      <c r="F1885" s="9" t="n">
        <v>0.55</v>
      </c>
      <c r="G1885" t="n">
        <v>13715</v>
      </c>
      <c r="H1885" t="inlineStr">
        <is>
          <t>United Kingdom</t>
        </is>
      </c>
      <c r="I1885" s="10">
        <f>IF(OR(G1885="",LEFT(A1885,1)="C",D1885&lt;=0,F1885&lt;=0,ISNUMBER(MATCH(B1885,NonProduct,0)),LEFT(B1885,5)="gift_",H1885&lt;&gt;"United Kingdom"),"Drop","Keep")</f>
        <v/>
      </c>
    </row>
    <row r="1886">
      <c r="A1886" t="n">
        <v>540168</v>
      </c>
      <c r="B1886" t="inlineStr">
        <is>
          <t>84989A</t>
        </is>
      </c>
      <c r="C1886" t="inlineStr">
        <is>
          <t>75 GREEN FAIRY CAKE CASES</t>
        </is>
      </c>
      <c r="D1886" t="n">
        <v>2</v>
      </c>
      <c r="E1886" s="8" t="n">
        <v>40548.51041666666</v>
      </c>
      <c r="F1886" s="9" t="n">
        <v>0.55</v>
      </c>
      <c r="G1886" t="n">
        <v>13715</v>
      </c>
      <c r="H1886" t="inlineStr">
        <is>
          <t>United Kingdom</t>
        </is>
      </c>
      <c r="I1886" s="10">
        <f>IF(OR(G1886="",LEFT(A1886,1)="C",D1886&lt;=0,F1886&lt;=0,ISNUMBER(MATCH(B1886,NonProduct,0)),LEFT(B1886,5)="gift_",H1886&lt;&gt;"United Kingdom"),"Drop","Keep")</f>
        <v/>
      </c>
    </row>
    <row r="1887">
      <c r="A1887" t="n">
        <v>540168</v>
      </c>
      <c r="B1887" t="n">
        <v>84991</v>
      </c>
      <c r="C1887" t="inlineStr">
        <is>
          <t>60 TEATIME FAIRY CAKE CASES</t>
        </is>
      </c>
      <c r="D1887" t="n">
        <v>2</v>
      </c>
      <c r="E1887" s="8" t="n">
        <v>40548.51041666666</v>
      </c>
      <c r="F1887" s="9" t="n">
        <v>0.55</v>
      </c>
      <c r="G1887" t="n">
        <v>13715</v>
      </c>
      <c r="H1887" t="inlineStr">
        <is>
          <t>United Kingdom</t>
        </is>
      </c>
      <c r="I1887" s="10">
        <f>IF(OR(G1887="",LEFT(A1887,1)="C",D1887&lt;=0,F1887&lt;=0,ISNUMBER(MATCH(B1887,NonProduct,0)),LEFT(B1887,5)="gift_",H1887&lt;&gt;"United Kingdom"),"Drop","Keep")</f>
        <v/>
      </c>
    </row>
    <row r="1888">
      <c r="A1888" t="n">
        <v>540168</v>
      </c>
      <c r="B1888" t="inlineStr">
        <is>
          <t>84510A</t>
        </is>
      </c>
      <c r="C1888" t="inlineStr">
        <is>
          <t>SET OF 4 ENGLISH ROSE COASTERS</t>
        </is>
      </c>
      <c r="D1888" t="n">
        <v>4</v>
      </c>
      <c r="E1888" s="8" t="n">
        <v>40548.51041666666</v>
      </c>
      <c r="F1888" s="9" t="n">
        <v>1.25</v>
      </c>
      <c r="G1888" t="n">
        <v>13715</v>
      </c>
      <c r="H1888" t="inlineStr">
        <is>
          <t>United Kingdom</t>
        </is>
      </c>
      <c r="I1888" s="10">
        <f>IF(OR(G1888="",LEFT(A1888,1)="C",D1888&lt;=0,F1888&lt;=0,ISNUMBER(MATCH(B1888,NonProduct,0)),LEFT(B1888,5)="gift_",H1888&lt;&gt;"United Kingdom"),"Drop","Keep")</f>
        <v/>
      </c>
    </row>
    <row r="1889">
      <c r="A1889" t="n">
        <v>540168</v>
      </c>
      <c r="B1889" t="n">
        <v>21294</v>
      </c>
      <c r="C1889" t="inlineStr">
        <is>
          <t>ETCHED GLASS COASTER</t>
        </is>
      </c>
      <c r="D1889" t="n">
        <v>4</v>
      </c>
      <c r="E1889" s="8" t="n">
        <v>40548.51041666666</v>
      </c>
      <c r="F1889" s="9" t="n">
        <v>1.25</v>
      </c>
      <c r="G1889" t="n">
        <v>13715</v>
      </c>
      <c r="H1889" t="inlineStr">
        <is>
          <t>United Kingdom</t>
        </is>
      </c>
      <c r="I1889" s="10">
        <f>IF(OR(G1889="",LEFT(A1889,1)="C",D1889&lt;=0,F1889&lt;=0,ISNUMBER(MATCH(B1889,NonProduct,0)),LEFT(B1889,5)="gift_",H1889&lt;&gt;"United Kingdom"),"Drop","Keep")</f>
        <v/>
      </c>
    </row>
    <row r="1890">
      <c r="A1890" t="n">
        <v>540168</v>
      </c>
      <c r="B1890" t="n">
        <v>20963</v>
      </c>
      <c r="C1890" t="inlineStr">
        <is>
          <t>APPLE BATH SPONGE</t>
        </is>
      </c>
      <c r="D1890" t="n">
        <v>3</v>
      </c>
      <c r="E1890" s="8" t="n">
        <v>40548.51041666666</v>
      </c>
      <c r="F1890" s="9" t="n">
        <v>1.25</v>
      </c>
      <c r="G1890" t="n">
        <v>13715</v>
      </c>
      <c r="H1890" t="inlineStr">
        <is>
          <t>United Kingdom</t>
        </is>
      </c>
      <c r="I1890" s="10">
        <f>IF(OR(G1890="",LEFT(A1890,1)="C",D1890&lt;=0,F1890&lt;=0,ISNUMBER(MATCH(B1890,NonProduct,0)),LEFT(B1890,5)="gift_",H1890&lt;&gt;"United Kingdom"),"Drop","Keep")</f>
        <v/>
      </c>
    </row>
    <row r="1891">
      <c r="A1891" t="n">
        <v>540168</v>
      </c>
      <c r="B1891" t="n">
        <v>20961</v>
      </c>
      <c r="C1891" t="inlineStr">
        <is>
          <t xml:space="preserve">STRAWBERRY BATH SPONGE </t>
        </is>
      </c>
      <c r="D1891" t="n">
        <v>6</v>
      </c>
      <c r="E1891" s="8" t="n">
        <v>40548.51041666666</v>
      </c>
      <c r="F1891" s="9" t="n">
        <v>1.25</v>
      </c>
      <c r="G1891" t="n">
        <v>13715</v>
      </c>
      <c r="H1891" t="inlineStr">
        <is>
          <t>United Kingdom</t>
        </is>
      </c>
      <c r="I1891" s="10">
        <f>IF(OR(G1891="",LEFT(A1891,1)="C",D1891&lt;=0,F1891&lt;=0,ISNUMBER(MATCH(B1891,NonProduct,0)),LEFT(B1891,5)="gift_",H1891&lt;&gt;"United Kingdom"),"Drop","Keep")</f>
        <v/>
      </c>
    </row>
    <row r="1892">
      <c r="A1892" t="n">
        <v>540168</v>
      </c>
      <c r="B1892" t="n">
        <v>82483</v>
      </c>
      <c r="C1892" t="inlineStr">
        <is>
          <t>WOOD 2 DRAWER CABINET WHITE FINISH</t>
        </is>
      </c>
      <c r="D1892" t="n">
        <v>4</v>
      </c>
      <c r="E1892" s="8" t="n">
        <v>40548.51041666666</v>
      </c>
      <c r="F1892" s="9" t="n">
        <v>5.95</v>
      </c>
      <c r="G1892" t="n">
        <v>13715</v>
      </c>
      <c r="H1892" t="inlineStr">
        <is>
          <t>United Kingdom</t>
        </is>
      </c>
      <c r="I1892" s="10">
        <f>IF(OR(G1892="",LEFT(A1892,1)="C",D1892&lt;=0,F1892&lt;=0,ISNUMBER(MATCH(B1892,NonProduct,0)),LEFT(B1892,5)="gift_",H1892&lt;&gt;"United Kingdom"),"Drop","Keep")</f>
        <v/>
      </c>
    </row>
    <row r="1893">
      <c r="A1893" t="n">
        <v>540168</v>
      </c>
      <c r="B1893" t="n">
        <v>22245</v>
      </c>
      <c r="C1893" t="inlineStr">
        <is>
          <t>HOOK, 1 HANGER ,MAGIC GARDEN</t>
        </is>
      </c>
      <c r="D1893" t="n">
        <v>6</v>
      </c>
      <c r="E1893" s="8" t="n">
        <v>40548.51041666666</v>
      </c>
      <c r="F1893" s="9" t="n">
        <v>0.85</v>
      </c>
      <c r="G1893" t="n">
        <v>13715</v>
      </c>
      <c r="H1893" t="inlineStr">
        <is>
          <t>United Kingdom</t>
        </is>
      </c>
      <c r="I1893" s="10">
        <f>IF(OR(G1893="",LEFT(A1893,1)="C",D1893&lt;=0,F1893&lt;=0,ISNUMBER(MATCH(B1893,NonProduct,0)),LEFT(B1893,5)="gift_",H1893&lt;&gt;"United Kingdom"),"Drop","Keep")</f>
        <v/>
      </c>
    </row>
    <row r="1894">
      <c r="A1894" t="n">
        <v>540168</v>
      </c>
      <c r="B1894" t="n">
        <v>22195</v>
      </c>
      <c r="C1894" t="inlineStr">
        <is>
          <t>LARGE HEART MEASURING SPOONS</t>
        </is>
      </c>
      <c r="D1894" t="n">
        <v>3</v>
      </c>
      <c r="E1894" s="8" t="n">
        <v>40548.51041666666</v>
      </c>
      <c r="F1894" s="9" t="n">
        <v>1.65</v>
      </c>
      <c r="G1894" t="n">
        <v>13715</v>
      </c>
      <c r="H1894" t="inlineStr">
        <is>
          <t>United Kingdom</t>
        </is>
      </c>
      <c r="I1894" s="10">
        <f>IF(OR(G1894="",LEFT(A1894,1)="C",D1894&lt;=0,F1894&lt;=0,ISNUMBER(MATCH(B1894,NonProduct,0)),LEFT(B1894,5)="gift_",H1894&lt;&gt;"United Kingdom"),"Drop","Keep")</f>
        <v/>
      </c>
    </row>
    <row r="1895">
      <c r="A1895" t="n">
        <v>540168</v>
      </c>
      <c r="B1895" t="n">
        <v>22355</v>
      </c>
      <c r="C1895" t="inlineStr">
        <is>
          <t>CHARLOTTE BAG SUKI DESIGN</t>
        </is>
      </c>
      <c r="D1895" t="n">
        <v>10</v>
      </c>
      <c r="E1895" s="8" t="n">
        <v>40548.51041666666</v>
      </c>
      <c r="F1895" s="9" t="n">
        <v>0.85</v>
      </c>
      <c r="G1895" t="n">
        <v>13715</v>
      </c>
      <c r="H1895" t="inlineStr">
        <is>
          <t>United Kingdom</t>
        </is>
      </c>
      <c r="I1895" s="10">
        <f>IF(OR(G1895="",LEFT(A1895,1)="C",D1895&lt;=0,F1895&lt;=0,ISNUMBER(MATCH(B1895,NonProduct,0)),LEFT(B1895,5)="gift_",H1895&lt;&gt;"United Kingdom"),"Drop","Keep")</f>
        <v/>
      </c>
    </row>
    <row r="1896">
      <c r="A1896" t="n">
        <v>540168</v>
      </c>
      <c r="B1896" t="n">
        <v>22469</v>
      </c>
      <c r="C1896" t="inlineStr">
        <is>
          <t>HEART OF WICKER SMALL</t>
        </is>
      </c>
      <c r="D1896" t="n">
        <v>6</v>
      </c>
      <c r="E1896" s="8" t="n">
        <v>40548.51041666666</v>
      </c>
      <c r="F1896" s="9" t="n">
        <v>1.65</v>
      </c>
      <c r="G1896" t="n">
        <v>13715</v>
      </c>
      <c r="H1896" t="inlineStr">
        <is>
          <t>United Kingdom</t>
        </is>
      </c>
      <c r="I1896" s="10">
        <f>IF(OR(G1896="",LEFT(A1896,1)="C",D1896&lt;=0,F1896&lt;=0,ISNUMBER(MATCH(B1896,NonProduct,0)),LEFT(B1896,5)="gift_",H1896&lt;&gt;"United Kingdom"),"Drop","Keep")</f>
        <v/>
      </c>
    </row>
    <row r="1897">
      <c r="A1897" t="n">
        <v>540169</v>
      </c>
      <c r="B1897" t="n">
        <v>22187</v>
      </c>
      <c r="C1897" t="inlineStr">
        <is>
          <t>GREEN CHRISTMAS TREE CARD HOLDER</t>
        </is>
      </c>
      <c r="D1897" t="n">
        <v>1</v>
      </c>
      <c r="E1897" s="8" t="n">
        <v>40548.51388888889</v>
      </c>
      <c r="F1897" s="9" t="n">
        <v>4.25</v>
      </c>
      <c r="G1897" t="n">
        <v>14527</v>
      </c>
      <c r="H1897" t="inlineStr">
        <is>
          <t>United Kingdom</t>
        </is>
      </c>
      <c r="I1897" s="10">
        <f>IF(OR(G1897="",LEFT(A1897,1)="C",D1897&lt;=0,F1897&lt;=0,ISNUMBER(MATCH(B1897,NonProduct,0)),LEFT(B1897,5)="gift_",H1897&lt;&gt;"United Kingdom"),"Drop","Keep")</f>
        <v/>
      </c>
    </row>
    <row r="1898">
      <c r="A1898" t="n">
        <v>540169</v>
      </c>
      <c r="B1898" t="n">
        <v>85048</v>
      </c>
      <c r="C1898" t="inlineStr">
        <is>
          <t>15CM CHRISTMAS GLASS BALL 20 LIGHTS</t>
        </is>
      </c>
      <c r="D1898" t="n">
        <v>1</v>
      </c>
      <c r="E1898" s="8" t="n">
        <v>40548.51388888889</v>
      </c>
      <c r="F1898" s="9" t="n">
        <v>7.95</v>
      </c>
      <c r="G1898" t="n">
        <v>14527</v>
      </c>
      <c r="H1898" t="inlineStr">
        <is>
          <t>United Kingdom</t>
        </is>
      </c>
      <c r="I1898" s="10">
        <f>IF(OR(G1898="",LEFT(A1898,1)="C",D1898&lt;=0,F1898&lt;=0,ISNUMBER(MATCH(B1898,NonProduct,0)),LEFT(B1898,5)="gift_",H1898&lt;&gt;"United Kingdom"),"Drop","Keep")</f>
        <v/>
      </c>
    </row>
    <row r="1899">
      <c r="A1899" t="n">
        <v>540169</v>
      </c>
      <c r="B1899" t="n">
        <v>22847</v>
      </c>
      <c r="C1899" t="inlineStr">
        <is>
          <t>BREAD BIN DINER STYLE IVORY</t>
        </is>
      </c>
      <c r="D1899" t="n">
        <v>1</v>
      </c>
      <c r="E1899" s="8" t="n">
        <v>40548.51388888889</v>
      </c>
      <c r="F1899" s="9" t="n">
        <v>16.95</v>
      </c>
      <c r="G1899" t="n">
        <v>14527</v>
      </c>
      <c r="H1899" t="inlineStr">
        <is>
          <t>United Kingdom</t>
        </is>
      </c>
      <c r="I1899" s="10">
        <f>IF(OR(G1899="",LEFT(A1899,1)="C",D1899&lt;=0,F1899&lt;=0,ISNUMBER(MATCH(B1899,NonProduct,0)),LEFT(B1899,5)="gift_",H1899&lt;&gt;"United Kingdom"),"Drop","Keep")</f>
        <v/>
      </c>
    </row>
    <row r="1900">
      <c r="A1900" t="n">
        <v>540169</v>
      </c>
      <c r="B1900" t="n">
        <v>22846</v>
      </c>
      <c r="C1900" t="inlineStr">
        <is>
          <t xml:space="preserve">BREAD BIN DINER STYLE RED </t>
        </is>
      </c>
      <c r="D1900" t="n">
        <v>1</v>
      </c>
      <c r="E1900" s="8" t="n">
        <v>40548.51388888889</v>
      </c>
      <c r="F1900" s="9" t="n">
        <v>16.95</v>
      </c>
      <c r="G1900" t="n">
        <v>14527</v>
      </c>
      <c r="H1900" t="inlineStr">
        <is>
          <t>United Kingdom</t>
        </is>
      </c>
      <c r="I1900" s="10">
        <f>IF(OR(G1900="",LEFT(A1900,1)="C",D1900&lt;=0,F1900&lt;=0,ISNUMBER(MATCH(B1900,NonProduct,0)),LEFT(B1900,5)="gift_",H1900&lt;&gt;"United Kingdom"),"Drop","Keep")</f>
        <v/>
      </c>
    </row>
    <row r="1901">
      <c r="A1901" t="n">
        <v>540169</v>
      </c>
      <c r="B1901" t="n">
        <v>21625</v>
      </c>
      <c r="C1901" t="inlineStr">
        <is>
          <t>VINTAGE UNION JACK APRON</t>
        </is>
      </c>
      <c r="D1901" t="n">
        <v>1</v>
      </c>
      <c r="E1901" s="8" t="n">
        <v>40548.51388888889</v>
      </c>
      <c r="F1901" s="9" t="n">
        <v>6.95</v>
      </c>
      <c r="G1901" t="n">
        <v>14527</v>
      </c>
      <c r="H1901" t="inlineStr">
        <is>
          <t>United Kingdom</t>
        </is>
      </c>
      <c r="I1901" s="10">
        <f>IF(OR(G1901="",LEFT(A1901,1)="C",D1901&lt;=0,F1901&lt;=0,ISNUMBER(MATCH(B1901,NonProduct,0)),LEFT(B1901,5)="gift_",H1901&lt;&gt;"United Kingdom"),"Drop","Keep")</f>
        <v/>
      </c>
    </row>
    <row r="1902">
      <c r="A1902" t="n">
        <v>540169</v>
      </c>
      <c r="B1902" t="n">
        <v>21630</v>
      </c>
      <c r="C1902" t="inlineStr">
        <is>
          <t>FLOOR CUSHION ELEPHANT CARNIVAL</t>
        </is>
      </c>
      <c r="D1902" t="n">
        <v>1</v>
      </c>
      <c r="E1902" s="8" t="n">
        <v>40548.51388888889</v>
      </c>
      <c r="F1902" s="9" t="n">
        <v>8.949999999999999</v>
      </c>
      <c r="G1902" t="n">
        <v>14527</v>
      </c>
      <c r="H1902" t="inlineStr">
        <is>
          <t>United Kingdom</t>
        </is>
      </c>
      <c r="I1902" s="10">
        <f>IF(OR(G1902="",LEFT(A1902,1)="C",D1902&lt;=0,F1902&lt;=0,ISNUMBER(MATCH(B1902,NonProduct,0)),LEFT(B1902,5)="gift_",H1902&lt;&gt;"United Kingdom"),"Drop","Keep")</f>
        <v/>
      </c>
    </row>
    <row r="1903">
      <c r="A1903" t="n">
        <v>540169</v>
      </c>
      <c r="B1903" t="n">
        <v>22379</v>
      </c>
      <c r="C1903" t="inlineStr">
        <is>
          <t xml:space="preserve">RECYCLING BAG RETROSPOT </t>
        </is>
      </c>
      <c r="D1903" t="n">
        <v>1</v>
      </c>
      <c r="E1903" s="8" t="n">
        <v>40548.51388888889</v>
      </c>
      <c r="F1903" s="9" t="n">
        <v>2.1</v>
      </c>
      <c r="G1903" t="n">
        <v>14527</v>
      </c>
      <c r="H1903" t="inlineStr">
        <is>
          <t>United Kingdom</t>
        </is>
      </c>
      <c r="I1903" s="10">
        <f>IF(OR(G1903="",LEFT(A1903,1)="C",D1903&lt;=0,F1903&lt;=0,ISNUMBER(MATCH(B1903,NonProduct,0)),LEFT(B1903,5)="gift_",H1903&lt;&gt;"United Kingdom"),"Drop","Keep")</f>
        <v/>
      </c>
    </row>
    <row r="1904">
      <c r="A1904" t="n">
        <v>540169</v>
      </c>
      <c r="B1904" t="n">
        <v>21936</v>
      </c>
      <c r="C1904" t="inlineStr">
        <is>
          <t>RED RETROSPOT PICNIC BAG</t>
        </is>
      </c>
      <c r="D1904" t="n">
        <v>2</v>
      </c>
      <c r="E1904" s="8" t="n">
        <v>40548.51388888889</v>
      </c>
      <c r="F1904" s="9" t="n">
        <v>2.95</v>
      </c>
      <c r="G1904" t="n">
        <v>14527</v>
      </c>
      <c r="H1904" t="inlineStr">
        <is>
          <t>United Kingdom</t>
        </is>
      </c>
      <c r="I1904" s="10">
        <f>IF(OR(G1904="",LEFT(A1904,1)="C",D1904&lt;=0,F1904&lt;=0,ISNUMBER(MATCH(B1904,NonProduct,0)),LEFT(B1904,5)="gift_",H1904&lt;&gt;"United Kingdom"),"Drop","Keep")</f>
        <v/>
      </c>
    </row>
    <row r="1905">
      <c r="A1905" t="n">
        <v>540169</v>
      </c>
      <c r="B1905" t="n">
        <v>21527</v>
      </c>
      <c r="C1905" t="inlineStr">
        <is>
          <t xml:space="preserve">RED RETROSPOT TRADITIONAL TEAPOT </t>
        </is>
      </c>
      <c r="D1905" t="n">
        <v>1</v>
      </c>
      <c r="E1905" s="8" t="n">
        <v>40548.51388888889</v>
      </c>
      <c r="F1905" s="9" t="n">
        <v>7.95</v>
      </c>
      <c r="G1905" t="n">
        <v>14527</v>
      </c>
      <c r="H1905" t="inlineStr">
        <is>
          <t>United Kingdom</t>
        </is>
      </c>
      <c r="I1905" s="10">
        <f>IF(OR(G1905="",LEFT(A1905,1)="C",D1905&lt;=0,F1905&lt;=0,ISNUMBER(MATCH(B1905,NonProduct,0)),LEFT(B1905,5)="gift_",H1905&lt;&gt;"United Kingdom"),"Drop","Keep")</f>
        <v/>
      </c>
    </row>
    <row r="1906">
      <c r="A1906" t="n">
        <v>540169</v>
      </c>
      <c r="B1906" t="inlineStr">
        <is>
          <t>84968E</t>
        </is>
      </c>
      <c r="C1906" t="inlineStr">
        <is>
          <t>SET OF 16 VINTAGE BLACK CUTLERY</t>
        </is>
      </c>
      <c r="D1906" t="n">
        <v>1</v>
      </c>
      <c r="E1906" s="8" t="n">
        <v>40548.51388888889</v>
      </c>
      <c r="F1906" s="9" t="n">
        <v>12.75</v>
      </c>
      <c r="G1906" t="n">
        <v>14527</v>
      </c>
      <c r="H1906" t="inlineStr">
        <is>
          <t>United Kingdom</t>
        </is>
      </c>
      <c r="I1906" s="10">
        <f>IF(OR(G1906="",LEFT(A1906,1)="C",D1906&lt;=0,F1906&lt;=0,ISNUMBER(MATCH(B1906,NonProduct,0)),LEFT(B1906,5)="gift_",H1906&lt;&gt;"United Kingdom"),"Drop","Keep")</f>
        <v/>
      </c>
    </row>
    <row r="1907">
      <c r="A1907" t="n">
        <v>540169</v>
      </c>
      <c r="B1907" t="n">
        <v>22220</v>
      </c>
      <c r="C1907" t="inlineStr">
        <is>
          <t>CAKE STAND LOVEBIRD 2 TIER WHITE</t>
        </is>
      </c>
      <c r="D1907" t="n">
        <v>1</v>
      </c>
      <c r="E1907" s="8" t="n">
        <v>40548.51388888889</v>
      </c>
      <c r="F1907" s="9" t="n">
        <v>9.949999999999999</v>
      </c>
      <c r="G1907" t="n">
        <v>14527</v>
      </c>
      <c r="H1907" t="inlineStr">
        <is>
          <t>United Kingdom</t>
        </is>
      </c>
      <c r="I1907" s="10">
        <f>IF(OR(G1907="",LEFT(A1907,1)="C",D1907&lt;=0,F1907&lt;=0,ISNUMBER(MATCH(B1907,NonProduct,0)),LEFT(B1907,5)="gift_",H1907&lt;&gt;"United Kingdom"),"Drop","Keep")</f>
        <v/>
      </c>
    </row>
    <row r="1908">
      <c r="A1908" t="n">
        <v>540169</v>
      </c>
      <c r="B1908" t="n">
        <v>22194</v>
      </c>
      <c r="C1908" t="inlineStr">
        <is>
          <t>BLACK DINER WALL CLOCK</t>
        </is>
      </c>
      <c r="D1908" t="n">
        <v>1</v>
      </c>
      <c r="E1908" s="8" t="n">
        <v>40548.51388888889</v>
      </c>
      <c r="F1908" s="9" t="n">
        <v>8.5</v>
      </c>
      <c r="G1908" t="n">
        <v>14527</v>
      </c>
      <c r="H1908" t="inlineStr">
        <is>
          <t>United Kingdom</t>
        </is>
      </c>
      <c r="I1908" s="10">
        <f>IF(OR(G1908="",LEFT(A1908,1)="C",D1908&lt;=0,F1908&lt;=0,ISNUMBER(MATCH(B1908,NonProduct,0)),LEFT(B1908,5)="gift_",H1908&lt;&gt;"United Kingdom"),"Drop","Keep")</f>
        <v/>
      </c>
    </row>
    <row r="1909">
      <c r="A1909" t="n">
        <v>540169</v>
      </c>
      <c r="B1909" t="n">
        <v>22625</v>
      </c>
      <c r="C1909" t="inlineStr">
        <is>
          <t>RED KITCHEN SCALES</t>
        </is>
      </c>
      <c r="D1909" t="n">
        <v>2</v>
      </c>
      <c r="E1909" s="8" t="n">
        <v>40548.51388888889</v>
      </c>
      <c r="F1909" s="9" t="n">
        <v>8.5</v>
      </c>
      <c r="G1909" t="n">
        <v>14527</v>
      </c>
      <c r="H1909" t="inlineStr">
        <is>
          <t>United Kingdom</t>
        </is>
      </c>
      <c r="I1909" s="10">
        <f>IF(OR(G1909="",LEFT(A1909,1)="C",D1909&lt;=0,F1909&lt;=0,ISNUMBER(MATCH(B1909,NonProduct,0)),LEFT(B1909,5)="gift_",H1909&lt;&gt;"United Kingdom"),"Drop","Keep")</f>
        <v/>
      </c>
    </row>
    <row r="1910">
      <c r="A1910" t="n">
        <v>540169</v>
      </c>
      <c r="B1910" t="n">
        <v>22424</v>
      </c>
      <c r="C1910" t="inlineStr">
        <is>
          <t>ENAMEL BREAD BIN CREAM</t>
        </is>
      </c>
      <c r="D1910" t="n">
        <v>3</v>
      </c>
      <c r="E1910" s="8" t="n">
        <v>40548.51388888889</v>
      </c>
      <c r="F1910" s="9" t="n">
        <v>12.75</v>
      </c>
      <c r="G1910" t="n">
        <v>14527</v>
      </c>
      <c r="H1910" t="inlineStr">
        <is>
          <t>United Kingdom</t>
        </is>
      </c>
      <c r="I1910" s="10">
        <f>IF(OR(G1910="",LEFT(A1910,1)="C",D1910&lt;=0,F1910&lt;=0,ISNUMBER(MATCH(B1910,NonProduct,0)),LEFT(B1910,5)="gift_",H1910&lt;&gt;"United Kingdom"),"Drop","Keep")</f>
        <v/>
      </c>
    </row>
    <row r="1911">
      <c r="A1911" t="n">
        <v>540169</v>
      </c>
      <c r="B1911" t="n">
        <v>21115</v>
      </c>
      <c r="C1911" t="inlineStr">
        <is>
          <t>ROSE CARAVAN DOORSTOP</t>
        </is>
      </c>
      <c r="D1911" t="n">
        <v>1</v>
      </c>
      <c r="E1911" s="8" t="n">
        <v>40548.51388888889</v>
      </c>
      <c r="F1911" s="9" t="n">
        <v>6.75</v>
      </c>
      <c r="G1911" t="n">
        <v>14527</v>
      </c>
      <c r="H1911" t="inlineStr">
        <is>
          <t>United Kingdom</t>
        </is>
      </c>
      <c r="I1911" s="10">
        <f>IF(OR(G1911="",LEFT(A1911,1)="C",D1911&lt;=0,F1911&lt;=0,ISNUMBER(MATCH(B1911,NonProduct,0)),LEFT(B1911,5)="gift_",H1911&lt;&gt;"United Kingdom"),"Drop","Keep")</f>
        <v/>
      </c>
    </row>
    <row r="1912">
      <c r="A1912" t="n">
        <v>540169</v>
      </c>
      <c r="B1912" t="n">
        <v>22354</v>
      </c>
      <c r="C1912" t="inlineStr">
        <is>
          <t>RETROSPOT PADDED SEAT CUSHION</t>
        </is>
      </c>
      <c r="D1912" t="n">
        <v>2</v>
      </c>
      <c r="E1912" s="8" t="n">
        <v>40548.51388888889</v>
      </c>
      <c r="F1912" s="9" t="n">
        <v>3.75</v>
      </c>
      <c r="G1912" t="n">
        <v>14527</v>
      </c>
      <c r="H1912" t="inlineStr">
        <is>
          <t>United Kingdom</t>
        </is>
      </c>
      <c r="I1912" s="10">
        <f>IF(OR(G1912="",LEFT(A1912,1)="C",D1912&lt;=0,F1912&lt;=0,ISNUMBER(MATCH(B1912,NonProduct,0)),LEFT(B1912,5)="gift_",H1912&lt;&gt;"United Kingdom"),"Drop","Keep")</f>
        <v/>
      </c>
    </row>
    <row r="1913">
      <c r="A1913" t="n">
        <v>540169</v>
      </c>
      <c r="B1913" t="n">
        <v>21164</v>
      </c>
      <c r="C1913" t="inlineStr">
        <is>
          <t xml:space="preserve">HOME SWEET HOME METAL SIGN </t>
        </is>
      </c>
      <c r="D1913" t="n">
        <v>1</v>
      </c>
      <c r="E1913" s="8" t="n">
        <v>40548.51388888889</v>
      </c>
      <c r="F1913" s="9" t="n">
        <v>2.95</v>
      </c>
      <c r="G1913" t="n">
        <v>14527</v>
      </c>
      <c r="H1913" t="inlineStr">
        <is>
          <t>United Kingdom</t>
        </is>
      </c>
      <c r="I1913" s="10">
        <f>IF(OR(G1913="",LEFT(A1913,1)="C",D1913&lt;=0,F1913&lt;=0,ISNUMBER(MATCH(B1913,NonProduct,0)),LEFT(B1913,5)="gift_",H1913&lt;&gt;"United Kingdom"),"Drop","Keep")</f>
        <v/>
      </c>
    </row>
    <row r="1914">
      <c r="A1914" t="n">
        <v>540169</v>
      </c>
      <c r="B1914" t="n">
        <v>22686</v>
      </c>
      <c r="C1914" t="inlineStr">
        <is>
          <t>FRENCH BLUE METAL DOOR SIGN No</t>
        </is>
      </c>
      <c r="D1914" t="n">
        <v>3</v>
      </c>
      <c r="E1914" s="8" t="n">
        <v>40548.51388888889</v>
      </c>
      <c r="F1914" s="9" t="n">
        <v>1.25</v>
      </c>
      <c r="G1914" t="n">
        <v>14527</v>
      </c>
      <c r="H1914" t="inlineStr">
        <is>
          <t>United Kingdom</t>
        </is>
      </c>
      <c r="I1914" s="10">
        <f>IF(OR(G1914="",LEFT(A1914,1)="C",D1914&lt;=0,F1914&lt;=0,ISNUMBER(MATCH(B1914,NonProduct,0)),LEFT(B1914,5)="gift_",H1914&lt;&gt;"United Kingdom"),"Drop","Keep")</f>
        <v/>
      </c>
    </row>
    <row r="1915">
      <c r="A1915" t="n">
        <v>540169</v>
      </c>
      <c r="B1915" t="n">
        <v>22680</v>
      </c>
      <c r="C1915" t="inlineStr">
        <is>
          <t>FRENCH BLUE METAL DOOR SIGN 5</t>
        </is>
      </c>
      <c r="D1915" t="n">
        <v>1</v>
      </c>
      <c r="E1915" s="8" t="n">
        <v>40548.51388888889</v>
      </c>
      <c r="F1915" s="9" t="n">
        <v>1.25</v>
      </c>
      <c r="G1915" t="n">
        <v>14527</v>
      </c>
      <c r="H1915" t="inlineStr">
        <is>
          <t>United Kingdom</t>
        </is>
      </c>
      <c r="I1915" s="10">
        <f>IF(OR(G1915="",LEFT(A1915,1)="C",D1915&lt;=0,F1915&lt;=0,ISNUMBER(MATCH(B1915,NonProduct,0)),LEFT(B1915,5)="gift_",H1915&lt;&gt;"United Kingdom"),"Drop","Keep")</f>
        <v/>
      </c>
    </row>
    <row r="1916">
      <c r="A1916" t="n">
        <v>540169</v>
      </c>
      <c r="B1916" t="n">
        <v>22682</v>
      </c>
      <c r="C1916" t="inlineStr">
        <is>
          <t>FRENCH BLUE METAL DOOR SIGN 7</t>
        </is>
      </c>
      <c r="D1916" t="n">
        <v>1</v>
      </c>
      <c r="E1916" s="8" t="n">
        <v>40548.51388888889</v>
      </c>
      <c r="F1916" s="9" t="n">
        <v>1.25</v>
      </c>
      <c r="G1916" t="n">
        <v>14527</v>
      </c>
      <c r="H1916" t="inlineStr">
        <is>
          <t>United Kingdom</t>
        </is>
      </c>
      <c r="I1916" s="10">
        <f>IF(OR(G1916="",LEFT(A1916,1)="C",D1916&lt;=0,F1916&lt;=0,ISNUMBER(MATCH(B1916,NonProduct,0)),LEFT(B1916,5)="gift_",H1916&lt;&gt;"United Kingdom"),"Drop","Keep")</f>
        <v/>
      </c>
    </row>
    <row r="1917">
      <c r="A1917" t="n">
        <v>540169</v>
      </c>
      <c r="B1917" t="n">
        <v>22567</v>
      </c>
      <c r="C1917" t="inlineStr">
        <is>
          <t>20 DOLLY PEGS RETROSPOT</t>
        </is>
      </c>
      <c r="D1917" t="n">
        <v>2</v>
      </c>
      <c r="E1917" s="8" t="n">
        <v>40548.51388888889</v>
      </c>
      <c r="F1917" s="9" t="n">
        <v>1.25</v>
      </c>
      <c r="G1917" t="n">
        <v>14527</v>
      </c>
      <c r="H1917" t="inlineStr">
        <is>
          <t>United Kingdom</t>
        </is>
      </c>
      <c r="I1917" s="10">
        <f>IF(OR(G1917="",LEFT(A1917,1)="C",D1917&lt;=0,F1917&lt;=0,ISNUMBER(MATCH(B1917,NonProduct,0)),LEFT(B1917,5)="gift_",H1917&lt;&gt;"United Kingdom"),"Drop","Keep")</f>
        <v/>
      </c>
    </row>
    <row r="1918">
      <c r="A1918" t="n">
        <v>540169</v>
      </c>
      <c r="B1918" t="n">
        <v>21754</v>
      </c>
      <c r="C1918" t="inlineStr">
        <is>
          <t>HOME BUILDING BLOCK WORD</t>
        </is>
      </c>
      <c r="D1918" t="n">
        <v>1</v>
      </c>
      <c r="E1918" s="8" t="n">
        <v>40548.51388888889</v>
      </c>
      <c r="F1918" s="9" t="n">
        <v>5.95</v>
      </c>
      <c r="G1918" t="n">
        <v>14527</v>
      </c>
      <c r="H1918" t="inlineStr">
        <is>
          <t>United Kingdom</t>
        </is>
      </c>
      <c r="I1918" s="10">
        <f>IF(OR(G1918="",LEFT(A1918,1)="C",D1918&lt;=0,F1918&lt;=0,ISNUMBER(MATCH(B1918,NonProduct,0)),LEFT(B1918,5)="gift_",H1918&lt;&gt;"United Kingdom"),"Drop","Keep")</f>
        <v/>
      </c>
    </row>
    <row r="1919">
      <c r="A1919" t="n">
        <v>540169</v>
      </c>
      <c r="B1919" t="n">
        <v>21258</v>
      </c>
      <c r="C1919" t="inlineStr">
        <is>
          <t>VICTORIAN SEWING BOX LARGE</t>
        </is>
      </c>
      <c r="D1919" t="n">
        <v>2</v>
      </c>
      <c r="E1919" s="8" t="n">
        <v>40548.51388888889</v>
      </c>
      <c r="F1919" s="9" t="n">
        <v>12.75</v>
      </c>
      <c r="G1919" t="n">
        <v>14527</v>
      </c>
      <c r="H1919" t="inlineStr">
        <is>
          <t>United Kingdom</t>
        </is>
      </c>
      <c r="I1919" s="10">
        <f>IF(OR(G1919="",LEFT(A1919,1)="C",D1919&lt;=0,F1919&lt;=0,ISNUMBER(MATCH(B1919,NonProduct,0)),LEFT(B1919,5)="gift_",H1919&lt;&gt;"United Kingdom"),"Drop","Keep")</f>
        <v/>
      </c>
    </row>
    <row r="1920">
      <c r="A1920" t="n">
        <v>540169</v>
      </c>
      <c r="B1920" t="n">
        <v>48188</v>
      </c>
      <c r="C1920" t="inlineStr">
        <is>
          <t>DOORMAT WELCOME PUPPIES</t>
        </is>
      </c>
      <c r="D1920" t="n">
        <v>1</v>
      </c>
      <c r="E1920" s="8" t="n">
        <v>40548.51388888889</v>
      </c>
      <c r="F1920" s="9" t="n">
        <v>7.95</v>
      </c>
      <c r="G1920" t="n">
        <v>14527</v>
      </c>
      <c r="H1920" t="inlineStr">
        <is>
          <t>United Kingdom</t>
        </is>
      </c>
      <c r="I1920" s="10">
        <f>IF(OR(G1920="",LEFT(A1920,1)="C",D1920&lt;=0,F1920&lt;=0,ISNUMBER(MATCH(B1920,NonProduct,0)),LEFT(B1920,5)="gift_",H1920&lt;&gt;"United Kingdom"),"Drop","Keep")</f>
        <v/>
      </c>
    </row>
    <row r="1921">
      <c r="A1921" t="n">
        <v>540170</v>
      </c>
      <c r="B1921" t="n">
        <v>21314</v>
      </c>
      <c r="C1921" t="inlineStr">
        <is>
          <t>SMALL GLASS HEART TRINKET POT</t>
        </is>
      </c>
      <c r="D1921" t="n">
        <v>24</v>
      </c>
      <c r="E1921" s="8" t="n">
        <v>40548.51458333333</v>
      </c>
      <c r="F1921" s="9" t="n">
        <v>2.1</v>
      </c>
      <c r="G1921" t="n">
        <v>13767</v>
      </c>
      <c r="H1921" t="inlineStr">
        <is>
          <t>United Kingdom</t>
        </is>
      </c>
      <c r="I1921" s="10">
        <f>IF(OR(G1921="",LEFT(A1921,1)="C",D1921&lt;=0,F1921&lt;=0,ISNUMBER(MATCH(B1921,NonProduct,0)),LEFT(B1921,5)="gift_",H1921&lt;&gt;"United Kingdom"),"Drop","Keep")</f>
        <v/>
      </c>
    </row>
    <row r="1922">
      <c r="A1922" t="n">
        <v>540170</v>
      </c>
      <c r="B1922" t="n">
        <v>22730</v>
      </c>
      <c r="C1922" t="inlineStr">
        <is>
          <t>ALARM CLOCK BAKELIKE IVORY</t>
        </is>
      </c>
      <c r="D1922" t="n">
        <v>8</v>
      </c>
      <c r="E1922" s="8" t="n">
        <v>40548.51458333333</v>
      </c>
      <c r="F1922" s="9" t="n">
        <v>3.75</v>
      </c>
      <c r="G1922" t="n">
        <v>13767</v>
      </c>
      <c r="H1922" t="inlineStr">
        <is>
          <t>United Kingdom</t>
        </is>
      </c>
      <c r="I1922" s="10">
        <f>IF(OR(G1922="",LEFT(A1922,1)="C",D1922&lt;=0,F1922&lt;=0,ISNUMBER(MATCH(B1922,NonProduct,0)),LEFT(B1922,5)="gift_",H1922&lt;&gt;"United Kingdom"),"Drop","Keep")</f>
        <v/>
      </c>
    </row>
    <row r="1923">
      <c r="A1923" t="n">
        <v>540170</v>
      </c>
      <c r="B1923" t="n">
        <v>22727</v>
      </c>
      <c r="C1923" t="inlineStr">
        <is>
          <t xml:space="preserve">ALARM CLOCK BAKELIKE RED </t>
        </is>
      </c>
      <c r="D1923" t="n">
        <v>8</v>
      </c>
      <c r="E1923" s="8" t="n">
        <v>40548.51458333333</v>
      </c>
      <c r="F1923" s="9" t="n">
        <v>3.75</v>
      </c>
      <c r="G1923" t="n">
        <v>13767</v>
      </c>
      <c r="H1923" t="inlineStr">
        <is>
          <t>United Kingdom</t>
        </is>
      </c>
      <c r="I1923" s="10">
        <f>IF(OR(G1923="",LEFT(A1923,1)="C",D1923&lt;=0,F1923&lt;=0,ISNUMBER(MATCH(B1923,NonProduct,0)),LEFT(B1923,5)="gift_",H1923&lt;&gt;"United Kingdom"),"Drop","Keep")</f>
        <v/>
      </c>
    </row>
    <row r="1924">
      <c r="A1924" t="n">
        <v>540170</v>
      </c>
      <c r="B1924" t="n">
        <v>22729</v>
      </c>
      <c r="C1924" t="inlineStr">
        <is>
          <t>ALARM CLOCK BAKELIKE ORANGE</t>
        </is>
      </c>
      <c r="D1924" t="n">
        <v>8</v>
      </c>
      <c r="E1924" s="8" t="n">
        <v>40548.51458333333</v>
      </c>
      <c r="F1924" s="9" t="n">
        <v>3.75</v>
      </c>
      <c r="G1924" t="n">
        <v>13767</v>
      </c>
      <c r="H1924" t="inlineStr">
        <is>
          <t>United Kingdom</t>
        </is>
      </c>
      <c r="I1924" s="10">
        <f>IF(OR(G1924="",LEFT(A1924,1)="C",D1924&lt;=0,F1924&lt;=0,ISNUMBER(MATCH(B1924,NonProduct,0)),LEFT(B1924,5)="gift_",H1924&lt;&gt;"United Kingdom"),"Drop","Keep")</f>
        <v/>
      </c>
    </row>
    <row r="1925">
      <c r="A1925" t="n">
        <v>540170</v>
      </c>
      <c r="B1925" t="n">
        <v>22726</v>
      </c>
      <c r="C1925" t="inlineStr">
        <is>
          <t>ALARM CLOCK BAKELIKE GREEN</t>
        </is>
      </c>
      <c r="D1925" t="n">
        <v>8</v>
      </c>
      <c r="E1925" s="8" t="n">
        <v>40548.51458333333</v>
      </c>
      <c r="F1925" s="9" t="n">
        <v>3.75</v>
      </c>
      <c r="G1925" t="n">
        <v>13767</v>
      </c>
      <c r="H1925" t="inlineStr">
        <is>
          <t>United Kingdom</t>
        </is>
      </c>
      <c r="I1925" s="10">
        <f>IF(OR(G1925="",LEFT(A1925,1)="C",D1925&lt;=0,F1925&lt;=0,ISNUMBER(MATCH(B1925,NonProduct,0)),LEFT(B1925,5)="gift_",H1925&lt;&gt;"United Kingdom"),"Drop","Keep")</f>
        <v/>
      </c>
    </row>
    <row r="1926">
      <c r="A1926" t="inlineStr">
        <is>
          <t>C540171</t>
        </is>
      </c>
      <c r="B1926" t="inlineStr">
        <is>
          <t>D</t>
        </is>
      </c>
      <c r="C1926" t="inlineStr">
        <is>
          <t>Discount</t>
        </is>
      </c>
      <c r="D1926" t="n">
        <v>-1</v>
      </c>
      <c r="E1926" s="8" t="n">
        <v>40548.51805555556</v>
      </c>
      <c r="F1926" s="9" t="n">
        <v>22.97</v>
      </c>
      <c r="G1926" t="n">
        <v>14527</v>
      </c>
      <c r="H1926" t="inlineStr">
        <is>
          <t>United Kingdom</t>
        </is>
      </c>
      <c r="I1926" s="10">
        <f>IF(OR(G1926="",LEFT(A1926,1)="C",D1926&lt;=0,F1926&lt;=0,ISNUMBER(MATCH(B1926,NonProduct,0)),LEFT(B1926,5)="gift_",H1926&lt;&gt;"United Kingdom"),"Drop","Keep")</f>
        <v/>
      </c>
    </row>
    <row r="1927">
      <c r="A1927" t="n">
        <v>540172</v>
      </c>
      <c r="B1927" t="n">
        <v>21292</v>
      </c>
      <c r="C1927" t="inlineStr">
        <is>
          <t xml:space="preserve">SMALL STRIPES CHOCOLATE GIFT BAG </t>
        </is>
      </c>
      <c r="D1927" t="n">
        <v>16</v>
      </c>
      <c r="E1927" s="8" t="n">
        <v>40548.52013888889</v>
      </c>
      <c r="F1927" s="9" t="n">
        <v>0.85</v>
      </c>
      <c r="G1927" t="n">
        <v>18109</v>
      </c>
      <c r="H1927" t="inlineStr">
        <is>
          <t>United Kingdom</t>
        </is>
      </c>
      <c r="I1927" s="10">
        <f>IF(OR(G1927="",LEFT(A1927,1)="C",D1927&lt;=0,F1927&lt;=0,ISNUMBER(MATCH(B1927,NonProduct,0)),LEFT(B1927,5)="gift_",H1927&lt;&gt;"United Kingdom"),"Drop","Keep")</f>
        <v/>
      </c>
    </row>
    <row r="1928">
      <c r="A1928" t="n">
        <v>540172</v>
      </c>
      <c r="B1928" t="n">
        <v>85066</v>
      </c>
      <c r="C1928" t="inlineStr">
        <is>
          <t>CREAM SWEETHEART MINI CHEST</t>
        </is>
      </c>
      <c r="D1928" t="n">
        <v>2</v>
      </c>
      <c r="E1928" s="8" t="n">
        <v>40548.52013888889</v>
      </c>
      <c r="F1928" s="9" t="n">
        <v>12.75</v>
      </c>
      <c r="G1928" t="n">
        <v>18109</v>
      </c>
      <c r="H1928" t="inlineStr">
        <is>
          <t>United Kingdom</t>
        </is>
      </c>
      <c r="I1928" s="10">
        <f>IF(OR(G1928="",LEFT(A1928,1)="C",D1928&lt;=0,F1928&lt;=0,ISNUMBER(MATCH(B1928,NonProduct,0)),LEFT(B1928,5)="gift_",H1928&lt;&gt;"United Kingdom"),"Drop","Keep")</f>
        <v/>
      </c>
    </row>
    <row r="1929">
      <c r="A1929" t="n">
        <v>540172</v>
      </c>
      <c r="B1929" t="n">
        <v>22855</v>
      </c>
      <c r="C1929" t="inlineStr">
        <is>
          <t xml:space="preserve">FINE WICKER HEART </t>
        </is>
      </c>
      <c r="D1929" t="n">
        <v>7</v>
      </c>
      <c r="E1929" s="8" t="n">
        <v>40548.52013888889</v>
      </c>
      <c r="F1929" s="9" t="n">
        <v>1.25</v>
      </c>
      <c r="G1929" t="n">
        <v>18109</v>
      </c>
      <c r="H1929" t="inlineStr">
        <is>
          <t>United Kingdom</t>
        </is>
      </c>
      <c r="I1929" s="10">
        <f>IF(OR(G1929="",LEFT(A1929,1)="C",D1929&lt;=0,F1929&lt;=0,ISNUMBER(MATCH(B1929,NonProduct,0)),LEFT(B1929,5)="gift_",H1929&lt;&gt;"United Kingdom"),"Drop","Keep")</f>
        <v/>
      </c>
    </row>
    <row r="1930">
      <c r="A1930" t="n">
        <v>540172</v>
      </c>
      <c r="B1930" t="n">
        <v>22469</v>
      </c>
      <c r="C1930" t="inlineStr">
        <is>
          <t>HEART OF WICKER SMALL</t>
        </is>
      </c>
      <c r="D1930" t="n">
        <v>9</v>
      </c>
      <c r="E1930" s="8" t="n">
        <v>40548.52013888889</v>
      </c>
      <c r="F1930" s="9" t="n">
        <v>1.65</v>
      </c>
      <c r="G1930" t="n">
        <v>18109</v>
      </c>
      <c r="H1930" t="inlineStr">
        <is>
          <t>United Kingdom</t>
        </is>
      </c>
      <c r="I1930" s="10">
        <f>IF(OR(G1930="",LEFT(A1930,1)="C",D1930&lt;=0,F1930&lt;=0,ISNUMBER(MATCH(B1930,NonProduct,0)),LEFT(B1930,5)="gift_",H1930&lt;&gt;"United Kingdom"),"Drop","Keep")</f>
        <v/>
      </c>
    </row>
    <row r="1931">
      <c r="A1931" t="n">
        <v>540172</v>
      </c>
      <c r="B1931" t="inlineStr">
        <is>
          <t>84849D</t>
        </is>
      </c>
      <c r="C1931" t="inlineStr">
        <is>
          <t>HOT BATHS SOAP HOLDER</t>
        </is>
      </c>
      <c r="D1931" t="n">
        <v>1</v>
      </c>
      <c r="E1931" s="8" t="n">
        <v>40548.52013888889</v>
      </c>
      <c r="F1931" s="9" t="n">
        <v>1.69</v>
      </c>
      <c r="G1931" t="n">
        <v>18109</v>
      </c>
      <c r="H1931" t="inlineStr">
        <is>
          <t>United Kingdom</t>
        </is>
      </c>
      <c r="I1931" s="10">
        <f>IF(OR(G1931="",LEFT(A1931,1)="C",D1931&lt;=0,F1931&lt;=0,ISNUMBER(MATCH(B1931,NonProduct,0)),LEFT(B1931,5)="gift_",H1931&lt;&gt;"United Kingdom"),"Drop","Keep")</f>
        <v/>
      </c>
    </row>
    <row r="1932">
      <c r="A1932" t="n">
        <v>540172</v>
      </c>
      <c r="B1932" t="inlineStr">
        <is>
          <t>84849B</t>
        </is>
      </c>
      <c r="C1932" t="inlineStr">
        <is>
          <t>FAIRY SOAP SOAP HOLDER</t>
        </is>
      </c>
      <c r="D1932" t="n">
        <v>1</v>
      </c>
      <c r="E1932" s="8" t="n">
        <v>40548.52013888889</v>
      </c>
      <c r="F1932" s="9" t="n">
        <v>1.69</v>
      </c>
      <c r="G1932" t="n">
        <v>18109</v>
      </c>
      <c r="H1932" t="inlineStr">
        <is>
          <t>United Kingdom</t>
        </is>
      </c>
      <c r="I1932" s="10">
        <f>IF(OR(G1932="",LEFT(A1932,1)="C",D1932&lt;=0,F1932&lt;=0,ISNUMBER(MATCH(B1932,NonProduct,0)),LEFT(B1932,5)="gift_",H1932&lt;&gt;"United Kingdom"),"Drop","Keep")</f>
        <v/>
      </c>
    </row>
    <row r="1933">
      <c r="A1933" t="n">
        <v>540172</v>
      </c>
      <c r="B1933" t="n">
        <v>85066</v>
      </c>
      <c r="C1933" t="inlineStr">
        <is>
          <t>CREAM SWEETHEART MINI CHEST</t>
        </is>
      </c>
      <c r="D1933" t="n">
        <v>1</v>
      </c>
      <c r="E1933" s="8" t="n">
        <v>40548.52013888889</v>
      </c>
      <c r="F1933" s="9" t="n">
        <v>12.75</v>
      </c>
      <c r="G1933" t="n">
        <v>18109</v>
      </c>
      <c r="H1933" t="inlineStr">
        <is>
          <t>United Kingdom</t>
        </is>
      </c>
      <c r="I1933" s="10">
        <f>IF(OR(G1933="",LEFT(A1933,1)="C",D1933&lt;=0,F1933&lt;=0,ISNUMBER(MATCH(B1933,NonProduct,0)),LEFT(B1933,5)="gift_",H1933&lt;&gt;"United Kingdom"),"Drop","Keep")</f>
        <v/>
      </c>
    </row>
    <row r="1934">
      <c r="A1934" t="n">
        <v>540172</v>
      </c>
      <c r="B1934" t="n">
        <v>21259</v>
      </c>
      <c r="C1934" t="inlineStr">
        <is>
          <t xml:space="preserve">VICTORIAN SEWING BOX SMALL </t>
        </is>
      </c>
      <c r="D1934" t="n">
        <v>2</v>
      </c>
      <c r="E1934" s="8" t="n">
        <v>40548.52013888889</v>
      </c>
      <c r="F1934" s="9" t="n">
        <v>5.95</v>
      </c>
      <c r="G1934" t="n">
        <v>18109</v>
      </c>
      <c r="H1934" t="inlineStr">
        <is>
          <t>United Kingdom</t>
        </is>
      </c>
      <c r="I1934" s="10">
        <f>IF(OR(G1934="",LEFT(A1934,1)="C",D1934&lt;=0,F1934&lt;=0,ISNUMBER(MATCH(B1934,NonProduct,0)),LEFT(B1934,5)="gift_",H1934&lt;&gt;"United Kingdom"),"Drop","Keep")</f>
        <v/>
      </c>
    </row>
    <row r="1935">
      <c r="A1935" t="n">
        <v>540172</v>
      </c>
      <c r="B1935" t="inlineStr">
        <is>
          <t>85123A</t>
        </is>
      </c>
      <c r="C1935" t="inlineStr">
        <is>
          <t>WHITE HANGING HEART T-LIGHT HOLDER</t>
        </is>
      </c>
      <c r="D1935" t="n">
        <v>1</v>
      </c>
      <c r="E1935" s="8" t="n">
        <v>40548.52013888889</v>
      </c>
      <c r="F1935" s="9" t="n">
        <v>2.95</v>
      </c>
      <c r="G1935" t="n">
        <v>18109</v>
      </c>
      <c r="H1935" t="inlineStr">
        <is>
          <t>United Kingdom</t>
        </is>
      </c>
      <c r="I1935" s="10">
        <f>IF(OR(G1935="",LEFT(A1935,1)="C",D1935&lt;=0,F1935&lt;=0,ISNUMBER(MATCH(B1935,NonProduct,0)),LEFT(B1935,5)="gift_",H1935&lt;&gt;"United Kingdom"),"Drop","Keep")</f>
        <v/>
      </c>
    </row>
    <row r="1936">
      <c r="A1936" t="n">
        <v>540172</v>
      </c>
      <c r="B1936" t="n">
        <v>22763</v>
      </c>
      <c r="C1936" t="inlineStr">
        <is>
          <t>KEY CABINET MA CAMPAGNE</t>
        </is>
      </c>
      <c r="D1936" t="n">
        <v>1</v>
      </c>
      <c r="E1936" s="8" t="n">
        <v>40548.52013888889</v>
      </c>
      <c r="F1936" s="9" t="n">
        <v>9.949999999999999</v>
      </c>
      <c r="G1936" t="n">
        <v>18109</v>
      </c>
      <c r="H1936" t="inlineStr">
        <is>
          <t>United Kingdom</t>
        </is>
      </c>
      <c r="I1936" s="10">
        <f>IF(OR(G1936="",LEFT(A1936,1)="C",D1936&lt;=0,F1936&lt;=0,ISNUMBER(MATCH(B1936,NonProduct,0)),LEFT(B1936,5)="gift_",H1936&lt;&gt;"United Kingdom"),"Drop","Keep")</f>
        <v/>
      </c>
    </row>
    <row r="1937">
      <c r="A1937" t="n">
        <v>540172</v>
      </c>
      <c r="B1937" t="n">
        <v>22507</v>
      </c>
      <c r="C1937" t="inlineStr">
        <is>
          <t>MEMO BOARD RETROSPOT  DESIGN</t>
        </is>
      </c>
      <c r="D1937" t="n">
        <v>1</v>
      </c>
      <c r="E1937" s="8" t="n">
        <v>40548.52013888889</v>
      </c>
      <c r="F1937" s="9" t="n">
        <v>4.95</v>
      </c>
      <c r="G1937" t="n">
        <v>18109</v>
      </c>
      <c r="H1937" t="inlineStr">
        <is>
          <t>United Kingdom</t>
        </is>
      </c>
      <c r="I1937" s="10">
        <f>IF(OR(G1937="",LEFT(A1937,1)="C",D1937&lt;=0,F1937&lt;=0,ISNUMBER(MATCH(B1937,NonProduct,0)),LEFT(B1937,5)="gift_",H1937&lt;&gt;"United Kingdom"),"Drop","Keep")</f>
        <v/>
      </c>
    </row>
    <row r="1938">
      <c r="A1938" t="n">
        <v>540172</v>
      </c>
      <c r="B1938" t="n">
        <v>22665</v>
      </c>
      <c r="C1938" t="inlineStr">
        <is>
          <t>RECIPE BOX BLUE SKETCHBOOK DESIGN</t>
        </is>
      </c>
      <c r="D1938" t="n">
        <v>1</v>
      </c>
      <c r="E1938" s="8" t="n">
        <v>40548.52013888889</v>
      </c>
      <c r="F1938" s="9" t="n">
        <v>2.95</v>
      </c>
      <c r="G1938" t="n">
        <v>18109</v>
      </c>
      <c r="H1938" t="inlineStr">
        <is>
          <t>United Kingdom</t>
        </is>
      </c>
      <c r="I1938" s="10">
        <f>IF(OR(G1938="",LEFT(A1938,1)="C",D1938&lt;=0,F1938&lt;=0,ISNUMBER(MATCH(B1938,NonProduct,0)),LEFT(B1938,5)="gift_",H1938&lt;&gt;"United Kingdom"),"Drop","Keep")</f>
        <v/>
      </c>
    </row>
    <row r="1939">
      <c r="A1939" t="n">
        <v>540172</v>
      </c>
      <c r="B1939" t="n">
        <v>22667</v>
      </c>
      <c r="C1939" t="inlineStr">
        <is>
          <t xml:space="preserve">RECIPE BOX RETROSPOT </t>
        </is>
      </c>
      <c r="D1939" t="n">
        <v>3</v>
      </c>
      <c r="E1939" s="8" t="n">
        <v>40548.52013888889</v>
      </c>
      <c r="F1939" s="9" t="n">
        <v>2.95</v>
      </c>
      <c r="G1939" t="n">
        <v>18109</v>
      </c>
      <c r="H1939" t="inlineStr">
        <is>
          <t>United Kingdom</t>
        </is>
      </c>
      <c r="I1939" s="10">
        <f>IF(OR(G1939="",LEFT(A1939,1)="C",D1939&lt;=0,F1939&lt;=0,ISNUMBER(MATCH(B1939,NonProduct,0)),LEFT(B1939,5)="gift_",H1939&lt;&gt;"United Kingdom"),"Drop","Keep")</f>
        <v/>
      </c>
    </row>
    <row r="1940">
      <c r="A1940" t="n">
        <v>540172</v>
      </c>
      <c r="B1940" t="n">
        <v>82486</v>
      </c>
      <c r="C1940" t="inlineStr">
        <is>
          <t>WOOD S/3 CABINET ANT WHITE FINISH</t>
        </is>
      </c>
      <c r="D1940" t="n">
        <v>1</v>
      </c>
      <c r="E1940" s="8" t="n">
        <v>40548.52013888889</v>
      </c>
      <c r="F1940" s="9" t="n">
        <v>7.95</v>
      </c>
      <c r="G1940" t="n">
        <v>18109</v>
      </c>
      <c r="H1940" t="inlineStr">
        <is>
          <t>United Kingdom</t>
        </is>
      </c>
      <c r="I1940" s="10">
        <f>IF(OR(G1940="",LEFT(A1940,1)="C",D1940&lt;=0,F1940&lt;=0,ISNUMBER(MATCH(B1940,NonProduct,0)),LEFT(B1940,5)="gift_",H1940&lt;&gt;"United Kingdom"),"Drop","Keep")</f>
        <v/>
      </c>
    </row>
    <row r="1941">
      <c r="A1941" t="n">
        <v>540172</v>
      </c>
      <c r="B1941" t="n">
        <v>22150</v>
      </c>
      <c r="C1941" t="inlineStr">
        <is>
          <t>3 STRIPEY MICE FELTCRAFT</t>
        </is>
      </c>
      <c r="D1941" t="n">
        <v>2</v>
      </c>
      <c r="E1941" s="8" t="n">
        <v>40548.52013888889</v>
      </c>
      <c r="F1941" s="9" t="n">
        <v>1.95</v>
      </c>
      <c r="G1941" t="n">
        <v>18109</v>
      </c>
      <c r="H1941" t="inlineStr">
        <is>
          <t>United Kingdom</t>
        </is>
      </c>
      <c r="I1941" s="10">
        <f>IF(OR(G1941="",LEFT(A1941,1)="C",D1941&lt;=0,F1941&lt;=0,ISNUMBER(MATCH(B1941,NonProduct,0)),LEFT(B1941,5)="gift_",H1941&lt;&gt;"United Kingdom"),"Drop","Keep")</f>
        <v/>
      </c>
    </row>
    <row r="1942">
      <c r="A1942" t="n">
        <v>540172</v>
      </c>
      <c r="B1942" t="n">
        <v>22149</v>
      </c>
      <c r="C1942" t="inlineStr">
        <is>
          <t>FELTCRAFT 6 FLOWER FRIENDS</t>
        </is>
      </c>
      <c r="D1942" t="n">
        <v>2</v>
      </c>
      <c r="E1942" s="8" t="n">
        <v>40548.52013888889</v>
      </c>
      <c r="F1942" s="9" t="n">
        <v>2.1</v>
      </c>
      <c r="G1942" t="n">
        <v>18109</v>
      </c>
      <c r="H1942" t="inlineStr">
        <is>
          <t>United Kingdom</t>
        </is>
      </c>
      <c r="I1942" s="10">
        <f>IF(OR(G1942="",LEFT(A1942,1)="C",D1942&lt;=0,F1942&lt;=0,ISNUMBER(MATCH(B1942,NonProduct,0)),LEFT(B1942,5)="gift_",H1942&lt;&gt;"United Kingdom"),"Drop","Keep")</f>
        <v/>
      </c>
    </row>
    <row r="1943">
      <c r="A1943" t="n">
        <v>540172</v>
      </c>
      <c r="B1943" t="n">
        <v>22587</v>
      </c>
      <c r="C1943" t="inlineStr">
        <is>
          <t>FELTCRAFT HAIRBAND RED AND BLUE</t>
        </is>
      </c>
      <c r="D1943" t="n">
        <v>1</v>
      </c>
      <c r="E1943" s="8" t="n">
        <v>40548.52013888889</v>
      </c>
      <c r="F1943" s="9" t="n">
        <v>0.85</v>
      </c>
      <c r="G1943" t="n">
        <v>18109</v>
      </c>
      <c r="H1943" t="inlineStr">
        <is>
          <t>United Kingdom</t>
        </is>
      </c>
      <c r="I1943" s="10">
        <f>IF(OR(G1943="",LEFT(A1943,1)="C",D1943&lt;=0,F1943&lt;=0,ISNUMBER(MATCH(B1943,NonProduct,0)),LEFT(B1943,5)="gift_",H1943&lt;&gt;"United Kingdom"),"Drop","Keep")</f>
        <v/>
      </c>
    </row>
    <row r="1944">
      <c r="A1944" t="n">
        <v>540172</v>
      </c>
      <c r="B1944" t="n">
        <v>22586</v>
      </c>
      <c r="C1944" t="inlineStr">
        <is>
          <t>FELTCRAFT HAIRBAND PINK AND BLUE</t>
        </is>
      </c>
      <c r="D1944" t="n">
        <v>2</v>
      </c>
      <c r="E1944" s="8" t="n">
        <v>40548.52013888889</v>
      </c>
      <c r="F1944" s="9" t="n">
        <v>0.85</v>
      </c>
      <c r="G1944" t="n">
        <v>18109</v>
      </c>
      <c r="H1944" t="inlineStr">
        <is>
          <t>United Kingdom</t>
        </is>
      </c>
      <c r="I1944" s="10">
        <f>IF(OR(G1944="",LEFT(A1944,1)="C",D1944&lt;=0,F1944&lt;=0,ISNUMBER(MATCH(B1944,NonProduct,0)),LEFT(B1944,5)="gift_",H1944&lt;&gt;"United Kingdom"),"Drop","Keep")</f>
        <v/>
      </c>
    </row>
    <row r="1945">
      <c r="A1945" t="n">
        <v>540173</v>
      </c>
      <c r="B1945" t="n">
        <v>22469</v>
      </c>
      <c r="C1945" t="inlineStr">
        <is>
          <t>HEART OF WICKER SMALL</t>
        </is>
      </c>
      <c r="D1945" t="n">
        <v>80</v>
      </c>
      <c r="E1945" s="8" t="n">
        <v>40548.52222222222</v>
      </c>
      <c r="F1945" s="9" t="n">
        <v>1.45</v>
      </c>
      <c r="G1945" t="n">
        <v>15661</v>
      </c>
      <c r="H1945" t="inlineStr">
        <is>
          <t>United Kingdom</t>
        </is>
      </c>
      <c r="I1945" s="10">
        <f>IF(OR(G1945="",LEFT(A1945,1)="C",D1945&lt;=0,F1945&lt;=0,ISNUMBER(MATCH(B1945,NonProduct,0)),LEFT(B1945,5)="gift_",H1945&lt;&gt;"United Kingdom"),"Drop","Keep")</f>
        <v/>
      </c>
    </row>
    <row r="1946">
      <c r="A1946" t="n">
        <v>540174</v>
      </c>
      <c r="B1946" t="n">
        <v>79321</v>
      </c>
      <c r="C1946" t="inlineStr">
        <is>
          <t>CHILLI LIGHTS</t>
        </is>
      </c>
      <c r="D1946" t="n">
        <v>24</v>
      </c>
      <c r="E1946" s="8" t="n">
        <v>40548.52430555555</v>
      </c>
      <c r="F1946" s="9" t="n">
        <v>4.25</v>
      </c>
      <c r="G1946" t="n">
        <v>16353</v>
      </c>
      <c r="H1946" t="inlineStr">
        <is>
          <t>United Kingdom</t>
        </is>
      </c>
      <c r="I1946" s="10">
        <f>IF(OR(G1946="",LEFT(A1946,1)="C",D1946&lt;=0,F1946&lt;=0,ISNUMBER(MATCH(B1946,NonProduct,0)),LEFT(B1946,5)="gift_",H1946&lt;&gt;"United Kingdom"),"Drop","Keep")</f>
        <v/>
      </c>
    </row>
    <row r="1947">
      <c r="A1947" t="n">
        <v>540175</v>
      </c>
      <c r="B1947" t="n">
        <v>79321</v>
      </c>
      <c r="C1947" t="inlineStr">
        <is>
          <t>CHILLI LIGHTS</t>
        </is>
      </c>
      <c r="D1947" t="n">
        <v>480</v>
      </c>
      <c r="E1947" s="8" t="n">
        <v>40548.52569444444</v>
      </c>
      <c r="F1947" s="9" t="n">
        <v>3.98</v>
      </c>
      <c r="G1947" t="n">
        <v>16532</v>
      </c>
      <c r="H1947" t="inlineStr">
        <is>
          <t>United Kingdom</t>
        </is>
      </c>
      <c r="I1947" s="10">
        <f>IF(OR(G1947="",LEFT(A1947,1)="C",D1947&lt;=0,F1947&lt;=0,ISNUMBER(MATCH(B1947,NonProduct,0)),LEFT(B1947,5)="gift_",H1947&lt;&gt;"United Kingdom"),"Drop","Keep")</f>
        <v/>
      </c>
    </row>
    <row r="1948">
      <c r="A1948" t="n">
        <v>540176</v>
      </c>
      <c r="B1948" t="n">
        <v>79321</v>
      </c>
      <c r="C1948" t="inlineStr">
        <is>
          <t>CHILLI LIGHTS</t>
        </is>
      </c>
      <c r="D1948" t="n">
        <v>24</v>
      </c>
      <c r="E1948" s="8" t="n">
        <v>40548.52777777778</v>
      </c>
      <c r="F1948" s="9" t="n">
        <v>4.25</v>
      </c>
      <c r="G1948" t="n">
        <v>17511</v>
      </c>
      <c r="H1948" t="inlineStr">
        <is>
          <t>United Kingdom</t>
        </is>
      </c>
      <c r="I1948" s="10">
        <f>IF(OR(G1948="",LEFT(A1948,1)="C",D1948&lt;=0,F1948&lt;=0,ISNUMBER(MATCH(B1948,NonProduct,0)),LEFT(B1948,5)="gift_",H1948&lt;&gt;"United Kingdom"),"Drop","Keep")</f>
        <v/>
      </c>
    </row>
    <row r="1949">
      <c r="A1949" t="n">
        <v>540176</v>
      </c>
      <c r="B1949" t="inlineStr">
        <is>
          <t>85099F</t>
        </is>
      </c>
      <c r="C1949" t="inlineStr">
        <is>
          <t>JUMBO BAG STRAWBERRY</t>
        </is>
      </c>
      <c r="D1949" t="n">
        <v>100</v>
      </c>
      <c r="E1949" s="8" t="n">
        <v>40548.52777777778</v>
      </c>
      <c r="F1949" s="9" t="n">
        <v>1.65</v>
      </c>
      <c r="G1949" t="n">
        <v>17511</v>
      </c>
      <c r="H1949" t="inlineStr">
        <is>
          <t>United Kingdom</t>
        </is>
      </c>
      <c r="I1949" s="10">
        <f>IF(OR(G1949="",LEFT(A1949,1)="C",D1949&lt;=0,F1949&lt;=0,ISNUMBER(MATCH(B1949,NonProduct,0)),LEFT(B1949,5)="gift_",H1949&lt;&gt;"United Kingdom"),"Drop","Keep")</f>
        <v/>
      </c>
    </row>
    <row r="1950">
      <c r="A1950" t="n">
        <v>540176</v>
      </c>
      <c r="B1950" t="n">
        <v>21928</v>
      </c>
      <c r="C1950" t="inlineStr">
        <is>
          <t>JUMBO BAG SCANDINAVIAN PAISLEY</t>
        </is>
      </c>
      <c r="D1950" t="n">
        <v>100</v>
      </c>
      <c r="E1950" s="8" t="n">
        <v>40548.52777777778</v>
      </c>
      <c r="F1950" s="9" t="n">
        <v>1.65</v>
      </c>
      <c r="G1950" t="n">
        <v>17511</v>
      </c>
      <c r="H1950" t="inlineStr">
        <is>
          <t>United Kingdom</t>
        </is>
      </c>
      <c r="I1950" s="10">
        <f>IF(OR(G1950="",LEFT(A1950,1)="C",D1950&lt;=0,F1950&lt;=0,ISNUMBER(MATCH(B1950,NonProduct,0)),LEFT(B1950,5)="gift_",H1950&lt;&gt;"United Kingdom"),"Drop","Keep")</f>
        <v/>
      </c>
    </row>
    <row r="1951">
      <c r="A1951" t="n">
        <v>540176</v>
      </c>
      <c r="B1951" t="n">
        <v>22768</v>
      </c>
      <c r="C1951" t="inlineStr">
        <is>
          <t>FAMILY PHOTO FRAME CORNICE</t>
        </is>
      </c>
      <c r="D1951" t="n">
        <v>16</v>
      </c>
      <c r="E1951" s="8" t="n">
        <v>40548.52777777778</v>
      </c>
      <c r="F1951" s="9" t="n">
        <v>8.5</v>
      </c>
      <c r="G1951" t="n">
        <v>17511</v>
      </c>
      <c r="H1951" t="inlineStr">
        <is>
          <t>United Kingdom</t>
        </is>
      </c>
      <c r="I1951" s="10">
        <f>IF(OR(G1951="",LEFT(A1951,1)="C",D1951&lt;=0,F1951&lt;=0,ISNUMBER(MATCH(B1951,NonProduct,0)),LEFT(B1951,5)="gift_",H1951&lt;&gt;"United Kingdom"),"Drop","Keep")</f>
        <v/>
      </c>
    </row>
    <row r="1952">
      <c r="A1952" t="n">
        <v>540176</v>
      </c>
      <c r="B1952" t="n">
        <v>22169</v>
      </c>
      <c r="C1952" t="inlineStr">
        <is>
          <t>FAMILY ALBUM WHITE PICTURE FRAME</t>
        </is>
      </c>
      <c r="D1952" t="n">
        <v>8</v>
      </c>
      <c r="E1952" s="8" t="n">
        <v>40548.52777777778</v>
      </c>
      <c r="F1952" s="9" t="n">
        <v>7.65</v>
      </c>
      <c r="G1952" t="n">
        <v>17511</v>
      </c>
      <c r="H1952" t="inlineStr">
        <is>
          <t>United Kingdom</t>
        </is>
      </c>
      <c r="I1952" s="10">
        <f>IF(OR(G1952="",LEFT(A1952,1)="C",D1952&lt;=0,F1952&lt;=0,ISNUMBER(MATCH(B1952,NonProduct,0)),LEFT(B1952,5)="gift_",H1952&lt;&gt;"United Kingdom"),"Drop","Keep")</f>
        <v/>
      </c>
    </row>
    <row r="1953">
      <c r="A1953" t="n">
        <v>540176</v>
      </c>
      <c r="B1953" t="n">
        <v>22767</v>
      </c>
      <c r="C1953" t="inlineStr">
        <is>
          <t xml:space="preserve">TRIPLE PHOTO FRAME CORNICE </t>
        </is>
      </c>
      <c r="D1953" t="n">
        <v>16</v>
      </c>
      <c r="E1953" s="8" t="n">
        <v>40548.52777777778</v>
      </c>
      <c r="F1953" s="9" t="n">
        <v>8.5</v>
      </c>
      <c r="G1953" t="n">
        <v>17511</v>
      </c>
      <c r="H1953" t="inlineStr">
        <is>
          <t>United Kingdom</t>
        </is>
      </c>
      <c r="I1953" s="10">
        <f>IF(OR(G1953="",LEFT(A1953,1)="C",D1953&lt;=0,F1953&lt;=0,ISNUMBER(MATCH(B1953,NonProduct,0)),LEFT(B1953,5)="gift_",H1953&lt;&gt;"United Kingdom"),"Drop","Keep")</f>
        <v/>
      </c>
    </row>
    <row r="1954">
      <c r="A1954" t="n">
        <v>540176</v>
      </c>
      <c r="B1954" t="n">
        <v>20685</v>
      </c>
      <c r="C1954" t="inlineStr">
        <is>
          <t>DOORMAT RED RETROSPOT</t>
        </is>
      </c>
      <c r="D1954" t="n">
        <v>10</v>
      </c>
      <c r="E1954" s="8" t="n">
        <v>40548.52777777778</v>
      </c>
      <c r="F1954" s="9" t="n">
        <v>6.75</v>
      </c>
      <c r="G1954" t="n">
        <v>17511</v>
      </c>
      <c r="H1954" t="inlineStr">
        <is>
          <t>United Kingdom</t>
        </is>
      </c>
      <c r="I1954" s="10">
        <f>IF(OR(G1954="",LEFT(A1954,1)="C",D1954&lt;=0,F1954&lt;=0,ISNUMBER(MATCH(B1954,NonProduct,0)),LEFT(B1954,5)="gift_",H1954&lt;&gt;"United Kingdom"),"Drop","Keep")</f>
        <v/>
      </c>
    </row>
    <row r="1955">
      <c r="A1955" t="n">
        <v>540176</v>
      </c>
      <c r="B1955" t="n">
        <v>21955</v>
      </c>
      <c r="C1955" t="inlineStr">
        <is>
          <t>DOORMAT UNION JACK GUNS AND ROSES</t>
        </is>
      </c>
      <c r="D1955" t="n">
        <v>10</v>
      </c>
      <c r="E1955" s="8" t="n">
        <v>40548.52777777778</v>
      </c>
      <c r="F1955" s="9" t="n">
        <v>6.75</v>
      </c>
      <c r="G1955" t="n">
        <v>17511</v>
      </c>
      <c r="H1955" t="inlineStr">
        <is>
          <t>United Kingdom</t>
        </is>
      </c>
      <c r="I1955" s="10">
        <f>IF(OR(G1955="",LEFT(A1955,1)="C",D1955&lt;=0,F1955&lt;=0,ISNUMBER(MATCH(B1955,NonProduct,0)),LEFT(B1955,5)="gift_",H1955&lt;&gt;"United Kingdom"),"Drop","Keep")</f>
        <v/>
      </c>
    </row>
    <row r="1956">
      <c r="A1956" t="n">
        <v>540176</v>
      </c>
      <c r="B1956" t="n">
        <v>21238</v>
      </c>
      <c r="C1956" t="inlineStr">
        <is>
          <t>RED RETROSPOT CUP</t>
        </is>
      </c>
      <c r="D1956" t="n">
        <v>96</v>
      </c>
      <c r="E1956" s="8" t="n">
        <v>40548.52777777778</v>
      </c>
      <c r="F1956" s="9" t="n">
        <v>0.72</v>
      </c>
      <c r="G1956" t="n">
        <v>17511</v>
      </c>
      <c r="H1956" t="inlineStr">
        <is>
          <t>United Kingdom</t>
        </is>
      </c>
      <c r="I1956" s="10">
        <f>IF(OR(G1956="",LEFT(A1956,1)="C",D1956&lt;=0,F1956&lt;=0,ISNUMBER(MATCH(B1956,NonProduct,0)),LEFT(B1956,5)="gift_",H1956&lt;&gt;"United Kingdom"),"Drop","Keep")</f>
        <v/>
      </c>
    </row>
    <row r="1957">
      <c r="A1957" t="n">
        <v>540176</v>
      </c>
      <c r="B1957" t="n">
        <v>21240</v>
      </c>
      <c r="C1957" t="inlineStr">
        <is>
          <t>BLUE POLKADOT CUP</t>
        </is>
      </c>
      <c r="D1957" t="n">
        <v>96</v>
      </c>
      <c r="E1957" s="8" t="n">
        <v>40548.52777777778</v>
      </c>
      <c r="F1957" s="9" t="n">
        <v>0.72</v>
      </c>
      <c r="G1957" t="n">
        <v>17511</v>
      </c>
      <c r="H1957" t="inlineStr">
        <is>
          <t>United Kingdom</t>
        </is>
      </c>
      <c r="I1957" s="10">
        <f>IF(OR(G1957="",LEFT(A1957,1)="C",D1957&lt;=0,F1957&lt;=0,ISNUMBER(MATCH(B1957,NonProduct,0)),LEFT(B1957,5)="gift_",H1957&lt;&gt;"United Kingdom"),"Drop","Keep")</f>
        <v/>
      </c>
    </row>
    <row r="1958">
      <c r="A1958" t="n">
        <v>540176</v>
      </c>
      <c r="B1958" t="n">
        <v>21242</v>
      </c>
      <c r="C1958" t="inlineStr">
        <is>
          <t xml:space="preserve">RED RETROSPOT PLATE </t>
        </is>
      </c>
      <c r="D1958" t="n">
        <v>96</v>
      </c>
      <c r="E1958" s="8" t="n">
        <v>40548.52777777778</v>
      </c>
      <c r="F1958" s="9" t="n">
        <v>1.45</v>
      </c>
      <c r="G1958" t="n">
        <v>17511</v>
      </c>
      <c r="H1958" t="inlineStr">
        <is>
          <t>United Kingdom</t>
        </is>
      </c>
      <c r="I1958" s="10">
        <f>IF(OR(G1958="",LEFT(A1958,1)="C",D1958&lt;=0,F1958&lt;=0,ISNUMBER(MATCH(B1958,NonProduct,0)),LEFT(B1958,5)="gift_",H1958&lt;&gt;"United Kingdom"),"Drop","Keep")</f>
        <v/>
      </c>
    </row>
    <row r="1959">
      <c r="A1959" t="n">
        <v>540176</v>
      </c>
      <c r="B1959" t="n">
        <v>21245</v>
      </c>
      <c r="C1959" t="inlineStr">
        <is>
          <t xml:space="preserve">GREEN POLKADOT PLATE </t>
        </is>
      </c>
      <c r="D1959" t="n">
        <v>96</v>
      </c>
      <c r="E1959" s="8" t="n">
        <v>40548.52777777778</v>
      </c>
      <c r="F1959" s="9" t="n">
        <v>1.45</v>
      </c>
      <c r="G1959" t="n">
        <v>17511</v>
      </c>
      <c r="H1959" t="inlineStr">
        <is>
          <t>United Kingdom</t>
        </is>
      </c>
      <c r="I1959" s="10">
        <f>IF(OR(G1959="",LEFT(A1959,1)="C",D1959&lt;=0,F1959&lt;=0,ISNUMBER(MATCH(B1959,NonProduct,0)),LEFT(B1959,5)="gift_",H1959&lt;&gt;"United Kingdom"),"Drop","Keep")</f>
        <v/>
      </c>
    </row>
    <row r="1960">
      <c r="A1960" t="n">
        <v>540176</v>
      </c>
      <c r="B1960" t="n">
        <v>20676</v>
      </c>
      <c r="C1960" t="inlineStr">
        <is>
          <t>RED RETROSPOT BOWL</t>
        </is>
      </c>
      <c r="D1960" t="n">
        <v>72</v>
      </c>
      <c r="E1960" s="8" t="n">
        <v>40548.52777777778</v>
      </c>
      <c r="F1960" s="9" t="n">
        <v>1.06</v>
      </c>
      <c r="G1960" t="n">
        <v>17511</v>
      </c>
      <c r="H1960" t="inlineStr">
        <is>
          <t>United Kingdom</t>
        </is>
      </c>
      <c r="I1960" s="10">
        <f>IF(OR(G1960="",LEFT(A1960,1)="C",D1960&lt;=0,F1960&lt;=0,ISNUMBER(MATCH(B1960,NonProduct,0)),LEFT(B1960,5)="gift_",H1960&lt;&gt;"United Kingdom"),"Drop","Keep")</f>
        <v/>
      </c>
    </row>
    <row r="1961">
      <c r="A1961" t="n">
        <v>540176</v>
      </c>
      <c r="B1961" t="n">
        <v>22170</v>
      </c>
      <c r="C1961" t="inlineStr">
        <is>
          <t>PICTURE FRAME WOOD TRIPLE PORTRAIT</t>
        </is>
      </c>
      <c r="D1961" t="n">
        <v>12</v>
      </c>
      <c r="E1961" s="8" t="n">
        <v>40548.52777777778</v>
      </c>
      <c r="F1961" s="9" t="n">
        <v>5.95</v>
      </c>
      <c r="G1961" t="n">
        <v>17511</v>
      </c>
      <c r="H1961" t="inlineStr">
        <is>
          <t>United Kingdom</t>
        </is>
      </c>
      <c r="I1961" s="10">
        <f>IF(OR(G1961="",LEFT(A1961,1)="C",D1961&lt;=0,F1961&lt;=0,ISNUMBER(MATCH(B1961,NonProduct,0)),LEFT(B1961,5)="gift_",H1961&lt;&gt;"United Kingdom"),"Drop","Keep")</f>
        <v/>
      </c>
    </row>
    <row r="1962">
      <c r="A1962" t="n">
        <v>540176</v>
      </c>
      <c r="B1962" t="n">
        <v>22385</v>
      </c>
      <c r="C1962" t="inlineStr">
        <is>
          <t>JUMBO BAG SPACEBOY DESIGN</t>
        </is>
      </c>
      <c r="D1962" t="n">
        <v>100</v>
      </c>
      <c r="E1962" s="8" t="n">
        <v>40548.52777777778</v>
      </c>
      <c r="F1962" s="9" t="n">
        <v>1.65</v>
      </c>
      <c r="G1962" t="n">
        <v>17511</v>
      </c>
      <c r="H1962" t="inlineStr">
        <is>
          <t>United Kingdom</t>
        </is>
      </c>
      <c r="I1962" s="10">
        <f>IF(OR(G1962="",LEFT(A1962,1)="C",D1962&lt;=0,F1962&lt;=0,ISNUMBER(MATCH(B1962,NonProduct,0)),LEFT(B1962,5)="gift_",H1962&lt;&gt;"United Kingdom"),"Drop","Keep")</f>
        <v/>
      </c>
    </row>
    <row r="1963">
      <c r="A1963" t="n">
        <v>540176</v>
      </c>
      <c r="B1963" t="n">
        <v>21929</v>
      </c>
      <c r="C1963" t="inlineStr">
        <is>
          <t>JUMBO BAG PINK VINTAGE PAISLEY</t>
        </is>
      </c>
      <c r="D1963" t="n">
        <v>100</v>
      </c>
      <c r="E1963" s="8" t="n">
        <v>40548.52777777778</v>
      </c>
      <c r="F1963" s="9" t="n">
        <v>1.65</v>
      </c>
      <c r="G1963" t="n">
        <v>17511</v>
      </c>
      <c r="H1963" t="inlineStr">
        <is>
          <t>United Kingdom</t>
        </is>
      </c>
      <c r="I1963" s="10">
        <f>IF(OR(G1963="",LEFT(A1963,1)="C",D1963&lt;=0,F1963&lt;=0,ISNUMBER(MATCH(B1963,NonProduct,0)),LEFT(B1963,5)="gift_",H1963&lt;&gt;"United Kingdom"),"Drop","Keep")</f>
        <v/>
      </c>
    </row>
    <row r="1964">
      <c r="A1964" t="n">
        <v>540176</v>
      </c>
      <c r="B1964" t="n">
        <v>20674</v>
      </c>
      <c r="C1964" t="inlineStr">
        <is>
          <t>GREEN POLKADOT BOWL</t>
        </is>
      </c>
      <c r="D1964" t="n">
        <v>72</v>
      </c>
      <c r="E1964" s="8" t="n">
        <v>40548.52777777778</v>
      </c>
      <c r="F1964" s="9" t="n">
        <v>1.06</v>
      </c>
      <c r="G1964" t="n">
        <v>17511</v>
      </c>
      <c r="H1964" t="inlineStr">
        <is>
          <t>United Kingdom</t>
        </is>
      </c>
      <c r="I1964" s="10">
        <f>IF(OR(G1964="",LEFT(A1964,1)="C",D1964&lt;=0,F1964&lt;=0,ISNUMBER(MATCH(B1964,NonProduct,0)),LEFT(B1964,5)="gift_",H1964&lt;&gt;"United Kingdom"),"Drop","Keep")</f>
        <v/>
      </c>
    </row>
    <row r="1965">
      <c r="A1965" t="n">
        <v>540176</v>
      </c>
      <c r="B1965" t="inlineStr">
        <is>
          <t>84997D</t>
        </is>
      </c>
      <c r="C1965" t="inlineStr">
        <is>
          <t>PINK 3 PIECE POLKADOT CUTLERY SET</t>
        </is>
      </c>
      <c r="D1965" t="n">
        <v>72</v>
      </c>
      <c r="E1965" s="8" t="n">
        <v>40548.52777777778</v>
      </c>
      <c r="F1965" s="9" t="n">
        <v>3.39</v>
      </c>
      <c r="G1965" t="n">
        <v>17511</v>
      </c>
      <c r="H1965" t="inlineStr">
        <is>
          <t>United Kingdom</t>
        </is>
      </c>
      <c r="I1965" s="10">
        <f>IF(OR(G1965="",LEFT(A1965,1)="C",D1965&lt;=0,F1965&lt;=0,ISNUMBER(MATCH(B1965,NonProduct,0)),LEFT(B1965,5)="gift_",H1965&lt;&gt;"United Kingdom"),"Drop","Keep")</f>
        <v/>
      </c>
    </row>
    <row r="1966">
      <c r="A1966" t="n">
        <v>540176</v>
      </c>
      <c r="B1966" t="inlineStr">
        <is>
          <t>84997B</t>
        </is>
      </c>
      <c r="C1966" t="inlineStr">
        <is>
          <t>RED 3 PIECE RETROSPOT CUTLERY SET</t>
        </is>
      </c>
      <c r="D1966" t="n">
        <v>72</v>
      </c>
      <c r="E1966" s="8" t="n">
        <v>40548.52777777778</v>
      </c>
      <c r="F1966" s="9" t="n">
        <v>3.39</v>
      </c>
      <c r="G1966" t="n">
        <v>17511</v>
      </c>
      <c r="H1966" t="inlineStr">
        <is>
          <t>United Kingdom</t>
        </is>
      </c>
      <c r="I1966" s="10">
        <f>IF(OR(G1966="",LEFT(A1966,1)="C",D1966&lt;=0,F1966&lt;=0,ISNUMBER(MATCH(B1966,NonProduct,0)),LEFT(B1966,5)="gift_",H1966&lt;&gt;"United Kingdom"),"Drop","Keep")</f>
        <v/>
      </c>
    </row>
    <row r="1967">
      <c r="A1967" t="n">
        <v>540176</v>
      </c>
      <c r="B1967" t="n">
        <v>22970</v>
      </c>
      <c r="C1967" t="inlineStr">
        <is>
          <t>LONDON BUS COFFEE MUG</t>
        </is>
      </c>
      <c r="D1967" t="n">
        <v>36</v>
      </c>
      <c r="E1967" s="8" t="n">
        <v>40548.52777777778</v>
      </c>
      <c r="F1967" s="9" t="n">
        <v>2.1</v>
      </c>
      <c r="G1967" t="n">
        <v>17511</v>
      </c>
      <c r="H1967" t="inlineStr">
        <is>
          <t>United Kingdom</t>
        </is>
      </c>
      <c r="I1967" s="10">
        <f>IF(OR(G1967="",LEFT(A1967,1)="C",D1967&lt;=0,F1967&lt;=0,ISNUMBER(MATCH(B1967,NonProduct,0)),LEFT(B1967,5)="gift_",H1967&lt;&gt;"United Kingdom"),"Drop","Keep")</f>
        <v/>
      </c>
    </row>
    <row r="1968">
      <c r="A1968" t="n">
        <v>540176</v>
      </c>
      <c r="B1968" t="n">
        <v>21931</v>
      </c>
      <c r="C1968" t="inlineStr">
        <is>
          <t>JUMBO STORAGE BAG SUKI</t>
        </is>
      </c>
      <c r="D1968" t="n">
        <v>100</v>
      </c>
      <c r="E1968" s="8" t="n">
        <v>40548.52777777778</v>
      </c>
      <c r="F1968" s="9" t="n">
        <v>1.65</v>
      </c>
      <c r="G1968" t="n">
        <v>17511</v>
      </c>
      <c r="H1968" t="inlineStr">
        <is>
          <t>United Kingdom</t>
        </is>
      </c>
      <c r="I1968" s="10">
        <f>IF(OR(G1968="",LEFT(A1968,1)="C",D1968&lt;=0,F1968&lt;=0,ISNUMBER(MATCH(B1968,NonProduct,0)),LEFT(B1968,5)="gift_",H1968&lt;&gt;"United Kingdom"),"Drop","Keep")</f>
        <v/>
      </c>
    </row>
    <row r="1969">
      <c r="A1969" t="n">
        <v>540176</v>
      </c>
      <c r="B1969" t="n">
        <v>22382</v>
      </c>
      <c r="C1969" t="inlineStr">
        <is>
          <t xml:space="preserve">LUNCH BAG SPACEBOY DESIGN </t>
        </is>
      </c>
      <c r="D1969" t="n">
        <v>100</v>
      </c>
      <c r="E1969" s="8" t="n">
        <v>40548.52777777778</v>
      </c>
      <c r="F1969" s="9" t="n">
        <v>1.45</v>
      </c>
      <c r="G1969" t="n">
        <v>17511</v>
      </c>
      <c r="H1969" t="inlineStr">
        <is>
          <t>United Kingdom</t>
        </is>
      </c>
      <c r="I1969" s="10">
        <f>IF(OR(G1969="",LEFT(A1969,1)="C",D1969&lt;=0,F1969&lt;=0,ISNUMBER(MATCH(B1969,NonProduct,0)),LEFT(B1969,5)="gift_",H1969&lt;&gt;"United Kingdom"),"Drop","Keep")</f>
        <v/>
      </c>
    </row>
    <row r="1970">
      <c r="A1970" t="n">
        <v>540176</v>
      </c>
      <c r="B1970" t="n">
        <v>20725</v>
      </c>
      <c r="C1970" t="inlineStr">
        <is>
          <t>LUNCH BAG RED RETROSPOT</t>
        </is>
      </c>
      <c r="D1970" t="n">
        <v>100</v>
      </c>
      <c r="E1970" s="8" t="n">
        <v>40548.52777777778</v>
      </c>
      <c r="F1970" s="9" t="n">
        <v>1.45</v>
      </c>
      <c r="G1970" t="n">
        <v>17511</v>
      </c>
      <c r="H1970" t="inlineStr">
        <is>
          <t>United Kingdom</t>
        </is>
      </c>
      <c r="I1970" s="10">
        <f>IF(OR(G1970="",LEFT(A1970,1)="C",D1970&lt;=0,F1970&lt;=0,ISNUMBER(MATCH(B1970,NonProduct,0)),LEFT(B1970,5)="gift_",H1970&lt;&gt;"United Kingdom"),"Drop","Keep")</f>
        <v/>
      </c>
    </row>
    <row r="1971">
      <c r="A1971" t="n">
        <v>540176</v>
      </c>
      <c r="B1971" t="inlineStr">
        <is>
          <t>85099B</t>
        </is>
      </c>
      <c r="C1971" t="inlineStr">
        <is>
          <t>JUMBO BAG RED RETROSPOT</t>
        </is>
      </c>
      <c r="D1971" t="n">
        <v>100</v>
      </c>
      <c r="E1971" s="8" t="n">
        <v>40548.52777777778</v>
      </c>
      <c r="F1971" s="9" t="n">
        <v>1.65</v>
      </c>
      <c r="G1971" t="n">
        <v>17511</v>
      </c>
      <c r="H1971" t="inlineStr">
        <is>
          <t>United Kingdom</t>
        </is>
      </c>
      <c r="I1971" s="10">
        <f>IF(OR(G1971="",LEFT(A1971,1)="C",D1971&lt;=0,F1971&lt;=0,ISNUMBER(MATCH(B1971,NonProduct,0)),LEFT(B1971,5)="gift_",H1971&lt;&gt;"United Kingdom"),"Drop","Keep")</f>
        <v/>
      </c>
    </row>
    <row r="1972">
      <c r="A1972" t="n">
        <v>540176</v>
      </c>
      <c r="B1972" t="n">
        <v>22386</v>
      </c>
      <c r="C1972" t="inlineStr">
        <is>
          <t>JUMBO BAG PINK POLKADOT</t>
        </is>
      </c>
      <c r="D1972" t="n">
        <v>100</v>
      </c>
      <c r="E1972" s="8" t="n">
        <v>40548.52777777778</v>
      </c>
      <c r="F1972" s="9" t="n">
        <v>1.65</v>
      </c>
      <c r="G1972" t="n">
        <v>17511</v>
      </c>
      <c r="H1972" t="inlineStr">
        <is>
          <t>United Kingdom</t>
        </is>
      </c>
      <c r="I1972" s="10">
        <f>IF(OR(G1972="",LEFT(A1972,1)="C",D1972&lt;=0,F1972&lt;=0,ISNUMBER(MATCH(B1972,NonProduct,0)),LEFT(B1972,5)="gift_",H1972&lt;&gt;"United Kingdom"),"Drop","Keep")</f>
        <v/>
      </c>
    </row>
    <row r="1973">
      <c r="A1973" t="n">
        <v>540176</v>
      </c>
      <c r="B1973" t="n">
        <v>22303</v>
      </c>
      <c r="C1973" t="inlineStr">
        <is>
          <t>COFFEE MUG APPLES DESIGN</t>
        </is>
      </c>
      <c r="D1973" t="n">
        <v>36</v>
      </c>
      <c r="E1973" s="8" t="n">
        <v>40548.52777777778</v>
      </c>
      <c r="F1973" s="9" t="n">
        <v>2.1</v>
      </c>
      <c r="G1973" t="n">
        <v>17511</v>
      </c>
      <c r="H1973" t="inlineStr">
        <is>
          <t>United Kingdom</t>
        </is>
      </c>
      <c r="I1973" s="10">
        <f>IF(OR(G1973="",LEFT(A1973,1)="C",D1973&lt;=0,F1973&lt;=0,ISNUMBER(MATCH(B1973,NonProduct,0)),LEFT(B1973,5)="gift_",H1973&lt;&gt;"United Kingdom"),"Drop","Keep")</f>
        <v/>
      </c>
    </row>
    <row r="1974">
      <c r="A1974" t="n">
        <v>540176</v>
      </c>
      <c r="B1974" t="n">
        <v>22302</v>
      </c>
      <c r="C1974" t="inlineStr">
        <is>
          <t>COFFEE MUG PEARS  DESIGN</t>
        </is>
      </c>
      <c r="D1974" t="n">
        <v>36</v>
      </c>
      <c r="E1974" s="8" t="n">
        <v>40548.52777777778</v>
      </c>
      <c r="F1974" s="9" t="n">
        <v>2.1</v>
      </c>
      <c r="G1974" t="n">
        <v>17511</v>
      </c>
      <c r="H1974" t="inlineStr">
        <is>
          <t>United Kingdom</t>
        </is>
      </c>
      <c r="I1974" s="10">
        <f>IF(OR(G1974="",LEFT(A1974,1)="C",D1974&lt;=0,F1974&lt;=0,ISNUMBER(MATCH(B1974,NonProduct,0)),LEFT(B1974,5)="gift_",H1974&lt;&gt;"United Kingdom"),"Drop","Keep")</f>
        <v/>
      </c>
    </row>
    <row r="1975">
      <c r="A1975" t="n">
        <v>540176</v>
      </c>
      <c r="B1975" t="n">
        <v>22665</v>
      </c>
      <c r="C1975" t="inlineStr">
        <is>
          <t>RECIPE BOX BLUE SKETCHBOOK DESIGN</t>
        </is>
      </c>
      <c r="D1975" t="n">
        <v>6</v>
      </c>
      <c r="E1975" s="8" t="n">
        <v>40548.52777777778</v>
      </c>
      <c r="F1975" s="9" t="n">
        <v>2.95</v>
      </c>
      <c r="G1975" t="n">
        <v>17511</v>
      </c>
      <c r="H1975" t="inlineStr">
        <is>
          <t>United Kingdom</t>
        </is>
      </c>
      <c r="I1975" s="10">
        <f>IF(OR(G1975="",LEFT(A1975,1)="C",D1975&lt;=0,F1975&lt;=0,ISNUMBER(MATCH(B1975,NonProduct,0)),LEFT(B1975,5)="gift_",H1975&lt;&gt;"United Kingdom"),"Drop","Keep")</f>
        <v/>
      </c>
    </row>
    <row r="1976">
      <c r="A1976" t="n">
        <v>540176</v>
      </c>
      <c r="B1976" t="n">
        <v>22667</v>
      </c>
      <c r="C1976" t="inlineStr">
        <is>
          <t xml:space="preserve">RECIPE BOX RETROSPOT </t>
        </is>
      </c>
      <c r="D1976" t="n">
        <v>6</v>
      </c>
      <c r="E1976" s="8" t="n">
        <v>40548.52777777778</v>
      </c>
      <c r="F1976" s="9" t="n">
        <v>2.95</v>
      </c>
      <c r="G1976" t="n">
        <v>17511</v>
      </c>
      <c r="H1976" t="inlineStr">
        <is>
          <t>United Kingdom</t>
        </is>
      </c>
      <c r="I1976" s="10">
        <f>IF(OR(G1976="",LEFT(A1976,1)="C",D1976&lt;=0,F1976&lt;=0,ISNUMBER(MATCH(B1976,NonProduct,0)),LEFT(B1976,5)="gift_",H1976&lt;&gt;"United Kingdom"),"Drop","Keep")</f>
        <v/>
      </c>
    </row>
    <row r="1977">
      <c r="A1977" t="n">
        <v>540176</v>
      </c>
      <c r="B1977" t="n">
        <v>22720</v>
      </c>
      <c r="C1977" t="inlineStr">
        <is>
          <t xml:space="preserve">SET OF 3 CAKE TINS PANTRY DESIGN </t>
        </is>
      </c>
      <c r="D1977" t="n">
        <v>24</v>
      </c>
      <c r="E1977" s="8" t="n">
        <v>40548.52777777778</v>
      </c>
      <c r="F1977" s="9" t="n">
        <v>4.25</v>
      </c>
      <c r="G1977" t="n">
        <v>17511</v>
      </c>
      <c r="H1977" t="inlineStr">
        <is>
          <t>United Kingdom</t>
        </is>
      </c>
      <c r="I1977" s="10">
        <f>IF(OR(G1977="",LEFT(A1977,1)="C",D1977&lt;=0,F1977&lt;=0,ISNUMBER(MATCH(B1977,NonProduct,0)),LEFT(B1977,5)="gift_",H1977&lt;&gt;"United Kingdom"),"Drop","Keep")</f>
        <v/>
      </c>
    </row>
    <row r="1978">
      <c r="A1978" t="n">
        <v>540176</v>
      </c>
      <c r="B1978" t="n">
        <v>21217</v>
      </c>
      <c r="C1978" t="inlineStr">
        <is>
          <t>RED RETROSPOT ROUND CAKE TINS</t>
        </is>
      </c>
      <c r="D1978" t="n">
        <v>12</v>
      </c>
      <c r="E1978" s="8" t="n">
        <v>40548.52777777778</v>
      </c>
      <c r="F1978" s="9" t="n">
        <v>8.949999999999999</v>
      </c>
      <c r="G1978" t="n">
        <v>17511</v>
      </c>
      <c r="H1978" t="inlineStr">
        <is>
          <t>United Kingdom</t>
        </is>
      </c>
      <c r="I1978" s="10">
        <f>IF(OR(G1978="",LEFT(A1978,1)="C",D1978&lt;=0,F1978&lt;=0,ISNUMBER(MATCH(B1978,NonProduct,0)),LEFT(B1978,5)="gift_",H1978&lt;&gt;"United Kingdom"),"Drop","Keep")</f>
        <v/>
      </c>
    </row>
    <row r="1979">
      <c r="A1979" t="n">
        <v>540176</v>
      </c>
      <c r="B1979" t="n">
        <v>21428</v>
      </c>
      <c r="C1979" t="inlineStr">
        <is>
          <t xml:space="preserve">SET3 BOOK BOX GREEN GINGHAM FLOWER </t>
        </is>
      </c>
      <c r="D1979" t="n">
        <v>16</v>
      </c>
      <c r="E1979" s="8" t="n">
        <v>40548.52777777778</v>
      </c>
      <c r="F1979" s="9" t="n">
        <v>3.75</v>
      </c>
      <c r="G1979" t="n">
        <v>17511</v>
      </c>
      <c r="H1979" t="inlineStr">
        <is>
          <t>United Kingdom</t>
        </is>
      </c>
      <c r="I1979" s="10">
        <f>IF(OR(G1979="",LEFT(A1979,1)="C",D1979&lt;=0,F1979&lt;=0,ISNUMBER(MATCH(B1979,NonProduct,0)),LEFT(B1979,5)="gift_",H1979&lt;&gt;"United Kingdom"),"Drop","Keep")</f>
        <v/>
      </c>
    </row>
    <row r="1980">
      <c r="A1980" t="n">
        <v>540176</v>
      </c>
      <c r="B1980" t="n">
        <v>21485</v>
      </c>
      <c r="C1980" t="inlineStr">
        <is>
          <t>RETROSPOT HEART HOT WATER BOTTLE</t>
        </is>
      </c>
      <c r="D1980" t="n">
        <v>24</v>
      </c>
      <c r="E1980" s="8" t="n">
        <v>40548.52777777778</v>
      </c>
      <c r="F1980" s="9" t="n">
        <v>4.25</v>
      </c>
      <c r="G1980" t="n">
        <v>17511</v>
      </c>
      <c r="H1980" t="inlineStr">
        <is>
          <t>United Kingdom</t>
        </is>
      </c>
      <c r="I1980" s="10">
        <f>IF(OR(G1980="",LEFT(A1980,1)="C",D1980&lt;=0,F1980&lt;=0,ISNUMBER(MATCH(B1980,NonProduct,0)),LEFT(B1980,5)="gift_",H1980&lt;&gt;"United Kingdom"),"Drop","Keep")</f>
        <v/>
      </c>
    </row>
    <row r="1981">
      <c r="A1981" t="n">
        <v>540176</v>
      </c>
      <c r="B1981" t="n">
        <v>22902</v>
      </c>
      <c r="C1981" t="inlineStr">
        <is>
          <t>TOTE BAG I LOVE LONDON</t>
        </is>
      </c>
      <c r="D1981" t="n">
        <v>50</v>
      </c>
      <c r="E1981" s="8" t="n">
        <v>40548.52777777778</v>
      </c>
      <c r="F1981" s="9" t="n">
        <v>1.69</v>
      </c>
      <c r="G1981" t="n">
        <v>17511</v>
      </c>
      <c r="H1981" t="inlineStr">
        <is>
          <t>United Kingdom</t>
        </is>
      </c>
      <c r="I1981" s="10">
        <f>IF(OR(G1981="",LEFT(A1981,1)="C",D1981&lt;=0,F1981&lt;=0,ISNUMBER(MATCH(B1981,NonProduct,0)),LEFT(B1981,5)="gift_",H1981&lt;&gt;"United Kingdom"),"Drop","Keep")</f>
        <v/>
      </c>
    </row>
    <row r="1982">
      <c r="A1982" t="inlineStr">
        <is>
          <t>C540177</t>
        </is>
      </c>
      <c r="B1982" t="n">
        <v>22781</v>
      </c>
      <c r="C1982" t="inlineStr">
        <is>
          <t>GUMBALL MAGAZINE RACK</t>
        </is>
      </c>
      <c r="D1982" t="n">
        <v>-4</v>
      </c>
      <c r="E1982" s="8" t="n">
        <v>40548.52916666667</v>
      </c>
      <c r="F1982" s="9" t="n">
        <v>7.65</v>
      </c>
      <c r="G1982" t="n">
        <v>16316</v>
      </c>
      <c r="H1982" t="inlineStr">
        <is>
          <t>United Kingdom</t>
        </is>
      </c>
      <c r="I1982" s="10">
        <f>IF(OR(G1982="",LEFT(A1982,1)="C",D1982&lt;=0,F1982&lt;=0,ISNUMBER(MATCH(B1982,NonProduct,0)),LEFT(B1982,5)="gift_",H1982&lt;&gt;"United Kingdom"),"Drop","Keep")</f>
        <v/>
      </c>
    </row>
    <row r="1983">
      <c r="A1983" t="n">
        <v>540178</v>
      </c>
      <c r="B1983" t="n">
        <v>22966</v>
      </c>
      <c r="C1983" t="inlineStr">
        <is>
          <t>GINGERBREAD MAN COOKIE CUTTER</t>
        </is>
      </c>
      <c r="D1983" t="n">
        <v>12</v>
      </c>
      <c r="E1983" s="8" t="n">
        <v>40548.52916666667</v>
      </c>
      <c r="F1983" s="9" t="n">
        <v>1.25</v>
      </c>
      <c r="G1983" t="n">
        <v>12681</v>
      </c>
      <c r="H1983" t="inlineStr">
        <is>
          <t>France</t>
        </is>
      </c>
      <c r="I1983" s="10">
        <f>IF(OR(G1983="",LEFT(A1983,1)="C",D1983&lt;=0,F1983&lt;=0,ISNUMBER(MATCH(B1983,NonProduct,0)),LEFT(B1983,5)="gift_",H1983&lt;&gt;"United Kingdom"),"Drop","Keep")</f>
        <v/>
      </c>
    </row>
    <row r="1984">
      <c r="A1984" t="n">
        <v>540178</v>
      </c>
      <c r="B1984" t="n">
        <v>21881</v>
      </c>
      <c r="C1984" t="inlineStr">
        <is>
          <t>CUTE CATS TAPE</t>
        </is>
      </c>
      <c r="D1984" t="n">
        <v>24</v>
      </c>
      <c r="E1984" s="8" t="n">
        <v>40548.52916666667</v>
      </c>
      <c r="F1984" s="9" t="n">
        <v>0.19</v>
      </c>
      <c r="G1984" t="n">
        <v>12681</v>
      </c>
      <c r="H1984" t="inlineStr">
        <is>
          <t>France</t>
        </is>
      </c>
      <c r="I1984" s="10">
        <f>IF(OR(G1984="",LEFT(A1984,1)="C",D1984&lt;=0,F1984&lt;=0,ISNUMBER(MATCH(B1984,NonProduct,0)),LEFT(B1984,5)="gift_",H1984&lt;&gt;"United Kingdom"),"Drop","Keep")</f>
        <v/>
      </c>
    </row>
    <row r="1985">
      <c r="A1985" t="n">
        <v>540178</v>
      </c>
      <c r="B1985" t="n">
        <v>22504</v>
      </c>
      <c r="C1985" t="inlineStr">
        <is>
          <t>CABIN BAG VINTAGE RETROSPOT</t>
        </is>
      </c>
      <c r="D1985" t="n">
        <v>3</v>
      </c>
      <c r="E1985" s="8" t="n">
        <v>40548.52916666667</v>
      </c>
      <c r="F1985" s="9" t="n">
        <v>12.75</v>
      </c>
      <c r="G1985" t="n">
        <v>12681</v>
      </c>
      <c r="H1985" t="inlineStr">
        <is>
          <t>France</t>
        </is>
      </c>
      <c r="I1985" s="10">
        <f>IF(OR(G1985="",LEFT(A1985,1)="C",D1985&lt;=0,F1985&lt;=0,ISNUMBER(MATCH(B1985,NonProduct,0)),LEFT(B1985,5)="gift_",H1985&lt;&gt;"United Kingdom"),"Drop","Keep")</f>
        <v/>
      </c>
    </row>
    <row r="1986">
      <c r="A1986" t="n">
        <v>540178</v>
      </c>
      <c r="B1986" t="n">
        <v>20973</v>
      </c>
      <c r="C1986" t="inlineStr">
        <is>
          <t>12 PENCIL SMALL TUBE WOODLAND</t>
        </is>
      </c>
      <c r="D1986" t="n">
        <v>24</v>
      </c>
      <c r="E1986" s="8" t="n">
        <v>40548.52916666667</v>
      </c>
      <c r="F1986" s="9" t="n">
        <v>0.65</v>
      </c>
      <c r="G1986" t="n">
        <v>12681</v>
      </c>
      <c r="H1986" t="inlineStr">
        <is>
          <t>France</t>
        </is>
      </c>
      <c r="I1986" s="10">
        <f>IF(OR(G1986="",LEFT(A1986,1)="C",D1986&lt;=0,F1986&lt;=0,ISNUMBER(MATCH(B1986,NonProduct,0)),LEFT(B1986,5)="gift_",H1986&lt;&gt;"United Kingdom"),"Drop","Keep")</f>
        <v/>
      </c>
    </row>
    <row r="1987">
      <c r="A1987" t="n">
        <v>540178</v>
      </c>
      <c r="B1987" t="n">
        <v>20975</v>
      </c>
      <c r="C1987" t="inlineStr">
        <is>
          <t>12 PENCILS SMALL TUBE RED RETROSPOT</t>
        </is>
      </c>
      <c r="D1987" t="n">
        <v>24</v>
      </c>
      <c r="E1987" s="8" t="n">
        <v>40548.52916666667</v>
      </c>
      <c r="F1987" s="9" t="n">
        <v>0.65</v>
      </c>
      <c r="G1987" t="n">
        <v>12681</v>
      </c>
      <c r="H1987" t="inlineStr">
        <is>
          <t>France</t>
        </is>
      </c>
      <c r="I1987" s="10">
        <f>IF(OR(G1987="",LEFT(A1987,1)="C",D1987&lt;=0,F1987&lt;=0,ISNUMBER(MATCH(B1987,NonProduct,0)),LEFT(B1987,5)="gift_",H1987&lt;&gt;"United Kingdom"),"Drop","Keep")</f>
        <v/>
      </c>
    </row>
    <row r="1988">
      <c r="A1988" t="n">
        <v>540178</v>
      </c>
      <c r="B1988" t="n">
        <v>22895</v>
      </c>
      <c r="C1988" t="inlineStr">
        <is>
          <t>SET OF 2 TEA TOWELS APPLE AND PEARS</t>
        </is>
      </c>
      <c r="D1988" t="n">
        <v>6</v>
      </c>
      <c r="E1988" s="8" t="n">
        <v>40548.52916666667</v>
      </c>
      <c r="F1988" s="9" t="n">
        <v>2.95</v>
      </c>
      <c r="G1988" t="n">
        <v>12681</v>
      </c>
      <c r="H1988" t="inlineStr">
        <is>
          <t>France</t>
        </is>
      </c>
      <c r="I1988" s="10">
        <f>IF(OR(G1988="",LEFT(A1988,1)="C",D1988&lt;=0,F1988&lt;=0,ISNUMBER(MATCH(B1988,NonProduct,0)),LEFT(B1988,5)="gift_",H1988&lt;&gt;"United Kingdom"),"Drop","Keep")</f>
        <v/>
      </c>
    </row>
    <row r="1989">
      <c r="A1989" t="n">
        <v>540178</v>
      </c>
      <c r="B1989" t="n">
        <v>22348</v>
      </c>
      <c r="C1989" t="inlineStr">
        <is>
          <t>TEA BAG PLATE RED RETROSPOT</t>
        </is>
      </c>
      <c r="D1989" t="n">
        <v>24</v>
      </c>
      <c r="E1989" s="8" t="n">
        <v>40548.52916666667</v>
      </c>
      <c r="F1989" s="9" t="n">
        <v>0.85</v>
      </c>
      <c r="G1989" t="n">
        <v>12681</v>
      </c>
      <c r="H1989" t="inlineStr">
        <is>
          <t>France</t>
        </is>
      </c>
      <c r="I1989" s="10">
        <f>IF(OR(G1989="",LEFT(A1989,1)="C",D1989&lt;=0,F1989&lt;=0,ISNUMBER(MATCH(B1989,NonProduct,0)),LEFT(B1989,5)="gift_",H1989&lt;&gt;"United Kingdom"),"Drop","Keep")</f>
        <v/>
      </c>
    </row>
    <row r="1990">
      <c r="A1990" t="n">
        <v>540178</v>
      </c>
      <c r="B1990" t="n">
        <v>21989</v>
      </c>
      <c r="C1990" t="inlineStr">
        <is>
          <t>PACK OF 20 SKULL PAPER NAPKINS</t>
        </is>
      </c>
      <c r="D1990" t="n">
        <v>12</v>
      </c>
      <c r="E1990" s="8" t="n">
        <v>40548.52916666667</v>
      </c>
      <c r="F1990" s="9" t="n">
        <v>0.85</v>
      </c>
      <c r="G1990" t="n">
        <v>12681</v>
      </c>
      <c r="H1990" t="inlineStr">
        <is>
          <t>France</t>
        </is>
      </c>
      <c r="I1990" s="10">
        <f>IF(OR(G1990="",LEFT(A1990,1)="C",D1990&lt;=0,F1990&lt;=0,ISNUMBER(MATCH(B1990,NonProduct,0)),LEFT(B1990,5)="gift_",H1990&lt;&gt;"United Kingdom"),"Drop","Keep")</f>
        <v/>
      </c>
    </row>
    <row r="1991">
      <c r="A1991" t="n">
        <v>540178</v>
      </c>
      <c r="B1991" t="n">
        <v>22892</v>
      </c>
      <c r="C1991" t="inlineStr">
        <is>
          <t>SET OF SALT AND PEPPER TOADSTOOLS</t>
        </is>
      </c>
      <c r="D1991" t="n">
        <v>12</v>
      </c>
      <c r="E1991" s="8" t="n">
        <v>40548.52916666667</v>
      </c>
      <c r="F1991" s="9" t="n">
        <v>1.25</v>
      </c>
      <c r="G1991" t="n">
        <v>12681</v>
      </c>
      <c r="H1991" t="inlineStr">
        <is>
          <t>France</t>
        </is>
      </c>
      <c r="I1991" s="10">
        <f>IF(OR(G1991="",LEFT(A1991,1)="C",D1991&lt;=0,F1991&lt;=0,ISNUMBER(MATCH(B1991,NonProduct,0)),LEFT(B1991,5)="gift_",H1991&lt;&gt;"United Kingdom"),"Drop","Keep")</f>
        <v/>
      </c>
    </row>
    <row r="1992">
      <c r="A1992" t="n">
        <v>540178</v>
      </c>
      <c r="B1992" t="n">
        <v>22467</v>
      </c>
      <c r="C1992" t="inlineStr">
        <is>
          <t>GUMBALL COAT RACK</t>
        </is>
      </c>
      <c r="D1992" t="n">
        <v>6</v>
      </c>
      <c r="E1992" s="8" t="n">
        <v>40548.52916666667</v>
      </c>
      <c r="F1992" s="9" t="n">
        <v>2.55</v>
      </c>
      <c r="G1992" t="n">
        <v>12681</v>
      </c>
      <c r="H1992" t="inlineStr">
        <is>
          <t>France</t>
        </is>
      </c>
      <c r="I1992" s="10">
        <f>IF(OR(G1992="",LEFT(A1992,1)="C",D1992&lt;=0,F1992&lt;=0,ISNUMBER(MATCH(B1992,NonProduct,0)),LEFT(B1992,5)="gift_",H1992&lt;&gt;"United Kingdom"),"Drop","Keep")</f>
        <v/>
      </c>
    </row>
    <row r="1993">
      <c r="A1993" t="n">
        <v>540178</v>
      </c>
      <c r="B1993" t="n">
        <v>21708</v>
      </c>
      <c r="C1993" t="inlineStr">
        <is>
          <t>FOLDING UMBRELLA CREAM POLKADOT</t>
        </is>
      </c>
      <c r="D1993" t="n">
        <v>4</v>
      </c>
      <c r="E1993" s="8" t="n">
        <v>40548.52916666667</v>
      </c>
      <c r="F1993" s="9" t="n">
        <v>4.95</v>
      </c>
      <c r="G1993" t="n">
        <v>12681</v>
      </c>
      <c r="H1993" t="inlineStr">
        <is>
          <t>France</t>
        </is>
      </c>
      <c r="I1993" s="10">
        <f>IF(OR(G1993="",LEFT(A1993,1)="C",D1993&lt;=0,F1993&lt;=0,ISNUMBER(MATCH(B1993,NonProduct,0)),LEFT(B1993,5)="gift_",H1993&lt;&gt;"United Kingdom"),"Drop","Keep")</f>
        <v/>
      </c>
    </row>
    <row r="1994">
      <c r="A1994" t="n">
        <v>540178</v>
      </c>
      <c r="B1994" t="n">
        <v>20682</v>
      </c>
      <c r="C1994" t="inlineStr">
        <is>
          <t>RED RETROSPOT CHILDRENS UMBRELLA</t>
        </is>
      </c>
      <c r="D1994" t="n">
        <v>6</v>
      </c>
      <c r="E1994" s="8" t="n">
        <v>40548.52916666667</v>
      </c>
      <c r="F1994" s="9" t="n">
        <v>3.25</v>
      </c>
      <c r="G1994" t="n">
        <v>12681</v>
      </c>
      <c r="H1994" t="inlineStr">
        <is>
          <t>France</t>
        </is>
      </c>
      <c r="I1994" s="10">
        <f>IF(OR(G1994="",LEFT(A1994,1)="C",D1994&lt;=0,F1994&lt;=0,ISNUMBER(MATCH(B1994,NonProduct,0)),LEFT(B1994,5)="gift_",H1994&lt;&gt;"United Kingdom"),"Drop","Keep")</f>
        <v/>
      </c>
    </row>
    <row r="1995">
      <c r="A1995" t="n">
        <v>540178</v>
      </c>
      <c r="B1995" t="n">
        <v>20686</v>
      </c>
      <c r="C1995" t="inlineStr">
        <is>
          <t>DOLLY MIXTURE CHILDREN'S UMBRELLA</t>
        </is>
      </c>
      <c r="D1995" t="n">
        <v>6</v>
      </c>
      <c r="E1995" s="8" t="n">
        <v>40548.52916666667</v>
      </c>
      <c r="F1995" s="9" t="n">
        <v>3.25</v>
      </c>
      <c r="G1995" t="n">
        <v>12681</v>
      </c>
      <c r="H1995" t="inlineStr">
        <is>
          <t>France</t>
        </is>
      </c>
      <c r="I1995" s="10">
        <f>IF(OR(G1995="",LEFT(A1995,1)="C",D1995&lt;=0,F1995&lt;=0,ISNUMBER(MATCH(B1995,NonProduct,0)),LEFT(B1995,5)="gift_",H1995&lt;&gt;"United Kingdom"),"Drop","Keep")</f>
        <v/>
      </c>
    </row>
    <row r="1996">
      <c r="A1996" t="n">
        <v>540178</v>
      </c>
      <c r="B1996" t="n">
        <v>21706</v>
      </c>
      <c r="C1996" t="inlineStr">
        <is>
          <t>FOLDING UMBRELLA RED/WHITE POLKADOT</t>
        </is>
      </c>
      <c r="D1996" t="n">
        <v>4</v>
      </c>
      <c r="E1996" s="8" t="n">
        <v>40548.52916666667</v>
      </c>
      <c r="F1996" s="9" t="n">
        <v>4.95</v>
      </c>
      <c r="G1996" t="n">
        <v>12681</v>
      </c>
      <c r="H1996" t="inlineStr">
        <is>
          <t>France</t>
        </is>
      </c>
      <c r="I1996" s="10">
        <f>IF(OR(G1996="",LEFT(A1996,1)="C",D1996&lt;=0,F1996&lt;=0,ISNUMBER(MATCH(B1996,NonProduct,0)),LEFT(B1996,5)="gift_",H1996&lt;&gt;"United Kingdom"),"Drop","Keep")</f>
        <v/>
      </c>
    </row>
    <row r="1997">
      <c r="A1997" t="n">
        <v>540178</v>
      </c>
      <c r="B1997" t="n">
        <v>22554</v>
      </c>
      <c r="C1997" t="inlineStr">
        <is>
          <t>PLASTERS IN TIN WOODLAND ANIMALS</t>
        </is>
      </c>
      <c r="D1997" t="n">
        <v>12</v>
      </c>
      <c r="E1997" s="8" t="n">
        <v>40548.52916666667</v>
      </c>
      <c r="F1997" s="9" t="n">
        <v>1.65</v>
      </c>
      <c r="G1997" t="n">
        <v>12681</v>
      </c>
      <c r="H1997" t="inlineStr">
        <is>
          <t>France</t>
        </is>
      </c>
      <c r="I1997" s="10">
        <f>IF(OR(G1997="",LEFT(A1997,1)="C",D1997&lt;=0,F1997&lt;=0,ISNUMBER(MATCH(B1997,NonProduct,0)),LEFT(B1997,5)="gift_",H1997&lt;&gt;"United Kingdom"),"Drop","Keep")</f>
        <v/>
      </c>
    </row>
    <row r="1998">
      <c r="A1998" t="n">
        <v>540178</v>
      </c>
      <c r="B1998" t="n">
        <v>22556</v>
      </c>
      <c r="C1998" t="inlineStr">
        <is>
          <t xml:space="preserve">PLASTERS IN TIN CIRCUS PARADE </t>
        </is>
      </c>
      <c r="D1998" t="n">
        <v>12</v>
      </c>
      <c r="E1998" s="8" t="n">
        <v>40548.52916666667</v>
      </c>
      <c r="F1998" s="9" t="n">
        <v>1.65</v>
      </c>
      <c r="G1998" t="n">
        <v>12681</v>
      </c>
      <c r="H1998" t="inlineStr">
        <is>
          <t>France</t>
        </is>
      </c>
      <c r="I1998" s="10">
        <f>IF(OR(G1998="",LEFT(A1998,1)="C",D1998&lt;=0,F1998&lt;=0,ISNUMBER(MATCH(B1998,NonProduct,0)),LEFT(B1998,5)="gift_",H1998&lt;&gt;"United Kingdom"),"Drop","Keep")</f>
        <v/>
      </c>
    </row>
    <row r="1999">
      <c r="A1999" t="n">
        <v>540178</v>
      </c>
      <c r="B1999" t="n">
        <v>22894</v>
      </c>
      <c r="C1999" t="inlineStr">
        <is>
          <t xml:space="preserve">TABLECLOTH RED APPLES DESIGN </t>
        </is>
      </c>
      <c r="D1999" t="n">
        <v>2</v>
      </c>
      <c r="E1999" s="8" t="n">
        <v>40548.52916666667</v>
      </c>
      <c r="F1999" s="9" t="n">
        <v>8.5</v>
      </c>
      <c r="G1999" t="n">
        <v>12681</v>
      </c>
      <c r="H1999" t="inlineStr">
        <is>
          <t>France</t>
        </is>
      </c>
      <c r="I1999" s="10">
        <f>IF(OR(G1999="",LEFT(A1999,1)="C",D1999&lt;=0,F1999&lt;=0,ISNUMBER(MATCH(B1999,NonProduct,0)),LEFT(B1999,5)="gift_",H1999&lt;&gt;"United Kingdom"),"Drop","Keep")</f>
        <v/>
      </c>
    </row>
    <row r="2000">
      <c r="A2000" t="n">
        <v>540178</v>
      </c>
      <c r="B2000" t="n">
        <v>22365</v>
      </c>
      <c r="C2000" t="inlineStr">
        <is>
          <t>DOORMAT RESPECTABLE HOUSE</t>
        </is>
      </c>
      <c r="D2000" t="n">
        <v>2</v>
      </c>
      <c r="E2000" s="8" t="n">
        <v>40548.52916666667</v>
      </c>
      <c r="F2000" s="9" t="n">
        <v>7.95</v>
      </c>
      <c r="G2000" t="n">
        <v>12681</v>
      </c>
      <c r="H2000" t="inlineStr">
        <is>
          <t>France</t>
        </is>
      </c>
      <c r="I2000" s="10">
        <f>IF(OR(G2000="",LEFT(A2000,1)="C",D2000&lt;=0,F2000&lt;=0,ISNUMBER(MATCH(B2000,NonProduct,0)),LEFT(B2000,5)="gift_",H2000&lt;&gt;"United Kingdom"),"Drop","Keep")</f>
        <v/>
      </c>
    </row>
    <row r="2001">
      <c r="A2001" t="n">
        <v>540178</v>
      </c>
      <c r="B2001" t="n">
        <v>22313</v>
      </c>
      <c r="C2001" t="inlineStr">
        <is>
          <t>OFFICE MUG WARMER PINK</t>
        </is>
      </c>
      <c r="D2001" t="n">
        <v>6</v>
      </c>
      <c r="E2001" s="8" t="n">
        <v>40548.52916666667</v>
      </c>
      <c r="F2001" s="9" t="n">
        <v>2.95</v>
      </c>
      <c r="G2001" t="n">
        <v>12681</v>
      </c>
      <c r="H2001" t="inlineStr">
        <is>
          <t>France</t>
        </is>
      </c>
      <c r="I2001" s="10">
        <f>IF(OR(G2001="",LEFT(A2001,1)="C",D2001&lt;=0,F2001&lt;=0,ISNUMBER(MATCH(B2001,NonProduct,0)),LEFT(B2001,5)="gift_",H2001&lt;&gt;"United Kingdom"),"Drop","Keep")</f>
        <v/>
      </c>
    </row>
    <row r="2002">
      <c r="A2002" t="n">
        <v>540178</v>
      </c>
      <c r="B2002" t="n">
        <v>22314</v>
      </c>
      <c r="C2002" t="inlineStr">
        <is>
          <t>OFFICE MUG WARMER CHOC+BLUE</t>
        </is>
      </c>
      <c r="D2002" t="n">
        <v>6</v>
      </c>
      <c r="E2002" s="8" t="n">
        <v>40548.52916666667</v>
      </c>
      <c r="F2002" s="9" t="n">
        <v>2.95</v>
      </c>
      <c r="G2002" t="n">
        <v>12681</v>
      </c>
      <c r="H2002" t="inlineStr">
        <is>
          <t>France</t>
        </is>
      </c>
      <c r="I2002" s="10">
        <f>IF(OR(G2002="",LEFT(A2002,1)="C",D2002&lt;=0,F2002&lt;=0,ISNUMBER(MATCH(B2002,NonProduct,0)),LEFT(B2002,5)="gift_",H2002&lt;&gt;"United Kingdom"),"Drop","Keep")</f>
        <v/>
      </c>
    </row>
    <row r="2003">
      <c r="A2003" t="n">
        <v>540178</v>
      </c>
      <c r="B2003" t="n">
        <v>21212</v>
      </c>
      <c r="C2003" t="inlineStr">
        <is>
          <t>PACK OF 72 RETROSPOT CAKE CASES</t>
        </is>
      </c>
      <c r="D2003" t="n">
        <v>24</v>
      </c>
      <c r="E2003" s="8" t="n">
        <v>40548.52916666667</v>
      </c>
      <c r="F2003" s="9" t="n">
        <v>0.55</v>
      </c>
      <c r="G2003" t="n">
        <v>12681</v>
      </c>
      <c r="H2003" t="inlineStr">
        <is>
          <t>France</t>
        </is>
      </c>
      <c r="I2003" s="10">
        <f>IF(OR(G2003="",LEFT(A2003,1)="C",D2003&lt;=0,F2003&lt;=0,ISNUMBER(MATCH(B2003,NonProduct,0)),LEFT(B2003,5)="gift_",H2003&lt;&gt;"United Kingdom"),"Drop","Keep")</f>
        <v/>
      </c>
    </row>
    <row r="2004">
      <c r="A2004" t="n">
        <v>540178</v>
      </c>
      <c r="B2004" t="n">
        <v>22352</v>
      </c>
      <c r="C2004" t="inlineStr">
        <is>
          <t xml:space="preserve">LUNCH BOX WITH CUTLERY RETROSPOT </t>
        </is>
      </c>
      <c r="D2004" t="n">
        <v>6</v>
      </c>
      <c r="E2004" s="8" t="n">
        <v>40548.52916666667</v>
      </c>
      <c r="F2004" s="9" t="n">
        <v>2.55</v>
      </c>
      <c r="G2004" t="n">
        <v>12681</v>
      </c>
      <c r="H2004" t="inlineStr">
        <is>
          <t>France</t>
        </is>
      </c>
      <c r="I2004" s="10">
        <f>IF(OR(G2004="",LEFT(A2004,1)="C",D2004&lt;=0,F2004&lt;=0,ISNUMBER(MATCH(B2004,NonProduct,0)),LEFT(B2004,5)="gift_",H2004&lt;&gt;"United Kingdom"),"Drop","Keep")</f>
        <v/>
      </c>
    </row>
    <row r="2005">
      <c r="A2005" t="n">
        <v>540178</v>
      </c>
      <c r="B2005" t="n">
        <v>21086</v>
      </c>
      <c r="C2005" t="inlineStr">
        <is>
          <t>SET/6 RED SPOTTY PAPER CUPS</t>
        </is>
      </c>
      <c r="D2005" t="n">
        <v>12</v>
      </c>
      <c r="E2005" s="8" t="n">
        <v>40548.52916666667</v>
      </c>
      <c r="F2005" s="9" t="n">
        <v>0.65</v>
      </c>
      <c r="G2005" t="n">
        <v>12681</v>
      </c>
      <c r="H2005" t="inlineStr">
        <is>
          <t>France</t>
        </is>
      </c>
      <c r="I2005" s="10">
        <f>IF(OR(G2005="",LEFT(A2005,1)="C",D2005&lt;=0,F2005&lt;=0,ISNUMBER(MATCH(B2005,NonProduct,0)),LEFT(B2005,5)="gift_",H2005&lt;&gt;"United Kingdom"),"Drop","Keep")</f>
        <v/>
      </c>
    </row>
    <row r="2006">
      <c r="A2006" t="n">
        <v>540178</v>
      </c>
      <c r="B2006" t="n">
        <v>21238</v>
      </c>
      <c r="C2006" t="inlineStr">
        <is>
          <t>RED RETROSPOT CUP</t>
        </is>
      </c>
      <c r="D2006" t="n">
        <v>8</v>
      </c>
      <c r="E2006" s="8" t="n">
        <v>40548.52916666667</v>
      </c>
      <c r="F2006" s="9" t="n">
        <v>0.85</v>
      </c>
      <c r="G2006" t="n">
        <v>12681</v>
      </c>
      <c r="H2006" t="inlineStr">
        <is>
          <t>France</t>
        </is>
      </c>
      <c r="I2006" s="10">
        <f>IF(OR(G2006="",LEFT(A2006,1)="C",D2006&lt;=0,F2006&lt;=0,ISNUMBER(MATCH(B2006,NonProduct,0)),LEFT(B2006,5)="gift_",H2006&lt;&gt;"United Kingdom"),"Drop","Keep")</f>
        <v/>
      </c>
    </row>
    <row r="2007">
      <c r="A2007" t="n">
        <v>540178</v>
      </c>
      <c r="B2007" t="n">
        <v>21064</v>
      </c>
      <c r="C2007" t="inlineStr">
        <is>
          <t>BOOM BOX SPEAKER BOYS</t>
        </is>
      </c>
      <c r="D2007" t="n">
        <v>2</v>
      </c>
      <c r="E2007" s="8" t="n">
        <v>40548.52916666667</v>
      </c>
      <c r="F2007" s="9" t="n">
        <v>5.95</v>
      </c>
      <c r="G2007" t="n">
        <v>12681</v>
      </c>
      <c r="H2007" t="inlineStr">
        <is>
          <t>France</t>
        </is>
      </c>
      <c r="I2007" s="10">
        <f>IF(OR(G2007="",LEFT(A2007,1)="C",D2007&lt;=0,F2007&lt;=0,ISNUMBER(MATCH(B2007,NonProduct,0)),LEFT(B2007,5)="gift_",H2007&lt;&gt;"United Kingdom"),"Drop","Keep")</f>
        <v/>
      </c>
    </row>
    <row r="2008">
      <c r="A2008" t="n">
        <v>540178</v>
      </c>
      <c r="B2008" t="n">
        <v>22961</v>
      </c>
      <c r="C2008" t="inlineStr">
        <is>
          <t>JAM MAKING SET PRINTED</t>
        </is>
      </c>
      <c r="D2008" t="n">
        <v>12</v>
      </c>
      <c r="E2008" s="8" t="n">
        <v>40548.52916666667</v>
      </c>
      <c r="F2008" s="9" t="n">
        <v>1.45</v>
      </c>
      <c r="G2008" t="n">
        <v>12681</v>
      </c>
      <c r="H2008" t="inlineStr">
        <is>
          <t>France</t>
        </is>
      </c>
      <c r="I2008" s="10">
        <f>IF(OR(G2008="",LEFT(A2008,1)="C",D2008&lt;=0,F2008&lt;=0,ISNUMBER(MATCH(B2008,NonProduct,0)),LEFT(B2008,5)="gift_",H2008&lt;&gt;"United Kingdom"),"Drop","Keep")</f>
        <v/>
      </c>
    </row>
    <row r="2009">
      <c r="A2009" t="n">
        <v>540178</v>
      </c>
      <c r="B2009" t="n">
        <v>21786</v>
      </c>
      <c r="C2009" t="inlineStr">
        <is>
          <t xml:space="preserve">POLKADOT RAIN HAT </t>
        </is>
      </c>
      <c r="D2009" t="n">
        <v>24</v>
      </c>
      <c r="E2009" s="8" t="n">
        <v>40548.52916666667</v>
      </c>
      <c r="F2009" s="9" t="n">
        <v>0.42</v>
      </c>
      <c r="G2009" t="n">
        <v>12681</v>
      </c>
      <c r="H2009" t="inlineStr">
        <is>
          <t>France</t>
        </is>
      </c>
      <c r="I2009" s="10">
        <f>IF(OR(G2009="",LEFT(A2009,1)="C",D2009&lt;=0,F2009&lt;=0,ISNUMBER(MATCH(B2009,NonProduct,0)),LEFT(B2009,5)="gift_",H2009&lt;&gt;"United Kingdom"),"Drop","Keep")</f>
        <v/>
      </c>
    </row>
    <row r="2010">
      <c r="A2010" t="n">
        <v>540178</v>
      </c>
      <c r="B2010" t="n">
        <v>22027</v>
      </c>
      <c r="C2010" t="inlineStr">
        <is>
          <t>TEA PARTY BIRTHDAY CARD</t>
        </is>
      </c>
      <c r="D2010" t="n">
        <v>12</v>
      </c>
      <c r="E2010" s="8" t="n">
        <v>40548.52916666667</v>
      </c>
      <c r="F2010" s="9" t="n">
        <v>0.42</v>
      </c>
      <c r="G2010" t="n">
        <v>12681</v>
      </c>
      <c r="H2010" t="inlineStr">
        <is>
          <t>France</t>
        </is>
      </c>
      <c r="I2010" s="10">
        <f>IF(OR(G2010="",LEFT(A2010,1)="C",D2010&lt;=0,F2010&lt;=0,ISNUMBER(MATCH(B2010,NonProduct,0)),LEFT(B2010,5)="gift_",H2010&lt;&gt;"United Kingdom"),"Drop","Keep")</f>
        <v/>
      </c>
    </row>
    <row r="2011">
      <c r="A2011" t="n">
        <v>540178</v>
      </c>
      <c r="B2011" t="n">
        <v>22037</v>
      </c>
      <c r="C2011" t="inlineStr">
        <is>
          <t>ROBOT BIRTHDAY CARD</t>
        </is>
      </c>
      <c r="D2011" t="n">
        <v>12</v>
      </c>
      <c r="E2011" s="8" t="n">
        <v>40548.52916666667</v>
      </c>
      <c r="F2011" s="9" t="n">
        <v>0.42</v>
      </c>
      <c r="G2011" t="n">
        <v>12681</v>
      </c>
      <c r="H2011" t="inlineStr">
        <is>
          <t>France</t>
        </is>
      </c>
      <c r="I2011" s="10">
        <f>IF(OR(G2011="",LEFT(A2011,1)="C",D2011&lt;=0,F2011&lt;=0,ISNUMBER(MATCH(B2011,NonProduct,0)),LEFT(B2011,5)="gift_",H2011&lt;&gt;"United Kingdom"),"Drop","Keep")</f>
        <v/>
      </c>
    </row>
    <row r="2012">
      <c r="A2012" t="n">
        <v>540178</v>
      </c>
      <c r="B2012" t="n">
        <v>21224</v>
      </c>
      <c r="C2012" t="inlineStr">
        <is>
          <t>SET/4 SKULL BADGES</t>
        </is>
      </c>
      <c r="D2012" t="n">
        <v>10</v>
      </c>
      <c r="E2012" s="8" t="n">
        <v>40548.52916666667</v>
      </c>
      <c r="F2012" s="9" t="n">
        <v>1.25</v>
      </c>
      <c r="G2012" t="n">
        <v>12681</v>
      </c>
      <c r="H2012" t="inlineStr">
        <is>
          <t>France</t>
        </is>
      </c>
      <c r="I2012" s="10">
        <f>IF(OR(G2012="",LEFT(A2012,1)="C",D2012&lt;=0,F2012&lt;=0,ISNUMBER(MATCH(B2012,NonProduct,0)),LEFT(B2012,5)="gift_",H2012&lt;&gt;"United Kingdom"),"Drop","Keep")</f>
        <v/>
      </c>
    </row>
    <row r="2013">
      <c r="A2013" t="n">
        <v>540178</v>
      </c>
      <c r="B2013" t="n">
        <v>22904</v>
      </c>
      <c r="C2013" t="inlineStr">
        <is>
          <t>CALENDAR PAPER CUT DESIGN</t>
        </is>
      </c>
      <c r="D2013" t="n">
        <v>6</v>
      </c>
      <c r="E2013" s="8" t="n">
        <v>40548.52916666667</v>
      </c>
      <c r="F2013" s="9" t="n">
        <v>2.95</v>
      </c>
      <c r="G2013" t="n">
        <v>12681</v>
      </c>
      <c r="H2013" t="inlineStr">
        <is>
          <t>France</t>
        </is>
      </c>
      <c r="I2013" s="10">
        <f>IF(OR(G2013="",LEFT(A2013,1)="C",D2013&lt;=0,F2013&lt;=0,ISNUMBER(MATCH(B2013,NonProduct,0)),LEFT(B2013,5)="gift_",H2013&lt;&gt;"United Kingdom"),"Drop","Keep")</f>
        <v/>
      </c>
    </row>
    <row r="2014">
      <c r="A2014" t="n">
        <v>540178</v>
      </c>
      <c r="B2014" t="n">
        <v>21544</v>
      </c>
      <c r="C2014" t="inlineStr">
        <is>
          <t xml:space="preserve">SKULLS  WATER TRANSFER TATTOOS </t>
        </is>
      </c>
      <c r="D2014" t="n">
        <v>12</v>
      </c>
      <c r="E2014" s="8" t="n">
        <v>40548.52916666667</v>
      </c>
      <c r="F2014" s="9" t="n">
        <v>0.85</v>
      </c>
      <c r="G2014" t="n">
        <v>12681</v>
      </c>
      <c r="H2014" t="inlineStr">
        <is>
          <t>France</t>
        </is>
      </c>
      <c r="I2014" s="10">
        <f>IF(OR(G2014="",LEFT(A2014,1)="C",D2014&lt;=0,F2014&lt;=0,ISNUMBER(MATCH(B2014,NonProduct,0)),LEFT(B2014,5)="gift_",H2014&lt;&gt;"United Kingdom"),"Drop","Keep")</f>
        <v/>
      </c>
    </row>
    <row r="2015">
      <c r="A2015" t="n">
        <v>540178</v>
      </c>
      <c r="B2015" t="n">
        <v>22620</v>
      </c>
      <c r="C2015" t="inlineStr">
        <is>
          <t>4 TRADITIONAL SPINNING TOPS</t>
        </is>
      </c>
      <c r="D2015" t="n">
        <v>12</v>
      </c>
      <c r="E2015" s="8" t="n">
        <v>40548.52916666667</v>
      </c>
      <c r="F2015" s="9" t="n">
        <v>1.25</v>
      </c>
      <c r="G2015" t="n">
        <v>12681</v>
      </c>
      <c r="H2015" t="inlineStr">
        <is>
          <t>France</t>
        </is>
      </c>
      <c r="I2015" s="10">
        <f>IF(OR(G2015="",LEFT(A2015,1)="C",D2015&lt;=0,F2015&lt;=0,ISNUMBER(MATCH(B2015,NonProduct,0)),LEFT(B2015,5)="gift_",H2015&lt;&gt;"United Kingdom"),"Drop","Keep")</f>
        <v/>
      </c>
    </row>
    <row r="2016">
      <c r="A2016" t="n">
        <v>540178</v>
      </c>
      <c r="B2016" t="inlineStr">
        <is>
          <t>POST</t>
        </is>
      </c>
      <c r="C2016" t="inlineStr">
        <is>
          <t>POSTAGE</t>
        </is>
      </c>
      <c r="D2016" t="n">
        <v>3</v>
      </c>
      <c r="E2016" s="8" t="n">
        <v>40548.52916666667</v>
      </c>
      <c r="F2016" s="9" t="n">
        <v>18</v>
      </c>
      <c r="G2016" t="n">
        <v>12681</v>
      </c>
      <c r="H2016" t="inlineStr">
        <is>
          <t>France</t>
        </is>
      </c>
      <c r="I2016" s="10">
        <f>IF(OR(G2016="",LEFT(A2016,1)="C",D2016&lt;=0,F2016&lt;=0,ISNUMBER(MATCH(B2016,NonProduct,0)),LEFT(B2016,5)="gift_",H2016&lt;&gt;"United Kingdom"),"Drop","Keep")</f>
        <v/>
      </c>
    </row>
    <row r="2017">
      <c r="A2017" t="n">
        <v>540179</v>
      </c>
      <c r="B2017" t="n">
        <v>22470</v>
      </c>
      <c r="C2017" t="inlineStr">
        <is>
          <t>HEART OF WICKER LARGE</t>
        </is>
      </c>
      <c r="D2017" t="n">
        <v>4</v>
      </c>
      <c r="E2017" s="8" t="n">
        <v>40548.5375</v>
      </c>
      <c r="F2017" s="9" t="n">
        <v>2.95</v>
      </c>
      <c r="G2017" t="n">
        <v>16033</v>
      </c>
      <c r="H2017" t="inlineStr">
        <is>
          <t>United Kingdom</t>
        </is>
      </c>
      <c r="I2017" s="10">
        <f>IF(OR(G2017="",LEFT(A2017,1)="C",D2017&lt;=0,F2017&lt;=0,ISNUMBER(MATCH(B2017,NonProduct,0)),LEFT(B2017,5)="gift_",H2017&lt;&gt;"United Kingdom"),"Drop","Keep")</f>
        <v/>
      </c>
    </row>
    <row r="2018">
      <c r="A2018" t="n">
        <v>540179</v>
      </c>
      <c r="B2018" t="n">
        <v>22852</v>
      </c>
      <c r="C2018" t="inlineStr">
        <is>
          <t>DOG BOWL VINTAGE CREAM</t>
        </is>
      </c>
      <c r="D2018" t="n">
        <v>1</v>
      </c>
      <c r="E2018" s="8" t="n">
        <v>40548.5375</v>
      </c>
      <c r="F2018" s="9" t="n">
        <v>4.25</v>
      </c>
      <c r="G2018" t="n">
        <v>16033</v>
      </c>
      <c r="H2018" t="inlineStr">
        <is>
          <t>United Kingdom</t>
        </is>
      </c>
      <c r="I2018" s="10">
        <f>IF(OR(G2018="",LEFT(A2018,1)="C",D2018&lt;=0,F2018&lt;=0,ISNUMBER(MATCH(B2018,NonProduct,0)),LEFT(B2018,5)="gift_",H2018&lt;&gt;"United Kingdom"),"Drop","Keep")</f>
        <v/>
      </c>
    </row>
    <row r="2019">
      <c r="A2019" t="n">
        <v>540179</v>
      </c>
      <c r="B2019" t="n">
        <v>22853</v>
      </c>
      <c r="C2019" t="inlineStr">
        <is>
          <t>CAT BOWL VINTAGE CREAM</t>
        </is>
      </c>
      <c r="D2019" t="n">
        <v>1</v>
      </c>
      <c r="E2019" s="8" t="n">
        <v>40548.5375</v>
      </c>
      <c r="F2019" s="9" t="n">
        <v>3.25</v>
      </c>
      <c r="G2019" t="n">
        <v>16033</v>
      </c>
      <c r="H2019" t="inlineStr">
        <is>
          <t>United Kingdom</t>
        </is>
      </c>
      <c r="I2019" s="10">
        <f>IF(OR(G2019="",LEFT(A2019,1)="C",D2019&lt;=0,F2019&lt;=0,ISNUMBER(MATCH(B2019,NonProduct,0)),LEFT(B2019,5)="gift_",H2019&lt;&gt;"United Kingdom"),"Drop","Keep")</f>
        <v/>
      </c>
    </row>
    <row r="2020">
      <c r="A2020" t="n">
        <v>540179</v>
      </c>
      <c r="B2020" t="n">
        <v>22469</v>
      </c>
      <c r="C2020" t="inlineStr">
        <is>
          <t>HEART OF WICKER SMALL</t>
        </is>
      </c>
      <c r="D2020" t="n">
        <v>4</v>
      </c>
      <c r="E2020" s="8" t="n">
        <v>40548.5375</v>
      </c>
      <c r="F2020" s="9" t="n">
        <v>1.65</v>
      </c>
      <c r="G2020" t="n">
        <v>16033</v>
      </c>
      <c r="H2020" t="inlineStr">
        <is>
          <t>United Kingdom</t>
        </is>
      </c>
      <c r="I2020" s="10">
        <f>IF(OR(G2020="",LEFT(A2020,1)="C",D2020&lt;=0,F2020&lt;=0,ISNUMBER(MATCH(B2020,NonProduct,0)),LEFT(B2020,5)="gift_",H2020&lt;&gt;"United Kingdom"),"Drop","Keep")</f>
        <v/>
      </c>
    </row>
    <row r="2021">
      <c r="A2021" t="n">
        <v>540179</v>
      </c>
      <c r="B2021" t="n">
        <v>22424</v>
      </c>
      <c r="C2021" t="inlineStr">
        <is>
          <t>ENAMEL BREAD BIN CREAM</t>
        </is>
      </c>
      <c r="D2021" t="n">
        <v>1</v>
      </c>
      <c r="E2021" s="8" t="n">
        <v>40548.5375</v>
      </c>
      <c r="F2021" s="9" t="n">
        <v>12.75</v>
      </c>
      <c r="G2021" t="n">
        <v>16033</v>
      </c>
      <c r="H2021" t="inlineStr">
        <is>
          <t>United Kingdom</t>
        </is>
      </c>
      <c r="I2021" s="10">
        <f>IF(OR(G2021="",LEFT(A2021,1)="C",D2021&lt;=0,F2021&lt;=0,ISNUMBER(MATCH(B2021,NonProduct,0)),LEFT(B2021,5)="gift_",H2021&lt;&gt;"United Kingdom"),"Drop","Keep")</f>
        <v/>
      </c>
    </row>
    <row r="2022">
      <c r="A2022" t="n">
        <v>540179</v>
      </c>
      <c r="B2022" t="n">
        <v>22845</v>
      </c>
      <c r="C2022" t="inlineStr">
        <is>
          <t>VINTAGE CREAM CAT FOOD CONTAINER</t>
        </is>
      </c>
      <c r="D2022" t="n">
        <v>1</v>
      </c>
      <c r="E2022" s="8" t="n">
        <v>40548.5375</v>
      </c>
      <c r="F2022" s="9" t="n">
        <v>6.35</v>
      </c>
      <c r="G2022" t="n">
        <v>16033</v>
      </c>
      <c r="H2022" t="inlineStr">
        <is>
          <t>United Kingdom</t>
        </is>
      </c>
      <c r="I2022" s="10">
        <f>IF(OR(G2022="",LEFT(A2022,1)="C",D2022&lt;=0,F2022&lt;=0,ISNUMBER(MATCH(B2022,NonProduct,0)),LEFT(B2022,5)="gift_",H2022&lt;&gt;"United Kingdom"),"Drop","Keep")</f>
        <v/>
      </c>
    </row>
    <row r="2023">
      <c r="A2023" t="n">
        <v>540179</v>
      </c>
      <c r="B2023" t="inlineStr">
        <is>
          <t>85232A</t>
        </is>
      </c>
      <c r="C2023" t="inlineStr">
        <is>
          <t>SET/3 POLKADOT STACKING TINS</t>
        </is>
      </c>
      <c r="D2023" t="n">
        <v>1</v>
      </c>
      <c r="E2023" s="8" t="n">
        <v>40548.5375</v>
      </c>
      <c r="F2023" s="9" t="n">
        <v>4.95</v>
      </c>
      <c r="G2023" t="n">
        <v>16033</v>
      </c>
      <c r="H2023" t="inlineStr">
        <is>
          <t>United Kingdom</t>
        </is>
      </c>
      <c r="I2023" s="10">
        <f>IF(OR(G2023="",LEFT(A2023,1)="C",D2023&lt;=0,F2023&lt;=0,ISNUMBER(MATCH(B2023,NonProduct,0)),LEFT(B2023,5)="gift_",H2023&lt;&gt;"United Kingdom"),"Drop","Keep")</f>
        <v/>
      </c>
    </row>
    <row r="2024">
      <c r="A2024" t="n">
        <v>540179</v>
      </c>
      <c r="B2024" t="inlineStr">
        <is>
          <t>79066K</t>
        </is>
      </c>
      <c r="C2024" t="inlineStr">
        <is>
          <t>RETRO MOD TRAY</t>
        </is>
      </c>
      <c r="D2024" t="n">
        <v>1</v>
      </c>
      <c r="E2024" s="8" t="n">
        <v>40548.5375</v>
      </c>
      <c r="F2024" s="9" t="n">
        <v>0.85</v>
      </c>
      <c r="G2024" t="n">
        <v>16033</v>
      </c>
      <c r="H2024" t="inlineStr">
        <is>
          <t>United Kingdom</t>
        </is>
      </c>
      <c r="I2024" s="10">
        <f>IF(OR(G2024="",LEFT(A2024,1)="C",D2024&lt;=0,F2024&lt;=0,ISNUMBER(MATCH(B2024,NonProduct,0)),LEFT(B2024,5)="gift_",H2024&lt;&gt;"United Kingdom"),"Drop","Keep")</f>
        <v/>
      </c>
    </row>
    <row r="2025">
      <c r="A2025" t="n">
        <v>540179</v>
      </c>
      <c r="B2025" t="n">
        <v>22429</v>
      </c>
      <c r="C2025" t="inlineStr">
        <is>
          <t>ENAMEL MEASURING JUG CREAM</t>
        </is>
      </c>
      <c r="D2025" t="n">
        <v>2</v>
      </c>
      <c r="E2025" s="8" t="n">
        <v>40548.5375</v>
      </c>
      <c r="F2025" s="9" t="n">
        <v>4.25</v>
      </c>
      <c r="G2025" t="n">
        <v>16033</v>
      </c>
      <c r="H2025" t="inlineStr">
        <is>
          <t>United Kingdom</t>
        </is>
      </c>
      <c r="I2025" s="10">
        <f>IF(OR(G2025="",LEFT(A2025,1)="C",D2025&lt;=0,F2025&lt;=0,ISNUMBER(MATCH(B2025,NonProduct,0)),LEFT(B2025,5)="gift_",H2025&lt;&gt;"United Kingdom"),"Drop","Keep")</f>
        <v/>
      </c>
    </row>
    <row r="2026">
      <c r="A2026" t="n">
        <v>540179</v>
      </c>
      <c r="B2026" t="n">
        <v>22139</v>
      </c>
      <c r="C2026" t="inlineStr">
        <is>
          <t xml:space="preserve">RETROSPOT TEA SET CERAMIC 11 PC </t>
        </is>
      </c>
      <c r="D2026" t="n">
        <v>1</v>
      </c>
      <c r="E2026" s="8" t="n">
        <v>40548.5375</v>
      </c>
      <c r="F2026" s="9" t="n">
        <v>4.95</v>
      </c>
      <c r="G2026" t="n">
        <v>16033</v>
      </c>
      <c r="H2026" t="inlineStr">
        <is>
          <t>United Kingdom</t>
        </is>
      </c>
      <c r="I2026" s="10">
        <f>IF(OR(G2026="",LEFT(A2026,1)="C",D2026&lt;=0,F2026&lt;=0,ISNUMBER(MATCH(B2026,NonProduct,0)),LEFT(B2026,5)="gift_",H2026&lt;&gt;"United Kingdom"),"Drop","Keep")</f>
        <v/>
      </c>
    </row>
    <row r="2027">
      <c r="A2027" t="n">
        <v>540179</v>
      </c>
      <c r="B2027" t="n">
        <v>82599</v>
      </c>
      <c r="C2027" t="inlineStr">
        <is>
          <t>FANNY'S REST STOPMETAL SIGN</t>
        </is>
      </c>
      <c r="D2027" t="n">
        <v>2</v>
      </c>
      <c r="E2027" s="8" t="n">
        <v>40548.5375</v>
      </c>
      <c r="F2027" s="9" t="n">
        <v>2.1</v>
      </c>
      <c r="G2027" t="n">
        <v>16033</v>
      </c>
      <c r="H2027" t="inlineStr">
        <is>
          <t>United Kingdom</t>
        </is>
      </c>
      <c r="I2027" s="10">
        <f>IF(OR(G2027="",LEFT(A2027,1)="C",D2027&lt;=0,F2027&lt;=0,ISNUMBER(MATCH(B2027,NonProduct,0)),LEFT(B2027,5)="gift_",H2027&lt;&gt;"United Kingdom"),"Drop","Keep")</f>
        <v/>
      </c>
    </row>
    <row r="2028">
      <c r="A2028" t="n">
        <v>540179</v>
      </c>
      <c r="B2028" t="n">
        <v>85152</v>
      </c>
      <c r="C2028" t="inlineStr">
        <is>
          <t xml:space="preserve">HAND OVER THE CHOCOLATE   SIGN </t>
        </is>
      </c>
      <c r="D2028" t="n">
        <v>4</v>
      </c>
      <c r="E2028" s="8" t="n">
        <v>40548.5375</v>
      </c>
      <c r="F2028" s="9" t="n">
        <v>2.1</v>
      </c>
      <c r="G2028" t="n">
        <v>16033</v>
      </c>
      <c r="H2028" t="inlineStr">
        <is>
          <t>United Kingdom</t>
        </is>
      </c>
      <c r="I2028" s="10">
        <f>IF(OR(G2028="",LEFT(A2028,1)="C",D2028&lt;=0,F2028&lt;=0,ISNUMBER(MATCH(B2028,NonProduct,0)),LEFT(B2028,5)="gift_",H2028&lt;&gt;"United Kingdom"),"Drop","Keep")</f>
        <v/>
      </c>
    </row>
    <row r="2029">
      <c r="A2029" t="n">
        <v>540179</v>
      </c>
      <c r="B2029" t="n">
        <v>21175</v>
      </c>
      <c r="C2029" t="inlineStr">
        <is>
          <t>GIN + TONIC DIET METAL SIGN</t>
        </is>
      </c>
      <c r="D2029" t="n">
        <v>2</v>
      </c>
      <c r="E2029" s="8" t="n">
        <v>40548.5375</v>
      </c>
      <c r="F2029" s="9" t="n">
        <v>2.1</v>
      </c>
      <c r="G2029" t="n">
        <v>16033</v>
      </c>
      <c r="H2029" t="inlineStr">
        <is>
          <t>United Kingdom</t>
        </is>
      </c>
      <c r="I2029" s="10">
        <f>IF(OR(G2029="",LEFT(A2029,1)="C",D2029&lt;=0,F2029&lt;=0,ISNUMBER(MATCH(B2029,NonProduct,0)),LEFT(B2029,5)="gift_",H2029&lt;&gt;"United Kingdom"),"Drop","Keep")</f>
        <v/>
      </c>
    </row>
    <row r="2030">
      <c r="A2030" t="n">
        <v>540179</v>
      </c>
      <c r="B2030" t="n">
        <v>21174</v>
      </c>
      <c r="C2030" t="inlineStr">
        <is>
          <t>POTTERING IN THE SHED METAL SIGN</t>
        </is>
      </c>
      <c r="D2030" t="n">
        <v>2</v>
      </c>
      <c r="E2030" s="8" t="n">
        <v>40548.5375</v>
      </c>
      <c r="F2030" s="9" t="n">
        <v>1.95</v>
      </c>
      <c r="G2030" t="n">
        <v>16033</v>
      </c>
      <c r="H2030" t="inlineStr">
        <is>
          <t>United Kingdom</t>
        </is>
      </c>
      <c r="I2030" s="10">
        <f>IF(OR(G2030="",LEFT(A2030,1)="C",D2030&lt;=0,F2030&lt;=0,ISNUMBER(MATCH(B2030,NonProduct,0)),LEFT(B2030,5)="gift_",H2030&lt;&gt;"United Kingdom"),"Drop","Keep")</f>
        <v/>
      </c>
    </row>
    <row r="2031">
      <c r="A2031" t="n">
        <v>540179</v>
      </c>
      <c r="B2031" t="n">
        <v>21165</v>
      </c>
      <c r="C2031" t="inlineStr">
        <is>
          <t xml:space="preserve">BEWARE OF THE CAT METAL SIGN </t>
        </is>
      </c>
      <c r="D2031" t="n">
        <v>6</v>
      </c>
      <c r="E2031" s="8" t="n">
        <v>40548.5375</v>
      </c>
      <c r="F2031" s="9" t="n">
        <v>1.69</v>
      </c>
      <c r="G2031" t="n">
        <v>16033</v>
      </c>
      <c r="H2031" t="inlineStr">
        <is>
          <t>United Kingdom</t>
        </is>
      </c>
      <c r="I2031" s="10">
        <f>IF(OR(G2031="",LEFT(A2031,1)="C",D2031&lt;=0,F2031&lt;=0,ISNUMBER(MATCH(B2031,NonProduct,0)),LEFT(B2031,5)="gift_",H2031&lt;&gt;"United Kingdom"),"Drop","Keep")</f>
        <v/>
      </c>
    </row>
    <row r="2032">
      <c r="A2032" t="n">
        <v>540179</v>
      </c>
      <c r="B2032" t="n">
        <v>21232</v>
      </c>
      <c r="C2032" t="inlineStr">
        <is>
          <t>STRAWBERRY CERAMIC TRINKET BOX</t>
        </is>
      </c>
      <c r="D2032" t="n">
        <v>4</v>
      </c>
      <c r="E2032" s="8" t="n">
        <v>40548.5375</v>
      </c>
      <c r="F2032" s="9" t="n">
        <v>1.25</v>
      </c>
      <c r="G2032" t="n">
        <v>16033</v>
      </c>
      <c r="H2032" t="inlineStr">
        <is>
          <t>United Kingdom</t>
        </is>
      </c>
      <c r="I2032" s="10">
        <f>IF(OR(G2032="",LEFT(A2032,1)="C",D2032&lt;=0,F2032&lt;=0,ISNUMBER(MATCH(B2032,NonProduct,0)),LEFT(B2032,5)="gift_",H2032&lt;&gt;"United Kingdom"),"Drop","Keep")</f>
        <v/>
      </c>
    </row>
    <row r="2033">
      <c r="A2033" t="n">
        <v>540179</v>
      </c>
      <c r="B2033" t="n">
        <v>21231</v>
      </c>
      <c r="C2033" t="inlineStr">
        <is>
          <t>SWEETHEART CERAMIC TRINKET BOX</t>
        </is>
      </c>
      <c r="D2033" t="n">
        <v>4</v>
      </c>
      <c r="E2033" s="8" t="n">
        <v>40548.5375</v>
      </c>
      <c r="F2033" s="9" t="n">
        <v>1.25</v>
      </c>
      <c r="G2033" t="n">
        <v>16033</v>
      </c>
      <c r="H2033" t="inlineStr">
        <is>
          <t>United Kingdom</t>
        </is>
      </c>
      <c r="I2033" s="10">
        <f>IF(OR(G2033="",LEFT(A2033,1)="C",D2033&lt;=0,F2033&lt;=0,ISNUMBER(MATCH(B2033,NonProduct,0)),LEFT(B2033,5)="gift_",H2033&lt;&gt;"United Kingdom"),"Drop","Keep")</f>
        <v/>
      </c>
    </row>
    <row r="2034">
      <c r="A2034" t="n">
        <v>540179</v>
      </c>
      <c r="B2034" t="n">
        <v>21877</v>
      </c>
      <c r="C2034" t="inlineStr">
        <is>
          <t>HOME SWEET HOME MUG</t>
        </is>
      </c>
      <c r="D2034" t="n">
        <v>2</v>
      </c>
      <c r="E2034" s="8" t="n">
        <v>40548.5375</v>
      </c>
      <c r="F2034" s="9" t="n">
        <v>1.25</v>
      </c>
      <c r="G2034" t="n">
        <v>16033</v>
      </c>
      <c r="H2034" t="inlineStr">
        <is>
          <t>United Kingdom</t>
        </is>
      </c>
      <c r="I2034" s="10">
        <f>IF(OR(G2034="",LEFT(A2034,1)="C",D2034&lt;=0,F2034&lt;=0,ISNUMBER(MATCH(B2034,NonProduct,0)),LEFT(B2034,5)="gift_",H2034&lt;&gt;"United Kingdom"),"Drop","Keep")</f>
        <v/>
      </c>
    </row>
    <row r="2035">
      <c r="A2035" t="n">
        <v>540179</v>
      </c>
      <c r="B2035" t="n">
        <v>21872</v>
      </c>
      <c r="C2035" t="inlineStr">
        <is>
          <t>GLAMOROUS  MUG</t>
        </is>
      </c>
      <c r="D2035" t="n">
        <v>4</v>
      </c>
      <c r="E2035" s="8" t="n">
        <v>40548.5375</v>
      </c>
      <c r="F2035" s="9" t="n">
        <v>1.25</v>
      </c>
      <c r="G2035" t="n">
        <v>16033</v>
      </c>
      <c r="H2035" t="inlineStr">
        <is>
          <t>United Kingdom</t>
        </is>
      </c>
      <c r="I2035" s="10">
        <f>IF(OR(G2035="",LEFT(A2035,1)="C",D2035&lt;=0,F2035&lt;=0,ISNUMBER(MATCH(B2035,NonProduct,0)),LEFT(B2035,5)="gift_",H2035&lt;&gt;"United Kingdom"),"Drop","Keep")</f>
        <v/>
      </c>
    </row>
    <row r="2036">
      <c r="A2036" t="n">
        <v>540179</v>
      </c>
      <c r="B2036" t="n">
        <v>21868</v>
      </c>
      <c r="C2036" t="inlineStr">
        <is>
          <t>POTTING SHED TEA MUG</t>
        </is>
      </c>
      <c r="D2036" t="n">
        <v>6</v>
      </c>
      <c r="E2036" s="8" t="n">
        <v>40548.5375</v>
      </c>
      <c r="F2036" s="9" t="n">
        <v>1.25</v>
      </c>
      <c r="G2036" t="n">
        <v>16033</v>
      </c>
      <c r="H2036" t="inlineStr">
        <is>
          <t>United Kingdom</t>
        </is>
      </c>
      <c r="I2036" s="10">
        <f>IF(OR(G2036="",LEFT(A2036,1)="C",D2036&lt;=0,F2036&lt;=0,ISNUMBER(MATCH(B2036,NonProduct,0)),LEFT(B2036,5)="gift_",H2036&lt;&gt;"United Kingdom"),"Drop","Keep")</f>
        <v/>
      </c>
    </row>
    <row r="2037">
      <c r="A2037" t="n">
        <v>540179</v>
      </c>
      <c r="B2037" t="n">
        <v>21876</v>
      </c>
      <c r="C2037" t="inlineStr">
        <is>
          <t>POTTERING MUG</t>
        </is>
      </c>
      <c r="D2037" t="n">
        <v>6</v>
      </c>
      <c r="E2037" s="8" t="n">
        <v>40548.5375</v>
      </c>
      <c r="F2037" s="9" t="n">
        <v>1.25</v>
      </c>
      <c r="G2037" t="n">
        <v>16033</v>
      </c>
      <c r="H2037" t="inlineStr">
        <is>
          <t>United Kingdom</t>
        </is>
      </c>
      <c r="I2037" s="10">
        <f>IF(OR(G2037="",LEFT(A2037,1)="C",D2037&lt;=0,F2037&lt;=0,ISNUMBER(MATCH(B2037,NonProduct,0)),LEFT(B2037,5)="gift_",H2037&lt;&gt;"United Kingdom"),"Drop","Keep")</f>
        <v/>
      </c>
    </row>
    <row r="2038">
      <c r="A2038" t="n">
        <v>540179</v>
      </c>
      <c r="B2038" t="n">
        <v>21874</v>
      </c>
      <c r="C2038" t="inlineStr">
        <is>
          <t>GIN AND TONIC MUG</t>
        </is>
      </c>
      <c r="D2038" t="n">
        <v>6</v>
      </c>
      <c r="E2038" s="8" t="n">
        <v>40548.5375</v>
      </c>
      <c r="F2038" s="9" t="n">
        <v>1.25</v>
      </c>
      <c r="G2038" t="n">
        <v>16033</v>
      </c>
      <c r="H2038" t="inlineStr">
        <is>
          <t>United Kingdom</t>
        </is>
      </c>
      <c r="I2038" s="10">
        <f>IF(OR(G2038="",LEFT(A2038,1)="C",D2038&lt;=0,F2038&lt;=0,ISNUMBER(MATCH(B2038,NonProduct,0)),LEFT(B2038,5)="gift_",H2038&lt;&gt;"United Kingdom"),"Drop","Keep")</f>
        <v/>
      </c>
    </row>
    <row r="2039">
      <c r="A2039" t="n">
        <v>540179</v>
      </c>
      <c r="B2039" t="n">
        <v>21664</v>
      </c>
      <c r="C2039" t="inlineStr">
        <is>
          <t>RIDGED GLASS STORAGE JAR CREAM LID</t>
        </is>
      </c>
      <c r="D2039" t="n">
        <v>1</v>
      </c>
      <c r="E2039" s="8" t="n">
        <v>40548.5375</v>
      </c>
      <c r="F2039" s="9" t="n">
        <v>3.75</v>
      </c>
      <c r="G2039" t="n">
        <v>16033</v>
      </c>
      <c r="H2039" t="inlineStr">
        <is>
          <t>United Kingdom</t>
        </is>
      </c>
      <c r="I2039" s="10">
        <f>IF(OR(G2039="",LEFT(A2039,1)="C",D2039&lt;=0,F2039&lt;=0,ISNUMBER(MATCH(B2039,NonProduct,0)),LEFT(B2039,5)="gift_",H2039&lt;&gt;"United Kingdom"),"Drop","Keep")</f>
        <v/>
      </c>
    </row>
    <row r="2040">
      <c r="A2040" t="n">
        <v>540179</v>
      </c>
      <c r="B2040" t="n">
        <v>22653</v>
      </c>
      <c r="C2040" t="inlineStr">
        <is>
          <t xml:space="preserve">BUTTON BOX </t>
        </is>
      </c>
      <c r="D2040" t="n">
        <v>2</v>
      </c>
      <c r="E2040" s="8" t="n">
        <v>40548.5375</v>
      </c>
      <c r="F2040" s="9" t="n">
        <v>1.95</v>
      </c>
      <c r="G2040" t="n">
        <v>16033</v>
      </c>
      <c r="H2040" t="inlineStr">
        <is>
          <t>United Kingdom</t>
        </is>
      </c>
      <c r="I2040" s="10">
        <f>IF(OR(G2040="",LEFT(A2040,1)="C",D2040&lt;=0,F2040&lt;=0,ISNUMBER(MATCH(B2040,NonProduct,0)),LEFT(B2040,5)="gift_",H2040&lt;&gt;"United Kingdom"),"Drop","Keep")</f>
        <v/>
      </c>
    </row>
    <row r="2041">
      <c r="A2041" t="n">
        <v>540179</v>
      </c>
      <c r="B2041" t="n">
        <v>84763</v>
      </c>
      <c r="C2041" t="inlineStr">
        <is>
          <t>ZINC FINISH 15CM PLANTER POTS</t>
        </is>
      </c>
      <c r="D2041" t="n">
        <v>2</v>
      </c>
      <c r="E2041" s="8" t="n">
        <v>40548.5375</v>
      </c>
      <c r="F2041" s="9" t="n">
        <v>1.25</v>
      </c>
      <c r="G2041" t="n">
        <v>16033</v>
      </c>
      <c r="H2041" t="inlineStr">
        <is>
          <t>United Kingdom</t>
        </is>
      </c>
      <c r="I2041" s="10">
        <f>IF(OR(G2041="",LEFT(A2041,1)="C",D2041&lt;=0,F2041&lt;=0,ISNUMBER(MATCH(B2041,NonProduct,0)),LEFT(B2041,5)="gift_",H2041&lt;&gt;"United Kingdom"),"Drop","Keep")</f>
        <v/>
      </c>
    </row>
    <row r="2042">
      <c r="A2042" t="n">
        <v>540179</v>
      </c>
      <c r="B2042" t="inlineStr">
        <is>
          <t>79071B</t>
        </is>
      </c>
      <c r="C2042" t="inlineStr">
        <is>
          <t>ENGLISH ROSE METAL WASTE BIN</t>
        </is>
      </c>
      <c r="D2042" t="n">
        <v>1</v>
      </c>
      <c r="E2042" s="8" t="n">
        <v>40548.5375</v>
      </c>
      <c r="F2042" s="9" t="n">
        <v>2.95</v>
      </c>
      <c r="G2042" t="n">
        <v>16033</v>
      </c>
      <c r="H2042" t="inlineStr">
        <is>
          <t>United Kingdom</t>
        </is>
      </c>
      <c r="I2042" s="10">
        <f>IF(OR(G2042="",LEFT(A2042,1)="C",D2042&lt;=0,F2042&lt;=0,ISNUMBER(MATCH(B2042,NonProduct,0)),LEFT(B2042,5)="gift_",H2042&lt;&gt;"United Kingdom"),"Drop","Keep")</f>
        <v/>
      </c>
    </row>
    <row r="2043">
      <c r="A2043" t="n">
        <v>540179</v>
      </c>
      <c r="B2043" t="n">
        <v>37333</v>
      </c>
      <c r="C2043" t="inlineStr">
        <is>
          <t xml:space="preserve">RETRO "TEA FOR ONE" </t>
        </is>
      </c>
      <c r="D2043" t="n">
        <v>1</v>
      </c>
      <c r="E2043" s="8" t="n">
        <v>40548.5375</v>
      </c>
      <c r="F2043" s="9" t="n">
        <v>4.95</v>
      </c>
      <c r="G2043" t="n">
        <v>16033</v>
      </c>
      <c r="H2043" t="inlineStr">
        <is>
          <t>United Kingdom</t>
        </is>
      </c>
      <c r="I2043" s="10">
        <f>IF(OR(G2043="",LEFT(A2043,1)="C",D2043&lt;=0,F2043&lt;=0,ISNUMBER(MATCH(B2043,NonProduct,0)),LEFT(B2043,5)="gift_",H2043&lt;&gt;"United Kingdom"),"Drop","Keep")</f>
        <v/>
      </c>
    </row>
    <row r="2044">
      <c r="A2044" t="n">
        <v>540179</v>
      </c>
      <c r="B2044" t="n">
        <v>21658</v>
      </c>
      <c r="C2044" t="inlineStr">
        <is>
          <t>GLASS  BEURRE DISH</t>
        </is>
      </c>
      <c r="D2044" t="n">
        <v>1</v>
      </c>
      <c r="E2044" s="8" t="n">
        <v>40548.5375</v>
      </c>
      <c r="F2044" s="9" t="n">
        <v>3.95</v>
      </c>
      <c r="G2044" t="n">
        <v>16033</v>
      </c>
      <c r="H2044" t="inlineStr">
        <is>
          <t>United Kingdom</t>
        </is>
      </c>
      <c r="I2044" s="10">
        <f>IF(OR(G2044="",LEFT(A2044,1)="C",D2044&lt;=0,F2044&lt;=0,ISNUMBER(MATCH(B2044,NonProduct,0)),LEFT(B2044,5)="gift_",H2044&lt;&gt;"United Kingdom"),"Drop","Keep")</f>
        <v/>
      </c>
    </row>
    <row r="2045">
      <c r="A2045" t="n">
        <v>540179</v>
      </c>
      <c r="B2045" t="n">
        <v>22960</v>
      </c>
      <c r="C2045" t="inlineStr">
        <is>
          <t>JAM MAKING SET WITH JARS</t>
        </is>
      </c>
      <c r="D2045" t="n">
        <v>1</v>
      </c>
      <c r="E2045" s="8" t="n">
        <v>40548.5375</v>
      </c>
      <c r="F2045" s="9" t="n">
        <v>4.25</v>
      </c>
      <c r="G2045" t="n">
        <v>16033</v>
      </c>
      <c r="H2045" t="inlineStr">
        <is>
          <t>United Kingdom</t>
        </is>
      </c>
      <c r="I2045" s="10">
        <f>IF(OR(G2045="",LEFT(A2045,1)="C",D2045&lt;=0,F2045&lt;=0,ISNUMBER(MATCH(B2045,NonProduct,0)),LEFT(B2045,5)="gift_",H2045&lt;&gt;"United Kingdom"),"Drop","Keep")</f>
        <v/>
      </c>
    </row>
    <row r="2046">
      <c r="A2046" t="n">
        <v>540179</v>
      </c>
      <c r="B2046" t="n">
        <v>82484</v>
      </c>
      <c r="C2046" t="inlineStr">
        <is>
          <t>WOOD BLACK BOARD ANT WHITE FINISH</t>
        </is>
      </c>
      <c r="D2046" t="n">
        <v>2</v>
      </c>
      <c r="E2046" s="8" t="n">
        <v>40548.5375</v>
      </c>
      <c r="F2046" s="9" t="n">
        <v>6.45</v>
      </c>
      <c r="G2046" t="n">
        <v>16033</v>
      </c>
      <c r="H2046" t="inlineStr">
        <is>
          <t>United Kingdom</t>
        </is>
      </c>
      <c r="I2046" s="10">
        <f>IF(OR(G2046="",LEFT(A2046,1)="C",D2046&lt;=0,F2046&lt;=0,ISNUMBER(MATCH(B2046,NonProduct,0)),LEFT(B2046,5)="gift_",H2046&lt;&gt;"United Kingdom"),"Drop","Keep")</f>
        <v/>
      </c>
    </row>
    <row r="2047">
      <c r="A2047" t="n">
        <v>540179</v>
      </c>
      <c r="B2047" t="n">
        <v>22507</v>
      </c>
      <c r="C2047" t="inlineStr">
        <is>
          <t>MEMO BOARD RETROSPOT  DESIGN</t>
        </is>
      </c>
      <c r="D2047" t="n">
        <v>2</v>
      </c>
      <c r="E2047" s="8" t="n">
        <v>40548.5375</v>
      </c>
      <c r="F2047" s="9" t="n">
        <v>4.95</v>
      </c>
      <c r="G2047" t="n">
        <v>16033</v>
      </c>
      <c r="H2047" t="inlineStr">
        <is>
          <t>United Kingdom</t>
        </is>
      </c>
      <c r="I2047" s="10">
        <f>IF(OR(G2047="",LEFT(A2047,1)="C",D2047&lt;=0,F2047&lt;=0,ISNUMBER(MATCH(B2047,NonProduct,0)),LEFT(B2047,5)="gift_",H2047&lt;&gt;"United Kingdom"),"Drop","Keep")</f>
        <v/>
      </c>
    </row>
    <row r="2048">
      <c r="A2048" t="n">
        <v>540179</v>
      </c>
      <c r="B2048" t="n">
        <v>22624</v>
      </c>
      <c r="C2048" t="inlineStr">
        <is>
          <t>IVORY KITCHEN SCALES</t>
        </is>
      </c>
      <c r="D2048" t="n">
        <v>1</v>
      </c>
      <c r="E2048" s="8" t="n">
        <v>40548.5375</v>
      </c>
      <c r="F2048" s="9" t="n">
        <v>8.5</v>
      </c>
      <c r="G2048" t="n">
        <v>16033</v>
      </c>
      <c r="H2048" t="inlineStr">
        <is>
          <t>United Kingdom</t>
        </is>
      </c>
      <c r="I2048" s="10">
        <f>IF(OR(G2048="",LEFT(A2048,1)="C",D2048&lt;=0,F2048&lt;=0,ISNUMBER(MATCH(B2048,NonProduct,0)),LEFT(B2048,5)="gift_",H2048&lt;&gt;"United Kingdom"),"Drop","Keep")</f>
        <v/>
      </c>
    </row>
    <row r="2049">
      <c r="A2049" t="n">
        <v>540179</v>
      </c>
      <c r="B2049" t="n">
        <v>22763</v>
      </c>
      <c r="C2049" t="inlineStr">
        <is>
          <t>KEY CABINET MA CAMPAGNE</t>
        </is>
      </c>
      <c r="D2049" t="n">
        <v>1</v>
      </c>
      <c r="E2049" s="8" t="n">
        <v>40548.5375</v>
      </c>
      <c r="F2049" s="9" t="n">
        <v>9.949999999999999</v>
      </c>
      <c r="G2049" t="n">
        <v>16033</v>
      </c>
      <c r="H2049" t="inlineStr">
        <is>
          <t>United Kingdom</t>
        </is>
      </c>
      <c r="I2049" s="10">
        <f>IF(OR(G2049="",LEFT(A2049,1)="C",D2049&lt;=0,F2049&lt;=0,ISNUMBER(MATCH(B2049,NonProduct,0)),LEFT(B2049,5)="gift_",H2049&lt;&gt;"United Kingdom"),"Drop","Keep")</f>
        <v/>
      </c>
    </row>
    <row r="2050">
      <c r="A2050" t="n">
        <v>540179</v>
      </c>
      <c r="B2050" t="n">
        <v>22191</v>
      </c>
      <c r="C2050" t="inlineStr">
        <is>
          <t>IVORY DINER WALL CLOCK</t>
        </is>
      </c>
      <c r="D2050" t="n">
        <v>4</v>
      </c>
      <c r="E2050" s="8" t="n">
        <v>40548.5375</v>
      </c>
      <c r="F2050" s="9" t="n">
        <v>8.5</v>
      </c>
      <c r="G2050" t="n">
        <v>16033</v>
      </c>
      <c r="H2050" t="inlineStr">
        <is>
          <t>United Kingdom</t>
        </is>
      </c>
      <c r="I2050" s="10">
        <f>IF(OR(G2050="",LEFT(A2050,1)="C",D2050&lt;=0,F2050&lt;=0,ISNUMBER(MATCH(B2050,NonProduct,0)),LEFT(B2050,5)="gift_",H2050&lt;&gt;"United Kingdom"),"Drop","Keep")</f>
        <v/>
      </c>
    </row>
    <row r="2051">
      <c r="A2051" t="n">
        <v>540179</v>
      </c>
      <c r="B2051" t="n">
        <v>22192</v>
      </c>
      <c r="C2051" t="inlineStr">
        <is>
          <t>BLUE DINER WALL CLOCK</t>
        </is>
      </c>
      <c r="D2051" t="n">
        <v>4</v>
      </c>
      <c r="E2051" s="8" t="n">
        <v>40548.5375</v>
      </c>
      <c r="F2051" s="9" t="n">
        <v>8.5</v>
      </c>
      <c r="G2051" t="n">
        <v>16033</v>
      </c>
      <c r="H2051" t="inlineStr">
        <is>
          <t>United Kingdom</t>
        </is>
      </c>
      <c r="I2051" s="10">
        <f>IF(OR(G2051="",LEFT(A2051,1)="C",D2051&lt;=0,F2051&lt;=0,ISNUMBER(MATCH(B2051,NonProduct,0)),LEFT(B2051,5)="gift_",H2051&lt;&gt;"United Kingdom"),"Drop","Keep")</f>
        <v/>
      </c>
    </row>
    <row r="2052">
      <c r="A2052" t="n">
        <v>540179</v>
      </c>
      <c r="B2052" t="n">
        <v>22193</v>
      </c>
      <c r="C2052" t="inlineStr">
        <is>
          <t>RED DINER WALL CLOCK</t>
        </is>
      </c>
      <c r="D2052" t="n">
        <v>4</v>
      </c>
      <c r="E2052" s="8" t="n">
        <v>40548.5375</v>
      </c>
      <c r="F2052" s="9" t="n">
        <v>8.5</v>
      </c>
      <c r="G2052" t="n">
        <v>16033</v>
      </c>
      <c r="H2052" t="inlineStr">
        <is>
          <t>United Kingdom</t>
        </is>
      </c>
      <c r="I2052" s="10">
        <f>IF(OR(G2052="",LEFT(A2052,1)="C",D2052&lt;=0,F2052&lt;=0,ISNUMBER(MATCH(B2052,NonProduct,0)),LEFT(B2052,5)="gift_",H2052&lt;&gt;"United Kingdom"),"Drop","Keep")</f>
        <v/>
      </c>
    </row>
    <row r="2053">
      <c r="A2053" t="n">
        <v>540179</v>
      </c>
      <c r="B2053" t="n">
        <v>22120</v>
      </c>
      <c r="C2053" t="inlineStr">
        <is>
          <t>WELCOME  WOODEN BLOCK LETTERS</t>
        </is>
      </c>
      <c r="D2053" t="n">
        <v>1</v>
      </c>
      <c r="E2053" s="8" t="n">
        <v>40548.5375</v>
      </c>
      <c r="F2053" s="9" t="n">
        <v>9.949999999999999</v>
      </c>
      <c r="G2053" t="n">
        <v>16033</v>
      </c>
      <c r="H2053" t="inlineStr">
        <is>
          <t>United Kingdom</t>
        </is>
      </c>
      <c r="I2053" s="10">
        <f>IF(OR(G2053="",LEFT(A2053,1)="C",D2053&lt;=0,F2053&lt;=0,ISNUMBER(MATCH(B2053,NonProduct,0)),LEFT(B2053,5)="gift_",H2053&lt;&gt;"United Kingdom"),"Drop","Keep")</f>
        <v/>
      </c>
    </row>
    <row r="2054">
      <c r="A2054" t="n">
        <v>540179</v>
      </c>
      <c r="B2054" t="n">
        <v>21755</v>
      </c>
      <c r="C2054" t="inlineStr">
        <is>
          <t>LOVE BUILDING BLOCK WORD</t>
        </is>
      </c>
      <c r="D2054" t="n">
        <v>2</v>
      </c>
      <c r="E2054" s="8" t="n">
        <v>40548.5375</v>
      </c>
      <c r="F2054" s="9" t="n">
        <v>5.95</v>
      </c>
      <c r="G2054" t="n">
        <v>16033</v>
      </c>
      <c r="H2054" t="inlineStr">
        <is>
          <t>United Kingdom</t>
        </is>
      </c>
      <c r="I2054" s="10">
        <f>IF(OR(G2054="",LEFT(A2054,1)="C",D2054&lt;=0,F2054&lt;=0,ISNUMBER(MATCH(B2054,NonProduct,0)),LEFT(B2054,5)="gift_",H2054&lt;&gt;"United Kingdom"),"Drop","Keep")</f>
        <v/>
      </c>
    </row>
    <row r="2055">
      <c r="A2055" t="n">
        <v>540179</v>
      </c>
      <c r="B2055" t="n">
        <v>21754</v>
      </c>
      <c r="C2055" t="inlineStr">
        <is>
          <t>HOME BUILDING BLOCK WORD</t>
        </is>
      </c>
      <c r="D2055" t="n">
        <v>4</v>
      </c>
      <c r="E2055" s="8" t="n">
        <v>40548.5375</v>
      </c>
      <c r="F2055" s="9" t="n">
        <v>5.95</v>
      </c>
      <c r="G2055" t="n">
        <v>16033</v>
      </c>
      <c r="H2055" t="inlineStr">
        <is>
          <t>United Kingdom</t>
        </is>
      </c>
      <c r="I2055" s="10">
        <f>IF(OR(G2055="",LEFT(A2055,1)="C",D2055&lt;=0,F2055&lt;=0,ISNUMBER(MATCH(B2055,NonProduct,0)),LEFT(B2055,5)="gift_",H2055&lt;&gt;"United Kingdom"),"Drop","Keep")</f>
        <v/>
      </c>
    </row>
    <row r="2056">
      <c r="A2056" t="n">
        <v>540179</v>
      </c>
      <c r="B2056" t="n">
        <v>22645</v>
      </c>
      <c r="C2056" t="inlineStr">
        <is>
          <t>CERAMIC HEART FAIRY CAKE MONEY BANK</t>
        </is>
      </c>
      <c r="D2056" t="n">
        <v>4</v>
      </c>
      <c r="E2056" s="8" t="n">
        <v>40548.5375</v>
      </c>
      <c r="F2056" s="9" t="n">
        <v>1.45</v>
      </c>
      <c r="G2056" t="n">
        <v>16033</v>
      </c>
      <c r="H2056" t="inlineStr">
        <is>
          <t>United Kingdom</t>
        </is>
      </c>
      <c r="I2056" s="10">
        <f>IF(OR(G2056="",LEFT(A2056,1)="C",D2056&lt;=0,F2056&lt;=0,ISNUMBER(MATCH(B2056,NonProduct,0)),LEFT(B2056,5)="gift_",H2056&lt;&gt;"United Kingdom"),"Drop","Keep")</f>
        <v/>
      </c>
    </row>
    <row r="2057">
      <c r="A2057" t="n">
        <v>540179</v>
      </c>
      <c r="B2057" t="n">
        <v>22644</v>
      </c>
      <c r="C2057" t="inlineStr">
        <is>
          <t>CERAMIC CHERRY CAKE MONEY BANK</t>
        </is>
      </c>
      <c r="D2057" t="n">
        <v>4</v>
      </c>
      <c r="E2057" s="8" t="n">
        <v>40548.5375</v>
      </c>
      <c r="F2057" s="9" t="n">
        <v>1.45</v>
      </c>
      <c r="G2057" t="n">
        <v>16033</v>
      </c>
      <c r="H2057" t="inlineStr">
        <is>
          <t>United Kingdom</t>
        </is>
      </c>
      <c r="I2057" s="10">
        <f>IF(OR(G2057="",LEFT(A2057,1)="C",D2057&lt;=0,F2057&lt;=0,ISNUMBER(MATCH(B2057,NonProduct,0)),LEFT(B2057,5)="gift_",H2057&lt;&gt;"United Kingdom"),"Drop","Keep")</f>
        <v/>
      </c>
    </row>
    <row r="2058">
      <c r="A2058" t="n">
        <v>540179</v>
      </c>
      <c r="B2058" t="n">
        <v>22646</v>
      </c>
      <c r="C2058" t="inlineStr">
        <is>
          <t>CERAMIC STRAWBERRY CAKE MONEY BANK</t>
        </is>
      </c>
      <c r="D2058" t="n">
        <v>8</v>
      </c>
      <c r="E2058" s="8" t="n">
        <v>40548.5375</v>
      </c>
      <c r="F2058" s="9" t="n">
        <v>1.45</v>
      </c>
      <c r="G2058" t="n">
        <v>16033</v>
      </c>
      <c r="H2058" t="inlineStr">
        <is>
          <t>United Kingdom</t>
        </is>
      </c>
      <c r="I2058" s="10">
        <f>IF(OR(G2058="",LEFT(A2058,1)="C",D2058&lt;=0,F2058&lt;=0,ISNUMBER(MATCH(B2058,NonProduct,0)),LEFT(B2058,5)="gift_",H2058&lt;&gt;"United Kingdom"),"Drop","Keep")</f>
        <v/>
      </c>
    </row>
    <row r="2059">
      <c r="A2059" t="n">
        <v>540179</v>
      </c>
      <c r="B2059" t="n">
        <v>22730</v>
      </c>
      <c r="C2059" t="inlineStr">
        <is>
          <t>ALARM CLOCK BAKELIKE IVORY</t>
        </is>
      </c>
      <c r="D2059" t="n">
        <v>2</v>
      </c>
      <c r="E2059" s="8" t="n">
        <v>40548.5375</v>
      </c>
      <c r="F2059" s="9" t="n">
        <v>3.75</v>
      </c>
      <c r="G2059" t="n">
        <v>16033</v>
      </c>
      <c r="H2059" t="inlineStr">
        <is>
          <t>United Kingdom</t>
        </is>
      </c>
      <c r="I2059" s="10">
        <f>IF(OR(G2059="",LEFT(A2059,1)="C",D2059&lt;=0,F2059&lt;=0,ISNUMBER(MATCH(B2059,NonProduct,0)),LEFT(B2059,5)="gift_",H2059&lt;&gt;"United Kingdom"),"Drop","Keep")</f>
        <v/>
      </c>
    </row>
    <row r="2060">
      <c r="A2060" t="n">
        <v>540179</v>
      </c>
      <c r="B2060" t="n">
        <v>22725</v>
      </c>
      <c r="C2060" t="inlineStr">
        <is>
          <t>ALARM CLOCK BAKELIKE CHOCOLATE</t>
        </is>
      </c>
      <c r="D2060" t="n">
        <v>2</v>
      </c>
      <c r="E2060" s="8" t="n">
        <v>40548.5375</v>
      </c>
      <c r="F2060" s="9" t="n">
        <v>3.75</v>
      </c>
      <c r="G2060" t="n">
        <v>16033</v>
      </c>
      <c r="H2060" t="inlineStr">
        <is>
          <t>United Kingdom</t>
        </is>
      </c>
      <c r="I2060" s="10">
        <f>IF(OR(G2060="",LEFT(A2060,1)="C",D2060&lt;=0,F2060&lt;=0,ISNUMBER(MATCH(B2060,NonProduct,0)),LEFT(B2060,5)="gift_",H2060&lt;&gt;"United Kingdom"),"Drop","Keep")</f>
        <v/>
      </c>
    </row>
    <row r="2061">
      <c r="A2061" t="n">
        <v>540179</v>
      </c>
      <c r="B2061" t="n">
        <v>22726</v>
      </c>
      <c r="C2061" t="inlineStr">
        <is>
          <t>ALARM CLOCK BAKELIKE GREEN</t>
        </is>
      </c>
      <c r="D2061" t="n">
        <v>2</v>
      </c>
      <c r="E2061" s="8" t="n">
        <v>40548.5375</v>
      </c>
      <c r="F2061" s="9" t="n">
        <v>3.75</v>
      </c>
      <c r="G2061" t="n">
        <v>16033</v>
      </c>
      <c r="H2061" t="inlineStr">
        <is>
          <t>United Kingdom</t>
        </is>
      </c>
      <c r="I2061" s="10">
        <f>IF(OR(G2061="",LEFT(A2061,1)="C",D2061&lt;=0,F2061&lt;=0,ISNUMBER(MATCH(B2061,NonProduct,0)),LEFT(B2061,5)="gift_",H2061&lt;&gt;"United Kingdom"),"Drop","Keep")</f>
        <v/>
      </c>
    </row>
    <row r="2062">
      <c r="A2062" t="n">
        <v>540179</v>
      </c>
      <c r="B2062" t="n">
        <v>22727</v>
      </c>
      <c r="C2062" t="inlineStr">
        <is>
          <t xml:space="preserve">ALARM CLOCK BAKELIKE RED </t>
        </is>
      </c>
      <c r="D2062" t="n">
        <v>4</v>
      </c>
      <c r="E2062" s="8" t="n">
        <v>40548.5375</v>
      </c>
      <c r="F2062" s="9" t="n">
        <v>3.75</v>
      </c>
      <c r="G2062" t="n">
        <v>16033</v>
      </c>
      <c r="H2062" t="inlineStr">
        <is>
          <t>United Kingdom</t>
        </is>
      </c>
      <c r="I2062" s="10">
        <f>IF(OR(G2062="",LEFT(A2062,1)="C",D2062&lt;=0,F2062&lt;=0,ISNUMBER(MATCH(B2062,NonProduct,0)),LEFT(B2062,5)="gift_",H2062&lt;&gt;"United Kingdom"),"Drop","Keep")</f>
        <v/>
      </c>
    </row>
    <row r="2063">
      <c r="A2063" t="n">
        <v>540179</v>
      </c>
      <c r="B2063" t="n">
        <v>22729</v>
      </c>
      <c r="C2063" t="inlineStr">
        <is>
          <t>ALARM CLOCK BAKELIKE ORANGE</t>
        </is>
      </c>
      <c r="D2063" t="n">
        <v>2</v>
      </c>
      <c r="E2063" s="8" t="n">
        <v>40548.5375</v>
      </c>
      <c r="F2063" s="9" t="n">
        <v>3.75</v>
      </c>
      <c r="G2063" t="n">
        <v>16033</v>
      </c>
      <c r="H2063" t="inlineStr">
        <is>
          <t>United Kingdom</t>
        </is>
      </c>
      <c r="I2063" s="10">
        <f>IF(OR(G2063="",LEFT(A2063,1)="C",D2063&lt;=0,F2063&lt;=0,ISNUMBER(MATCH(B2063,NonProduct,0)),LEFT(B2063,5)="gift_",H2063&lt;&gt;"United Kingdom"),"Drop","Keep")</f>
        <v/>
      </c>
    </row>
    <row r="2064">
      <c r="A2064" t="n">
        <v>540179</v>
      </c>
      <c r="B2064" t="n">
        <v>22728</v>
      </c>
      <c r="C2064" t="inlineStr">
        <is>
          <t>ALARM CLOCK BAKELIKE PINK</t>
        </is>
      </c>
      <c r="D2064" t="n">
        <v>4</v>
      </c>
      <c r="E2064" s="8" t="n">
        <v>40548.5375</v>
      </c>
      <c r="F2064" s="9" t="n">
        <v>3.75</v>
      </c>
      <c r="G2064" t="n">
        <v>16033</v>
      </c>
      <c r="H2064" t="inlineStr">
        <is>
          <t>United Kingdom</t>
        </is>
      </c>
      <c r="I2064" s="10">
        <f>IF(OR(G2064="",LEFT(A2064,1)="C",D2064&lt;=0,F2064&lt;=0,ISNUMBER(MATCH(B2064,NonProduct,0)),LEFT(B2064,5)="gift_",H2064&lt;&gt;"United Kingdom"),"Drop","Keep")</f>
        <v/>
      </c>
    </row>
    <row r="2065">
      <c r="A2065" t="n">
        <v>540179</v>
      </c>
      <c r="B2065" t="n">
        <v>22366</v>
      </c>
      <c r="C2065" t="inlineStr">
        <is>
          <t xml:space="preserve">DOORMAT AIRMAIL </t>
        </is>
      </c>
      <c r="D2065" t="n">
        <v>1</v>
      </c>
      <c r="E2065" s="8" t="n">
        <v>40548.5375</v>
      </c>
      <c r="F2065" s="9" t="n">
        <v>7.95</v>
      </c>
      <c r="G2065" t="n">
        <v>16033</v>
      </c>
      <c r="H2065" t="inlineStr">
        <is>
          <t>United Kingdom</t>
        </is>
      </c>
      <c r="I2065" s="10">
        <f>IF(OR(G2065="",LEFT(A2065,1)="C",D2065&lt;=0,F2065&lt;=0,ISNUMBER(MATCH(B2065,NonProduct,0)),LEFT(B2065,5)="gift_",H2065&lt;&gt;"United Kingdom"),"Drop","Keep")</f>
        <v/>
      </c>
    </row>
    <row r="2066">
      <c r="A2066" t="n">
        <v>540179</v>
      </c>
      <c r="B2066" t="n">
        <v>48187</v>
      </c>
      <c r="C2066" t="inlineStr">
        <is>
          <t>DOORMAT NEW ENGLAND</t>
        </is>
      </c>
      <c r="D2066" t="n">
        <v>1</v>
      </c>
      <c r="E2066" s="8" t="n">
        <v>40548.5375</v>
      </c>
      <c r="F2066" s="9" t="n">
        <v>7.95</v>
      </c>
      <c r="G2066" t="n">
        <v>16033</v>
      </c>
      <c r="H2066" t="inlineStr">
        <is>
          <t>United Kingdom</t>
        </is>
      </c>
      <c r="I2066" s="10">
        <f>IF(OR(G2066="",LEFT(A2066,1)="C",D2066&lt;=0,F2066&lt;=0,ISNUMBER(MATCH(B2066,NonProduct,0)),LEFT(B2066,5)="gift_",H2066&lt;&gt;"United Kingdom"),"Drop","Keep")</f>
        <v/>
      </c>
    </row>
    <row r="2067">
      <c r="A2067" t="n">
        <v>540179</v>
      </c>
      <c r="B2067" t="n">
        <v>48129</v>
      </c>
      <c r="C2067" t="inlineStr">
        <is>
          <t>DOORMAT TOPIARY</t>
        </is>
      </c>
      <c r="D2067" t="n">
        <v>1</v>
      </c>
      <c r="E2067" s="8" t="n">
        <v>40548.5375</v>
      </c>
      <c r="F2067" s="9" t="n">
        <v>7.95</v>
      </c>
      <c r="G2067" t="n">
        <v>16033</v>
      </c>
      <c r="H2067" t="inlineStr">
        <is>
          <t>United Kingdom</t>
        </is>
      </c>
      <c r="I2067" s="10">
        <f>IF(OR(G2067="",LEFT(A2067,1)="C",D2067&lt;=0,F2067&lt;=0,ISNUMBER(MATCH(B2067,NonProduct,0)),LEFT(B2067,5)="gift_",H2067&lt;&gt;"United Kingdom"),"Drop","Keep")</f>
        <v/>
      </c>
    </row>
    <row r="2068">
      <c r="A2068" t="n">
        <v>540179</v>
      </c>
      <c r="B2068" t="n">
        <v>48111</v>
      </c>
      <c r="C2068" t="inlineStr">
        <is>
          <t>DOORMAT 3 SMILEY CATS</t>
        </is>
      </c>
      <c r="D2068" t="n">
        <v>1</v>
      </c>
      <c r="E2068" s="8" t="n">
        <v>40548.5375</v>
      </c>
      <c r="F2068" s="9" t="n">
        <v>7.95</v>
      </c>
      <c r="G2068" t="n">
        <v>16033</v>
      </c>
      <c r="H2068" t="inlineStr">
        <is>
          <t>United Kingdom</t>
        </is>
      </c>
      <c r="I2068" s="10">
        <f>IF(OR(G2068="",LEFT(A2068,1)="C",D2068&lt;=0,F2068&lt;=0,ISNUMBER(MATCH(B2068,NonProduct,0)),LEFT(B2068,5)="gift_",H2068&lt;&gt;"United Kingdom"),"Drop","Keep")</f>
        <v/>
      </c>
    </row>
    <row r="2069">
      <c r="A2069" t="n">
        <v>540179</v>
      </c>
      <c r="B2069" t="n">
        <v>48184</v>
      </c>
      <c r="C2069" t="inlineStr">
        <is>
          <t xml:space="preserve">DOORMAT ENGLISH ROSE </t>
        </is>
      </c>
      <c r="D2069" t="n">
        <v>1</v>
      </c>
      <c r="E2069" s="8" t="n">
        <v>40548.5375</v>
      </c>
      <c r="F2069" s="9" t="n">
        <v>7.95</v>
      </c>
      <c r="G2069" t="n">
        <v>16033</v>
      </c>
      <c r="H2069" t="inlineStr">
        <is>
          <t>United Kingdom</t>
        </is>
      </c>
      <c r="I2069" s="10">
        <f>IF(OR(G2069="",LEFT(A2069,1)="C",D2069&lt;=0,F2069&lt;=0,ISNUMBER(MATCH(B2069,NonProduct,0)),LEFT(B2069,5)="gift_",H2069&lt;&gt;"United Kingdom"),"Drop","Keep")</f>
        <v/>
      </c>
    </row>
    <row r="2070">
      <c r="A2070" t="n">
        <v>540179</v>
      </c>
      <c r="B2070" t="n">
        <v>48138</v>
      </c>
      <c r="C2070" t="inlineStr">
        <is>
          <t>DOORMAT UNION FLAG</t>
        </is>
      </c>
      <c r="D2070" t="n">
        <v>1</v>
      </c>
      <c r="E2070" s="8" t="n">
        <v>40548.5375</v>
      </c>
      <c r="F2070" s="9" t="n">
        <v>7.95</v>
      </c>
      <c r="G2070" t="n">
        <v>16033</v>
      </c>
      <c r="H2070" t="inlineStr">
        <is>
          <t>United Kingdom</t>
        </is>
      </c>
      <c r="I2070" s="10">
        <f>IF(OR(G2070="",LEFT(A2070,1)="C",D2070&lt;=0,F2070&lt;=0,ISNUMBER(MATCH(B2070,NonProduct,0)),LEFT(B2070,5)="gift_",H2070&lt;&gt;"United Kingdom"),"Drop","Keep")</f>
        <v/>
      </c>
    </row>
    <row r="2071">
      <c r="A2071" t="n">
        <v>540180</v>
      </c>
      <c r="B2071" t="inlineStr">
        <is>
          <t>85123A</t>
        </is>
      </c>
      <c r="C2071" t="inlineStr">
        <is>
          <t>WHITE HANGING HEART T-LIGHT HOLDER</t>
        </is>
      </c>
      <c r="D2071" t="n">
        <v>2</v>
      </c>
      <c r="E2071" s="8" t="n">
        <v>40548.54513888889</v>
      </c>
      <c r="F2071" s="9" t="n">
        <v>2.95</v>
      </c>
      <c r="G2071" t="n">
        <v>15984</v>
      </c>
      <c r="H2071" t="inlineStr">
        <is>
          <t>United Kingdom</t>
        </is>
      </c>
      <c r="I2071" s="10">
        <f>IF(OR(G2071="",LEFT(A2071,1)="C",D2071&lt;=0,F2071&lt;=0,ISNUMBER(MATCH(B2071,NonProduct,0)),LEFT(B2071,5)="gift_",H2071&lt;&gt;"United Kingdom"),"Drop","Keep")</f>
        <v/>
      </c>
    </row>
    <row r="2072">
      <c r="A2072" t="n">
        <v>540180</v>
      </c>
      <c r="B2072" t="n">
        <v>22083</v>
      </c>
      <c r="C2072" t="inlineStr">
        <is>
          <t>PAPER CHAIN KIT RETROSPOT</t>
        </is>
      </c>
      <c r="D2072" t="n">
        <v>2</v>
      </c>
      <c r="E2072" s="8" t="n">
        <v>40548.54513888889</v>
      </c>
      <c r="F2072" s="9" t="n">
        <v>2.95</v>
      </c>
      <c r="G2072" t="n">
        <v>15984</v>
      </c>
      <c r="H2072" t="inlineStr">
        <is>
          <t>United Kingdom</t>
        </is>
      </c>
      <c r="I2072" s="10">
        <f>IF(OR(G2072="",LEFT(A2072,1)="C",D2072&lt;=0,F2072&lt;=0,ISNUMBER(MATCH(B2072,NonProduct,0)),LEFT(B2072,5)="gift_",H2072&lt;&gt;"United Kingdom"),"Drop","Keep")</f>
        <v/>
      </c>
    </row>
    <row r="2073">
      <c r="A2073" t="n">
        <v>540180</v>
      </c>
      <c r="B2073" t="n">
        <v>22759</v>
      </c>
      <c r="C2073" t="inlineStr">
        <is>
          <t>SET OF 3 NOTEBOOKS IN PARCEL</t>
        </is>
      </c>
      <c r="D2073" t="n">
        <v>4</v>
      </c>
      <c r="E2073" s="8" t="n">
        <v>40548.54513888889</v>
      </c>
      <c r="F2073" s="9" t="n">
        <v>1.65</v>
      </c>
      <c r="G2073" t="n">
        <v>15984</v>
      </c>
      <c r="H2073" t="inlineStr">
        <is>
          <t>United Kingdom</t>
        </is>
      </c>
      <c r="I2073" s="10">
        <f>IF(OR(G2073="",LEFT(A2073,1)="C",D2073&lt;=0,F2073&lt;=0,ISNUMBER(MATCH(B2073,NonProduct,0)),LEFT(B2073,5)="gift_",H2073&lt;&gt;"United Kingdom"),"Drop","Keep")</f>
        <v/>
      </c>
    </row>
    <row r="2074">
      <c r="A2074" t="n">
        <v>540180</v>
      </c>
      <c r="B2074" t="n">
        <v>21677</v>
      </c>
      <c r="C2074" t="inlineStr">
        <is>
          <t>HEARTS  STICKERS</t>
        </is>
      </c>
      <c r="D2074" t="n">
        <v>4</v>
      </c>
      <c r="E2074" s="8" t="n">
        <v>40548.54513888889</v>
      </c>
      <c r="F2074" s="9" t="n">
        <v>0.85</v>
      </c>
      <c r="G2074" t="n">
        <v>15984</v>
      </c>
      <c r="H2074" t="inlineStr">
        <is>
          <t>United Kingdom</t>
        </is>
      </c>
      <c r="I2074" s="10">
        <f>IF(OR(G2074="",LEFT(A2074,1)="C",D2074&lt;=0,F2074&lt;=0,ISNUMBER(MATCH(B2074,NonProduct,0)),LEFT(B2074,5)="gift_",H2074&lt;&gt;"United Kingdom"),"Drop","Keep")</f>
        <v/>
      </c>
    </row>
    <row r="2075">
      <c r="A2075" t="n">
        <v>540180</v>
      </c>
      <c r="B2075" t="n">
        <v>22168</v>
      </c>
      <c r="C2075" t="inlineStr">
        <is>
          <t xml:space="preserve">ORGANISER WOOD ANTIQUE WHITE </t>
        </is>
      </c>
      <c r="D2075" t="n">
        <v>1</v>
      </c>
      <c r="E2075" s="8" t="n">
        <v>40548.54513888889</v>
      </c>
      <c r="F2075" s="9" t="n">
        <v>8.5</v>
      </c>
      <c r="G2075" t="n">
        <v>15984</v>
      </c>
      <c r="H2075" t="inlineStr">
        <is>
          <t>United Kingdom</t>
        </is>
      </c>
      <c r="I2075" s="10">
        <f>IF(OR(G2075="",LEFT(A2075,1)="C",D2075&lt;=0,F2075&lt;=0,ISNUMBER(MATCH(B2075,NonProduct,0)),LEFT(B2075,5)="gift_",H2075&lt;&gt;"United Kingdom"),"Drop","Keep")</f>
        <v/>
      </c>
    </row>
    <row r="2076">
      <c r="A2076" t="n">
        <v>540180</v>
      </c>
      <c r="B2076" t="n">
        <v>22113</v>
      </c>
      <c r="C2076" t="inlineStr">
        <is>
          <t>GREY HEART HOT WATER BOTTLE</t>
        </is>
      </c>
      <c r="D2076" t="n">
        <v>4</v>
      </c>
      <c r="E2076" s="8" t="n">
        <v>40548.54513888889</v>
      </c>
      <c r="F2076" s="9" t="n">
        <v>3.75</v>
      </c>
      <c r="G2076" t="n">
        <v>15984</v>
      </c>
      <c r="H2076" t="inlineStr">
        <is>
          <t>United Kingdom</t>
        </is>
      </c>
      <c r="I2076" s="10">
        <f>IF(OR(G2076="",LEFT(A2076,1)="C",D2076&lt;=0,F2076&lt;=0,ISNUMBER(MATCH(B2076,NonProduct,0)),LEFT(B2076,5)="gift_",H2076&lt;&gt;"United Kingdom"),"Drop","Keep")</f>
        <v/>
      </c>
    </row>
    <row r="2077">
      <c r="A2077" t="n">
        <v>540180</v>
      </c>
      <c r="B2077" t="n">
        <v>84978</v>
      </c>
      <c r="C2077" t="inlineStr">
        <is>
          <t>HANGING HEART JAR T-LIGHT HOLDER</t>
        </is>
      </c>
      <c r="D2077" t="n">
        <v>6</v>
      </c>
      <c r="E2077" s="8" t="n">
        <v>40548.54513888889</v>
      </c>
      <c r="F2077" s="9" t="n">
        <v>1.25</v>
      </c>
      <c r="G2077" t="n">
        <v>15984</v>
      </c>
      <c r="H2077" t="inlineStr">
        <is>
          <t>United Kingdom</t>
        </is>
      </c>
      <c r="I2077" s="10">
        <f>IF(OR(G2077="",LEFT(A2077,1)="C",D2077&lt;=0,F2077&lt;=0,ISNUMBER(MATCH(B2077,NonProduct,0)),LEFT(B2077,5)="gift_",H2077&lt;&gt;"United Kingdom"),"Drop","Keep")</f>
        <v/>
      </c>
    </row>
    <row r="2078">
      <c r="A2078" t="n">
        <v>540180</v>
      </c>
      <c r="B2078" t="n">
        <v>22558</v>
      </c>
      <c r="C2078" t="inlineStr">
        <is>
          <t xml:space="preserve">CLOTHES PEGS RETROSPOT PACK 24 </t>
        </is>
      </c>
      <c r="D2078" t="n">
        <v>1</v>
      </c>
      <c r="E2078" s="8" t="n">
        <v>40548.54513888889</v>
      </c>
      <c r="F2078" s="9" t="n">
        <v>1.49</v>
      </c>
      <c r="G2078" t="n">
        <v>15984</v>
      </c>
      <c r="H2078" t="inlineStr">
        <is>
          <t>United Kingdom</t>
        </is>
      </c>
      <c r="I2078" s="10">
        <f>IF(OR(G2078="",LEFT(A2078,1)="C",D2078&lt;=0,F2078&lt;=0,ISNUMBER(MATCH(B2078,NonProduct,0)),LEFT(B2078,5)="gift_",H2078&lt;&gt;"United Kingdom"),"Drop","Keep")</f>
        <v/>
      </c>
    </row>
    <row r="2079">
      <c r="A2079" t="n">
        <v>540180</v>
      </c>
      <c r="B2079" t="n">
        <v>22163</v>
      </c>
      <c r="C2079" t="inlineStr">
        <is>
          <t>HEART STRING MEMO HOLDER HANGING</t>
        </is>
      </c>
      <c r="D2079" t="n">
        <v>1</v>
      </c>
      <c r="E2079" s="8" t="n">
        <v>40548.54513888889</v>
      </c>
      <c r="F2079" s="9" t="n">
        <v>2.95</v>
      </c>
      <c r="G2079" t="n">
        <v>15984</v>
      </c>
      <c r="H2079" t="inlineStr">
        <is>
          <t>United Kingdom</t>
        </is>
      </c>
      <c r="I2079" s="10">
        <f>IF(OR(G2079="",LEFT(A2079,1)="C",D2079&lt;=0,F2079&lt;=0,ISNUMBER(MATCH(B2079,NonProduct,0)),LEFT(B2079,5)="gift_",H2079&lt;&gt;"United Kingdom"),"Drop","Keep")</f>
        <v/>
      </c>
    </row>
    <row r="2080">
      <c r="A2080" t="n">
        <v>540180</v>
      </c>
      <c r="B2080" t="n">
        <v>22164</v>
      </c>
      <c r="C2080" t="inlineStr">
        <is>
          <t>STRING OF STARS CARD HOLDER</t>
        </is>
      </c>
      <c r="D2080" t="n">
        <v>1</v>
      </c>
      <c r="E2080" s="8" t="n">
        <v>40548.54513888889</v>
      </c>
      <c r="F2080" s="9" t="n">
        <v>2.95</v>
      </c>
      <c r="G2080" t="n">
        <v>15984</v>
      </c>
      <c r="H2080" t="inlineStr">
        <is>
          <t>United Kingdom</t>
        </is>
      </c>
      <c r="I2080" s="10">
        <f>IF(OR(G2080="",LEFT(A2080,1)="C",D2080&lt;=0,F2080&lt;=0,ISNUMBER(MATCH(B2080,NonProduct,0)),LEFT(B2080,5)="gift_",H2080&lt;&gt;"United Kingdom"),"Drop","Keep")</f>
        <v/>
      </c>
    </row>
    <row r="2081">
      <c r="A2081" t="n">
        <v>540180</v>
      </c>
      <c r="B2081" t="inlineStr">
        <is>
          <t>85123A</t>
        </is>
      </c>
      <c r="C2081" t="inlineStr">
        <is>
          <t>WHITE HANGING HEART T-LIGHT HOLDER</t>
        </is>
      </c>
      <c r="D2081" t="n">
        <v>6</v>
      </c>
      <c r="E2081" s="8" t="n">
        <v>40548.54513888889</v>
      </c>
      <c r="F2081" s="9" t="n">
        <v>2.95</v>
      </c>
      <c r="G2081" t="n">
        <v>15984</v>
      </c>
      <c r="H2081" t="inlineStr">
        <is>
          <t>United Kingdom</t>
        </is>
      </c>
      <c r="I2081" s="10">
        <f>IF(OR(G2081="",LEFT(A2081,1)="C",D2081&lt;=0,F2081&lt;=0,ISNUMBER(MATCH(B2081,NonProduct,0)),LEFT(B2081,5)="gift_",H2081&lt;&gt;"United Kingdom"),"Drop","Keep")</f>
        <v/>
      </c>
    </row>
    <row r="2082">
      <c r="A2082" t="n">
        <v>540180</v>
      </c>
      <c r="B2082" t="n">
        <v>22297</v>
      </c>
      <c r="C2082" t="inlineStr">
        <is>
          <t>HEART IVORY TRELLIS SMALL</t>
        </is>
      </c>
      <c r="D2082" t="n">
        <v>24</v>
      </c>
      <c r="E2082" s="8" t="n">
        <v>40548.54513888889</v>
      </c>
      <c r="F2082" s="9" t="n">
        <v>1.25</v>
      </c>
      <c r="G2082" t="n">
        <v>15984</v>
      </c>
      <c r="H2082" t="inlineStr">
        <is>
          <t>United Kingdom</t>
        </is>
      </c>
      <c r="I2082" s="10">
        <f>IF(OR(G2082="",LEFT(A2082,1)="C",D2082&lt;=0,F2082&lt;=0,ISNUMBER(MATCH(B2082,NonProduct,0)),LEFT(B2082,5)="gift_",H2082&lt;&gt;"United Kingdom"),"Drop","Keep")</f>
        <v/>
      </c>
    </row>
    <row r="2083">
      <c r="A2083" t="n">
        <v>540181</v>
      </c>
      <c r="B2083" t="n">
        <v>84945</v>
      </c>
      <c r="C2083" t="inlineStr">
        <is>
          <t>MULTI COLOUR SILVER T-LIGHT HOLDER</t>
        </is>
      </c>
      <c r="D2083" t="n">
        <v>192</v>
      </c>
      <c r="E2083" s="8" t="n">
        <v>40548.54791666667</v>
      </c>
      <c r="F2083" s="9" t="n">
        <v>0.72</v>
      </c>
      <c r="G2083" t="n">
        <v>13199</v>
      </c>
      <c r="H2083" t="inlineStr">
        <is>
          <t>United Kingdom</t>
        </is>
      </c>
      <c r="I2083" s="10">
        <f>IF(OR(G2083="",LEFT(A2083,1)="C",D2083&lt;=0,F2083&lt;=0,ISNUMBER(MATCH(B2083,NonProduct,0)),LEFT(B2083,5)="gift_",H2083&lt;&gt;"United Kingdom"),"Drop","Keep")</f>
        <v/>
      </c>
    </row>
    <row r="2084">
      <c r="A2084" t="n">
        <v>540181</v>
      </c>
      <c r="B2084" t="n">
        <v>22584</v>
      </c>
      <c r="C2084" t="inlineStr">
        <is>
          <t>PACK OF 6 PANNETONE GIFT BOXES</t>
        </is>
      </c>
      <c r="D2084" t="n">
        <v>24</v>
      </c>
      <c r="E2084" s="8" t="n">
        <v>40548.54791666667</v>
      </c>
      <c r="F2084" s="9" t="n">
        <v>2.55</v>
      </c>
      <c r="G2084" t="n">
        <v>13199</v>
      </c>
      <c r="H2084" t="inlineStr">
        <is>
          <t>United Kingdom</t>
        </is>
      </c>
      <c r="I2084" s="10">
        <f>IF(OR(G2084="",LEFT(A2084,1)="C",D2084&lt;=0,F2084&lt;=0,ISNUMBER(MATCH(B2084,NonProduct,0)),LEFT(B2084,5)="gift_",H2084&lt;&gt;"United Kingdom"),"Drop","Keep")</f>
        <v/>
      </c>
    </row>
    <row r="2085">
      <c r="A2085" t="n">
        <v>540182</v>
      </c>
      <c r="B2085" t="n">
        <v>10135</v>
      </c>
      <c r="C2085" t="inlineStr">
        <is>
          <t>COLOURING PENCILS BROWN TUBE</t>
        </is>
      </c>
      <c r="D2085" t="n">
        <v>20</v>
      </c>
      <c r="E2085" s="8" t="n">
        <v>40548.56180555555</v>
      </c>
      <c r="F2085" s="9" t="n">
        <v>0.42</v>
      </c>
      <c r="G2085" t="n">
        <v>14739</v>
      </c>
      <c r="H2085" t="inlineStr">
        <is>
          <t>United Kingdom</t>
        </is>
      </c>
      <c r="I2085" s="10">
        <f>IF(OR(G2085="",LEFT(A2085,1)="C",D2085&lt;=0,F2085&lt;=0,ISNUMBER(MATCH(B2085,NonProduct,0)),LEFT(B2085,5)="gift_",H2085&lt;&gt;"United Kingdom"),"Drop","Keep")</f>
        <v/>
      </c>
    </row>
    <row r="2086">
      <c r="A2086" t="n">
        <v>540182</v>
      </c>
      <c r="B2086" t="n">
        <v>21206</v>
      </c>
      <c r="C2086" t="inlineStr">
        <is>
          <t xml:space="preserve">STRAWBERRY HONEYCOMB  GARLAND </t>
        </is>
      </c>
      <c r="D2086" t="n">
        <v>48</v>
      </c>
      <c r="E2086" s="8" t="n">
        <v>40548.56180555555</v>
      </c>
      <c r="F2086" s="9" t="n">
        <v>0.65</v>
      </c>
      <c r="G2086" t="n">
        <v>14739</v>
      </c>
      <c r="H2086" t="inlineStr">
        <is>
          <t>United Kingdom</t>
        </is>
      </c>
      <c r="I2086" s="10">
        <f>IF(OR(G2086="",LEFT(A2086,1)="C",D2086&lt;=0,F2086&lt;=0,ISNUMBER(MATCH(B2086,NonProduct,0)),LEFT(B2086,5)="gift_",H2086&lt;&gt;"United Kingdom"),"Drop","Keep")</f>
        <v/>
      </c>
    </row>
    <row r="2087">
      <c r="A2087" t="n">
        <v>540182</v>
      </c>
      <c r="B2087" t="n">
        <v>22783</v>
      </c>
      <c r="C2087" t="inlineStr">
        <is>
          <t>SET 3 WICKER OVAL BASKETS W LIDS</t>
        </is>
      </c>
      <c r="D2087" t="n">
        <v>4</v>
      </c>
      <c r="E2087" s="8" t="n">
        <v>40548.56180555555</v>
      </c>
      <c r="F2087" s="9" t="n">
        <v>7.95</v>
      </c>
      <c r="G2087" t="n">
        <v>14739</v>
      </c>
      <c r="H2087" t="inlineStr">
        <is>
          <t>United Kingdom</t>
        </is>
      </c>
      <c r="I2087" s="10">
        <f>IF(OR(G2087="",LEFT(A2087,1)="C",D2087&lt;=0,F2087&lt;=0,ISNUMBER(MATCH(B2087,NonProduct,0)),LEFT(B2087,5)="gift_",H2087&lt;&gt;"United Kingdom"),"Drop","Keep")</f>
        <v/>
      </c>
    </row>
    <row r="2088">
      <c r="A2088" t="n">
        <v>540182</v>
      </c>
      <c r="B2088" t="n">
        <v>21790</v>
      </c>
      <c r="C2088" t="inlineStr">
        <is>
          <t>VINTAGE SNAP CARDS</t>
        </is>
      </c>
      <c r="D2088" t="n">
        <v>72</v>
      </c>
      <c r="E2088" s="8" t="n">
        <v>40548.56180555555</v>
      </c>
      <c r="F2088" s="9" t="n">
        <v>0.72</v>
      </c>
      <c r="G2088" t="n">
        <v>14739</v>
      </c>
      <c r="H2088" t="inlineStr">
        <is>
          <t>United Kingdom</t>
        </is>
      </c>
      <c r="I2088" s="10">
        <f>IF(OR(G2088="",LEFT(A2088,1)="C",D2088&lt;=0,F2088&lt;=0,ISNUMBER(MATCH(B2088,NonProduct,0)),LEFT(B2088,5)="gift_",H2088&lt;&gt;"United Kingdom"),"Drop","Keep")</f>
        <v/>
      </c>
    </row>
    <row r="2089">
      <c r="A2089" t="n">
        <v>540182</v>
      </c>
      <c r="B2089" t="n">
        <v>21791</v>
      </c>
      <c r="C2089" t="inlineStr">
        <is>
          <t xml:space="preserve">VINTAGE HEADS AND TAILS CARD GAME </t>
        </is>
      </c>
      <c r="D2089" t="n">
        <v>72</v>
      </c>
      <c r="E2089" s="8" t="n">
        <v>40548.56180555555</v>
      </c>
      <c r="F2089" s="9" t="n">
        <v>1.06</v>
      </c>
      <c r="G2089" t="n">
        <v>14739</v>
      </c>
      <c r="H2089" t="inlineStr">
        <is>
          <t>United Kingdom</t>
        </is>
      </c>
      <c r="I2089" s="10">
        <f>IF(OR(G2089="",LEFT(A2089,1)="C",D2089&lt;=0,F2089&lt;=0,ISNUMBER(MATCH(B2089,NonProduct,0)),LEFT(B2089,5)="gift_",H2089&lt;&gt;"United Kingdom"),"Drop","Keep")</f>
        <v/>
      </c>
    </row>
    <row r="2090">
      <c r="A2090" t="n">
        <v>540182</v>
      </c>
      <c r="B2090" t="n">
        <v>22727</v>
      </c>
      <c r="C2090" t="inlineStr">
        <is>
          <t xml:space="preserve">ALARM CLOCK BAKELIKE RED </t>
        </is>
      </c>
      <c r="D2090" t="n">
        <v>8</v>
      </c>
      <c r="E2090" s="8" t="n">
        <v>40548.56180555555</v>
      </c>
      <c r="F2090" s="9" t="n">
        <v>3.75</v>
      </c>
      <c r="G2090" t="n">
        <v>14739</v>
      </c>
      <c r="H2090" t="inlineStr">
        <is>
          <t>United Kingdom</t>
        </is>
      </c>
      <c r="I2090" s="10">
        <f>IF(OR(G2090="",LEFT(A2090,1)="C",D2090&lt;=0,F2090&lt;=0,ISNUMBER(MATCH(B2090,NonProduct,0)),LEFT(B2090,5)="gift_",H2090&lt;&gt;"United Kingdom"),"Drop","Keep")</f>
        <v/>
      </c>
    </row>
    <row r="2091">
      <c r="A2091" t="n">
        <v>540183</v>
      </c>
      <c r="B2091" t="n">
        <v>21754</v>
      </c>
      <c r="C2091" t="inlineStr">
        <is>
          <t>HOME BUILDING BLOCK WORD</t>
        </is>
      </c>
      <c r="D2091" t="n">
        <v>12</v>
      </c>
      <c r="E2091" s="8" t="n">
        <v>40548.56736111111</v>
      </c>
      <c r="F2091" s="9" t="n">
        <v>5.95</v>
      </c>
      <c r="G2091" t="n">
        <v>15093</v>
      </c>
      <c r="H2091" t="inlineStr">
        <is>
          <t>United Kingdom</t>
        </is>
      </c>
      <c r="I2091" s="10">
        <f>IF(OR(G2091="",LEFT(A2091,1)="C",D2091&lt;=0,F2091&lt;=0,ISNUMBER(MATCH(B2091,NonProduct,0)),LEFT(B2091,5)="gift_",H2091&lt;&gt;"United Kingdom"),"Drop","Keep")</f>
        <v/>
      </c>
    </row>
    <row r="2092">
      <c r="A2092" t="n">
        <v>540183</v>
      </c>
      <c r="B2092" t="n">
        <v>84077</v>
      </c>
      <c r="C2092" t="inlineStr">
        <is>
          <t>WORLD WAR 2 GLIDERS ASSTD DESIGNS</t>
        </is>
      </c>
      <c r="D2092" t="n">
        <v>288</v>
      </c>
      <c r="E2092" s="8" t="n">
        <v>40548.56736111111</v>
      </c>
      <c r="F2092" s="9" t="n">
        <v>0.21</v>
      </c>
      <c r="G2092" t="n">
        <v>15093</v>
      </c>
      <c r="H2092" t="inlineStr">
        <is>
          <t>United Kingdom</t>
        </is>
      </c>
      <c r="I2092" s="10">
        <f>IF(OR(G2092="",LEFT(A2092,1)="C",D2092&lt;=0,F2092&lt;=0,ISNUMBER(MATCH(B2092,NonProduct,0)),LEFT(B2092,5)="gift_",H2092&lt;&gt;"United Kingdom"),"Drop","Keep")</f>
        <v/>
      </c>
    </row>
    <row r="2093">
      <c r="A2093" t="n">
        <v>540183</v>
      </c>
      <c r="B2093" t="n">
        <v>22423</v>
      </c>
      <c r="C2093" t="inlineStr">
        <is>
          <t>REGENCY CAKESTAND 3 TIER</t>
        </is>
      </c>
      <c r="D2093" t="n">
        <v>16</v>
      </c>
      <c r="E2093" s="8" t="n">
        <v>40548.56736111111</v>
      </c>
      <c r="F2093" s="9" t="n">
        <v>10.95</v>
      </c>
      <c r="G2093" t="n">
        <v>15093</v>
      </c>
      <c r="H2093" t="inlineStr">
        <is>
          <t>United Kingdom</t>
        </is>
      </c>
      <c r="I2093" s="10">
        <f>IF(OR(G2093="",LEFT(A2093,1)="C",D2093&lt;=0,F2093&lt;=0,ISNUMBER(MATCH(B2093,NonProduct,0)),LEFT(B2093,5)="gift_",H2093&lt;&gt;"United Kingdom"),"Drop","Keep")</f>
        <v/>
      </c>
    </row>
    <row r="2094">
      <c r="A2094" t="n">
        <v>540183</v>
      </c>
      <c r="B2094" t="n">
        <v>21175</v>
      </c>
      <c r="C2094" t="inlineStr">
        <is>
          <t>GIN + TONIC DIET METAL SIGN</t>
        </is>
      </c>
      <c r="D2094" t="n">
        <v>24</v>
      </c>
      <c r="E2094" s="8" t="n">
        <v>40548.56736111111</v>
      </c>
      <c r="F2094" s="9" t="n">
        <v>2.1</v>
      </c>
      <c r="G2094" t="n">
        <v>15093</v>
      </c>
      <c r="H2094" t="inlineStr">
        <is>
          <t>United Kingdom</t>
        </is>
      </c>
      <c r="I2094" s="10">
        <f>IF(OR(G2094="",LEFT(A2094,1)="C",D2094&lt;=0,F2094&lt;=0,ISNUMBER(MATCH(B2094,NonProduct,0)),LEFT(B2094,5)="gift_",H2094&lt;&gt;"United Kingdom"),"Drop","Keep")</f>
        <v/>
      </c>
    </row>
    <row r="2095">
      <c r="A2095" t="n">
        <v>540183</v>
      </c>
      <c r="B2095" t="n">
        <v>21340</v>
      </c>
      <c r="C2095" t="inlineStr">
        <is>
          <t>CLASSIC METAL BIRDCAGE PLANT HOLDER</t>
        </is>
      </c>
      <c r="D2095" t="n">
        <v>18</v>
      </c>
      <c r="E2095" s="8" t="n">
        <v>40548.56736111111</v>
      </c>
      <c r="F2095" s="9" t="n">
        <v>9.949999999999999</v>
      </c>
      <c r="G2095" t="n">
        <v>15093</v>
      </c>
      <c r="H2095" t="inlineStr">
        <is>
          <t>United Kingdom</t>
        </is>
      </c>
      <c r="I2095" s="10">
        <f>IF(OR(G2095="",LEFT(A2095,1)="C",D2095&lt;=0,F2095&lt;=0,ISNUMBER(MATCH(B2095,NonProduct,0)),LEFT(B2095,5)="gift_",H2095&lt;&gt;"United Kingdom"),"Drop","Keep")</f>
        <v/>
      </c>
    </row>
    <row r="2096">
      <c r="A2096" t="n">
        <v>540183</v>
      </c>
      <c r="B2096" t="n">
        <v>22245</v>
      </c>
      <c r="C2096" t="inlineStr">
        <is>
          <t>HOOK, 1 HANGER ,MAGIC GARDEN</t>
        </is>
      </c>
      <c r="D2096" t="n">
        <v>12</v>
      </c>
      <c r="E2096" s="8" t="n">
        <v>40548.56736111111</v>
      </c>
      <c r="F2096" s="9" t="n">
        <v>0.85</v>
      </c>
      <c r="G2096" t="n">
        <v>15093</v>
      </c>
      <c r="H2096" t="inlineStr">
        <is>
          <t>United Kingdom</t>
        </is>
      </c>
      <c r="I2096" s="10">
        <f>IF(OR(G2096="",LEFT(A2096,1)="C",D2096&lt;=0,F2096&lt;=0,ISNUMBER(MATCH(B2096,NonProduct,0)),LEFT(B2096,5)="gift_",H2096&lt;&gt;"United Kingdom"),"Drop","Keep")</f>
        <v/>
      </c>
    </row>
    <row r="2097">
      <c r="A2097" t="n">
        <v>540183</v>
      </c>
      <c r="B2097" t="n">
        <v>48187</v>
      </c>
      <c r="C2097" t="inlineStr">
        <is>
          <t>DOORMAT NEW ENGLAND</t>
        </is>
      </c>
      <c r="D2097" t="n">
        <v>10</v>
      </c>
      <c r="E2097" s="8" t="n">
        <v>40548.56736111111</v>
      </c>
      <c r="F2097" s="9" t="n">
        <v>6.75</v>
      </c>
      <c r="G2097" t="n">
        <v>15093</v>
      </c>
      <c r="H2097" t="inlineStr">
        <is>
          <t>United Kingdom</t>
        </is>
      </c>
      <c r="I2097" s="10">
        <f>IF(OR(G2097="",LEFT(A2097,1)="C",D2097&lt;=0,F2097&lt;=0,ISNUMBER(MATCH(B2097,NonProduct,0)),LEFT(B2097,5)="gift_",H2097&lt;&gt;"United Kingdom"),"Drop","Keep")</f>
        <v/>
      </c>
    </row>
    <row r="2098">
      <c r="A2098" t="n">
        <v>540183</v>
      </c>
      <c r="B2098" t="n">
        <v>48138</v>
      </c>
      <c r="C2098" t="inlineStr">
        <is>
          <t>DOORMAT UNION FLAG</t>
        </is>
      </c>
      <c r="D2098" t="n">
        <v>10</v>
      </c>
      <c r="E2098" s="8" t="n">
        <v>40548.56736111111</v>
      </c>
      <c r="F2098" s="9" t="n">
        <v>6.75</v>
      </c>
      <c r="G2098" t="n">
        <v>15093</v>
      </c>
      <c r="H2098" t="inlineStr">
        <is>
          <t>United Kingdom</t>
        </is>
      </c>
      <c r="I2098" s="10">
        <f>IF(OR(G2098="",LEFT(A2098,1)="C",D2098&lt;=0,F2098&lt;=0,ISNUMBER(MATCH(B2098,NonProduct,0)),LEFT(B2098,5)="gift_",H2098&lt;&gt;"United Kingdom"),"Drop","Keep")</f>
        <v/>
      </c>
    </row>
    <row r="2099">
      <c r="A2099" t="n">
        <v>540183</v>
      </c>
      <c r="B2099" t="n">
        <v>22365</v>
      </c>
      <c r="C2099" t="inlineStr">
        <is>
          <t>DOORMAT RESPECTABLE HOUSE</t>
        </is>
      </c>
      <c r="D2099" t="n">
        <v>10</v>
      </c>
      <c r="E2099" s="8" t="n">
        <v>40548.56736111111</v>
      </c>
      <c r="F2099" s="9" t="n">
        <v>6.75</v>
      </c>
      <c r="G2099" t="n">
        <v>15093</v>
      </c>
      <c r="H2099" t="inlineStr">
        <is>
          <t>United Kingdom</t>
        </is>
      </c>
      <c r="I2099" s="10">
        <f>IF(OR(G2099="",LEFT(A2099,1)="C",D2099&lt;=0,F2099&lt;=0,ISNUMBER(MATCH(B2099,NonProduct,0)),LEFT(B2099,5)="gift_",H2099&lt;&gt;"United Kingdom"),"Drop","Keep")</f>
        <v/>
      </c>
    </row>
    <row r="2100">
      <c r="A2100" t="n">
        <v>540183</v>
      </c>
      <c r="B2100" t="n">
        <v>20685</v>
      </c>
      <c r="C2100" t="inlineStr">
        <is>
          <t>DOORMAT RED RETROSPOT</t>
        </is>
      </c>
      <c r="D2100" t="n">
        <v>10</v>
      </c>
      <c r="E2100" s="8" t="n">
        <v>40548.56736111111</v>
      </c>
      <c r="F2100" s="9" t="n">
        <v>6.75</v>
      </c>
      <c r="G2100" t="n">
        <v>15093</v>
      </c>
      <c r="H2100" t="inlineStr">
        <is>
          <t>United Kingdom</t>
        </is>
      </c>
      <c r="I2100" s="10">
        <f>IF(OR(G2100="",LEFT(A2100,1)="C",D2100&lt;=0,F2100&lt;=0,ISNUMBER(MATCH(B2100,NonProduct,0)),LEFT(B2100,5)="gift_",H2100&lt;&gt;"United Kingdom"),"Drop","Keep")</f>
        <v/>
      </c>
    </row>
    <row r="2101">
      <c r="A2101" t="n">
        <v>540183</v>
      </c>
      <c r="B2101" t="n">
        <v>21524</v>
      </c>
      <c r="C2101" t="inlineStr">
        <is>
          <t>DOORMAT SPOTTY HOME SWEET HOME</t>
        </is>
      </c>
      <c r="D2101" t="n">
        <v>10</v>
      </c>
      <c r="E2101" s="8" t="n">
        <v>40548.56736111111</v>
      </c>
      <c r="F2101" s="9" t="n">
        <v>6.75</v>
      </c>
      <c r="G2101" t="n">
        <v>15093</v>
      </c>
      <c r="H2101" t="inlineStr">
        <is>
          <t>United Kingdom</t>
        </is>
      </c>
      <c r="I2101" s="10">
        <f>IF(OR(G2101="",LEFT(A2101,1)="C",D2101&lt;=0,F2101&lt;=0,ISNUMBER(MATCH(B2101,NonProduct,0)),LEFT(B2101,5)="gift_",H2101&lt;&gt;"United Kingdom"),"Drop","Keep")</f>
        <v/>
      </c>
    </row>
    <row r="2102">
      <c r="A2102" t="n">
        <v>540183</v>
      </c>
      <c r="B2102" t="n">
        <v>21508</v>
      </c>
      <c r="C2102" t="inlineStr">
        <is>
          <t xml:space="preserve">VINTAGE KID DOLLY CARD </t>
        </is>
      </c>
      <c r="D2102" t="n">
        <v>12</v>
      </c>
      <c r="E2102" s="8" t="n">
        <v>40548.56736111111</v>
      </c>
      <c r="F2102" s="9" t="n">
        <v>0.42</v>
      </c>
      <c r="G2102" t="n">
        <v>15093</v>
      </c>
      <c r="H2102" t="inlineStr">
        <is>
          <t>United Kingdom</t>
        </is>
      </c>
      <c r="I2102" s="10">
        <f>IF(OR(G2102="",LEFT(A2102,1)="C",D2102&lt;=0,F2102&lt;=0,ISNUMBER(MATCH(B2102,NonProduct,0)),LEFT(B2102,5)="gift_",H2102&lt;&gt;"United Kingdom"),"Drop","Keep")</f>
        <v/>
      </c>
    </row>
    <row r="2103">
      <c r="A2103" t="n">
        <v>540183</v>
      </c>
      <c r="B2103" t="n">
        <v>22027</v>
      </c>
      <c r="C2103" t="inlineStr">
        <is>
          <t>TEA PARTY BIRTHDAY CARD</t>
        </is>
      </c>
      <c r="D2103" t="n">
        <v>12</v>
      </c>
      <c r="E2103" s="8" t="n">
        <v>40548.56736111111</v>
      </c>
      <c r="F2103" s="9" t="n">
        <v>0.42</v>
      </c>
      <c r="G2103" t="n">
        <v>15093</v>
      </c>
      <c r="H2103" t="inlineStr">
        <is>
          <t>United Kingdom</t>
        </is>
      </c>
      <c r="I2103" s="10">
        <f>IF(OR(G2103="",LEFT(A2103,1)="C",D2103&lt;=0,F2103&lt;=0,ISNUMBER(MATCH(B2103,NonProduct,0)),LEFT(B2103,5)="gift_",H2103&lt;&gt;"United Kingdom"),"Drop","Keep")</f>
        <v/>
      </c>
    </row>
    <row r="2104">
      <c r="A2104" t="n">
        <v>540183</v>
      </c>
      <c r="B2104" t="n">
        <v>22030</v>
      </c>
      <c r="C2104" t="inlineStr">
        <is>
          <t>SWALLOWS GREETING CARD</t>
        </is>
      </c>
      <c r="D2104" t="n">
        <v>12</v>
      </c>
      <c r="E2104" s="8" t="n">
        <v>40548.56736111111</v>
      </c>
      <c r="F2104" s="9" t="n">
        <v>0.42</v>
      </c>
      <c r="G2104" t="n">
        <v>15093</v>
      </c>
      <c r="H2104" t="inlineStr">
        <is>
          <t>United Kingdom</t>
        </is>
      </c>
      <c r="I2104" s="10">
        <f>IF(OR(G2104="",LEFT(A2104,1)="C",D2104&lt;=0,F2104&lt;=0,ISNUMBER(MATCH(B2104,NonProduct,0)),LEFT(B2104,5)="gift_",H2104&lt;&gt;"United Kingdom"),"Drop","Keep")</f>
        <v/>
      </c>
    </row>
    <row r="2105">
      <c r="A2105" t="n">
        <v>540183</v>
      </c>
      <c r="B2105" t="n">
        <v>22029</v>
      </c>
      <c r="C2105" t="inlineStr">
        <is>
          <t>SPACEBOY BIRTHDAY CARD</t>
        </is>
      </c>
      <c r="D2105" t="n">
        <v>12</v>
      </c>
      <c r="E2105" s="8" t="n">
        <v>40548.56736111111</v>
      </c>
      <c r="F2105" s="9" t="n">
        <v>0.42</v>
      </c>
      <c r="G2105" t="n">
        <v>15093</v>
      </c>
      <c r="H2105" t="inlineStr">
        <is>
          <t>United Kingdom</t>
        </is>
      </c>
      <c r="I2105" s="10">
        <f>IF(OR(G2105="",LEFT(A2105,1)="C",D2105&lt;=0,F2105&lt;=0,ISNUMBER(MATCH(B2105,NonProduct,0)),LEFT(B2105,5)="gift_",H2105&lt;&gt;"United Kingdom"),"Drop","Keep")</f>
        <v/>
      </c>
    </row>
    <row r="2106">
      <c r="A2106" t="n">
        <v>540183</v>
      </c>
      <c r="B2106" t="n">
        <v>22037</v>
      </c>
      <c r="C2106" t="inlineStr">
        <is>
          <t>ROBOT BIRTHDAY CARD</t>
        </is>
      </c>
      <c r="D2106" t="n">
        <v>12</v>
      </c>
      <c r="E2106" s="8" t="n">
        <v>40548.56736111111</v>
      </c>
      <c r="F2106" s="9" t="n">
        <v>0.42</v>
      </c>
      <c r="G2106" t="n">
        <v>15093</v>
      </c>
      <c r="H2106" t="inlineStr">
        <is>
          <t>United Kingdom</t>
        </is>
      </c>
      <c r="I2106" s="10">
        <f>IF(OR(G2106="",LEFT(A2106,1)="C",D2106&lt;=0,F2106&lt;=0,ISNUMBER(MATCH(B2106,NonProduct,0)),LEFT(B2106,5)="gift_",H2106&lt;&gt;"United Kingdom"),"Drop","Keep")</f>
        <v/>
      </c>
    </row>
    <row r="2107">
      <c r="A2107" t="n">
        <v>540183</v>
      </c>
      <c r="B2107" t="n">
        <v>21519</v>
      </c>
      <c r="C2107" t="inlineStr">
        <is>
          <t xml:space="preserve">GIN &amp; TONIC DIET GREETING CARD </t>
        </is>
      </c>
      <c r="D2107" t="n">
        <v>12</v>
      </c>
      <c r="E2107" s="8" t="n">
        <v>40548.56736111111</v>
      </c>
      <c r="F2107" s="9" t="n">
        <v>0.42</v>
      </c>
      <c r="G2107" t="n">
        <v>15093</v>
      </c>
      <c r="H2107" t="inlineStr">
        <is>
          <t>United Kingdom</t>
        </is>
      </c>
      <c r="I2107" s="10">
        <f>IF(OR(G2107="",LEFT(A2107,1)="C",D2107&lt;=0,F2107&lt;=0,ISNUMBER(MATCH(B2107,NonProduct,0)),LEFT(B2107,5)="gift_",H2107&lt;&gt;"United Kingdom"),"Drop","Keep")</f>
        <v/>
      </c>
    </row>
    <row r="2108">
      <c r="A2108" t="n">
        <v>540183</v>
      </c>
      <c r="B2108" t="n">
        <v>21507</v>
      </c>
      <c r="C2108" t="inlineStr">
        <is>
          <t xml:space="preserve">ELEPHANT, BIRTHDAY CARD, </t>
        </is>
      </c>
      <c r="D2108" t="n">
        <v>12</v>
      </c>
      <c r="E2108" s="8" t="n">
        <v>40548.56736111111</v>
      </c>
      <c r="F2108" s="9" t="n">
        <v>0.42</v>
      </c>
      <c r="G2108" t="n">
        <v>15093</v>
      </c>
      <c r="H2108" t="inlineStr">
        <is>
          <t>United Kingdom</t>
        </is>
      </c>
      <c r="I2108" s="10">
        <f>IF(OR(G2108="",LEFT(A2108,1)="C",D2108&lt;=0,F2108&lt;=0,ISNUMBER(MATCH(B2108,NonProduct,0)),LEFT(B2108,5)="gift_",H2108&lt;&gt;"United Kingdom"),"Drop","Keep")</f>
        <v/>
      </c>
    </row>
    <row r="2109">
      <c r="A2109" t="n">
        <v>540183</v>
      </c>
      <c r="B2109" t="n">
        <v>21658</v>
      </c>
      <c r="C2109" t="inlineStr">
        <is>
          <t>GLASS  BEURRE DISH</t>
        </is>
      </c>
      <c r="D2109" t="n">
        <v>18</v>
      </c>
      <c r="E2109" s="8" t="n">
        <v>40548.56736111111</v>
      </c>
      <c r="F2109" s="9" t="n">
        <v>3.95</v>
      </c>
      <c r="G2109" t="n">
        <v>15093</v>
      </c>
      <c r="H2109" t="inlineStr">
        <is>
          <t>United Kingdom</t>
        </is>
      </c>
      <c r="I2109" s="10">
        <f>IF(OR(G2109="",LEFT(A2109,1)="C",D2109&lt;=0,F2109&lt;=0,ISNUMBER(MATCH(B2109,NonProduct,0)),LEFT(B2109,5)="gift_",H2109&lt;&gt;"United Kingdom"),"Drop","Keep")</f>
        <v/>
      </c>
    </row>
    <row r="2110">
      <c r="A2110" t="n">
        <v>540183</v>
      </c>
      <c r="B2110" t="n">
        <v>84879</v>
      </c>
      <c r="C2110" t="inlineStr">
        <is>
          <t>ASSORTED COLOUR BIRD ORNAMENT</t>
        </is>
      </c>
      <c r="D2110" t="n">
        <v>96</v>
      </c>
      <c r="E2110" s="8" t="n">
        <v>40548.56736111111</v>
      </c>
      <c r="F2110" s="9" t="n">
        <v>1.69</v>
      </c>
      <c r="G2110" t="n">
        <v>15093</v>
      </c>
      <c r="H2110" t="inlineStr">
        <is>
          <t>United Kingdom</t>
        </is>
      </c>
      <c r="I2110" s="10">
        <f>IF(OR(G2110="",LEFT(A2110,1)="C",D2110&lt;=0,F2110&lt;=0,ISNUMBER(MATCH(B2110,NonProduct,0)),LEFT(B2110,5)="gift_",H2110&lt;&gt;"United Kingdom"),"Drop","Keep")</f>
        <v/>
      </c>
    </row>
    <row r="2111">
      <c r="A2111" t="n">
        <v>540183</v>
      </c>
      <c r="B2111" t="n">
        <v>48184</v>
      </c>
      <c r="C2111" t="inlineStr">
        <is>
          <t xml:space="preserve">DOORMAT ENGLISH ROSE </t>
        </is>
      </c>
      <c r="D2111" t="n">
        <v>10</v>
      </c>
      <c r="E2111" s="8" t="n">
        <v>40548.56736111111</v>
      </c>
      <c r="F2111" s="9" t="n">
        <v>6.75</v>
      </c>
      <c r="G2111" t="n">
        <v>15093</v>
      </c>
      <c r="H2111" t="inlineStr">
        <is>
          <t>United Kingdom</t>
        </is>
      </c>
      <c r="I2111" s="10">
        <f>IF(OR(G2111="",LEFT(A2111,1)="C",D2111&lt;=0,F2111&lt;=0,ISNUMBER(MATCH(B2111,NonProduct,0)),LEFT(B2111,5)="gift_",H2111&lt;&gt;"United Kingdom"),"Drop","Keep")</f>
        <v/>
      </c>
    </row>
    <row r="2112">
      <c r="A2112" t="n">
        <v>540184</v>
      </c>
      <c r="B2112" t="n">
        <v>22782</v>
      </c>
      <c r="C2112" t="inlineStr">
        <is>
          <t xml:space="preserve">SET 3 WICKER STORAGE BASKETS </t>
        </is>
      </c>
      <c r="D2112" t="n">
        <v>4</v>
      </c>
      <c r="E2112" s="8" t="n">
        <v>40548.56944444445</v>
      </c>
      <c r="F2112" s="9" t="n">
        <v>9.949999999999999</v>
      </c>
      <c r="G2112" t="n">
        <v>15266</v>
      </c>
      <c r="H2112" t="inlineStr">
        <is>
          <t>United Kingdom</t>
        </is>
      </c>
      <c r="I2112" s="10">
        <f>IF(OR(G2112="",LEFT(A2112,1)="C",D2112&lt;=0,F2112&lt;=0,ISNUMBER(MATCH(B2112,NonProduct,0)),LEFT(B2112,5)="gift_",H2112&lt;&gt;"United Kingdom"),"Drop","Keep")</f>
        <v/>
      </c>
    </row>
    <row r="2113">
      <c r="A2113" t="n">
        <v>540184</v>
      </c>
      <c r="B2113" t="n">
        <v>71053</v>
      </c>
      <c r="C2113" t="inlineStr">
        <is>
          <t>WHITE METAL LANTERN</t>
        </is>
      </c>
      <c r="D2113" t="n">
        <v>4</v>
      </c>
      <c r="E2113" s="8" t="n">
        <v>40548.56944444445</v>
      </c>
      <c r="F2113" s="9" t="n">
        <v>3.75</v>
      </c>
      <c r="G2113" t="n">
        <v>15266</v>
      </c>
      <c r="H2113" t="inlineStr">
        <is>
          <t>United Kingdom</t>
        </is>
      </c>
      <c r="I2113" s="10">
        <f>IF(OR(G2113="",LEFT(A2113,1)="C",D2113&lt;=0,F2113&lt;=0,ISNUMBER(MATCH(B2113,NonProduct,0)),LEFT(B2113,5)="gift_",H2113&lt;&gt;"United Kingdom"),"Drop","Keep")</f>
        <v/>
      </c>
    </row>
    <row r="2114">
      <c r="A2114" t="n">
        <v>540184</v>
      </c>
      <c r="B2114" t="n">
        <v>22617</v>
      </c>
      <c r="C2114" t="inlineStr">
        <is>
          <t>BAKING SET SPACEBOY DESIGN</t>
        </is>
      </c>
      <c r="D2114" t="n">
        <v>3</v>
      </c>
      <c r="E2114" s="8" t="n">
        <v>40548.56944444445</v>
      </c>
      <c r="F2114" s="9" t="n">
        <v>4.95</v>
      </c>
      <c r="G2114" t="n">
        <v>15266</v>
      </c>
      <c r="H2114" t="inlineStr">
        <is>
          <t>United Kingdom</t>
        </is>
      </c>
      <c r="I2114" s="10">
        <f>IF(OR(G2114="",LEFT(A2114,1)="C",D2114&lt;=0,F2114&lt;=0,ISNUMBER(MATCH(B2114,NonProduct,0)),LEFT(B2114,5)="gift_",H2114&lt;&gt;"United Kingdom"),"Drop","Keep")</f>
        <v/>
      </c>
    </row>
    <row r="2115">
      <c r="A2115" t="n">
        <v>540184</v>
      </c>
      <c r="B2115" t="n">
        <v>21524</v>
      </c>
      <c r="C2115" t="inlineStr">
        <is>
          <t>DOORMAT SPOTTY HOME SWEET HOME</t>
        </is>
      </c>
      <c r="D2115" t="n">
        <v>2</v>
      </c>
      <c r="E2115" s="8" t="n">
        <v>40548.56944444445</v>
      </c>
      <c r="F2115" s="9" t="n">
        <v>7.95</v>
      </c>
      <c r="G2115" t="n">
        <v>15266</v>
      </c>
      <c r="H2115" t="inlineStr">
        <is>
          <t>United Kingdom</t>
        </is>
      </c>
      <c r="I2115" s="10">
        <f>IF(OR(G2115="",LEFT(A2115,1)="C",D2115&lt;=0,F2115&lt;=0,ISNUMBER(MATCH(B2115,NonProduct,0)),LEFT(B2115,5)="gift_",H2115&lt;&gt;"United Kingdom"),"Drop","Keep")</f>
        <v/>
      </c>
    </row>
    <row r="2116">
      <c r="A2116" t="n">
        <v>540184</v>
      </c>
      <c r="B2116" t="n">
        <v>21754</v>
      </c>
      <c r="C2116" t="inlineStr">
        <is>
          <t>HOME BUILDING BLOCK WORD</t>
        </is>
      </c>
      <c r="D2116" t="n">
        <v>3</v>
      </c>
      <c r="E2116" s="8" t="n">
        <v>40548.56944444445</v>
      </c>
      <c r="F2116" s="9" t="n">
        <v>5.95</v>
      </c>
      <c r="G2116" t="n">
        <v>15266</v>
      </c>
      <c r="H2116" t="inlineStr">
        <is>
          <t>United Kingdom</t>
        </is>
      </c>
      <c r="I2116" s="10">
        <f>IF(OR(G2116="",LEFT(A2116,1)="C",D2116&lt;=0,F2116&lt;=0,ISNUMBER(MATCH(B2116,NonProduct,0)),LEFT(B2116,5)="gift_",H2116&lt;&gt;"United Kingdom"),"Drop","Keep")</f>
        <v/>
      </c>
    </row>
    <row r="2117">
      <c r="A2117" t="n">
        <v>540184</v>
      </c>
      <c r="B2117" t="n">
        <v>48194</v>
      </c>
      <c r="C2117" t="inlineStr">
        <is>
          <t>DOORMAT HEARTS</t>
        </is>
      </c>
      <c r="D2117" t="n">
        <v>2</v>
      </c>
      <c r="E2117" s="8" t="n">
        <v>40548.56944444445</v>
      </c>
      <c r="F2117" s="9" t="n">
        <v>7.95</v>
      </c>
      <c r="G2117" t="n">
        <v>15266</v>
      </c>
      <c r="H2117" t="inlineStr">
        <is>
          <t>United Kingdom</t>
        </is>
      </c>
      <c r="I2117" s="10">
        <f>IF(OR(G2117="",LEFT(A2117,1)="C",D2117&lt;=0,F2117&lt;=0,ISNUMBER(MATCH(B2117,NonProduct,0)),LEFT(B2117,5)="gift_",H2117&lt;&gt;"United Kingdom"),"Drop","Keep")</f>
        <v/>
      </c>
    </row>
    <row r="2118">
      <c r="A2118" t="n">
        <v>540185</v>
      </c>
      <c r="B2118" t="n">
        <v>48194</v>
      </c>
      <c r="C2118" t="inlineStr">
        <is>
          <t>DOORMAT HEARTS</t>
        </is>
      </c>
      <c r="D2118" t="n">
        <v>1</v>
      </c>
      <c r="E2118" s="8" t="n">
        <v>40548.56944444445</v>
      </c>
      <c r="F2118" s="9" t="n">
        <v>7.95</v>
      </c>
      <c r="G2118" t="n">
        <v>14653</v>
      </c>
      <c r="H2118" t="inlineStr">
        <is>
          <t>United Kingdom</t>
        </is>
      </c>
      <c r="I2118" s="10">
        <f>IF(OR(G2118="",LEFT(A2118,1)="C",D2118&lt;=0,F2118&lt;=0,ISNUMBER(MATCH(B2118,NonProduct,0)),LEFT(B2118,5)="gift_",H2118&lt;&gt;"United Kingdom"),"Drop","Keep")</f>
        <v/>
      </c>
    </row>
    <row r="2119">
      <c r="A2119" t="n">
        <v>540185</v>
      </c>
      <c r="B2119" t="n">
        <v>22704</v>
      </c>
      <c r="C2119" t="inlineStr">
        <is>
          <t xml:space="preserve">WRAP RED APPLES </t>
        </is>
      </c>
      <c r="D2119" t="n">
        <v>25</v>
      </c>
      <c r="E2119" s="8" t="n">
        <v>40548.56944444445</v>
      </c>
      <c r="F2119" s="9" t="n">
        <v>0.42</v>
      </c>
      <c r="G2119" t="n">
        <v>14653</v>
      </c>
      <c r="H2119" t="inlineStr">
        <is>
          <t>United Kingdom</t>
        </is>
      </c>
      <c r="I2119" s="10">
        <f>IF(OR(G2119="",LEFT(A2119,1)="C",D2119&lt;=0,F2119&lt;=0,ISNUMBER(MATCH(B2119,NonProduct,0)),LEFT(B2119,5)="gift_",H2119&lt;&gt;"United Kingdom"),"Drop","Keep")</f>
        <v/>
      </c>
    </row>
    <row r="2120">
      <c r="A2120" t="n">
        <v>540185</v>
      </c>
      <c r="B2120" t="inlineStr">
        <is>
          <t>16169M</t>
        </is>
      </c>
      <c r="C2120" t="inlineStr">
        <is>
          <t xml:space="preserve">WRAP DAISY CARPET </t>
        </is>
      </c>
      <c r="D2120" t="n">
        <v>25</v>
      </c>
      <c r="E2120" s="8" t="n">
        <v>40548.56944444445</v>
      </c>
      <c r="F2120" s="9" t="n">
        <v>0.42</v>
      </c>
      <c r="G2120" t="n">
        <v>14653</v>
      </c>
      <c r="H2120" t="inlineStr">
        <is>
          <t>United Kingdom</t>
        </is>
      </c>
      <c r="I2120" s="10">
        <f>IF(OR(G2120="",LEFT(A2120,1)="C",D2120&lt;=0,F2120&lt;=0,ISNUMBER(MATCH(B2120,NonProduct,0)),LEFT(B2120,5)="gift_",H2120&lt;&gt;"United Kingdom"),"Drop","Keep")</f>
        <v/>
      </c>
    </row>
    <row r="2121">
      <c r="A2121" t="n">
        <v>540185</v>
      </c>
      <c r="B2121" t="n">
        <v>21500</v>
      </c>
      <c r="C2121" t="inlineStr">
        <is>
          <t xml:space="preserve">PINK POLKADOT WRAP </t>
        </is>
      </c>
      <c r="D2121" t="n">
        <v>25</v>
      </c>
      <c r="E2121" s="8" t="n">
        <v>40548.56944444445</v>
      </c>
      <c r="F2121" s="9" t="n">
        <v>0.42</v>
      </c>
      <c r="G2121" t="n">
        <v>14653</v>
      </c>
      <c r="H2121" t="inlineStr">
        <is>
          <t>United Kingdom</t>
        </is>
      </c>
      <c r="I2121" s="10">
        <f>IF(OR(G2121="",LEFT(A2121,1)="C",D2121&lt;=0,F2121&lt;=0,ISNUMBER(MATCH(B2121,NonProduct,0)),LEFT(B2121,5)="gift_",H2121&lt;&gt;"United Kingdom"),"Drop","Keep")</f>
        <v/>
      </c>
    </row>
    <row r="2122">
      <c r="A2122" t="n">
        <v>540185</v>
      </c>
      <c r="B2122" t="inlineStr">
        <is>
          <t>16161P</t>
        </is>
      </c>
      <c r="C2122" t="inlineStr">
        <is>
          <t xml:space="preserve">WRAP ENGLISH ROSE </t>
        </is>
      </c>
      <c r="D2122" t="n">
        <v>25</v>
      </c>
      <c r="E2122" s="8" t="n">
        <v>40548.56944444445</v>
      </c>
      <c r="F2122" s="9" t="n">
        <v>0.42</v>
      </c>
      <c r="G2122" t="n">
        <v>14653</v>
      </c>
      <c r="H2122" t="inlineStr">
        <is>
          <t>United Kingdom</t>
        </is>
      </c>
      <c r="I2122" s="10">
        <f>IF(OR(G2122="",LEFT(A2122,1)="C",D2122&lt;=0,F2122&lt;=0,ISNUMBER(MATCH(B2122,NonProduct,0)),LEFT(B2122,5)="gift_",H2122&lt;&gt;"United Kingdom"),"Drop","Keep")</f>
        <v/>
      </c>
    </row>
    <row r="2123">
      <c r="A2123" t="n">
        <v>540185</v>
      </c>
      <c r="B2123" t="n">
        <v>22052</v>
      </c>
      <c r="C2123" t="inlineStr">
        <is>
          <t>VINTAGE CARAVAN GIFT WRAP</t>
        </is>
      </c>
      <c r="D2123" t="n">
        <v>25</v>
      </c>
      <c r="E2123" s="8" t="n">
        <v>40548.56944444445</v>
      </c>
      <c r="F2123" s="9" t="n">
        <v>0.42</v>
      </c>
      <c r="G2123" t="n">
        <v>14653</v>
      </c>
      <c r="H2123" t="inlineStr">
        <is>
          <t>United Kingdom</t>
        </is>
      </c>
      <c r="I2123" s="10">
        <f>IF(OR(G2123="",LEFT(A2123,1)="C",D2123&lt;=0,F2123&lt;=0,ISNUMBER(MATCH(B2123,NonProduct,0)),LEFT(B2123,5)="gift_",H2123&lt;&gt;"United Kingdom"),"Drop","Keep")</f>
        <v/>
      </c>
    </row>
    <row r="2124">
      <c r="A2124" t="n">
        <v>540185</v>
      </c>
      <c r="B2124" t="inlineStr">
        <is>
          <t>16156S</t>
        </is>
      </c>
      <c r="C2124" t="inlineStr">
        <is>
          <t xml:space="preserve">WRAP PINK FAIRY CAKES </t>
        </is>
      </c>
      <c r="D2124" t="n">
        <v>25</v>
      </c>
      <c r="E2124" s="8" t="n">
        <v>40548.56944444445</v>
      </c>
      <c r="F2124" s="9" t="n">
        <v>0.42</v>
      </c>
      <c r="G2124" t="n">
        <v>14653</v>
      </c>
      <c r="H2124" t="inlineStr">
        <is>
          <t>United Kingdom</t>
        </is>
      </c>
      <c r="I2124" s="10">
        <f>IF(OR(G2124="",LEFT(A2124,1)="C",D2124&lt;=0,F2124&lt;=0,ISNUMBER(MATCH(B2124,NonProduct,0)),LEFT(B2124,5)="gift_",H2124&lt;&gt;"United Kingdom"),"Drop","Keep")</f>
        <v/>
      </c>
    </row>
    <row r="2125">
      <c r="A2125" t="n">
        <v>540185</v>
      </c>
      <c r="B2125" t="n">
        <v>21724</v>
      </c>
      <c r="C2125" t="inlineStr">
        <is>
          <t>PANDA AND BUNNIES STICKER SHEET</t>
        </is>
      </c>
      <c r="D2125" t="n">
        <v>6</v>
      </c>
      <c r="E2125" s="8" t="n">
        <v>40548.56944444445</v>
      </c>
      <c r="F2125" s="9" t="n">
        <v>0.85</v>
      </c>
      <c r="G2125" t="n">
        <v>14653</v>
      </c>
      <c r="H2125" t="inlineStr">
        <is>
          <t>United Kingdom</t>
        </is>
      </c>
      <c r="I2125" s="10">
        <f>IF(OR(G2125="",LEFT(A2125,1)="C",D2125&lt;=0,F2125&lt;=0,ISNUMBER(MATCH(B2125,NonProduct,0)),LEFT(B2125,5)="gift_",H2125&lt;&gt;"United Kingdom"),"Drop","Keep")</f>
        <v/>
      </c>
    </row>
    <row r="2126">
      <c r="A2126" t="n">
        <v>540185</v>
      </c>
      <c r="B2126" t="n">
        <v>21725</v>
      </c>
      <c r="C2126" t="inlineStr">
        <is>
          <t>SWEETIES  STICKERS</t>
        </is>
      </c>
      <c r="D2126" t="n">
        <v>5</v>
      </c>
      <c r="E2126" s="8" t="n">
        <v>40548.56944444445</v>
      </c>
      <c r="F2126" s="9" t="n">
        <v>0.85</v>
      </c>
      <c r="G2126" t="n">
        <v>14653</v>
      </c>
      <c r="H2126" t="inlineStr">
        <is>
          <t>United Kingdom</t>
        </is>
      </c>
      <c r="I2126" s="10">
        <f>IF(OR(G2126="",LEFT(A2126,1)="C",D2126&lt;=0,F2126&lt;=0,ISNUMBER(MATCH(B2126,NonProduct,0)),LEFT(B2126,5)="gift_",H2126&lt;&gt;"United Kingdom"),"Drop","Keep")</f>
        <v/>
      </c>
    </row>
    <row r="2127">
      <c r="A2127" t="n">
        <v>540185</v>
      </c>
      <c r="B2127" t="n">
        <v>21719</v>
      </c>
      <c r="C2127" t="inlineStr">
        <is>
          <t>LOVELY BONBON STICKER SHEET</t>
        </is>
      </c>
      <c r="D2127" t="n">
        <v>6</v>
      </c>
      <c r="E2127" s="8" t="n">
        <v>40548.56944444445</v>
      </c>
      <c r="F2127" s="9" t="n">
        <v>0.85</v>
      </c>
      <c r="G2127" t="n">
        <v>14653</v>
      </c>
      <c r="H2127" t="inlineStr">
        <is>
          <t>United Kingdom</t>
        </is>
      </c>
      <c r="I2127" s="10">
        <f>IF(OR(G2127="",LEFT(A2127,1)="C",D2127&lt;=0,F2127&lt;=0,ISNUMBER(MATCH(B2127,NonProduct,0)),LEFT(B2127,5)="gift_",H2127&lt;&gt;"United Kingdom"),"Drop","Keep")</f>
        <v/>
      </c>
    </row>
    <row r="2128">
      <c r="A2128" t="n">
        <v>540185</v>
      </c>
      <c r="B2128" t="n">
        <v>21726</v>
      </c>
      <c r="C2128" t="inlineStr">
        <is>
          <t>MULTI HEARTS  STICKERS</t>
        </is>
      </c>
      <c r="D2128" t="n">
        <v>6</v>
      </c>
      <c r="E2128" s="8" t="n">
        <v>40548.56944444445</v>
      </c>
      <c r="F2128" s="9" t="n">
        <v>0.85</v>
      </c>
      <c r="G2128" t="n">
        <v>14653</v>
      </c>
      <c r="H2128" t="inlineStr">
        <is>
          <t>United Kingdom</t>
        </is>
      </c>
      <c r="I2128" s="10">
        <f>IF(OR(G2128="",LEFT(A2128,1)="C",D2128&lt;=0,F2128&lt;=0,ISNUMBER(MATCH(B2128,NonProduct,0)),LEFT(B2128,5)="gift_",H2128&lt;&gt;"United Kingdom"),"Drop","Keep")</f>
        <v/>
      </c>
    </row>
    <row r="2129">
      <c r="A2129" t="n">
        <v>540185</v>
      </c>
      <c r="B2129" t="n">
        <v>22554</v>
      </c>
      <c r="C2129" t="inlineStr">
        <is>
          <t>PLASTERS IN TIN WOODLAND ANIMALS</t>
        </is>
      </c>
      <c r="D2129" t="n">
        <v>2</v>
      </c>
      <c r="E2129" s="8" t="n">
        <v>40548.56944444445</v>
      </c>
      <c r="F2129" s="9" t="n">
        <v>1.65</v>
      </c>
      <c r="G2129" t="n">
        <v>14653</v>
      </c>
      <c r="H2129" t="inlineStr">
        <is>
          <t>United Kingdom</t>
        </is>
      </c>
      <c r="I2129" s="10">
        <f>IF(OR(G2129="",LEFT(A2129,1)="C",D2129&lt;=0,F2129&lt;=0,ISNUMBER(MATCH(B2129,NonProduct,0)),LEFT(B2129,5)="gift_",H2129&lt;&gt;"United Kingdom"),"Drop","Keep")</f>
        <v/>
      </c>
    </row>
    <row r="2130">
      <c r="A2130" t="n">
        <v>540185</v>
      </c>
      <c r="B2130" t="n">
        <v>22555</v>
      </c>
      <c r="C2130" t="inlineStr">
        <is>
          <t>PLASTERS IN TIN STRONGMAN</t>
        </is>
      </c>
      <c r="D2130" t="n">
        <v>2</v>
      </c>
      <c r="E2130" s="8" t="n">
        <v>40548.56944444445</v>
      </c>
      <c r="F2130" s="9" t="n">
        <v>1.65</v>
      </c>
      <c r="G2130" t="n">
        <v>14653</v>
      </c>
      <c r="H2130" t="inlineStr">
        <is>
          <t>United Kingdom</t>
        </is>
      </c>
      <c r="I2130" s="10">
        <f>IF(OR(G2130="",LEFT(A2130,1)="C",D2130&lt;=0,F2130&lt;=0,ISNUMBER(MATCH(B2130,NonProduct,0)),LEFT(B2130,5)="gift_",H2130&lt;&gt;"United Kingdom"),"Drop","Keep")</f>
        <v/>
      </c>
    </row>
    <row r="2131">
      <c r="A2131" t="n">
        <v>540185</v>
      </c>
      <c r="B2131" t="n">
        <v>22470</v>
      </c>
      <c r="C2131" t="inlineStr">
        <is>
          <t>HEART OF WICKER LARGE</t>
        </is>
      </c>
      <c r="D2131" t="n">
        <v>12</v>
      </c>
      <c r="E2131" s="8" t="n">
        <v>40548.56944444445</v>
      </c>
      <c r="F2131" s="9" t="n">
        <v>2.95</v>
      </c>
      <c r="G2131" t="n">
        <v>14653</v>
      </c>
      <c r="H2131" t="inlineStr">
        <is>
          <t>United Kingdom</t>
        </is>
      </c>
      <c r="I2131" s="10">
        <f>IF(OR(G2131="",LEFT(A2131,1)="C",D2131&lt;=0,F2131&lt;=0,ISNUMBER(MATCH(B2131,NonProduct,0)),LEFT(B2131,5)="gift_",H2131&lt;&gt;"United Kingdom"),"Drop","Keep")</f>
        <v/>
      </c>
    </row>
    <row r="2132">
      <c r="A2132" t="n">
        <v>540185</v>
      </c>
      <c r="B2132" t="n">
        <v>22469</v>
      </c>
      <c r="C2132" t="inlineStr">
        <is>
          <t>HEART OF WICKER SMALL</t>
        </is>
      </c>
      <c r="D2132" t="n">
        <v>10</v>
      </c>
      <c r="E2132" s="8" t="n">
        <v>40548.56944444445</v>
      </c>
      <c r="F2132" s="9" t="n">
        <v>1.65</v>
      </c>
      <c r="G2132" t="n">
        <v>14653</v>
      </c>
      <c r="H2132" t="inlineStr">
        <is>
          <t>United Kingdom</t>
        </is>
      </c>
      <c r="I2132" s="10">
        <f>IF(OR(G2132="",LEFT(A2132,1)="C",D2132&lt;=0,F2132&lt;=0,ISNUMBER(MATCH(B2132,NonProduct,0)),LEFT(B2132,5)="gift_",H2132&lt;&gt;"United Kingdom"),"Drop","Keep")</f>
        <v/>
      </c>
    </row>
    <row r="2133">
      <c r="A2133" t="n">
        <v>540185</v>
      </c>
      <c r="B2133" t="n">
        <v>22759</v>
      </c>
      <c r="C2133" t="inlineStr">
        <is>
          <t>SET OF 3 NOTEBOOKS IN PARCEL</t>
        </is>
      </c>
      <c r="D2133" t="n">
        <v>4</v>
      </c>
      <c r="E2133" s="8" t="n">
        <v>40548.56944444445</v>
      </c>
      <c r="F2133" s="9" t="n">
        <v>1.65</v>
      </c>
      <c r="G2133" t="n">
        <v>14653</v>
      </c>
      <c r="H2133" t="inlineStr">
        <is>
          <t>United Kingdom</t>
        </is>
      </c>
      <c r="I2133" s="10">
        <f>IF(OR(G2133="",LEFT(A2133,1)="C",D2133&lt;=0,F2133&lt;=0,ISNUMBER(MATCH(B2133,NonProduct,0)),LEFT(B2133,5)="gift_",H2133&lt;&gt;"United Kingdom"),"Drop","Keep")</f>
        <v/>
      </c>
    </row>
    <row r="2134">
      <c r="A2134" t="n">
        <v>540185</v>
      </c>
      <c r="B2134" t="inlineStr">
        <is>
          <t>85123A</t>
        </is>
      </c>
      <c r="C2134" t="inlineStr">
        <is>
          <t>WHITE HANGING HEART T-LIGHT HOLDER</t>
        </is>
      </c>
      <c r="D2134" t="n">
        <v>8</v>
      </c>
      <c r="E2134" s="8" t="n">
        <v>40548.56944444445</v>
      </c>
      <c r="F2134" s="9" t="n">
        <v>2.95</v>
      </c>
      <c r="G2134" t="n">
        <v>14653</v>
      </c>
      <c r="H2134" t="inlineStr">
        <is>
          <t>United Kingdom</t>
        </is>
      </c>
      <c r="I2134" s="10">
        <f>IF(OR(G2134="",LEFT(A2134,1)="C",D2134&lt;=0,F2134&lt;=0,ISNUMBER(MATCH(B2134,NonProduct,0)),LEFT(B2134,5)="gift_",H2134&lt;&gt;"United Kingdom"),"Drop","Keep")</f>
        <v/>
      </c>
    </row>
    <row r="2135">
      <c r="A2135" t="n">
        <v>540185</v>
      </c>
      <c r="B2135" t="n">
        <v>22361</v>
      </c>
      <c r="C2135" t="inlineStr">
        <is>
          <t>GLASS JAR DAISY FRESH COTTON WOOL</t>
        </is>
      </c>
      <c r="D2135" t="n">
        <v>1</v>
      </c>
      <c r="E2135" s="8" t="n">
        <v>40548.56944444445</v>
      </c>
      <c r="F2135" s="9" t="n">
        <v>2.95</v>
      </c>
      <c r="G2135" t="n">
        <v>14653</v>
      </c>
      <c r="H2135" t="inlineStr">
        <is>
          <t>United Kingdom</t>
        </is>
      </c>
      <c r="I2135" s="10">
        <f>IF(OR(G2135="",LEFT(A2135,1)="C",D2135&lt;=0,F2135&lt;=0,ISNUMBER(MATCH(B2135,NonProduct,0)),LEFT(B2135,5)="gift_",H2135&lt;&gt;"United Kingdom"),"Drop","Keep")</f>
        <v/>
      </c>
    </row>
    <row r="2136">
      <c r="A2136" t="n">
        <v>540185</v>
      </c>
      <c r="B2136" t="n">
        <v>22693</v>
      </c>
      <c r="C2136" t="inlineStr">
        <is>
          <t>GROW A FLYTRAP OR SUNFLOWER IN TIN</t>
        </is>
      </c>
      <c r="D2136" t="n">
        <v>24</v>
      </c>
      <c r="E2136" s="8" t="n">
        <v>40548.56944444445</v>
      </c>
      <c r="F2136" s="9" t="n">
        <v>1.25</v>
      </c>
      <c r="G2136" t="n">
        <v>14653</v>
      </c>
      <c r="H2136" t="inlineStr">
        <is>
          <t>United Kingdom</t>
        </is>
      </c>
      <c r="I2136" s="10">
        <f>IF(OR(G2136="",LEFT(A2136,1)="C",D2136&lt;=0,F2136&lt;=0,ISNUMBER(MATCH(B2136,NonProduct,0)),LEFT(B2136,5)="gift_",H2136&lt;&gt;"United Kingdom"),"Drop","Keep")</f>
        <v/>
      </c>
    </row>
    <row r="2137">
      <c r="A2137" t="n">
        <v>540185</v>
      </c>
      <c r="B2137" t="n">
        <v>21985</v>
      </c>
      <c r="C2137" t="inlineStr">
        <is>
          <t xml:space="preserve">PACK OF 12 HEARTS DESIGN TISSUES </t>
        </is>
      </c>
      <c r="D2137" t="n">
        <v>24</v>
      </c>
      <c r="E2137" s="8" t="n">
        <v>40548.57013888889</v>
      </c>
      <c r="F2137" s="9" t="n">
        <v>0.29</v>
      </c>
      <c r="G2137" t="n">
        <v>14653</v>
      </c>
      <c r="H2137" t="inlineStr">
        <is>
          <t>United Kingdom</t>
        </is>
      </c>
      <c r="I2137" s="10">
        <f>IF(OR(G2137="",LEFT(A2137,1)="C",D2137&lt;=0,F2137&lt;=0,ISNUMBER(MATCH(B2137,NonProduct,0)),LEFT(B2137,5)="gift_",H2137&lt;&gt;"United Kingdom"),"Drop","Keep")</f>
        <v/>
      </c>
    </row>
    <row r="2138">
      <c r="A2138" t="n">
        <v>540185</v>
      </c>
      <c r="B2138" t="n">
        <v>22156</v>
      </c>
      <c r="C2138" t="inlineStr">
        <is>
          <t xml:space="preserve">HEART DECORATION WITH PEARLS </t>
        </is>
      </c>
      <c r="D2138" t="n">
        <v>18</v>
      </c>
      <c r="E2138" s="8" t="n">
        <v>40548.57013888889</v>
      </c>
      <c r="F2138" s="9" t="n">
        <v>0.85</v>
      </c>
      <c r="G2138" t="n">
        <v>14653</v>
      </c>
      <c r="H2138" t="inlineStr">
        <is>
          <t>United Kingdom</t>
        </is>
      </c>
      <c r="I2138" s="10">
        <f>IF(OR(G2138="",LEFT(A2138,1)="C",D2138&lt;=0,F2138&lt;=0,ISNUMBER(MATCH(B2138,NonProduct,0)),LEFT(B2138,5)="gift_",H2138&lt;&gt;"United Kingdom"),"Drop","Keep")</f>
        <v/>
      </c>
    </row>
    <row r="2139">
      <c r="A2139" t="n">
        <v>540185</v>
      </c>
      <c r="B2139" t="n">
        <v>21755</v>
      </c>
      <c r="C2139" t="inlineStr">
        <is>
          <t>LOVE BUILDING BLOCK WORD</t>
        </is>
      </c>
      <c r="D2139" t="n">
        <v>3</v>
      </c>
      <c r="E2139" s="8" t="n">
        <v>40548.57013888889</v>
      </c>
      <c r="F2139" s="9" t="n">
        <v>5.95</v>
      </c>
      <c r="G2139" t="n">
        <v>14653</v>
      </c>
      <c r="H2139" t="inlineStr">
        <is>
          <t>United Kingdom</t>
        </is>
      </c>
      <c r="I2139" s="10">
        <f>IF(OR(G2139="",LEFT(A2139,1)="C",D2139&lt;=0,F2139&lt;=0,ISNUMBER(MATCH(B2139,NonProduct,0)),LEFT(B2139,5)="gift_",H2139&lt;&gt;"United Kingdom"),"Drop","Keep")</f>
        <v/>
      </c>
    </row>
    <row r="2140">
      <c r="A2140" t="n">
        <v>540185</v>
      </c>
      <c r="B2140" t="n">
        <v>22766</v>
      </c>
      <c r="C2140" t="inlineStr">
        <is>
          <t>PHOTO FRAME CORNICE</t>
        </is>
      </c>
      <c r="D2140" t="n">
        <v>4</v>
      </c>
      <c r="E2140" s="8" t="n">
        <v>40548.57013888889</v>
      </c>
      <c r="F2140" s="9" t="n">
        <v>2.95</v>
      </c>
      <c r="G2140" t="n">
        <v>14653</v>
      </c>
      <c r="H2140" t="inlineStr">
        <is>
          <t>United Kingdom</t>
        </is>
      </c>
      <c r="I2140" s="10">
        <f>IF(OR(G2140="",LEFT(A2140,1)="C",D2140&lt;=0,F2140&lt;=0,ISNUMBER(MATCH(B2140,NonProduct,0)),LEFT(B2140,5)="gift_",H2140&lt;&gt;"United Kingdom"),"Drop","Keep")</f>
        <v/>
      </c>
    </row>
    <row r="2141">
      <c r="A2141" t="n">
        <v>540185</v>
      </c>
      <c r="B2141" t="n">
        <v>22796</v>
      </c>
      <c r="C2141" t="inlineStr">
        <is>
          <t>PHOTO FRAME 3 CLASSIC HANGING</t>
        </is>
      </c>
      <c r="D2141" t="n">
        <v>2</v>
      </c>
      <c r="E2141" s="8" t="n">
        <v>40548.57013888889</v>
      </c>
      <c r="F2141" s="9" t="n">
        <v>9.949999999999999</v>
      </c>
      <c r="G2141" t="n">
        <v>14653</v>
      </c>
      <c r="H2141" t="inlineStr">
        <is>
          <t>United Kingdom</t>
        </is>
      </c>
      <c r="I2141" s="10">
        <f>IF(OR(G2141="",LEFT(A2141,1)="C",D2141&lt;=0,F2141&lt;=0,ISNUMBER(MATCH(B2141,NonProduct,0)),LEFT(B2141,5)="gift_",H2141&lt;&gt;"United Kingdom"),"Drop","Keep")</f>
        <v/>
      </c>
    </row>
    <row r="2142">
      <c r="A2142" t="n">
        <v>540185</v>
      </c>
      <c r="B2142" t="n">
        <v>21361</v>
      </c>
      <c r="C2142" t="inlineStr">
        <is>
          <t xml:space="preserve">LOVE LARGE WOOD LETTERS </t>
        </is>
      </c>
      <c r="D2142" t="n">
        <v>2</v>
      </c>
      <c r="E2142" s="8" t="n">
        <v>40548.57013888889</v>
      </c>
      <c r="F2142" s="9" t="n">
        <v>12.75</v>
      </c>
      <c r="G2142" t="n">
        <v>14653</v>
      </c>
      <c r="H2142" t="inlineStr">
        <is>
          <t>United Kingdom</t>
        </is>
      </c>
      <c r="I2142" s="10">
        <f>IF(OR(G2142="",LEFT(A2142,1)="C",D2142&lt;=0,F2142&lt;=0,ISNUMBER(MATCH(B2142,NonProduct,0)),LEFT(B2142,5)="gift_",H2142&lt;&gt;"United Kingdom"),"Drop","Keep")</f>
        <v/>
      </c>
    </row>
    <row r="2143">
      <c r="A2143" t="n">
        <v>540185</v>
      </c>
      <c r="B2143" t="inlineStr">
        <is>
          <t>84970L</t>
        </is>
      </c>
      <c r="C2143" t="inlineStr">
        <is>
          <t>SINGLE HEART ZINC T-LIGHT HOLDER</t>
        </is>
      </c>
      <c r="D2143" t="n">
        <v>12</v>
      </c>
      <c r="E2143" s="8" t="n">
        <v>40548.57013888889</v>
      </c>
      <c r="F2143" s="9" t="n">
        <v>0.95</v>
      </c>
      <c r="G2143" t="n">
        <v>14653</v>
      </c>
      <c r="H2143" t="inlineStr">
        <is>
          <t>United Kingdom</t>
        </is>
      </c>
      <c r="I2143" s="10">
        <f>IF(OR(G2143="",LEFT(A2143,1)="C",D2143&lt;=0,F2143&lt;=0,ISNUMBER(MATCH(B2143,NonProduct,0)),LEFT(B2143,5)="gift_",H2143&lt;&gt;"United Kingdom"),"Drop","Keep")</f>
        <v/>
      </c>
    </row>
    <row r="2144">
      <c r="A2144" t="n">
        <v>540185</v>
      </c>
      <c r="B2144" t="n">
        <v>22627</v>
      </c>
      <c r="C2144" t="inlineStr">
        <is>
          <t>MINT KITCHEN SCALES</t>
        </is>
      </c>
      <c r="D2144" t="n">
        <v>1</v>
      </c>
      <c r="E2144" s="8" t="n">
        <v>40548.57013888889</v>
      </c>
      <c r="F2144" s="9" t="n">
        <v>8.5</v>
      </c>
      <c r="G2144" t="n">
        <v>14653</v>
      </c>
      <c r="H2144" t="inlineStr">
        <is>
          <t>United Kingdom</t>
        </is>
      </c>
      <c r="I2144" s="10">
        <f>IF(OR(G2144="",LEFT(A2144,1)="C",D2144&lt;=0,F2144&lt;=0,ISNUMBER(MATCH(B2144,NonProduct,0)),LEFT(B2144,5)="gift_",H2144&lt;&gt;"United Kingdom"),"Drop","Keep")</f>
        <v/>
      </c>
    </row>
    <row r="2145">
      <c r="A2145" t="n">
        <v>540185</v>
      </c>
      <c r="B2145" t="n">
        <v>22193</v>
      </c>
      <c r="C2145" t="inlineStr">
        <is>
          <t>RED DINER WALL CLOCK</t>
        </is>
      </c>
      <c r="D2145" t="n">
        <v>1</v>
      </c>
      <c r="E2145" s="8" t="n">
        <v>40548.57013888889</v>
      </c>
      <c r="F2145" s="9" t="n">
        <v>8.5</v>
      </c>
      <c r="G2145" t="n">
        <v>14653</v>
      </c>
      <c r="H2145" t="inlineStr">
        <is>
          <t>United Kingdom</t>
        </is>
      </c>
      <c r="I2145" s="10">
        <f>IF(OR(G2145="",LEFT(A2145,1)="C",D2145&lt;=0,F2145&lt;=0,ISNUMBER(MATCH(B2145,NonProduct,0)),LEFT(B2145,5)="gift_",H2145&lt;&gt;"United Kingdom"),"Drop","Keep")</f>
        <v/>
      </c>
    </row>
    <row r="2146">
      <c r="A2146" t="n">
        <v>540185</v>
      </c>
      <c r="B2146" t="n">
        <v>22428</v>
      </c>
      <c r="C2146" t="inlineStr">
        <is>
          <t>ENAMEL FIRE BUCKET CREAM</t>
        </is>
      </c>
      <c r="D2146" t="n">
        <v>1</v>
      </c>
      <c r="E2146" s="8" t="n">
        <v>40548.57013888889</v>
      </c>
      <c r="F2146" s="9" t="n">
        <v>6.95</v>
      </c>
      <c r="G2146" t="n">
        <v>14653</v>
      </c>
      <c r="H2146" t="inlineStr">
        <is>
          <t>United Kingdom</t>
        </is>
      </c>
      <c r="I2146" s="10">
        <f>IF(OR(G2146="",LEFT(A2146,1)="C",D2146&lt;=0,F2146&lt;=0,ISNUMBER(MATCH(B2146,NonProduct,0)),LEFT(B2146,5)="gift_",H2146&lt;&gt;"United Kingdom"),"Drop","Keep")</f>
        <v/>
      </c>
    </row>
    <row r="2147">
      <c r="A2147" t="n">
        <v>540186</v>
      </c>
      <c r="B2147" t="n">
        <v>21749</v>
      </c>
      <c r="C2147" t="inlineStr">
        <is>
          <t>LARGE RED RETROSPOT WINDMILL</t>
        </is>
      </c>
      <c r="D2147" t="n">
        <v>2</v>
      </c>
      <c r="E2147" s="8" t="n">
        <v>40548.57569444444</v>
      </c>
      <c r="F2147" s="9" t="n">
        <v>2.1</v>
      </c>
      <c r="H2147" t="inlineStr">
        <is>
          <t>United Kingdom</t>
        </is>
      </c>
      <c r="I2147" s="10">
        <f>IF(OR(G2147="",LEFT(A2147,1)="C",D2147&lt;=0,F2147&lt;=0,ISNUMBER(MATCH(B2147,NonProduct,0)),LEFT(B2147,5)="gift_",H2147&lt;&gt;"United Kingdom"),"Drop","Keep")</f>
        <v/>
      </c>
    </row>
    <row r="2148">
      <c r="A2148" t="n">
        <v>540186</v>
      </c>
      <c r="B2148" t="n">
        <v>21746</v>
      </c>
      <c r="C2148" t="inlineStr">
        <is>
          <t>SMALL RED RETROSPOT WINDMILL</t>
        </is>
      </c>
      <c r="D2148" t="n">
        <v>3</v>
      </c>
      <c r="E2148" s="8" t="n">
        <v>40548.57569444444</v>
      </c>
      <c r="F2148" s="9" t="n">
        <v>1.25</v>
      </c>
      <c r="H2148" t="inlineStr">
        <is>
          <t>United Kingdom</t>
        </is>
      </c>
      <c r="I2148" s="10">
        <f>IF(OR(G2148="",LEFT(A2148,1)="C",D2148&lt;=0,F2148&lt;=0,ISNUMBER(MATCH(B2148,NonProduct,0)),LEFT(B2148,5)="gift_",H2148&lt;&gt;"United Kingdom"),"Drop","Keep")</f>
        <v/>
      </c>
    </row>
    <row r="2149">
      <c r="A2149" t="n">
        <v>540187</v>
      </c>
      <c r="B2149" t="n">
        <v>22027</v>
      </c>
      <c r="C2149" t="inlineStr">
        <is>
          <t>TEA PARTY BIRTHDAY CARD</t>
        </is>
      </c>
      <c r="D2149" t="n">
        <v>12</v>
      </c>
      <c r="E2149" s="8" t="n">
        <v>40548.57847222222</v>
      </c>
      <c r="F2149" s="9" t="n">
        <v>0.42</v>
      </c>
      <c r="G2149" t="n">
        <v>15358</v>
      </c>
      <c r="H2149" t="inlineStr">
        <is>
          <t>United Kingdom</t>
        </is>
      </c>
      <c r="I2149" s="10">
        <f>IF(OR(G2149="",LEFT(A2149,1)="C",D2149&lt;=0,F2149&lt;=0,ISNUMBER(MATCH(B2149,NonProduct,0)),LEFT(B2149,5)="gift_",H2149&lt;&gt;"United Kingdom"),"Drop","Keep")</f>
        <v/>
      </c>
    </row>
    <row r="2150">
      <c r="A2150" t="n">
        <v>540187</v>
      </c>
      <c r="B2150" t="inlineStr">
        <is>
          <t>84535B</t>
        </is>
      </c>
      <c r="C2150" t="inlineStr">
        <is>
          <t>FAIRY CAKES NOTEBOOK A6 SIZE</t>
        </is>
      </c>
      <c r="D2150" t="n">
        <v>16</v>
      </c>
      <c r="E2150" s="8" t="n">
        <v>40548.57847222222</v>
      </c>
      <c r="F2150" s="9" t="n">
        <v>0.65</v>
      </c>
      <c r="G2150" t="n">
        <v>15358</v>
      </c>
      <c r="H2150" t="inlineStr">
        <is>
          <t>United Kingdom</t>
        </is>
      </c>
      <c r="I2150" s="10">
        <f>IF(OR(G2150="",LEFT(A2150,1)="C",D2150&lt;=0,F2150&lt;=0,ISNUMBER(MATCH(B2150,NonProduct,0)),LEFT(B2150,5)="gift_",H2150&lt;&gt;"United Kingdom"),"Drop","Keep")</f>
        <v/>
      </c>
    </row>
    <row r="2151">
      <c r="A2151" t="n">
        <v>540187</v>
      </c>
      <c r="B2151" t="n">
        <v>22087</v>
      </c>
      <c r="C2151" t="inlineStr">
        <is>
          <t>PAPER BUNTING WHITE LACE</t>
        </is>
      </c>
      <c r="D2151" t="n">
        <v>6</v>
      </c>
      <c r="E2151" s="8" t="n">
        <v>40548.57847222222</v>
      </c>
      <c r="F2151" s="9" t="n">
        <v>2.95</v>
      </c>
      <c r="G2151" t="n">
        <v>15358</v>
      </c>
      <c r="H2151" t="inlineStr">
        <is>
          <t>United Kingdom</t>
        </is>
      </c>
      <c r="I2151" s="10">
        <f>IF(OR(G2151="",LEFT(A2151,1)="C",D2151&lt;=0,F2151&lt;=0,ISNUMBER(MATCH(B2151,NonProduct,0)),LEFT(B2151,5)="gift_",H2151&lt;&gt;"United Kingdom"),"Drop","Keep")</f>
        <v/>
      </c>
    </row>
    <row r="2152">
      <c r="A2152" t="n">
        <v>540187</v>
      </c>
      <c r="B2152" t="n">
        <v>22088</v>
      </c>
      <c r="C2152" t="inlineStr">
        <is>
          <t>PAPER BUNTING COLOURED LACE</t>
        </is>
      </c>
      <c r="D2152" t="n">
        <v>6</v>
      </c>
      <c r="E2152" s="8" t="n">
        <v>40548.57847222222</v>
      </c>
      <c r="F2152" s="9" t="n">
        <v>2.95</v>
      </c>
      <c r="G2152" t="n">
        <v>15358</v>
      </c>
      <c r="H2152" t="inlineStr">
        <is>
          <t>United Kingdom</t>
        </is>
      </c>
      <c r="I2152" s="10">
        <f>IF(OR(G2152="",LEFT(A2152,1)="C",D2152&lt;=0,F2152&lt;=0,ISNUMBER(MATCH(B2152,NonProduct,0)),LEFT(B2152,5)="gift_",H2152&lt;&gt;"United Kingdom"),"Drop","Keep")</f>
        <v/>
      </c>
    </row>
    <row r="2153">
      <c r="A2153" t="n">
        <v>540187</v>
      </c>
      <c r="B2153" t="n">
        <v>21259</v>
      </c>
      <c r="C2153" t="inlineStr">
        <is>
          <t xml:space="preserve">VICTORIAN SEWING BOX SMALL </t>
        </is>
      </c>
      <c r="D2153" t="n">
        <v>2</v>
      </c>
      <c r="E2153" s="8" t="n">
        <v>40548.57847222222</v>
      </c>
      <c r="F2153" s="9" t="n">
        <v>5.95</v>
      </c>
      <c r="G2153" t="n">
        <v>15358</v>
      </c>
      <c r="H2153" t="inlineStr">
        <is>
          <t>United Kingdom</t>
        </is>
      </c>
      <c r="I2153" s="10">
        <f>IF(OR(G2153="",LEFT(A2153,1)="C",D2153&lt;=0,F2153&lt;=0,ISNUMBER(MATCH(B2153,NonProduct,0)),LEFT(B2153,5)="gift_",H2153&lt;&gt;"United Kingdom"),"Drop","Keep")</f>
        <v/>
      </c>
    </row>
    <row r="2154">
      <c r="A2154" t="n">
        <v>540187</v>
      </c>
      <c r="B2154" t="n">
        <v>21257</v>
      </c>
      <c r="C2154" t="inlineStr">
        <is>
          <t>VICTORIAN SEWING BOX MEDIUM</t>
        </is>
      </c>
      <c r="D2154" t="n">
        <v>2</v>
      </c>
      <c r="E2154" s="8" t="n">
        <v>40548.57847222222</v>
      </c>
      <c r="F2154" s="9" t="n">
        <v>7.95</v>
      </c>
      <c r="G2154" t="n">
        <v>15358</v>
      </c>
      <c r="H2154" t="inlineStr">
        <is>
          <t>United Kingdom</t>
        </is>
      </c>
      <c r="I2154" s="10">
        <f>IF(OR(G2154="",LEFT(A2154,1)="C",D2154&lt;=0,F2154&lt;=0,ISNUMBER(MATCH(B2154,NonProduct,0)),LEFT(B2154,5)="gift_",H2154&lt;&gt;"United Kingdom"),"Drop","Keep")</f>
        <v/>
      </c>
    </row>
    <row r="2155">
      <c r="A2155" t="n">
        <v>540187</v>
      </c>
      <c r="B2155" t="n">
        <v>22617</v>
      </c>
      <c r="C2155" t="inlineStr">
        <is>
          <t>BAKING SET SPACEBOY DESIGN</t>
        </is>
      </c>
      <c r="D2155" t="n">
        <v>3</v>
      </c>
      <c r="E2155" s="8" t="n">
        <v>40548.57847222222</v>
      </c>
      <c r="F2155" s="9" t="n">
        <v>4.95</v>
      </c>
      <c r="G2155" t="n">
        <v>15358</v>
      </c>
      <c r="H2155" t="inlineStr">
        <is>
          <t>United Kingdom</t>
        </is>
      </c>
      <c r="I2155" s="10">
        <f>IF(OR(G2155="",LEFT(A2155,1)="C",D2155&lt;=0,F2155&lt;=0,ISNUMBER(MATCH(B2155,NonProduct,0)),LEFT(B2155,5)="gift_",H2155&lt;&gt;"United Kingdom"),"Drop","Keep")</f>
        <v/>
      </c>
    </row>
    <row r="2156">
      <c r="A2156" t="n">
        <v>540187</v>
      </c>
      <c r="B2156" t="n">
        <v>22138</v>
      </c>
      <c r="C2156" t="inlineStr">
        <is>
          <t xml:space="preserve">BAKING SET 9 PIECE RETROSPOT </t>
        </is>
      </c>
      <c r="D2156" t="n">
        <v>3</v>
      </c>
      <c r="E2156" s="8" t="n">
        <v>40548.57847222222</v>
      </c>
      <c r="F2156" s="9" t="n">
        <v>4.95</v>
      </c>
      <c r="G2156" t="n">
        <v>15358</v>
      </c>
      <c r="H2156" t="inlineStr">
        <is>
          <t>United Kingdom</t>
        </is>
      </c>
      <c r="I2156" s="10">
        <f>IF(OR(G2156="",LEFT(A2156,1)="C",D2156&lt;=0,F2156&lt;=0,ISNUMBER(MATCH(B2156,NonProduct,0)),LEFT(B2156,5)="gift_",H2156&lt;&gt;"United Kingdom"),"Drop","Keep")</f>
        <v/>
      </c>
    </row>
    <row r="2157">
      <c r="A2157" t="n">
        <v>540187</v>
      </c>
      <c r="B2157" t="n">
        <v>22494</v>
      </c>
      <c r="C2157" t="inlineStr">
        <is>
          <t xml:space="preserve">EMERGENCY FIRST AID TIN </t>
        </is>
      </c>
      <c r="D2157" t="n">
        <v>12</v>
      </c>
      <c r="E2157" s="8" t="n">
        <v>40548.57847222222</v>
      </c>
      <c r="F2157" s="9" t="n">
        <v>1.25</v>
      </c>
      <c r="G2157" t="n">
        <v>15358</v>
      </c>
      <c r="H2157" t="inlineStr">
        <is>
          <t>United Kingdom</t>
        </is>
      </c>
      <c r="I2157" s="10">
        <f>IF(OR(G2157="",LEFT(A2157,1)="C",D2157&lt;=0,F2157&lt;=0,ISNUMBER(MATCH(B2157,NonProduct,0)),LEFT(B2157,5)="gift_",H2157&lt;&gt;"United Kingdom"),"Drop","Keep")</f>
        <v/>
      </c>
    </row>
    <row r="2158">
      <c r="A2158" t="n">
        <v>540187</v>
      </c>
      <c r="B2158" t="n">
        <v>22439</v>
      </c>
      <c r="C2158" t="inlineStr">
        <is>
          <t xml:space="preserve">6 ROCKET BALLOONS </t>
        </is>
      </c>
      <c r="D2158" t="n">
        <v>24</v>
      </c>
      <c r="E2158" s="8" t="n">
        <v>40548.57847222222</v>
      </c>
      <c r="F2158" s="9" t="n">
        <v>0.65</v>
      </c>
      <c r="G2158" t="n">
        <v>15358</v>
      </c>
      <c r="H2158" t="inlineStr">
        <is>
          <t>United Kingdom</t>
        </is>
      </c>
      <c r="I2158" s="10">
        <f>IF(OR(G2158="",LEFT(A2158,1)="C",D2158&lt;=0,F2158&lt;=0,ISNUMBER(MATCH(B2158,NonProduct,0)),LEFT(B2158,5)="gift_",H2158&lt;&gt;"United Kingdom"),"Drop","Keep")</f>
        <v/>
      </c>
    </row>
    <row r="2159">
      <c r="A2159" t="n">
        <v>540187</v>
      </c>
      <c r="B2159" t="n">
        <v>22819</v>
      </c>
      <c r="C2159" t="inlineStr">
        <is>
          <t>BIRTHDAY CARD, RETRO SPOT</t>
        </is>
      </c>
      <c r="D2159" t="n">
        <v>12</v>
      </c>
      <c r="E2159" s="8" t="n">
        <v>40548.57847222222</v>
      </c>
      <c r="F2159" s="9" t="n">
        <v>0.42</v>
      </c>
      <c r="G2159" t="n">
        <v>15358</v>
      </c>
      <c r="H2159" t="inlineStr">
        <is>
          <t>United Kingdom</t>
        </is>
      </c>
      <c r="I2159" s="10">
        <f>IF(OR(G2159="",LEFT(A2159,1)="C",D2159&lt;=0,F2159&lt;=0,ISNUMBER(MATCH(B2159,NonProduct,0)),LEFT(B2159,5)="gift_",H2159&lt;&gt;"United Kingdom"),"Drop","Keep")</f>
        <v/>
      </c>
    </row>
    <row r="2160">
      <c r="A2160" t="n">
        <v>540187</v>
      </c>
      <c r="B2160" t="n">
        <v>22965</v>
      </c>
      <c r="C2160" t="inlineStr">
        <is>
          <t>3 TRADITIONAl BISCUIT CUTTERS  SET</t>
        </is>
      </c>
      <c r="D2160" t="n">
        <v>6</v>
      </c>
      <c r="E2160" s="8" t="n">
        <v>40548.57847222222</v>
      </c>
      <c r="F2160" s="9" t="n">
        <v>2.1</v>
      </c>
      <c r="G2160" t="n">
        <v>15358</v>
      </c>
      <c r="H2160" t="inlineStr">
        <is>
          <t>United Kingdom</t>
        </is>
      </c>
      <c r="I2160" s="10">
        <f>IF(OR(G2160="",LEFT(A2160,1)="C",D2160&lt;=0,F2160&lt;=0,ISNUMBER(MATCH(B2160,NonProduct,0)),LEFT(B2160,5)="gift_",H2160&lt;&gt;"United Kingdom"),"Drop","Keep")</f>
        <v/>
      </c>
    </row>
    <row r="2161">
      <c r="A2161" t="n">
        <v>540187</v>
      </c>
      <c r="B2161" t="n">
        <v>22966</v>
      </c>
      <c r="C2161" t="inlineStr">
        <is>
          <t>GINGERBREAD MAN COOKIE CUTTER</t>
        </is>
      </c>
      <c r="D2161" t="n">
        <v>12</v>
      </c>
      <c r="E2161" s="8" t="n">
        <v>40548.57847222222</v>
      </c>
      <c r="F2161" s="9" t="n">
        <v>1.25</v>
      </c>
      <c r="G2161" t="n">
        <v>15358</v>
      </c>
      <c r="H2161" t="inlineStr">
        <is>
          <t>United Kingdom</t>
        </is>
      </c>
      <c r="I2161" s="10">
        <f>IF(OR(G2161="",LEFT(A2161,1)="C",D2161&lt;=0,F2161&lt;=0,ISNUMBER(MATCH(B2161,NonProduct,0)),LEFT(B2161,5)="gift_",H2161&lt;&gt;"United Kingdom"),"Drop","Keep")</f>
        <v/>
      </c>
    </row>
    <row r="2162">
      <c r="A2162" t="n">
        <v>540187</v>
      </c>
      <c r="B2162" t="n">
        <v>22962</v>
      </c>
      <c r="C2162" t="inlineStr">
        <is>
          <t>JAM JAR WITH PINK LID</t>
        </is>
      </c>
      <c r="D2162" t="n">
        <v>12</v>
      </c>
      <c r="E2162" s="8" t="n">
        <v>40548.57847222222</v>
      </c>
      <c r="F2162" s="9" t="n">
        <v>0.85</v>
      </c>
      <c r="G2162" t="n">
        <v>15358</v>
      </c>
      <c r="H2162" t="inlineStr">
        <is>
          <t>United Kingdom</t>
        </is>
      </c>
      <c r="I2162" s="10">
        <f>IF(OR(G2162="",LEFT(A2162,1)="C",D2162&lt;=0,F2162&lt;=0,ISNUMBER(MATCH(B2162,NonProduct,0)),LEFT(B2162,5)="gift_",H2162&lt;&gt;"United Kingdom"),"Drop","Keep")</f>
        <v/>
      </c>
    </row>
    <row r="2163">
      <c r="A2163" t="n">
        <v>540187</v>
      </c>
      <c r="B2163" t="n">
        <v>22963</v>
      </c>
      <c r="C2163" t="inlineStr">
        <is>
          <t>JAM JAR WITH GREEN LID</t>
        </is>
      </c>
      <c r="D2163" t="n">
        <v>12</v>
      </c>
      <c r="E2163" s="8" t="n">
        <v>40548.57847222222</v>
      </c>
      <c r="F2163" s="9" t="n">
        <v>0.85</v>
      </c>
      <c r="G2163" t="n">
        <v>15358</v>
      </c>
      <c r="H2163" t="inlineStr">
        <is>
          <t>United Kingdom</t>
        </is>
      </c>
      <c r="I2163" s="10">
        <f>IF(OR(G2163="",LEFT(A2163,1)="C",D2163&lt;=0,F2163&lt;=0,ISNUMBER(MATCH(B2163,NonProduct,0)),LEFT(B2163,5)="gift_",H2163&lt;&gt;"United Kingdom"),"Drop","Keep")</f>
        <v/>
      </c>
    </row>
    <row r="2164">
      <c r="A2164" t="n">
        <v>540187</v>
      </c>
      <c r="B2164" t="n">
        <v>22961</v>
      </c>
      <c r="C2164" t="inlineStr">
        <is>
          <t>JAM MAKING SET PRINTED</t>
        </is>
      </c>
      <c r="D2164" t="n">
        <v>12</v>
      </c>
      <c r="E2164" s="8" t="n">
        <v>40548.57847222222</v>
      </c>
      <c r="F2164" s="9" t="n">
        <v>1.45</v>
      </c>
      <c r="G2164" t="n">
        <v>15358</v>
      </c>
      <c r="H2164" t="inlineStr">
        <is>
          <t>United Kingdom</t>
        </is>
      </c>
      <c r="I2164" s="10">
        <f>IF(OR(G2164="",LEFT(A2164,1)="C",D2164&lt;=0,F2164&lt;=0,ISNUMBER(MATCH(B2164,NonProduct,0)),LEFT(B2164,5)="gift_",H2164&lt;&gt;"United Kingdom"),"Drop","Keep")</f>
        <v/>
      </c>
    </row>
    <row r="2165">
      <c r="A2165" t="n">
        <v>540187</v>
      </c>
      <c r="B2165" t="n">
        <v>21507</v>
      </c>
      <c r="C2165" t="inlineStr">
        <is>
          <t xml:space="preserve">ELEPHANT, BIRTHDAY CARD, </t>
        </is>
      </c>
      <c r="D2165" t="n">
        <v>12</v>
      </c>
      <c r="E2165" s="8" t="n">
        <v>40548.57847222222</v>
      </c>
      <c r="F2165" s="9" t="n">
        <v>0.42</v>
      </c>
      <c r="G2165" t="n">
        <v>15358</v>
      </c>
      <c r="H2165" t="inlineStr">
        <is>
          <t>United Kingdom</t>
        </is>
      </c>
      <c r="I2165" s="10">
        <f>IF(OR(G2165="",LEFT(A2165,1)="C",D2165&lt;=0,F2165&lt;=0,ISNUMBER(MATCH(B2165,NonProduct,0)),LEFT(B2165,5)="gift_",H2165&lt;&gt;"United Kingdom"),"Drop","Keep")</f>
        <v/>
      </c>
    </row>
    <row r="2166">
      <c r="A2166" t="n">
        <v>540187</v>
      </c>
      <c r="B2166" t="n">
        <v>21509</v>
      </c>
      <c r="C2166" t="inlineStr">
        <is>
          <t xml:space="preserve">COWBOYS AND INDIANS BIRTHDAY CARD </t>
        </is>
      </c>
      <c r="D2166" t="n">
        <v>12</v>
      </c>
      <c r="E2166" s="8" t="n">
        <v>40548.57847222222</v>
      </c>
      <c r="F2166" s="9" t="n">
        <v>0.42</v>
      </c>
      <c r="G2166" t="n">
        <v>15358</v>
      </c>
      <c r="H2166" t="inlineStr">
        <is>
          <t>United Kingdom</t>
        </is>
      </c>
      <c r="I2166" s="10">
        <f>IF(OR(G2166="",LEFT(A2166,1)="C",D2166&lt;=0,F2166&lt;=0,ISNUMBER(MATCH(B2166,NonProduct,0)),LEFT(B2166,5)="gift_",H2166&lt;&gt;"United Kingdom"),"Drop","Keep")</f>
        <v/>
      </c>
    </row>
    <row r="2167">
      <c r="A2167" t="n">
        <v>540187</v>
      </c>
      <c r="B2167" t="n">
        <v>22037</v>
      </c>
      <c r="C2167" t="inlineStr">
        <is>
          <t>ROBOT BIRTHDAY CARD</t>
        </is>
      </c>
      <c r="D2167" t="n">
        <v>12</v>
      </c>
      <c r="E2167" s="8" t="n">
        <v>40548.57847222222</v>
      </c>
      <c r="F2167" s="9" t="n">
        <v>0.42</v>
      </c>
      <c r="G2167" t="n">
        <v>15358</v>
      </c>
      <c r="H2167" t="inlineStr">
        <is>
          <t>United Kingdom</t>
        </is>
      </c>
      <c r="I2167" s="10">
        <f>IF(OR(G2167="",LEFT(A2167,1)="C",D2167&lt;=0,F2167&lt;=0,ISNUMBER(MATCH(B2167,NonProduct,0)),LEFT(B2167,5)="gift_",H2167&lt;&gt;"United Kingdom"),"Drop","Keep")</f>
        <v/>
      </c>
    </row>
    <row r="2168">
      <c r="A2168" t="n">
        <v>540187</v>
      </c>
      <c r="B2168" t="inlineStr">
        <is>
          <t>16169K</t>
        </is>
      </c>
      <c r="C2168" t="inlineStr">
        <is>
          <t>WRAP FOLK ART</t>
        </is>
      </c>
      <c r="D2168" t="n">
        <v>25</v>
      </c>
      <c r="E2168" s="8" t="n">
        <v>40548.57847222222</v>
      </c>
      <c r="F2168" s="9" t="n">
        <v>0.42</v>
      </c>
      <c r="G2168" t="n">
        <v>15358</v>
      </c>
      <c r="H2168" t="inlineStr">
        <is>
          <t>United Kingdom</t>
        </is>
      </c>
      <c r="I2168" s="10">
        <f>IF(OR(G2168="",LEFT(A2168,1)="C",D2168&lt;=0,F2168&lt;=0,ISNUMBER(MATCH(B2168,NonProduct,0)),LEFT(B2168,5)="gift_",H2168&lt;&gt;"United Kingdom"),"Drop","Keep")</f>
        <v/>
      </c>
    </row>
    <row r="2169">
      <c r="A2169" t="n">
        <v>540187</v>
      </c>
      <c r="B2169" t="n">
        <v>22585</v>
      </c>
      <c r="C2169" t="inlineStr">
        <is>
          <t>PACK OF 6 BIRDY GIFT TAGS</t>
        </is>
      </c>
      <c r="D2169" t="n">
        <v>12</v>
      </c>
      <c r="E2169" s="8" t="n">
        <v>40548.57847222222</v>
      </c>
      <c r="F2169" s="9" t="n">
        <v>1.25</v>
      </c>
      <c r="G2169" t="n">
        <v>15358</v>
      </c>
      <c r="H2169" t="inlineStr">
        <is>
          <t>United Kingdom</t>
        </is>
      </c>
      <c r="I2169" s="10">
        <f>IF(OR(G2169="",LEFT(A2169,1)="C",D2169&lt;=0,F2169&lt;=0,ISNUMBER(MATCH(B2169,NonProduct,0)),LEFT(B2169,5)="gift_",H2169&lt;&gt;"United Kingdom"),"Drop","Keep")</f>
        <v/>
      </c>
    </row>
    <row r="2170">
      <c r="A2170" t="n">
        <v>540187</v>
      </c>
      <c r="B2170" t="inlineStr">
        <is>
          <t>85185B</t>
        </is>
      </c>
      <c r="C2170" t="inlineStr">
        <is>
          <t>PINK HORSE SOCK PUPPET</t>
        </is>
      </c>
      <c r="D2170" t="n">
        <v>6</v>
      </c>
      <c r="E2170" s="8" t="n">
        <v>40548.57847222222</v>
      </c>
      <c r="F2170" s="9" t="n">
        <v>2.95</v>
      </c>
      <c r="G2170" t="n">
        <v>15358</v>
      </c>
      <c r="H2170" t="inlineStr">
        <is>
          <t>United Kingdom</t>
        </is>
      </c>
      <c r="I2170" s="10">
        <f>IF(OR(G2170="",LEFT(A2170,1)="C",D2170&lt;=0,F2170&lt;=0,ISNUMBER(MATCH(B2170,NonProduct,0)),LEFT(B2170,5)="gift_",H2170&lt;&gt;"United Kingdom"),"Drop","Keep")</f>
        <v/>
      </c>
    </row>
    <row r="2171">
      <c r="A2171" t="n">
        <v>540187</v>
      </c>
      <c r="B2171" t="inlineStr">
        <is>
          <t>85185D</t>
        </is>
      </c>
      <c r="C2171" t="inlineStr">
        <is>
          <t>FROG SOCK PUPPET</t>
        </is>
      </c>
      <c r="D2171" t="n">
        <v>6</v>
      </c>
      <c r="E2171" s="8" t="n">
        <v>40548.57847222222</v>
      </c>
      <c r="F2171" s="9" t="n">
        <v>2.95</v>
      </c>
      <c r="G2171" t="n">
        <v>15358</v>
      </c>
      <c r="H2171" t="inlineStr">
        <is>
          <t>United Kingdom</t>
        </is>
      </c>
      <c r="I2171" s="10">
        <f>IF(OR(G2171="",LEFT(A2171,1)="C",D2171&lt;=0,F2171&lt;=0,ISNUMBER(MATCH(B2171,NonProduct,0)),LEFT(B2171,5)="gift_",H2171&lt;&gt;"United Kingdom"),"Drop","Keep")</f>
        <v/>
      </c>
    </row>
    <row r="2172">
      <c r="A2172" t="n">
        <v>540187</v>
      </c>
      <c r="B2172" t="n">
        <v>21721</v>
      </c>
      <c r="C2172" t="inlineStr">
        <is>
          <t>CANDY SHOP  STICKER SHEET</t>
        </is>
      </c>
      <c r="D2172" t="n">
        <v>12</v>
      </c>
      <c r="E2172" s="8" t="n">
        <v>40548.57847222222</v>
      </c>
      <c r="F2172" s="9" t="n">
        <v>0.85</v>
      </c>
      <c r="G2172" t="n">
        <v>15358</v>
      </c>
      <c r="H2172" t="inlineStr">
        <is>
          <t>United Kingdom</t>
        </is>
      </c>
      <c r="I2172" s="10">
        <f>IF(OR(G2172="",LEFT(A2172,1)="C",D2172&lt;=0,F2172&lt;=0,ISNUMBER(MATCH(B2172,NonProduct,0)),LEFT(B2172,5)="gift_",H2172&lt;&gt;"United Kingdom"),"Drop","Keep")</f>
        <v/>
      </c>
    </row>
    <row r="2173">
      <c r="A2173" t="n">
        <v>540187</v>
      </c>
      <c r="B2173" t="n">
        <v>21726</v>
      </c>
      <c r="C2173" t="inlineStr">
        <is>
          <t>MULTI HEARTS  STICKERS</t>
        </is>
      </c>
      <c r="D2173" t="n">
        <v>12</v>
      </c>
      <c r="E2173" s="8" t="n">
        <v>40548.57847222222</v>
      </c>
      <c r="F2173" s="9" t="n">
        <v>0.85</v>
      </c>
      <c r="G2173" t="n">
        <v>15358</v>
      </c>
      <c r="H2173" t="inlineStr">
        <is>
          <t>United Kingdom</t>
        </is>
      </c>
      <c r="I2173" s="10">
        <f>IF(OR(G2173="",LEFT(A2173,1)="C",D2173&lt;=0,F2173&lt;=0,ISNUMBER(MATCH(B2173,NonProduct,0)),LEFT(B2173,5)="gift_",H2173&lt;&gt;"United Kingdom"),"Drop","Keep")</f>
        <v/>
      </c>
    </row>
    <row r="2174">
      <c r="A2174" t="n">
        <v>540187</v>
      </c>
      <c r="B2174" t="n">
        <v>84077</v>
      </c>
      <c r="C2174" t="inlineStr">
        <is>
          <t>WORLD WAR 2 GLIDERS ASSTD DESIGNS</t>
        </is>
      </c>
      <c r="D2174" t="n">
        <v>240</v>
      </c>
      <c r="E2174" s="8" t="n">
        <v>40548.57847222222</v>
      </c>
      <c r="F2174" s="9" t="n">
        <v>0.29</v>
      </c>
      <c r="G2174" t="n">
        <v>15358</v>
      </c>
      <c r="H2174" t="inlineStr">
        <is>
          <t>United Kingdom</t>
        </is>
      </c>
      <c r="I2174" s="10">
        <f>IF(OR(G2174="",LEFT(A2174,1)="C",D2174&lt;=0,F2174&lt;=0,ISNUMBER(MATCH(B2174,NonProduct,0)),LEFT(B2174,5)="gift_",H2174&lt;&gt;"United Kingdom"),"Drop","Keep")</f>
        <v/>
      </c>
    </row>
    <row r="2175">
      <c r="A2175" t="n">
        <v>540187</v>
      </c>
      <c r="B2175" t="n">
        <v>22531</v>
      </c>
      <c r="C2175" t="inlineStr">
        <is>
          <t xml:space="preserve">MAGIC DRAWING SLATE CIRCUS PARADE  </t>
        </is>
      </c>
      <c r="D2175" t="n">
        <v>48</v>
      </c>
      <c r="E2175" s="8" t="n">
        <v>40548.57847222222</v>
      </c>
      <c r="F2175" s="9" t="n">
        <v>0.42</v>
      </c>
      <c r="G2175" t="n">
        <v>15358</v>
      </c>
      <c r="H2175" t="inlineStr">
        <is>
          <t>United Kingdom</t>
        </is>
      </c>
      <c r="I2175" s="10">
        <f>IF(OR(G2175="",LEFT(A2175,1)="C",D2175&lt;=0,F2175&lt;=0,ISNUMBER(MATCH(B2175,NonProduct,0)),LEFT(B2175,5)="gift_",H2175&lt;&gt;"United Kingdom"),"Drop","Keep")</f>
        <v/>
      </c>
    </row>
    <row r="2176">
      <c r="A2176" t="n">
        <v>540187</v>
      </c>
      <c r="B2176" t="n">
        <v>22534</v>
      </c>
      <c r="C2176" t="inlineStr">
        <is>
          <t xml:space="preserve">MAGIC DRAWING SLATE SPACEBOY </t>
        </is>
      </c>
      <c r="D2176" t="n">
        <v>48</v>
      </c>
      <c r="E2176" s="8" t="n">
        <v>40548.57847222222</v>
      </c>
      <c r="F2176" s="9" t="n">
        <v>0.42</v>
      </c>
      <c r="G2176" t="n">
        <v>15358</v>
      </c>
      <c r="H2176" t="inlineStr">
        <is>
          <t>United Kingdom</t>
        </is>
      </c>
      <c r="I2176" s="10">
        <f>IF(OR(G2176="",LEFT(A2176,1)="C",D2176&lt;=0,F2176&lt;=0,ISNUMBER(MATCH(B2176,NonProduct,0)),LEFT(B2176,5)="gift_",H2176&lt;&gt;"United Kingdom"),"Drop","Keep")</f>
        <v/>
      </c>
    </row>
    <row r="2177">
      <c r="A2177" t="n">
        <v>540187</v>
      </c>
      <c r="B2177" t="n">
        <v>84380</v>
      </c>
      <c r="C2177" t="inlineStr">
        <is>
          <t>SET OF 3 BUTTERFLY COOKIE CUTTERS</t>
        </is>
      </c>
      <c r="D2177" t="n">
        <v>12</v>
      </c>
      <c r="E2177" s="8" t="n">
        <v>40548.57847222222</v>
      </c>
      <c r="F2177" s="9" t="n">
        <v>1.25</v>
      </c>
      <c r="G2177" t="n">
        <v>15358</v>
      </c>
      <c r="H2177" t="inlineStr">
        <is>
          <t>United Kingdom</t>
        </is>
      </c>
      <c r="I2177" s="10">
        <f>IF(OR(G2177="",LEFT(A2177,1)="C",D2177&lt;=0,F2177&lt;=0,ISNUMBER(MATCH(B2177,NonProduct,0)),LEFT(B2177,5)="gift_",H2177&lt;&gt;"United Kingdom"),"Drop","Keep")</f>
        <v/>
      </c>
    </row>
    <row r="2178">
      <c r="A2178" t="n">
        <v>540187</v>
      </c>
      <c r="B2178" t="n">
        <v>22815</v>
      </c>
      <c r="C2178" t="inlineStr">
        <is>
          <t>CARD PSYCHEDELIC APPLES</t>
        </is>
      </c>
      <c r="D2178" t="n">
        <v>12</v>
      </c>
      <c r="E2178" s="8" t="n">
        <v>40548.57847222222</v>
      </c>
      <c r="F2178" s="9" t="n">
        <v>0.42</v>
      </c>
      <c r="G2178" t="n">
        <v>15358</v>
      </c>
      <c r="H2178" t="inlineStr">
        <is>
          <t>United Kingdom</t>
        </is>
      </c>
      <c r="I2178" s="10">
        <f>IF(OR(G2178="",LEFT(A2178,1)="C",D2178&lt;=0,F2178&lt;=0,ISNUMBER(MATCH(B2178,NonProduct,0)),LEFT(B2178,5)="gift_",H2178&lt;&gt;"United Kingdom"),"Drop","Keep")</f>
        <v/>
      </c>
    </row>
    <row r="2179">
      <c r="A2179" t="n">
        <v>540187</v>
      </c>
      <c r="B2179" t="n">
        <v>22654</v>
      </c>
      <c r="C2179" t="inlineStr">
        <is>
          <t xml:space="preserve">DELUXE SEWING KIT </t>
        </is>
      </c>
      <c r="D2179" t="n">
        <v>3</v>
      </c>
      <c r="E2179" s="8" t="n">
        <v>40548.57847222222</v>
      </c>
      <c r="F2179" s="9" t="n">
        <v>5.95</v>
      </c>
      <c r="G2179" t="n">
        <v>15358</v>
      </c>
      <c r="H2179" t="inlineStr">
        <is>
          <t>United Kingdom</t>
        </is>
      </c>
      <c r="I2179" s="10">
        <f>IF(OR(G2179="",LEFT(A2179,1)="C",D2179&lt;=0,F2179&lt;=0,ISNUMBER(MATCH(B2179,NonProduct,0)),LEFT(B2179,5)="gift_",H2179&lt;&gt;"United Kingdom"),"Drop","Keep")</f>
        <v/>
      </c>
    </row>
    <row r="2180">
      <c r="A2180" t="n">
        <v>540187</v>
      </c>
      <c r="B2180" t="n">
        <v>21977</v>
      </c>
      <c r="C2180" t="inlineStr">
        <is>
          <t>PACK OF 60 PINK PAISLEY CAKE CASES</t>
        </is>
      </c>
      <c r="D2180" t="n">
        <v>24</v>
      </c>
      <c r="E2180" s="8" t="n">
        <v>40548.57847222222</v>
      </c>
      <c r="F2180" s="9" t="n">
        <v>0.55</v>
      </c>
      <c r="G2180" t="n">
        <v>15358</v>
      </c>
      <c r="H2180" t="inlineStr">
        <is>
          <t>United Kingdom</t>
        </is>
      </c>
      <c r="I2180" s="10">
        <f>IF(OR(G2180="",LEFT(A2180,1)="C",D2180&lt;=0,F2180&lt;=0,ISNUMBER(MATCH(B2180,NonProduct,0)),LEFT(B2180,5)="gift_",H2180&lt;&gt;"United Kingdom"),"Drop","Keep")</f>
        <v/>
      </c>
    </row>
    <row r="2181">
      <c r="A2181" t="n">
        <v>540187</v>
      </c>
      <c r="B2181" t="n">
        <v>22745</v>
      </c>
      <c r="C2181" t="inlineStr">
        <is>
          <t xml:space="preserve">POPPY'S PLAYHOUSE BEDROOM </t>
        </is>
      </c>
      <c r="D2181" t="n">
        <v>6</v>
      </c>
      <c r="E2181" s="8" t="n">
        <v>40548.57847222222</v>
      </c>
      <c r="F2181" s="9" t="n">
        <v>2.1</v>
      </c>
      <c r="G2181" t="n">
        <v>15358</v>
      </c>
      <c r="H2181" t="inlineStr">
        <is>
          <t>United Kingdom</t>
        </is>
      </c>
      <c r="I2181" s="10">
        <f>IF(OR(G2181="",LEFT(A2181,1)="C",D2181&lt;=0,F2181&lt;=0,ISNUMBER(MATCH(B2181,NonProduct,0)),LEFT(B2181,5)="gift_",H2181&lt;&gt;"United Kingdom"),"Drop","Keep")</f>
        <v/>
      </c>
    </row>
    <row r="2182">
      <c r="A2182" t="n">
        <v>540187</v>
      </c>
      <c r="B2182" t="n">
        <v>22748</v>
      </c>
      <c r="C2182" t="inlineStr">
        <is>
          <t>POPPY'S PLAYHOUSE KITCHEN</t>
        </is>
      </c>
      <c r="D2182" t="n">
        <v>6</v>
      </c>
      <c r="E2182" s="8" t="n">
        <v>40548.57847222222</v>
      </c>
      <c r="F2182" s="9" t="n">
        <v>2.1</v>
      </c>
      <c r="G2182" t="n">
        <v>15358</v>
      </c>
      <c r="H2182" t="inlineStr">
        <is>
          <t>United Kingdom</t>
        </is>
      </c>
      <c r="I2182" s="10">
        <f>IF(OR(G2182="",LEFT(A2182,1)="C",D2182&lt;=0,F2182&lt;=0,ISNUMBER(MATCH(B2182,NonProduct,0)),LEFT(B2182,5)="gift_",H2182&lt;&gt;"United Kingdom"),"Drop","Keep")</f>
        <v/>
      </c>
    </row>
    <row r="2183">
      <c r="A2183" t="n">
        <v>540187</v>
      </c>
      <c r="B2183" t="n">
        <v>22423</v>
      </c>
      <c r="C2183" t="inlineStr">
        <is>
          <t>REGENCY CAKESTAND 3 TIER</t>
        </is>
      </c>
      <c r="D2183" t="n">
        <v>1</v>
      </c>
      <c r="E2183" s="8" t="n">
        <v>40548.57847222222</v>
      </c>
      <c r="F2183" s="9" t="n">
        <v>12.75</v>
      </c>
      <c r="G2183" t="n">
        <v>15358</v>
      </c>
      <c r="H2183" t="inlineStr">
        <is>
          <t>United Kingdom</t>
        </is>
      </c>
      <c r="I2183" s="10">
        <f>IF(OR(G2183="",LEFT(A2183,1)="C",D2183&lt;=0,F2183&lt;=0,ISNUMBER(MATCH(B2183,NonProduct,0)),LEFT(B2183,5)="gift_",H2183&lt;&gt;"United Kingdom"),"Drop","Keep")</f>
        <v/>
      </c>
    </row>
    <row r="2184">
      <c r="A2184" t="n">
        <v>540187</v>
      </c>
      <c r="B2184" t="n">
        <v>22652</v>
      </c>
      <c r="C2184" t="inlineStr">
        <is>
          <t>TRAVEL SEWING KIT</t>
        </is>
      </c>
      <c r="D2184" t="n">
        <v>10</v>
      </c>
      <c r="E2184" s="8" t="n">
        <v>40548.57847222222</v>
      </c>
      <c r="F2184" s="9" t="n">
        <v>1.65</v>
      </c>
      <c r="G2184" t="n">
        <v>15358</v>
      </c>
      <c r="H2184" t="inlineStr">
        <is>
          <t>United Kingdom</t>
        </is>
      </c>
      <c r="I2184" s="10">
        <f>IF(OR(G2184="",LEFT(A2184,1)="C",D2184&lt;=0,F2184&lt;=0,ISNUMBER(MATCH(B2184,NonProduct,0)),LEFT(B2184,5)="gift_",H2184&lt;&gt;"United Kingdom"),"Drop","Keep")</f>
        <v/>
      </c>
    </row>
    <row r="2185">
      <c r="A2185" t="n">
        <v>540187</v>
      </c>
      <c r="B2185" t="n">
        <v>20967</v>
      </c>
      <c r="C2185" t="inlineStr">
        <is>
          <t>GREY FLORAL FELTCRAFT SHOULDER BAG</t>
        </is>
      </c>
      <c r="D2185" t="n">
        <v>16</v>
      </c>
      <c r="E2185" s="8" t="n">
        <v>40548.57847222222</v>
      </c>
      <c r="F2185" s="9" t="n">
        <v>3.75</v>
      </c>
      <c r="G2185" t="n">
        <v>15358</v>
      </c>
      <c r="H2185" t="inlineStr">
        <is>
          <t>United Kingdom</t>
        </is>
      </c>
      <c r="I2185" s="10">
        <f>IF(OR(G2185="",LEFT(A2185,1)="C",D2185&lt;=0,F2185&lt;=0,ISNUMBER(MATCH(B2185,NonProduct,0)),LEFT(B2185,5)="gift_",H2185&lt;&gt;"United Kingdom"),"Drop","Keep")</f>
        <v/>
      </c>
    </row>
    <row r="2186">
      <c r="A2186" t="n">
        <v>540187</v>
      </c>
      <c r="B2186" t="n">
        <v>20972</v>
      </c>
      <c r="C2186" t="inlineStr">
        <is>
          <t xml:space="preserve">PINK CREAM FELT CRAFT TRINKET BOX </t>
        </is>
      </c>
      <c r="D2186" t="n">
        <v>12</v>
      </c>
      <c r="E2186" s="8" t="n">
        <v>40548.57847222222</v>
      </c>
      <c r="F2186" s="9" t="n">
        <v>1.25</v>
      </c>
      <c r="G2186" t="n">
        <v>15358</v>
      </c>
      <c r="H2186" t="inlineStr">
        <is>
          <t>United Kingdom</t>
        </is>
      </c>
      <c r="I2186" s="10">
        <f>IF(OR(G2186="",LEFT(A2186,1)="C",D2186&lt;=0,F2186&lt;=0,ISNUMBER(MATCH(B2186,NonProduct,0)),LEFT(B2186,5)="gift_",H2186&lt;&gt;"United Kingdom"),"Drop","Keep")</f>
        <v/>
      </c>
    </row>
    <row r="2187">
      <c r="A2187" t="n">
        <v>540187</v>
      </c>
      <c r="B2187" t="n">
        <v>22149</v>
      </c>
      <c r="C2187" t="inlineStr">
        <is>
          <t>FELTCRAFT 6 FLOWER FRIENDS</t>
        </is>
      </c>
      <c r="D2187" t="n">
        <v>6</v>
      </c>
      <c r="E2187" s="8" t="n">
        <v>40548.57847222222</v>
      </c>
      <c r="F2187" s="9" t="n">
        <v>2.1</v>
      </c>
      <c r="G2187" t="n">
        <v>15358</v>
      </c>
      <c r="H2187" t="inlineStr">
        <is>
          <t>United Kingdom</t>
        </is>
      </c>
      <c r="I2187" s="10">
        <f>IF(OR(G2187="",LEFT(A2187,1)="C",D2187&lt;=0,F2187&lt;=0,ISNUMBER(MATCH(B2187,NonProduct,0)),LEFT(B2187,5)="gift_",H2187&lt;&gt;"United Kingdom"),"Drop","Keep")</f>
        <v/>
      </c>
    </row>
    <row r="2188">
      <c r="A2188" t="n">
        <v>540187</v>
      </c>
      <c r="B2188" t="n">
        <v>22569</v>
      </c>
      <c r="C2188" t="inlineStr">
        <is>
          <t>FELTCRAFT CUSHION BUTTERFLY</t>
        </is>
      </c>
      <c r="D2188" t="n">
        <v>4</v>
      </c>
      <c r="E2188" s="8" t="n">
        <v>40548.57847222222</v>
      </c>
      <c r="F2188" s="9" t="n">
        <v>3.75</v>
      </c>
      <c r="G2188" t="n">
        <v>15358</v>
      </c>
      <c r="H2188" t="inlineStr">
        <is>
          <t>United Kingdom</t>
        </is>
      </c>
      <c r="I2188" s="10">
        <f>IF(OR(G2188="",LEFT(A2188,1)="C",D2188&lt;=0,F2188&lt;=0,ISNUMBER(MATCH(B2188,NonProduct,0)),LEFT(B2188,5)="gift_",H2188&lt;&gt;"United Kingdom"),"Drop","Keep")</f>
        <v/>
      </c>
    </row>
    <row r="2189">
      <c r="A2189" t="n">
        <v>540187</v>
      </c>
      <c r="B2189" t="n">
        <v>22570</v>
      </c>
      <c r="C2189" t="inlineStr">
        <is>
          <t>FELTCRAFT CUSHION RABBIT</t>
        </is>
      </c>
      <c r="D2189" t="n">
        <v>8</v>
      </c>
      <c r="E2189" s="8" t="n">
        <v>40548.57847222222</v>
      </c>
      <c r="F2189" s="9" t="n">
        <v>3.75</v>
      </c>
      <c r="G2189" t="n">
        <v>15358</v>
      </c>
      <c r="H2189" t="inlineStr">
        <is>
          <t>United Kingdom</t>
        </is>
      </c>
      <c r="I2189" s="10">
        <f>IF(OR(G2189="",LEFT(A2189,1)="C",D2189&lt;=0,F2189&lt;=0,ISNUMBER(MATCH(B2189,NonProduct,0)),LEFT(B2189,5)="gift_",H2189&lt;&gt;"United Kingdom"),"Drop","Keep")</f>
        <v/>
      </c>
    </row>
    <row r="2190">
      <c r="A2190" t="n">
        <v>540188</v>
      </c>
      <c r="B2190" t="n">
        <v>72741</v>
      </c>
      <c r="C2190" t="inlineStr">
        <is>
          <t>GRAND CHOCOLATECANDLE</t>
        </is>
      </c>
      <c r="D2190" t="n">
        <v>9</v>
      </c>
      <c r="E2190" s="8" t="n">
        <v>40548.58125</v>
      </c>
      <c r="F2190" s="9" t="n">
        <v>1.45</v>
      </c>
      <c r="G2190" t="n">
        <v>16771</v>
      </c>
      <c r="H2190" t="inlineStr">
        <is>
          <t>United Kingdom</t>
        </is>
      </c>
      <c r="I2190" s="10">
        <f>IF(OR(G2190="",LEFT(A2190,1)="C",D2190&lt;=0,F2190&lt;=0,ISNUMBER(MATCH(B2190,NonProduct,0)),LEFT(B2190,5)="gift_",H2190&lt;&gt;"United Kingdom"),"Drop","Keep")</f>
        <v/>
      </c>
    </row>
    <row r="2191">
      <c r="A2191" t="n">
        <v>540188</v>
      </c>
      <c r="B2191" t="inlineStr">
        <is>
          <t>85123A</t>
        </is>
      </c>
      <c r="C2191" t="inlineStr">
        <is>
          <t>WHITE HANGING HEART T-LIGHT HOLDER</t>
        </is>
      </c>
      <c r="D2191" t="n">
        <v>3</v>
      </c>
      <c r="E2191" s="8" t="n">
        <v>40548.58125</v>
      </c>
      <c r="F2191" s="9" t="n">
        <v>2.95</v>
      </c>
      <c r="G2191" t="n">
        <v>16771</v>
      </c>
      <c r="H2191" t="inlineStr">
        <is>
          <t>United Kingdom</t>
        </is>
      </c>
      <c r="I2191" s="10">
        <f>IF(OR(G2191="",LEFT(A2191,1)="C",D2191&lt;=0,F2191&lt;=0,ISNUMBER(MATCH(B2191,NonProduct,0)),LEFT(B2191,5)="gift_",H2191&lt;&gt;"United Kingdom"),"Drop","Keep")</f>
        <v/>
      </c>
    </row>
    <row r="2192">
      <c r="A2192" t="n">
        <v>540188</v>
      </c>
      <c r="B2192" t="n">
        <v>22804</v>
      </c>
      <c r="C2192" t="inlineStr">
        <is>
          <t>CANDLEHOLDER PINK HANGING HEART</t>
        </is>
      </c>
      <c r="D2192" t="n">
        <v>3</v>
      </c>
      <c r="E2192" s="8" t="n">
        <v>40548.58125</v>
      </c>
      <c r="F2192" s="9" t="n">
        <v>2.95</v>
      </c>
      <c r="G2192" t="n">
        <v>16771</v>
      </c>
      <c r="H2192" t="inlineStr">
        <is>
          <t>United Kingdom</t>
        </is>
      </c>
      <c r="I2192" s="10">
        <f>IF(OR(G2192="",LEFT(A2192,1)="C",D2192&lt;=0,F2192&lt;=0,ISNUMBER(MATCH(B2192,NonProduct,0)),LEFT(B2192,5)="gift_",H2192&lt;&gt;"United Kingdom"),"Drop","Keep")</f>
        <v/>
      </c>
    </row>
    <row r="2193">
      <c r="A2193" t="n">
        <v>540188</v>
      </c>
      <c r="B2193" t="n">
        <v>22066</v>
      </c>
      <c r="C2193" t="inlineStr">
        <is>
          <t>LOVE HEART TRINKET POT</t>
        </is>
      </c>
      <c r="D2193" t="n">
        <v>2</v>
      </c>
      <c r="E2193" s="8" t="n">
        <v>40548.58125</v>
      </c>
      <c r="F2193" s="9" t="n">
        <v>1.45</v>
      </c>
      <c r="G2193" t="n">
        <v>16771</v>
      </c>
      <c r="H2193" t="inlineStr">
        <is>
          <t>United Kingdom</t>
        </is>
      </c>
      <c r="I2193" s="10">
        <f>IF(OR(G2193="",LEFT(A2193,1)="C",D2193&lt;=0,F2193&lt;=0,ISNUMBER(MATCH(B2193,NonProduct,0)),LEFT(B2193,5)="gift_",H2193&lt;&gt;"United Kingdom"),"Drop","Keep")</f>
        <v/>
      </c>
    </row>
    <row r="2194">
      <c r="A2194" t="n">
        <v>540188</v>
      </c>
      <c r="B2194" t="n">
        <v>85064</v>
      </c>
      <c r="C2194" t="inlineStr">
        <is>
          <t>CREAM SWEETHEART LETTER RACK</t>
        </is>
      </c>
      <c r="D2194" t="n">
        <v>2</v>
      </c>
      <c r="E2194" s="8" t="n">
        <v>40548.58125</v>
      </c>
      <c r="F2194" s="9" t="n">
        <v>5.45</v>
      </c>
      <c r="G2194" t="n">
        <v>16771</v>
      </c>
      <c r="H2194" t="inlineStr">
        <is>
          <t>United Kingdom</t>
        </is>
      </c>
      <c r="I2194" s="10">
        <f>IF(OR(G2194="",LEFT(A2194,1)="C",D2194&lt;=0,F2194&lt;=0,ISNUMBER(MATCH(B2194,NonProduct,0)),LEFT(B2194,5)="gift_",H2194&lt;&gt;"United Kingdom"),"Drop","Keep")</f>
        <v/>
      </c>
    </row>
    <row r="2195">
      <c r="A2195" t="n">
        <v>540188</v>
      </c>
      <c r="B2195" t="n">
        <v>22645</v>
      </c>
      <c r="C2195" t="inlineStr">
        <is>
          <t>CERAMIC HEART FAIRY CAKE MONEY BANK</t>
        </is>
      </c>
      <c r="D2195" t="n">
        <v>4</v>
      </c>
      <c r="E2195" s="8" t="n">
        <v>40548.58125</v>
      </c>
      <c r="F2195" s="9" t="n">
        <v>1.45</v>
      </c>
      <c r="G2195" t="n">
        <v>16771</v>
      </c>
      <c r="H2195" t="inlineStr">
        <is>
          <t>United Kingdom</t>
        </is>
      </c>
      <c r="I2195" s="10">
        <f>IF(OR(G2195="",LEFT(A2195,1)="C",D2195&lt;=0,F2195&lt;=0,ISNUMBER(MATCH(B2195,NonProduct,0)),LEFT(B2195,5)="gift_",H2195&lt;&gt;"United Kingdom"),"Drop","Keep")</f>
        <v/>
      </c>
    </row>
    <row r="2196">
      <c r="A2196" t="n">
        <v>540188</v>
      </c>
      <c r="B2196" t="n">
        <v>20934</v>
      </c>
      <c r="C2196" t="inlineStr">
        <is>
          <t>SET/3 POT PLANT CANDLES</t>
        </is>
      </c>
      <c r="D2196" t="n">
        <v>2</v>
      </c>
      <c r="E2196" s="8" t="n">
        <v>40548.58125</v>
      </c>
      <c r="F2196" s="9" t="n">
        <v>5.45</v>
      </c>
      <c r="G2196" t="n">
        <v>16771</v>
      </c>
      <c r="H2196" t="inlineStr">
        <is>
          <t>United Kingdom</t>
        </is>
      </c>
      <c r="I2196" s="10">
        <f>IF(OR(G2196="",LEFT(A2196,1)="C",D2196&lt;=0,F2196&lt;=0,ISNUMBER(MATCH(B2196,NonProduct,0)),LEFT(B2196,5)="gift_",H2196&lt;&gt;"United Kingdom"),"Drop","Keep")</f>
        <v/>
      </c>
    </row>
    <row r="2197">
      <c r="A2197" t="n">
        <v>540188</v>
      </c>
      <c r="B2197" t="n">
        <v>85038</v>
      </c>
      <c r="C2197" t="inlineStr">
        <is>
          <t>6 CHOCOLATE LOVE HEART T-LIGHTS</t>
        </is>
      </c>
      <c r="D2197" t="n">
        <v>6</v>
      </c>
      <c r="E2197" s="8" t="n">
        <v>40548.58125</v>
      </c>
      <c r="F2197" s="9" t="n">
        <v>2.1</v>
      </c>
      <c r="G2197" t="n">
        <v>16771</v>
      </c>
      <c r="H2197" t="inlineStr">
        <is>
          <t>United Kingdom</t>
        </is>
      </c>
      <c r="I2197" s="10">
        <f>IF(OR(G2197="",LEFT(A2197,1)="C",D2197&lt;=0,F2197&lt;=0,ISNUMBER(MATCH(B2197,NonProduct,0)),LEFT(B2197,5)="gift_",H2197&lt;&gt;"United Kingdom"),"Drop","Keep")</f>
        <v/>
      </c>
    </row>
    <row r="2198">
      <c r="A2198" t="n">
        <v>540188</v>
      </c>
      <c r="B2198" t="n">
        <v>21755</v>
      </c>
      <c r="C2198" t="inlineStr">
        <is>
          <t>LOVE BUILDING BLOCK WORD</t>
        </is>
      </c>
      <c r="D2198" t="n">
        <v>3</v>
      </c>
      <c r="E2198" s="8" t="n">
        <v>40548.58125</v>
      </c>
      <c r="F2198" s="9" t="n">
        <v>5.95</v>
      </c>
      <c r="G2198" t="n">
        <v>16771</v>
      </c>
      <c r="H2198" t="inlineStr">
        <is>
          <t>United Kingdom</t>
        </is>
      </c>
      <c r="I2198" s="10">
        <f>IF(OR(G2198="",LEFT(A2198,1)="C",D2198&lt;=0,F2198&lt;=0,ISNUMBER(MATCH(B2198,NonProduct,0)),LEFT(B2198,5)="gift_",H2198&lt;&gt;"United Kingdom"),"Drop","Keep")</f>
        <v/>
      </c>
    </row>
    <row r="2199">
      <c r="A2199" t="n">
        <v>540188</v>
      </c>
      <c r="B2199" t="n">
        <v>22121</v>
      </c>
      <c r="C2199" t="inlineStr">
        <is>
          <t xml:space="preserve">NOEL WOODEN BLOCK LETTERS </t>
        </is>
      </c>
      <c r="D2199" t="n">
        <v>1</v>
      </c>
      <c r="E2199" s="8" t="n">
        <v>40548.58125</v>
      </c>
      <c r="F2199" s="9" t="n">
        <v>5.95</v>
      </c>
      <c r="G2199" t="n">
        <v>16771</v>
      </c>
      <c r="H2199" t="inlineStr">
        <is>
          <t>United Kingdom</t>
        </is>
      </c>
      <c r="I2199" s="10">
        <f>IF(OR(G2199="",LEFT(A2199,1)="C",D2199&lt;=0,F2199&lt;=0,ISNUMBER(MATCH(B2199,NonProduct,0)),LEFT(B2199,5)="gift_",H2199&lt;&gt;"United Kingdom"),"Drop","Keep")</f>
        <v/>
      </c>
    </row>
    <row r="2200">
      <c r="A2200" t="n">
        <v>540188</v>
      </c>
      <c r="B2200" t="n">
        <v>22714</v>
      </c>
      <c r="C2200" t="inlineStr">
        <is>
          <t>CARD BIRTHDAY COWBOY</t>
        </is>
      </c>
      <c r="D2200" t="n">
        <v>12</v>
      </c>
      <c r="E2200" s="8" t="n">
        <v>40548.58125</v>
      </c>
      <c r="F2200" s="9" t="n">
        <v>0.42</v>
      </c>
      <c r="G2200" t="n">
        <v>16771</v>
      </c>
      <c r="H2200" t="inlineStr">
        <is>
          <t>United Kingdom</t>
        </is>
      </c>
      <c r="I2200" s="10">
        <f>IF(OR(G2200="",LEFT(A2200,1)="C",D2200&lt;=0,F2200&lt;=0,ISNUMBER(MATCH(B2200,NonProduct,0)),LEFT(B2200,5)="gift_",H2200&lt;&gt;"United Kingdom"),"Drop","Keep")</f>
        <v/>
      </c>
    </row>
    <row r="2201">
      <c r="A2201" t="n">
        <v>540188</v>
      </c>
      <c r="B2201" t="n">
        <v>22717</v>
      </c>
      <c r="C2201" t="inlineStr">
        <is>
          <t xml:space="preserve">CARD DOG AND BALL </t>
        </is>
      </c>
      <c r="D2201" t="n">
        <v>12</v>
      </c>
      <c r="E2201" s="8" t="n">
        <v>40548.58125</v>
      </c>
      <c r="F2201" s="9" t="n">
        <v>0.42</v>
      </c>
      <c r="G2201" t="n">
        <v>16771</v>
      </c>
      <c r="H2201" t="inlineStr">
        <is>
          <t>United Kingdom</t>
        </is>
      </c>
      <c r="I2201" s="10">
        <f>IF(OR(G2201="",LEFT(A2201,1)="C",D2201&lt;=0,F2201&lt;=0,ISNUMBER(MATCH(B2201,NonProduct,0)),LEFT(B2201,5)="gift_",H2201&lt;&gt;"United Kingdom"),"Drop","Keep")</f>
        <v/>
      </c>
    </row>
    <row r="2202">
      <c r="A2202" t="n">
        <v>540188</v>
      </c>
      <c r="B2202" t="n">
        <v>22716</v>
      </c>
      <c r="C2202" t="inlineStr">
        <is>
          <t>CARD CIRCUS PARADE</t>
        </is>
      </c>
      <c r="D2202" t="n">
        <v>12</v>
      </c>
      <c r="E2202" s="8" t="n">
        <v>40548.58125</v>
      </c>
      <c r="F2202" s="9" t="n">
        <v>0.42</v>
      </c>
      <c r="G2202" t="n">
        <v>16771</v>
      </c>
      <c r="H2202" t="inlineStr">
        <is>
          <t>United Kingdom</t>
        </is>
      </c>
      <c r="I2202" s="10">
        <f>IF(OR(G2202="",LEFT(A2202,1)="C",D2202&lt;=0,F2202&lt;=0,ISNUMBER(MATCH(B2202,NonProduct,0)),LEFT(B2202,5)="gift_",H2202&lt;&gt;"United Kingdom"),"Drop","Keep")</f>
        <v/>
      </c>
    </row>
    <row r="2203">
      <c r="A2203" t="n">
        <v>540188</v>
      </c>
      <c r="B2203" t="n">
        <v>21509</v>
      </c>
      <c r="C2203" t="inlineStr">
        <is>
          <t xml:space="preserve">COWBOYS AND INDIANS BIRTHDAY CARD </t>
        </is>
      </c>
      <c r="D2203" t="n">
        <v>12</v>
      </c>
      <c r="E2203" s="8" t="n">
        <v>40548.58125</v>
      </c>
      <c r="F2203" s="9" t="n">
        <v>0.42</v>
      </c>
      <c r="G2203" t="n">
        <v>16771</v>
      </c>
      <c r="H2203" t="inlineStr">
        <is>
          <t>United Kingdom</t>
        </is>
      </c>
      <c r="I2203" s="10">
        <f>IF(OR(G2203="",LEFT(A2203,1)="C",D2203&lt;=0,F2203&lt;=0,ISNUMBER(MATCH(B2203,NonProduct,0)),LEFT(B2203,5)="gift_",H2203&lt;&gt;"United Kingdom"),"Drop","Keep")</f>
        <v/>
      </c>
    </row>
    <row r="2204">
      <c r="A2204" t="n">
        <v>540188</v>
      </c>
      <c r="B2204" t="n">
        <v>22983</v>
      </c>
      <c r="C2204" t="inlineStr">
        <is>
          <t>CARD BILLBOARD FONT</t>
        </is>
      </c>
      <c r="D2204" t="n">
        <v>12</v>
      </c>
      <c r="E2204" s="8" t="n">
        <v>40548.58125</v>
      </c>
      <c r="F2204" s="9" t="n">
        <v>0.42</v>
      </c>
      <c r="G2204" t="n">
        <v>16771</v>
      </c>
      <c r="H2204" t="inlineStr">
        <is>
          <t>United Kingdom</t>
        </is>
      </c>
      <c r="I2204" s="10">
        <f>IF(OR(G2204="",LEFT(A2204,1)="C",D2204&lt;=0,F2204&lt;=0,ISNUMBER(MATCH(B2204,NonProduct,0)),LEFT(B2204,5)="gift_",H2204&lt;&gt;"United Kingdom"),"Drop","Keep")</f>
        <v/>
      </c>
    </row>
    <row r="2205">
      <c r="A2205" t="n">
        <v>540188</v>
      </c>
      <c r="B2205" t="n">
        <v>21520</v>
      </c>
      <c r="C2205" t="inlineStr">
        <is>
          <t xml:space="preserve">BOOZE &amp; WOMEN GREETING CARD </t>
        </is>
      </c>
      <c r="D2205" t="n">
        <v>12</v>
      </c>
      <c r="E2205" s="8" t="n">
        <v>40548.58125</v>
      </c>
      <c r="F2205" s="9" t="n">
        <v>0.42</v>
      </c>
      <c r="G2205" t="n">
        <v>16771</v>
      </c>
      <c r="H2205" t="inlineStr">
        <is>
          <t>United Kingdom</t>
        </is>
      </c>
      <c r="I2205" s="10">
        <f>IF(OR(G2205="",LEFT(A2205,1)="C",D2205&lt;=0,F2205&lt;=0,ISNUMBER(MATCH(B2205,NonProduct,0)),LEFT(B2205,5)="gift_",H2205&lt;&gt;"United Kingdom"),"Drop","Keep")</f>
        <v/>
      </c>
    </row>
    <row r="2206">
      <c r="A2206" t="n">
        <v>540188</v>
      </c>
      <c r="B2206" t="n">
        <v>21519</v>
      </c>
      <c r="C2206" t="inlineStr">
        <is>
          <t xml:space="preserve">GIN &amp; TONIC DIET GREETING CARD </t>
        </is>
      </c>
      <c r="D2206" t="n">
        <v>12</v>
      </c>
      <c r="E2206" s="8" t="n">
        <v>40548.58125</v>
      </c>
      <c r="F2206" s="9" t="n">
        <v>0.42</v>
      </c>
      <c r="G2206" t="n">
        <v>16771</v>
      </c>
      <c r="H2206" t="inlineStr">
        <is>
          <t>United Kingdom</t>
        </is>
      </c>
      <c r="I2206" s="10">
        <f>IF(OR(G2206="",LEFT(A2206,1)="C",D2206&lt;=0,F2206&lt;=0,ISNUMBER(MATCH(B2206,NonProduct,0)),LEFT(B2206,5)="gift_",H2206&lt;&gt;"United Kingdom"),"Drop","Keep")</f>
        <v/>
      </c>
    </row>
    <row r="2207">
      <c r="A2207" t="n">
        <v>540188</v>
      </c>
      <c r="B2207" t="n">
        <v>21518</v>
      </c>
      <c r="C2207" t="inlineStr">
        <is>
          <t xml:space="preserve">BANK ACCOUNT  GREETING  CARD </t>
        </is>
      </c>
      <c r="D2207" t="n">
        <v>12</v>
      </c>
      <c r="E2207" s="8" t="n">
        <v>40548.58125</v>
      </c>
      <c r="F2207" s="9" t="n">
        <v>0.42</v>
      </c>
      <c r="G2207" t="n">
        <v>16771</v>
      </c>
      <c r="H2207" t="inlineStr">
        <is>
          <t>United Kingdom</t>
        </is>
      </c>
      <c r="I2207" s="10">
        <f>IF(OR(G2207="",LEFT(A2207,1)="C",D2207&lt;=0,F2207&lt;=0,ISNUMBER(MATCH(B2207,NonProduct,0)),LEFT(B2207,5)="gift_",H2207&lt;&gt;"United Kingdom"),"Drop","Keep")</f>
        <v/>
      </c>
    </row>
    <row r="2208">
      <c r="A2208" t="n">
        <v>540188</v>
      </c>
      <c r="B2208" t="n">
        <v>22715</v>
      </c>
      <c r="C2208" t="inlineStr">
        <is>
          <t>CARD WEDDING DAY</t>
        </is>
      </c>
      <c r="D2208" t="n">
        <v>12</v>
      </c>
      <c r="E2208" s="8" t="n">
        <v>40548.58125</v>
      </c>
      <c r="F2208" s="9" t="n">
        <v>0.42</v>
      </c>
      <c r="G2208" t="n">
        <v>16771</v>
      </c>
      <c r="H2208" t="inlineStr">
        <is>
          <t>United Kingdom</t>
        </is>
      </c>
      <c r="I2208" s="10">
        <f>IF(OR(G2208="",LEFT(A2208,1)="C",D2208&lt;=0,F2208&lt;=0,ISNUMBER(MATCH(B2208,NonProduct,0)),LEFT(B2208,5)="gift_",H2208&lt;&gt;"United Kingdom"),"Drop","Keep")</f>
        <v/>
      </c>
    </row>
    <row r="2209">
      <c r="A2209" t="n">
        <v>540188</v>
      </c>
      <c r="B2209" t="n">
        <v>21291</v>
      </c>
      <c r="C2209" t="inlineStr">
        <is>
          <t xml:space="preserve">SMALL POLKADOT CHOCOLATE GIFT BAG </t>
        </is>
      </c>
      <c r="D2209" t="n">
        <v>16</v>
      </c>
      <c r="E2209" s="8" t="n">
        <v>40548.58125</v>
      </c>
      <c r="F2209" s="9" t="n">
        <v>0.85</v>
      </c>
      <c r="G2209" t="n">
        <v>16771</v>
      </c>
      <c r="H2209" t="inlineStr">
        <is>
          <t>United Kingdom</t>
        </is>
      </c>
      <c r="I2209" s="10">
        <f>IF(OR(G2209="",LEFT(A2209,1)="C",D2209&lt;=0,F2209&lt;=0,ISNUMBER(MATCH(B2209,NonProduct,0)),LEFT(B2209,5)="gift_",H2209&lt;&gt;"United Kingdom"),"Drop","Keep")</f>
        <v/>
      </c>
    </row>
    <row r="2210">
      <c r="A2210" t="n">
        <v>540188</v>
      </c>
      <c r="B2210" t="n">
        <v>21289</v>
      </c>
      <c r="C2210" t="inlineStr">
        <is>
          <t>LARGE STRIPES CHOCOLATE GIFT BAG</t>
        </is>
      </c>
      <c r="D2210" t="n">
        <v>16</v>
      </c>
      <c r="E2210" s="8" t="n">
        <v>40548.58125</v>
      </c>
      <c r="F2210" s="9" t="n">
        <v>1.25</v>
      </c>
      <c r="G2210" t="n">
        <v>16771</v>
      </c>
      <c r="H2210" t="inlineStr">
        <is>
          <t>United Kingdom</t>
        </is>
      </c>
      <c r="I2210" s="10">
        <f>IF(OR(G2210="",LEFT(A2210,1)="C",D2210&lt;=0,F2210&lt;=0,ISNUMBER(MATCH(B2210,NonProduct,0)),LEFT(B2210,5)="gift_",H2210&lt;&gt;"United Kingdom"),"Drop","Keep")</f>
        <v/>
      </c>
    </row>
    <row r="2211">
      <c r="A2211" t="n">
        <v>540188</v>
      </c>
      <c r="B2211" t="inlineStr">
        <is>
          <t>85014A</t>
        </is>
      </c>
      <c r="C2211" t="inlineStr">
        <is>
          <t>BLACK/BLUE POLKADOT UMBRELLA</t>
        </is>
      </c>
      <c r="D2211" t="n">
        <v>1</v>
      </c>
      <c r="E2211" s="8" t="n">
        <v>40548.58125</v>
      </c>
      <c r="F2211" s="9" t="n">
        <v>5.95</v>
      </c>
      <c r="G2211" t="n">
        <v>16771</v>
      </c>
      <c r="H2211" t="inlineStr">
        <is>
          <t>United Kingdom</t>
        </is>
      </c>
      <c r="I2211" s="10">
        <f>IF(OR(G2211="",LEFT(A2211,1)="C",D2211&lt;=0,F2211&lt;=0,ISNUMBER(MATCH(B2211,NonProduct,0)),LEFT(B2211,5)="gift_",H2211&lt;&gt;"United Kingdom"),"Drop","Keep")</f>
        <v/>
      </c>
    </row>
    <row r="2212">
      <c r="A2212" t="n">
        <v>540188</v>
      </c>
      <c r="B2212" t="inlineStr">
        <is>
          <t>85014B</t>
        </is>
      </c>
      <c r="C2212" t="inlineStr">
        <is>
          <t>RED RETROSPOT UMBRELLA</t>
        </is>
      </c>
      <c r="D2212" t="n">
        <v>1</v>
      </c>
      <c r="E2212" s="8" t="n">
        <v>40548.58125</v>
      </c>
      <c r="F2212" s="9" t="n">
        <v>5.95</v>
      </c>
      <c r="G2212" t="n">
        <v>16771</v>
      </c>
      <c r="H2212" t="inlineStr">
        <is>
          <t>United Kingdom</t>
        </is>
      </c>
      <c r="I2212" s="10">
        <f>IF(OR(G2212="",LEFT(A2212,1)="C",D2212&lt;=0,F2212&lt;=0,ISNUMBER(MATCH(B2212,NonProduct,0)),LEFT(B2212,5)="gift_",H2212&lt;&gt;"United Kingdom"),"Drop","Keep")</f>
        <v/>
      </c>
    </row>
    <row r="2213">
      <c r="A2213" t="n">
        <v>540188</v>
      </c>
      <c r="B2213" t="inlineStr">
        <is>
          <t>15056N</t>
        </is>
      </c>
      <c r="C2213" t="inlineStr">
        <is>
          <t>EDWARDIAN PARASOL NATURAL</t>
        </is>
      </c>
      <c r="D2213" t="n">
        <v>1</v>
      </c>
      <c r="E2213" s="8" t="n">
        <v>40548.58125</v>
      </c>
      <c r="F2213" s="9" t="n">
        <v>5.95</v>
      </c>
      <c r="G2213" t="n">
        <v>16771</v>
      </c>
      <c r="H2213" t="inlineStr">
        <is>
          <t>United Kingdom</t>
        </is>
      </c>
      <c r="I2213" s="10">
        <f>IF(OR(G2213="",LEFT(A2213,1)="C",D2213&lt;=0,F2213&lt;=0,ISNUMBER(MATCH(B2213,NonProduct,0)),LEFT(B2213,5)="gift_",H2213&lt;&gt;"United Kingdom"),"Drop","Keep")</f>
        <v/>
      </c>
    </row>
    <row r="2214">
      <c r="A2214" t="n">
        <v>540188</v>
      </c>
      <c r="B2214" t="inlineStr">
        <is>
          <t>15056P</t>
        </is>
      </c>
      <c r="C2214" t="inlineStr">
        <is>
          <t>EDWARDIAN PARASOL PINK</t>
        </is>
      </c>
      <c r="D2214" t="n">
        <v>1</v>
      </c>
      <c r="E2214" s="8" t="n">
        <v>40548.58125</v>
      </c>
      <c r="F2214" s="9" t="n">
        <v>5.95</v>
      </c>
      <c r="G2214" t="n">
        <v>16771</v>
      </c>
      <c r="H2214" t="inlineStr">
        <is>
          <t>United Kingdom</t>
        </is>
      </c>
      <c r="I2214" s="10">
        <f>IF(OR(G2214="",LEFT(A2214,1)="C",D2214&lt;=0,F2214&lt;=0,ISNUMBER(MATCH(B2214,NonProduct,0)),LEFT(B2214,5)="gift_",H2214&lt;&gt;"United Kingdom"),"Drop","Keep")</f>
        <v/>
      </c>
    </row>
    <row r="2215">
      <c r="A2215" t="n">
        <v>540188</v>
      </c>
      <c r="B2215" t="n">
        <v>22505</v>
      </c>
      <c r="C2215" t="inlineStr">
        <is>
          <t>MEMO BOARD COTTAGE DESIGN</t>
        </is>
      </c>
      <c r="D2215" t="n">
        <v>2</v>
      </c>
      <c r="E2215" s="8" t="n">
        <v>40548.58125</v>
      </c>
      <c r="F2215" s="9" t="n">
        <v>4.95</v>
      </c>
      <c r="G2215" t="n">
        <v>16771</v>
      </c>
      <c r="H2215" t="inlineStr">
        <is>
          <t>United Kingdom</t>
        </is>
      </c>
      <c r="I2215" s="10">
        <f>IF(OR(G2215="",LEFT(A2215,1)="C",D2215&lt;=0,F2215&lt;=0,ISNUMBER(MATCH(B2215,NonProduct,0)),LEFT(B2215,5)="gift_",H2215&lt;&gt;"United Kingdom"),"Drop","Keep")</f>
        <v/>
      </c>
    </row>
    <row r="2216">
      <c r="A2216" t="n">
        <v>540188</v>
      </c>
      <c r="B2216" t="n">
        <v>22709</v>
      </c>
      <c r="C2216" t="inlineStr">
        <is>
          <t>WRAP WEDDING DAY</t>
        </is>
      </c>
      <c r="D2216" t="n">
        <v>25</v>
      </c>
      <c r="E2216" s="8" t="n">
        <v>40548.58125</v>
      </c>
      <c r="F2216" s="9" t="n">
        <v>0.42</v>
      </c>
      <c r="G2216" t="n">
        <v>16771</v>
      </c>
      <c r="H2216" t="inlineStr">
        <is>
          <t>United Kingdom</t>
        </is>
      </c>
      <c r="I2216" s="10">
        <f>IF(OR(G2216="",LEFT(A2216,1)="C",D2216&lt;=0,F2216&lt;=0,ISNUMBER(MATCH(B2216,NonProduct,0)),LEFT(B2216,5)="gift_",H2216&lt;&gt;"United Kingdom"),"Drop","Keep")</f>
        <v/>
      </c>
    </row>
    <row r="2217">
      <c r="A2217" t="n">
        <v>540188</v>
      </c>
      <c r="B2217" t="n">
        <v>22711</v>
      </c>
      <c r="C2217" t="inlineStr">
        <is>
          <t>WRAP CIRCUS PARADE</t>
        </is>
      </c>
      <c r="D2217" t="n">
        <v>25</v>
      </c>
      <c r="E2217" s="8" t="n">
        <v>40548.58125</v>
      </c>
      <c r="F2217" s="9" t="n">
        <v>0.42</v>
      </c>
      <c r="G2217" t="n">
        <v>16771</v>
      </c>
      <c r="H2217" t="inlineStr">
        <is>
          <t>United Kingdom</t>
        </is>
      </c>
      <c r="I2217" s="10">
        <f>IF(OR(G2217="",LEFT(A2217,1)="C",D2217&lt;=0,F2217&lt;=0,ISNUMBER(MATCH(B2217,NonProduct,0)),LEFT(B2217,5)="gift_",H2217&lt;&gt;"United Kingdom"),"Drop","Keep")</f>
        <v/>
      </c>
    </row>
    <row r="2218">
      <c r="A2218" t="n">
        <v>540188</v>
      </c>
      <c r="B2218" t="n">
        <v>22985</v>
      </c>
      <c r="C2218" t="inlineStr">
        <is>
          <t>WRAP, BILLBOARD FONTS DESIGN</t>
        </is>
      </c>
      <c r="D2218" t="n">
        <v>25</v>
      </c>
      <c r="E2218" s="8" t="n">
        <v>40548.58125</v>
      </c>
      <c r="F2218" s="9" t="n">
        <v>0.42</v>
      </c>
      <c r="G2218" t="n">
        <v>16771</v>
      </c>
      <c r="H2218" t="inlineStr">
        <is>
          <t>United Kingdom</t>
        </is>
      </c>
      <c r="I2218" s="10">
        <f>IF(OR(G2218="",LEFT(A2218,1)="C",D2218&lt;=0,F2218&lt;=0,ISNUMBER(MATCH(B2218,NonProduct,0)),LEFT(B2218,5)="gift_",H2218&lt;&gt;"United Kingdom"),"Drop","Keep")</f>
        <v/>
      </c>
    </row>
    <row r="2219">
      <c r="A2219" t="n">
        <v>540188</v>
      </c>
      <c r="B2219" t="inlineStr">
        <is>
          <t>51014C</t>
        </is>
      </c>
      <c r="C2219" t="inlineStr">
        <is>
          <t>FEATHER PEN,COAL BLACK</t>
        </is>
      </c>
      <c r="D2219" t="n">
        <v>12</v>
      </c>
      <c r="E2219" s="8" t="n">
        <v>40548.58125</v>
      </c>
      <c r="F2219" s="9" t="n">
        <v>0.85</v>
      </c>
      <c r="G2219" t="n">
        <v>16771</v>
      </c>
      <c r="H2219" t="inlineStr">
        <is>
          <t>United Kingdom</t>
        </is>
      </c>
      <c r="I2219" s="10">
        <f>IF(OR(G2219="",LEFT(A2219,1)="C",D2219&lt;=0,F2219&lt;=0,ISNUMBER(MATCH(B2219,NonProduct,0)),LEFT(B2219,5)="gift_",H2219&lt;&gt;"United Kingdom"),"Drop","Keep")</f>
        <v/>
      </c>
    </row>
    <row r="2220">
      <c r="A2220" t="n">
        <v>540188</v>
      </c>
      <c r="B2220" t="inlineStr">
        <is>
          <t>84971S</t>
        </is>
      </c>
      <c r="C2220" t="inlineStr">
        <is>
          <t xml:space="preserve">SMALL HEART FLOWERS HOOK </t>
        </is>
      </c>
      <c r="D2220" t="n">
        <v>24</v>
      </c>
      <c r="E2220" s="8" t="n">
        <v>40548.58125</v>
      </c>
      <c r="F2220" s="9" t="n">
        <v>0.85</v>
      </c>
      <c r="G2220" t="n">
        <v>16771</v>
      </c>
      <c r="H2220" t="inlineStr">
        <is>
          <t>United Kingdom</t>
        </is>
      </c>
      <c r="I2220" s="10">
        <f>IF(OR(G2220="",LEFT(A2220,1)="C",D2220&lt;=0,F2220&lt;=0,ISNUMBER(MATCH(B2220,NonProduct,0)),LEFT(B2220,5)="gift_",H2220&lt;&gt;"United Kingdom"),"Drop","Keep")</f>
        <v/>
      </c>
    </row>
    <row r="2221">
      <c r="A2221" t="n">
        <v>540188</v>
      </c>
      <c r="B2221" t="inlineStr">
        <is>
          <t>84884A</t>
        </is>
      </c>
      <c r="C2221" t="inlineStr">
        <is>
          <t>ANT WHITE WIRE HEART SPIRAL</t>
        </is>
      </c>
      <c r="D2221" t="n">
        <v>2</v>
      </c>
      <c r="E2221" s="8" t="n">
        <v>40548.58125</v>
      </c>
      <c r="F2221" s="9" t="n">
        <v>3.95</v>
      </c>
      <c r="G2221" t="n">
        <v>16771</v>
      </c>
      <c r="H2221" t="inlineStr">
        <is>
          <t>United Kingdom</t>
        </is>
      </c>
      <c r="I2221" s="10">
        <f>IF(OR(G2221="",LEFT(A2221,1)="C",D2221&lt;=0,F2221&lt;=0,ISNUMBER(MATCH(B2221,NonProduct,0)),LEFT(B2221,5)="gift_",H2221&lt;&gt;"United Kingdom"),"Drop","Keep")</f>
        <v/>
      </c>
    </row>
    <row r="2222">
      <c r="A2222" t="n">
        <v>540188</v>
      </c>
      <c r="B2222" t="n">
        <v>22674</v>
      </c>
      <c r="C2222" t="inlineStr">
        <is>
          <t>FRENCH TOILET SIGN BLUE METAL</t>
        </is>
      </c>
      <c r="D2222" t="n">
        <v>6</v>
      </c>
      <c r="E2222" s="8" t="n">
        <v>40548.58125</v>
      </c>
      <c r="F2222" s="9" t="n">
        <v>1.25</v>
      </c>
      <c r="G2222" t="n">
        <v>16771</v>
      </c>
      <c r="H2222" t="inlineStr">
        <is>
          <t>United Kingdom</t>
        </is>
      </c>
      <c r="I2222" s="10">
        <f>IF(OR(G2222="",LEFT(A2222,1)="C",D2222&lt;=0,F2222&lt;=0,ISNUMBER(MATCH(B2222,NonProduct,0)),LEFT(B2222,5)="gift_",H2222&lt;&gt;"United Kingdom"),"Drop","Keep")</f>
        <v/>
      </c>
    </row>
    <row r="2223">
      <c r="A2223" t="n">
        <v>540188</v>
      </c>
      <c r="B2223" t="n">
        <v>21164</v>
      </c>
      <c r="C2223" t="inlineStr">
        <is>
          <t xml:space="preserve">HOME SWEET HOME METAL SIGN </t>
        </is>
      </c>
      <c r="D2223" t="n">
        <v>3</v>
      </c>
      <c r="E2223" s="8" t="n">
        <v>40548.58125</v>
      </c>
      <c r="F2223" s="9" t="n">
        <v>2.95</v>
      </c>
      <c r="G2223" t="n">
        <v>16771</v>
      </c>
      <c r="H2223" t="inlineStr">
        <is>
          <t>United Kingdom</t>
        </is>
      </c>
      <c r="I2223" s="10">
        <f>IF(OR(G2223="",LEFT(A2223,1)="C",D2223&lt;=0,F2223&lt;=0,ISNUMBER(MATCH(B2223,NonProduct,0)),LEFT(B2223,5)="gift_",H2223&lt;&gt;"United Kingdom"),"Drop","Keep")</f>
        <v/>
      </c>
    </row>
    <row r="2224">
      <c r="A2224" t="n">
        <v>540227</v>
      </c>
      <c r="B2224" t="n">
        <v>22472</v>
      </c>
      <c r="C2224" t="inlineStr">
        <is>
          <t>TV DINNER TRAY DOLLY GIRL</t>
        </is>
      </c>
      <c r="D2224" t="n">
        <v>1</v>
      </c>
      <c r="E2224" s="8" t="n">
        <v>40548.60972222222</v>
      </c>
      <c r="F2224" s="9" t="n">
        <v>4.95</v>
      </c>
      <c r="H2224" t="inlineStr">
        <is>
          <t>United Kingdom</t>
        </is>
      </c>
      <c r="I2224" s="10">
        <f>IF(OR(G2224="",LEFT(A2224,1)="C",D2224&lt;=0,F2224&lt;=0,ISNUMBER(MATCH(B2224,NonProduct,0)),LEFT(B2224,5)="gift_",H2224&lt;&gt;"United Kingdom"),"Drop","Keep")</f>
        <v/>
      </c>
    </row>
    <row r="2225">
      <c r="A2225" t="n">
        <v>540238</v>
      </c>
      <c r="B2225" t="n">
        <v>21112</v>
      </c>
      <c r="C2225" t="inlineStr">
        <is>
          <t>SWISS ROLL TOWEL, PINK  SPOTS</t>
        </is>
      </c>
      <c r="D2225" t="n">
        <v>2</v>
      </c>
      <c r="E2225" s="8" t="n">
        <v>40548.61388888889</v>
      </c>
      <c r="F2225" s="9" t="n">
        <v>2.51</v>
      </c>
      <c r="H2225" t="inlineStr">
        <is>
          <t>United Kingdom</t>
        </is>
      </c>
      <c r="I2225" s="10">
        <f>IF(OR(G2225="",LEFT(A2225,1)="C",D2225&lt;=0,F2225&lt;=0,ISNUMBER(MATCH(B2225,NonProduct,0)),LEFT(B2225,5)="gift_",H2225&lt;&gt;"United Kingdom"),"Drop","Keep")</f>
        <v/>
      </c>
    </row>
    <row r="2226">
      <c r="A2226" t="n">
        <v>540238</v>
      </c>
      <c r="B2226" t="n">
        <v>21166</v>
      </c>
      <c r="C2226" t="inlineStr">
        <is>
          <t xml:space="preserve">COOK WITH WINE METAL SIGN </t>
        </is>
      </c>
      <c r="D2226" t="n">
        <v>1</v>
      </c>
      <c r="E2226" s="8" t="n">
        <v>40548.61388888889</v>
      </c>
      <c r="F2226" s="9" t="n">
        <v>4.21</v>
      </c>
      <c r="H2226" t="inlineStr">
        <is>
          <t>United Kingdom</t>
        </is>
      </c>
      <c r="I2226" s="10">
        <f>IF(OR(G2226="",LEFT(A2226,1)="C",D2226&lt;=0,F2226&lt;=0,ISNUMBER(MATCH(B2226,NonProduct,0)),LEFT(B2226,5)="gift_",H2226&lt;&gt;"United Kingdom"),"Drop","Keep")</f>
        <v/>
      </c>
    </row>
    <row r="2227">
      <c r="A2227" t="n">
        <v>540238</v>
      </c>
      <c r="B2227" t="n">
        <v>21632</v>
      </c>
      <c r="C2227" t="inlineStr">
        <is>
          <t>VINTAGE PINK DECORATIVE PARASOL</t>
        </is>
      </c>
      <c r="D2227" t="n">
        <v>1</v>
      </c>
      <c r="E2227" s="8" t="n">
        <v>40548.61388888889</v>
      </c>
      <c r="F2227" s="9" t="n">
        <v>8.470000000000001</v>
      </c>
      <c r="H2227" t="inlineStr">
        <is>
          <t>United Kingdom</t>
        </is>
      </c>
      <c r="I2227" s="10">
        <f>IF(OR(G2227="",LEFT(A2227,1)="C",D2227&lt;=0,F2227&lt;=0,ISNUMBER(MATCH(B2227,NonProduct,0)),LEFT(B2227,5)="gift_",H2227&lt;&gt;"United Kingdom"),"Drop","Keep")</f>
        <v/>
      </c>
    </row>
    <row r="2228">
      <c r="A2228" t="n">
        <v>540238</v>
      </c>
      <c r="B2228" t="n">
        <v>21802</v>
      </c>
      <c r="C2228" t="inlineStr">
        <is>
          <t>CHRISTMAS TREE HEART DECORATION</t>
        </is>
      </c>
      <c r="D2228" t="n">
        <v>11</v>
      </c>
      <c r="E2228" s="8" t="n">
        <v>40548.61388888889</v>
      </c>
      <c r="F2228" s="9" t="n">
        <v>0.43</v>
      </c>
      <c r="H2228" t="inlineStr">
        <is>
          <t>United Kingdom</t>
        </is>
      </c>
      <c r="I2228" s="10">
        <f>IF(OR(G2228="",LEFT(A2228,1)="C",D2228&lt;=0,F2228&lt;=0,ISNUMBER(MATCH(B2228,NonProduct,0)),LEFT(B2228,5)="gift_",H2228&lt;&gt;"United Kingdom"),"Drop","Keep")</f>
        <v/>
      </c>
    </row>
    <row r="2229">
      <c r="A2229" t="n">
        <v>540238</v>
      </c>
      <c r="B2229" t="n">
        <v>22070</v>
      </c>
      <c r="C2229" t="inlineStr">
        <is>
          <t xml:space="preserve">SMALL RED RETROSPOT MUG IN BOX </t>
        </is>
      </c>
      <c r="D2229" t="n">
        <v>1</v>
      </c>
      <c r="E2229" s="8" t="n">
        <v>40548.61388888889</v>
      </c>
      <c r="F2229" s="9" t="n">
        <v>3.36</v>
      </c>
      <c r="H2229" t="inlineStr">
        <is>
          <t>United Kingdom</t>
        </is>
      </c>
      <c r="I2229" s="10">
        <f>IF(OR(G2229="",LEFT(A2229,1)="C",D2229&lt;=0,F2229&lt;=0,ISNUMBER(MATCH(B2229,NonProduct,0)),LEFT(B2229,5)="gift_",H2229&lt;&gt;"United Kingdom"),"Drop","Keep")</f>
        <v/>
      </c>
    </row>
    <row r="2230">
      <c r="A2230" t="n">
        <v>540238</v>
      </c>
      <c r="B2230" t="n">
        <v>22322</v>
      </c>
      <c r="C2230" t="inlineStr">
        <is>
          <t>BIRD DECORATION GREEN POLKADOT</t>
        </is>
      </c>
      <c r="D2230" t="n">
        <v>5</v>
      </c>
      <c r="E2230" s="8" t="n">
        <v>40548.61388888889</v>
      </c>
      <c r="F2230" s="9" t="n">
        <v>0.8100000000000001</v>
      </c>
      <c r="H2230" t="inlineStr">
        <is>
          <t>United Kingdom</t>
        </is>
      </c>
      <c r="I2230" s="10">
        <f>IF(OR(G2230="",LEFT(A2230,1)="C",D2230&lt;=0,F2230&lt;=0,ISNUMBER(MATCH(B2230,NonProduct,0)),LEFT(B2230,5)="gift_",H2230&lt;&gt;"United Kingdom"),"Drop","Keep")</f>
        <v/>
      </c>
    </row>
    <row r="2231">
      <c r="A2231" t="n">
        <v>540238</v>
      </c>
      <c r="B2231" t="n">
        <v>22365</v>
      </c>
      <c r="C2231" t="inlineStr">
        <is>
          <t>DOORMAT RESPECTABLE HOUSE</t>
        </is>
      </c>
      <c r="D2231" t="n">
        <v>1</v>
      </c>
      <c r="E2231" s="8" t="n">
        <v>40548.61388888889</v>
      </c>
      <c r="F2231" s="9" t="n">
        <v>14.43</v>
      </c>
      <c r="H2231" t="inlineStr">
        <is>
          <t>United Kingdom</t>
        </is>
      </c>
      <c r="I2231" s="10">
        <f>IF(OR(G2231="",LEFT(A2231,1)="C",D2231&lt;=0,F2231&lt;=0,ISNUMBER(MATCH(B2231,NonProduct,0)),LEFT(B2231,5)="gift_",H2231&lt;&gt;"United Kingdom"),"Drop","Keep")</f>
        <v/>
      </c>
    </row>
    <row r="2232">
      <c r="A2232" t="n">
        <v>540238</v>
      </c>
      <c r="B2232" t="n">
        <v>22074</v>
      </c>
      <c r="C2232" t="inlineStr">
        <is>
          <t xml:space="preserve">6 RIBBONS SHIMMERING PINKS </t>
        </is>
      </c>
      <c r="D2232" t="n">
        <v>1</v>
      </c>
      <c r="E2232" s="8" t="n">
        <v>40548.61388888889</v>
      </c>
      <c r="F2232" s="9" t="n">
        <v>0.85</v>
      </c>
      <c r="H2232" t="inlineStr">
        <is>
          <t>United Kingdom</t>
        </is>
      </c>
      <c r="I2232" s="10">
        <f>IF(OR(G2232="",LEFT(A2232,1)="C",D2232&lt;=0,F2232&lt;=0,ISNUMBER(MATCH(B2232,NonProduct,0)),LEFT(B2232,5)="gift_",H2232&lt;&gt;"United Kingdom"),"Drop","Keep")</f>
        <v/>
      </c>
    </row>
    <row r="2233">
      <c r="A2233" t="n">
        <v>540238</v>
      </c>
      <c r="B2233" t="n">
        <v>22101</v>
      </c>
      <c r="C2233" t="inlineStr">
        <is>
          <t>MIRROR MOSAIC VOTIVE HOLDER</t>
        </is>
      </c>
      <c r="D2233" t="n">
        <v>1</v>
      </c>
      <c r="E2233" s="8" t="n">
        <v>40548.61388888889</v>
      </c>
      <c r="F2233" s="9" t="n">
        <v>2.51</v>
      </c>
      <c r="H2233" t="inlineStr">
        <is>
          <t>United Kingdom</t>
        </is>
      </c>
      <c r="I2233" s="10">
        <f>IF(OR(G2233="",LEFT(A2233,1)="C",D2233&lt;=0,F2233&lt;=0,ISNUMBER(MATCH(B2233,NonProduct,0)),LEFT(B2233,5)="gift_",H2233&lt;&gt;"United Kingdom"),"Drop","Keep")</f>
        <v/>
      </c>
    </row>
    <row r="2234">
      <c r="A2234" t="n">
        <v>540238</v>
      </c>
      <c r="B2234" t="n">
        <v>22178</v>
      </c>
      <c r="C2234" t="inlineStr">
        <is>
          <t>VICTORIAN GLASS HANGING T-LIGHT</t>
        </is>
      </c>
      <c r="D2234" t="n">
        <v>1</v>
      </c>
      <c r="E2234" s="8" t="n">
        <v>40548.61388888889</v>
      </c>
      <c r="F2234" s="9" t="n">
        <v>2.51</v>
      </c>
      <c r="H2234" t="inlineStr">
        <is>
          <t>United Kingdom</t>
        </is>
      </c>
      <c r="I2234" s="10">
        <f>IF(OR(G2234="",LEFT(A2234,1)="C",D2234&lt;=0,F2234&lt;=0,ISNUMBER(MATCH(B2234,NonProduct,0)),LEFT(B2234,5)="gift_",H2234&lt;&gt;"United Kingdom"),"Drop","Keep")</f>
        <v/>
      </c>
    </row>
    <row r="2235">
      <c r="A2235" t="n">
        <v>540238</v>
      </c>
      <c r="B2235" t="n">
        <v>22204</v>
      </c>
      <c r="C2235" t="inlineStr">
        <is>
          <t>MILK PAN BLUE POLKADOT</t>
        </is>
      </c>
      <c r="D2235" t="n">
        <v>1</v>
      </c>
      <c r="E2235" s="8" t="n">
        <v>40548.61388888889</v>
      </c>
      <c r="F2235" s="9" t="n">
        <v>3.36</v>
      </c>
      <c r="H2235" t="inlineStr">
        <is>
          <t>United Kingdom</t>
        </is>
      </c>
      <c r="I2235" s="10">
        <f>IF(OR(G2235="",LEFT(A2235,1)="C",D2235&lt;=0,F2235&lt;=0,ISNUMBER(MATCH(B2235,NonProduct,0)),LEFT(B2235,5)="gift_",H2235&lt;&gt;"United Kingdom"),"Drop","Keep")</f>
        <v/>
      </c>
    </row>
    <row r="2236">
      <c r="A2236" t="n">
        <v>540238</v>
      </c>
      <c r="B2236" t="n">
        <v>22222</v>
      </c>
      <c r="C2236" t="inlineStr">
        <is>
          <t>CAKE PLATE LOVEBIRD WHITE</t>
        </is>
      </c>
      <c r="D2236" t="n">
        <v>1</v>
      </c>
      <c r="E2236" s="8" t="n">
        <v>40548.61388888889</v>
      </c>
      <c r="F2236" s="9" t="n">
        <v>4.21</v>
      </c>
      <c r="H2236" t="inlineStr">
        <is>
          <t>United Kingdom</t>
        </is>
      </c>
      <c r="I2236" s="10">
        <f>IF(OR(G2236="",LEFT(A2236,1)="C",D2236&lt;=0,F2236&lt;=0,ISNUMBER(MATCH(B2236,NonProduct,0)),LEFT(B2236,5)="gift_",H2236&lt;&gt;"United Kingdom"),"Drop","Keep")</f>
        <v/>
      </c>
    </row>
    <row r="2237">
      <c r="A2237" t="n">
        <v>540238</v>
      </c>
      <c r="B2237" t="n">
        <v>22371</v>
      </c>
      <c r="C2237" t="inlineStr">
        <is>
          <t>AIRLINE BAG VINTAGE TOKYO 78</t>
        </is>
      </c>
      <c r="D2237" t="n">
        <v>2</v>
      </c>
      <c r="E2237" s="8" t="n">
        <v>40548.61388888889</v>
      </c>
      <c r="F2237" s="9" t="n">
        <v>4.21</v>
      </c>
      <c r="H2237" t="inlineStr">
        <is>
          <t>United Kingdom</t>
        </is>
      </c>
      <c r="I2237" s="10">
        <f>IF(OR(G2237="",LEFT(A2237,1)="C",D2237&lt;=0,F2237&lt;=0,ISNUMBER(MATCH(B2237,NonProduct,0)),LEFT(B2237,5)="gift_",H2237&lt;&gt;"United Kingdom"),"Drop","Keep")</f>
        <v/>
      </c>
    </row>
    <row r="2238">
      <c r="A2238" t="n">
        <v>540238</v>
      </c>
      <c r="B2238" t="n">
        <v>22325</v>
      </c>
      <c r="C2238" t="inlineStr">
        <is>
          <t xml:space="preserve">MOBILE VINTAGE HEARTS </t>
        </is>
      </c>
      <c r="D2238" t="n">
        <v>2</v>
      </c>
      <c r="E2238" s="8" t="n">
        <v>40548.61388888889</v>
      </c>
      <c r="F2238" s="9" t="n">
        <v>3.36</v>
      </c>
      <c r="H2238" t="inlineStr">
        <is>
          <t>United Kingdom</t>
        </is>
      </c>
      <c r="I2238" s="10">
        <f>IF(OR(G2238="",LEFT(A2238,1)="C",D2238&lt;=0,F2238&lt;=0,ISNUMBER(MATCH(B2238,NonProduct,0)),LEFT(B2238,5)="gift_",H2238&lt;&gt;"United Kingdom"),"Drop","Keep")</f>
        <v/>
      </c>
    </row>
    <row r="2239">
      <c r="A2239" t="n">
        <v>540238</v>
      </c>
      <c r="B2239" t="n">
        <v>22342</v>
      </c>
      <c r="C2239" t="inlineStr">
        <is>
          <t xml:space="preserve">HOME GARLAND PAINTED ZINC </t>
        </is>
      </c>
      <c r="D2239" t="n">
        <v>1</v>
      </c>
      <c r="E2239" s="8" t="n">
        <v>40548.61388888889</v>
      </c>
      <c r="F2239" s="9" t="n">
        <v>1.66</v>
      </c>
      <c r="H2239" t="inlineStr">
        <is>
          <t>United Kingdom</t>
        </is>
      </c>
      <c r="I2239" s="10">
        <f>IF(OR(G2239="",LEFT(A2239,1)="C",D2239&lt;=0,F2239&lt;=0,ISNUMBER(MATCH(B2239,NonProduct,0)),LEFT(B2239,5)="gift_",H2239&lt;&gt;"United Kingdom"),"Drop","Keep")</f>
        <v/>
      </c>
    </row>
    <row r="2240">
      <c r="A2240" t="n">
        <v>540238</v>
      </c>
      <c r="B2240" t="n">
        <v>21773</v>
      </c>
      <c r="C2240" t="inlineStr">
        <is>
          <t>DECORATIVE ROSE BATHROOM BOTTLE</t>
        </is>
      </c>
      <c r="D2240" t="n">
        <v>1</v>
      </c>
      <c r="E2240" s="8" t="n">
        <v>40548.61388888889</v>
      </c>
      <c r="F2240" s="9" t="n">
        <v>1.28</v>
      </c>
      <c r="H2240" t="inlineStr">
        <is>
          <t>United Kingdom</t>
        </is>
      </c>
      <c r="I2240" s="10">
        <f>IF(OR(G2240="",LEFT(A2240,1)="C",D2240&lt;=0,F2240&lt;=0,ISNUMBER(MATCH(B2240,NonProduct,0)),LEFT(B2240,5)="gift_",H2240&lt;&gt;"United Kingdom"),"Drop","Keep")</f>
        <v/>
      </c>
    </row>
    <row r="2241">
      <c r="A2241" t="n">
        <v>540238</v>
      </c>
      <c r="B2241" t="n">
        <v>21774</v>
      </c>
      <c r="C2241" t="inlineStr">
        <is>
          <t>DECORATIVE CATS BATHROOM BOTTLE</t>
        </is>
      </c>
      <c r="D2241" t="n">
        <v>1</v>
      </c>
      <c r="E2241" s="8" t="n">
        <v>40548.61388888889</v>
      </c>
      <c r="F2241" s="9" t="n">
        <v>1.28</v>
      </c>
      <c r="H2241" t="inlineStr">
        <is>
          <t>United Kingdom</t>
        </is>
      </c>
      <c r="I2241" s="10">
        <f>IF(OR(G2241="",LEFT(A2241,1)="C",D2241&lt;=0,F2241&lt;=0,ISNUMBER(MATCH(B2241,NonProduct,0)),LEFT(B2241,5)="gift_",H2241&lt;&gt;"United Kingdom"),"Drop","Keep")</f>
        <v/>
      </c>
    </row>
    <row r="2242">
      <c r="A2242" t="n">
        <v>540238</v>
      </c>
      <c r="B2242" t="n">
        <v>21775</v>
      </c>
      <c r="C2242" t="inlineStr">
        <is>
          <t>DECORATIVE FLORE BATHROOM BOTTLE</t>
        </is>
      </c>
      <c r="D2242" t="n">
        <v>1</v>
      </c>
      <c r="E2242" s="8" t="n">
        <v>40548.61388888889</v>
      </c>
      <c r="F2242" s="9" t="n">
        <v>1.28</v>
      </c>
      <c r="H2242" t="inlineStr">
        <is>
          <t>United Kingdom</t>
        </is>
      </c>
      <c r="I2242" s="10">
        <f>IF(OR(G2242="",LEFT(A2242,1)="C",D2242&lt;=0,F2242&lt;=0,ISNUMBER(MATCH(B2242,NonProduct,0)),LEFT(B2242,5)="gift_",H2242&lt;&gt;"United Kingdom"),"Drop","Keep")</f>
        <v/>
      </c>
    </row>
    <row r="2243">
      <c r="A2243" t="n">
        <v>540238</v>
      </c>
      <c r="B2243" t="n">
        <v>21801</v>
      </c>
      <c r="C2243" t="inlineStr">
        <is>
          <t>CHRISTMAS TREE DECORATION WITH BELL</t>
        </is>
      </c>
      <c r="D2243" t="n">
        <v>8</v>
      </c>
      <c r="E2243" s="8" t="n">
        <v>40548.61388888889</v>
      </c>
      <c r="F2243" s="9" t="n">
        <v>0.43</v>
      </c>
      <c r="H2243" t="inlineStr">
        <is>
          <t>United Kingdom</t>
        </is>
      </c>
      <c r="I2243" s="10">
        <f>IF(OR(G2243="",LEFT(A2243,1)="C",D2243&lt;=0,F2243&lt;=0,ISNUMBER(MATCH(B2243,NonProduct,0)),LEFT(B2243,5)="gift_",H2243&lt;&gt;"United Kingdom"),"Drop","Keep")</f>
        <v/>
      </c>
    </row>
    <row r="2244">
      <c r="A2244" t="n">
        <v>540238</v>
      </c>
      <c r="B2244" t="n">
        <v>21803</v>
      </c>
      <c r="C2244" t="inlineStr">
        <is>
          <t>CHRISTMAS TREE STAR DECORATION</t>
        </is>
      </c>
      <c r="D2244" t="n">
        <v>7</v>
      </c>
      <c r="E2244" s="8" t="n">
        <v>40548.61388888889</v>
      </c>
      <c r="F2244" s="9" t="n">
        <v>0.43</v>
      </c>
      <c r="H2244" t="inlineStr">
        <is>
          <t>United Kingdom</t>
        </is>
      </c>
      <c r="I2244" s="10">
        <f>IF(OR(G2244="",LEFT(A2244,1)="C",D2244&lt;=0,F2244&lt;=0,ISNUMBER(MATCH(B2244,NonProduct,0)),LEFT(B2244,5)="gift_",H2244&lt;&gt;"United Kingdom"),"Drop","Keep")</f>
        <v/>
      </c>
    </row>
    <row r="2245">
      <c r="A2245" t="n">
        <v>540238</v>
      </c>
      <c r="B2245" t="n">
        <v>21992</v>
      </c>
      <c r="C2245" t="inlineStr">
        <is>
          <t>VINTAGE PAISLEY STATIONERY SET</t>
        </is>
      </c>
      <c r="D2245" t="n">
        <v>2</v>
      </c>
      <c r="E2245" s="8" t="n">
        <v>40548.61388888889</v>
      </c>
      <c r="F2245" s="9" t="n">
        <v>2.51</v>
      </c>
      <c r="H2245" t="inlineStr">
        <is>
          <t>United Kingdom</t>
        </is>
      </c>
      <c r="I2245" s="10">
        <f>IF(OR(G2245="",LEFT(A2245,1)="C",D2245&lt;=0,F2245&lt;=0,ISNUMBER(MATCH(B2245,NonProduct,0)),LEFT(B2245,5)="gift_",H2245&lt;&gt;"United Kingdom"),"Drop","Keep")</f>
        <v/>
      </c>
    </row>
    <row r="2246">
      <c r="A2246" t="n">
        <v>540238</v>
      </c>
      <c r="B2246" t="inlineStr">
        <is>
          <t>gift_0001_30</t>
        </is>
      </c>
      <c r="C2246" t="inlineStr">
        <is>
          <t>Dotcomgiftshop Gift Voucher £30.00</t>
        </is>
      </c>
      <c r="D2246" t="n">
        <v>1</v>
      </c>
      <c r="E2246" s="8" t="n">
        <v>40548.61388888889</v>
      </c>
      <c r="F2246" s="9" t="n">
        <v>25.53</v>
      </c>
      <c r="H2246" t="inlineStr">
        <is>
          <t>United Kingdom</t>
        </is>
      </c>
      <c r="I2246" s="10">
        <f>IF(OR(G2246="",LEFT(A2246,1)="C",D2246&lt;=0,F2246&lt;=0,ISNUMBER(MATCH(B2246,NonProduct,0)),LEFT(B2246,5)="gift_",H2246&lt;&gt;"United Kingdom"),"Drop","Keep")</f>
        <v/>
      </c>
    </row>
    <row r="2247">
      <c r="A2247" t="n">
        <v>540238</v>
      </c>
      <c r="B2247" t="inlineStr">
        <is>
          <t>DOT</t>
        </is>
      </c>
      <c r="C2247" t="inlineStr">
        <is>
          <t>DOTCOM POSTAGE</t>
        </is>
      </c>
      <c r="D2247" t="n">
        <v>1</v>
      </c>
      <c r="E2247" s="8" t="n">
        <v>40548.61388888889</v>
      </c>
      <c r="F2247" s="9" t="n">
        <v>109.19</v>
      </c>
      <c r="H2247" t="inlineStr">
        <is>
          <t>United Kingdom</t>
        </is>
      </c>
      <c r="I2247" s="10">
        <f>IF(OR(G2247="",LEFT(A2247,1)="C",D2247&lt;=0,F2247&lt;=0,ISNUMBER(MATCH(B2247,NonProduct,0)),LEFT(B2247,5)="gift_",H2247&lt;&gt;"United Kingdom"),"Drop","Keep")</f>
        <v/>
      </c>
    </row>
    <row r="2248">
      <c r="A2248" t="n">
        <v>540238</v>
      </c>
      <c r="B2248" t="n">
        <v>21128</v>
      </c>
      <c r="C2248" t="inlineStr">
        <is>
          <t>GOLD FISHING GNOME</t>
        </is>
      </c>
      <c r="D2248" t="n">
        <v>1</v>
      </c>
      <c r="E2248" s="8" t="n">
        <v>40548.61388888889</v>
      </c>
      <c r="F2248" s="9" t="n">
        <v>12.72</v>
      </c>
      <c r="H2248" t="inlineStr">
        <is>
          <t>United Kingdom</t>
        </is>
      </c>
      <c r="I2248" s="10">
        <f>IF(OR(G2248="",LEFT(A2248,1)="C",D2248&lt;=0,F2248&lt;=0,ISNUMBER(MATCH(B2248,NonProduct,0)),LEFT(B2248,5)="gift_",H2248&lt;&gt;"United Kingdom"),"Drop","Keep")</f>
        <v/>
      </c>
    </row>
    <row r="2249">
      <c r="A2249" t="n">
        <v>540238</v>
      </c>
      <c r="B2249" t="n">
        <v>21494</v>
      </c>
      <c r="C2249" t="inlineStr">
        <is>
          <t>ROTATING LEAVES T-LIGHT HOLDER</t>
        </is>
      </c>
      <c r="D2249" t="n">
        <v>2</v>
      </c>
      <c r="E2249" s="8" t="n">
        <v>40548.61388888889</v>
      </c>
      <c r="F2249" s="9" t="n">
        <v>1.66</v>
      </c>
      <c r="H2249" t="inlineStr">
        <is>
          <t>United Kingdom</t>
        </is>
      </c>
      <c r="I2249" s="10">
        <f>IF(OR(G2249="",LEFT(A2249,1)="C",D2249&lt;=0,F2249&lt;=0,ISNUMBER(MATCH(B2249,NonProduct,0)),LEFT(B2249,5)="gift_",H2249&lt;&gt;"United Kingdom"),"Drop","Keep")</f>
        <v/>
      </c>
    </row>
    <row r="2250">
      <c r="A2250" t="n">
        <v>540238</v>
      </c>
      <c r="B2250" t="n">
        <v>21518</v>
      </c>
      <c r="C2250" t="inlineStr">
        <is>
          <t xml:space="preserve">BANK ACCOUNT  GREETING  CARD </t>
        </is>
      </c>
      <c r="D2250" t="n">
        <v>5</v>
      </c>
      <c r="E2250" s="8" t="n">
        <v>40548.61388888889</v>
      </c>
      <c r="F2250" s="9" t="n">
        <v>0.43</v>
      </c>
      <c r="H2250" t="inlineStr">
        <is>
          <t>United Kingdom</t>
        </is>
      </c>
      <c r="I2250" s="10">
        <f>IF(OR(G2250="",LEFT(A2250,1)="C",D2250&lt;=0,F2250&lt;=0,ISNUMBER(MATCH(B2250,NonProduct,0)),LEFT(B2250,5)="gift_",H2250&lt;&gt;"United Kingdom"),"Drop","Keep")</f>
        <v/>
      </c>
    </row>
    <row r="2251">
      <c r="A2251" t="n">
        <v>540238</v>
      </c>
      <c r="B2251" t="n">
        <v>21520</v>
      </c>
      <c r="C2251" t="inlineStr">
        <is>
          <t xml:space="preserve">BOOZE &amp; WOMEN GREETING CARD </t>
        </is>
      </c>
      <c r="D2251" t="n">
        <v>2</v>
      </c>
      <c r="E2251" s="8" t="n">
        <v>40548.61388888889</v>
      </c>
      <c r="F2251" s="9" t="n">
        <v>0.43</v>
      </c>
      <c r="H2251" t="inlineStr">
        <is>
          <t>United Kingdom</t>
        </is>
      </c>
      <c r="I2251" s="10">
        <f>IF(OR(G2251="",LEFT(A2251,1)="C",D2251&lt;=0,F2251&lt;=0,ISNUMBER(MATCH(B2251,NonProduct,0)),LEFT(B2251,5)="gift_",H2251&lt;&gt;"United Kingdom"),"Drop","Keep")</f>
        <v/>
      </c>
    </row>
    <row r="2252">
      <c r="A2252" t="n">
        <v>540238</v>
      </c>
      <c r="B2252" t="n">
        <v>21533</v>
      </c>
      <c r="C2252" t="inlineStr">
        <is>
          <t>RETROSPOT LARGE MILK JUG</t>
        </is>
      </c>
      <c r="D2252" t="n">
        <v>1</v>
      </c>
      <c r="E2252" s="8" t="n">
        <v>40548.61388888889</v>
      </c>
      <c r="F2252" s="9" t="n">
        <v>10.17</v>
      </c>
      <c r="H2252" t="inlineStr">
        <is>
          <t>United Kingdom</t>
        </is>
      </c>
      <c r="I2252" s="10">
        <f>IF(OR(G2252="",LEFT(A2252,1)="C",D2252&lt;=0,F2252&lt;=0,ISNUMBER(MATCH(B2252,NonProduct,0)),LEFT(B2252,5)="gift_",H2252&lt;&gt;"United Kingdom"),"Drop","Keep")</f>
        <v/>
      </c>
    </row>
    <row r="2253">
      <c r="A2253" t="n">
        <v>540238</v>
      </c>
      <c r="B2253" t="n">
        <v>21535</v>
      </c>
      <c r="C2253" t="inlineStr">
        <is>
          <t>RED RETROSPOT SMALL MILK JUG</t>
        </is>
      </c>
      <c r="D2253" t="n">
        <v>1</v>
      </c>
      <c r="E2253" s="8" t="n">
        <v>40548.61388888889</v>
      </c>
      <c r="F2253" s="9" t="n">
        <v>5.06</v>
      </c>
      <c r="H2253" t="inlineStr">
        <is>
          <t>United Kingdom</t>
        </is>
      </c>
      <c r="I2253" s="10">
        <f>IF(OR(G2253="",LEFT(A2253,1)="C",D2253&lt;=0,F2253&lt;=0,ISNUMBER(MATCH(B2253,NonProduct,0)),LEFT(B2253,5)="gift_",H2253&lt;&gt;"United Kingdom"),"Drop","Keep")</f>
        <v/>
      </c>
    </row>
    <row r="2254">
      <c r="A2254" t="n">
        <v>540238</v>
      </c>
      <c r="B2254" t="n">
        <v>22819</v>
      </c>
      <c r="C2254" t="inlineStr">
        <is>
          <t>BIRTHDAY CARD, RETRO SPOT</t>
        </is>
      </c>
      <c r="D2254" t="n">
        <v>4</v>
      </c>
      <c r="E2254" s="8" t="n">
        <v>40548.61388888889</v>
      </c>
      <c r="F2254" s="9" t="n">
        <v>0.43</v>
      </c>
      <c r="H2254" t="inlineStr">
        <is>
          <t>United Kingdom</t>
        </is>
      </c>
      <c r="I2254" s="10">
        <f>IF(OR(G2254="",LEFT(A2254,1)="C",D2254&lt;=0,F2254&lt;=0,ISNUMBER(MATCH(B2254,NonProduct,0)),LEFT(B2254,5)="gift_",H2254&lt;&gt;"United Kingdom"),"Drop","Keep")</f>
        <v/>
      </c>
    </row>
    <row r="2255">
      <c r="A2255" t="n">
        <v>540238</v>
      </c>
      <c r="B2255" t="inlineStr">
        <is>
          <t>47585A</t>
        </is>
      </c>
      <c r="C2255" t="inlineStr">
        <is>
          <t>PINK FAIRY CAKE CUSHION COVER</t>
        </is>
      </c>
      <c r="D2255" t="n">
        <v>1</v>
      </c>
      <c r="E2255" s="8" t="n">
        <v>40548.61388888889</v>
      </c>
      <c r="F2255" s="9" t="n">
        <v>4.21</v>
      </c>
      <c r="H2255" t="inlineStr">
        <is>
          <t>United Kingdom</t>
        </is>
      </c>
      <c r="I2255" s="10">
        <f>IF(OR(G2255="",LEFT(A2255,1)="C",D2255&lt;=0,F2255&lt;=0,ISNUMBER(MATCH(B2255,NonProduct,0)),LEFT(B2255,5)="gift_",H2255&lt;&gt;"United Kingdom"),"Drop","Keep")</f>
        <v/>
      </c>
    </row>
    <row r="2256">
      <c r="A2256" t="n">
        <v>540238</v>
      </c>
      <c r="B2256" t="n">
        <v>48138</v>
      </c>
      <c r="C2256" t="inlineStr">
        <is>
          <t>DOORMAT UNION FLAG</t>
        </is>
      </c>
      <c r="D2256" t="n">
        <v>1</v>
      </c>
      <c r="E2256" s="8" t="n">
        <v>40548.61388888889</v>
      </c>
      <c r="F2256" s="9" t="n">
        <v>14.43</v>
      </c>
      <c r="H2256" t="inlineStr">
        <is>
          <t>United Kingdom</t>
        </is>
      </c>
      <c r="I2256" s="10">
        <f>IF(OR(G2256="",LEFT(A2256,1)="C",D2256&lt;=0,F2256&lt;=0,ISNUMBER(MATCH(B2256,NonProduct,0)),LEFT(B2256,5)="gift_",H2256&lt;&gt;"United Kingdom"),"Drop","Keep")</f>
        <v/>
      </c>
    </row>
    <row r="2257">
      <c r="A2257" t="n">
        <v>540238</v>
      </c>
      <c r="B2257" t="inlineStr">
        <is>
          <t>82613B</t>
        </is>
      </c>
      <c r="C2257" t="inlineStr">
        <is>
          <t>METAL SIGN,CUPCAKE SINGLE HOOK</t>
        </is>
      </c>
      <c r="D2257" t="n">
        <v>1</v>
      </c>
      <c r="E2257" s="8" t="n">
        <v>40548.61388888889</v>
      </c>
      <c r="F2257" s="9" t="n">
        <v>0.85</v>
      </c>
      <c r="H2257" t="inlineStr">
        <is>
          <t>United Kingdom</t>
        </is>
      </c>
      <c r="I2257" s="10">
        <f>IF(OR(G2257="",LEFT(A2257,1)="C",D2257&lt;=0,F2257&lt;=0,ISNUMBER(MATCH(B2257,NonProduct,0)),LEFT(B2257,5)="gift_",H2257&lt;&gt;"United Kingdom"),"Drop","Keep")</f>
        <v/>
      </c>
    </row>
    <row r="2258">
      <c r="A2258" t="n">
        <v>540238</v>
      </c>
      <c r="B2258" t="inlineStr">
        <is>
          <t>82613C</t>
        </is>
      </c>
      <c r="C2258" t="inlineStr">
        <is>
          <t>METAL SIGN,CUPCAKE SINGLE HOOK</t>
        </is>
      </c>
      <c r="D2258" t="n">
        <v>1</v>
      </c>
      <c r="E2258" s="8" t="n">
        <v>40548.61388888889</v>
      </c>
      <c r="F2258" s="9" t="n">
        <v>0.85</v>
      </c>
      <c r="H2258" t="inlineStr">
        <is>
          <t>United Kingdom</t>
        </is>
      </c>
      <c r="I2258" s="10">
        <f>IF(OR(G2258="",LEFT(A2258,1)="C",D2258&lt;=0,F2258&lt;=0,ISNUMBER(MATCH(B2258,NonProduct,0)),LEFT(B2258,5)="gift_",H2258&lt;&gt;"United Kingdom"),"Drop","Keep")</f>
        <v/>
      </c>
    </row>
    <row r="2259">
      <c r="A2259" t="n">
        <v>540238</v>
      </c>
      <c r="B2259" t="inlineStr">
        <is>
          <t>82613D</t>
        </is>
      </c>
      <c r="C2259" t="inlineStr">
        <is>
          <t>METAL SIGN CUPCAKE SINGLE HOOK</t>
        </is>
      </c>
      <c r="D2259" t="n">
        <v>1</v>
      </c>
      <c r="E2259" s="8" t="n">
        <v>40548.61388888889</v>
      </c>
      <c r="F2259" s="9" t="n">
        <v>0.85</v>
      </c>
      <c r="H2259" t="inlineStr">
        <is>
          <t>United Kingdom</t>
        </is>
      </c>
      <c r="I2259" s="10">
        <f>IF(OR(G2259="",LEFT(A2259,1)="C",D2259&lt;=0,F2259&lt;=0,ISNUMBER(MATCH(B2259,NonProduct,0)),LEFT(B2259,5)="gift_",H2259&lt;&gt;"United Kingdom"),"Drop","Keep")</f>
        <v/>
      </c>
    </row>
    <row r="2260">
      <c r="A2260" t="n">
        <v>540238</v>
      </c>
      <c r="B2260" t="inlineStr">
        <is>
          <t>84251C</t>
        </is>
      </c>
      <c r="C2260" t="inlineStr">
        <is>
          <t>GREETING CARD, TWO SISTERS.</t>
        </is>
      </c>
      <c r="D2260" t="n">
        <v>2</v>
      </c>
      <c r="E2260" s="8" t="n">
        <v>40548.61388888889</v>
      </c>
      <c r="F2260" s="9" t="n">
        <v>0.43</v>
      </c>
      <c r="H2260" t="inlineStr">
        <is>
          <t>United Kingdom</t>
        </is>
      </c>
      <c r="I2260" s="10">
        <f>IF(OR(G2260="",LEFT(A2260,1)="C",D2260&lt;=0,F2260&lt;=0,ISNUMBER(MATCH(B2260,NonProduct,0)),LEFT(B2260,5)="gift_",H2260&lt;&gt;"United Kingdom"),"Drop","Keep")</f>
        <v/>
      </c>
    </row>
    <row r="2261">
      <c r="A2261" t="n">
        <v>540238</v>
      </c>
      <c r="B2261" t="inlineStr">
        <is>
          <t>84313B</t>
        </is>
      </c>
      <c r="C2261" t="inlineStr">
        <is>
          <t xml:space="preserve">BLUE TV TRAY TABLE </t>
        </is>
      </c>
      <c r="D2261" t="n">
        <v>1</v>
      </c>
      <c r="E2261" s="8" t="n">
        <v>40548.61388888889</v>
      </c>
      <c r="F2261" s="9" t="n">
        <v>5.91</v>
      </c>
      <c r="H2261" t="inlineStr">
        <is>
          <t>United Kingdom</t>
        </is>
      </c>
      <c r="I2261" s="10">
        <f>IF(OR(G2261="",LEFT(A2261,1)="C",D2261&lt;=0,F2261&lt;=0,ISNUMBER(MATCH(B2261,NonProduct,0)),LEFT(B2261,5)="gift_",H2261&lt;&gt;"United Kingdom"),"Drop","Keep")</f>
        <v/>
      </c>
    </row>
    <row r="2262">
      <c r="A2262" t="n">
        <v>540238</v>
      </c>
      <c r="B2262" t="inlineStr">
        <is>
          <t>84313C</t>
        </is>
      </c>
      <c r="C2262" t="inlineStr">
        <is>
          <t xml:space="preserve">ORANGE TV TRAY TABLE </t>
        </is>
      </c>
      <c r="D2262" t="n">
        <v>1</v>
      </c>
      <c r="E2262" s="8" t="n">
        <v>40548.61388888889</v>
      </c>
      <c r="F2262" s="9" t="n">
        <v>5.91</v>
      </c>
      <c r="H2262" t="inlineStr">
        <is>
          <t>United Kingdom</t>
        </is>
      </c>
      <c r="I2262" s="10">
        <f>IF(OR(G2262="",LEFT(A2262,1)="C",D2262&lt;=0,F2262&lt;=0,ISNUMBER(MATCH(B2262,NonProduct,0)),LEFT(B2262,5)="gift_",H2262&lt;&gt;"United Kingdom"),"Drop","Keep")</f>
        <v/>
      </c>
    </row>
    <row r="2263">
      <c r="A2263" t="n">
        <v>540238</v>
      </c>
      <c r="B2263" t="inlineStr">
        <is>
          <t>84509A</t>
        </is>
      </c>
      <c r="C2263" t="inlineStr">
        <is>
          <t>SET OF 4 ENGLISH ROSE PLACEMATS</t>
        </is>
      </c>
      <c r="D2263" t="n">
        <v>2</v>
      </c>
      <c r="E2263" s="8" t="n">
        <v>40548.61388888889</v>
      </c>
      <c r="F2263" s="9" t="n">
        <v>3.36</v>
      </c>
      <c r="H2263" t="inlineStr">
        <is>
          <t>United Kingdom</t>
        </is>
      </c>
      <c r="I2263" s="10">
        <f>IF(OR(G2263="",LEFT(A2263,1)="C",D2263&lt;=0,F2263&lt;=0,ISNUMBER(MATCH(B2263,NonProduct,0)),LEFT(B2263,5)="gift_",H2263&lt;&gt;"United Kingdom"),"Drop","Keep")</f>
        <v/>
      </c>
    </row>
    <row r="2264">
      <c r="A2264" t="n">
        <v>540238</v>
      </c>
      <c r="B2264" t="inlineStr">
        <is>
          <t>84519A</t>
        </is>
      </c>
      <c r="C2264" t="inlineStr">
        <is>
          <t>TOMATO CHARLIE+LOLA COASTER SET</t>
        </is>
      </c>
      <c r="D2264" t="n">
        <v>1</v>
      </c>
      <c r="E2264" s="8" t="n">
        <v>40548.61388888889</v>
      </c>
      <c r="F2264" s="9" t="n">
        <v>3.36</v>
      </c>
      <c r="H2264" t="inlineStr">
        <is>
          <t>United Kingdom</t>
        </is>
      </c>
      <c r="I2264" s="10">
        <f>IF(OR(G2264="",LEFT(A2264,1)="C",D2264&lt;=0,F2264&lt;=0,ISNUMBER(MATCH(B2264,NonProduct,0)),LEFT(B2264,5)="gift_",H2264&lt;&gt;"United Kingdom"),"Drop","Keep")</f>
        <v/>
      </c>
    </row>
    <row r="2265">
      <c r="A2265" t="n">
        <v>540238</v>
      </c>
      <c r="B2265" t="inlineStr">
        <is>
          <t>84519B</t>
        </is>
      </c>
      <c r="C2265" t="inlineStr">
        <is>
          <t>CARROT CHARLIE+LOLA COASTER SET</t>
        </is>
      </c>
      <c r="D2265" t="n">
        <v>1</v>
      </c>
      <c r="E2265" s="8" t="n">
        <v>40548.61388888889</v>
      </c>
      <c r="F2265" s="9" t="n">
        <v>3.36</v>
      </c>
      <c r="H2265" t="inlineStr">
        <is>
          <t>United Kingdom</t>
        </is>
      </c>
      <c r="I2265" s="10">
        <f>IF(OR(G2265="",LEFT(A2265,1)="C",D2265&lt;=0,F2265&lt;=0,ISNUMBER(MATCH(B2265,NonProduct,0)),LEFT(B2265,5)="gift_",H2265&lt;&gt;"United Kingdom"),"Drop","Keep")</f>
        <v/>
      </c>
    </row>
    <row r="2266">
      <c r="A2266" t="n">
        <v>540238</v>
      </c>
      <c r="B2266" t="n">
        <v>22378</v>
      </c>
      <c r="C2266" t="inlineStr">
        <is>
          <t xml:space="preserve">WALL TIDY RETROSPOT </t>
        </is>
      </c>
      <c r="D2266" t="n">
        <v>1</v>
      </c>
      <c r="E2266" s="8" t="n">
        <v>40548.61388888889</v>
      </c>
      <c r="F2266" s="9" t="n">
        <v>1.66</v>
      </c>
      <c r="H2266" t="inlineStr">
        <is>
          <t>United Kingdom</t>
        </is>
      </c>
      <c r="I2266" s="10">
        <f>IF(OR(G2266="",LEFT(A2266,1)="C",D2266&lt;=0,F2266&lt;=0,ISNUMBER(MATCH(B2266,NonProduct,0)),LEFT(B2266,5)="gift_",H2266&lt;&gt;"United Kingdom"),"Drop","Keep")</f>
        <v/>
      </c>
    </row>
    <row r="2267">
      <c r="A2267" t="n">
        <v>540238</v>
      </c>
      <c r="B2267" t="n">
        <v>22441</v>
      </c>
      <c r="C2267" t="inlineStr">
        <is>
          <t>GROW YOUR OWN BASIL IN ENAMEL MUG</t>
        </is>
      </c>
      <c r="D2267" t="n">
        <v>1</v>
      </c>
      <c r="E2267" s="8" t="n">
        <v>40548.61388888889</v>
      </c>
      <c r="F2267" s="9" t="n">
        <v>4.21</v>
      </c>
      <c r="H2267" t="inlineStr">
        <is>
          <t>United Kingdom</t>
        </is>
      </c>
      <c r="I2267" s="10">
        <f>IF(OR(G2267="",LEFT(A2267,1)="C",D2267&lt;=0,F2267&lt;=0,ISNUMBER(MATCH(B2267,NonProduct,0)),LEFT(B2267,5)="gift_",H2267&lt;&gt;"United Kingdom"),"Drop","Keep")</f>
        <v/>
      </c>
    </row>
    <row r="2268">
      <c r="A2268" t="n">
        <v>540238</v>
      </c>
      <c r="B2268" t="n">
        <v>22453</v>
      </c>
      <c r="C2268" t="inlineStr">
        <is>
          <t>MEASURING TAPE BABUSHKA BLUE</t>
        </is>
      </c>
      <c r="D2268" t="n">
        <v>1</v>
      </c>
      <c r="E2268" s="8" t="n">
        <v>40548.61388888889</v>
      </c>
      <c r="F2268" s="9" t="n">
        <v>1.66</v>
      </c>
      <c r="H2268" t="inlineStr">
        <is>
          <t>United Kingdom</t>
        </is>
      </c>
      <c r="I2268" s="10">
        <f>IF(OR(G2268="",LEFT(A2268,1)="C",D2268&lt;=0,F2268&lt;=0,ISNUMBER(MATCH(B2268,NonProduct,0)),LEFT(B2268,5)="gift_",H2268&lt;&gt;"United Kingdom"),"Drop","Keep")</f>
        <v/>
      </c>
    </row>
    <row r="2269">
      <c r="A2269" t="n">
        <v>540238</v>
      </c>
      <c r="B2269" t="n">
        <v>22624</v>
      </c>
      <c r="C2269" t="inlineStr">
        <is>
          <t>IVORY KITCHEN SCALES</t>
        </is>
      </c>
      <c r="D2269" t="n">
        <v>1</v>
      </c>
      <c r="E2269" s="8" t="n">
        <v>40548.61388888889</v>
      </c>
      <c r="F2269" s="9" t="n">
        <v>16.98</v>
      </c>
      <c r="H2269" t="inlineStr">
        <is>
          <t>United Kingdom</t>
        </is>
      </c>
      <c r="I2269" s="10">
        <f>IF(OR(G2269="",LEFT(A2269,1)="C",D2269&lt;=0,F2269&lt;=0,ISNUMBER(MATCH(B2269,NonProduct,0)),LEFT(B2269,5)="gift_",H2269&lt;&gt;"United Kingdom"),"Drop","Keep")</f>
        <v/>
      </c>
    </row>
    <row r="2270">
      <c r="A2270" t="n">
        <v>540238</v>
      </c>
      <c r="B2270" t="n">
        <v>22719</v>
      </c>
      <c r="C2270" t="inlineStr">
        <is>
          <t>GUMBALL MONOCHROME COAT RACK</t>
        </is>
      </c>
      <c r="D2270" t="n">
        <v>1</v>
      </c>
      <c r="E2270" s="8" t="n">
        <v>40548.61388888889</v>
      </c>
      <c r="F2270" s="9" t="n">
        <v>2.51</v>
      </c>
      <c r="H2270" t="inlineStr">
        <is>
          <t>United Kingdom</t>
        </is>
      </c>
      <c r="I2270" s="10">
        <f>IF(OR(G2270="",LEFT(A2270,1)="C",D2270&lt;=0,F2270&lt;=0,ISNUMBER(MATCH(B2270,NonProduct,0)),LEFT(B2270,5)="gift_",H2270&lt;&gt;"United Kingdom"),"Drop","Keep")</f>
        <v/>
      </c>
    </row>
    <row r="2271">
      <c r="A2271" t="n">
        <v>540238</v>
      </c>
      <c r="B2271" t="n">
        <v>22749</v>
      </c>
      <c r="C2271" t="inlineStr">
        <is>
          <t>FELTCRAFT PRINCESS CHARLOTTE DOLL</t>
        </is>
      </c>
      <c r="D2271" t="n">
        <v>1</v>
      </c>
      <c r="E2271" s="8" t="n">
        <v>40548.61388888889</v>
      </c>
      <c r="F2271" s="9" t="n">
        <v>7.62</v>
      </c>
      <c r="H2271" t="inlineStr">
        <is>
          <t>United Kingdom</t>
        </is>
      </c>
      <c r="I2271" s="10">
        <f>IF(OR(G2271="",LEFT(A2271,1)="C",D2271&lt;=0,F2271&lt;=0,ISNUMBER(MATCH(B2271,NonProduct,0)),LEFT(B2271,5)="gift_",H2271&lt;&gt;"United Kingdom"),"Drop","Keep")</f>
        <v/>
      </c>
    </row>
    <row r="2272">
      <c r="A2272" t="n">
        <v>540238</v>
      </c>
      <c r="B2272" t="n">
        <v>22750</v>
      </c>
      <c r="C2272" t="inlineStr">
        <is>
          <t>FELTCRAFT PRINCESS LOLA DOLL</t>
        </is>
      </c>
      <c r="D2272" t="n">
        <v>1</v>
      </c>
      <c r="E2272" s="8" t="n">
        <v>40548.61388888889</v>
      </c>
      <c r="F2272" s="9" t="n">
        <v>7.62</v>
      </c>
      <c r="H2272" t="inlineStr">
        <is>
          <t>United Kingdom</t>
        </is>
      </c>
      <c r="I2272" s="10">
        <f>IF(OR(G2272="",LEFT(A2272,1)="C",D2272&lt;=0,F2272&lt;=0,ISNUMBER(MATCH(B2272,NonProduct,0)),LEFT(B2272,5)="gift_",H2272&lt;&gt;"United Kingdom"),"Drop","Keep")</f>
        <v/>
      </c>
    </row>
    <row r="2273">
      <c r="A2273" t="n">
        <v>540238</v>
      </c>
      <c r="B2273" t="n">
        <v>22751</v>
      </c>
      <c r="C2273" t="inlineStr">
        <is>
          <t>FELTCRAFT PRINCESS OLIVIA DOLL</t>
        </is>
      </c>
      <c r="D2273" t="n">
        <v>1</v>
      </c>
      <c r="E2273" s="8" t="n">
        <v>40548.61388888889</v>
      </c>
      <c r="F2273" s="9" t="n">
        <v>7.62</v>
      </c>
      <c r="H2273" t="inlineStr">
        <is>
          <t>United Kingdom</t>
        </is>
      </c>
      <c r="I2273" s="10">
        <f>IF(OR(G2273="",LEFT(A2273,1)="C",D2273&lt;=0,F2273&lt;=0,ISNUMBER(MATCH(B2273,NonProduct,0)),LEFT(B2273,5)="gift_",H2273&lt;&gt;"United Kingdom"),"Drop","Keep")</f>
        <v/>
      </c>
    </row>
    <row r="2274">
      <c r="A2274" t="n">
        <v>540238</v>
      </c>
      <c r="B2274" t="n">
        <v>22817</v>
      </c>
      <c r="C2274" t="inlineStr">
        <is>
          <t>CARD SUKI BIRTHDAY</t>
        </is>
      </c>
      <c r="D2274" t="n">
        <v>2</v>
      </c>
      <c r="E2274" s="8" t="n">
        <v>40548.61388888889</v>
      </c>
      <c r="F2274" s="9" t="n">
        <v>0.43</v>
      </c>
      <c r="H2274" t="inlineStr">
        <is>
          <t>United Kingdom</t>
        </is>
      </c>
      <c r="I2274" s="10">
        <f>IF(OR(G2274="",LEFT(A2274,1)="C",D2274&lt;=0,F2274&lt;=0,ISNUMBER(MATCH(B2274,NonProduct,0)),LEFT(B2274,5)="gift_",H2274&lt;&gt;"United Kingdom"),"Drop","Keep")</f>
        <v/>
      </c>
    </row>
    <row r="2275">
      <c r="A2275" t="n">
        <v>540238</v>
      </c>
      <c r="B2275" t="n">
        <v>10135</v>
      </c>
      <c r="C2275" t="inlineStr">
        <is>
          <t>COLOURING PENCILS BROWN TUBE</t>
        </is>
      </c>
      <c r="D2275" t="n">
        <v>2</v>
      </c>
      <c r="E2275" s="8" t="n">
        <v>40548.61388888889</v>
      </c>
      <c r="F2275" s="9" t="n">
        <v>1.28</v>
      </c>
      <c r="H2275" t="inlineStr">
        <is>
          <t>United Kingdom</t>
        </is>
      </c>
      <c r="I2275" s="10">
        <f>IF(OR(G2275="",LEFT(A2275,1)="C",D2275&lt;=0,F2275&lt;=0,ISNUMBER(MATCH(B2275,NonProduct,0)),LEFT(B2275,5)="gift_",H2275&lt;&gt;"United Kingdom"),"Drop","Keep")</f>
        <v/>
      </c>
    </row>
    <row r="2276">
      <c r="A2276" t="n">
        <v>540238</v>
      </c>
      <c r="B2276" t="n">
        <v>20699</v>
      </c>
      <c r="C2276" t="inlineStr">
        <is>
          <t>MOUSEY LONG LEGS SOFT TOY</t>
        </is>
      </c>
      <c r="D2276" t="n">
        <v>1</v>
      </c>
      <c r="E2276" s="8" t="n">
        <v>40548.61388888889</v>
      </c>
      <c r="F2276" s="9" t="n">
        <v>2.51</v>
      </c>
      <c r="H2276" t="inlineStr">
        <is>
          <t>United Kingdom</t>
        </is>
      </c>
      <c r="I2276" s="10">
        <f>IF(OR(G2276="",LEFT(A2276,1)="C",D2276&lt;=0,F2276&lt;=0,ISNUMBER(MATCH(B2276,NonProduct,0)),LEFT(B2276,5)="gift_",H2276&lt;&gt;"United Kingdom"),"Drop","Keep")</f>
        <v/>
      </c>
    </row>
    <row r="2277">
      <c r="A2277" t="n">
        <v>540238</v>
      </c>
      <c r="B2277" t="n">
        <v>20717</v>
      </c>
      <c r="C2277" t="inlineStr">
        <is>
          <t>STRAWBERRY SHOPPER BAG</t>
        </is>
      </c>
      <c r="D2277" t="n">
        <v>3</v>
      </c>
      <c r="E2277" s="8" t="n">
        <v>40548.61388888889</v>
      </c>
      <c r="F2277" s="9" t="n">
        <v>0.85</v>
      </c>
      <c r="H2277" t="inlineStr">
        <is>
          <t>United Kingdom</t>
        </is>
      </c>
      <c r="I2277" s="10">
        <f>IF(OR(G2277="",LEFT(A2277,1)="C",D2277&lt;=0,F2277&lt;=0,ISNUMBER(MATCH(B2277,NonProduct,0)),LEFT(B2277,5)="gift_",H2277&lt;&gt;"United Kingdom"),"Drop","Keep")</f>
        <v/>
      </c>
    </row>
    <row r="2278">
      <c r="A2278" t="n">
        <v>540238</v>
      </c>
      <c r="B2278" t="n">
        <v>20832</v>
      </c>
      <c r="C2278" t="inlineStr">
        <is>
          <t>RED FLOCK LOVE HEART PHOTO FRAME</t>
        </is>
      </c>
      <c r="D2278" t="n">
        <v>1</v>
      </c>
      <c r="E2278" s="8" t="n">
        <v>40548.61388888889</v>
      </c>
      <c r="F2278" s="9" t="n">
        <v>0.8100000000000001</v>
      </c>
      <c r="H2278" t="inlineStr">
        <is>
          <t>United Kingdom</t>
        </is>
      </c>
      <c r="I2278" s="10">
        <f>IF(OR(G2278="",LEFT(A2278,1)="C",D2278&lt;=0,F2278&lt;=0,ISNUMBER(MATCH(B2278,NonProduct,0)),LEFT(B2278,5)="gift_",H2278&lt;&gt;"United Kingdom"),"Drop","Keep")</f>
        <v/>
      </c>
    </row>
    <row r="2279">
      <c r="A2279" t="n">
        <v>540238</v>
      </c>
      <c r="B2279" t="n">
        <v>20866</v>
      </c>
      <c r="C2279" t="inlineStr">
        <is>
          <t>BLUE ROSE FABRIC MIRROR</t>
        </is>
      </c>
      <c r="D2279" t="n">
        <v>2</v>
      </c>
      <c r="E2279" s="8" t="n">
        <v>40548.61388888889</v>
      </c>
      <c r="F2279" s="9" t="n">
        <v>0.85</v>
      </c>
      <c r="H2279" t="inlineStr">
        <is>
          <t>United Kingdom</t>
        </is>
      </c>
      <c r="I2279" s="10">
        <f>IF(OR(G2279="",LEFT(A2279,1)="C",D2279&lt;=0,F2279&lt;=0,ISNUMBER(MATCH(B2279,NonProduct,0)),LEFT(B2279,5)="gift_",H2279&lt;&gt;"United Kingdom"),"Drop","Keep")</f>
        <v/>
      </c>
    </row>
    <row r="2280">
      <c r="A2280" t="n">
        <v>540238</v>
      </c>
      <c r="B2280" t="n">
        <v>21109</v>
      </c>
      <c r="C2280" t="inlineStr">
        <is>
          <t>LARGE CAKE TOWEL CHOCOLATE SPOTS</t>
        </is>
      </c>
      <c r="D2280" t="n">
        <v>1</v>
      </c>
      <c r="E2280" s="8" t="n">
        <v>40548.61388888889</v>
      </c>
      <c r="F2280" s="9" t="n">
        <v>4.21</v>
      </c>
      <c r="H2280" t="inlineStr">
        <is>
          <t>United Kingdom</t>
        </is>
      </c>
      <c r="I2280" s="10">
        <f>IF(OR(G2280="",LEFT(A2280,1)="C",D2280&lt;=0,F2280&lt;=0,ISNUMBER(MATCH(B2280,NonProduct,0)),LEFT(B2280,5)="gift_",H2280&lt;&gt;"United Kingdom"),"Drop","Keep")</f>
        <v/>
      </c>
    </row>
    <row r="2281">
      <c r="A2281" t="n">
        <v>540238</v>
      </c>
      <c r="B2281" t="n">
        <v>21110</v>
      </c>
      <c r="C2281" t="inlineStr">
        <is>
          <t>LARGE CAKE TOWEL PINK SPOTS</t>
        </is>
      </c>
      <c r="D2281" t="n">
        <v>4</v>
      </c>
      <c r="E2281" s="8" t="n">
        <v>40548.61388888889</v>
      </c>
      <c r="F2281" s="9" t="n">
        <v>4.21</v>
      </c>
      <c r="H2281" t="inlineStr">
        <is>
          <t>United Kingdom</t>
        </is>
      </c>
      <c r="I2281" s="10">
        <f>IF(OR(G2281="",LEFT(A2281,1)="C",D2281&lt;=0,F2281&lt;=0,ISNUMBER(MATCH(B2281,NonProduct,0)),LEFT(B2281,5)="gift_",H2281&lt;&gt;"United Kingdom"),"Drop","Keep")</f>
        <v/>
      </c>
    </row>
    <row r="2282">
      <c r="A2282" t="n">
        <v>540238</v>
      </c>
      <c r="B2282" t="n">
        <v>21111</v>
      </c>
      <c r="C2282" t="inlineStr">
        <is>
          <t>SWISS ROLL TOWEL, CHOCOLATE  SPOTS</t>
        </is>
      </c>
      <c r="D2282" t="n">
        <v>2</v>
      </c>
      <c r="E2282" s="8" t="n">
        <v>40548.61388888889</v>
      </c>
      <c r="F2282" s="9" t="n">
        <v>2.51</v>
      </c>
      <c r="H2282" t="inlineStr">
        <is>
          <t>United Kingdom</t>
        </is>
      </c>
      <c r="I2282" s="10">
        <f>IF(OR(G2282="",LEFT(A2282,1)="C",D2282&lt;=0,F2282&lt;=0,ISNUMBER(MATCH(B2282,NonProduct,0)),LEFT(B2282,5)="gift_",H2282&lt;&gt;"United Kingdom"),"Drop","Keep")</f>
        <v/>
      </c>
    </row>
    <row r="2283">
      <c r="A2283" t="n">
        <v>540238</v>
      </c>
      <c r="B2283" t="inlineStr">
        <is>
          <t>84596B</t>
        </is>
      </c>
      <c r="C2283" t="inlineStr">
        <is>
          <t>SMALL DOLLY MIX DESIGN ORANGE BOWL</t>
        </is>
      </c>
      <c r="D2283" t="n">
        <v>4</v>
      </c>
      <c r="E2283" s="8" t="n">
        <v>40548.61388888889</v>
      </c>
      <c r="F2283" s="9" t="n">
        <v>0.85</v>
      </c>
      <c r="H2283" t="inlineStr">
        <is>
          <t>United Kingdom</t>
        </is>
      </c>
      <c r="I2283" s="10">
        <f>IF(OR(G2283="",LEFT(A2283,1)="C",D2283&lt;=0,F2283&lt;=0,ISNUMBER(MATCH(B2283,NonProduct,0)),LEFT(B2283,5)="gift_",H2283&lt;&gt;"United Kingdom"),"Drop","Keep")</f>
        <v/>
      </c>
    </row>
    <row r="2284">
      <c r="A2284" t="n">
        <v>540238</v>
      </c>
      <c r="B2284" t="inlineStr">
        <is>
          <t>84596E</t>
        </is>
      </c>
      <c r="C2284" t="inlineStr">
        <is>
          <t>SMALL LICORICE DES PINK BOWL</t>
        </is>
      </c>
      <c r="D2284" t="n">
        <v>1</v>
      </c>
      <c r="E2284" s="8" t="n">
        <v>40548.61388888889</v>
      </c>
      <c r="F2284" s="9" t="n">
        <v>0.85</v>
      </c>
      <c r="H2284" t="inlineStr">
        <is>
          <t>United Kingdom</t>
        </is>
      </c>
      <c r="I2284" s="10">
        <f>IF(OR(G2284="",LEFT(A2284,1)="C",D2284&lt;=0,F2284&lt;=0,ISNUMBER(MATCH(B2284,NonProduct,0)),LEFT(B2284,5)="gift_",H2284&lt;&gt;"United Kingdom"),"Drop","Keep")</f>
        <v/>
      </c>
    </row>
    <row r="2285">
      <c r="A2285" t="n">
        <v>540238</v>
      </c>
      <c r="B2285" t="inlineStr">
        <is>
          <t>84596F</t>
        </is>
      </c>
      <c r="C2285" t="inlineStr">
        <is>
          <t>SMALL MARSHMALLOWS PINK BOWL</t>
        </is>
      </c>
      <c r="D2285" t="n">
        <v>2</v>
      </c>
      <c r="E2285" s="8" t="n">
        <v>40548.61388888889</v>
      </c>
      <c r="F2285" s="9" t="n">
        <v>0.85</v>
      </c>
      <c r="H2285" t="inlineStr">
        <is>
          <t>United Kingdom</t>
        </is>
      </c>
      <c r="I2285" s="10">
        <f>IF(OR(G2285="",LEFT(A2285,1)="C",D2285&lt;=0,F2285&lt;=0,ISNUMBER(MATCH(B2285,NonProduct,0)),LEFT(B2285,5)="gift_",H2285&lt;&gt;"United Kingdom"),"Drop","Keep")</f>
        <v/>
      </c>
    </row>
    <row r="2286">
      <c r="A2286" t="n">
        <v>540238</v>
      </c>
      <c r="B2286" t="inlineStr">
        <is>
          <t>84596G</t>
        </is>
      </c>
      <c r="C2286" t="inlineStr">
        <is>
          <t>SMALL CHOCOLATES PINK BOWL</t>
        </is>
      </c>
      <c r="D2286" t="n">
        <v>1</v>
      </c>
      <c r="E2286" s="8" t="n">
        <v>40548.61388888889</v>
      </c>
      <c r="F2286" s="9" t="n">
        <v>0.85</v>
      </c>
      <c r="H2286" t="inlineStr">
        <is>
          <t>United Kingdom</t>
        </is>
      </c>
      <c r="I2286" s="10">
        <f>IF(OR(G2286="",LEFT(A2286,1)="C",D2286&lt;=0,F2286&lt;=0,ISNUMBER(MATCH(B2286,NonProduct,0)),LEFT(B2286,5)="gift_",H2286&lt;&gt;"United Kingdom"),"Drop","Keep")</f>
        <v/>
      </c>
    </row>
    <row r="2287">
      <c r="A2287" t="n">
        <v>540238</v>
      </c>
      <c r="B2287" t="inlineStr">
        <is>
          <t>84596L</t>
        </is>
      </c>
      <c r="C2287" t="inlineStr">
        <is>
          <t>BISCUITS SMALL BOWL LIGHT BLUE</t>
        </is>
      </c>
      <c r="D2287" t="n">
        <v>1</v>
      </c>
      <c r="E2287" s="8" t="n">
        <v>40548.61388888889</v>
      </c>
      <c r="F2287" s="9" t="n">
        <v>0.85</v>
      </c>
      <c r="H2287" t="inlineStr">
        <is>
          <t>United Kingdom</t>
        </is>
      </c>
      <c r="I2287" s="10">
        <f>IF(OR(G2287="",LEFT(A2287,1)="C",D2287&lt;=0,F2287&lt;=0,ISNUMBER(MATCH(B2287,NonProduct,0)),LEFT(B2287,5)="gift_",H2287&lt;&gt;"United Kingdom"),"Drop","Keep")</f>
        <v/>
      </c>
    </row>
    <row r="2288">
      <c r="A2288" t="n">
        <v>540238</v>
      </c>
      <c r="B2288" t="n">
        <v>84685</v>
      </c>
      <c r="C2288" t="inlineStr">
        <is>
          <t>BEACH HUT KEY CABINET</t>
        </is>
      </c>
      <c r="D2288" t="n">
        <v>1</v>
      </c>
      <c r="E2288" s="8" t="n">
        <v>40548.61388888889</v>
      </c>
      <c r="F2288" s="9" t="n">
        <v>7.62</v>
      </c>
      <c r="H2288" t="inlineStr">
        <is>
          <t>United Kingdom</t>
        </is>
      </c>
      <c r="I2288" s="10">
        <f>IF(OR(G2288="",LEFT(A2288,1)="C",D2288&lt;=0,F2288&lt;=0,ISNUMBER(MATCH(B2288,NonProduct,0)),LEFT(B2288,5)="gift_",H2288&lt;&gt;"United Kingdom"),"Drop","Keep")</f>
        <v/>
      </c>
    </row>
    <row r="2289">
      <c r="A2289" t="n">
        <v>540238</v>
      </c>
      <c r="B2289" t="n">
        <v>84813</v>
      </c>
      <c r="C2289" t="inlineStr">
        <is>
          <t>SET OF 4 DIAMOND NAPKIN RINGS</t>
        </is>
      </c>
      <c r="D2289" t="n">
        <v>2</v>
      </c>
      <c r="E2289" s="8" t="n">
        <v>40548.61388888889</v>
      </c>
      <c r="F2289" s="9" t="n">
        <v>8.470000000000001</v>
      </c>
      <c r="H2289" t="inlineStr">
        <is>
          <t>United Kingdom</t>
        </is>
      </c>
      <c r="I2289" s="10">
        <f>IF(OR(G2289="",LEFT(A2289,1)="C",D2289&lt;=0,F2289&lt;=0,ISNUMBER(MATCH(B2289,NonProduct,0)),LEFT(B2289,5)="gift_",H2289&lt;&gt;"United Kingdom"),"Drop","Keep")</f>
        <v/>
      </c>
    </row>
    <row r="2290">
      <c r="A2290" t="n">
        <v>540238</v>
      </c>
      <c r="B2290" t="n">
        <v>84832</v>
      </c>
      <c r="C2290" t="inlineStr">
        <is>
          <t>ZINC WILLIE WINKIE  CANDLE STICK</t>
        </is>
      </c>
      <c r="D2290" t="n">
        <v>2</v>
      </c>
      <c r="E2290" s="8" t="n">
        <v>40548.61388888889</v>
      </c>
      <c r="F2290" s="9" t="n">
        <v>1.66</v>
      </c>
      <c r="H2290" t="inlineStr">
        <is>
          <t>United Kingdom</t>
        </is>
      </c>
      <c r="I2290" s="10">
        <f>IF(OR(G2290="",LEFT(A2290,1)="C",D2290&lt;=0,F2290&lt;=0,ISNUMBER(MATCH(B2290,NonProduct,0)),LEFT(B2290,5)="gift_",H2290&lt;&gt;"United Kingdom"),"Drop","Keep")</f>
        <v/>
      </c>
    </row>
    <row r="2291">
      <c r="A2291" t="n">
        <v>540238</v>
      </c>
      <c r="B2291" t="inlineStr">
        <is>
          <t>84913A</t>
        </is>
      </c>
      <c r="C2291" t="inlineStr">
        <is>
          <t xml:space="preserve">SOFT PINK ROSE TOWEL </t>
        </is>
      </c>
      <c r="D2291" t="n">
        <v>1</v>
      </c>
      <c r="E2291" s="8" t="n">
        <v>40548.61388888889</v>
      </c>
      <c r="F2291" s="9" t="n">
        <v>3.36</v>
      </c>
      <c r="H2291" t="inlineStr">
        <is>
          <t>United Kingdom</t>
        </is>
      </c>
      <c r="I2291" s="10">
        <f>IF(OR(G2291="",LEFT(A2291,1)="C",D2291&lt;=0,F2291&lt;=0,ISNUMBER(MATCH(B2291,NonProduct,0)),LEFT(B2291,5)="gift_",H2291&lt;&gt;"United Kingdom"),"Drop","Keep")</f>
        <v/>
      </c>
    </row>
    <row r="2292">
      <c r="A2292" t="n">
        <v>540238</v>
      </c>
      <c r="B2292" t="inlineStr">
        <is>
          <t>84924A</t>
        </is>
      </c>
      <c r="C2292" t="inlineStr">
        <is>
          <t xml:space="preserve">WAKE UP COCKEREL CALENDAR SIGN </t>
        </is>
      </c>
      <c r="D2292" t="n">
        <v>1</v>
      </c>
      <c r="E2292" s="8" t="n">
        <v>40548.61388888889</v>
      </c>
      <c r="F2292" s="9" t="n">
        <v>7.62</v>
      </c>
      <c r="H2292" t="inlineStr">
        <is>
          <t>United Kingdom</t>
        </is>
      </c>
      <c r="I2292" s="10">
        <f>IF(OR(G2292="",LEFT(A2292,1)="C",D2292&lt;=0,F2292&lt;=0,ISNUMBER(MATCH(B2292,NonProduct,0)),LEFT(B2292,5)="gift_",H2292&lt;&gt;"United Kingdom"),"Drop","Keep")</f>
        <v/>
      </c>
    </row>
    <row r="2293">
      <c r="A2293" t="n">
        <v>540238</v>
      </c>
      <c r="B2293" t="n">
        <v>84950</v>
      </c>
      <c r="C2293" t="inlineStr">
        <is>
          <t>ASSORTED COLOUR T-LIGHT HOLDER</t>
        </is>
      </c>
      <c r="D2293" t="n">
        <v>6</v>
      </c>
      <c r="E2293" s="8" t="n">
        <v>40548.61388888889</v>
      </c>
      <c r="F2293" s="9" t="n">
        <v>0.99</v>
      </c>
      <c r="H2293" t="inlineStr">
        <is>
          <t>United Kingdom</t>
        </is>
      </c>
      <c r="I2293" s="10">
        <f>IF(OR(G2293="",LEFT(A2293,1)="C",D2293&lt;=0,F2293&lt;=0,ISNUMBER(MATCH(B2293,NonProduct,0)),LEFT(B2293,5)="gift_",H2293&lt;&gt;"United Kingdom"),"Drop","Keep")</f>
        <v/>
      </c>
    </row>
    <row r="2294">
      <c r="A2294" t="n">
        <v>540238</v>
      </c>
      <c r="B2294" t="inlineStr">
        <is>
          <t>84951A</t>
        </is>
      </c>
      <c r="C2294" t="inlineStr">
        <is>
          <t>SET OF 4 PISTACHIO LOVEBIRD COASTER</t>
        </is>
      </c>
      <c r="D2294" t="n">
        <v>1</v>
      </c>
      <c r="E2294" s="8" t="n">
        <v>40548.61388888889</v>
      </c>
      <c r="F2294" s="9" t="n">
        <v>1.66</v>
      </c>
      <c r="H2294" t="inlineStr">
        <is>
          <t>United Kingdom</t>
        </is>
      </c>
      <c r="I2294" s="10">
        <f>IF(OR(G2294="",LEFT(A2294,1)="C",D2294&lt;=0,F2294&lt;=0,ISNUMBER(MATCH(B2294,NonProduct,0)),LEFT(B2294,5)="gift_",H2294&lt;&gt;"United Kingdom"),"Drop","Keep")</f>
        <v/>
      </c>
    </row>
    <row r="2295">
      <c r="A2295" t="n">
        <v>540238</v>
      </c>
      <c r="B2295" t="inlineStr">
        <is>
          <t>84952A</t>
        </is>
      </c>
      <c r="C2295" t="inlineStr">
        <is>
          <t>CLEAR LOVE BIRD T-LIGHT HOLDER</t>
        </is>
      </c>
      <c r="D2295" t="n">
        <v>3</v>
      </c>
      <c r="E2295" s="8" t="n">
        <v>40548.61388888889</v>
      </c>
      <c r="F2295" s="9" t="n">
        <v>1.66</v>
      </c>
      <c r="H2295" t="inlineStr">
        <is>
          <t>United Kingdom</t>
        </is>
      </c>
      <c r="I2295" s="10">
        <f>IF(OR(G2295="",LEFT(A2295,1)="C",D2295&lt;=0,F2295&lt;=0,ISNUMBER(MATCH(B2295,NonProduct,0)),LEFT(B2295,5)="gift_",H2295&lt;&gt;"United Kingdom"),"Drop","Keep")</f>
        <v/>
      </c>
    </row>
    <row r="2296">
      <c r="A2296" t="n">
        <v>540238</v>
      </c>
      <c r="B2296" t="inlineStr">
        <is>
          <t>84952B</t>
        </is>
      </c>
      <c r="C2296" t="inlineStr">
        <is>
          <t>BLACK LOVE BIRD T-LIGHT HOLDER</t>
        </is>
      </c>
      <c r="D2296" t="n">
        <v>3</v>
      </c>
      <c r="E2296" s="8" t="n">
        <v>40548.61388888889</v>
      </c>
      <c r="F2296" s="9" t="n">
        <v>1.66</v>
      </c>
      <c r="H2296" t="inlineStr">
        <is>
          <t>United Kingdom</t>
        </is>
      </c>
      <c r="I2296" s="10">
        <f>IF(OR(G2296="",LEFT(A2296,1)="C",D2296&lt;=0,F2296&lt;=0,ISNUMBER(MATCH(B2296,NonProduct,0)),LEFT(B2296,5)="gift_",H2296&lt;&gt;"United Kingdom"),"Drop","Keep")</f>
        <v/>
      </c>
    </row>
    <row r="2297">
      <c r="A2297" t="n">
        <v>540238</v>
      </c>
      <c r="B2297" t="inlineStr">
        <is>
          <t>84968A</t>
        </is>
      </c>
      <c r="C2297" t="inlineStr">
        <is>
          <t>SET OF 16 VINTAGE ROSE CUTLERY</t>
        </is>
      </c>
      <c r="D2297" t="n">
        <v>1</v>
      </c>
      <c r="E2297" s="8" t="n">
        <v>40548.61388888889</v>
      </c>
      <c r="F2297" s="9" t="n">
        <v>8.470000000000001</v>
      </c>
      <c r="H2297" t="inlineStr">
        <is>
          <t>United Kingdom</t>
        </is>
      </c>
      <c r="I2297" s="10">
        <f>IF(OR(G2297="",LEFT(A2297,1)="C",D2297&lt;=0,F2297&lt;=0,ISNUMBER(MATCH(B2297,NonProduct,0)),LEFT(B2297,5)="gift_",H2297&lt;&gt;"United Kingdom"),"Drop","Keep")</f>
        <v/>
      </c>
    </row>
    <row r="2298">
      <c r="A2298" t="n">
        <v>540238</v>
      </c>
      <c r="B2298" t="inlineStr">
        <is>
          <t>84968F</t>
        </is>
      </c>
      <c r="C2298" t="inlineStr">
        <is>
          <t>SET OF 16 VINTAGE SKY BLUE CUTLERY</t>
        </is>
      </c>
      <c r="D2298" t="n">
        <v>2</v>
      </c>
      <c r="E2298" s="8" t="n">
        <v>40548.61388888889</v>
      </c>
      <c r="F2298" s="9" t="n">
        <v>8.470000000000001</v>
      </c>
      <c r="H2298" t="inlineStr">
        <is>
          <t>United Kingdom</t>
        </is>
      </c>
      <c r="I2298" s="10">
        <f>IF(OR(G2298="",LEFT(A2298,1)="C",D2298&lt;=0,F2298&lt;=0,ISNUMBER(MATCH(B2298,NonProduct,0)),LEFT(B2298,5)="gift_",H2298&lt;&gt;"United Kingdom"),"Drop","Keep")</f>
        <v/>
      </c>
    </row>
    <row r="2299">
      <c r="A2299" t="n">
        <v>540238</v>
      </c>
      <c r="B2299" t="inlineStr">
        <is>
          <t>84970L</t>
        </is>
      </c>
      <c r="C2299" t="inlineStr">
        <is>
          <t>SINGLE HEART ZINC T-LIGHT HOLDER</t>
        </is>
      </c>
      <c r="D2299" t="n">
        <v>3</v>
      </c>
      <c r="E2299" s="8" t="n">
        <v>40548.61388888889</v>
      </c>
      <c r="F2299" s="9" t="n">
        <v>2.13</v>
      </c>
      <c r="H2299" t="inlineStr">
        <is>
          <t>United Kingdom</t>
        </is>
      </c>
      <c r="I2299" s="10">
        <f>IF(OR(G2299="",LEFT(A2299,1)="C",D2299&lt;=0,F2299&lt;=0,ISNUMBER(MATCH(B2299,NonProduct,0)),LEFT(B2299,5)="gift_",H2299&lt;&gt;"United Kingdom"),"Drop","Keep")</f>
        <v/>
      </c>
    </row>
    <row r="2300">
      <c r="A2300" t="n">
        <v>540238</v>
      </c>
      <c r="B2300" t="inlineStr">
        <is>
          <t>85034B</t>
        </is>
      </c>
      <c r="C2300" t="inlineStr">
        <is>
          <t>3 WHITE CHOC MORRIS BOXED CANDLES</t>
        </is>
      </c>
      <c r="D2300" t="n">
        <v>1</v>
      </c>
      <c r="E2300" s="8" t="n">
        <v>40548.61388888889</v>
      </c>
      <c r="F2300" s="9" t="n">
        <v>3.36</v>
      </c>
      <c r="H2300" t="inlineStr">
        <is>
          <t>United Kingdom</t>
        </is>
      </c>
      <c r="I2300" s="10">
        <f>IF(OR(G2300="",LEFT(A2300,1)="C",D2300&lt;=0,F2300&lt;=0,ISNUMBER(MATCH(B2300,NonProduct,0)),LEFT(B2300,5)="gift_",H2300&lt;&gt;"United Kingdom"),"Drop","Keep")</f>
        <v/>
      </c>
    </row>
    <row r="2301">
      <c r="A2301" t="n">
        <v>540238</v>
      </c>
      <c r="B2301" t="inlineStr">
        <is>
          <t>85049H</t>
        </is>
      </c>
      <c r="C2301" t="inlineStr">
        <is>
          <t xml:space="preserve">URBAN BLACK RIBBONS </t>
        </is>
      </c>
      <c r="D2301" t="n">
        <v>1</v>
      </c>
      <c r="E2301" s="8" t="n">
        <v>40548.61388888889</v>
      </c>
      <c r="F2301" s="9" t="n">
        <v>0.85</v>
      </c>
      <c r="H2301" t="inlineStr">
        <is>
          <t>United Kingdom</t>
        </is>
      </c>
      <c r="I2301" s="10">
        <f>IF(OR(G2301="",LEFT(A2301,1)="C",D2301&lt;=0,F2301&lt;=0,ISNUMBER(MATCH(B2301,NonProduct,0)),LEFT(B2301,5)="gift_",H2301&lt;&gt;"United Kingdom"),"Drop","Keep")</f>
        <v/>
      </c>
    </row>
    <row r="2302">
      <c r="A2302" t="n">
        <v>540238</v>
      </c>
      <c r="B2302" t="n">
        <v>85059</v>
      </c>
      <c r="C2302" t="inlineStr">
        <is>
          <t>FRENCH ENAMEL WATER BASIN</t>
        </is>
      </c>
      <c r="D2302" t="n">
        <v>1</v>
      </c>
      <c r="E2302" s="8" t="n">
        <v>40548.61388888889</v>
      </c>
      <c r="F2302" s="9" t="n">
        <v>3.36</v>
      </c>
      <c r="H2302" t="inlineStr">
        <is>
          <t>United Kingdom</t>
        </is>
      </c>
      <c r="I2302" s="10">
        <f>IF(OR(G2302="",LEFT(A2302,1)="C",D2302&lt;=0,F2302&lt;=0,ISNUMBER(MATCH(B2302,NonProduct,0)),LEFT(B2302,5)="gift_",H2302&lt;&gt;"United Kingdom"),"Drop","Keep")</f>
        <v/>
      </c>
    </row>
    <row r="2303">
      <c r="A2303" t="n">
        <v>540238</v>
      </c>
      <c r="B2303" t="inlineStr">
        <is>
          <t>85071C</t>
        </is>
      </c>
      <c r="C2303" t="inlineStr">
        <is>
          <t>CHARLIE+LOLA"EXTREMELY BUSY" SIGN</t>
        </is>
      </c>
      <c r="D2303" t="n">
        <v>1</v>
      </c>
      <c r="E2303" s="8" t="n">
        <v>40548.61388888889</v>
      </c>
      <c r="F2303" s="9" t="n">
        <v>0.85</v>
      </c>
      <c r="H2303" t="inlineStr">
        <is>
          <t>United Kingdom</t>
        </is>
      </c>
      <c r="I2303" s="10">
        <f>IF(OR(G2303="",LEFT(A2303,1)="C",D2303&lt;=0,F2303&lt;=0,ISNUMBER(MATCH(B2303,NonProduct,0)),LEFT(B2303,5)="gift_",H2303&lt;&gt;"United Kingdom"),"Drop","Keep")</f>
        <v/>
      </c>
    </row>
    <row r="2304">
      <c r="A2304" t="n">
        <v>540238</v>
      </c>
      <c r="B2304" t="n">
        <v>85087</v>
      </c>
      <c r="C2304" t="inlineStr">
        <is>
          <t>CANDY SPOT CUSHION COVER</t>
        </is>
      </c>
      <c r="D2304" t="n">
        <v>2</v>
      </c>
      <c r="E2304" s="8" t="n">
        <v>40548.61388888889</v>
      </c>
      <c r="F2304" s="9" t="n">
        <v>3.36</v>
      </c>
      <c r="H2304" t="inlineStr">
        <is>
          <t>United Kingdom</t>
        </is>
      </c>
      <c r="I2304" s="10">
        <f>IF(OR(G2304="",LEFT(A2304,1)="C",D2304&lt;=0,F2304&lt;=0,ISNUMBER(MATCH(B2304,NonProduct,0)),LEFT(B2304,5)="gift_",H2304&lt;&gt;"United Kingdom"),"Drop","Keep")</f>
        <v/>
      </c>
    </row>
    <row r="2305">
      <c r="A2305" t="n">
        <v>540238</v>
      </c>
      <c r="B2305" t="n">
        <v>85103</v>
      </c>
      <c r="C2305" t="inlineStr">
        <is>
          <t>SILVER T-LIGHT SETTING</t>
        </is>
      </c>
      <c r="D2305" t="n">
        <v>1</v>
      </c>
      <c r="E2305" s="8" t="n">
        <v>40548.61388888889</v>
      </c>
      <c r="F2305" s="9" t="n">
        <v>5.91</v>
      </c>
      <c r="H2305" t="inlineStr">
        <is>
          <t>United Kingdom</t>
        </is>
      </c>
      <c r="I2305" s="10">
        <f>IF(OR(G2305="",LEFT(A2305,1)="C",D2305&lt;=0,F2305&lt;=0,ISNUMBER(MATCH(B2305,NonProduct,0)),LEFT(B2305,5)="gift_",H2305&lt;&gt;"United Kingdom"),"Drop","Keep")</f>
        <v/>
      </c>
    </row>
    <row r="2306">
      <c r="A2306" t="n">
        <v>540238</v>
      </c>
      <c r="B2306" t="inlineStr">
        <is>
          <t>85132A</t>
        </is>
      </c>
      <c r="C2306" t="inlineStr">
        <is>
          <t>CHARLIE + LOLA BISCUITS TINS</t>
        </is>
      </c>
      <c r="D2306" t="n">
        <v>2</v>
      </c>
      <c r="E2306" s="8" t="n">
        <v>40548.61388888889</v>
      </c>
      <c r="F2306" s="9" t="n">
        <v>8.470000000000001</v>
      </c>
      <c r="H2306" t="inlineStr">
        <is>
          <t>United Kingdom</t>
        </is>
      </c>
      <c r="I2306" s="10">
        <f>IF(OR(G2306="",LEFT(A2306,1)="C",D2306&lt;=0,F2306&lt;=0,ISNUMBER(MATCH(B2306,NonProduct,0)),LEFT(B2306,5)="gift_",H2306&lt;&gt;"United Kingdom"),"Drop","Keep")</f>
        <v/>
      </c>
    </row>
    <row r="2307">
      <c r="A2307" t="n">
        <v>540238</v>
      </c>
      <c r="B2307" t="inlineStr">
        <is>
          <t>85163A</t>
        </is>
      </c>
      <c r="C2307" t="inlineStr">
        <is>
          <t xml:space="preserve">WHITE BAROQUE WALL CLOCK </t>
        </is>
      </c>
      <c r="D2307" t="n">
        <v>1</v>
      </c>
      <c r="E2307" s="8" t="n">
        <v>40548.61388888889</v>
      </c>
      <c r="F2307" s="9" t="n">
        <v>8.470000000000001</v>
      </c>
      <c r="H2307" t="inlineStr">
        <is>
          <t>United Kingdom</t>
        </is>
      </c>
      <c r="I2307" s="10">
        <f>IF(OR(G2307="",LEFT(A2307,1)="C",D2307&lt;=0,F2307&lt;=0,ISNUMBER(MATCH(B2307,NonProduct,0)),LEFT(B2307,5)="gift_",H2307&lt;&gt;"United Kingdom"),"Drop","Keep")</f>
        <v/>
      </c>
    </row>
    <row r="2308">
      <c r="A2308" t="n">
        <v>540238</v>
      </c>
      <c r="B2308" t="inlineStr">
        <is>
          <t>85168B</t>
        </is>
      </c>
      <c r="C2308" t="inlineStr">
        <is>
          <t>BLACK BAROQUE CARRIAGE CLOCK</t>
        </is>
      </c>
      <c r="D2308" t="n">
        <v>1</v>
      </c>
      <c r="E2308" s="8" t="n">
        <v>40548.61388888889</v>
      </c>
      <c r="F2308" s="9" t="n">
        <v>8.470000000000001</v>
      </c>
      <c r="H2308" t="inlineStr">
        <is>
          <t>United Kingdom</t>
        </is>
      </c>
      <c r="I2308" s="10">
        <f>IF(OR(G2308="",LEFT(A2308,1)="C",D2308&lt;=0,F2308&lt;=0,ISNUMBER(MATCH(B2308,NonProduct,0)),LEFT(B2308,5)="gift_",H2308&lt;&gt;"United Kingdom"),"Drop","Keep")</f>
        <v/>
      </c>
    </row>
    <row r="2309">
      <c r="A2309" t="n">
        <v>540238</v>
      </c>
      <c r="B2309" t="inlineStr">
        <is>
          <t>85169A</t>
        </is>
      </c>
      <c r="C2309" t="inlineStr">
        <is>
          <t>IVORY LOVE BIRD CANDLE</t>
        </is>
      </c>
      <c r="D2309" t="n">
        <v>8</v>
      </c>
      <c r="E2309" s="8" t="n">
        <v>40548.61388888889</v>
      </c>
      <c r="F2309" s="9" t="n">
        <v>0.85</v>
      </c>
      <c r="H2309" t="inlineStr">
        <is>
          <t>United Kingdom</t>
        </is>
      </c>
      <c r="I2309" s="10">
        <f>IF(OR(G2309="",LEFT(A2309,1)="C",D2309&lt;=0,F2309&lt;=0,ISNUMBER(MATCH(B2309,NonProduct,0)),LEFT(B2309,5)="gift_",H2309&lt;&gt;"United Kingdom"),"Drop","Keep")</f>
        <v/>
      </c>
    </row>
    <row r="2310">
      <c r="A2310" t="n">
        <v>540238</v>
      </c>
      <c r="B2310" t="inlineStr">
        <is>
          <t>85169B</t>
        </is>
      </c>
      <c r="C2310" t="inlineStr">
        <is>
          <t>BLACK LOVE BIRD CANDLE</t>
        </is>
      </c>
      <c r="D2310" t="n">
        <v>1</v>
      </c>
      <c r="E2310" s="8" t="n">
        <v>40548.61388888889</v>
      </c>
      <c r="F2310" s="9" t="n">
        <v>0.85</v>
      </c>
      <c r="H2310" t="inlineStr">
        <is>
          <t>United Kingdom</t>
        </is>
      </c>
      <c r="I2310" s="10">
        <f>IF(OR(G2310="",LEFT(A2310,1)="C",D2310&lt;=0,F2310&lt;=0,ISNUMBER(MATCH(B2310,NonProduct,0)),LEFT(B2310,5)="gift_",H2310&lt;&gt;"United Kingdom"),"Drop","Keep")</f>
        <v/>
      </c>
    </row>
    <row r="2311">
      <c r="A2311" t="n">
        <v>540238</v>
      </c>
      <c r="B2311" t="inlineStr">
        <is>
          <t>85169D</t>
        </is>
      </c>
      <c r="C2311" t="inlineStr">
        <is>
          <t>PINK LOVE BIRD CANDLE</t>
        </is>
      </c>
      <c r="D2311" t="n">
        <v>3</v>
      </c>
      <c r="E2311" s="8" t="n">
        <v>40548.61388888889</v>
      </c>
      <c r="F2311" s="9" t="n">
        <v>0.85</v>
      </c>
      <c r="H2311" t="inlineStr">
        <is>
          <t>United Kingdom</t>
        </is>
      </c>
      <c r="I2311" s="10">
        <f>IF(OR(G2311="",LEFT(A2311,1)="C",D2311&lt;=0,F2311&lt;=0,ISNUMBER(MATCH(B2311,NonProduct,0)),LEFT(B2311,5)="gift_",H2311&lt;&gt;"United Kingdom"),"Drop","Keep")</f>
        <v/>
      </c>
    </row>
    <row r="2312">
      <c r="A2312" t="n">
        <v>540238</v>
      </c>
      <c r="B2312" t="inlineStr">
        <is>
          <t>90030B</t>
        </is>
      </c>
      <c r="C2312" t="inlineStr">
        <is>
          <t>RED KUKUI COCONUT SEED NECKLACE</t>
        </is>
      </c>
      <c r="D2312" t="n">
        <v>1</v>
      </c>
      <c r="E2312" s="8" t="n">
        <v>40548.61388888889</v>
      </c>
      <c r="F2312" s="9" t="n">
        <v>5.94</v>
      </c>
      <c r="H2312" t="inlineStr">
        <is>
          <t>United Kingdom</t>
        </is>
      </c>
      <c r="I2312" s="10">
        <f>IF(OR(G2312="",LEFT(A2312,1)="C",D2312&lt;=0,F2312&lt;=0,ISNUMBER(MATCH(B2312,NonProduct,0)),LEFT(B2312,5)="gift_",H2312&lt;&gt;"United Kingdom"),"Drop","Keep")</f>
        <v/>
      </c>
    </row>
    <row r="2313">
      <c r="A2313" t="n">
        <v>540238</v>
      </c>
      <c r="B2313" t="inlineStr">
        <is>
          <t>90125E</t>
        </is>
      </c>
      <c r="C2313" t="inlineStr">
        <is>
          <t>AMBER BERTIE GLASS BEAD BAG CHARM</t>
        </is>
      </c>
      <c r="D2313" t="n">
        <v>1</v>
      </c>
      <c r="E2313" s="8" t="n">
        <v>40548.61388888889</v>
      </c>
      <c r="F2313" s="9" t="n">
        <v>1.66</v>
      </c>
      <c r="H2313" t="inlineStr">
        <is>
          <t>United Kingdom</t>
        </is>
      </c>
      <c r="I2313" s="10">
        <f>IF(OR(G2313="",LEFT(A2313,1)="C",D2313&lt;=0,F2313&lt;=0,ISNUMBER(MATCH(B2313,NonProduct,0)),LEFT(B2313,5)="gift_",H2313&lt;&gt;"United Kingdom"),"Drop","Keep")</f>
        <v/>
      </c>
    </row>
    <row r="2314">
      <c r="A2314" t="n">
        <v>540238</v>
      </c>
      <c r="B2314" t="inlineStr">
        <is>
          <t>90186B</t>
        </is>
      </c>
      <c r="C2314" t="inlineStr">
        <is>
          <t>CRYSTAL HOOP EARRING FLORAL LEAF</t>
        </is>
      </c>
      <c r="D2314" t="n">
        <v>1</v>
      </c>
      <c r="E2314" s="8" t="n">
        <v>40548.61388888889</v>
      </c>
      <c r="F2314" s="9" t="n">
        <v>2.96</v>
      </c>
      <c r="H2314" t="inlineStr">
        <is>
          <t>United Kingdom</t>
        </is>
      </c>
      <c r="I2314" s="10">
        <f>IF(OR(G2314="",LEFT(A2314,1)="C",D2314&lt;=0,F2314&lt;=0,ISNUMBER(MATCH(B2314,NonProduct,0)),LEFT(B2314,5)="gift_",H2314&lt;&gt;"United Kingdom"),"Drop","Keep")</f>
        <v/>
      </c>
    </row>
    <row r="2315">
      <c r="A2315" t="n">
        <v>540238</v>
      </c>
      <c r="B2315" t="inlineStr">
        <is>
          <t>gift_0001_20</t>
        </is>
      </c>
      <c r="C2315" t="inlineStr">
        <is>
          <t>Dotcomgiftshop Gift Voucher £20.00</t>
        </is>
      </c>
      <c r="D2315" t="n">
        <v>1</v>
      </c>
      <c r="E2315" s="8" t="n">
        <v>40548.61388888889</v>
      </c>
      <c r="F2315" s="9" t="n">
        <v>17.02</v>
      </c>
      <c r="H2315" t="inlineStr">
        <is>
          <t>United Kingdom</t>
        </is>
      </c>
      <c r="I2315" s="10">
        <f>IF(OR(G2315="",LEFT(A2315,1)="C",D2315&lt;=0,F2315&lt;=0,ISNUMBER(MATCH(B2315,NonProduct,0)),LEFT(B2315,5)="gift_",H2315&lt;&gt;"United Kingdom"),"Drop","Keep")</f>
        <v/>
      </c>
    </row>
    <row r="2316">
      <c r="A2316" t="n">
        <v>540239</v>
      </c>
      <c r="B2316" t="n">
        <v>21977</v>
      </c>
      <c r="C2316" t="inlineStr">
        <is>
          <t>PACK OF 60 PINK PAISLEY CAKE CASES</t>
        </is>
      </c>
      <c r="D2316" t="n">
        <v>24</v>
      </c>
      <c r="E2316" s="8" t="n">
        <v>40548.61666666667</v>
      </c>
      <c r="F2316" s="9" t="n">
        <v>0.55</v>
      </c>
      <c r="G2316" t="n">
        <v>12682</v>
      </c>
      <c r="H2316" t="inlineStr">
        <is>
          <t>France</t>
        </is>
      </c>
      <c r="I2316" s="10">
        <f>IF(OR(G2316="",LEFT(A2316,1)="C",D2316&lt;=0,F2316&lt;=0,ISNUMBER(MATCH(B2316,NonProduct,0)),LEFT(B2316,5)="gift_",H2316&lt;&gt;"United Kingdom"),"Drop","Keep")</f>
        <v/>
      </c>
    </row>
    <row r="2317">
      <c r="A2317" t="n">
        <v>540239</v>
      </c>
      <c r="B2317" t="n">
        <v>21976</v>
      </c>
      <c r="C2317" t="inlineStr">
        <is>
          <t>PACK OF 60 MUSHROOM CAKE CASES</t>
        </is>
      </c>
      <c r="D2317" t="n">
        <v>24</v>
      </c>
      <c r="E2317" s="8" t="n">
        <v>40548.61666666667</v>
      </c>
      <c r="F2317" s="9" t="n">
        <v>0.55</v>
      </c>
      <c r="G2317" t="n">
        <v>12682</v>
      </c>
      <c r="H2317" t="inlineStr">
        <is>
          <t>France</t>
        </is>
      </c>
      <c r="I2317" s="10">
        <f>IF(OR(G2317="",LEFT(A2317,1)="C",D2317&lt;=0,F2317&lt;=0,ISNUMBER(MATCH(B2317,NonProduct,0)),LEFT(B2317,5)="gift_",H2317&lt;&gt;"United Kingdom"),"Drop","Keep")</f>
        <v/>
      </c>
    </row>
    <row r="2318">
      <c r="A2318" t="n">
        <v>540239</v>
      </c>
      <c r="B2318" t="inlineStr">
        <is>
          <t>15056BL</t>
        </is>
      </c>
      <c r="C2318" t="inlineStr">
        <is>
          <t>EDWARDIAN PARASOL BLACK</t>
        </is>
      </c>
      <c r="D2318" t="n">
        <v>9</v>
      </c>
      <c r="E2318" s="8" t="n">
        <v>40548.61666666667</v>
      </c>
      <c r="F2318" s="9" t="n">
        <v>5.95</v>
      </c>
      <c r="G2318" t="n">
        <v>12682</v>
      </c>
      <c r="H2318" t="inlineStr">
        <is>
          <t>France</t>
        </is>
      </c>
      <c r="I2318" s="10">
        <f>IF(OR(G2318="",LEFT(A2318,1)="C",D2318&lt;=0,F2318&lt;=0,ISNUMBER(MATCH(B2318,NonProduct,0)),LEFT(B2318,5)="gift_",H2318&lt;&gt;"United Kingdom"),"Drop","Keep")</f>
        <v/>
      </c>
    </row>
    <row r="2319">
      <c r="A2319" t="n">
        <v>540239</v>
      </c>
      <c r="B2319" t="n">
        <v>22451</v>
      </c>
      <c r="C2319" t="inlineStr">
        <is>
          <t>SILK PURSE BABUSHKA RED</t>
        </is>
      </c>
      <c r="D2319" t="n">
        <v>6</v>
      </c>
      <c r="E2319" s="8" t="n">
        <v>40548.61666666667</v>
      </c>
      <c r="F2319" s="9" t="n">
        <v>3.35</v>
      </c>
      <c r="G2319" t="n">
        <v>12682</v>
      </c>
      <c r="H2319" t="inlineStr">
        <is>
          <t>France</t>
        </is>
      </c>
      <c r="I2319" s="10">
        <f>IF(OR(G2319="",LEFT(A2319,1)="C",D2319&lt;=0,F2319&lt;=0,ISNUMBER(MATCH(B2319,NonProduct,0)),LEFT(B2319,5)="gift_",H2319&lt;&gt;"United Kingdom"),"Drop","Keep")</f>
        <v/>
      </c>
    </row>
    <row r="2320">
      <c r="A2320" t="n">
        <v>540239</v>
      </c>
      <c r="B2320" t="n">
        <v>20866</v>
      </c>
      <c r="C2320" t="inlineStr">
        <is>
          <t>BLUE ROSE FABRIC MIRROR</t>
        </is>
      </c>
      <c r="D2320" t="n">
        <v>12</v>
      </c>
      <c r="E2320" s="8" t="n">
        <v>40548.61666666667</v>
      </c>
      <c r="F2320" s="9" t="n">
        <v>1.25</v>
      </c>
      <c r="G2320" t="n">
        <v>12682</v>
      </c>
      <c r="H2320" t="inlineStr">
        <is>
          <t>France</t>
        </is>
      </c>
      <c r="I2320" s="10">
        <f>IF(OR(G2320="",LEFT(A2320,1)="C",D2320&lt;=0,F2320&lt;=0,ISNUMBER(MATCH(B2320,NonProduct,0)),LEFT(B2320,5)="gift_",H2320&lt;&gt;"United Kingdom"),"Drop","Keep")</f>
        <v/>
      </c>
    </row>
    <row r="2321">
      <c r="A2321" t="n">
        <v>540239</v>
      </c>
      <c r="B2321" t="n">
        <v>22331</v>
      </c>
      <c r="C2321" t="inlineStr">
        <is>
          <t>WOODLAND PARTY BAG + STICKER SET</t>
        </is>
      </c>
      <c r="D2321" t="n">
        <v>8</v>
      </c>
      <c r="E2321" s="8" t="n">
        <v>40548.61666666667</v>
      </c>
      <c r="F2321" s="9" t="n">
        <v>1.65</v>
      </c>
      <c r="G2321" t="n">
        <v>12682</v>
      </c>
      <c r="H2321" t="inlineStr">
        <is>
          <t>France</t>
        </is>
      </c>
      <c r="I2321" s="10">
        <f>IF(OR(G2321="",LEFT(A2321,1)="C",D2321&lt;=0,F2321&lt;=0,ISNUMBER(MATCH(B2321,NonProduct,0)),LEFT(B2321,5)="gift_",H2321&lt;&gt;"United Kingdom"),"Drop","Keep")</f>
        <v/>
      </c>
    </row>
    <row r="2322">
      <c r="A2322" t="n">
        <v>540239</v>
      </c>
      <c r="B2322" t="n">
        <v>22895</v>
      </c>
      <c r="C2322" t="inlineStr">
        <is>
          <t>SET OF 2 TEA TOWELS APPLE AND PEARS</t>
        </is>
      </c>
      <c r="D2322" t="n">
        <v>6</v>
      </c>
      <c r="E2322" s="8" t="n">
        <v>40548.61666666667</v>
      </c>
      <c r="F2322" s="9" t="n">
        <v>2.95</v>
      </c>
      <c r="G2322" t="n">
        <v>12682</v>
      </c>
      <c r="H2322" t="inlineStr">
        <is>
          <t>France</t>
        </is>
      </c>
      <c r="I2322" s="10">
        <f>IF(OR(G2322="",LEFT(A2322,1)="C",D2322&lt;=0,F2322&lt;=0,ISNUMBER(MATCH(B2322,NonProduct,0)),LEFT(B2322,5)="gift_",H2322&lt;&gt;"United Kingdom"),"Drop","Keep")</f>
        <v/>
      </c>
    </row>
    <row r="2323">
      <c r="A2323" t="n">
        <v>540239</v>
      </c>
      <c r="B2323" t="inlineStr">
        <is>
          <t>84279P</t>
        </is>
      </c>
      <c r="C2323" t="inlineStr">
        <is>
          <t>CHERRY BLOSSOM  DECORATIVE FLASK</t>
        </is>
      </c>
      <c r="D2323" t="n">
        <v>4</v>
      </c>
      <c r="E2323" s="8" t="n">
        <v>40548.61666666667</v>
      </c>
      <c r="F2323" s="9" t="n">
        <v>3.75</v>
      </c>
      <c r="G2323" t="n">
        <v>12682</v>
      </c>
      <c r="H2323" t="inlineStr">
        <is>
          <t>France</t>
        </is>
      </c>
      <c r="I2323" s="10">
        <f>IF(OR(G2323="",LEFT(A2323,1)="C",D2323&lt;=0,F2323&lt;=0,ISNUMBER(MATCH(B2323,NonProduct,0)),LEFT(B2323,5)="gift_",H2323&lt;&gt;"United Kingdom"),"Drop","Keep")</f>
        <v/>
      </c>
    </row>
    <row r="2324">
      <c r="A2324" t="n">
        <v>540239</v>
      </c>
      <c r="B2324" t="n">
        <v>22859</v>
      </c>
      <c r="C2324" t="inlineStr">
        <is>
          <t>EASTER TIN BUNNY BOUQUET</t>
        </is>
      </c>
      <c r="D2324" t="n">
        <v>12</v>
      </c>
      <c r="E2324" s="8" t="n">
        <v>40548.61666666667</v>
      </c>
      <c r="F2324" s="9" t="n">
        <v>1.65</v>
      </c>
      <c r="G2324" t="n">
        <v>12682</v>
      </c>
      <c r="H2324" t="inlineStr">
        <is>
          <t>France</t>
        </is>
      </c>
      <c r="I2324" s="10">
        <f>IF(OR(G2324="",LEFT(A2324,1)="C",D2324&lt;=0,F2324&lt;=0,ISNUMBER(MATCH(B2324,NonProduct,0)),LEFT(B2324,5)="gift_",H2324&lt;&gt;"United Kingdom"),"Drop","Keep")</f>
        <v/>
      </c>
    </row>
    <row r="2325">
      <c r="A2325" t="n">
        <v>540239</v>
      </c>
      <c r="B2325" t="n">
        <v>22558</v>
      </c>
      <c r="C2325" t="inlineStr">
        <is>
          <t xml:space="preserve">CLOTHES PEGS RETROSPOT PACK 24 </t>
        </is>
      </c>
      <c r="D2325" t="n">
        <v>12</v>
      </c>
      <c r="E2325" s="8" t="n">
        <v>40548.61666666667</v>
      </c>
      <c r="F2325" s="9" t="n">
        <v>1.49</v>
      </c>
      <c r="G2325" t="n">
        <v>12682</v>
      </c>
      <c r="H2325" t="inlineStr">
        <is>
          <t>France</t>
        </is>
      </c>
      <c r="I2325" s="10">
        <f>IF(OR(G2325="",LEFT(A2325,1)="C",D2325&lt;=0,F2325&lt;=0,ISNUMBER(MATCH(B2325,NonProduct,0)),LEFT(B2325,5)="gift_",H2325&lt;&gt;"United Kingdom"),"Drop","Keep")</f>
        <v/>
      </c>
    </row>
    <row r="2326">
      <c r="A2326" t="n">
        <v>540239</v>
      </c>
      <c r="B2326" t="n">
        <v>22904</v>
      </c>
      <c r="C2326" t="inlineStr">
        <is>
          <t>CALENDAR PAPER CUT DESIGN</t>
        </is>
      </c>
      <c r="D2326" t="n">
        <v>6</v>
      </c>
      <c r="E2326" s="8" t="n">
        <v>40548.61666666667</v>
      </c>
      <c r="F2326" s="9" t="n">
        <v>2.95</v>
      </c>
      <c r="G2326" t="n">
        <v>12682</v>
      </c>
      <c r="H2326" t="inlineStr">
        <is>
          <t>France</t>
        </is>
      </c>
      <c r="I2326" s="10">
        <f>IF(OR(G2326="",LEFT(A2326,1)="C",D2326&lt;=0,F2326&lt;=0,ISNUMBER(MATCH(B2326,NonProduct,0)),LEFT(B2326,5)="gift_",H2326&lt;&gt;"United Kingdom"),"Drop","Keep")</f>
        <v/>
      </c>
    </row>
    <row r="2327">
      <c r="A2327" t="n">
        <v>540239</v>
      </c>
      <c r="B2327" t="n">
        <v>22435</v>
      </c>
      <c r="C2327" t="inlineStr">
        <is>
          <t>SET OF 9 HEART SHAPED BALLOONS</t>
        </is>
      </c>
      <c r="D2327" t="n">
        <v>12</v>
      </c>
      <c r="E2327" s="8" t="n">
        <v>40548.61666666667</v>
      </c>
      <c r="F2327" s="9" t="n">
        <v>1.25</v>
      </c>
      <c r="G2327" t="n">
        <v>12682</v>
      </c>
      <c r="H2327" t="inlineStr">
        <is>
          <t>France</t>
        </is>
      </c>
      <c r="I2327" s="10">
        <f>IF(OR(G2327="",LEFT(A2327,1)="C",D2327&lt;=0,F2327&lt;=0,ISNUMBER(MATCH(B2327,NonProduct,0)),LEFT(B2327,5)="gift_",H2327&lt;&gt;"United Kingdom"),"Drop","Keep")</f>
        <v/>
      </c>
    </row>
    <row r="2328">
      <c r="A2328" t="n">
        <v>540239</v>
      </c>
      <c r="B2328" t="n">
        <v>21791</v>
      </c>
      <c r="C2328" t="inlineStr">
        <is>
          <t xml:space="preserve">VINTAGE HEADS AND TAILS CARD GAME </t>
        </is>
      </c>
      <c r="D2328" t="n">
        <v>12</v>
      </c>
      <c r="E2328" s="8" t="n">
        <v>40548.61666666667</v>
      </c>
      <c r="F2328" s="9" t="n">
        <v>1.25</v>
      </c>
      <c r="G2328" t="n">
        <v>12682</v>
      </c>
      <c r="H2328" t="inlineStr">
        <is>
          <t>France</t>
        </is>
      </c>
      <c r="I2328" s="10">
        <f>IF(OR(G2328="",LEFT(A2328,1)="C",D2328&lt;=0,F2328&lt;=0,ISNUMBER(MATCH(B2328,NonProduct,0)),LEFT(B2328,5)="gift_",H2328&lt;&gt;"United Kingdom"),"Drop","Keep")</f>
        <v/>
      </c>
    </row>
    <row r="2329">
      <c r="A2329" t="n">
        <v>540239</v>
      </c>
      <c r="B2329" t="n">
        <v>22302</v>
      </c>
      <c r="C2329" t="inlineStr">
        <is>
          <t>COFFEE MUG PEARS  DESIGN</t>
        </is>
      </c>
      <c r="D2329" t="n">
        <v>6</v>
      </c>
      <c r="E2329" s="8" t="n">
        <v>40548.61666666667</v>
      </c>
      <c r="F2329" s="9" t="n">
        <v>2.55</v>
      </c>
      <c r="G2329" t="n">
        <v>12682</v>
      </c>
      <c r="H2329" t="inlineStr">
        <is>
          <t>France</t>
        </is>
      </c>
      <c r="I2329" s="10">
        <f>IF(OR(G2329="",LEFT(A2329,1)="C",D2329&lt;=0,F2329&lt;=0,ISNUMBER(MATCH(B2329,NonProduct,0)),LEFT(B2329,5)="gift_",H2329&lt;&gt;"United Kingdom"),"Drop","Keep")</f>
        <v/>
      </c>
    </row>
    <row r="2330">
      <c r="A2330" t="n">
        <v>540239</v>
      </c>
      <c r="B2330" t="n">
        <v>10002</v>
      </c>
      <c r="C2330" t="inlineStr">
        <is>
          <t xml:space="preserve">INFLATABLE POLITICAL GLOBE </t>
        </is>
      </c>
      <c r="D2330" t="n">
        <v>12</v>
      </c>
      <c r="E2330" s="8" t="n">
        <v>40548.61666666667</v>
      </c>
      <c r="F2330" s="9" t="n">
        <v>0.85</v>
      </c>
      <c r="G2330" t="n">
        <v>12682</v>
      </c>
      <c r="H2330" t="inlineStr">
        <is>
          <t>France</t>
        </is>
      </c>
      <c r="I2330" s="10">
        <f>IF(OR(G2330="",LEFT(A2330,1)="C",D2330&lt;=0,F2330&lt;=0,ISNUMBER(MATCH(B2330,NonProduct,0)),LEFT(B2330,5)="gift_",H2330&lt;&gt;"United Kingdom"),"Drop","Keep")</f>
        <v/>
      </c>
    </row>
    <row r="2331">
      <c r="A2331" t="n">
        <v>540239</v>
      </c>
      <c r="B2331" t="n">
        <v>22352</v>
      </c>
      <c r="C2331" t="inlineStr">
        <is>
          <t xml:space="preserve">LUNCH BOX WITH CUTLERY RETROSPOT </t>
        </is>
      </c>
      <c r="D2331" t="n">
        <v>6</v>
      </c>
      <c r="E2331" s="8" t="n">
        <v>40548.61666666667</v>
      </c>
      <c r="F2331" s="9" t="n">
        <v>2.55</v>
      </c>
      <c r="G2331" t="n">
        <v>12682</v>
      </c>
      <c r="H2331" t="inlineStr">
        <is>
          <t>France</t>
        </is>
      </c>
      <c r="I2331" s="10">
        <f>IF(OR(G2331="",LEFT(A2331,1)="C",D2331&lt;=0,F2331&lt;=0,ISNUMBER(MATCH(B2331,NonProduct,0)),LEFT(B2331,5)="gift_",H2331&lt;&gt;"United Kingdom"),"Drop","Keep")</f>
        <v/>
      </c>
    </row>
    <row r="2332">
      <c r="A2332" t="n">
        <v>540239</v>
      </c>
      <c r="B2332" t="n">
        <v>21559</v>
      </c>
      <c r="C2332" t="inlineStr">
        <is>
          <t>STRAWBERRY LUNCH BOX WITH CUTLERY</t>
        </is>
      </c>
      <c r="D2332" t="n">
        <v>6</v>
      </c>
      <c r="E2332" s="8" t="n">
        <v>40548.61666666667</v>
      </c>
      <c r="F2332" s="9" t="n">
        <v>2.55</v>
      </c>
      <c r="G2332" t="n">
        <v>12682</v>
      </c>
      <c r="H2332" t="inlineStr">
        <is>
          <t>France</t>
        </is>
      </c>
      <c r="I2332" s="10">
        <f>IF(OR(G2332="",LEFT(A2332,1)="C",D2332&lt;=0,F2332&lt;=0,ISNUMBER(MATCH(B2332,NonProduct,0)),LEFT(B2332,5)="gift_",H2332&lt;&gt;"United Kingdom"),"Drop","Keep")</f>
        <v/>
      </c>
    </row>
    <row r="2333">
      <c r="A2333" t="n">
        <v>540239</v>
      </c>
      <c r="B2333" t="n">
        <v>22915</v>
      </c>
      <c r="C2333" t="inlineStr">
        <is>
          <t xml:space="preserve">ASSORTED BOTTLE TOP  MAGNETS </t>
        </is>
      </c>
      <c r="D2333" t="n">
        <v>12</v>
      </c>
      <c r="E2333" s="8" t="n">
        <v>40548.61666666667</v>
      </c>
      <c r="F2333" s="9" t="n">
        <v>0.42</v>
      </c>
      <c r="G2333" t="n">
        <v>12682</v>
      </c>
      <c r="H2333" t="inlineStr">
        <is>
          <t>France</t>
        </is>
      </c>
      <c r="I2333" s="10">
        <f>IF(OR(G2333="",LEFT(A2333,1)="C",D2333&lt;=0,F2333&lt;=0,ISNUMBER(MATCH(B2333,NonProduct,0)),LEFT(B2333,5)="gift_",H2333&lt;&gt;"United Kingdom"),"Drop","Keep")</f>
        <v/>
      </c>
    </row>
    <row r="2334">
      <c r="A2334" t="n">
        <v>540239</v>
      </c>
      <c r="B2334" t="n">
        <v>22976</v>
      </c>
      <c r="C2334" t="inlineStr">
        <is>
          <t xml:space="preserve">CIRCUS PARADE CHILDRENS EGG CUP </t>
        </is>
      </c>
      <c r="D2334" t="n">
        <v>12</v>
      </c>
      <c r="E2334" s="8" t="n">
        <v>40548.61666666667</v>
      </c>
      <c r="F2334" s="9" t="n">
        <v>1.25</v>
      </c>
      <c r="G2334" t="n">
        <v>12682</v>
      </c>
      <c r="H2334" t="inlineStr">
        <is>
          <t>France</t>
        </is>
      </c>
      <c r="I2334" s="10">
        <f>IF(OR(G2334="",LEFT(A2334,1)="C",D2334&lt;=0,F2334&lt;=0,ISNUMBER(MATCH(B2334,NonProduct,0)),LEFT(B2334,5)="gift_",H2334&lt;&gt;"United Kingdom"),"Drop","Keep")</f>
        <v/>
      </c>
    </row>
    <row r="2335">
      <c r="A2335" t="n">
        <v>540239</v>
      </c>
      <c r="B2335" t="n">
        <v>22966</v>
      </c>
      <c r="C2335" t="inlineStr">
        <is>
          <t>GINGERBREAD MAN COOKIE CUTTER</t>
        </is>
      </c>
      <c r="D2335" t="n">
        <v>12</v>
      </c>
      <c r="E2335" s="8" t="n">
        <v>40548.61666666667</v>
      </c>
      <c r="F2335" s="9" t="n">
        <v>1.25</v>
      </c>
      <c r="G2335" t="n">
        <v>12682</v>
      </c>
      <c r="H2335" t="inlineStr">
        <is>
          <t>France</t>
        </is>
      </c>
      <c r="I2335" s="10">
        <f>IF(OR(G2335="",LEFT(A2335,1)="C",D2335&lt;=0,F2335&lt;=0,ISNUMBER(MATCH(B2335,NonProduct,0)),LEFT(B2335,5)="gift_",H2335&lt;&gt;"United Kingdom"),"Drop","Keep")</f>
        <v/>
      </c>
    </row>
    <row r="2336">
      <c r="A2336" t="n">
        <v>540239</v>
      </c>
      <c r="B2336" t="n">
        <v>22891</v>
      </c>
      <c r="C2336" t="inlineStr">
        <is>
          <t>TEA FOR ONE POLKADOT</t>
        </is>
      </c>
      <c r="D2336" t="n">
        <v>6</v>
      </c>
      <c r="E2336" s="8" t="n">
        <v>40548.61666666667</v>
      </c>
      <c r="F2336" s="9" t="n">
        <v>4.25</v>
      </c>
      <c r="G2336" t="n">
        <v>12682</v>
      </c>
      <c r="H2336" t="inlineStr">
        <is>
          <t>France</t>
        </is>
      </c>
      <c r="I2336" s="10">
        <f>IF(OR(G2336="",LEFT(A2336,1)="C",D2336&lt;=0,F2336&lt;=0,ISNUMBER(MATCH(B2336,NonProduct,0)),LEFT(B2336,5)="gift_",H2336&lt;&gt;"United Kingdom"),"Drop","Keep")</f>
        <v/>
      </c>
    </row>
    <row r="2337">
      <c r="A2337" t="n">
        <v>540239</v>
      </c>
      <c r="B2337" t="n">
        <v>22962</v>
      </c>
      <c r="C2337" t="inlineStr">
        <is>
          <t>JAM JAR WITH PINK LID</t>
        </is>
      </c>
      <c r="D2337" t="n">
        <v>12</v>
      </c>
      <c r="E2337" s="8" t="n">
        <v>40548.61666666667</v>
      </c>
      <c r="F2337" s="9" t="n">
        <v>0.85</v>
      </c>
      <c r="G2337" t="n">
        <v>12682</v>
      </c>
      <c r="H2337" t="inlineStr">
        <is>
          <t>France</t>
        </is>
      </c>
      <c r="I2337" s="10">
        <f>IF(OR(G2337="",LEFT(A2337,1)="C",D2337&lt;=0,F2337&lt;=0,ISNUMBER(MATCH(B2337,NonProduct,0)),LEFT(B2337,5)="gift_",H2337&lt;&gt;"United Kingdom"),"Drop","Keep")</f>
        <v/>
      </c>
    </row>
    <row r="2338">
      <c r="A2338" t="n">
        <v>540239</v>
      </c>
      <c r="B2338" t="n">
        <v>20749</v>
      </c>
      <c r="C2338" t="inlineStr">
        <is>
          <t>ASSORTED COLOUR MINI CASES</t>
        </is>
      </c>
      <c r="D2338" t="n">
        <v>6</v>
      </c>
      <c r="E2338" s="8" t="n">
        <v>40548.61666666667</v>
      </c>
      <c r="F2338" s="9" t="n">
        <v>7.95</v>
      </c>
      <c r="G2338" t="n">
        <v>12682</v>
      </c>
      <c r="H2338" t="inlineStr">
        <is>
          <t>France</t>
        </is>
      </c>
      <c r="I2338" s="10">
        <f>IF(OR(G2338="",LEFT(A2338,1)="C",D2338&lt;=0,F2338&lt;=0,ISNUMBER(MATCH(B2338,NonProduct,0)),LEFT(B2338,5)="gift_",H2338&lt;&gt;"United Kingdom"),"Drop","Keep")</f>
        <v/>
      </c>
    </row>
    <row r="2339">
      <c r="A2339" t="n">
        <v>540239</v>
      </c>
      <c r="B2339" t="n">
        <v>20750</v>
      </c>
      <c r="C2339" t="inlineStr">
        <is>
          <t>RED RETROSPOT MINI CASES</t>
        </is>
      </c>
      <c r="D2339" t="n">
        <v>4</v>
      </c>
      <c r="E2339" s="8" t="n">
        <v>40548.61666666667</v>
      </c>
      <c r="F2339" s="9" t="n">
        <v>7.95</v>
      </c>
      <c r="G2339" t="n">
        <v>12682</v>
      </c>
      <c r="H2339" t="inlineStr">
        <is>
          <t>France</t>
        </is>
      </c>
      <c r="I2339" s="10">
        <f>IF(OR(G2339="",LEFT(A2339,1)="C",D2339&lt;=0,F2339&lt;=0,ISNUMBER(MATCH(B2339,NonProduct,0)),LEFT(B2339,5)="gift_",H2339&lt;&gt;"United Kingdom"),"Drop","Keep")</f>
        <v/>
      </c>
    </row>
    <row r="2340">
      <c r="A2340" t="n">
        <v>540239</v>
      </c>
      <c r="B2340" t="n">
        <v>22961</v>
      </c>
      <c r="C2340" t="inlineStr">
        <is>
          <t>JAM MAKING SET PRINTED</t>
        </is>
      </c>
      <c r="D2340" t="n">
        <v>12</v>
      </c>
      <c r="E2340" s="8" t="n">
        <v>40548.61666666667</v>
      </c>
      <c r="F2340" s="9" t="n">
        <v>1.45</v>
      </c>
      <c r="G2340" t="n">
        <v>12682</v>
      </c>
      <c r="H2340" t="inlineStr">
        <is>
          <t>France</t>
        </is>
      </c>
      <c r="I2340" s="10">
        <f>IF(OR(G2340="",LEFT(A2340,1)="C",D2340&lt;=0,F2340&lt;=0,ISNUMBER(MATCH(B2340,NonProduct,0)),LEFT(B2340,5)="gift_",H2340&lt;&gt;"United Kingdom"),"Drop","Keep")</f>
        <v/>
      </c>
    </row>
    <row r="2341">
      <c r="A2341" t="n">
        <v>540239</v>
      </c>
      <c r="B2341" t="n">
        <v>22064</v>
      </c>
      <c r="C2341" t="inlineStr">
        <is>
          <t xml:space="preserve">PINK DOUGHNUT TRINKET POT </t>
        </is>
      </c>
      <c r="D2341" t="n">
        <v>12</v>
      </c>
      <c r="E2341" s="8" t="n">
        <v>40548.61666666667</v>
      </c>
      <c r="F2341" s="9" t="n">
        <v>1.65</v>
      </c>
      <c r="G2341" t="n">
        <v>12682</v>
      </c>
      <c r="H2341" t="inlineStr">
        <is>
          <t>France</t>
        </is>
      </c>
      <c r="I2341" s="10">
        <f>IF(OR(G2341="",LEFT(A2341,1)="C",D2341&lt;=0,F2341&lt;=0,ISNUMBER(MATCH(B2341,NonProduct,0)),LEFT(B2341,5)="gift_",H2341&lt;&gt;"United Kingdom"),"Drop","Keep")</f>
        <v/>
      </c>
    </row>
    <row r="2342">
      <c r="A2342" t="n">
        <v>540239</v>
      </c>
      <c r="B2342" t="n">
        <v>22551</v>
      </c>
      <c r="C2342" t="inlineStr">
        <is>
          <t>PLASTERS IN TIN SPACEBOY</t>
        </is>
      </c>
      <c r="D2342" t="n">
        <v>12</v>
      </c>
      <c r="E2342" s="8" t="n">
        <v>40548.61666666667</v>
      </c>
      <c r="F2342" s="9" t="n">
        <v>1.65</v>
      </c>
      <c r="G2342" t="n">
        <v>12682</v>
      </c>
      <c r="H2342" t="inlineStr">
        <is>
          <t>France</t>
        </is>
      </c>
      <c r="I2342" s="10">
        <f>IF(OR(G2342="",LEFT(A2342,1)="C",D2342&lt;=0,F2342&lt;=0,ISNUMBER(MATCH(B2342,NonProduct,0)),LEFT(B2342,5)="gift_",H2342&lt;&gt;"United Kingdom"),"Drop","Keep")</f>
        <v/>
      </c>
    </row>
    <row r="2343">
      <c r="A2343" t="n">
        <v>540239</v>
      </c>
      <c r="B2343" t="n">
        <v>22554</v>
      </c>
      <c r="C2343" t="inlineStr">
        <is>
          <t>PLASTERS IN TIN WOODLAND ANIMALS</t>
        </is>
      </c>
      <c r="D2343" t="n">
        <v>12</v>
      </c>
      <c r="E2343" s="8" t="n">
        <v>40548.61666666667</v>
      </c>
      <c r="F2343" s="9" t="n">
        <v>1.65</v>
      </c>
      <c r="G2343" t="n">
        <v>12682</v>
      </c>
      <c r="H2343" t="inlineStr">
        <is>
          <t>France</t>
        </is>
      </c>
      <c r="I2343" s="10">
        <f>IF(OR(G2343="",LEFT(A2343,1)="C",D2343&lt;=0,F2343&lt;=0,ISNUMBER(MATCH(B2343,NonProduct,0)),LEFT(B2343,5)="gift_",H2343&lt;&gt;"United Kingdom"),"Drop","Keep")</f>
        <v/>
      </c>
    </row>
    <row r="2344">
      <c r="A2344" t="n">
        <v>540239</v>
      </c>
      <c r="B2344" t="n">
        <v>22556</v>
      </c>
      <c r="C2344" t="inlineStr">
        <is>
          <t xml:space="preserve">PLASTERS IN TIN CIRCUS PARADE </t>
        </is>
      </c>
      <c r="D2344" t="n">
        <v>12</v>
      </c>
      <c r="E2344" s="8" t="n">
        <v>40548.61666666667</v>
      </c>
      <c r="F2344" s="9" t="n">
        <v>1.65</v>
      </c>
      <c r="G2344" t="n">
        <v>12682</v>
      </c>
      <c r="H2344" t="inlineStr">
        <is>
          <t>France</t>
        </is>
      </c>
      <c r="I2344" s="10">
        <f>IF(OR(G2344="",LEFT(A2344,1)="C",D2344&lt;=0,F2344&lt;=0,ISNUMBER(MATCH(B2344,NonProduct,0)),LEFT(B2344,5)="gift_",H2344&lt;&gt;"United Kingdom"),"Drop","Keep")</f>
        <v/>
      </c>
    </row>
    <row r="2345">
      <c r="A2345" t="n">
        <v>540239</v>
      </c>
      <c r="B2345" t="n">
        <v>22326</v>
      </c>
      <c r="C2345" t="inlineStr">
        <is>
          <t xml:space="preserve">ROUND SNACK BOXES SET OF4 WOODLAND </t>
        </is>
      </c>
      <c r="D2345" t="n">
        <v>6</v>
      </c>
      <c r="E2345" s="8" t="n">
        <v>40548.61666666667</v>
      </c>
      <c r="F2345" s="9" t="n">
        <v>2.95</v>
      </c>
      <c r="G2345" t="n">
        <v>12682</v>
      </c>
      <c r="H2345" t="inlineStr">
        <is>
          <t>France</t>
        </is>
      </c>
      <c r="I2345" s="10">
        <f>IF(OR(G2345="",LEFT(A2345,1)="C",D2345&lt;=0,F2345&lt;=0,ISNUMBER(MATCH(B2345,NonProduct,0)),LEFT(B2345,5)="gift_",H2345&lt;&gt;"United Kingdom"),"Drop","Keep")</f>
        <v/>
      </c>
    </row>
    <row r="2346">
      <c r="A2346" t="n">
        <v>540239</v>
      </c>
      <c r="B2346" t="n">
        <v>22328</v>
      </c>
      <c r="C2346" t="inlineStr">
        <is>
          <t xml:space="preserve">ROUND SNACK BOXES SET OF 4 FRUITS </t>
        </is>
      </c>
      <c r="D2346" t="n">
        <v>6</v>
      </c>
      <c r="E2346" s="8" t="n">
        <v>40548.61666666667</v>
      </c>
      <c r="F2346" s="9" t="n">
        <v>2.95</v>
      </c>
      <c r="G2346" t="n">
        <v>12682</v>
      </c>
      <c r="H2346" t="inlineStr">
        <is>
          <t>France</t>
        </is>
      </c>
      <c r="I2346" s="10">
        <f>IF(OR(G2346="",LEFT(A2346,1)="C",D2346&lt;=0,F2346&lt;=0,ISNUMBER(MATCH(B2346,NonProduct,0)),LEFT(B2346,5)="gift_",H2346&lt;&gt;"United Kingdom"),"Drop","Keep")</f>
        <v/>
      </c>
    </row>
    <row r="2347">
      <c r="A2347" t="n">
        <v>540239</v>
      </c>
      <c r="B2347" t="n">
        <v>22423</v>
      </c>
      <c r="C2347" t="inlineStr">
        <is>
          <t>REGENCY CAKESTAND 3 TIER</t>
        </is>
      </c>
      <c r="D2347" t="n">
        <v>3</v>
      </c>
      <c r="E2347" s="8" t="n">
        <v>40548.61666666667</v>
      </c>
      <c r="F2347" s="9" t="n">
        <v>12.75</v>
      </c>
      <c r="G2347" t="n">
        <v>12682</v>
      </c>
      <c r="H2347" t="inlineStr">
        <is>
          <t>France</t>
        </is>
      </c>
      <c r="I2347" s="10">
        <f>IF(OR(G2347="",LEFT(A2347,1)="C",D2347&lt;=0,F2347&lt;=0,ISNUMBER(MATCH(B2347,NonProduct,0)),LEFT(B2347,5)="gift_",H2347&lt;&gt;"United Kingdom"),"Drop","Keep")</f>
        <v/>
      </c>
    </row>
    <row r="2348">
      <c r="A2348" t="n">
        <v>540239</v>
      </c>
      <c r="B2348" t="inlineStr">
        <is>
          <t>15056N</t>
        </is>
      </c>
      <c r="C2348" t="inlineStr">
        <is>
          <t>EDWARDIAN PARASOL NATURAL</t>
        </is>
      </c>
      <c r="D2348" t="n">
        <v>3</v>
      </c>
      <c r="E2348" s="8" t="n">
        <v>40548.61666666667</v>
      </c>
      <c r="F2348" s="9" t="n">
        <v>5.95</v>
      </c>
      <c r="G2348" t="n">
        <v>12682</v>
      </c>
      <c r="H2348" t="inlineStr">
        <is>
          <t>France</t>
        </is>
      </c>
      <c r="I2348" s="10">
        <f>IF(OR(G2348="",LEFT(A2348,1)="C",D2348&lt;=0,F2348&lt;=0,ISNUMBER(MATCH(B2348,NonProduct,0)),LEFT(B2348,5)="gift_",H2348&lt;&gt;"United Kingdom"),"Drop","Keep")</f>
        <v/>
      </c>
    </row>
    <row r="2349">
      <c r="A2349" t="n">
        <v>540239</v>
      </c>
      <c r="B2349" t="inlineStr">
        <is>
          <t>15056P</t>
        </is>
      </c>
      <c r="C2349" t="inlineStr">
        <is>
          <t>EDWARDIAN PARASOL PINK</t>
        </is>
      </c>
      <c r="D2349" t="n">
        <v>3</v>
      </c>
      <c r="E2349" s="8" t="n">
        <v>40548.61666666667</v>
      </c>
      <c r="F2349" s="9" t="n">
        <v>5.95</v>
      </c>
      <c r="G2349" t="n">
        <v>12682</v>
      </c>
      <c r="H2349" t="inlineStr">
        <is>
          <t>France</t>
        </is>
      </c>
      <c r="I2349" s="10">
        <f>IF(OR(G2349="",LEFT(A2349,1)="C",D2349&lt;=0,F2349&lt;=0,ISNUMBER(MATCH(B2349,NonProduct,0)),LEFT(B2349,5)="gift_",H2349&lt;&gt;"United Kingdom"),"Drop","Keep")</f>
        <v/>
      </c>
    </row>
    <row r="2350">
      <c r="A2350" t="n">
        <v>540239</v>
      </c>
      <c r="B2350" t="n">
        <v>20679</v>
      </c>
      <c r="C2350" t="inlineStr">
        <is>
          <t>EDWARDIAN PARASOL RED</t>
        </is>
      </c>
      <c r="D2350" t="n">
        <v>9</v>
      </c>
      <c r="E2350" s="8" t="n">
        <v>40548.61666666667</v>
      </c>
      <c r="F2350" s="9" t="n">
        <v>5.95</v>
      </c>
      <c r="G2350" t="n">
        <v>12682</v>
      </c>
      <c r="H2350" t="inlineStr">
        <is>
          <t>France</t>
        </is>
      </c>
      <c r="I2350" s="10">
        <f>IF(OR(G2350="",LEFT(A2350,1)="C",D2350&lt;=0,F2350&lt;=0,ISNUMBER(MATCH(B2350,NonProduct,0)),LEFT(B2350,5)="gift_",H2350&lt;&gt;"United Kingdom"),"Drop","Keep")</f>
        <v/>
      </c>
    </row>
    <row r="2351">
      <c r="A2351" t="n">
        <v>540239</v>
      </c>
      <c r="B2351" t="n">
        <v>21915</v>
      </c>
      <c r="C2351" t="inlineStr">
        <is>
          <t xml:space="preserve">RED  HARMONICA IN BOX </t>
        </is>
      </c>
      <c r="D2351" t="n">
        <v>12</v>
      </c>
      <c r="E2351" s="8" t="n">
        <v>40548.61666666667</v>
      </c>
      <c r="F2351" s="9" t="n">
        <v>1.25</v>
      </c>
      <c r="G2351" t="n">
        <v>12682</v>
      </c>
      <c r="H2351" t="inlineStr">
        <is>
          <t>France</t>
        </is>
      </c>
      <c r="I2351" s="10">
        <f>IF(OR(G2351="",LEFT(A2351,1)="C",D2351&lt;=0,F2351&lt;=0,ISNUMBER(MATCH(B2351,NonProduct,0)),LEFT(B2351,5)="gift_",H2351&lt;&gt;"United Kingdom"),"Drop","Keep")</f>
        <v/>
      </c>
    </row>
    <row r="2352">
      <c r="A2352" t="n">
        <v>540239</v>
      </c>
      <c r="B2352" t="n">
        <v>22027</v>
      </c>
      <c r="C2352" t="inlineStr">
        <is>
          <t>TEA PARTY BIRTHDAY CARD</t>
        </is>
      </c>
      <c r="D2352" t="n">
        <v>12</v>
      </c>
      <c r="E2352" s="8" t="n">
        <v>40548.61666666667</v>
      </c>
      <c r="F2352" s="9" t="n">
        <v>0.42</v>
      </c>
      <c r="G2352" t="n">
        <v>12682</v>
      </c>
      <c r="H2352" t="inlineStr">
        <is>
          <t>France</t>
        </is>
      </c>
      <c r="I2352" s="10">
        <f>IF(OR(G2352="",LEFT(A2352,1)="C",D2352&lt;=0,F2352&lt;=0,ISNUMBER(MATCH(B2352,NonProduct,0)),LEFT(B2352,5)="gift_",H2352&lt;&gt;"United Kingdom"),"Drop","Keep")</f>
        <v/>
      </c>
    </row>
    <row r="2353">
      <c r="A2353" t="n">
        <v>540239</v>
      </c>
      <c r="B2353" t="n">
        <v>22090</v>
      </c>
      <c r="C2353" t="inlineStr">
        <is>
          <t>PAPER BUNTING RETROSPOT</t>
        </is>
      </c>
      <c r="D2353" t="n">
        <v>6</v>
      </c>
      <c r="E2353" s="8" t="n">
        <v>40548.61666666667</v>
      </c>
      <c r="F2353" s="9" t="n">
        <v>2.95</v>
      </c>
      <c r="G2353" t="n">
        <v>12682</v>
      </c>
      <c r="H2353" t="inlineStr">
        <is>
          <t>France</t>
        </is>
      </c>
      <c r="I2353" s="10">
        <f>IF(OR(G2353="",LEFT(A2353,1)="C",D2353&lt;=0,F2353&lt;=0,ISNUMBER(MATCH(B2353,NonProduct,0)),LEFT(B2353,5)="gift_",H2353&lt;&gt;"United Kingdom"),"Drop","Keep")</f>
        <v/>
      </c>
    </row>
    <row r="2354">
      <c r="A2354" t="n">
        <v>540239</v>
      </c>
      <c r="B2354" t="n">
        <v>22333</v>
      </c>
      <c r="C2354" t="inlineStr">
        <is>
          <t>RETROSPOT PARTY BAG + STICKER SET</t>
        </is>
      </c>
      <c r="D2354" t="n">
        <v>8</v>
      </c>
      <c r="E2354" s="8" t="n">
        <v>40548.61666666667</v>
      </c>
      <c r="F2354" s="9" t="n">
        <v>1.65</v>
      </c>
      <c r="G2354" t="n">
        <v>12682</v>
      </c>
      <c r="H2354" t="inlineStr">
        <is>
          <t>France</t>
        </is>
      </c>
      <c r="I2354" s="10">
        <f>IF(OR(G2354="",LEFT(A2354,1)="C",D2354&lt;=0,F2354&lt;=0,ISNUMBER(MATCH(B2354,NonProduct,0)),LEFT(B2354,5)="gift_",H2354&lt;&gt;"United Kingdom"),"Drop","Keep")</f>
        <v/>
      </c>
    </row>
    <row r="2355">
      <c r="A2355" t="n">
        <v>540239</v>
      </c>
      <c r="B2355" t="inlineStr">
        <is>
          <t>POST</t>
        </is>
      </c>
      <c r="C2355" t="inlineStr">
        <is>
          <t>POSTAGE</t>
        </is>
      </c>
      <c r="D2355" t="n">
        <v>4</v>
      </c>
      <c r="E2355" s="8" t="n">
        <v>40548.61666666667</v>
      </c>
      <c r="F2355" s="9" t="n">
        <v>18</v>
      </c>
      <c r="G2355" t="n">
        <v>12682</v>
      </c>
      <c r="H2355" t="inlineStr">
        <is>
          <t>France</t>
        </is>
      </c>
      <c r="I2355" s="10">
        <f>IF(OR(G2355="",LEFT(A2355,1)="C",D2355&lt;=0,F2355&lt;=0,ISNUMBER(MATCH(B2355,NonProduct,0)),LEFT(B2355,5)="gift_",H2355&lt;&gt;"United Kingdom"),"Drop","Keep")</f>
        <v/>
      </c>
    </row>
    <row r="2356">
      <c r="A2356" t="n">
        <v>540240</v>
      </c>
      <c r="B2356" t="n">
        <v>21879</v>
      </c>
      <c r="C2356" t="inlineStr">
        <is>
          <t>HEARTS GIFT TAPE</t>
        </is>
      </c>
      <c r="D2356" t="n">
        <v>24</v>
      </c>
      <c r="E2356" s="8" t="n">
        <v>40548.63125</v>
      </c>
      <c r="F2356" s="9" t="n">
        <v>0.19</v>
      </c>
      <c r="G2356" t="n">
        <v>17585</v>
      </c>
      <c r="H2356" t="inlineStr">
        <is>
          <t>United Kingdom</t>
        </is>
      </c>
      <c r="I2356" s="10">
        <f>IF(OR(G2356="",LEFT(A2356,1)="C",D2356&lt;=0,F2356&lt;=0,ISNUMBER(MATCH(B2356,NonProduct,0)),LEFT(B2356,5)="gift_",H2356&lt;&gt;"United Kingdom"),"Drop","Keep")</f>
        <v/>
      </c>
    </row>
    <row r="2357">
      <c r="A2357" t="n">
        <v>540240</v>
      </c>
      <c r="B2357" t="n">
        <v>16225</v>
      </c>
      <c r="C2357" t="inlineStr">
        <is>
          <t>RATTLE SNAKE EGGS</t>
        </is>
      </c>
      <c r="D2357" t="n">
        <v>24</v>
      </c>
      <c r="E2357" s="8" t="n">
        <v>40548.63125</v>
      </c>
      <c r="F2357" s="9" t="n">
        <v>0.42</v>
      </c>
      <c r="G2357" t="n">
        <v>17585</v>
      </c>
      <c r="H2357" t="inlineStr">
        <is>
          <t>United Kingdom</t>
        </is>
      </c>
      <c r="I2357" s="10">
        <f>IF(OR(G2357="",LEFT(A2357,1)="C",D2357&lt;=0,F2357&lt;=0,ISNUMBER(MATCH(B2357,NonProduct,0)),LEFT(B2357,5)="gift_",H2357&lt;&gt;"United Kingdom"),"Drop","Keep")</f>
        <v/>
      </c>
    </row>
    <row r="2358">
      <c r="A2358" t="n">
        <v>540240</v>
      </c>
      <c r="B2358" t="n">
        <v>21880</v>
      </c>
      <c r="C2358" t="inlineStr">
        <is>
          <t>RED RETROSPOT TAPE</t>
        </is>
      </c>
      <c r="D2358" t="n">
        <v>24</v>
      </c>
      <c r="E2358" s="8" t="n">
        <v>40548.63125</v>
      </c>
      <c r="F2358" s="9" t="n">
        <v>0.19</v>
      </c>
      <c r="G2358" t="n">
        <v>17585</v>
      </c>
      <c r="H2358" t="inlineStr">
        <is>
          <t>United Kingdom</t>
        </is>
      </c>
      <c r="I2358" s="10">
        <f>IF(OR(G2358="",LEFT(A2358,1)="C",D2358&lt;=0,F2358&lt;=0,ISNUMBER(MATCH(B2358,NonProduct,0)),LEFT(B2358,5)="gift_",H2358&lt;&gt;"United Kingdom"),"Drop","Keep")</f>
        <v/>
      </c>
    </row>
    <row r="2359">
      <c r="A2359" t="n">
        <v>540240</v>
      </c>
      <c r="B2359" t="n">
        <v>21881</v>
      </c>
      <c r="C2359" t="inlineStr">
        <is>
          <t>CUTE CATS TAPE</t>
        </is>
      </c>
      <c r="D2359" t="n">
        <v>24</v>
      </c>
      <c r="E2359" s="8" t="n">
        <v>40548.63125</v>
      </c>
      <c r="F2359" s="9" t="n">
        <v>0.19</v>
      </c>
      <c r="G2359" t="n">
        <v>17585</v>
      </c>
      <c r="H2359" t="inlineStr">
        <is>
          <t>United Kingdom</t>
        </is>
      </c>
      <c r="I2359" s="10">
        <f>IF(OR(G2359="",LEFT(A2359,1)="C",D2359&lt;=0,F2359&lt;=0,ISNUMBER(MATCH(B2359,NonProduct,0)),LEFT(B2359,5)="gift_",H2359&lt;&gt;"United Kingdom"),"Drop","Keep")</f>
        <v/>
      </c>
    </row>
    <row r="2360">
      <c r="A2360" t="n">
        <v>540240</v>
      </c>
      <c r="B2360" t="n">
        <v>21883</v>
      </c>
      <c r="C2360" t="inlineStr">
        <is>
          <t xml:space="preserve">STARS GIFT TAPE </t>
        </is>
      </c>
      <c r="D2360" t="n">
        <v>24</v>
      </c>
      <c r="E2360" s="8" t="n">
        <v>40548.63125</v>
      </c>
      <c r="F2360" s="9" t="n">
        <v>0.19</v>
      </c>
      <c r="G2360" t="n">
        <v>17585</v>
      </c>
      <c r="H2360" t="inlineStr">
        <is>
          <t>United Kingdom</t>
        </is>
      </c>
      <c r="I2360" s="10">
        <f>IF(OR(G2360="",LEFT(A2360,1)="C",D2360&lt;=0,F2360&lt;=0,ISNUMBER(MATCH(B2360,NonProduct,0)),LEFT(B2360,5)="gift_",H2360&lt;&gt;"United Kingdom"),"Drop","Keep")</f>
        <v/>
      </c>
    </row>
    <row r="2361">
      <c r="A2361" t="n">
        <v>540240</v>
      </c>
      <c r="B2361" t="n">
        <v>22222</v>
      </c>
      <c r="C2361" t="inlineStr">
        <is>
          <t>CAKE PLATE LOVEBIRD WHITE</t>
        </is>
      </c>
      <c r="D2361" t="n">
        <v>12</v>
      </c>
      <c r="E2361" s="8" t="n">
        <v>40548.63125</v>
      </c>
      <c r="F2361" s="9" t="n">
        <v>1.95</v>
      </c>
      <c r="G2361" t="n">
        <v>17585</v>
      </c>
      <c r="H2361" t="inlineStr">
        <is>
          <t>United Kingdom</t>
        </is>
      </c>
      <c r="I2361" s="10">
        <f>IF(OR(G2361="",LEFT(A2361,1)="C",D2361&lt;=0,F2361&lt;=0,ISNUMBER(MATCH(B2361,NonProduct,0)),LEFT(B2361,5)="gift_",H2361&lt;&gt;"United Kingdom"),"Drop","Keep")</f>
        <v/>
      </c>
    </row>
    <row r="2362">
      <c r="A2362" t="n">
        <v>540240</v>
      </c>
      <c r="B2362" t="n">
        <v>22263</v>
      </c>
      <c r="C2362" t="inlineStr">
        <is>
          <t xml:space="preserve">FELT EGG COSY LADYBIRD </t>
        </is>
      </c>
      <c r="D2362" t="n">
        <v>48</v>
      </c>
      <c r="E2362" s="8" t="n">
        <v>40548.63125</v>
      </c>
      <c r="F2362" s="9" t="n">
        <v>0.19</v>
      </c>
      <c r="G2362" t="n">
        <v>17585</v>
      </c>
      <c r="H2362" t="inlineStr">
        <is>
          <t>United Kingdom</t>
        </is>
      </c>
      <c r="I2362" s="10">
        <f>IF(OR(G2362="",LEFT(A2362,1)="C",D2362&lt;=0,F2362&lt;=0,ISNUMBER(MATCH(B2362,NonProduct,0)),LEFT(B2362,5)="gift_",H2362&lt;&gt;"United Kingdom"),"Drop","Keep")</f>
        <v/>
      </c>
    </row>
    <row r="2363">
      <c r="A2363" t="n">
        <v>540240</v>
      </c>
      <c r="B2363" t="n">
        <v>22264</v>
      </c>
      <c r="C2363" t="inlineStr">
        <is>
          <t xml:space="preserve">FELT FARM ANIMAL WHITE BUNNY </t>
        </is>
      </c>
      <c r="D2363" t="n">
        <v>48</v>
      </c>
      <c r="E2363" s="8" t="n">
        <v>40548.63125</v>
      </c>
      <c r="F2363" s="9" t="n">
        <v>0.19</v>
      </c>
      <c r="G2363" t="n">
        <v>17585</v>
      </c>
      <c r="H2363" t="inlineStr">
        <is>
          <t>United Kingdom</t>
        </is>
      </c>
      <c r="I2363" s="10">
        <f>IF(OR(G2363="",LEFT(A2363,1)="C",D2363&lt;=0,F2363&lt;=0,ISNUMBER(MATCH(B2363,NonProduct,0)),LEFT(B2363,5)="gift_",H2363&lt;&gt;"United Kingdom"),"Drop","Keep")</f>
        <v/>
      </c>
    </row>
    <row r="2364">
      <c r="A2364" t="n">
        <v>540240</v>
      </c>
      <c r="B2364" t="n">
        <v>22391</v>
      </c>
      <c r="C2364" t="inlineStr">
        <is>
          <t>PAPERWEIGHT HOME SWEET HOME</t>
        </is>
      </c>
      <c r="D2364" t="n">
        <v>12</v>
      </c>
      <c r="E2364" s="8" t="n">
        <v>40548.63125</v>
      </c>
      <c r="F2364" s="9" t="n">
        <v>0.85</v>
      </c>
      <c r="G2364" t="n">
        <v>17585</v>
      </c>
      <c r="H2364" t="inlineStr">
        <is>
          <t>United Kingdom</t>
        </is>
      </c>
      <c r="I2364" s="10">
        <f>IF(OR(G2364="",LEFT(A2364,1)="C",D2364&lt;=0,F2364&lt;=0,ISNUMBER(MATCH(B2364,NonProduct,0)),LEFT(B2364,5)="gift_",H2364&lt;&gt;"United Kingdom"),"Drop","Keep")</f>
        <v/>
      </c>
    </row>
    <row r="2365">
      <c r="A2365" t="n">
        <v>540240</v>
      </c>
      <c r="B2365" t="n">
        <v>22394</v>
      </c>
      <c r="C2365" t="inlineStr">
        <is>
          <t xml:space="preserve">PAPERWEIGHT KINGS CHOICE </t>
        </is>
      </c>
      <c r="D2365" t="n">
        <v>12</v>
      </c>
      <c r="E2365" s="8" t="n">
        <v>40548.63125</v>
      </c>
      <c r="F2365" s="9" t="n">
        <v>0.85</v>
      </c>
      <c r="G2365" t="n">
        <v>17585</v>
      </c>
      <c r="H2365" t="inlineStr">
        <is>
          <t>United Kingdom</t>
        </is>
      </c>
      <c r="I2365" s="10">
        <f>IF(OR(G2365="",LEFT(A2365,1)="C",D2365&lt;=0,F2365&lt;=0,ISNUMBER(MATCH(B2365,NonProduct,0)),LEFT(B2365,5)="gift_",H2365&lt;&gt;"United Kingdom"),"Drop","Keep")</f>
        <v/>
      </c>
    </row>
    <row r="2366">
      <c r="A2366" t="n">
        <v>540240</v>
      </c>
      <c r="B2366" t="n">
        <v>22512</v>
      </c>
      <c r="C2366" t="inlineStr">
        <is>
          <t>DOORSTOP RACING CAR DESIGN</t>
        </is>
      </c>
      <c r="D2366" t="n">
        <v>8</v>
      </c>
      <c r="E2366" s="8" t="n">
        <v>40548.63125</v>
      </c>
      <c r="F2366" s="9" t="n">
        <v>1.25</v>
      </c>
      <c r="G2366" t="n">
        <v>17585</v>
      </c>
      <c r="H2366" t="inlineStr">
        <is>
          <t>United Kingdom</t>
        </is>
      </c>
      <c r="I2366" s="10">
        <f>IF(OR(G2366="",LEFT(A2366,1)="C",D2366&lt;=0,F2366&lt;=0,ISNUMBER(MATCH(B2366,NonProduct,0)),LEFT(B2366,5)="gift_",H2366&lt;&gt;"United Kingdom"),"Drop","Keep")</f>
        <v/>
      </c>
    </row>
    <row r="2367">
      <c r="A2367" t="n">
        <v>540240</v>
      </c>
      <c r="B2367" t="n">
        <v>22610</v>
      </c>
      <c r="C2367" t="inlineStr">
        <is>
          <t>PENS ASSORTED FUNNY FACE</t>
        </is>
      </c>
      <c r="D2367" t="n">
        <v>36</v>
      </c>
      <c r="E2367" s="8" t="n">
        <v>40548.63125</v>
      </c>
      <c r="F2367" s="9" t="n">
        <v>0.21</v>
      </c>
      <c r="G2367" t="n">
        <v>17585</v>
      </c>
      <c r="H2367" t="inlineStr">
        <is>
          <t>United Kingdom</t>
        </is>
      </c>
      <c r="I2367" s="10">
        <f>IF(OR(G2367="",LEFT(A2367,1)="C",D2367&lt;=0,F2367&lt;=0,ISNUMBER(MATCH(B2367,NonProduct,0)),LEFT(B2367,5)="gift_",H2367&lt;&gt;"United Kingdom"),"Drop","Keep")</f>
        <v/>
      </c>
    </row>
    <row r="2368">
      <c r="A2368" t="n">
        <v>540240</v>
      </c>
      <c r="B2368" t="n">
        <v>22700</v>
      </c>
      <c r="C2368" t="inlineStr">
        <is>
          <t>BLACK AND WHITE DOG BOWL</t>
        </is>
      </c>
      <c r="D2368" t="n">
        <v>24</v>
      </c>
      <c r="E2368" s="8" t="n">
        <v>40548.63125</v>
      </c>
      <c r="F2368" s="9" t="n">
        <v>0.85</v>
      </c>
      <c r="G2368" t="n">
        <v>17585</v>
      </c>
      <c r="H2368" t="inlineStr">
        <is>
          <t>United Kingdom</t>
        </is>
      </c>
      <c r="I2368" s="10">
        <f>IF(OR(G2368="",LEFT(A2368,1)="C",D2368&lt;=0,F2368&lt;=0,ISNUMBER(MATCH(B2368,NonProduct,0)),LEFT(B2368,5)="gift_",H2368&lt;&gt;"United Kingdom"),"Drop","Keep")</f>
        <v/>
      </c>
    </row>
    <row r="2369">
      <c r="A2369" t="n">
        <v>540240</v>
      </c>
      <c r="B2369" t="n">
        <v>22702</v>
      </c>
      <c r="C2369" t="inlineStr">
        <is>
          <t>BLACK AND WHITE CAT BOWL</t>
        </is>
      </c>
      <c r="D2369" t="n">
        <v>24</v>
      </c>
      <c r="E2369" s="8" t="n">
        <v>40548.63125</v>
      </c>
      <c r="F2369" s="9" t="n">
        <v>0.65</v>
      </c>
      <c r="G2369" t="n">
        <v>17585</v>
      </c>
      <c r="H2369" t="inlineStr">
        <is>
          <t>United Kingdom</t>
        </is>
      </c>
      <c r="I2369" s="10">
        <f>IF(OR(G2369="",LEFT(A2369,1)="C",D2369&lt;=0,F2369&lt;=0,ISNUMBER(MATCH(B2369,NonProduct,0)),LEFT(B2369,5)="gift_",H2369&lt;&gt;"United Kingdom"),"Drop","Keep")</f>
        <v/>
      </c>
    </row>
    <row r="2370">
      <c r="A2370" t="n">
        <v>540240</v>
      </c>
      <c r="B2370" t="n">
        <v>22782</v>
      </c>
      <c r="C2370" t="inlineStr">
        <is>
          <t xml:space="preserve">SET 3 WICKER STORAGE BASKETS </t>
        </is>
      </c>
      <c r="D2370" t="n">
        <v>4</v>
      </c>
      <c r="E2370" s="8" t="n">
        <v>40548.63125</v>
      </c>
      <c r="F2370" s="9" t="n">
        <v>9.949999999999999</v>
      </c>
      <c r="G2370" t="n">
        <v>17585</v>
      </c>
      <c r="H2370" t="inlineStr">
        <is>
          <t>United Kingdom</t>
        </is>
      </c>
      <c r="I2370" s="10">
        <f>IF(OR(G2370="",LEFT(A2370,1)="C",D2370&lt;=0,F2370&lt;=0,ISNUMBER(MATCH(B2370,NonProduct,0)),LEFT(B2370,5)="gift_",H2370&lt;&gt;"United Kingdom"),"Drop","Keep")</f>
        <v/>
      </c>
    </row>
    <row r="2371">
      <c r="A2371" t="n">
        <v>540240</v>
      </c>
      <c r="B2371" t="n">
        <v>22783</v>
      </c>
      <c r="C2371" t="inlineStr">
        <is>
          <t>SET 3 WICKER OVAL BASKETS W LIDS</t>
        </is>
      </c>
      <c r="D2371" t="n">
        <v>4</v>
      </c>
      <c r="E2371" s="8" t="n">
        <v>40548.63125</v>
      </c>
      <c r="F2371" s="9" t="n">
        <v>7.95</v>
      </c>
      <c r="G2371" t="n">
        <v>17585</v>
      </c>
      <c r="H2371" t="inlineStr">
        <is>
          <t>United Kingdom</t>
        </is>
      </c>
      <c r="I2371" s="10">
        <f>IF(OR(G2371="",LEFT(A2371,1)="C",D2371&lt;=0,F2371&lt;=0,ISNUMBER(MATCH(B2371,NonProduct,0)),LEFT(B2371,5)="gift_",H2371&lt;&gt;"United Kingdom"),"Drop","Keep")</f>
        <v/>
      </c>
    </row>
    <row r="2372">
      <c r="A2372" t="n">
        <v>540240</v>
      </c>
      <c r="B2372" t="n">
        <v>84819</v>
      </c>
      <c r="C2372" t="inlineStr">
        <is>
          <t>DANISH ROSE ROUND SEWING BOX</t>
        </is>
      </c>
      <c r="D2372" t="n">
        <v>16</v>
      </c>
      <c r="E2372" s="8" t="n">
        <v>40548.63125</v>
      </c>
      <c r="F2372" s="9" t="n">
        <v>0.85</v>
      </c>
      <c r="G2372" t="n">
        <v>17585</v>
      </c>
      <c r="H2372" t="inlineStr">
        <is>
          <t>United Kingdom</t>
        </is>
      </c>
      <c r="I2372" s="10">
        <f>IF(OR(G2372="",LEFT(A2372,1)="C",D2372&lt;=0,F2372&lt;=0,ISNUMBER(MATCH(B2372,NonProduct,0)),LEFT(B2372,5)="gift_",H2372&lt;&gt;"United Kingdom"),"Drop","Keep")</f>
        <v/>
      </c>
    </row>
    <row r="2373">
      <c r="A2373" t="n">
        <v>540240</v>
      </c>
      <c r="B2373" t="n">
        <v>85054</v>
      </c>
      <c r="C2373" t="inlineStr">
        <is>
          <t>FRENCH ENAMEL POT W LID</t>
        </is>
      </c>
      <c r="D2373" t="n">
        <v>12</v>
      </c>
      <c r="E2373" s="8" t="n">
        <v>40548.63125</v>
      </c>
      <c r="F2373" s="9" t="n">
        <v>1.25</v>
      </c>
      <c r="G2373" t="n">
        <v>17585</v>
      </c>
      <c r="H2373" t="inlineStr">
        <is>
          <t>United Kingdom</t>
        </is>
      </c>
      <c r="I2373" s="10">
        <f>IF(OR(G2373="",LEFT(A2373,1)="C",D2373&lt;=0,F2373&lt;=0,ISNUMBER(MATCH(B2373,NonProduct,0)),LEFT(B2373,5)="gift_",H2373&lt;&gt;"United Kingdom"),"Drop","Keep")</f>
        <v/>
      </c>
    </row>
    <row r="2374">
      <c r="A2374" t="n">
        <v>540240</v>
      </c>
      <c r="B2374" t="inlineStr">
        <is>
          <t>85039C</t>
        </is>
      </c>
      <c r="C2374" t="inlineStr">
        <is>
          <t>S/4 BLACK MINI ROSE CANDLE IN BOWL</t>
        </is>
      </c>
      <c r="D2374" t="n">
        <v>48</v>
      </c>
      <c r="E2374" s="8" t="n">
        <v>40548.63125</v>
      </c>
      <c r="F2374" s="9" t="n">
        <v>0.42</v>
      </c>
      <c r="G2374" t="n">
        <v>17585</v>
      </c>
      <c r="H2374" t="inlineStr">
        <is>
          <t>United Kingdom</t>
        </is>
      </c>
      <c r="I2374" s="10">
        <f>IF(OR(G2374="",LEFT(A2374,1)="C",D2374&lt;=0,F2374&lt;=0,ISNUMBER(MATCH(B2374,NonProduct,0)),LEFT(B2374,5)="gift_",H2374&lt;&gt;"United Kingdom"),"Drop","Keep")</f>
        <v/>
      </c>
    </row>
    <row r="2375">
      <c r="A2375" t="n">
        <v>540240</v>
      </c>
      <c r="B2375" t="n">
        <v>85059</v>
      </c>
      <c r="C2375" t="inlineStr">
        <is>
          <t>FRENCH ENAMEL WATER BASIN</t>
        </is>
      </c>
      <c r="D2375" t="n">
        <v>8</v>
      </c>
      <c r="E2375" s="8" t="n">
        <v>40548.63125</v>
      </c>
      <c r="F2375" s="9" t="n">
        <v>1.25</v>
      </c>
      <c r="G2375" t="n">
        <v>17585</v>
      </c>
      <c r="H2375" t="inlineStr">
        <is>
          <t>United Kingdom</t>
        </is>
      </c>
      <c r="I2375" s="10">
        <f>IF(OR(G2375="",LEFT(A2375,1)="C",D2375&lt;=0,F2375&lt;=0,ISNUMBER(MATCH(B2375,NonProduct,0)),LEFT(B2375,5)="gift_",H2375&lt;&gt;"United Kingdom"),"Drop","Keep")</f>
        <v/>
      </c>
    </row>
    <row r="2376">
      <c r="A2376" t="n">
        <v>540240</v>
      </c>
      <c r="B2376" t="inlineStr">
        <is>
          <t>85159A</t>
        </is>
      </c>
      <c r="C2376" t="inlineStr">
        <is>
          <t>BLACK TEA,COFFEE,SUGAR JARS</t>
        </is>
      </c>
      <c r="D2376" t="n">
        <v>12</v>
      </c>
      <c r="E2376" s="8" t="n">
        <v>40548.63125</v>
      </c>
      <c r="F2376" s="9" t="n">
        <v>1.25</v>
      </c>
      <c r="G2376" t="n">
        <v>17585</v>
      </c>
      <c r="H2376" t="inlineStr">
        <is>
          <t>United Kingdom</t>
        </is>
      </c>
      <c r="I2376" s="10">
        <f>IF(OR(G2376="",LEFT(A2376,1)="C",D2376&lt;=0,F2376&lt;=0,ISNUMBER(MATCH(B2376,NonProduct,0)),LEFT(B2376,5)="gift_",H2376&lt;&gt;"United Kingdom"),"Drop","Keep")</f>
        <v/>
      </c>
    </row>
    <row r="2377">
      <c r="A2377" t="n">
        <v>540240</v>
      </c>
      <c r="B2377" t="inlineStr">
        <is>
          <t>85159B</t>
        </is>
      </c>
      <c r="C2377" t="inlineStr">
        <is>
          <t>WHITE TEA,COFFEE,SUGAR JARS</t>
        </is>
      </c>
      <c r="D2377" t="n">
        <v>12</v>
      </c>
      <c r="E2377" s="8" t="n">
        <v>40548.63125</v>
      </c>
      <c r="F2377" s="9" t="n">
        <v>1.25</v>
      </c>
      <c r="G2377" t="n">
        <v>17585</v>
      </c>
      <c r="H2377" t="inlineStr">
        <is>
          <t>United Kingdom</t>
        </is>
      </c>
      <c r="I2377" s="10">
        <f>IF(OR(G2377="",LEFT(A2377,1)="C",D2377&lt;=0,F2377&lt;=0,ISNUMBER(MATCH(B2377,NonProduct,0)),LEFT(B2377,5)="gift_",H2377&lt;&gt;"United Kingdom"),"Drop","Keep")</f>
        <v/>
      </c>
    </row>
    <row r="2378">
      <c r="A2378" t="n">
        <v>540240</v>
      </c>
      <c r="B2378" t="n">
        <v>85174</v>
      </c>
      <c r="C2378" t="inlineStr">
        <is>
          <t>S/4 CACTI CANDLES</t>
        </is>
      </c>
      <c r="D2378" t="n">
        <v>16</v>
      </c>
      <c r="E2378" s="8" t="n">
        <v>40548.63125</v>
      </c>
      <c r="F2378" s="9" t="n">
        <v>1.95</v>
      </c>
      <c r="G2378" t="n">
        <v>17585</v>
      </c>
      <c r="H2378" t="inlineStr">
        <is>
          <t>United Kingdom</t>
        </is>
      </c>
      <c r="I2378" s="10">
        <f>IF(OR(G2378="",LEFT(A2378,1)="C",D2378&lt;=0,F2378&lt;=0,ISNUMBER(MATCH(B2378,NonProduct,0)),LEFT(B2378,5)="gift_",H2378&lt;&gt;"United Kingdom"),"Drop","Keep")</f>
        <v/>
      </c>
    </row>
    <row r="2379">
      <c r="A2379" t="n">
        <v>540240</v>
      </c>
      <c r="B2379" t="n">
        <v>85111</v>
      </c>
      <c r="C2379" t="inlineStr">
        <is>
          <t>SILVER GLITTER FLOWER VOTIVE HOLDER</t>
        </is>
      </c>
      <c r="D2379" t="n">
        <v>72</v>
      </c>
      <c r="E2379" s="8" t="n">
        <v>40548.63125</v>
      </c>
      <c r="F2379" s="9" t="n">
        <v>0.29</v>
      </c>
      <c r="G2379" t="n">
        <v>17585</v>
      </c>
      <c r="H2379" t="inlineStr">
        <is>
          <t>United Kingdom</t>
        </is>
      </c>
      <c r="I2379" s="10">
        <f>IF(OR(G2379="",LEFT(A2379,1)="C",D2379&lt;=0,F2379&lt;=0,ISNUMBER(MATCH(B2379,NonProduct,0)),LEFT(B2379,5)="gift_",H2379&lt;&gt;"United Kingdom"),"Drop","Keep")</f>
        <v/>
      </c>
    </row>
    <row r="2380">
      <c r="A2380" t="n">
        <v>540240</v>
      </c>
      <c r="B2380" t="n">
        <v>22720</v>
      </c>
      <c r="C2380" t="inlineStr">
        <is>
          <t xml:space="preserve">SET OF 3 CAKE TINS PANTRY DESIGN </t>
        </is>
      </c>
      <c r="D2380" t="n">
        <v>3</v>
      </c>
      <c r="E2380" s="8" t="n">
        <v>40548.63125</v>
      </c>
      <c r="F2380" s="9" t="n">
        <v>4.95</v>
      </c>
      <c r="G2380" t="n">
        <v>17585</v>
      </c>
      <c r="H2380" t="inlineStr">
        <is>
          <t>United Kingdom</t>
        </is>
      </c>
      <c r="I2380" s="10">
        <f>IF(OR(G2380="",LEFT(A2380,1)="C",D2380&lt;=0,F2380&lt;=0,ISNUMBER(MATCH(B2380,NonProduct,0)),LEFT(B2380,5)="gift_",H2380&lt;&gt;"United Kingdom"),"Drop","Keep")</f>
        <v/>
      </c>
    </row>
    <row r="2381">
      <c r="A2381" t="n">
        <v>540240</v>
      </c>
      <c r="B2381" t="n">
        <v>22722</v>
      </c>
      <c r="C2381" t="inlineStr">
        <is>
          <t>SET OF 6 SPICE TINS PANTRY DESIGN</t>
        </is>
      </c>
      <c r="D2381" t="n">
        <v>4</v>
      </c>
      <c r="E2381" s="8" t="n">
        <v>40548.63125</v>
      </c>
      <c r="F2381" s="9" t="n">
        <v>3.95</v>
      </c>
      <c r="G2381" t="n">
        <v>17585</v>
      </c>
      <c r="H2381" t="inlineStr">
        <is>
          <t>United Kingdom</t>
        </is>
      </c>
      <c r="I2381" s="10">
        <f>IF(OR(G2381="",LEFT(A2381,1)="C",D2381&lt;=0,F2381&lt;=0,ISNUMBER(MATCH(B2381,NonProduct,0)),LEFT(B2381,5)="gift_",H2381&lt;&gt;"United Kingdom"),"Drop","Keep")</f>
        <v/>
      </c>
    </row>
    <row r="2382">
      <c r="A2382" t="n">
        <v>540240</v>
      </c>
      <c r="B2382" t="n">
        <v>22723</v>
      </c>
      <c r="C2382" t="inlineStr">
        <is>
          <t>SET OF 6 HERB TINS SKETCHBOOK</t>
        </is>
      </c>
      <c r="D2382" t="n">
        <v>4</v>
      </c>
      <c r="E2382" s="8" t="n">
        <v>40548.63125</v>
      </c>
      <c r="F2382" s="9" t="n">
        <v>3.95</v>
      </c>
      <c r="G2382" t="n">
        <v>17585</v>
      </c>
      <c r="H2382" t="inlineStr">
        <is>
          <t>United Kingdom</t>
        </is>
      </c>
      <c r="I2382" s="10">
        <f>IF(OR(G2382="",LEFT(A2382,1)="C",D2382&lt;=0,F2382&lt;=0,ISNUMBER(MATCH(B2382,NonProduct,0)),LEFT(B2382,5)="gift_",H2382&lt;&gt;"United Kingdom"),"Drop","Keep")</f>
        <v/>
      </c>
    </row>
    <row r="2383">
      <c r="A2383" t="n">
        <v>540240</v>
      </c>
      <c r="B2383" t="n">
        <v>22892</v>
      </c>
      <c r="C2383" t="inlineStr">
        <is>
          <t>SET OF SALT AND PEPPER TOADSTOOLS</t>
        </is>
      </c>
      <c r="D2383" t="n">
        <v>12</v>
      </c>
      <c r="E2383" s="8" t="n">
        <v>40548.63125</v>
      </c>
      <c r="F2383" s="9" t="n">
        <v>1.25</v>
      </c>
      <c r="G2383" t="n">
        <v>17585</v>
      </c>
      <c r="H2383" t="inlineStr">
        <is>
          <t>United Kingdom</t>
        </is>
      </c>
      <c r="I2383" s="10">
        <f>IF(OR(G2383="",LEFT(A2383,1)="C",D2383&lt;=0,F2383&lt;=0,ISNUMBER(MATCH(B2383,NonProduct,0)),LEFT(B2383,5)="gift_",H2383&lt;&gt;"United Kingdom"),"Drop","Keep")</f>
        <v/>
      </c>
    </row>
    <row r="2384">
      <c r="A2384" t="n">
        <v>540241</v>
      </c>
      <c r="B2384" t="n">
        <v>35957</v>
      </c>
      <c r="D2384" t="n">
        <v>-939</v>
      </c>
      <c r="E2384" s="8" t="n">
        <v>40548.63680555556</v>
      </c>
      <c r="F2384" s="9" t="n">
        <v>0</v>
      </c>
      <c r="H2384" t="inlineStr">
        <is>
          <t>United Kingdom</t>
        </is>
      </c>
      <c r="I2384" s="10">
        <f>IF(OR(G2384="",LEFT(A2384,1)="C",D2384&lt;=0,F2384&lt;=0,ISNUMBER(MATCH(B2384,NonProduct,0)),LEFT(B2384,5)="gift_",H2384&lt;&gt;"United Kingdom"),"Drop","Keep")</f>
        <v/>
      </c>
    </row>
    <row r="2385">
      <c r="A2385" t="n">
        <v>540242</v>
      </c>
      <c r="B2385" t="n">
        <v>22521</v>
      </c>
      <c r="C2385" t="inlineStr">
        <is>
          <t>CHILDS GARDEN TROWEL PINK</t>
        </is>
      </c>
      <c r="D2385" t="n">
        <v>1</v>
      </c>
      <c r="E2385" s="8" t="n">
        <v>40548.64583333334</v>
      </c>
      <c r="F2385" s="9" t="n">
        <v>0.85</v>
      </c>
      <c r="G2385" t="n">
        <v>15046</v>
      </c>
      <c r="H2385" t="inlineStr">
        <is>
          <t>United Kingdom</t>
        </is>
      </c>
      <c r="I2385" s="10">
        <f>IF(OR(G2385="",LEFT(A2385,1)="C",D2385&lt;=0,F2385&lt;=0,ISNUMBER(MATCH(B2385,NonProduct,0)),LEFT(B2385,5)="gift_",H2385&lt;&gt;"United Kingdom"),"Drop","Keep")</f>
        <v/>
      </c>
    </row>
    <row r="2386">
      <c r="A2386" t="n">
        <v>540242</v>
      </c>
      <c r="B2386" t="n">
        <v>22912</v>
      </c>
      <c r="C2386" t="inlineStr">
        <is>
          <t>YELLOW COAT RACK PARIS FASHION</t>
        </is>
      </c>
      <c r="D2386" t="n">
        <v>1</v>
      </c>
      <c r="E2386" s="8" t="n">
        <v>40548.64583333334</v>
      </c>
      <c r="F2386" s="9" t="n">
        <v>4.95</v>
      </c>
      <c r="G2386" t="n">
        <v>15046</v>
      </c>
      <c r="H2386" t="inlineStr">
        <is>
          <t>United Kingdom</t>
        </is>
      </c>
      <c r="I2386" s="10">
        <f>IF(OR(G2386="",LEFT(A2386,1)="C",D2386&lt;=0,F2386&lt;=0,ISNUMBER(MATCH(B2386,NonProduct,0)),LEFT(B2386,5)="gift_",H2386&lt;&gt;"United Kingdom"),"Drop","Keep")</f>
        <v/>
      </c>
    </row>
    <row r="2387">
      <c r="A2387" t="n">
        <v>540242</v>
      </c>
      <c r="B2387" t="inlineStr">
        <is>
          <t>85123A</t>
        </is>
      </c>
      <c r="C2387" t="inlineStr">
        <is>
          <t>WHITE HANGING HEART T-LIGHT HOLDER</t>
        </is>
      </c>
      <c r="D2387" t="n">
        <v>32</v>
      </c>
      <c r="E2387" s="8" t="n">
        <v>40548.64583333334</v>
      </c>
      <c r="F2387" s="9" t="n">
        <v>2.55</v>
      </c>
      <c r="G2387" t="n">
        <v>15046</v>
      </c>
      <c r="H2387" t="inlineStr">
        <is>
          <t>United Kingdom</t>
        </is>
      </c>
      <c r="I2387" s="10">
        <f>IF(OR(G2387="",LEFT(A2387,1)="C",D2387&lt;=0,F2387&lt;=0,ISNUMBER(MATCH(B2387,NonProduct,0)),LEFT(B2387,5)="gift_",H2387&lt;&gt;"United Kingdom"),"Drop","Keep")</f>
        <v/>
      </c>
    </row>
    <row r="2388">
      <c r="A2388" t="n">
        <v>540242</v>
      </c>
      <c r="B2388" t="n">
        <v>22673</v>
      </c>
      <c r="C2388" t="inlineStr">
        <is>
          <t>FRENCH GARDEN SIGN BLUE METAL</t>
        </is>
      </c>
      <c r="D2388" t="n">
        <v>4</v>
      </c>
      <c r="E2388" s="8" t="n">
        <v>40548.64583333334</v>
      </c>
      <c r="F2388" s="9" t="n">
        <v>1.25</v>
      </c>
      <c r="G2388" t="n">
        <v>15046</v>
      </c>
      <c r="H2388" t="inlineStr">
        <is>
          <t>United Kingdom</t>
        </is>
      </c>
      <c r="I2388" s="10">
        <f>IF(OR(G2388="",LEFT(A2388,1)="C",D2388&lt;=0,F2388&lt;=0,ISNUMBER(MATCH(B2388,NonProduct,0)),LEFT(B2388,5)="gift_",H2388&lt;&gt;"United Kingdom"),"Drop","Keep")</f>
        <v/>
      </c>
    </row>
    <row r="2389">
      <c r="A2389" t="n">
        <v>540242</v>
      </c>
      <c r="B2389" t="n">
        <v>22832</v>
      </c>
      <c r="C2389" t="inlineStr">
        <is>
          <t>BROCANTE SHELF WITH HOOKS</t>
        </is>
      </c>
      <c r="D2389" t="n">
        <v>4</v>
      </c>
      <c r="E2389" s="8" t="n">
        <v>40548.64583333334</v>
      </c>
      <c r="F2389" s="9" t="n">
        <v>10.75</v>
      </c>
      <c r="G2389" t="n">
        <v>15046</v>
      </c>
      <c r="H2389" t="inlineStr">
        <is>
          <t>United Kingdom</t>
        </is>
      </c>
      <c r="I2389" s="10">
        <f>IF(OR(G2389="",LEFT(A2389,1)="C",D2389&lt;=0,F2389&lt;=0,ISNUMBER(MATCH(B2389,NonProduct,0)),LEFT(B2389,5)="gift_",H2389&lt;&gt;"United Kingdom"),"Drop","Keep")</f>
        <v/>
      </c>
    </row>
    <row r="2390">
      <c r="A2390" t="n">
        <v>540242</v>
      </c>
      <c r="B2390" t="inlineStr">
        <is>
          <t>M</t>
        </is>
      </c>
      <c r="C2390" t="inlineStr">
        <is>
          <t>Manual</t>
        </is>
      </c>
      <c r="D2390" t="n">
        <v>1</v>
      </c>
      <c r="E2390" s="8" t="n">
        <v>40548.64583333334</v>
      </c>
      <c r="F2390" s="9" t="n">
        <v>18.95</v>
      </c>
      <c r="G2390" t="n">
        <v>15046</v>
      </c>
      <c r="H2390" t="inlineStr">
        <is>
          <t>United Kingdom</t>
        </is>
      </c>
      <c r="I2390" s="10">
        <f>IF(OR(G2390="",LEFT(A2390,1)="C",D2390&lt;=0,F2390&lt;=0,ISNUMBER(MATCH(B2390,NonProduct,0)),LEFT(B2390,5)="gift_",H2390&lt;&gt;"United Kingdom"),"Drop","Keep")</f>
        <v/>
      </c>
    </row>
    <row r="2391">
      <c r="A2391" t="n">
        <v>540242</v>
      </c>
      <c r="B2391" t="n">
        <v>22723</v>
      </c>
      <c r="C2391" t="inlineStr">
        <is>
          <t>SET OF 6 HERB TINS SKETCHBOOK</t>
        </is>
      </c>
      <c r="D2391" t="n">
        <v>2</v>
      </c>
      <c r="E2391" s="8" t="n">
        <v>40548.64583333334</v>
      </c>
      <c r="F2391" s="9" t="n">
        <v>3.95</v>
      </c>
      <c r="G2391" t="n">
        <v>15046</v>
      </c>
      <c r="H2391" t="inlineStr">
        <is>
          <t>United Kingdom</t>
        </is>
      </c>
      <c r="I2391" s="10">
        <f>IF(OR(G2391="",LEFT(A2391,1)="C",D2391&lt;=0,F2391&lt;=0,ISNUMBER(MATCH(B2391,NonProduct,0)),LEFT(B2391,5)="gift_",H2391&lt;&gt;"United Kingdom"),"Drop","Keep")</f>
        <v/>
      </c>
    </row>
    <row r="2392">
      <c r="A2392" t="n">
        <v>540242</v>
      </c>
      <c r="B2392" t="n">
        <v>22722</v>
      </c>
      <c r="C2392" t="inlineStr">
        <is>
          <t>SET OF 6 SPICE TINS PANTRY DESIGN</t>
        </is>
      </c>
      <c r="D2392" t="n">
        <v>1</v>
      </c>
      <c r="E2392" s="8" t="n">
        <v>40548.64583333334</v>
      </c>
      <c r="F2392" s="9" t="n">
        <v>3.95</v>
      </c>
      <c r="G2392" t="n">
        <v>15046</v>
      </c>
      <c r="H2392" t="inlineStr">
        <is>
          <t>United Kingdom</t>
        </is>
      </c>
      <c r="I2392" s="10">
        <f>IF(OR(G2392="",LEFT(A2392,1)="C",D2392&lt;=0,F2392&lt;=0,ISNUMBER(MATCH(B2392,NonProduct,0)),LEFT(B2392,5)="gift_",H2392&lt;&gt;"United Kingdom"),"Drop","Keep")</f>
        <v/>
      </c>
    </row>
    <row r="2393">
      <c r="A2393" t="n">
        <v>540242</v>
      </c>
      <c r="B2393" t="n">
        <v>84879</v>
      </c>
      <c r="C2393" t="inlineStr">
        <is>
          <t>ASSORTED COLOUR BIRD ORNAMENT</t>
        </is>
      </c>
      <c r="D2393" t="n">
        <v>40</v>
      </c>
      <c r="E2393" s="8" t="n">
        <v>40548.64583333334</v>
      </c>
      <c r="F2393" s="9" t="n">
        <v>1.69</v>
      </c>
      <c r="G2393" t="n">
        <v>15046</v>
      </c>
      <c r="H2393" t="inlineStr">
        <is>
          <t>United Kingdom</t>
        </is>
      </c>
      <c r="I2393" s="10">
        <f>IF(OR(G2393="",LEFT(A2393,1)="C",D2393&lt;=0,F2393&lt;=0,ISNUMBER(MATCH(B2393,NonProduct,0)),LEFT(B2393,5)="gift_",H2393&lt;&gt;"United Kingdom"),"Drop","Keep")</f>
        <v/>
      </c>
    </row>
    <row r="2394">
      <c r="A2394" t="n">
        <v>540242</v>
      </c>
      <c r="B2394" t="n">
        <v>22914</v>
      </c>
      <c r="C2394" t="inlineStr">
        <is>
          <t>BLUE COAT RACK PARIS FASHION</t>
        </is>
      </c>
      <c r="D2394" t="n">
        <v>1</v>
      </c>
      <c r="E2394" s="8" t="n">
        <v>40548.64583333334</v>
      </c>
      <c r="F2394" s="9" t="n">
        <v>4.95</v>
      </c>
      <c r="G2394" t="n">
        <v>15046</v>
      </c>
      <c r="H2394" t="inlineStr">
        <is>
          <t>United Kingdom</t>
        </is>
      </c>
      <c r="I2394" s="10">
        <f>IF(OR(G2394="",LEFT(A2394,1)="C",D2394&lt;=0,F2394&lt;=0,ISNUMBER(MATCH(B2394,NonProduct,0)),LEFT(B2394,5)="gift_",H2394&lt;&gt;"United Kingdom"),"Drop","Keep")</f>
        <v/>
      </c>
    </row>
    <row r="2395">
      <c r="A2395" t="n">
        <v>540242</v>
      </c>
      <c r="B2395" t="n">
        <v>22077</v>
      </c>
      <c r="C2395" t="inlineStr">
        <is>
          <t>6 RIBBONS RUSTIC CHARM</t>
        </is>
      </c>
      <c r="D2395" t="n">
        <v>3</v>
      </c>
      <c r="E2395" s="8" t="n">
        <v>40548.64583333334</v>
      </c>
      <c r="F2395" s="9" t="n">
        <v>1.65</v>
      </c>
      <c r="G2395" t="n">
        <v>15046</v>
      </c>
      <c r="H2395" t="inlineStr">
        <is>
          <t>United Kingdom</t>
        </is>
      </c>
      <c r="I2395" s="10">
        <f>IF(OR(G2395="",LEFT(A2395,1)="C",D2395&lt;=0,F2395&lt;=0,ISNUMBER(MATCH(B2395,NonProduct,0)),LEFT(B2395,5)="gift_",H2395&lt;&gt;"United Kingdom"),"Drop","Keep")</f>
        <v/>
      </c>
    </row>
    <row r="2396">
      <c r="A2396" t="n">
        <v>540242</v>
      </c>
      <c r="B2396" t="n">
        <v>22078</v>
      </c>
      <c r="C2396" t="inlineStr">
        <is>
          <t xml:space="preserve">RIBBON REEL LACE DESIGN </t>
        </is>
      </c>
      <c r="D2396" t="n">
        <v>4</v>
      </c>
      <c r="E2396" s="8" t="n">
        <v>40548.64583333334</v>
      </c>
      <c r="F2396" s="9" t="n">
        <v>2.1</v>
      </c>
      <c r="G2396" t="n">
        <v>15046</v>
      </c>
      <c r="H2396" t="inlineStr">
        <is>
          <t>United Kingdom</t>
        </is>
      </c>
      <c r="I2396" s="10">
        <f>IF(OR(G2396="",LEFT(A2396,1)="C",D2396&lt;=0,F2396&lt;=0,ISNUMBER(MATCH(B2396,NonProduct,0)),LEFT(B2396,5)="gift_",H2396&lt;&gt;"United Kingdom"),"Drop","Keep")</f>
        <v/>
      </c>
    </row>
    <row r="2397">
      <c r="A2397" t="n">
        <v>540242</v>
      </c>
      <c r="B2397" t="n">
        <v>22082</v>
      </c>
      <c r="C2397" t="inlineStr">
        <is>
          <t xml:space="preserve">RIBBON REEL STRIPES DESIGN </t>
        </is>
      </c>
      <c r="D2397" t="n">
        <v>5</v>
      </c>
      <c r="E2397" s="8" t="n">
        <v>40548.64583333334</v>
      </c>
      <c r="F2397" s="9" t="n">
        <v>1.65</v>
      </c>
      <c r="G2397" t="n">
        <v>15046</v>
      </c>
      <c r="H2397" t="inlineStr">
        <is>
          <t>United Kingdom</t>
        </is>
      </c>
      <c r="I2397" s="10">
        <f>IF(OR(G2397="",LEFT(A2397,1)="C",D2397&lt;=0,F2397&lt;=0,ISNUMBER(MATCH(B2397,NonProduct,0)),LEFT(B2397,5)="gift_",H2397&lt;&gt;"United Kingdom"),"Drop","Keep")</f>
        <v/>
      </c>
    </row>
    <row r="2398">
      <c r="A2398" t="n">
        <v>540242</v>
      </c>
      <c r="B2398" t="n">
        <v>21446</v>
      </c>
      <c r="C2398" t="inlineStr">
        <is>
          <t>12 RED ROSE PEG PLACE SETTINGS</t>
        </is>
      </c>
      <c r="D2398" t="n">
        <v>2</v>
      </c>
      <c r="E2398" s="8" t="n">
        <v>40548.64583333334</v>
      </c>
      <c r="F2398" s="9" t="n">
        <v>1.25</v>
      </c>
      <c r="G2398" t="n">
        <v>15046</v>
      </c>
      <c r="H2398" t="inlineStr">
        <is>
          <t>United Kingdom</t>
        </is>
      </c>
      <c r="I2398" s="10">
        <f>IF(OR(G2398="",LEFT(A2398,1)="C",D2398&lt;=0,F2398&lt;=0,ISNUMBER(MATCH(B2398,NonProduct,0)),LEFT(B2398,5)="gift_",H2398&lt;&gt;"United Kingdom"),"Drop","Keep")</f>
        <v/>
      </c>
    </row>
    <row r="2399">
      <c r="A2399" t="n">
        <v>540242</v>
      </c>
      <c r="B2399" t="n">
        <v>21447</v>
      </c>
      <c r="C2399" t="inlineStr">
        <is>
          <t>12 IVORY ROSE PEG PLACE SETTINGS</t>
        </is>
      </c>
      <c r="D2399" t="n">
        <v>2</v>
      </c>
      <c r="E2399" s="8" t="n">
        <v>40548.64583333334</v>
      </c>
      <c r="F2399" s="9" t="n">
        <v>1.25</v>
      </c>
      <c r="G2399" t="n">
        <v>15046</v>
      </c>
      <c r="H2399" t="inlineStr">
        <is>
          <t>United Kingdom</t>
        </is>
      </c>
      <c r="I2399" s="10">
        <f>IF(OR(G2399="",LEFT(A2399,1)="C",D2399&lt;=0,F2399&lt;=0,ISNUMBER(MATCH(B2399,NonProduct,0)),LEFT(B2399,5)="gift_",H2399&lt;&gt;"United Kingdom"),"Drop","Keep")</f>
        <v/>
      </c>
    </row>
    <row r="2400">
      <c r="A2400" t="n">
        <v>540242</v>
      </c>
      <c r="B2400" t="n">
        <v>22908</v>
      </c>
      <c r="C2400" t="inlineStr">
        <is>
          <t>PACK OF 20 NAPKINS RED APPLES</t>
        </is>
      </c>
      <c r="D2400" t="n">
        <v>2</v>
      </c>
      <c r="E2400" s="8" t="n">
        <v>40548.64583333334</v>
      </c>
      <c r="F2400" s="9" t="n">
        <v>0.85</v>
      </c>
      <c r="G2400" t="n">
        <v>15046</v>
      </c>
      <c r="H2400" t="inlineStr">
        <is>
          <t>United Kingdom</t>
        </is>
      </c>
      <c r="I2400" s="10">
        <f>IF(OR(G2400="",LEFT(A2400,1)="C",D2400&lt;=0,F2400&lt;=0,ISNUMBER(MATCH(B2400,NonProduct,0)),LEFT(B2400,5)="gift_",H2400&lt;&gt;"United Kingdom"),"Drop","Keep")</f>
        <v/>
      </c>
    </row>
    <row r="2401">
      <c r="A2401" t="n">
        <v>540242</v>
      </c>
      <c r="B2401" t="n">
        <v>22907</v>
      </c>
      <c r="C2401" t="inlineStr">
        <is>
          <t>PACK OF 20 NAPKINS PANTRY DESIGN</t>
        </is>
      </c>
      <c r="D2401" t="n">
        <v>2</v>
      </c>
      <c r="E2401" s="8" t="n">
        <v>40548.64583333334</v>
      </c>
      <c r="F2401" s="9" t="n">
        <v>0.85</v>
      </c>
      <c r="G2401" t="n">
        <v>15046</v>
      </c>
      <c r="H2401" t="inlineStr">
        <is>
          <t>United Kingdom</t>
        </is>
      </c>
      <c r="I2401" s="10">
        <f>IF(OR(G2401="",LEFT(A2401,1)="C",D2401&lt;=0,F2401&lt;=0,ISNUMBER(MATCH(B2401,NonProduct,0)),LEFT(B2401,5)="gift_",H2401&lt;&gt;"United Kingdom"),"Drop","Keep")</f>
        <v/>
      </c>
    </row>
    <row r="2402">
      <c r="A2402" t="n">
        <v>540242</v>
      </c>
      <c r="B2402" t="n">
        <v>22292</v>
      </c>
      <c r="C2402" t="inlineStr">
        <is>
          <t>HANGING CHICK  YELLOW DECORATION</t>
        </is>
      </c>
      <c r="D2402" t="n">
        <v>24</v>
      </c>
      <c r="E2402" s="8" t="n">
        <v>40548.64583333334</v>
      </c>
      <c r="F2402" s="9" t="n">
        <v>1.45</v>
      </c>
      <c r="G2402" t="n">
        <v>15046</v>
      </c>
      <c r="H2402" t="inlineStr">
        <is>
          <t>United Kingdom</t>
        </is>
      </c>
      <c r="I2402" s="10">
        <f>IF(OR(G2402="",LEFT(A2402,1)="C",D2402&lt;=0,F2402&lt;=0,ISNUMBER(MATCH(B2402,NonProduct,0)),LEFT(B2402,5)="gift_",H2402&lt;&gt;"United Kingdom"),"Drop","Keep")</f>
        <v/>
      </c>
    </row>
    <row r="2403">
      <c r="A2403" t="n">
        <v>540242</v>
      </c>
      <c r="B2403" t="n">
        <v>22293</v>
      </c>
      <c r="C2403" t="inlineStr">
        <is>
          <t>HANGING CHICK GREEN DECORATION</t>
        </is>
      </c>
      <c r="D2403" t="n">
        <v>24</v>
      </c>
      <c r="E2403" s="8" t="n">
        <v>40548.64583333334</v>
      </c>
      <c r="F2403" s="9" t="n">
        <v>1.45</v>
      </c>
      <c r="G2403" t="n">
        <v>15046</v>
      </c>
      <c r="H2403" t="inlineStr">
        <is>
          <t>United Kingdom</t>
        </is>
      </c>
      <c r="I2403" s="10">
        <f>IF(OR(G2403="",LEFT(A2403,1)="C",D2403&lt;=0,F2403&lt;=0,ISNUMBER(MATCH(B2403,NonProduct,0)),LEFT(B2403,5)="gift_",H2403&lt;&gt;"United Kingdom"),"Drop","Keep")</f>
        <v/>
      </c>
    </row>
    <row r="2404">
      <c r="A2404" t="n">
        <v>540242</v>
      </c>
      <c r="B2404" t="n">
        <v>22178</v>
      </c>
      <c r="C2404" t="inlineStr">
        <is>
          <t>VICTORIAN GLASS HANGING T-LIGHT</t>
        </is>
      </c>
      <c r="D2404" t="n">
        <v>6</v>
      </c>
      <c r="E2404" s="8" t="n">
        <v>40548.64583333334</v>
      </c>
      <c r="F2404" s="9" t="n">
        <v>1.25</v>
      </c>
      <c r="G2404" t="n">
        <v>15046</v>
      </c>
      <c r="H2404" t="inlineStr">
        <is>
          <t>United Kingdom</t>
        </is>
      </c>
      <c r="I2404" s="10">
        <f>IF(OR(G2404="",LEFT(A2404,1)="C",D2404&lt;=0,F2404&lt;=0,ISNUMBER(MATCH(B2404,NonProduct,0)),LEFT(B2404,5)="gift_",H2404&lt;&gt;"United Kingdom"),"Drop","Keep")</f>
        <v/>
      </c>
    </row>
    <row r="2405">
      <c r="A2405" t="n">
        <v>540242</v>
      </c>
      <c r="B2405" t="n">
        <v>21389</v>
      </c>
      <c r="C2405" t="inlineStr">
        <is>
          <t>IVORY HANGING DECORATION  BIRD</t>
        </is>
      </c>
      <c r="D2405" t="n">
        <v>24</v>
      </c>
      <c r="E2405" s="8" t="n">
        <v>40548.64583333334</v>
      </c>
      <c r="F2405" s="9" t="n">
        <v>0.85</v>
      </c>
      <c r="G2405" t="n">
        <v>15046</v>
      </c>
      <c r="H2405" t="inlineStr">
        <is>
          <t>United Kingdom</t>
        </is>
      </c>
      <c r="I2405" s="10">
        <f>IF(OR(G2405="",LEFT(A2405,1)="C",D2405&lt;=0,F2405&lt;=0,ISNUMBER(MATCH(B2405,NonProduct,0)),LEFT(B2405,5)="gift_",H2405&lt;&gt;"United Kingdom"),"Drop","Keep")</f>
        <v/>
      </c>
    </row>
    <row r="2406">
      <c r="A2406" t="n">
        <v>540242</v>
      </c>
      <c r="B2406" t="n">
        <v>85053</v>
      </c>
      <c r="C2406" t="inlineStr">
        <is>
          <t>FRENCH ENAMEL CANDLEHOLDER</t>
        </is>
      </c>
      <c r="D2406" t="n">
        <v>1</v>
      </c>
      <c r="E2406" s="8" t="n">
        <v>40548.64583333334</v>
      </c>
      <c r="F2406" s="9" t="n">
        <v>2.1</v>
      </c>
      <c r="G2406" t="n">
        <v>15046</v>
      </c>
      <c r="H2406" t="inlineStr">
        <is>
          <t>United Kingdom</t>
        </is>
      </c>
      <c r="I2406" s="10">
        <f>IF(OR(G2406="",LEFT(A2406,1)="C",D2406&lt;=0,F2406&lt;=0,ISNUMBER(MATCH(B2406,NonProduct,0)),LEFT(B2406,5)="gift_",H2406&lt;&gt;"United Kingdom"),"Drop","Keep")</f>
        <v/>
      </c>
    </row>
    <row r="2407">
      <c r="A2407" t="n">
        <v>540242</v>
      </c>
      <c r="B2407" t="n">
        <v>21034</v>
      </c>
      <c r="C2407" t="inlineStr">
        <is>
          <t>REX CASH+CARRY JUMBO SHOPPER</t>
        </is>
      </c>
      <c r="D2407" t="n">
        <v>2</v>
      </c>
      <c r="E2407" s="8" t="n">
        <v>40548.64583333334</v>
      </c>
      <c r="F2407" s="9" t="n">
        <v>0.95</v>
      </c>
      <c r="G2407" t="n">
        <v>15046</v>
      </c>
      <c r="H2407" t="inlineStr">
        <is>
          <t>United Kingdom</t>
        </is>
      </c>
      <c r="I2407" s="10">
        <f>IF(OR(G2407="",LEFT(A2407,1)="C",D2407&lt;=0,F2407&lt;=0,ISNUMBER(MATCH(B2407,NonProduct,0)),LEFT(B2407,5)="gift_",H2407&lt;&gt;"United Kingdom"),"Drop","Keep")</f>
        <v/>
      </c>
    </row>
    <row r="2408">
      <c r="A2408" t="n">
        <v>540242</v>
      </c>
      <c r="B2408" t="n">
        <v>21181</v>
      </c>
      <c r="C2408" t="inlineStr">
        <is>
          <t>PLEASE ONE PERSON METAL SIGN</t>
        </is>
      </c>
      <c r="D2408" t="n">
        <v>3</v>
      </c>
      <c r="E2408" s="8" t="n">
        <v>40548.64583333334</v>
      </c>
      <c r="F2408" s="9" t="n">
        <v>2.1</v>
      </c>
      <c r="G2408" t="n">
        <v>15046</v>
      </c>
      <c r="H2408" t="inlineStr">
        <is>
          <t>United Kingdom</t>
        </is>
      </c>
      <c r="I2408" s="10">
        <f>IF(OR(G2408="",LEFT(A2408,1)="C",D2408&lt;=0,F2408&lt;=0,ISNUMBER(MATCH(B2408,NonProduct,0)),LEFT(B2408,5)="gift_",H2408&lt;&gt;"United Kingdom"),"Drop","Keep")</f>
        <v/>
      </c>
    </row>
    <row r="2409">
      <c r="A2409" t="n">
        <v>540242</v>
      </c>
      <c r="B2409" t="n">
        <v>22862</v>
      </c>
      <c r="C2409" t="inlineStr">
        <is>
          <t xml:space="preserve">LOVE HEART NAPKIN BOX </t>
        </is>
      </c>
      <c r="D2409" t="n">
        <v>4</v>
      </c>
      <c r="E2409" s="8" t="n">
        <v>40548.64583333334</v>
      </c>
      <c r="F2409" s="9" t="n">
        <v>4.25</v>
      </c>
      <c r="G2409" t="n">
        <v>15046</v>
      </c>
      <c r="H2409" t="inlineStr">
        <is>
          <t>United Kingdom</t>
        </is>
      </c>
      <c r="I2409" s="10">
        <f>IF(OR(G2409="",LEFT(A2409,1)="C",D2409&lt;=0,F2409&lt;=0,ISNUMBER(MATCH(B2409,NonProduct,0)),LEFT(B2409,5)="gift_",H2409&lt;&gt;"United Kingdom"),"Drop","Keep")</f>
        <v/>
      </c>
    </row>
    <row r="2410">
      <c r="A2410" t="n">
        <v>540242</v>
      </c>
      <c r="B2410" t="n">
        <v>21390</v>
      </c>
      <c r="C2410" t="inlineStr">
        <is>
          <t>FILIGRIS HEART WITH BUTTERFLY</t>
        </is>
      </c>
      <c r="D2410" t="n">
        <v>24</v>
      </c>
      <c r="E2410" s="8" t="n">
        <v>40548.64583333334</v>
      </c>
      <c r="F2410" s="9" t="n">
        <v>1.25</v>
      </c>
      <c r="G2410" t="n">
        <v>15046</v>
      </c>
      <c r="H2410" t="inlineStr">
        <is>
          <t>United Kingdom</t>
        </is>
      </c>
      <c r="I2410" s="10">
        <f>IF(OR(G2410="",LEFT(A2410,1)="C",D2410&lt;=0,F2410&lt;=0,ISNUMBER(MATCH(B2410,NonProduct,0)),LEFT(B2410,5)="gift_",H2410&lt;&gt;"United Kingdom"),"Drop","Keep")</f>
        <v/>
      </c>
    </row>
    <row r="2411">
      <c r="A2411" t="n">
        <v>540242</v>
      </c>
      <c r="B2411" t="n">
        <v>22158</v>
      </c>
      <c r="C2411" t="inlineStr">
        <is>
          <t>3 HEARTS HANGING DECORATION RUSTIC</t>
        </is>
      </c>
      <c r="D2411" t="n">
        <v>8</v>
      </c>
      <c r="E2411" s="8" t="n">
        <v>40548.64583333334</v>
      </c>
      <c r="F2411" s="9" t="n">
        <v>2.95</v>
      </c>
      <c r="G2411" t="n">
        <v>15046</v>
      </c>
      <c r="H2411" t="inlineStr">
        <is>
          <t>United Kingdom</t>
        </is>
      </c>
      <c r="I2411" s="10">
        <f>IF(OR(G2411="",LEFT(A2411,1)="C",D2411&lt;=0,F2411&lt;=0,ISNUMBER(MATCH(B2411,NonProduct,0)),LEFT(B2411,5)="gift_",H2411&lt;&gt;"United Kingdom"),"Drop","Keep")</f>
        <v/>
      </c>
    </row>
    <row r="2412">
      <c r="A2412" t="n">
        <v>540242</v>
      </c>
      <c r="B2412" t="n">
        <v>22288</v>
      </c>
      <c r="C2412" t="inlineStr">
        <is>
          <t>HANGING METAL RABBIT DECORATION</t>
        </is>
      </c>
      <c r="D2412" t="n">
        <v>24</v>
      </c>
      <c r="E2412" s="8" t="n">
        <v>40548.64583333334</v>
      </c>
      <c r="F2412" s="9" t="n">
        <v>1.25</v>
      </c>
      <c r="G2412" t="n">
        <v>15046</v>
      </c>
      <c r="H2412" t="inlineStr">
        <is>
          <t>United Kingdom</t>
        </is>
      </c>
      <c r="I2412" s="10">
        <f>IF(OR(G2412="",LEFT(A2412,1)="C",D2412&lt;=0,F2412&lt;=0,ISNUMBER(MATCH(B2412,NonProduct,0)),LEFT(B2412,5)="gift_",H2412&lt;&gt;"United Kingdom"),"Drop","Keep")</f>
        <v/>
      </c>
    </row>
    <row r="2413">
      <c r="A2413" t="n">
        <v>540242</v>
      </c>
      <c r="B2413" t="n">
        <v>22291</v>
      </c>
      <c r="C2413" t="inlineStr">
        <is>
          <t>HANGING CHICK CREAM DECORATION</t>
        </is>
      </c>
      <c r="D2413" t="n">
        <v>24</v>
      </c>
      <c r="E2413" s="8" t="n">
        <v>40548.64583333334</v>
      </c>
      <c r="F2413" s="9" t="n">
        <v>1.45</v>
      </c>
      <c r="G2413" t="n">
        <v>15046</v>
      </c>
      <c r="H2413" t="inlineStr">
        <is>
          <t>United Kingdom</t>
        </is>
      </c>
      <c r="I2413" s="10">
        <f>IF(OR(G2413="",LEFT(A2413,1)="C",D2413&lt;=0,F2413&lt;=0,ISNUMBER(MATCH(B2413,NonProduct,0)),LEFT(B2413,5)="gift_",H2413&lt;&gt;"United Kingdom"),"Drop","Keep")</f>
        <v/>
      </c>
    </row>
    <row r="2414">
      <c r="A2414" t="inlineStr">
        <is>
          <t>C540243</t>
        </is>
      </c>
      <c r="B2414" t="n">
        <v>22851</v>
      </c>
      <c r="C2414" t="inlineStr">
        <is>
          <t xml:space="preserve">SET 20 NAPKINS FAIRY CAKES DESIGN </t>
        </is>
      </c>
      <c r="D2414" t="n">
        <v>-1</v>
      </c>
      <c r="E2414" s="8" t="n">
        <v>40548.64722222222</v>
      </c>
      <c r="F2414" s="9" t="n">
        <v>0.85</v>
      </c>
      <c r="G2414" t="n">
        <v>12585</v>
      </c>
      <c r="H2414" t="inlineStr">
        <is>
          <t>Germany</t>
        </is>
      </c>
      <c r="I2414" s="10">
        <f>IF(OR(G2414="",LEFT(A2414,1)="C",D2414&lt;=0,F2414&lt;=0,ISNUMBER(MATCH(B2414,NonProduct,0)),LEFT(B2414,5)="gift_",H2414&lt;&gt;"United Kingdom"),"Drop","Keep")</f>
        <v/>
      </c>
    </row>
    <row r="2415">
      <c r="A2415" t="inlineStr">
        <is>
          <t>C540243</t>
        </is>
      </c>
      <c r="B2415" t="n">
        <v>22091</v>
      </c>
      <c r="C2415" t="inlineStr">
        <is>
          <t>EMPIRE TISSUE BOX</t>
        </is>
      </c>
      <c r="D2415" t="n">
        <v>-7</v>
      </c>
      <c r="E2415" s="8" t="n">
        <v>40548.64722222222</v>
      </c>
      <c r="F2415" s="9" t="n">
        <v>1.25</v>
      </c>
      <c r="G2415" t="n">
        <v>12585</v>
      </c>
      <c r="H2415" t="inlineStr">
        <is>
          <t>Germany</t>
        </is>
      </c>
      <c r="I2415" s="10">
        <f>IF(OR(G2415="",LEFT(A2415,1)="C",D2415&lt;=0,F2415&lt;=0,ISNUMBER(MATCH(B2415,NonProduct,0)),LEFT(B2415,5)="gift_",H2415&lt;&gt;"United Kingdom"),"Drop","Keep")</f>
        <v/>
      </c>
    </row>
    <row r="2416">
      <c r="A2416" t="inlineStr">
        <is>
          <t>C540243</t>
        </is>
      </c>
      <c r="B2416" t="n">
        <v>22316</v>
      </c>
      <c r="C2416" t="inlineStr">
        <is>
          <t>200 BENDY SKULL STRAWS</t>
        </is>
      </c>
      <c r="D2416" t="n">
        <v>-1</v>
      </c>
      <c r="E2416" s="8" t="n">
        <v>40548.64722222222</v>
      </c>
      <c r="F2416" s="9" t="n">
        <v>1.25</v>
      </c>
      <c r="G2416" t="n">
        <v>12585</v>
      </c>
      <c r="H2416" t="inlineStr">
        <is>
          <t>Germany</t>
        </is>
      </c>
      <c r="I2416" s="10">
        <f>IF(OR(G2416="",LEFT(A2416,1)="C",D2416&lt;=0,F2416&lt;=0,ISNUMBER(MATCH(B2416,NonProduct,0)),LEFT(B2416,5)="gift_",H2416&lt;&gt;"United Kingdom"),"Drop","Keep")</f>
        <v/>
      </c>
    </row>
    <row r="2417">
      <c r="A2417" t="inlineStr">
        <is>
          <t>C540243</t>
        </is>
      </c>
      <c r="B2417" t="n">
        <v>22638</v>
      </c>
      <c r="C2417" t="inlineStr">
        <is>
          <t xml:space="preserve">SET OF 4 NAPKIN CHARMS CROWNS </t>
        </is>
      </c>
      <c r="D2417" t="n">
        <v>-1</v>
      </c>
      <c r="E2417" s="8" t="n">
        <v>40548.64722222222</v>
      </c>
      <c r="F2417" s="9" t="n">
        <v>2.55</v>
      </c>
      <c r="G2417" t="n">
        <v>12585</v>
      </c>
      <c r="H2417" t="inlineStr">
        <is>
          <t>Germany</t>
        </is>
      </c>
      <c r="I2417" s="10">
        <f>IF(OR(G2417="",LEFT(A2417,1)="C",D2417&lt;=0,F2417&lt;=0,ISNUMBER(MATCH(B2417,NonProduct,0)),LEFT(B2417,5)="gift_",H2417&lt;&gt;"United Kingdom"),"Drop","Keep")</f>
        <v/>
      </c>
    </row>
    <row r="2418">
      <c r="A2418" t="inlineStr">
        <is>
          <t>C540243</t>
        </is>
      </c>
      <c r="B2418" t="n">
        <v>22558</v>
      </c>
      <c r="C2418" t="inlineStr">
        <is>
          <t xml:space="preserve">CLOTHES PEGS RETROSPOT PACK 24 </t>
        </is>
      </c>
      <c r="D2418" t="n">
        <v>-1</v>
      </c>
      <c r="E2418" s="8" t="n">
        <v>40548.64722222222</v>
      </c>
      <c r="F2418" s="9" t="n">
        <v>1.49</v>
      </c>
      <c r="G2418" t="n">
        <v>12585</v>
      </c>
      <c r="H2418" t="inlineStr">
        <is>
          <t>Germany</t>
        </is>
      </c>
      <c r="I2418" s="10">
        <f>IF(OR(G2418="",LEFT(A2418,1)="C",D2418&lt;=0,F2418&lt;=0,ISNUMBER(MATCH(B2418,NonProduct,0)),LEFT(B2418,5)="gift_",H2418&lt;&gt;"United Kingdom"),"Drop","Keep")</f>
        <v/>
      </c>
    </row>
    <row r="2419">
      <c r="A2419" t="inlineStr">
        <is>
          <t>C540243</t>
        </is>
      </c>
      <c r="B2419" t="n">
        <v>84945</v>
      </c>
      <c r="C2419" t="inlineStr">
        <is>
          <t>MULTI COLOUR SILVER T-LIGHT HOLDER</t>
        </is>
      </c>
      <c r="D2419" t="n">
        <v>-5</v>
      </c>
      <c r="E2419" s="8" t="n">
        <v>40548.64722222222</v>
      </c>
      <c r="F2419" s="9" t="n">
        <v>0.85</v>
      </c>
      <c r="G2419" t="n">
        <v>12585</v>
      </c>
      <c r="H2419" t="inlineStr">
        <is>
          <t>Germany</t>
        </is>
      </c>
      <c r="I2419" s="10">
        <f>IF(OR(G2419="",LEFT(A2419,1)="C",D2419&lt;=0,F2419&lt;=0,ISNUMBER(MATCH(B2419,NonProduct,0)),LEFT(B2419,5)="gift_",H2419&lt;&gt;"United Kingdom"),"Drop","Keep")</f>
        <v/>
      </c>
    </row>
    <row r="2420">
      <c r="A2420" t="inlineStr">
        <is>
          <t>C540243</t>
        </is>
      </c>
      <c r="B2420" t="n">
        <v>22778</v>
      </c>
      <c r="C2420" t="inlineStr">
        <is>
          <t>GLASS CLOCHE SMALL</t>
        </is>
      </c>
      <c r="D2420" t="n">
        <v>-1</v>
      </c>
      <c r="E2420" s="8" t="n">
        <v>40548.64722222222</v>
      </c>
      <c r="F2420" s="9" t="n">
        <v>3.95</v>
      </c>
      <c r="G2420" t="n">
        <v>12585</v>
      </c>
      <c r="H2420" t="inlineStr">
        <is>
          <t>Germany</t>
        </is>
      </c>
      <c r="I2420" s="10">
        <f>IF(OR(G2420="",LEFT(A2420,1)="C",D2420&lt;=0,F2420&lt;=0,ISNUMBER(MATCH(B2420,NonProduct,0)),LEFT(B2420,5)="gift_",H2420&lt;&gt;"United Kingdom"),"Drop","Keep")</f>
        <v/>
      </c>
    </row>
    <row r="2421">
      <c r="A2421" t="inlineStr">
        <is>
          <t>C540243</t>
        </is>
      </c>
      <c r="B2421" t="n">
        <v>22777</v>
      </c>
      <c r="C2421" t="inlineStr">
        <is>
          <t>GLASS CLOCHE LARGE</t>
        </is>
      </c>
      <c r="D2421" t="n">
        <v>-2</v>
      </c>
      <c r="E2421" s="8" t="n">
        <v>40548.64722222222</v>
      </c>
      <c r="F2421" s="9" t="n">
        <v>8.5</v>
      </c>
      <c r="G2421" t="n">
        <v>12585</v>
      </c>
      <c r="H2421" t="inlineStr">
        <is>
          <t>Germany</t>
        </is>
      </c>
      <c r="I2421" s="10">
        <f>IF(OR(G2421="",LEFT(A2421,1)="C",D2421&lt;=0,F2421&lt;=0,ISNUMBER(MATCH(B2421,NonProduct,0)),LEFT(B2421,5)="gift_",H2421&lt;&gt;"United Kingdom"),"Drop","Keep")</f>
        <v/>
      </c>
    </row>
    <row r="2422">
      <c r="A2422" t="inlineStr">
        <is>
          <t>C540243</t>
        </is>
      </c>
      <c r="B2422" t="n">
        <v>22606</v>
      </c>
      <c r="C2422" t="inlineStr">
        <is>
          <t>WOODEN SKITTLES GARDEN SET</t>
        </is>
      </c>
      <c r="D2422" t="n">
        <v>-1</v>
      </c>
      <c r="E2422" s="8" t="n">
        <v>40548.64722222222</v>
      </c>
      <c r="F2422" s="9" t="n">
        <v>15.95</v>
      </c>
      <c r="G2422" t="n">
        <v>12585</v>
      </c>
      <c r="H2422" t="inlineStr">
        <is>
          <t>Germany</t>
        </is>
      </c>
      <c r="I2422" s="10">
        <f>IF(OR(G2422="",LEFT(A2422,1)="C",D2422&lt;=0,F2422&lt;=0,ISNUMBER(MATCH(B2422,NonProduct,0)),LEFT(B2422,5)="gift_",H2422&lt;&gt;"United Kingdom"),"Drop","Keep")</f>
        <v/>
      </c>
    </row>
    <row r="2423">
      <c r="A2423" t="inlineStr">
        <is>
          <t>C540244</t>
        </is>
      </c>
      <c r="B2423" t="n">
        <v>71459</v>
      </c>
      <c r="C2423" t="inlineStr">
        <is>
          <t>HANGING JAM JAR T-LIGHT HOLDER</t>
        </is>
      </c>
      <c r="D2423" t="n">
        <v>-1</v>
      </c>
      <c r="E2423" s="8" t="n">
        <v>40548.65277777778</v>
      </c>
      <c r="F2423" s="9" t="n">
        <v>0.85</v>
      </c>
      <c r="G2423" t="n">
        <v>17213</v>
      </c>
      <c r="H2423" t="inlineStr">
        <is>
          <t>United Kingdom</t>
        </is>
      </c>
      <c r="I2423" s="10">
        <f>IF(OR(G2423="",LEFT(A2423,1)="C",D2423&lt;=0,F2423&lt;=0,ISNUMBER(MATCH(B2423,NonProduct,0)),LEFT(B2423,5)="gift_",H2423&lt;&gt;"United Kingdom"),"Drop","Keep")</f>
        <v/>
      </c>
    </row>
    <row r="2424">
      <c r="A2424" t="inlineStr">
        <is>
          <t>C540244</t>
        </is>
      </c>
      <c r="B2424" t="inlineStr">
        <is>
          <t>85123A</t>
        </is>
      </c>
      <c r="C2424" t="inlineStr">
        <is>
          <t>WHITE HANGING HEART T-LIGHT HOLDER</t>
        </is>
      </c>
      <c r="D2424" t="n">
        <v>-1</v>
      </c>
      <c r="E2424" s="8" t="n">
        <v>40548.65277777778</v>
      </c>
      <c r="F2424" s="9" t="n">
        <v>2.95</v>
      </c>
      <c r="G2424" t="n">
        <v>17213</v>
      </c>
      <c r="H2424" t="inlineStr">
        <is>
          <t>United Kingdom</t>
        </is>
      </c>
      <c r="I2424" s="10">
        <f>IF(OR(G2424="",LEFT(A2424,1)="C",D2424&lt;=0,F2424&lt;=0,ISNUMBER(MATCH(B2424,NonProduct,0)),LEFT(B2424,5)="gift_",H2424&lt;&gt;"United Kingdom"),"Drop","Keep")</f>
        <v/>
      </c>
    </row>
    <row r="2425">
      <c r="A2425" t="n">
        <v>540245</v>
      </c>
      <c r="B2425" t="n">
        <v>21787</v>
      </c>
      <c r="C2425" t="inlineStr">
        <is>
          <t>RAIN PONCHO RETROSPOT</t>
        </is>
      </c>
      <c r="D2425" t="n">
        <v>144</v>
      </c>
      <c r="E2425" s="8" t="n">
        <v>40548.65416666667</v>
      </c>
      <c r="F2425" s="9" t="n">
        <v>0.65</v>
      </c>
      <c r="G2425" t="n">
        <v>13082</v>
      </c>
      <c r="H2425" t="inlineStr">
        <is>
          <t>United Kingdom</t>
        </is>
      </c>
      <c r="I2425" s="10">
        <f>IF(OR(G2425="",LEFT(A2425,1)="C",D2425&lt;=0,F2425&lt;=0,ISNUMBER(MATCH(B2425,NonProduct,0)),LEFT(B2425,5)="gift_",H2425&lt;&gt;"United Kingdom"),"Drop","Keep")</f>
        <v/>
      </c>
    </row>
    <row r="2426">
      <c r="A2426" t="n">
        <v>540245</v>
      </c>
      <c r="B2426" t="n">
        <v>21982</v>
      </c>
      <c r="C2426" t="inlineStr">
        <is>
          <t xml:space="preserve">PACK OF 12 SUKI TISSUES </t>
        </is>
      </c>
      <c r="D2426" t="n">
        <v>96</v>
      </c>
      <c r="E2426" s="8" t="n">
        <v>40548.65416666667</v>
      </c>
      <c r="F2426" s="9" t="n">
        <v>0.29</v>
      </c>
      <c r="G2426" t="n">
        <v>13082</v>
      </c>
      <c r="H2426" t="inlineStr">
        <is>
          <t>United Kingdom</t>
        </is>
      </c>
      <c r="I2426" s="10">
        <f>IF(OR(G2426="",LEFT(A2426,1)="C",D2426&lt;=0,F2426&lt;=0,ISNUMBER(MATCH(B2426,NonProduct,0)),LEFT(B2426,5)="gift_",H2426&lt;&gt;"United Kingdom"),"Drop","Keep")</f>
        <v/>
      </c>
    </row>
    <row r="2427">
      <c r="A2427" t="n">
        <v>540245</v>
      </c>
      <c r="B2427" t="n">
        <v>17003</v>
      </c>
      <c r="C2427" t="inlineStr">
        <is>
          <t xml:space="preserve">BROCADE RING PURSE </t>
        </is>
      </c>
      <c r="D2427" t="n">
        <v>720</v>
      </c>
      <c r="E2427" s="8" t="n">
        <v>40548.65416666667</v>
      </c>
      <c r="F2427" s="9" t="n">
        <v>0.16</v>
      </c>
      <c r="G2427" t="n">
        <v>13082</v>
      </c>
      <c r="H2427" t="inlineStr">
        <is>
          <t>United Kingdom</t>
        </is>
      </c>
      <c r="I2427" s="10">
        <f>IF(OR(G2427="",LEFT(A2427,1)="C",D2427&lt;=0,F2427&lt;=0,ISNUMBER(MATCH(B2427,NonProduct,0)),LEFT(B2427,5)="gift_",H2427&lt;&gt;"United Kingdom"),"Drop","Keep")</f>
        <v/>
      </c>
    </row>
    <row r="2428">
      <c r="A2428" t="n">
        <v>540245</v>
      </c>
      <c r="B2428" t="n">
        <v>22301</v>
      </c>
      <c r="C2428" t="inlineStr">
        <is>
          <t>COFFEE MUG CAT + BIRD DESIGN</t>
        </is>
      </c>
      <c r="D2428" t="n">
        <v>24</v>
      </c>
      <c r="E2428" s="8" t="n">
        <v>40548.65416666667</v>
      </c>
      <c r="F2428" s="9" t="n">
        <v>2.55</v>
      </c>
      <c r="G2428" t="n">
        <v>13082</v>
      </c>
      <c r="H2428" t="inlineStr">
        <is>
          <t>United Kingdom</t>
        </is>
      </c>
      <c r="I2428" s="10">
        <f>IF(OR(G2428="",LEFT(A2428,1)="C",D2428&lt;=0,F2428&lt;=0,ISNUMBER(MATCH(B2428,NonProduct,0)),LEFT(B2428,5)="gift_",H2428&lt;&gt;"United Kingdom"),"Drop","Keep")</f>
        <v/>
      </c>
    </row>
    <row r="2429">
      <c r="A2429" t="n">
        <v>540245</v>
      </c>
      <c r="B2429" t="n">
        <v>22300</v>
      </c>
      <c r="C2429" t="inlineStr">
        <is>
          <t>COFFEE MUG DOG + BALL DESIGN</t>
        </is>
      </c>
      <c r="D2429" t="n">
        <v>24</v>
      </c>
      <c r="E2429" s="8" t="n">
        <v>40548.65416666667</v>
      </c>
      <c r="F2429" s="9" t="n">
        <v>2.55</v>
      </c>
      <c r="G2429" t="n">
        <v>13082</v>
      </c>
      <c r="H2429" t="inlineStr">
        <is>
          <t>United Kingdom</t>
        </is>
      </c>
      <c r="I2429" s="10">
        <f>IF(OR(G2429="",LEFT(A2429,1)="C",D2429&lt;=0,F2429&lt;=0,ISNUMBER(MATCH(B2429,NonProduct,0)),LEFT(B2429,5)="gift_",H2429&lt;&gt;"United Kingdom"),"Drop","Keep")</f>
        <v/>
      </c>
    </row>
    <row r="2430">
      <c r="A2430" t="n">
        <v>540245</v>
      </c>
      <c r="B2430" t="n">
        <v>22753</v>
      </c>
      <c r="C2430" t="inlineStr">
        <is>
          <t xml:space="preserve">SMALL YELLOW BABUSHKA NOTEBOOK </t>
        </is>
      </c>
      <c r="D2430" t="n">
        <v>12</v>
      </c>
      <c r="E2430" s="8" t="n">
        <v>40548.65416666667</v>
      </c>
      <c r="F2430" s="9" t="n">
        <v>0.85</v>
      </c>
      <c r="G2430" t="n">
        <v>13082</v>
      </c>
      <c r="H2430" t="inlineStr">
        <is>
          <t>United Kingdom</t>
        </is>
      </c>
      <c r="I2430" s="10">
        <f>IF(OR(G2430="",LEFT(A2430,1)="C",D2430&lt;=0,F2430&lt;=0,ISNUMBER(MATCH(B2430,NonProduct,0)),LEFT(B2430,5)="gift_",H2430&lt;&gt;"United Kingdom"),"Drop","Keep")</f>
        <v/>
      </c>
    </row>
    <row r="2431">
      <c r="A2431" t="n">
        <v>540245</v>
      </c>
      <c r="B2431" t="n">
        <v>22755</v>
      </c>
      <c r="C2431" t="inlineStr">
        <is>
          <t xml:space="preserve">SMALL PURPLE BABUSHKA NOTEBOOK </t>
        </is>
      </c>
      <c r="D2431" t="n">
        <v>12</v>
      </c>
      <c r="E2431" s="8" t="n">
        <v>40548.65416666667</v>
      </c>
      <c r="F2431" s="9" t="n">
        <v>0.85</v>
      </c>
      <c r="G2431" t="n">
        <v>13082</v>
      </c>
      <c r="H2431" t="inlineStr">
        <is>
          <t>United Kingdom</t>
        </is>
      </c>
      <c r="I2431" s="10">
        <f>IF(OR(G2431="",LEFT(A2431,1)="C",D2431&lt;=0,F2431&lt;=0,ISNUMBER(MATCH(B2431,NonProduct,0)),LEFT(B2431,5)="gift_",H2431&lt;&gt;"United Kingdom"),"Drop","Keep")</f>
        <v/>
      </c>
    </row>
    <row r="2432">
      <c r="A2432" t="inlineStr">
        <is>
          <t>C540246</t>
        </is>
      </c>
      <c r="B2432" t="n">
        <v>22423</v>
      </c>
      <c r="C2432" t="inlineStr">
        <is>
          <t>REGENCY CAKESTAND 3 TIER</t>
        </is>
      </c>
      <c r="D2432" t="n">
        <v>-1</v>
      </c>
      <c r="E2432" s="8" t="n">
        <v>40548.65486111111</v>
      </c>
      <c r="F2432" s="9" t="n">
        <v>12.75</v>
      </c>
      <c r="G2432" t="n">
        <v>13081</v>
      </c>
      <c r="H2432" t="inlineStr">
        <is>
          <t>United Kingdom</t>
        </is>
      </c>
      <c r="I2432" s="10">
        <f>IF(OR(G2432="",LEFT(A2432,1)="C",D2432&lt;=0,F2432&lt;=0,ISNUMBER(MATCH(B2432,NonProduct,0)),LEFT(B2432,5)="gift_",H2432&lt;&gt;"United Kingdom"),"Drop","Keep")</f>
        <v/>
      </c>
    </row>
    <row r="2433">
      <c r="A2433" t="inlineStr">
        <is>
          <t>C540246</t>
        </is>
      </c>
      <c r="B2433" t="n">
        <v>22632</v>
      </c>
      <c r="C2433" t="inlineStr">
        <is>
          <t>HAND WARMER RED RETROSPOT</t>
        </is>
      </c>
      <c r="D2433" t="n">
        <v>-1</v>
      </c>
      <c r="E2433" s="8" t="n">
        <v>40548.65486111111</v>
      </c>
      <c r="F2433" s="9" t="n">
        <v>1.85</v>
      </c>
      <c r="G2433" t="n">
        <v>13081</v>
      </c>
      <c r="H2433" t="inlineStr">
        <is>
          <t>United Kingdom</t>
        </is>
      </c>
      <c r="I2433" s="10">
        <f>IF(OR(G2433="",LEFT(A2433,1)="C",D2433&lt;=0,F2433&lt;=0,ISNUMBER(MATCH(B2433,NonProduct,0)),LEFT(B2433,5)="gift_",H2433&lt;&gt;"United Kingdom"),"Drop","Keep")</f>
        <v/>
      </c>
    </row>
    <row r="2434">
      <c r="A2434" t="inlineStr">
        <is>
          <t>C540246</t>
        </is>
      </c>
      <c r="B2434" t="inlineStr">
        <is>
          <t>35598D</t>
        </is>
      </c>
      <c r="C2434" t="inlineStr">
        <is>
          <t>PINK/WHITE CHRISTMAS TREE 60CM</t>
        </is>
      </c>
      <c r="D2434" t="n">
        <v>-1</v>
      </c>
      <c r="E2434" s="8" t="n">
        <v>40548.65486111111</v>
      </c>
      <c r="F2434" s="9" t="n">
        <v>0.65</v>
      </c>
      <c r="G2434" t="n">
        <v>13081</v>
      </c>
      <c r="H2434" t="inlineStr">
        <is>
          <t>United Kingdom</t>
        </is>
      </c>
      <c r="I2434" s="10">
        <f>IF(OR(G2434="",LEFT(A2434,1)="C",D2434&lt;=0,F2434&lt;=0,ISNUMBER(MATCH(B2434,NonProduct,0)),LEFT(B2434,5)="gift_",H2434&lt;&gt;"United Kingdom"),"Drop","Keep")</f>
        <v/>
      </c>
    </row>
    <row r="2435">
      <c r="A2435" t="inlineStr">
        <is>
          <t>C540246</t>
        </is>
      </c>
      <c r="B2435" t="n">
        <v>35400</v>
      </c>
      <c r="C2435" t="inlineStr">
        <is>
          <t xml:space="preserve">WOODEN BOX ADVENT CALENDAR </t>
        </is>
      </c>
      <c r="D2435" t="n">
        <v>-1</v>
      </c>
      <c r="E2435" s="8" t="n">
        <v>40548.65486111111</v>
      </c>
      <c r="F2435" s="9" t="n">
        <v>8.949999999999999</v>
      </c>
      <c r="G2435" t="n">
        <v>13081</v>
      </c>
      <c r="H2435" t="inlineStr">
        <is>
          <t>United Kingdom</t>
        </is>
      </c>
      <c r="I2435" s="10">
        <f>IF(OR(G2435="",LEFT(A2435,1)="C",D2435&lt;=0,F2435&lt;=0,ISNUMBER(MATCH(B2435,NonProduct,0)),LEFT(B2435,5)="gift_",H2435&lt;&gt;"United Kingdom"),"Drop","Keep")</f>
        <v/>
      </c>
    </row>
    <row r="2436">
      <c r="A2436" t="inlineStr">
        <is>
          <t>C540246</t>
        </is>
      </c>
      <c r="B2436" t="n">
        <v>21733</v>
      </c>
      <c r="C2436" t="inlineStr">
        <is>
          <t>RED HANGING HEART T-LIGHT HOLDER</t>
        </is>
      </c>
      <c r="D2436" t="n">
        <v>-1</v>
      </c>
      <c r="E2436" s="8" t="n">
        <v>40548.65486111111</v>
      </c>
      <c r="F2436" s="9" t="n">
        <v>2.55</v>
      </c>
      <c r="G2436" t="n">
        <v>13081</v>
      </c>
      <c r="H2436" t="inlineStr">
        <is>
          <t>United Kingdom</t>
        </is>
      </c>
      <c r="I2436" s="10">
        <f>IF(OR(G2436="",LEFT(A2436,1)="C",D2436&lt;=0,F2436&lt;=0,ISNUMBER(MATCH(B2436,NonProduct,0)),LEFT(B2436,5)="gift_",H2436&lt;&gt;"United Kingdom"),"Drop","Keep")</f>
        <v/>
      </c>
    </row>
    <row r="2437">
      <c r="A2437" t="inlineStr">
        <is>
          <t>C540246</t>
        </is>
      </c>
      <c r="B2437" t="n">
        <v>79320</v>
      </c>
      <c r="C2437" t="inlineStr">
        <is>
          <t>FLAMINGO LIGHTS</t>
        </is>
      </c>
      <c r="D2437" t="n">
        <v>-1</v>
      </c>
      <c r="E2437" s="8" t="n">
        <v>40548.65486111111</v>
      </c>
      <c r="F2437" s="9" t="n">
        <v>4.95</v>
      </c>
      <c r="G2437" t="n">
        <v>13081</v>
      </c>
      <c r="H2437" t="inlineStr">
        <is>
          <t>United Kingdom</t>
        </is>
      </c>
      <c r="I2437" s="10">
        <f>IF(OR(G2437="",LEFT(A2437,1)="C",D2437&lt;=0,F2437&lt;=0,ISNUMBER(MATCH(B2437,NonProduct,0)),LEFT(B2437,5)="gift_",H2437&lt;&gt;"United Kingdom"),"Drop","Keep")</f>
        <v/>
      </c>
    </row>
    <row r="2438">
      <c r="A2438" t="inlineStr">
        <is>
          <t>C540246</t>
        </is>
      </c>
      <c r="B2438" t="n">
        <v>22942</v>
      </c>
      <c r="C2438" t="inlineStr">
        <is>
          <t xml:space="preserve">CHRISTMAS LIGHTS 10 SANTAS </t>
        </is>
      </c>
      <c r="D2438" t="n">
        <v>-1</v>
      </c>
      <c r="E2438" s="8" t="n">
        <v>40548.65486111111</v>
      </c>
      <c r="F2438" s="9" t="n">
        <v>8.5</v>
      </c>
      <c r="G2438" t="n">
        <v>13081</v>
      </c>
      <c r="H2438" t="inlineStr">
        <is>
          <t>United Kingdom</t>
        </is>
      </c>
      <c r="I2438" s="10">
        <f>IF(OR(G2438="",LEFT(A2438,1)="C",D2438&lt;=0,F2438&lt;=0,ISNUMBER(MATCH(B2438,NonProduct,0)),LEFT(B2438,5)="gift_",H2438&lt;&gt;"United Kingdom"),"Drop","Keep")</f>
        <v/>
      </c>
    </row>
    <row r="2439">
      <c r="A2439" t="inlineStr">
        <is>
          <t>C540246</t>
        </is>
      </c>
      <c r="B2439" t="n">
        <v>22201</v>
      </c>
      <c r="C2439" t="inlineStr">
        <is>
          <t>FRYING PAN BLUE POLKADOT</t>
        </is>
      </c>
      <c r="D2439" t="n">
        <v>-1</v>
      </c>
      <c r="E2439" s="8" t="n">
        <v>40548.65486111111</v>
      </c>
      <c r="F2439" s="9" t="n">
        <v>4.25</v>
      </c>
      <c r="G2439" t="n">
        <v>13081</v>
      </c>
      <c r="H2439" t="inlineStr">
        <is>
          <t>United Kingdom</t>
        </is>
      </c>
      <c r="I2439" s="10">
        <f>IF(OR(G2439="",LEFT(A2439,1)="C",D2439&lt;=0,F2439&lt;=0,ISNUMBER(MATCH(B2439,NonProduct,0)),LEFT(B2439,5)="gift_",H2439&lt;&gt;"United Kingdom"),"Drop","Keep")</f>
        <v/>
      </c>
    </row>
    <row r="2440">
      <c r="A2440" t="inlineStr">
        <is>
          <t>C540246</t>
        </is>
      </c>
      <c r="B2440" t="inlineStr">
        <is>
          <t>85040A</t>
        </is>
      </c>
      <c r="C2440" t="inlineStr">
        <is>
          <t>S/4 PINK FLOWER CANDLES IN BOWL</t>
        </is>
      </c>
      <c r="D2440" t="n">
        <v>-1</v>
      </c>
      <c r="E2440" s="8" t="n">
        <v>40548.65486111111</v>
      </c>
      <c r="F2440" s="9" t="n">
        <v>1.65</v>
      </c>
      <c r="G2440" t="n">
        <v>13081</v>
      </c>
      <c r="H2440" t="inlineStr">
        <is>
          <t>United Kingdom</t>
        </is>
      </c>
      <c r="I2440" s="10">
        <f>IF(OR(G2440="",LEFT(A2440,1)="C",D2440&lt;=0,F2440&lt;=0,ISNUMBER(MATCH(B2440,NonProduct,0)),LEFT(B2440,5)="gift_",H2440&lt;&gt;"United Kingdom"),"Drop","Keep")</f>
        <v/>
      </c>
    </row>
    <row r="2441">
      <c r="A2441" t="inlineStr">
        <is>
          <t>C540246</t>
        </is>
      </c>
      <c r="B2441" t="n">
        <v>21232</v>
      </c>
      <c r="C2441" t="inlineStr">
        <is>
          <t>STRAWBERRY CERAMIC TRINKET BOX</t>
        </is>
      </c>
      <c r="D2441" t="n">
        <v>-1</v>
      </c>
      <c r="E2441" s="8" t="n">
        <v>40548.65486111111</v>
      </c>
      <c r="F2441" s="9" t="n">
        <v>1.25</v>
      </c>
      <c r="G2441" t="n">
        <v>13081</v>
      </c>
      <c r="H2441" t="inlineStr">
        <is>
          <t>United Kingdom</t>
        </is>
      </c>
      <c r="I2441" s="10">
        <f>IF(OR(G2441="",LEFT(A2441,1)="C",D2441&lt;=0,F2441&lt;=0,ISNUMBER(MATCH(B2441,NonProduct,0)),LEFT(B2441,5)="gift_",H2441&lt;&gt;"United Kingdom"),"Drop","Keep")</f>
        <v/>
      </c>
    </row>
    <row r="2442">
      <c r="A2442" t="inlineStr">
        <is>
          <t>C540246</t>
        </is>
      </c>
      <c r="B2442" t="n">
        <v>84006</v>
      </c>
      <c r="C2442" t="inlineStr">
        <is>
          <t>MAGIC TREE -PAPER FLOWERS</t>
        </is>
      </c>
      <c r="D2442" t="n">
        <v>-1</v>
      </c>
      <c r="E2442" s="8" t="n">
        <v>40548.65486111111</v>
      </c>
      <c r="F2442" s="9" t="n">
        <v>0.85</v>
      </c>
      <c r="G2442" t="n">
        <v>13081</v>
      </c>
      <c r="H2442" t="inlineStr">
        <is>
          <t>United Kingdom</t>
        </is>
      </c>
      <c r="I2442" s="10">
        <f>IF(OR(G2442="",LEFT(A2442,1)="C",D2442&lt;=0,F2442&lt;=0,ISNUMBER(MATCH(B2442,NonProduct,0)),LEFT(B2442,5)="gift_",H2442&lt;&gt;"United Kingdom"),"Drop","Keep")</f>
        <v/>
      </c>
    </row>
    <row r="2443">
      <c r="A2443" t="inlineStr">
        <is>
          <t>C540246</t>
        </is>
      </c>
      <c r="B2443" t="n">
        <v>22198</v>
      </c>
      <c r="C2443" t="inlineStr">
        <is>
          <t xml:space="preserve">LARGE POPCORN HOLDER </t>
        </is>
      </c>
      <c r="D2443" t="n">
        <v>-1</v>
      </c>
      <c r="E2443" s="8" t="n">
        <v>40548.65486111111</v>
      </c>
      <c r="F2443" s="9" t="n">
        <v>1.65</v>
      </c>
      <c r="G2443" t="n">
        <v>13081</v>
      </c>
      <c r="H2443" t="inlineStr">
        <is>
          <t>United Kingdom</t>
        </is>
      </c>
      <c r="I2443" s="10">
        <f>IF(OR(G2443="",LEFT(A2443,1)="C",D2443&lt;=0,F2443&lt;=0,ISNUMBER(MATCH(B2443,NonProduct,0)),LEFT(B2443,5)="gift_",H2443&lt;&gt;"United Kingdom"),"Drop","Keep")</f>
        <v/>
      </c>
    </row>
    <row r="2444">
      <c r="A2444" t="inlineStr">
        <is>
          <t>C540246</t>
        </is>
      </c>
      <c r="B2444" t="n">
        <v>22352</v>
      </c>
      <c r="C2444" t="inlineStr">
        <is>
          <t xml:space="preserve">LUNCH BOX WITH CUTLERY RETROSPOT </t>
        </is>
      </c>
      <c r="D2444" t="n">
        <v>-1</v>
      </c>
      <c r="E2444" s="8" t="n">
        <v>40548.65486111111</v>
      </c>
      <c r="F2444" s="9" t="n">
        <v>2.55</v>
      </c>
      <c r="G2444" t="n">
        <v>13081</v>
      </c>
      <c r="H2444" t="inlineStr">
        <is>
          <t>United Kingdom</t>
        </is>
      </c>
      <c r="I2444" s="10">
        <f>IF(OR(G2444="",LEFT(A2444,1)="C",D2444&lt;=0,F2444&lt;=0,ISNUMBER(MATCH(B2444,NonProduct,0)),LEFT(B2444,5)="gift_",H2444&lt;&gt;"United Kingdom"),"Drop","Keep")</f>
        <v/>
      </c>
    </row>
    <row r="2445">
      <c r="A2445" t="inlineStr">
        <is>
          <t>C540246</t>
        </is>
      </c>
      <c r="B2445" t="n">
        <v>85042</v>
      </c>
      <c r="C2445" t="inlineStr">
        <is>
          <t>ANTIQUE LILY FAIRY LIGHTS</t>
        </is>
      </c>
      <c r="D2445" t="n">
        <v>-2</v>
      </c>
      <c r="E2445" s="8" t="n">
        <v>40548.65486111111</v>
      </c>
      <c r="F2445" s="9" t="n">
        <v>4.95</v>
      </c>
      <c r="G2445" t="n">
        <v>13081</v>
      </c>
      <c r="H2445" t="inlineStr">
        <is>
          <t>United Kingdom</t>
        </is>
      </c>
      <c r="I2445" s="10">
        <f>IF(OR(G2445="",LEFT(A2445,1)="C",D2445&lt;=0,F2445&lt;=0,ISNUMBER(MATCH(B2445,NonProduct,0)),LEFT(B2445,5)="gift_",H2445&lt;&gt;"United Kingdom"),"Drop","Keep")</f>
        <v/>
      </c>
    </row>
    <row r="2446">
      <c r="A2446" t="inlineStr">
        <is>
          <t>C540246</t>
        </is>
      </c>
      <c r="B2446" t="n">
        <v>22834</v>
      </c>
      <c r="C2446" t="inlineStr">
        <is>
          <t>HAND WARMER BABUSHKA DESIGN</t>
        </is>
      </c>
      <c r="D2446" t="n">
        <v>-1</v>
      </c>
      <c r="E2446" s="8" t="n">
        <v>40548.65486111111</v>
      </c>
      <c r="F2446" s="9" t="n">
        <v>1.85</v>
      </c>
      <c r="G2446" t="n">
        <v>13081</v>
      </c>
      <c r="H2446" t="inlineStr">
        <is>
          <t>United Kingdom</t>
        </is>
      </c>
      <c r="I2446" s="10">
        <f>IF(OR(G2446="",LEFT(A2446,1)="C",D2446&lt;=0,F2446&lt;=0,ISNUMBER(MATCH(B2446,NonProduct,0)),LEFT(B2446,5)="gift_",H2446&lt;&gt;"United Kingdom"),"Drop","Keep")</f>
        <v/>
      </c>
    </row>
    <row r="2447">
      <c r="A2447" t="n">
        <v>540247</v>
      </c>
      <c r="B2447" t="n">
        <v>20785</v>
      </c>
      <c r="C2447" t="inlineStr">
        <is>
          <t>FUSCHIA RETRO BAR STOOL</t>
        </is>
      </c>
      <c r="D2447" t="n">
        <v>1</v>
      </c>
      <c r="E2447" s="8" t="n">
        <v>40548.66388888889</v>
      </c>
      <c r="F2447" s="9" t="n">
        <v>39.95</v>
      </c>
      <c r="G2447" t="n">
        <v>15464</v>
      </c>
      <c r="H2447" t="inlineStr">
        <is>
          <t>United Kingdom</t>
        </is>
      </c>
      <c r="I2447" s="10">
        <f>IF(OR(G2447="",LEFT(A2447,1)="C",D2447&lt;=0,F2447&lt;=0,ISNUMBER(MATCH(B2447,NonProduct,0)),LEFT(B2447,5)="gift_",H2447&lt;&gt;"United Kingdom"),"Drop","Keep")</f>
        <v/>
      </c>
    </row>
    <row r="2448">
      <c r="A2448" t="n">
        <v>540247</v>
      </c>
      <c r="B2448" t="n">
        <v>20914</v>
      </c>
      <c r="C2448" t="inlineStr">
        <is>
          <t>SET/5 RED RETROSPOT LID GLASS BOWLS</t>
        </is>
      </c>
      <c r="D2448" t="n">
        <v>2</v>
      </c>
      <c r="E2448" s="8" t="n">
        <v>40548.66388888889</v>
      </c>
      <c r="F2448" s="9" t="n">
        <v>2.95</v>
      </c>
      <c r="G2448" t="n">
        <v>15464</v>
      </c>
      <c r="H2448" t="inlineStr">
        <is>
          <t>United Kingdom</t>
        </is>
      </c>
      <c r="I2448" s="10">
        <f>IF(OR(G2448="",LEFT(A2448,1)="C",D2448&lt;=0,F2448&lt;=0,ISNUMBER(MATCH(B2448,NonProduct,0)),LEFT(B2448,5)="gift_",H2448&lt;&gt;"United Kingdom"),"Drop","Keep")</f>
        <v/>
      </c>
    </row>
    <row r="2449">
      <c r="A2449" t="n">
        <v>540247</v>
      </c>
      <c r="B2449" t="n">
        <v>22851</v>
      </c>
      <c r="C2449" t="inlineStr">
        <is>
          <t xml:space="preserve">SET 20 NAPKINS FAIRY CAKES DESIGN </t>
        </is>
      </c>
      <c r="D2449" t="n">
        <v>3</v>
      </c>
      <c r="E2449" s="8" t="n">
        <v>40548.66388888889</v>
      </c>
      <c r="F2449" s="9" t="n">
        <v>0.85</v>
      </c>
      <c r="G2449" t="n">
        <v>15464</v>
      </c>
      <c r="H2449" t="inlineStr">
        <is>
          <t>United Kingdom</t>
        </is>
      </c>
      <c r="I2449" s="10">
        <f>IF(OR(G2449="",LEFT(A2449,1)="C",D2449&lt;=0,F2449&lt;=0,ISNUMBER(MATCH(B2449,NonProduct,0)),LEFT(B2449,5)="gift_",H2449&lt;&gt;"United Kingdom"),"Drop","Keep")</f>
        <v/>
      </c>
    </row>
    <row r="2450">
      <c r="A2450" t="n">
        <v>540247</v>
      </c>
      <c r="B2450" t="n">
        <v>22966</v>
      </c>
      <c r="C2450" t="inlineStr">
        <is>
          <t>GINGERBREAD MAN COOKIE CUTTER</t>
        </is>
      </c>
      <c r="D2450" t="n">
        <v>2</v>
      </c>
      <c r="E2450" s="8" t="n">
        <v>40548.66388888889</v>
      </c>
      <c r="F2450" s="9" t="n">
        <v>1.25</v>
      </c>
      <c r="G2450" t="n">
        <v>15464</v>
      </c>
      <c r="H2450" t="inlineStr">
        <is>
          <t>United Kingdom</t>
        </is>
      </c>
      <c r="I2450" s="10">
        <f>IF(OR(G2450="",LEFT(A2450,1)="C",D2450&lt;=0,F2450&lt;=0,ISNUMBER(MATCH(B2450,NonProduct,0)),LEFT(B2450,5)="gift_",H2450&lt;&gt;"United Kingdom"),"Drop","Keep")</f>
        <v/>
      </c>
    </row>
    <row r="2451">
      <c r="A2451" t="n">
        <v>540247</v>
      </c>
      <c r="B2451" t="n">
        <v>21218</v>
      </c>
      <c r="C2451" t="inlineStr">
        <is>
          <t>RED SPOTTY BISCUIT TIN</t>
        </is>
      </c>
      <c r="D2451" t="n">
        <v>1</v>
      </c>
      <c r="E2451" s="8" t="n">
        <v>40548.66388888889</v>
      </c>
      <c r="F2451" s="9" t="n">
        <v>3.75</v>
      </c>
      <c r="G2451" t="n">
        <v>15464</v>
      </c>
      <c r="H2451" t="inlineStr">
        <is>
          <t>United Kingdom</t>
        </is>
      </c>
      <c r="I2451" s="10">
        <f>IF(OR(G2451="",LEFT(A2451,1)="C",D2451&lt;=0,F2451&lt;=0,ISNUMBER(MATCH(B2451,NonProduct,0)),LEFT(B2451,5)="gift_",H2451&lt;&gt;"United Kingdom"),"Drop","Keep")</f>
        <v/>
      </c>
    </row>
    <row r="2452">
      <c r="A2452" t="n">
        <v>540247</v>
      </c>
      <c r="B2452" t="n">
        <v>37476</v>
      </c>
      <c r="C2452" t="inlineStr">
        <is>
          <t>CONDIMENT TRAY 4 BOWLS AND 4 SPOONS</t>
        </is>
      </c>
      <c r="D2452" t="n">
        <v>1</v>
      </c>
      <c r="E2452" s="8" t="n">
        <v>40548.66388888889</v>
      </c>
      <c r="F2452" s="9" t="n">
        <v>9.949999999999999</v>
      </c>
      <c r="G2452" t="n">
        <v>15464</v>
      </c>
      <c r="H2452" t="inlineStr">
        <is>
          <t>United Kingdom</t>
        </is>
      </c>
      <c r="I2452" s="10">
        <f>IF(OR(G2452="",LEFT(A2452,1)="C",D2452&lt;=0,F2452&lt;=0,ISNUMBER(MATCH(B2452,NonProduct,0)),LEFT(B2452,5)="gift_",H2452&lt;&gt;"United Kingdom"),"Drop","Keep")</f>
        <v/>
      </c>
    </row>
    <row r="2453">
      <c r="A2453" t="n">
        <v>540247</v>
      </c>
      <c r="B2453" t="n">
        <v>37475</v>
      </c>
      <c r="C2453" t="inlineStr">
        <is>
          <t>SET/4 COLOURFUL MIXING BOWLS</t>
        </is>
      </c>
      <c r="D2453" t="n">
        <v>1</v>
      </c>
      <c r="E2453" s="8" t="n">
        <v>40548.66388888889</v>
      </c>
      <c r="F2453" s="9" t="n">
        <v>9.949999999999999</v>
      </c>
      <c r="G2453" t="n">
        <v>15464</v>
      </c>
      <c r="H2453" t="inlineStr">
        <is>
          <t>United Kingdom</t>
        </is>
      </c>
      <c r="I2453" s="10">
        <f>IF(OR(G2453="",LEFT(A2453,1)="C",D2453&lt;=0,F2453&lt;=0,ISNUMBER(MATCH(B2453,NonProduct,0)),LEFT(B2453,5)="gift_",H2453&lt;&gt;"United Kingdom"),"Drop","Keep")</f>
        <v/>
      </c>
    </row>
    <row r="2454">
      <c r="A2454" t="n">
        <v>540247</v>
      </c>
      <c r="B2454" t="n">
        <v>22426</v>
      </c>
      <c r="C2454" t="inlineStr">
        <is>
          <t>ENAMEL WASH BOWL CREAM</t>
        </is>
      </c>
      <c r="D2454" t="n">
        <v>1</v>
      </c>
      <c r="E2454" s="8" t="n">
        <v>40548.66388888889</v>
      </c>
      <c r="F2454" s="9" t="n">
        <v>3.75</v>
      </c>
      <c r="G2454" t="n">
        <v>15464</v>
      </c>
      <c r="H2454" t="inlineStr">
        <is>
          <t>United Kingdom</t>
        </is>
      </c>
      <c r="I2454" s="10">
        <f>IF(OR(G2454="",LEFT(A2454,1)="C",D2454&lt;=0,F2454&lt;=0,ISNUMBER(MATCH(B2454,NonProduct,0)),LEFT(B2454,5)="gift_",H2454&lt;&gt;"United Kingdom"),"Drop","Keep")</f>
        <v/>
      </c>
    </row>
    <row r="2455">
      <c r="A2455" t="n">
        <v>540247</v>
      </c>
      <c r="B2455" t="n">
        <v>22425</v>
      </c>
      <c r="C2455" t="inlineStr">
        <is>
          <t>ENAMEL COLANDER CREAM</t>
        </is>
      </c>
      <c r="D2455" t="n">
        <v>1</v>
      </c>
      <c r="E2455" s="8" t="n">
        <v>40548.66388888889</v>
      </c>
      <c r="F2455" s="9" t="n">
        <v>4.95</v>
      </c>
      <c r="G2455" t="n">
        <v>15464</v>
      </c>
      <c r="H2455" t="inlineStr">
        <is>
          <t>United Kingdom</t>
        </is>
      </c>
      <c r="I2455" s="10">
        <f>IF(OR(G2455="",LEFT(A2455,1)="C",D2455&lt;=0,F2455&lt;=0,ISNUMBER(MATCH(B2455,NonProduct,0)),LEFT(B2455,5)="gift_",H2455&lt;&gt;"United Kingdom"),"Drop","Keep")</f>
        <v/>
      </c>
    </row>
    <row r="2456">
      <c r="A2456" t="n">
        <v>540247</v>
      </c>
      <c r="B2456" t="n">
        <v>22429</v>
      </c>
      <c r="C2456" t="inlineStr">
        <is>
          <t>ENAMEL MEASURING JUG CREAM</t>
        </is>
      </c>
      <c r="D2456" t="n">
        <v>1</v>
      </c>
      <c r="E2456" s="8" t="n">
        <v>40548.66388888889</v>
      </c>
      <c r="F2456" s="9" t="n">
        <v>4.25</v>
      </c>
      <c r="G2456" t="n">
        <v>15464</v>
      </c>
      <c r="H2456" t="inlineStr">
        <is>
          <t>United Kingdom</t>
        </is>
      </c>
      <c r="I2456" s="10">
        <f>IF(OR(G2456="",LEFT(A2456,1)="C",D2456&lt;=0,F2456&lt;=0,ISNUMBER(MATCH(B2456,NonProduct,0)),LEFT(B2456,5)="gift_",H2456&lt;&gt;"United Kingdom"),"Drop","Keep")</f>
        <v/>
      </c>
    </row>
    <row r="2457">
      <c r="A2457" t="n">
        <v>540247</v>
      </c>
      <c r="B2457" t="n">
        <v>22637</v>
      </c>
      <c r="C2457" t="inlineStr">
        <is>
          <t xml:space="preserve">PIGGY BANK RETROSPOT </t>
        </is>
      </c>
      <c r="D2457" t="n">
        <v>3</v>
      </c>
      <c r="E2457" s="8" t="n">
        <v>40548.66388888889</v>
      </c>
      <c r="F2457" s="9" t="n">
        <v>2.55</v>
      </c>
      <c r="G2457" t="n">
        <v>15464</v>
      </c>
      <c r="H2457" t="inlineStr">
        <is>
          <t>United Kingdom</t>
        </is>
      </c>
      <c r="I2457" s="10">
        <f>IF(OR(G2457="",LEFT(A2457,1)="C",D2457&lt;=0,F2457&lt;=0,ISNUMBER(MATCH(B2457,NonProduct,0)),LEFT(B2457,5)="gift_",H2457&lt;&gt;"United Kingdom"),"Drop","Keep")</f>
        <v/>
      </c>
    </row>
    <row r="2458">
      <c r="A2458" t="n">
        <v>540247</v>
      </c>
      <c r="B2458" t="n">
        <v>22383</v>
      </c>
      <c r="C2458" t="inlineStr">
        <is>
          <t xml:space="preserve">LUNCH BAG SUKI  DESIGN </t>
        </is>
      </c>
      <c r="D2458" t="n">
        <v>1</v>
      </c>
      <c r="E2458" s="8" t="n">
        <v>40548.66388888889</v>
      </c>
      <c r="F2458" s="9" t="n">
        <v>1.65</v>
      </c>
      <c r="G2458" t="n">
        <v>15464</v>
      </c>
      <c r="H2458" t="inlineStr">
        <is>
          <t>United Kingdom</t>
        </is>
      </c>
      <c r="I2458" s="10">
        <f>IF(OR(G2458="",LEFT(A2458,1)="C",D2458&lt;=0,F2458&lt;=0,ISNUMBER(MATCH(B2458,NonProduct,0)),LEFT(B2458,5)="gift_",H2458&lt;&gt;"United Kingdom"),"Drop","Keep")</f>
        <v/>
      </c>
    </row>
    <row r="2459">
      <c r="A2459" t="n">
        <v>540247</v>
      </c>
      <c r="B2459" t="inlineStr">
        <is>
          <t>85123A</t>
        </is>
      </c>
      <c r="C2459" t="inlineStr">
        <is>
          <t>WHITE HANGING HEART T-LIGHT HOLDER</t>
        </is>
      </c>
      <c r="D2459" t="n">
        <v>3</v>
      </c>
      <c r="E2459" s="8" t="n">
        <v>40548.66388888889</v>
      </c>
      <c r="F2459" s="9" t="n">
        <v>2.95</v>
      </c>
      <c r="G2459" t="n">
        <v>15464</v>
      </c>
      <c r="H2459" t="inlineStr">
        <is>
          <t>United Kingdom</t>
        </is>
      </c>
      <c r="I2459" s="10">
        <f>IF(OR(G2459="",LEFT(A2459,1)="C",D2459&lt;=0,F2459&lt;=0,ISNUMBER(MATCH(B2459,NonProduct,0)),LEFT(B2459,5)="gift_",H2459&lt;&gt;"United Kingdom"),"Drop","Keep")</f>
        <v/>
      </c>
    </row>
    <row r="2460">
      <c r="A2460" t="n">
        <v>540247</v>
      </c>
      <c r="B2460" t="n">
        <v>21260</v>
      </c>
      <c r="C2460" t="inlineStr">
        <is>
          <t>FIRST AID TIN</t>
        </is>
      </c>
      <c r="D2460" t="n">
        <v>1</v>
      </c>
      <c r="E2460" s="8" t="n">
        <v>40548.66388888889</v>
      </c>
      <c r="F2460" s="9" t="n">
        <v>3.25</v>
      </c>
      <c r="G2460" t="n">
        <v>15464</v>
      </c>
      <c r="H2460" t="inlineStr">
        <is>
          <t>United Kingdom</t>
        </is>
      </c>
      <c r="I2460" s="10">
        <f>IF(OR(G2460="",LEFT(A2460,1)="C",D2460&lt;=0,F2460&lt;=0,ISNUMBER(MATCH(B2460,NonProduct,0)),LEFT(B2460,5)="gift_",H2460&lt;&gt;"United Kingdom"),"Drop","Keep")</f>
        <v/>
      </c>
    </row>
    <row r="2461">
      <c r="A2461" t="n">
        <v>540247</v>
      </c>
      <c r="B2461" t="n">
        <v>22669</v>
      </c>
      <c r="C2461" t="inlineStr">
        <is>
          <t xml:space="preserve">RED BABY BUNTING </t>
        </is>
      </c>
      <c r="D2461" t="n">
        <v>5</v>
      </c>
      <c r="E2461" s="8" t="n">
        <v>40548.66388888889</v>
      </c>
      <c r="F2461" s="9" t="n">
        <v>2.95</v>
      </c>
      <c r="G2461" t="n">
        <v>15464</v>
      </c>
      <c r="H2461" t="inlineStr">
        <is>
          <t>United Kingdom</t>
        </is>
      </c>
      <c r="I2461" s="10">
        <f>IF(OR(G2461="",LEFT(A2461,1)="C",D2461&lt;=0,F2461&lt;=0,ISNUMBER(MATCH(B2461,NonProduct,0)),LEFT(B2461,5)="gift_",H2461&lt;&gt;"United Kingdom"),"Drop","Keep")</f>
        <v/>
      </c>
    </row>
    <row r="2462">
      <c r="A2462" t="n">
        <v>540247</v>
      </c>
      <c r="B2462" t="n">
        <v>85089</v>
      </c>
      <c r="C2462" t="inlineStr">
        <is>
          <t>CANDY SPOT BUNNY</t>
        </is>
      </c>
      <c r="D2462" t="n">
        <v>3</v>
      </c>
      <c r="E2462" s="8" t="n">
        <v>40548.66388888889</v>
      </c>
      <c r="F2462" s="9" t="n">
        <v>2.95</v>
      </c>
      <c r="G2462" t="n">
        <v>15464</v>
      </c>
      <c r="H2462" t="inlineStr">
        <is>
          <t>United Kingdom</t>
        </is>
      </c>
      <c r="I2462" s="10">
        <f>IF(OR(G2462="",LEFT(A2462,1)="C",D2462&lt;=0,F2462&lt;=0,ISNUMBER(MATCH(B2462,NonProduct,0)),LEFT(B2462,5)="gift_",H2462&lt;&gt;"United Kingdom"),"Drop","Keep")</f>
        <v/>
      </c>
    </row>
    <row r="2463">
      <c r="A2463" t="n">
        <v>540247</v>
      </c>
      <c r="B2463" t="n">
        <v>22752</v>
      </c>
      <c r="C2463" t="inlineStr">
        <is>
          <t>SET 7 BABUSHKA NESTING BOXES</t>
        </is>
      </c>
      <c r="D2463" t="n">
        <v>1</v>
      </c>
      <c r="E2463" s="8" t="n">
        <v>40548.66388888889</v>
      </c>
      <c r="F2463" s="9" t="n">
        <v>8.5</v>
      </c>
      <c r="G2463" t="n">
        <v>15464</v>
      </c>
      <c r="H2463" t="inlineStr">
        <is>
          <t>United Kingdom</t>
        </is>
      </c>
      <c r="I2463" s="10">
        <f>IF(OR(G2463="",LEFT(A2463,1)="C",D2463&lt;=0,F2463&lt;=0,ISNUMBER(MATCH(B2463,NonProduct,0)),LEFT(B2463,5)="gift_",H2463&lt;&gt;"United Kingdom"),"Drop","Keep")</f>
        <v/>
      </c>
    </row>
    <row r="2464">
      <c r="A2464" t="n">
        <v>540247</v>
      </c>
      <c r="B2464" t="n">
        <v>48194</v>
      </c>
      <c r="C2464" t="inlineStr">
        <is>
          <t>DOORMAT HEARTS</t>
        </is>
      </c>
      <c r="D2464" t="n">
        <v>1</v>
      </c>
      <c r="E2464" s="8" t="n">
        <v>40548.66388888889</v>
      </c>
      <c r="F2464" s="9" t="n">
        <v>7.95</v>
      </c>
      <c r="G2464" t="n">
        <v>15464</v>
      </c>
      <c r="H2464" t="inlineStr">
        <is>
          <t>United Kingdom</t>
        </is>
      </c>
      <c r="I2464" s="10">
        <f>IF(OR(G2464="",LEFT(A2464,1)="C",D2464&lt;=0,F2464&lt;=0,ISNUMBER(MATCH(B2464,NonProduct,0)),LEFT(B2464,5)="gift_",H2464&lt;&gt;"United Kingdom"),"Drop","Keep")</f>
        <v/>
      </c>
    </row>
    <row r="2465">
      <c r="A2465" t="n">
        <v>540247</v>
      </c>
      <c r="B2465" t="n">
        <v>48185</v>
      </c>
      <c r="C2465" t="inlineStr">
        <is>
          <t>DOORMAT FAIRY CAKE</t>
        </is>
      </c>
      <c r="D2465" t="n">
        <v>1</v>
      </c>
      <c r="E2465" s="8" t="n">
        <v>40548.66388888889</v>
      </c>
      <c r="F2465" s="9" t="n">
        <v>7.95</v>
      </c>
      <c r="G2465" t="n">
        <v>15464</v>
      </c>
      <c r="H2465" t="inlineStr">
        <is>
          <t>United Kingdom</t>
        </is>
      </c>
      <c r="I2465" s="10">
        <f>IF(OR(G2465="",LEFT(A2465,1)="C",D2465&lt;=0,F2465&lt;=0,ISNUMBER(MATCH(B2465,NonProduct,0)),LEFT(B2465,5)="gift_",H2465&lt;&gt;"United Kingdom"),"Drop","Keep")</f>
        <v/>
      </c>
    </row>
    <row r="2466">
      <c r="A2466" t="n">
        <v>540247</v>
      </c>
      <c r="B2466" t="n">
        <v>48188</v>
      </c>
      <c r="C2466" t="inlineStr">
        <is>
          <t>DOORMAT WELCOME PUPPIES</t>
        </is>
      </c>
      <c r="D2466" t="n">
        <v>1</v>
      </c>
      <c r="E2466" s="8" t="n">
        <v>40548.66388888889</v>
      </c>
      <c r="F2466" s="9" t="n">
        <v>7.95</v>
      </c>
      <c r="G2466" t="n">
        <v>15464</v>
      </c>
      <c r="H2466" t="inlineStr">
        <is>
          <t>United Kingdom</t>
        </is>
      </c>
      <c r="I2466" s="10">
        <f>IF(OR(G2466="",LEFT(A2466,1)="C",D2466&lt;=0,F2466&lt;=0,ISNUMBER(MATCH(B2466,NonProduct,0)),LEFT(B2466,5)="gift_",H2466&lt;&gt;"United Kingdom"),"Drop","Keep")</f>
        <v/>
      </c>
    </row>
    <row r="2467">
      <c r="A2467" t="n">
        <v>540247</v>
      </c>
      <c r="B2467" t="n">
        <v>20685</v>
      </c>
      <c r="C2467" t="inlineStr">
        <is>
          <t>DOORMAT RED RETROSPOT</t>
        </is>
      </c>
      <c r="D2467" t="n">
        <v>1</v>
      </c>
      <c r="E2467" s="8" t="n">
        <v>40548.66388888889</v>
      </c>
      <c r="F2467" s="9" t="n">
        <v>7.95</v>
      </c>
      <c r="G2467" t="n">
        <v>15464</v>
      </c>
      <c r="H2467" t="inlineStr">
        <is>
          <t>United Kingdom</t>
        </is>
      </c>
      <c r="I2467" s="10">
        <f>IF(OR(G2467="",LEFT(A2467,1)="C",D2467&lt;=0,F2467&lt;=0,ISNUMBER(MATCH(B2467,NonProduct,0)),LEFT(B2467,5)="gift_",H2467&lt;&gt;"United Kingdom"),"Drop","Keep")</f>
        <v/>
      </c>
    </row>
    <row r="2468">
      <c r="A2468" t="n">
        <v>540247</v>
      </c>
      <c r="B2468" t="n">
        <v>21896</v>
      </c>
      <c r="C2468" t="inlineStr">
        <is>
          <t>POTTING SHED TWINE</t>
        </is>
      </c>
      <c r="D2468" t="n">
        <v>3</v>
      </c>
      <c r="E2468" s="8" t="n">
        <v>40548.66388888889</v>
      </c>
      <c r="F2468" s="9" t="n">
        <v>2.1</v>
      </c>
      <c r="G2468" t="n">
        <v>15464</v>
      </c>
      <c r="H2468" t="inlineStr">
        <is>
          <t>United Kingdom</t>
        </is>
      </c>
      <c r="I2468" s="10">
        <f>IF(OR(G2468="",LEFT(A2468,1)="C",D2468&lt;=0,F2468&lt;=0,ISNUMBER(MATCH(B2468,NonProduct,0)),LEFT(B2468,5)="gift_",H2468&lt;&gt;"United Kingdom"),"Drop","Keep")</f>
        <v/>
      </c>
    </row>
    <row r="2469">
      <c r="A2469" t="n">
        <v>540247</v>
      </c>
      <c r="B2469" t="n">
        <v>22258</v>
      </c>
      <c r="C2469" t="inlineStr">
        <is>
          <t>FELT FARM ANIMAL RABBIT</t>
        </is>
      </c>
      <c r="D2469" t="n">
        <v>2</v>
      </c>
      <c r="E2469" s="8" t="n">
        <v>40548.66388888889</v>
      </c>
      <c r="F2469" s="9" t="n">
        <v>1.25</v>
      </c>
      <c r="G2469" t="n">
        <v>15464</v>
      </c>
      <c r="H2469" t="inlineStr">
        <is>
          <t>United Kingdom</t>
        </is>
      </c>
      <c r="I2469" s="10">
        <f>IF(OR(G2469="",LEFT(A2469,1)="C",D2469&lt;=0,F2469&lt;=0,ISNUMBER(MATCH(B2469,NonProduct,0)),LEFT(B2469,5)="gift_",H2469&lt;&gt;"United Kingdom"),"Drop","Keep")</f>
        <v/>
      </c>
    </row>
    <row r="2470">
      <c r="A2470" t="n">
        <v>540247</v>
      </c>
      <c r="B2470" t="n">
        <v>22259</v>
      </c>
      <c r="C2470" t="inlineStr">
        <is>
          <t>FELT FARM ANIMAL HEN</t>
        </is>
      </c>
      <c r="D2470" t="n">
        <v>2</v>
      </c>
      <c r="E2470" s="8" t="n">
        <v>40548.66388888889</v>
      </c>
      <c r="F2470" s="9" t="n">
        <v>1.25</v>
      </c>
      <c r="G2470" t="n">
        <v>15464</v>
      </c>
      <c r="H2470" t="inlineStr">
        <is>
          <t>United Kingdom</t>
        </is>
      </c>
      <c r="I2470" s="10">
        <f>IF(OR(G2470="",LEFT(A2470,1)="C",D2470&lt;=0,F2470&lt;=0,ISNUMBER(MATCH(B2470,NonProduct,0)),LEFT(B2470,5)="gift_",H2470&lt;&gt;"United Kingdom"),"Drop","Keep")</f>
        <v/>
      </c>
    </row>
    <row r="2471">
      <c r="A2471" t="n">
        <v>540247</v>
      </c>
      <c r="B2471" t="n">
        <v>22256</v>
      </c>
      <c r="C2471" t="inlineStr">
        <is>
          <t>FELT FARM ANIMAL CHICKEN</t>
        </is>
      </c>
      <c r="D2471" t="n">
        <v>2</v>
      </c>
      <c r="E2471" s="8" t="n">
        <v>40548.66388888889</v>
      </c>
      <c r="F2471" s="9" t="n">
        <v>1.25</v>
      </c>
      <c r="G2471" t="n">
        <v>15464</v>
      </c>
      <c r="H2471" t="inlineStr">
        <is>
          <t>United Kingdom</t>
        </is>
      </c>
      <c r="I2471" s="10">
        <f>IF(OR(G2471="",LEFT(A2471,1)="C",D2471&lt;=0,F2471&lt;=0,ISNUMBER(MATCH(B2471,NonProduct,0)),LEFT(B2471,5)="gift_",H2471&lt;&gt;"United Kingdom"),"Drop","Keep")</f>
        <v/>
      </c>
    </row>
    <row r="2472">
      <c r="A2472" t="n">
        <v>540247</v>
      </c>
      <c r="B2472" t="inlineStr">
        <is>
          <t>84931A</t>
        </is>
      </c>
      <c r="C2472" t="inlineStr">
        <is>
          <t>PINK SCOTTIE DOG W FLOWER PATTERN</t>
        </is>
      </c>
      <c r="D2472" t="n">
        <v>1</v>
      </c>
      <c r="E2472" s="8" t="n">
        <v>40548.66388888889</v>
      </c>
      <c r="F2472" s="9" t="n">
        <v>2.55</v>
      </c>
      <c r="G2472" t="n">
        <v>15464</v>
      </c>
      <c r="H2472" t="inlineStr">
        <is>
          <t>United Kingdom</t>
        </is>
      </c>
      <c r="I2472" s="10">
        <f>IF(OR(G2472="",LEFT(A2472,1)="C",D2472&lt;=0,F2472&lt;=0,ISNUMBER(MATCH(B2472,NonProduct,0)),LEFT(B2472,5)="gift_",H2472&lt;&gt;"United Kingdom"),"Drop","Keep")</f>
        <v/>
      </c>
    </row>
    <row r="2473">
      <c r="A2473" t="n">
        <v>540247</v>
      </c>
      <c r="B2473" t="inlineStr">
        <is>
          <t>84931B</t>
        </is>
      </c>
      <c r="C2473" t="inlineStr">
        <is>
          <t>BLUE SCOTTIE DOG W FLOWER PATTERN</t>
        </is>
      </c>
      <c r="D2473" t="n">
        <v>1</v>
      </c>
      <c r="E2473" s="8" t="n">
        <v>40548.66388888889</v>
      </c>
      <c r="F2473" s="9" t="n">
        <v>2.55</v>
      </c>
      <c r="G2473" t="n">
        <v>15464</v>
      </c>
      <c r="H2473" t="inlineStr">
        <is>
          <t>United Kingdom</t>
        </is>
      </c>
      <c r="I2473" s="10">
        <f>IF(OR(G2473="",LEFT(A2473,1)="C",D2473&lt;=0,F2473&lt;=0,ISNUMBER(MATCH(B2473,NonProduct,0)),LEFT(B2473,5)="gift_",H2473&lt;&gt;"United Kingdom"),"Drop","Keep")</f>
        <v/>
      </c>
    </row>
    <row r="2474">
      <c r="A2474" t="n">
        <v>540247</v>
      </c>
      <c r="B2474" t="n">
        <v>22470</v>
      </c>
      <c r="C2474" t="inlineStr">
        <is>
          <t>HEART OF WICKER LARGE</t>
        </is>
      </c>
      <c r="D2474" t="n">
        <v>2</v>
      </c>
      <c r="E2474" s="8" t="n">
        <v>40548.66388888889</v>
      </c>
      <c r="F2474" s="9" t="n">
        <v>2.95</v>
      </c>
      <c r="G2474" t="n">
        <v>15464</v>
      </c>
      <c r="H2474" t="inlineStr">
        <is>
          <t>United Kingdom</t>
        </is>
      </c>
      <c r="I2474" s="10">
        <f>IF(OR(G2474="",LEFT(A2474,1)="C",D2474&lt;=0,F2474&lt;=0,ISNUMBER(MATCH(B2474,NonProduct,0)),LEFT(B2474,5)="gift_",H2474&lt;&gt;"United Kingdom"),"Drop","Keep")</f>
        <v/>
      </c>
    </row>
    <row r="2475">
      <c r="A2475" t="n">
        <v>540247</v>
      </c>
      <c r="B2475" t="n">
        <v>22469</v>
      </c>
      <c r="C2475" t="inlineStr">
        <is>
          <t>HEART OF WICKER SMALL</t>
        </is>
      </c>
      <c r="D2475" t="n">
        <v>2</v>
      </c>
      <c r="E2475" s="8" t="n">
        <v>40548.66388888889</v>
      </c>
      <c r="F2475" s="9" t="n">
        <v>1.65</v>
      </c>
      <c r="G2475" t="n">
        <v>15464</v>
      </c>
      <c r="H2475" t="inlineStr">
        <is>
          <t>United Kingdom</t>
        </is>
      </c>
      <c r="I2475" s="10">
        <f>IF(OR(G2475="",LEFT(A2475,1)="C",D2475&lt;=0,F2475&lt;=0,ISNUMBER(MATCH(B2475,NonProduct,0)),LEFT(B2475,5)="gift_",H2475&lt;&gt;"United Kingdom"),"Drop","Keep")</f>
        <v/>
      </c>
    </row>
    <row r="2476">
      <c r="A2476" t="n">
        <v>540247</v>
      </c>
      <c r="B2476" t="n">
        <v>21792</v>
      </c>
      <c r="C2476" t="inlineStr">
        <is>
          <t xml:space="preserve">CLASSIC FRENCH STYLE BASKET GREEN </t>
        </is>
      </c>
      <c r="D2476" t="n">
        <v>1</v>
      </c>
      <c r="E2476" s="8" t="n">
        <v>40548.66388888889</v>
      </c>
      <c r="F2476" s="9" t="n">
        <v>6.75</v>
      </c>
      <c r="G2476" t="n">
        <v>15464</v>
      </c>
      <c r="H2476" t="inlineStr">
        <is>
          <t>United Kingdom</t>
        </is>
      </c>
      <c r="I2476" s="10">
        <f>IF(OR(G2476="",LEFT(A2476,1)="C",D2476&lt;=0,F2476&lt;=0,ISNUMBER(MATCH(B2476,NonProduct,0)),LEFT(B2476,5)="gift_",H2476&lt;&gt;"United Kingdom"),"Drop","Keep")</f>
        <v/>
      </c>
    </row>
    <row r="2477">
      <c r="A2477" t="n">
        <v>540247</v>
      </c>
      <c r="B2477" t="n">
        <v>22478</v>
      </c>
      <c r="C2477" t="inlineStr">
        <is>
          <t xml:space="preserve">BIRDHOUSE GARDEN MARKER </t>
        </is>
      </c>
      <c r="D2477" t="n">
        <v>20</v>
      </c>
      <c r="E2477" s="8" t="n">
        <v>40548.66388888889</v>
      </c>
      <c r="F2477" s="9" t="n">
        <v>1.25</v>
      </c>
      <c r="G2477" t="n">
        <v>15464</v>
      </c>
      <c r="H2477" t="inlineStr">
        <is>
          <t>United Kingdom</t>
        </is>
      </c>
      <c r="I2477" s="10">
        <f>IF(OR(G2477="",LEFT(A2477,1)="C",D2477&lt;=0,F2477&lt;=0,ISNUMBER(MATCH(B2477,NonProduct,0)),LEFT(B2477,5)="gift_",H2477&lt;&gt;"United Kingdom"),"Drop","Keep")</f>
        <v/>
      </c>
    </row>
    <row r="2478">
      <c r="A2478" t="n">
        <v>540247</v>
      </c>
      <c r="B2478" t="inlineStr">
        <is>
          <t>35909A</t>
        </is>
      </c>
      <c r="C2478" t="inlineStr">
        <is>
          <t>RABBIT EASTER DECORATION</t>
        </is>
      </c>
      <c r="D2478" t="n">
        <v>1</v>
      </c>
      <c r="E2478" s="8" t="n">
        <v>40548.66388888889</v>
      </c>
      <c r="F2478" s="9" t="n">
        <v>2.95</v>
      </c>
      <c r="G2478" t="n">
        <v>15464</v>
      </c>
      <c r="H2478" t="inlineStr">
        <is>
          <t>United Kingdom</t>
        </is>
      </c>
      <c r="I2478" s="10">
        <f>IF(OR(G2478="",LEFT(A2478,1)="C",D2478&lt;=0,F2478&lt;=0,ISNUMBER(MATCH(B2478,NonProduct,0)),LEFT(B2478,5)="gift_",H2478&lt;&gt;"United Kingdom"),"Drop","Keep")</f>
        <v/>
      </c>
    </row>
    <row r="2479">
      <c r="A2479" t="n">
        <v>540247</v>
      </c>
      <c r="B2479" t="inlineStr">
        <is>
          <t>35910A</t>
        </is>
      </c>
      <c r="C2479" t="inlineStr">
        <is>
          <t xml:space="preserve">MULTICOLOUR EASTER RABBIT </t>
        </is>
      </c>
      <c r="D2479" t="n">
        <v>2</v>
      </c>
      <c r="E2479" s="8" t="n">
        <v>40548.66388888889</v>
      </c>
      <c r="F2479" s="9" t="n">
        <v>1.95</v>
      </c>
      <c r="G2479" t="n">
        <v>15464</v>
      </c>
      <c r="H2479" t="inlineStr">
        <is>
          <t>United Kingdom</t>
        </is>
      </c>
      <c r="I2479" s="10">
        <f>IF(OR(G2479="",LEFT(A2479,1)="C",D2479&lt;=0,F2479&lt;=0,ISNUMBER(MATCH(B2479,NonProduct,0)),LEFT(B2479,5)="gift_",H2479&lt;&gt;"United Kingdom"),"Drop","Keep")</f>
        <v/>
      </c>
    </row>
    <row r="2480">
      <c r="A2480" t="n">
        <v>540247</v>
      </c>
      <c r="B2480" t="n">
        <v>84581</v>
      </c>
      <c r="C2480" t="inlineStr">
        <is>
          <t>DOG TOY WITH PINK CROCHET SKIRT</t>
        </is>
      </c>
      <c r="D2480" t="n">
        <v>1</v>
      </c>
      <c r="E2480" s="8" t="n">
        <v>40548.66388888889</v>
      </c>
      <c r="F2480" s="9" t="n">
        <v>3.75</v>
      </c>
      <c r="G2480" t="n">
        <v>15464</v>
      </c>
      <c r="H2480" t="inlineStr">
        <is>
          <t>United Kingdom</t>
        </is>
      </c>
      <c r="I2480" s="10">
        <f>IF(OR(G2480="",LEFT(A2480,1)="C",D2480&lt;=0,F2480&lt;=0,ISNUMBER(MATCH(B2480,NonProduct,0)),LEFT(B2480,5)="gift_",H2480&lt;&gt;"United Kingdom"),"Drop","Keep")</f>
        <v/>
      </c>
    </row>
    <row r="2481">
      <c r="A2481" t="n">
        <v>540247</v>
      </c>
      <c r="B2481" t="n">
        <v>84580</v>
      </c>
      <c r="C2481" t="inlineStr">
        <is>
          <t>MOUSE TOY WITH PINK T-SHIRT</t>
        </is>
      </c>
      <c r="D2481" t="n">
        <v>1</v>
      </c>
      <c r="E2481" s="8" t="n">
        <v>40548.66388888889</v>
      </c>
      <c r="F2481" s="9" t="n">
        <v>3.75</v>
      </c>
      <c r="G2481" t="n">
        <v>15464</v>
      </c>
      <c r="H2481" t="inlineStr">
        <is>
          <t>United Kingdom</t>
        </is>
      </c>
      <c r="I2481" s="10">
        <f>IF(OR(G2481="",LEFT(A2481,1)="C",D2481&lt;=0,F2481&lt;=0,ISNUMBER(MATCH(B2481,NonProduct,0)),LEFT(B2481,5)="gift_",H2481&lt;&gt;"United Kingdom"),"Drop","Keep")</f>
        <v/>
      </c>
    </row>
    <row r="2482">
      <c r="A2482" t="n">
        <v>540247</v>
      </c>
      <c r="B2482" t="n">
        <v>85096</v>
      </c>
      <c r="C2482" t="inlineStr">
        <is>
          <t>HILDA CANDY SPOT RABBIT</t>
        </is>
      </c>
      <c r="D2482" t="n">
        <v>3</v>
      </c>
      <c r="E2482" s="8" t="n">
        <v>40548.66388888889</v>
      </c>
      <c r="F2482" s="9" t="n">
        <v>3.75</v>
      </c>
      <c r="G2482" t="n">
        <v>15464</v>
      </c>
      <c r="H2482" t="inlineStr">
        <is>
          <t>United Kingdom</t>
        </is>
      </c>
      <c r="I2482" s="10">
        <f>IF(OR(G2482="",LEFT(A2482,1)="C",D2482&lt;=0,F2482&lt;=0,ISNUMBER(MATCH(B2482,NonProduct,0)),LEFT(B2482,5)="gift_",H2482&lt;&gt;"United Kingdom"),"Drop","Keep")</f>
        <v/>
      </c>
    </row>
    <row r="2483">
      <c r="A2483" t="n">
        <v>540247</v>
      </c>
      <c r="B2483" t="n">
        <v>21407</v>
      </c>
      <c r="C2483" t="inlineStr">
        <is>
          <t xml:space="preserve">BROWN CHECK CAT DOORSTOP </t>
        </is>
      </c>
      <c r="D2483" t="n">
        <v>1</v>
      </c>
      <c r="E2483" s="8" t="n">
        <v>40548.66388888889</v>
      </c>
      <c r="F2483" s="9" t="n">
        <v>4.25</v>
      </c>
      <c r="G2483" t="n">
        <v>15464</v>
      </c>
      <c r="H2483" t="inlineStr">
        <is>
          <t>United Kingdom</t>
        </is>
      </c>
      <c r="I2483" s="10">
        <f>IF(OR(G2483="",LEFT(A2483,1)="C",D2483&lt;=0,F2483&lt;=0,ISNUMBER(MATCH(B2483,NonProduct,0)),LEFT(B2483,5)="gift_",H2483&lt;&gt;"United Kingdom"),"Drop","Keep")</f>
        <v/>
      </c>
    </row>
    <row r="2484">
      <c r="A2484" t="n">
        <v>540247</v>
      </c>
      <c r="B2484" t="n">
        <v>22510</v>
      </c>
      <c r="C2484" t="inlineStr">
        <is>
          <t>GINGHAM BABUSHKA DOORSTOP</t>
        </is>
      </c>
      <c r="D2484" t="n">
        <v>1</v>
      </c>
      <c r="E2484" s="8" t="n">
        <v>40548.66388888889</v>
      </c>
      <c r="F2484" s="9" t="n">
        <v>3.75</v>
      </c>
      <c r="G2484" t="n">
        <v>15464</v>
      </c>
      <c r="H2484" t="inlineStr">
        <is>
          <t>United Kingdom</t>
        </is>
      </c>
      <c r="I2484" s="10">
        <f>IF(OR(G2484="",LEFT(A2484,1)="C",D2484&lt;=0,F2484&lt;=0,ISNUMBER(MATCH(B2484,NonProduct,0)),LEFT(B2484,5)="gift_",H2484&lt;&gt;"United Kingdom"),"Drop","Keep")</f>
        <v/>
      </c>
    </row>
    <row r="2485">
      <c r="A2485" t="n">
        <v>540247</v>
      </c>
      <c r="B2485" t="n">
        <v>21411</v>
      </c>
      <c r="C2485" t="inlineStr">
        <is>
          <t>GINGHAM HEART  DOORSTOP RED</t>
        </is>
      </c>
      <c r="D2485" t="n">
        <v>2</v>
      </c>
      <c r="E2485" s="8" t="n">
        <v>40548.66388888889</v>
      </c>
      <c r="F2485" s="9" t="n">
        <v>4.25</v>
      </c>
      <c r="G2485" t="n">
        <v>15464</v>
      </c>
      <c r="H2485" t="inlineStr">
        <is>
          <t>United Kingdom</t>
        </is>
      </c>
      <c r="I2485" s="10">
        <f>IF(OR(G2485="",LEFT(A2485,1)="C",D2485&lt;=0,F2485&lt;=0,ISNUMBER(MATCH(B2485,NonProduct,0)),LEFT(B2485,5)="gift_",H2485&lt;&gt;"United Kingdom"),"Drop","Keep")</f>
        <v/>
      </c>
    </row>
    <row r="2486">
      <c r="A2486" t="n">
        <v>540247</v>
      </c>
      <c r="B2486" t="n">
        <v>22508</v>
      </c>
      <c r="C2486" t="inlineStr">
        <is>
          <t>DOORSTOP RETROSPOT HEART</t>
        </is>
      </c>
      <c r="D2486" t="n">
        <v>1</v>
      </c>
      <c r="E2486" s="8" t="n">
        <v>40548.66388888889</v>
      </c>
      <c r="F2486" s="9" t="n">
        <v>3.75</v>
      </c>
      <c r="G2486" t="n">
        <v>15464</v>
      </c>
      <c r="H2486" t="inlineStr">
        <is>
          <t>United Kingdom</t>
        </is>
      </c>
      <c r="I2486" s="10">
        <f>IF(OR(G2486="",LEFT(A2486,1)="C",D2486&lt;=0,F2486&lt;=0,ISNUMBER(MATCH(B2486,NonProduct,0)),LEFT(B2486,5)="gift_",H2486&lt;&gt;"United Kingdom"),"Drop","Keep")</f>
        <v/>
      </c>
    </row>
    <row r="2487">
      <c r="A2487" t="n">
        <v>540247</v>
      </c>
      <c r="B2487" t="n">
        <v>22127</v>
      </c>
      <c r="C2487" t="inlineStr">
        <is>
          <t>PARTY CONES CARNIVAL ASSORTED</t>
        </is>
      </c>
      <c r="D2487" t="n">
        <v>18</v>
      </c>
      <c r="E2487" s="8" t="n">
        <v>40548.66388888889</v>
      </c>
      <c r="F2487" s="9" t="n">
        <v>1.25</v>
      </c>
      <c r="G2487" t="n">
        <v>15464</v>
      </c>
      <c r="H2487" t="inlineStr">
        <is>
          <t>United Kingdom</t>
        </is>
      </c>
      <c r="I2487" s="10">
        <f>IF(OR(G2487="",LEFT(A2487,1)="C",D2487&lt;=0,F2487&lt;=0,ISNUMBER(MATCH(B2487,NonProduct,0)),LEFT(B2487,5)="gift_",H2487&lt;&gt;"United Kingdom"),"Drop","Keep")</f>
        <v/>
      </c>
    </row>
    <row r="2488">
      <c r="A2488" t="n">
        <v>540247</v>
      </c>
      <c r="B2488" t="n">
        <v>20723</v>
      </c>
      <c r="C2488" t="inlineStr">
        <is>
          <t>STRAWBERRY CHARLOTTE BAG</t>
        </is>
      </c>
      <c r="D2488" t="n">
        <v>2</v>
      </c>
      <c r="E2488" s="8" t="n">
        <v>40548.66388888889</v>
      </c>
      <c r="F2488" s="9" t="n">
        <v>0.85</v>
      </c>
      <c r="G2488" t="n">
        <v>15464</v>
      </c>
      <c r="H2488" t="inlineStr">
        <is>
          <t>United Kingdom</t>
        </is>
      </c>
      <c r="I2488" s="10">
        <f>IF(OR(G2488="",LEFT(A2488,1)="C",D2488&lt;=0,F2488&lt;=0,ISNUMBER(MATCH(B2488,NonProduct,0)),LEFT(B2488,5)="gift_",H2488&lt;&gt;"United Kingdom"),"Drop","Keep")</f>
        <v/>
      </c>
    </row>
    <row r="2489">
      <c r="A2489" t="n">
        <v>540247</v>
      </c>
      <c r="B2489" t="n">
        <v>20728</v>
      </c>
      <c r="C2489" t="inlineStr">
        <is>
          <t>LUNCH BAG CARS BLUE</t>
        </is>
      </c>
      <c r="D2489" t="n">
        <v>2</v>
      </c>
      <c r="E2489" s="8" t="n">
        <v>40548.66388888889</v>
      </c>
      <c r="F2489" s="9" t="n">
        <v>1.65</v>
      </c>
      <c r="G2489" t="n">
        <v>15464</v>
      </c>
      <c r="H2489" t="inlineStr">
        <is>
          <t>United Kingdom</t>
        </is>
      </c>
      <c r="I2489" s="10">
        <f>IF(OR(G2489="",LEFT(A2489,1)="C",D2489&lt;=0,F2489&lt;=0,ISNUMBER(MATCH(B2489,NonProduct,0)),LEFT(B2489,5)="gift_",H2489&lt;&gt;"United Kingdom"),"Drop","Keep")</f>
        <v/>
      </c>
    </row>
    <row r="2490">
      <c r="A2490" t="n">
        <v>540247</v>
      </c>
      <c r="B2490" t="n">
        <v>22617</v>
      </c>
      <c r="C2490" t="inlineStr">
        <is>
          <t>BAKING SET SPACEBOY DESIGN</t>
        </is>
      </c>
      <c r="D2490" t="n">
        <v>2</v>
      </c>
      <c r="E2490" s="8" t="n">
        <v>40548.66388888889</v>
      </c>
      <c r="F2490" s="9" t="n">
        <v>4.95</v>
      </c>
      <c r="G2490" t="n">
        <v>15464</v>
      </c>
      <c r="H2490" t="inlineStr">
        <is>
          <t>United Kingdom</t>
        </is>
      </c>
      <c r="I2490" s="10">
        <f>IF(OR(G2490="",LEFT(A2490,1)="C",D2490&lt;=0,F2490&lt;=0,ISNUMBER(MATCH(B2490,NonProduct,0)),LEFT(B2490,5)="gift_",H2490&lt;&gt;"United Kingdom"),"Drop","Keep")</f>
        <v/>
      </c>
    </row>
    <row r="2491">
      <c r="A2491" t="n">
        <v>540247</v>
      </c>
      <c r="B2491" t="n">
        <v>22382</v>
      </c>
      <c r="C2491" t="inlineStr">
        <is>
          <t xml:space="preserve">LUNCH BAG SPACEBOY DESIGN </t>
        </is>
      </c>
      <c r="D2491" t="n">
        <v>3</v>
      </c>
      <c r="E2491" s="8" t="n">
        <v>40548.66388888889</v>
      </c>
      <c r="F2491" s="9" t="n">
        <v>1.65</v>
      </c>
      <c r="G2491" t="n">
        <v>15464</v>
      </c>
      <c r="H2491" t="inlineStr">
        <is>
          <t>United Kingdom</t>
        </is>
      </c>
      <c r="I2491" s="10">
        <f>IF(OR(G2491="",LEFT(A2491,1)="C",D2491&lt;=0,F2491&lt;=0,ISNUMBER(MATCH(B2491,NonProduct,0)),LEFT(B2491,5)="gift_",H2491&lt;&gt;"United Kingdom"),"Drop","Keep")</f>
        <v/>
      </c>
    </row>
    <row r="2492">
      <c r="A2492" t="n">
        <v>540247</v>
      </c>
      <c r="B2492" t="n">
        <v>22507</v>
      </c>
      <c r="C2492" t="inlineStr">
        <is>
          <t>MEMO BOARD RETROSPOT  DESIGN</t>
        </is>
      </c>
      <c r="D2492" t="n">
        <v>2</v>
      </c>
      <c r="E2492" s="8" t="n">
        <v>40548.66388888889</v>
      </c>
      <c r="F2492" s="9" t="n">
        <v>4.95</v>
      </c>
      <c r="G2492" t="n">
        <v>15464</v>
      </c>
      <c r="H2492" t="inlineStr">
        <is>
          <t>United Kingdom</t>
        </is>
      </c>
      <c r="I2492" s="10">
        <f>IF(OR(G2492="",LEFT(A2492,1)="C",D2492&lt;=0,F2492&lt;=0,ISNUMBER(MATCH(B2492,NonProduct,0)),LEFT(B2492,5)="gift_",H2492&lt;&gt;"United Kingdom"),"Drop","Keep")</f>
        <v/>
      </c>
    </row>
    <row r="2493">
      <c r="A2493" t="n">
        <v>540247</v>
      </c>
      <c r="B2493" t="n">
        <v>22824</v>
      </c>
      <c r="C2493" t="inlineStr">
        <is>
          <t>3 TIER SWEETHEART GARDEN SHELF</t>
        </is>
      </c>
      <c r="D2493" t="n">
        <v>1</v>
      </c>
      <c r="E2493" s="8" t="n">
        <v>40548.66388888889</v>
      </c>
      <c r="F2493" s="9" t="n">
        <v>35.95</v>
      </c>
      <c r="G2493" t="n">
        <v>15464</v>
      </c>
      <c r="H2493" t="inlineStr">
        <is>
          <t>United Kingdom</t>
        </is>
      </c>
      <c r="I2493" s="10">
        <f>IF(OR(G2493="",LEFT(A2493,1)="C",D2493&lt;=0,F2493&lt;=0,ISNUMBER(MATCH(B2493,NonProduct,0)),LEFT(B2493,5)="gift_",H2493&lt;&gt;"United Kingdom"),"Drop","Keep")</f>
        <v/>
      </c>
    </row>
    <row r="2494">
      <c r="A2494" t="n">
        <v>540247</v>
      </c>
      <c r="B2494" t="n">
        <v>22441</v>
      </c>
      <c r="C2494" t="inlineStr">
        <is>
          <t>GROW YOUR OWN BASIL IN ENAMEL MUG</t>
        </is>
      </c>
      <c r="D2494" t="n">
        <v>3</v>
      </c>
      <c r="E2494" s="8" t="n">
        <v>40548.66388888889</v>
      </c>
      <c r="F2494" s="9" t="n">
        <v>2.1</v>
      </c>
      <c r="G2494" t="n">
        <v>15464</v>
      </c>
      <c r="H2494" t="inlineStr">
        <is>
          <t>United Kingdom</t>
        </is>
      </c>
      <c r="I2494" s="10">
        <f>IF(OR(G2494="",LEFT(A2494,1)="C",D2494&lt;=0,F2494&lt;=0,ISNUMBER(MATCH(B2494,NonProduct,0)),LEFT(B2494,5)="gift_",H2494&lt;&gt;"United Kingdom"),"Drop","Keep")</f>
        <v/>
      </c>
    </row>
    <row r="2495">
      <c r="A2495" t="n">
        <v>540247</v>
      </c>
      <c r="B2495" t="n">
        <v>22443</v>
      </c>
      <c r="C2495" t="inlineStr">
        <is>
          <t>GROW YOUR OWN HERBS SET OF 3</t>
        </is>
      </c>
      <c r="D2495" t="n">
        <v>1</v>
      </c>
      <c r="E2495" s="8" t="n">
        <v>40548.66388888889</v>
      </c>
      <c r="F2495" s="9" t="n">
        <v>7.95</v>
      </c>
      <c r="G2495" t="n">
        <v>15464</v>
      </c>
      <c r="H2495" t="inlineStr">
        <is>
          <t>United Kingdom</t>
        </is>
      </c>
      <c r="I2495" s="10">
        <f>IF(OR(G2495="",LEFT(A2495,1)="C",D2495&lt;=0,F2495&lt;=0,ISNUMBER(MATCH(B2495,NonProduct,0)),LEFT(B2495,5)="gift_",H2495&lt;&gt;"United Kingdom"),"Drop","Keep")</f>
        <v/>
      </c>
    </row>
    <row r="2496">
      <c r="A2496" t="n">
        <v>540247</v>
      </c>
      <c r="B2496" t="n">
        <v>22442</v>
      </c>
      <c r="C2496" t="inlineStr">
        <is>
          <t>GROW YOUR OWN FLOWERS SET OF 3</t>
        </is>
      </c>
      <c r="D2496" t="n">
        <v>1</v>
      </c>
      <c r="E2496" s="8" t="n">
        <v>40548.66388888889</v>
      </c>
      <c r="F2496" s="9" t="n">
        <v>7.95</v>
      </c>
      <c r="G2496" t="n">
        <v>15464</v>
      </c>
      <c r="H2496" t="inlineStr">
        <is>
          <t>United Kingdom</t>
        </is>
      </c>
      <c r="I2496" s="10">
        <f>IF(OR(G2496="",LEFT(A2496,1)="C",D2496&lt;=0,F2496&lt;=0,ISNUMBER(MATCH(B2496,NonProduct,0)),LEFT(B2496,5)="gift_",H2496&lt;&gt;"United Kingdom"),"Drop","Keep")</f>
        <v/>
      </c>
    </row>
    <row r="2497">
      <c r="A2497" t="n">
        <v>540247</v>
      </c>
      <c r="B2497" t="n">
        <v>21269</v>
      </c>
      <c r="C2497" t="inlineStr">
        <is>
          <t xml:space="preserve">ANTIQUE CREAM CUTLERY SHELF </t>
        </is>
      </c>
      <c r="D2497" t="n">
        <v>1</v>
      </c>
      <c r="E2497" s="8" t="n">
        <v>40548.66388888889</v>
      </c>
      <c r="F2497" s="9" t="n">
        <v>8.5</v>
      </c>
      <c r="G2497" t="n">
        <v>15464</v>
      </c>
      <c r="H2497" t="inlineStr">
        <is>
          <t>United Kingdom</t>
        </is>
      </c>
      <c r="I2497" s="10">
        <f>IF(OR(G2497="",LEFT(A2497,1)="C",D2497&lt;=0,F2497&lt;=0,ISNUMBER(MATCH(B2497,NonProduct,0)),LEFT(B2497,5)="gift_",H2497&lt;&gt;"United Kingdom"),"Drop","Keep")</f>
        <v/>
      </c>
    </row>
    <row r="2498">
      <c r="A2498" t="n">
        <v>540247</v>
      </c>
      <c r="B2498" t="n">
        <v>22496</v>
      </c>
      <c r="C2498" t="inlineStr">
        <is>
          <t>SET OF 2 ROUND TINS DUTCH CHEESE</t>
        </is>
      </c>
      <c r="D2498" t="n">
        <v>1</v>
      </c>
      <c r="E2498" s="8" t="n">
        <v>40548.66388888889</v>
      </c>
      <c r="F2498" s="9" t="n">
        <v>2.95</v>
      </c>
      <c r="G2498" t="n">
        <v>15464</v>
      </c>
      <c r="H2498" t="inlineStr">
        <is>
          <t>United Kingdom</t>
        </is>
      </c>
      <c r="I2498" s="10">
        <f>IF(OR(G2498="",LEFT(A2498,1)="C",D2498&lt;=0,F2498&lt;=0,ISNUMBER(MATCH(B2498,NonProduct,0)),LEFT(B2498,5)="gift_",H2498&lt;&gt;"United Kingdom"),"Drop","Keep")</f>
        <v/>
      </c>
    </row>
    <row r="2499">
      <c r="A2499" t="n">
        <v>540247</v>
      </c>
      <c r="B2499" t="n">
        <v>21136</v>
      </c>
      <c r="C2499" t="inlineStr">
        <is>
          <t>PAINTED METAL PEARS ASSORTED</t>
        </is>
      </c>
      <c r="D2499" t="n">
        <v>8</v>
      </c>
      <c r="E2499" s="8" t="n">
        <v>40548.66388888889</v>
      </c>
      <c r="F2499" s="9" t="n">
        <v>1.69</v>
      </c>
      <c r="G2499" t="n">
        <v>15464</v>
      </c>
      <c r="H2499" t="inlineStr">
        <is>
          <t>United Kingdom</t>
        </is>
      </c>
      <c r="I2499" s="10">
        <f>IF(OR(G2499="",LEFT(A2499,1)="C",D2499&lt;=0,F2499&lt;=0,ISNUMBER(MATCH(B2499,NonProduct,0)),LEFT(B2499,5)="gift_",H2499&lt;&gt;"United Kingdom"),"Drop","Keep")</f>
        <v/>
      </c>
    </row>
    <row r="2500">
      <c r="A2500" t="n">
        <v>540247</v>
      </c>
      <c r="B2500" t="n">
        <v>84879</v>
      </c>
      <c r="C2500" t="inlineStr">
        <is>
          <t>ASSORTED COLOUR BIRD ORNAMENT</t>
        </is>
      </c>
      <c r="D2500" t="n">
        <v>8</v>
      </c>
      <c r="E2500" s="8" t="n">
        <v>40548.66388888889</v>
      </c>
      <c r="F2500" s="9" t="n">
        <v>1.69</v>
      </c>
      <c r="G2500" t="n">
        <v>15464</v>
      </c>
      <c r="H2500" t="inlineStr">
        <is>
          <t>United Kingdom</t>
        </is>
      </c>
      <c r="I2500" s="10">
        <f>IF(OR(G2500="",LEFT(A2500,1)="C",D2500&lt;=0,F2500&lt;=0,ISNUMBER(MATCH(B2500,NonProduct,0)),LEFT(B2500,5)="gift_",H2500&lt;&gt;"United Kingdom"),"Drop","Keep")</f>
        <v/>
      </c>
    </row>
    <row r="2501">
      <c r="A2501" t="n">
        <v>540247</v>
      </c>
      <c r="B2501" t="n">
        <v>20717</v>
      </c>
      <c r="C2501" t="inlineStr">
        <is>
          <t>STRAWBERRY SHOPPER BAG</t>
        </is>
      </c>
      <c r="D2501" t="n">
        <v>3</v>
      </c>
      <c r="E2501" s="8" t="n">
        <v>40548.66388888889</v>
      </c>
      <c r="F2501" s="9" t="n">
        <v>1.25</v>
      </c>
      <c r="G2501" t="n">
        <v>15464</v>
      </c>
      <c r="H2501" t="inlineStr">
        <is>
          <t>United Kingdom</t>
        </is>
      </c>
      <c r="I2501" s="10">
        <f>IF(OR(G2501="",LEFT(A2501,1)="C",D2501&lt;=0,F2501&lt;=0,ISNUMBER(MATCH(B2501,NonProduct,0)),LEFT(B2501,5)="gift_",H2501&lt;&gt;"United Kingdom"),"Drop","Keep")</f>
        <v/>
      </c>
    </row>
    <row r="2502">
      <c r="A2502" t="n">
        <v>540247</v>
      </c>
      <c r="B2502" t="n">
        <v>20718</v>
      </c>
      <c r="C2502" t="inlineStr">
        <is>
          <t>RED RETROSPOT SHOPPER BAG</t>
        </is>
      </c>
      <c r="D2502" t="n">
        <v>3</v>
      </c>
      <c r="E2502" s="8" t="n">
        <v>40548.66388888889</v>
      </c>
      <c r="F2502" s="9" t="n">
        <v>1.25</v>
      </c>
      <c r="G2502" t="n">
        <v>15464</v>
      </c>
      <c r="H2502" t="inlineStr">
        <is>
          <t>United Kingdom</t>
        </is>
      </c>
      <c r="I2502" s="10">
        <f>IF(OR(G2502="",LEFT(A2502,1)="C",D2502&lt;=0,F2502&lt;=0,ISNUMBER(MATCH(B2502,NonProduct,0)),LEFT(B2502,5)="gift_",H2502&lt;&gt;"United Kingdom"),"Drop","Keep")</f>
        <v/>
      </c>
    </row>
    <row r="2503">
      <c r="A2503" t="n">
        <v>540247</v>
      </c>
      <c r="B2503" t="n">
        <v>21742</v>
      </c>
      <c r="C2503" t="inlineStr">
        <is>
          <t xml:space="preserve">LARGE ROUND WICKER PLATTER </t>
        </is>
      </c>
      <c r="D2503" t="n">
        <v>1</v>
      </c>
      <c r="E2503" s="8" t="n">
        <v>40548.66388888889</v>
      </c>
      <c r="F2503" s="9" t="n">
        <v>5.95</v>
      </c>
      <c r="G2503" t="n">
        <v>15464</v>
      </c>
      <c r="H2503" t="inlineStr">
        <is>
          <t>United Kingdom</t>
        </is>
      </c>
      <c r="I2503" s="10">
        <f>IF(OR(G2503="",LEFT(A2503,1)="C",D2503&lt;=0,F2503&lt;=0,ISNUMBER(MATCH(B2503,NonProduct,0)),LEFT(B2503,5)="gift_",H2503&lt;&gt;"United Kingdom"),"Drop","Keep")</f>
        <v/>
      </c>
    </row>
    <row r="2504">
      <c r="A2504" t="n">
        <v>540247</v>
      </c>
      <c r="B2504" t="n">
        <v>22315</v>
      </c>
      <c r="C2504" t="inlineStr">
        <is>
          <t>200 RED + WHITE BENDY STRAWS</t>
        </is>
      </c>
      <c r="D2504" t="n">
        <v>1</v>
      </c>
      <c r="E2504" s="8" t="n">
        <v>40548.66388888889</v>
      </c>
      <c r="F2504" s="9" t="n">
        <v>1.25</v>
      </c>
      <c r="G2504" t="n">
        <v>15464</v>
      </c>
      <c r="H2504" t="inlineStr">
        <is>
          <t>United Kingdom</t>
        </is>
      </c>
      <c r="I2504" s="10">
        <f>IF(OR(G2504="",LEFT(A2504,1)="C",D2504&lt;=0,F2504&lt;=0,ISNUMBER(MATCH(B2504,NonProduct,0)),LEFT(B2504,5)="gift_",H2504&lt;&gt;"United Kingdom"),"Drop","Keep")</f>
        <v/>
      </c>
    </row>
    <row r="2505">
      <c r="A2505" t="n">
        <v>540247</v>
      </c>
      <c r="B2505" t="n">
        <v>21561</v>
      </c>
      <c r="C2505" t="inlineStr">
        <is>
          <t>DINOSAUR LUNCH BOX WITH CUTLERY</t>
        </is>
      </c>
      <c r="D2505" t="n">
        <v>1</v>
      </c>
      <c r="E2505" s="8" t="n">
        <v>40548.66388888889</v>
      </c>
      <c r="F2505" s="9" t="n">
        <v>2.55</v>
      </c>
      <c r="G2505" t="n">
        <v>15464</v>
      </c>
      <c r="H2505" t="inlineStr">
        <is>
          <t>United Kingdom</t>
        </is>
      </c>
      <c r="I2505" s="10">
        <f>IF(OR(G2505="",LEFT(A2505,1)="C",D2505&lt;=0,F2505&lt;=0,ISNUMBER(MATCH(B2505,NonProduct,0)),LEFT(B2505,5)="gift_",H2505&lt;&gt;"United Kingdom"),"Drop","Keep")</f>
        <v/>
      </c>
    </row>
    <row r="2506">
      <c r="A2506" t="n">
        <v>540247</v>
      </c>
      <c r="B2506" t="n">
        <v>22352</v>
      </c>
      <c r="C2506" t="inlineStr">
        <is>
          <t xml:space="preserve">LUNCH BOX WITH CUTLERY RETROSPOT </t>
        </is>
      </c>
      <c r="D2506" t="n">
        <v>1</v>
      </c>
      <c r="E2506" s="8" t="n">
        <v>40548.66388888889</v>
      </c>
      <c r="F2506" s="9" t="n">
        <v>2.55</v>
      </c>
      <c r="G2506" t="n">
        <v>15464</v>
      </c>
      <c r="H2506" t="inlineStr">
        <is>
          <t>United Kingdom</t>
        </is>
      </c>
      <c r="I2506" s="10">
        <f>IF(OR(G2506="",LEFT(A2506,1)="C",D2506&lt;=0,F2506&lt;=0,ISNUMBER(MATCH(B2506,NonProduct,0)),LEFT(B2506,5)="gift_",H2506&lt;&gt;"United Kingdom"),"Drop","Keep")</f>
        <v/>
      </c>
    </row>
    <row r="2507">
      <c r="A2507" t="n">
        <v>540247</v>
      </c>
      <c r="B2507" t="n">
        <v>22231</v>
      </c>
      <c r="C2507" t="inlineStr">
        <is>
          <t>JIGSAW TREE WITH BIRDHOUSE</t>
        </is>
      </c>
      <c r="D2507" t="n">
        <v>1</v>
      </c>
      <c r="E2507" s="8" t="n">
        <v>40548.66388888889</v>
      </c>
      <c r="F2507" s="9" t="n">
        <v>1.45</v>
      </c>
      <c r="G2507" t="n">
        <v>15464</v>
      </c>
      <c r="H2507" t="inlineStr">
        <is>
          <t>United Kingdom</t>
        </is>
      </c>
      <c r="I2507" s="10">
        <f>IF(OR(G2507="",LEFT(A2507,1)="C",D2507&lt;=0,F2507&lt;=0,ISNUMBER(MATCH(B2507,NonProduct,0)),LEFT(B2507,5)="gift_",H2507&lt;&gt;"United Kingdom"),"Drop","Keep")</f>
        <v/>
      </c>
    </row>
    <row r="2508">
      <c r="A2508" t="n">
        <v>540247</v>
      </c>
      <c r="B2508" t="n">
        <v>22286</v>
      </c>
      <c r="C2508" t="inlineStr">
        <is>
          <t xml:space="preserve">DECORATION , WOBBLY RABBIT , METAL </t>
        </is>
      </c>
      <c r="D2508" t="n">
        <v>1</v>
      </c>
      <c r="E2508" s="8" t="n">
        <v>40548.66388888889</v>
      </c>
      <c r="F2508" s="9" t="n">
        <v>1.65</v>
      </c>
      <c r="G2508" t="n">
        <v>15464</v>
      </c>
      <c r="H2508" t="inlineStr">
        <is>
          <t>United Kingdom</t>
        </is>
      </c>
      <c r="I2508" s="10">
        <f>IF(OR(G2508="",LEFT(A2508,1)="C",D2508&lt;=0,F2508&lt;=0,ISNUMBER(MATCH(B2508,NonProduct,0)),LEFT(B2508,5)="gift_",H2508&lt;&gt;"United Kingdom"),"Drop","Keep")</f>
        <v/>
      </c>
    </row>
    <row r="2509">
      <c r="A2509" t="n">
        <v>540247</v>
      </c>
      <c r="B2509" t="n">
        <v>20886</v>
      </c>
      <c r="C2509" t="inlineStr">
        <is>
          <t>BOX OF 9 PEBBLE CANDLES</t>
        </is>
      </c>
      <c r="D2509" t="n">
        <v>2</v>
      </c>
      <c r="E2509" s="8" t="n">
        <v>40548.66388888889</v>
      </c>
      <c r="F2509" s="9" t="n">
        <v>1.95</v>
      </c>
      <c r="G2509" t="n">
        <v>15464</v>
      </c>
      <c r="H2509" t="inlineStr">
        <is>
          <t>United Kingdom</t>
        </is>
      </c>
      <c r="I2509" s="10">
        <f>IF(OR(G2509="",LEFT(A2509,1)="C",D2509&lt;=0,F2509&lt;=0,ISNUMBER(MATCH(B2509,NonProduct,0)),LEFT(B2509,5)="gift_",H2509&lt;&gt;"United Kingdom"),"Drop","Keep")</f>
        <v/>
      </c>
    </row>
    <row r="2510">
      <c r="A2510" t="n">
        <v>540247</v>
      </c>
      <c r="B2510" t="n">
        <v>22500</v>
      </c>
      <c r="C2510" t="inlineStr">
        <is>
          <t>SET OF 2 TINS JARDIN DE PROVENCE</t>
        </is>
      </c>
      <c r="D2510" t="n">
        <v>1</v>
      </c>
      <c r="E2510" s="8" t="n">
        <v>40548.66388888889</v>
      </c>
      <c r="F2510" s="9" t="n">
        <v>4.95</v>
      </c>
      <c r="G2510" t="n">
        <v>15464</v>
      </c>
      <c r="H2510" t="inlineStr">
        <is>
          <t>United Kingdom</t>
        </is>
      </c>
      <c r="I2510" s="10">
        <f>IF(OR(G2510="",LEFT(A2510,1)="C",D2510&lt;=0,F2510&lt;=0,ISNUMBER(MATCH(B2510,NonProduct,0)),LEFT(B2510,5)="gift_",H2510&lt;&gt;"United Kingdom"),"Drop","Keep")</f>
        <v/>
      </c>
    </row>
    <row r="2511">
      <c r="A2511" t="n">
        <v>540247</v>
      </c>
      <c r="B2511" t="n">
        <v>22497</v>
      </c>
      <c r="C2511" t="inlineStr">
        <is>
          <t xml:space="preserve">SET OF 2 TINS VINTAGE BATHROOM </t>
        </is>
      </c>
      <c r="D2511" t="n">
        <v>1</v>
      </c>
      <c r="E2511" s="8" t="n">
        <v>40548.66388888889</v>
      </c>
      <c r="F2511" s="9" t="n">
        <v>4.25</v>
      </c>
      <c r="G2511" t="n">
        <v>15464</v>
      </c>
      <c r="H2511" t="inlineStr">
        <is>
          <t>United Kingdom</t>
        </is>
      </c>
      <c r="I2511" s="10">
        <f>IF(OR(G2511="",LEFT(A2511,1)="C",D2511&lt;=0,F2511&lt;=0,ISNUMBER(MATCH(B2511,NonProduct,0)),LEFT(B2511,5)="gift_",H2511&lt;&gt;"United Kingdom"),"Drop","Keep")</f>
        <v/>
      </c>
    </row>
    <row r="2512">
      <c r="A2512" t="n">
        <v>540247</v>
      </c>
      <c r="B2512" t="n">
        <v>21416</v>
      </c>
      <c r="C2512" t="inlineStr">
        <is>
          <t>CLAM SHELL LARGE</t>
        </is>
      </c>
      <c r="D2512" t="n">
        <v>1</v>
      </c>
      <c r="E2512" s="8" t="n">
        <v>40548.66388888889</v>
      </c>
      <c r="F2512" s="9" t="n">
        <v>3.75</v>
      </c>
      <c r="G2512" t="n">
        <v>15464</v>
      </c>
      <c r="H2512" t="inlineStr">
        <is>
          <t>United Kingdom</t>
        </is>
      </c>
      <c r="I2512" s="10">
        <f>IF(OR(G2512="",LEFT(A2512,1)="C",D2512&lt;=0,F2512&lt;=0,ISNUMBER(MATCH(B2512,NonProduct,0)),LEFT(B2512,5)="gift_",H2512&lt;&gt;"United Kingdom"),"Drop","Keep")</f>
        <v/>
      </c>
    </row>
    <row r="2513">
      <c r="A2513" t="n">
        <v>540247</v>
      </c>
      <c r="B2513" t="n">
        <v>21377</v>
      </c>
      <c r="C2513" t="inlineStr">
        <is>
          <t>SMALL CAMPHOR WOOD FIELD  MUSHROOM</t>
        </is>
      </c>
      <c r="D2513" t="n">
        <v>6</v>
      </c>
      <c r="E2513" s="8" t="n">
        <v>40548.66388888889</v>
      </c>
      <c r="F2513" s="9" t="n">
        <v>1.65</v>
      </c>
      <c r="G2513" t="n">
        <v>15464</v>
      </c>
      <c r="H2513" t="inlineStr">
        <is>
          <t>United Kingdom</t>
        </is>
      </c>
      <c r="I2513" s="10">
        <f>IF(OR(G2513="",LEFT(A2513,1)="C",D2513&lt;=0,F2513&lt;=0,ISNUMBER(MATCH(B2513,NonProduct,0)),LEFT(B2513,5)="gift_",H2513&lt;&gt;"United Kingdom"),"Drop","Keep")</f>
        <v/>
      </c>
    </row>
    <row r="2514">
      <c r="A2514" t="n">
        <v>540247</v>
      </c>
      <c r="B2514" t="n">
        <v>21378</v>
      </c>
      <c r="C2514" t="inlineStr">
        <is>
          <t>SMALL TALL CAMPHOR WOOD TOADSTOOL</t>
        </is>
      </c>
      <c r="D2514" t="n">
        <v>6</v>
      </c>
      <c r="E2514" s="8" t="n">
        <v>40548.66388888889</v>
      </c>
      <c r="F2514" s="9" t="n">
        <v>1.65</v>
      </c>
      <c r="G2514" t="n">
        <v>15464</v>
      </c>
      <c r="H2514" t="inlineStr">
        <is>
          <t>United Kingdom</t>
        </is>
      </c>
      <c r="I2514" s="10">
        <f>IF(OR(G2514="",LEFT(A2514,1)="C",D2514&lt;=0,F2514&lt;=0,ISNUMBER(MATCH(B2514,NonProduct,0)),LEFT(B2514,5)="gift_",H2514&lt;&gt;"United Kingdom"),"Drop","Keep")</f>
        <v/>
      </c>
    </row>
    <row r="2515">
      <c r="A2515" t="n">
        <v>540247</v>
      </c>
      <c r="B2515" t="n">
        <v>22120</v>
      </c>
      <c r="C2515" t="inlineStr">
        <is>
          <t>WELCOME  WOODEN BLOCK LETTERS</t>
        </is>
      </c>
      <c r="D2515" t="n">
        <v>1</v>
      </c>
      <c r="E2515" s="8" t="n">
        <v>40548.66388888889</v>
      </c>
      <c r="F2515" s="9" t="n">
        <v>9.949999999999999</v>
      </c>
      <c r="G2515" t="n">
        <v>15464</v>
      </c>
      <c r="H2515" t="inlineStr">
        <is>
          <t>United Kingdom</t>
        </is>
      </c>
      <c r="I2515" s="10">
        <f>IF(OR(G2515="",LEFT(A2515,1)="C",D2515&lt;=0,F2515&lt;=0,ISNUMBER(MATCH(B2515,NonProduct,0)),LEFT(B2515,5)="gift_",H2515&lt;&gt;"United Kingdom"),"Drop","Keep")</f>
        <v/>
      </c>
    </row>
    <row r="2516">
      <c r="A2516" t="n">
        <v>540247</v>
      </c>
      <c r="B2516" t="n">
        <v>22138</v>
      </c>
      <c r="C2516" t="inlineStr">
        <is>
          <t xml:space="preserve">BAKING SET 9 PIECE RETROSPOT </t>
        </is>
      </c>
      <c r="D2516" t="n">
        <v>2</v>
      </c>
      <c r="E2516" s="8" t="n">
        <v>40548.66388888889</v>
      </c>
      <c r="F2516" s="9" t="n">
        <v>4.95</v>
      </c>
      <c r="G2516" t="n">
        <v>15464</v>
      </c>
      <c r="H2516" t="inlineStr">
        <is>
          <t>United Kingdom</t>
        </is>
      </c>
      <c r="I2516" s="10">
        <f>IF(OR(G2516="",LEFT(A2516,1)="C",D2516&lt;=0,F2516&lt;=0,ISNUMBER(MATCH(B2516,NonProduct,0)),LEFT(B2516,5)="gift_",H2516&lt;&gt;"United Kingdom"),"Drop","Keep")</f>
        <v/>
      </c>
    </row>
    <row r="2517">
      <c r="A2517" t="n">
        <v>540247</v>
      </c>
      <c r="B2517" t="n">
        <v>21415</v>
      </c>
      <c r="C2517" t="inlineStr">
        <is>
          <t xml:space="preserve">CLAM SHELL SMALL </t>
        </is>
      </c>
      <c r="D2517" t="n">
        <v>2</v>
      </c>
      <c r="E2517" s="8" t="n">
        <v>40548.66388888889</v>
      </c>
      <c r="F2517" s="9" t="n">
        <v>2.1</v>
      </c>
      <c r="G2517" t="n">
        <v>15464</v>
      </c>
      <c r="H2517" t="inlineStr">
        <is>
          <t>United Kingdom</t>
        </is>
      </c>
      <c r="I2517" s="10">
        <f>IF(OR(G2517="",LEFT(A2517,1)="C",D2517&lt;=0,F2517&lt;=0,ISNUMBER(MATCH(B2517,NonProduct,0)),LEFT(B2517,5)="gift_",H2517&lt;&gt;"United Kingdom"),"Drop","Keep")</f>
        <v/>
      </c>
    </row>
    <row r="2518">
      <c r="A2518" t="n">
        <v>540247</v>
      </c>
      <c r="B2518" t="n">
        <v>21417</v>
      </c>
      <c r="C2518" t="inlineStr">
        <is>
          <t>COCKLE SHELL DISH</t>
        </is>
      </c>
      <c r="D2518" t="n">
        <v>3</v>
      </c>
      <c r="E2518" s="8" t="n">
        <v>40548.66388888889</v>
      </c>
      <c r="F2518" s="9" t="n">
        <v>2.1</v>
      </c>
      <c r="G2518" t="n">
        <v>15464</v>
      </c>
      <c r="H2518" t="inlineStr">
        <is>
          <t>United Kingdom</t>
        </is>
      </c>
      <c r="I2518" s="10">
        <f>IF(OR(G2518="",LEFT(A2518,1)="C",D2518&lt;=0,F2518&lt;=0,ISNUMBER(MATCH(B2518,NonProduct,0)),LEFT(B2518,5)="gift_",H2518&lt;&gt;"United Kingdom"),"Drop","Keep")</f>
        <v/>
      </c>
    </row>
    <row r="2519">
      <c r="A2519" t="n">
        <v>540247</v>
      </c>
      <c r="B2519" t="n">
        <v>21413</v>
      </c>
      <c r="C2519" t="inlineStr">
        <is>
          <t>PERIWINKLE T-LIGHT HOLDER</t>
        </is>
      </c>
      <c r="D2519" t="n">
        <v>3</v>
      </c>
      <c r="E2519" s="8" t="n">
        <v>40548.66388888889</v>
      </c>
      <c r="F2519" s="9" t="n">
        <v>1.25</v>
      </c>
      <c r="G2519" t="n">
        <v>15464</v>
      </c>
      <c r="H2519" t="inlineStr">
        <is>
          <t>United Kingdom</t>
        </is>
      </c>
      <c r="I2519" s="10">
        <f>IF(OR(G2519="",LEFT(A2519,1)="C",D2519&lt;=0,F2519&lt;=0,ISNUMBER(MATCH(B2519,NonProduct,0)),LEFT(B2519,5)="gift_",H2519&lt;&gt;"United Kingdom"),"Drop","Keep")</f>
        <v/>
      </c>
    </row>
    <row r="2520">
      <c r="A2520" t="n">
        <v>540247</v>
      </c>
      <c r="B2520" t="n">
        <v>22502</v>
      </c>
      <c r="C2520" t="inlineStr">
        <is>
          <t>PICNIC BASKET WICKER SMALL</t>
        </is>
      </c>
      <c r="D2520" t="n">
        <v>1</v>
      </c>
      <c r="E2520" s="8" t="n">
        <v>40548.66388888889</v>
      </c>
      <c r="F2520" s="9" t="n">
        <v>5.95</v>
      </c>
      <c r="G2520" t="n">
        <v>15464</v>
      </c>
      <c r="H2520" t="inlineStr">
        <is>
          <t>United Kingdom</t>
        </is>
      </c>
      <c r="I2520" s="10">
        <f>IF(OR(G2520="",LEFT(A2520,1)="C",D2520&lt;=0,F2520&lt;=0,ISNUMBER(MATCH(B2520,NonProduct,0)),LEFT(B2520,5)="gift_",H2520&lt;&gt;"United Kingdom"),"Drop","Keep")</f>
        <v/>
      </c>
    </row>
    <row r="2521">
      <c r="A2521" t="n">
        <v>540247</v>
      </c>
      <c r="B2521" t="n">
        <v>21756</v>
      </c>
      <c r="C2521" t="inlineStr">
        <is>
          <t>BATH BUILDING BLOCK WORD</t>
        </is>
      </c>
      <c r="D2521" t="n">
        <v>1</v>
      </c>
      <c r="E2521" s="8" t="n">
        <v>40548.66388888889</v>
      </c>
      <c r="F2521" s="9" t="n">
        <v>5.95</v>
      </c>
      <c r="G2521" t="n">
        <v>15464</v>
      </c>
      <c r="H2521" t="inlineStr">
        <is>
          <t>United Kingdom</t>
        </is>
      </c>
      <c r="I2521" s="10">
        <f>IF(OR(G2521="",LEFT(A2521,1)="C",D2521&lt;=0,F2521&lt;=0,ISNUMBER(MATCH(B2521,NonProduct,0)),LEFT(B2521,5)="gift_",H2521&lt;&gt;"United Kingdom"),"Drop","Keep")</f>
        <v/>
      </c>
    </row>
    <row r="2522">
      <c r="A2522" t="n">
        <v>540247</v>
      </c>
      <c r="B2522" t="n">
        <v>21754</v>
      </c>
      <c r="C2522" t="inlineStr">
        <is>
          <t>HOME BUILDING BLOCK WORD</t>
        </is>
      </c>
      <c r="D2522" t="n">
        <v>3</v>
      </c>
      <c r="E2522" s="8" t="n">
        <v>40548.66388888889</v>
      </c>
      <c r="F2522" s="9" t="n">
        <v>5.95</v>
      </c>
      <c r="G2522" t="n">
        <v>15464</v>
      </c>
      <c r="H2522" t="inlineStr">
        <is>
          <t>United Kingdom</t>
        </is>
      </c>
      <c r="I2522" s="10">
        <f>IF(OR(G2522="",LEFT(A2522,1)="C",D2522&lt;=0,F2522&lt;=0,ISNUMBER(MATCH(B2522,NonProduct,0)),LEFT(B2522,5)="gift_",H2522&lt;&gt;"United Kingdom"),"Drop","Keep")</f>
        <v/>
      </c>
    </row>
    <row r="2523">
      <c r="A2523" t="n">
        <v>540247</v>
      </c>
      <c r="B2523" t="n">
        <v>21421</v>
      </c>
      <c r="C2523" t="inlineStr">
        <is>
          <t xml:space="preserve">PORCELAIN ROSE LARGE </t>
        </is>
      </c>
      <c r="D2523" t="n">
        <v>3</v>
      </c>
      <c r="E2523" s="8" t="n">
        <v>40548.66388888889</v>
      </c>
      <c r="F2523" s="9" t="n">
        <v>1.25</v>
      </c>
      <c r="G2523" t="n">
        <v>15464</v>
      </c>
      <c r="H2523" t="inlineStr">
        <is>
          <t>United Kingdom</t>
        </is>
      </c>
      <c r="I2523" s="10">
        <f>IF(OR(G2523="",LEFT(A2523,1)="C",D2523&lt;=0,F2523&lt;=0,ISNUMBER(MATCH(B2523,NonProduct,0)),LEFT(B2523,5)="gift_",H2523&lt;&gt;"United Kingdom"),"Drop","Keep")</f>
        <v/>
      </c>
    </row>
    <row r="2524">
      <c r="A2524" t="n">
        <v>540247</v>
      </c>
      <c r="B2524" t="n">
        <v>22782</v>
      </c>
      <c r="C2524" t="inlineStr">
        <is>
          <t xml:space="preserve">SET 3 WICKER STORAGE BASKETS </t>
        </is>
      </c>
      <c r="D2524" t="n">
        <v>1</v>
      </c>
      <c r="E2524" s="8" t="n">
        <v>40548.66388888889</v>
      </c>
      <c r="F2524" s="9" t="n">
        <v>24.95</v>
      </c>
      <c r="G2524" t="n">
        <v>15464</v>
      </c>
      <c r="H2524" t="inlineStr">
        <is>
          <t>United Kingdom</t>
        </is>
      </c>
      <c r="I2524" s="10">
        <f>IF(OR(G2524="",LEFT(A2524,1)="C",D2524&lt;=0,F2524&lt;=0,ISNUMBER(MATCH(B2524,NonProduct,0)),LEFT(B2524,5)="gift_",H2524&lt;&gt;"United Kingdom"),"Drop","Keep")</f>
        <v/>
      </c>
    </row>
    <row r="2525">
      <c r="A2525" t="n">
        <v>540247</v>
      </c>
      <c r="B2525" t="n">
        <v>22467</v>
      </c>
      <c r="C2525" t="inlineStr">
        <is>
          <t>GUMBALL COAT RACK</t>
        </is>
      </c>
      <c r="D2525" t="n">
        <v>1</v>
      </c>
      <c r="E2525" s="8" t="n">
        <v>40548.66388888889</v>
      </c>
      <c r="F2525" s="9" t="n">
        <v>2.55</v>
      </c>
      <c r="G2525" t="n">
        <v>15464</v>
      </c>
      <c r="H2525" t="inlineStr">
        <is>
          <t>United Kingdom</t>
        </is>
      </c>
      <c r="I2525" s="10">
        <f>IF(OR(G2525="",LEFT(A2525,1)="C",D2525&lt;=0,F2525&lt;=0,ISNUMBER(MATCH(B2525,NonProduct,0)),LEFT(B2525,5)="gift_",H2525&lt;&gt;"United Kingdom"),"Drop","Keep")</f>
        <v/>
      </c>
    </row>
    <row r="2526">
      <c r="A2526" t="n">
        <v>540247</v>
      </c>
      <c r="B2526" t="n">
        <v>22173</v>
      </c>
      <c r="C2526" t="inlineStr">
        <is>
          <t>METAL 4 HOOK HANGER FRENCH CHATEAU</t>
        </is>
      </c>
      <c r="D2526" t="n">
        <v>1</v>
      </c>
      <c r="E2526" s="8" t="n">
        <v>40548.66388888889</v>
      </c>
      <c r="F2526" s="9" t="n">
        <v>2.95</v>
      </c>
      <c r="G2526" t="n">
        <v>15464</v>
      </c>
      <c r="H2526" t="inlineStr">
        <is>
          <t>United Kingdom</t>
        </is>
      </c>
      <c r="I2526" s="10">
        <f>IF(OR(G2526="",LEFT(A2526,1)="C",D2526&lt;=0,F2526&lt;=0,ISNUMBER(MATCH(B2526,NonProduct,0)),LEFT(B2526,5)="gift_",H2526&lt;&gt;"United Kingdom"),"Drop","Keep")</f>
        <v/>
      </c>
    </row>
    <row r="2527">
      <c r="A2527" t="n">
        <v>540247</v>
      </c>
      <c r="B2527" t="n">
        <v>22098</v>
      </c>
      <c r="C2527" t="inlineStr">
        <is>
          <t>BOUDOIR SQUARE TISSUE BOX</t>
        </is>
      </c>
      <c r="D2527" t="n">
        <v>1</v>
      </c>
      <c r="E2527" s="8" t="n">
        <v>40548.66388888889</v>
      </c>
      <c r="F2527" s="9" t="n">
        <v>1.25</v>
      </c>
      <c r="G2527" t="n">
        <v>15464</v>
      </c>
      <c r="H2527" t="inlineStr">
        <is>
          <t>United Kingdom</t>
        </is>
      </c>
      <c r="I2527" s="10">
        <f>IF(OR(G2527="",LEFT(A2527,1)="C",D2527&lt;=0,F2527&lt;=0,ISNUMBER(MATCH(B2527,NonProduct,0)),LEFT(B2527,5)="gift_",H2527&lt;&gt;"United Kingdom"),"Drop","Keep")</f>
        <v/>
      </c>
    </row>
    <row r="2528">
      <c r="A2528" t="n">
        <v>540247</v>
      </c>
      <c r="B2528" t="n">
        <v>21763</v>
      </c>
      <c r="C2528" t="inlineStr">
        <is>
          <t>VINTAGE WOODEN BAR STOOL</t>
        </is>
      </c>
      <c r="D2528" t="n">
        <v>2</v>
      </c>
      <c r="E2528" s="8" t="n">
        <v>40548.66388888889</v>
      </c>
      <c r="F2528" s="9" t="n">
        <v>29.95</v>
      </c>
      <c r="G2528" t="n">
        <v>15464</v>
      </c>
      <c r="H2528" t="inlineStr">
        <is>
          <t>United Kingdom</t>
        </is>
      </c>
      <c r="I2528" s="10">
        <f>IF(OR(G2528="",LEFT(A2528,1)="C",D2528&lt;=0,F2528&lt;=0,ISNUMBER(MATCH(B2528,NonProduct,0)),LEFT(B2528,5)="gift_",H2528&lt;&gt;"United Kingdom"),"Drop","Keep")</f>
        <v/>
      </c>
    </row>
    <row r="2529">
      <c r="A2529" t="n">
        <v>540247</v>
      </c>
      <c r="B2529" t="n">
        <v>84375</v>
      </c>
      <c r="C2529" t="inlineStr">
        <is>
          <t>SET OF 20 KIDS COOKIE CUTTERS</t>
        </is>
      </c>
      <c r="D2529" t="n">
        <v>1</v>
      </c>
      <c r="E2529" s="8" t="n">
        <v>40548.66388888889</v>
      </c>
      <c r="F2529" s="9" t="n">
        <v>2.1</v>
      </c>
      <c r="G2529" t="n">
        <v>15464</v>
      </c>
      <c r="H2529" t="inlineStr">
        <is>
          <t>United Kingdom</t>
        </is>
      </c>
      <c r="I2529" s="10">
        <f>IF(OR(G2529="",LEFT(A2529,1)="C",D2529&lt;=0,F2529&lt;=0,ISNUMBER(MATCH(B2529,NonProduct,0)),LEFT(B2529,5)="gift_",H2529&lt;&gt;"United Kingdom"),"Drop","Keep")</f>
        <v/>
      </c>
    </row>
    <row r="2530">
      <c r="A2530" t="n">
        <v>540247</v>
      </c>
      <c r="B2530" t="n">
        <v>22723</v>
      </c>
      <c r="C2530" t="inlineStr">
        <is>
          <t>SET OF 6 HERB TINS SKETCHBOOK</t>
        </is>
      </c>
      <c r="D2530" t="n">
        <v>2</v>
      </c>
      <c r="E2530" s="8" t="n">
        <v>40548.66388888889</v>
      </c>
      <c r="F2530" s="9" t="n">
        <v>3.95</v>
      </c>
      <c r="G2530" t="n">
        <v>15464</v>
      </c>
      <c r="H2530" t="inlineStr">
        <is>
          <t>United Kingdom</t>
        </is>
      </c>
      <c r="I2530" s="10">
        <f>IF(OR(G2530="",LEFT(A2530,1)="C",D2530&lt;=0,F2530&lt;=0,ISNUMBER(MATCH(B2530,NonProduct,0)),LEFT(B2530,5)="gift_",H2530&lt;&gt;"United Kingdom"),"Drop","Keep")</f>
        <v/>
      </c>
    </row>
    <row r="2531">
      <c r="A2531" t="n">
        <v>540247</v>
      </c>
      <c r="B2531" t="n">
        <v>22094</v>
      </c>
      <c r="C2531" t="inlineStr">
        <is>
          <t>RED RETROSPOT TISSUE BOX</t>
        </is>
      </c>
      <c r="D2531" t="n">
        <v>1</v>
      </c>
      <c r="E2531" s="8" t="n">
        <v>40548.66388888889</v>
      </c>
      <c r="F2531" s="9" t="n">
        <v>1.25</v>
      </c>
      <c r="G2531" t="n">
        <v>15464</v>
      </c>
      <c r="H2531" t="inlineStr">
        <is>
          <t>United Kingdom</t>
        </is>
      </c>
      <c r="I2531" s="10">
        <f>IF(OR(G2531="",LEFT(A2531,1)="C",D2531&lt;=0,F2531&lt;=0,ISNUMBER(MATCH(B2531,NonProduct,0)),LEFT(B2531,5)="gift_",H2531&lt;&gt;"United Kingdom"),"Drop","Keep")</f>
        <v/>
      </c>
    </row>
    <row r="2532">
      <c r="A2532" t="n">
        <v>540247</v>
      </c>
      <c r="B2532" t="inlineStr">
        <is>
          <t>84970S</t>
        </is>
      </c>
      <c r="C2532" t="inlineStr">
        <is>
          <t>HANGING HEART ZINC T-LIGHT HOLDER</t>
        </is>
      </c>
      <c r="D2532" t="n">
        <v>6</v>
      </c>
      <c r="E2532" s="8" t="n">
        <v>40548.66388888889</v>
      </c>
      <c r="F2532" s="9" t="n">
        <v>0.85</v>
      </c>
      <c r="G2532" t="n">
        <v>15464</v>
      </c>
      <c r="H2532" t="inlineStr">
        <is>
          <t>United Kingdom</t>
        </is>
      </c>
      <c r="I2532" s="10">
        <f>IF(OR(G2532="",LEFT(A2532,1)="C",D2532&lt;=0,F2532&lt;=0,ISNUMBER(MATCH(B2532,NonProduct,0)),LEFT(B2532,5)="gift_",H2532&lt;&gt;"United Kingdom"),"Drop","Keep")</f>
        <v/>
      </c>
    </row>
    <row r="2533">
      <c r="A2533" t="n">
        <v>540247</v>
      </c>
      <c r="B2533" t="n">
        <v>85054</v>
      </c>
      <c r="C2533" t="inlineStr">
        <is>
          <t>FRENCH ENAMEL POT W LID</t>
        </is>
      </c>
      <c r="D2533" t="n">
        <v>1</v>
      </c>
      <c r="E2533" s="8" t="n">
        <v>40548.66388888889</v>
      </c>
      <c r="F2533" s="9" t="n">
        <v>2.95</v>
      </c>
      <c r="G2533" t="n">
        <v>15464</v>
      </c>
      <c r="H2533" t="inlineStr">
        <is>
          <t>United Kingdom</t>
        </is>
      </c>
      <c r="I2533" s="10">
        <f>IF(OR(G2533="",LEFT(A2533,1)="C",D2533&lt;=0,F2533&lt;=0,ISNUMBER(MATCH(B2533,NonProduct,0)),LEFT(B2533,5)="gift_",H2533&lt;&gt;"United Kingdom"),"Drop","Keep")</f>
        <v/>
      </c>
    </row>
    <row r="2534">
      <c r="A2534" t="n">
        <v>540247</v>
      </c>
      <c r="B2534" t="n">
        <v>21714</v>
      </c>
      <c r="C2534" t="inlineStr">
        <is>
          <t>CITRONELLA CANDLE GARDEN POT</t>
        </is>
      </c>
      <c r="D2534" t="n">
        <v>6</v>
      </c>
      <c r="E2534" s="8" t="n">
        <v>40548.66388888889</v>
      </c>
      <c r="F2534" s="9" t="n">
        <v>1.25</v>
      </c>
      <c r="G2534" t="n">
        <v>15464</v>
      </c>
      <c r="H2534" t="inlineStr">
        <is>
          <t>United Kingdom</t>
        </is>
      </c>
      <c r="I2534" s="10">
        <f>IF(OR(G2534="",LEFT(A2534,1)="C",D2534&lt;=0,F2534&lt;=0,ISNUMBER(MATCH(B2534,NonProduct,0)),LEFT(B2534,5)="gift_",H2534&lt;&gt;"United Kingdom"),"Drop","Keep")</f>
        <v/>
      </c>
    </row>
    <row r="2535">
      <c r="A2535" t="n">
        <v>540247</v>
      </c>
      <c r="B2535" t="n">
        <v>20933</v>
      </c>
      <c r="C2535" t="inlineStr">
        <is>
          <t>YELLOW POT PLANT CANDLE</t>
        </is>
      </c>
      <c r="D2535" t="n">
        <v>2</v>
      </c>
      <c r="E2535" s="8" t="n">
        <v>40548.66388888889</v>
      </c>
      <c r="F2535" s="9" t="n">
        <v>3.75</v>
      </c>
      <c r="G2535" t="n">
        <v>15464</v>
      </c>
      <c r="H2535" t="inlineStr">
        <is>
          <t>United Kingdom</t>
        </is>
      </c>
      <c r="I2535" s="10">
        <f>IF(OR(G2535="",LEFT(A2535,1)="C",D2535&lt;=0,F2535&lt;=0,ISNUMBER(MATCH(B2535,NonProduct,0)),LEFT(B2535,5)="gift_",H2535&lt;&gt;"United Kingdom"),"Drop","Keep")</f>
        <v/>
      </c>
    </row>
    <row r="2536">
      <c r="A2536" t="n">
        <v>540247</v>
      </c>
      <c r="B2536" t="n">
        <v>84375</v>
      </c>
      <c r="C2536" t="inlineStr">
        <is>
          <t>SET OF 20 KIDS COOKIE CUTTERS</t>
        </is>
      </c>
      <c r="D2536" t="n">
        <v>1</v>
      </c>
      <c r="E2536" s="8" t="n">
        <v>40548.66388888889</v>
      </c>
      <c r="F2536" s="9" t="n">
        <v>2.1</v>
      </c>
      <c r="G2536" t="n">
        <v>15464</v>
      </c>
      <c r="H2536" t="inlineStr">
        <is>
          <t>United Kingdom</t>
        </is>
      </c>
      <c r="I2536" s="10">
        <f>IF(OR(G2536="",LEFT(A2536,1)="C",D2536&lt;=0,F2536&lt;=0,ISNUMBER(MATCH(B2536,NonProduct,0)),LEFT(B2536,5)="gift_",H2536&lt;&gt;"United Kingdom"),"Drop","Keep")</f>
        <v/>
      </c>
    </row>
    <row r="2537">
      <c r="A2537" t="n">
        <v>540247</v>
      </c>
      <c r="B2537" t="n">
        <v>85055</v>
      </c>
      <c r="C2537" t="inlineStr">
        <is>
          <t>FRENCH ENAMEL UTENSIL HOLDER</t>
        </is>
      </c>
      <c r="D2537" t="n">
        <v>1</v>
      </c>
      <c r="E2537" s="8" t="n">
        <v>40548.66388888889</v>
      </c>
      <c r="F2537" s="9" t="n">
        <v>3.75</v>
      </c>
      <c r="G2537" t="n">
        <v>15464</v>
      </c>
      <c r="H2537" t="inlineStr">
        <is>
          <t>United Kingdom</t>
        </is>
      </c>
      <c r="I2537" s="10">
        <f>IF(OR(G2537="",LEFT(A2537,1)="C",D2537&lt;=0,F2537&lt;=0,ISNUMBER(MATCH(B2537,NonProduct,0)),LEFT(B2537,5)="gift_",H2537&lt;&gt;"United Kingdom"),"Drop","Keep")</f>
        <v/>
      </c>
    </row>
    <row r="2538">
      <c r="A2538" t="n">
        <v>540247</v>
      </c>
      <c r="B2538" t="n">
        <v>22666</v>
      </c>
      <c r="C2538" t="inlineStr">
        <is>
          <t>RECIPE BOX PANTRY YELLOW DESIGN</t>
        </is>
      </c>
      <c r="D2538" t="n">
        <v>2</v>
      </c>
      <c r="E2538" s="8" t="n">
        <v>40548.66388888889</v>
      </c>
      <c r="F2538" s="9" t="n">
        <v>2.95</v>
      </c>
      <c r="G2538" t="n">
        <v>15464</v>
      </c>
      <c r="H2538" t="inlineStr">
        <is>
          <t>United Kingdom</t>
        </is>
      </c>
      <c r="I2538" s="10">
        <f>IF(OR(G2538="",LEFT(A2538,1)="C",D2538&lt;=0,F2538&lt;=0,ISNUMBER(MATCH(B2538,NonProduct,0)),LEFT(B2538,5)="gift_",H2538&lt;&gt;"United Kingdom"),"Drop","Keep")</f>
        <v/>
      </c>
    </row>
    <row r="2539">
      <c r="A2539" t="n">
        <v>540247</v>
      </c>
      <c r="B2539" t="n">
        <v>85174</v>
      </c>
      <c r="C2539" t="inlineStr">
        <is>
          <t>S/4 CACTI CANDLES</t>
        </is>
      </c>
      <c r="D2539" t="n">
        <v>2</v>
      </c>
      <c r="E2539" s="8" t="n">
        <v>40548.66388888889</v>
      </c>
      <c r="F2539" s="9" t="n">
        <v>4.95</v>
      </c>
      <c r="G2539" t="n">
        <v>15464</v>
      </c>
      <c r="H2539" t="inlineStr">
        <is>
          <t>United Kingdom</t>
        </is>
      </c>
      <c r="I2539" s="10">
        <f>IF(OR(G2539="",LEFT(A2539,1)="C",D2539&lt;=0,F2539&lt;=0,ISNUMBER(MATCH(B2539,NonProduct,0)),LEFT(B2539,5)="gift_",H2539&lt;&gt;"United Kingdom"),"Drop","Keep")</f>
        <v/>
      </c>
    </row>
    <row r="2540">
      <c r="A2540" t="n">
        <v>540247</v>
      </c>
      <c r="B2540" t="n">
        <v>22961</v>
      </c>
      <c r="C2540" t="inlineStr">
        <is>
          <t>JAM MAKING SET PRINTED</t>
        </is>
      </c>
      <c r="D2540" t="n">
        <v>1</v>
      </c>
      <c r="E2540" s="8" t="n">
        <v>40548.66388888889</v>
      </c>
      <c r="F2540" s="9" t="n">
        <v>1.45</v>
      </c>
      <c r="G2540" t="n">
        <v>15464</v>
      </c>
      <c r="H2540" t="inlineStr">
        <is>
          <t>United Kingdom</t>
        </is>
      </c>
      <c r="I2540" s="10">
        <f>IF(OR(G2540="",LEFT(A2540,1)="C",D2540&lt;=0,F2540&lt;=0,ISNUMBER(MATCH(B2540,NonProduct,0)),LEFT(B2540,5)="gift_",H2540&lt;&gt;"United Kingdom"),"Drop","Keep")</f>
        <v/>
      </c>
    </row>
    <row r="2541">
      <c r="A2541" t="n">
        <v>540247</v>
      </c>
      <c r="B2541" t="n">
        <v>22963</v>
      </c>
      <c r="C2541" t="inlineStr">
        <is>
          <t>JAM JAR WITH GREEN LID</t>
        </is>
      </c>
      <c r="D2541" t="n">
        <v>6</v>
      </c>
      <c r="E2541" s="8" t="n">
        <v>40548.66388888889</v>
      </c>
      <c r="F2541" s="9" t="n">
        <v>0.85</v>
      </c>
      <c r="G2541" t="n">
        <v>15464</v>
      </c>
      <c r="H2541" t="inlineStr">
        <is>
          <t>United Kingdom</t>
        </is>
      </c>
      <c r="I2541" s="10">
        <f>IF(OR(G2541="",LEFT(A2541,1)="C",D2541&lt;=0,F2541&lt;=0,ISNUMBER(MATCH(B2541,NonProduct,0)),LEFT(B2541,5)="gift_",H2541&lt;&gt;"United Kingdom"),"Drop","Keep")</f>
        <v/>
      </c>
    </row>
    <row r="2542">
      <c r="A2542" t="n">
        <v>540247</v>
      </c>
      <c r="B2542" t="n">
        <v>22969</v>
      </c>
      <c r="C2542" t="inlineStr">
        <is>
          <t>HOMEMADE JAM SCENTED CANDLES</t>
        </is>
      </c>
      <c r="D2542" t="n">
        <v>12</v>
      </c>
      <c r="E2542" s="8" t="n">
        <v>40548.66388888889</v>
      </c>
      <c r="F2542" s="9" t="n">
        <v>1.45</v>
      </c>
      <c r="G2542" t="n">
        <v>15464</v>
      </c>
      <c r="H2542" t="inlineStr">
        <is>
          <t>United Kingdom</t>
        </is>
      </c>
      <c r="I2542" s="10">
        <f>IF(OR(G2542="",LEFT(A2542,1)="C",D2542&lt;=0,F2542&lt;=0,ISNUMBER(MATCH(B2542,NonProduct,0)),LEFT(B2542,5)="gift_",H2542&lt;&gt;"United Kingdom"),"Drop","Keep")</f>
        <v/>
      </c>
    </row>
    <row r="2543">
      <c r="A2543" t="n">
        <v>540247</v>
      </c>
      <c r="B2543" t="n">
        <v>22720</v>
      </c>
      <c r="C2543" t="inlineStr">
        <is>
          <t xml:space="preserve">SET OF 3 CAKE TINS PANTRY DESIGN </t>
        </is>
      </c>
      <c r="D2543" t="n">
        <v>1</v>
      </c>
      <c r="E2543" s="8" t="n">
        <v>40548.66388888889</v>
      </c>
      <c r="F2543" s="9" t="n">
        <v>4.95</v>
      </c>
      <c r="G2543" t="n">
        <v>15464</v>
      </c>
      <c r="H2543" t="inlineStr">
        <is>
          <t>United Kingdom</t>
        </is>
      </c>
      <c r="I2543" s="10">
        <f>IF(OR(G2543="",LEFT(A2543,1)="C",D2543&lt;=0,F2543&lt;=0,ISNUMBER(MATCH(B2543,NonProduct,0)),LEFT(B2543,5)="gift_",H2543&lt;&gt;"United Kingdom"),"Drop","Keep")</f>
        <v/>
      </c>
    </row>
    <row r="2544">
      <c r="A2544" t="n">
        <v>540247</v>
      </c>
      <c r="B2544" t="n">
        <v>22457</v>
      </c>
      <c r="C2544" t="inlineStr">
        <is>
          <t xml:space="preserve">NATURAL SLATE HEART CHALKBOARD </t>
        </is>
      </c>
      <c r="D2544" t="n">
        <v>12</v>
      </c>
      <c r="E2544" s="8" t="n">
        <v>40548.66388888889</v>
      </c>
      <c r="F2544" s="9" t="n">
        <v>2.95</v>
      </c>
      <c r="G2544" t="n">
        <v>15464</v>
      </c>
      <c r="H2544" t="inlineStr">
        <is>
          <t>United Kingdom</t>
        </is>
      </c>
      <c r="I2544" s="10">
        <f>IF(OR(G2544="",LEFT(A2544,1)="C",D2544&lt;=0,F2544&lt;=0,ISNUMBER(MATCH(B2544,NonProduct,0)),LEFT(B2544,5)="gift_",H2544&lt;&gt;"United Kingdom"),"Drop","Keep")</f>
        <v/>
      </c>
    </row>
    <row r="2545">
      <c r="A2545" t="n">
        <v>540247</v>
      </c>
      <c r="B2545" t="n">
        <v>22348</v>
      </c>
      <c r="C2545" t="inlineStr">
        <is>
          <t>TEA BAG PLATE RED RETROSPOT</t>
        </is>
      </c>
      <c r="D2545" t="n">
        <v>1</v>
      </c>
      <c r="E2545" s="8" t="n">
        <v>40548.66388888889</v>
      </c>
      <c r="F2545" s="9" t="n">
        <v>0.85</v>
      </c>
      <c r="G2545" t="n">
        <v>15464</v>
      </c>
      <c r="H2545" t="inlineStr">
        <is>
          <t>United Kingdom</t>
        </is>
      </c>
      <c r="I2545" s="10">
        <f>IF(OR(G2545="",LEFT(A2545,1)="C",D2545&lt;=0,F2545&lt;=0,ISNUMBER(MATCH(B2545,NonProduct,0)),LEFT(B2545,5)="gift_",H2545&lt;&gt;"United Kingdom"),"Drop","Keep")</f>
        <v/>
      </c>
    </row>
    <row r="2546">
      <c r="A2546" t="n">
        <v>540247</v>
      </c>
      <c r="B2546" t="inlineStr">
        <is>
          <t>72800B</t>
        </is>
      </c>
      <c r="C2546" t="inlineStr">
        <is>
          <t xml:space="preserve"> 4 PURPLE FLOCK DINNER CANDLES</t>
        </is>
      </c>
      <c r="D2546" t="n">
        <v>1</v>
      </c>
      <c r="E2546" s="8" t="n">
        <v>40548.66388888889</v>
      </c>
      <c r="F2546" s="9" t="n">
        <v>2.55</v>
      </c>
      <c r="G2546" t="n">
        <v>15464</v>
      </c>
      <c r="H2546" t="inlineStr">
        <is>
          <t>United Kingdom</t>
        </is>
      </c>
      <c r="I2546" s="10">
        <f>IF(OR(G2546="",LEFT(A2546,1)="C",D2546&lt;=0,F2546&lt;=0,ISNUMBER(MATCH(B2546,NonProduct,0)),LEFT(B2546,5)="gift_",H2546&lt;&gt;"United Kingdom"),"Drop","Keep")</f>
        <v/>
      </c>
    </row>
    <row r="2547">
      <c r="A2547" t="n">
        <v>540247</v>
      </c>
      <c r="B2547" t="n">
        <v>22895</v>
      </c>
      <c r="C2547" t="inlineStr">
        <is>
          <t>SET OF 2 TEA TOWELS APPLE AND PEARS</t>
        </is>
      </c>
      <c r="D2547" t="n">
        <v>2</v>
      </c>
      <c r="E2547" s="8" t="n">
        <v>40548.66388888889</v>
      </c>
      <c r="F2547" s="9" t="n">
        <v>2.95</v>
      </c>
      <c r="G2547" t="n">
        <v>15464</v>
      </c>
      <c r="H2547" t="inlineStr">
        <is>
          <t>United Kingdom</t>
        </is>
      </c>
      <c r="I2547" s="10">
        <f>IF(OR(G2547="",LEFT(A2547,1)="C",D2547&lt;=0,F2547&lt;=0,ISNUMBER(MATCH(B2547,NonProduct,0)),LEFT(B2547,5)="gift_",H2547&lt;&gt;"United Kingdom"),"Drop","Keep")</f>
        <v/>
      </c>
    </row>
    <row r="2548">
      <c r="A2548" t="n">
        <v>540247</v>
      </c>
      <c r="B2548" t="n">
        <v>22191</v>
      </c>
      <c r="C2548" t="inlineStr">
        <is>
          <t>IVORY DINER WALL CLOCK</t>
        </is>
      </c>
      <c r="D2548" t="n">
        <v>1</v>
      </c>
      <c r="E2548" s="8" t="n">
        <v>40548.66388888889</v>
      </c>
      <c r="F2548" s="9" t="n">
        <v>8.5</v>
      </c>
      <c r="G2548" t="n">
        <v>15464</v>
      </c>
      <c r="H2548" t="inlineStr">
        <is>
          <t>United Kingdom</t>
        </is>
      </c>
      <c r="I2548" s="10">
        <f>IF(OR(G2548="",LEFT(A2548,1)="C",D2548&lt;=0,F2548&lt;=0,ISNUMBER(MATCH(B2548,NonProduct,0)),LEFT(B2548,5)="gift_",H2548&lt;&gt;"United Kingdom"),"Drop","Keep")</f>
        <v/>
      </c>
    </row>
    <row r="2549">
      <c r="A2549" t="n">
        <v>540247</v>
      </c>
      <c r="B2549" t="inlineStr">
        <is>
          <t>72351A</t>
        </is>
      </c>
      <c r="C2549" t="inlineStr">
        <is>
          <t>SET/6 TURQUOISE BUTTERFLY T-LIGHTS</t>
        </is>
      </c>
      <c r="D2549" t="n">
        <v>1</v>
      </c>
      <c r="E2549" s="8" t="n">
        <v>40548.66388888889</v>
      </c>
      <c r="F2549" s="9" t="n">
        <v>2.1</v>
      </c>
      <c r="G2549" t="n">
        <v>15464</v>
      </c>
      <c r="H2549" t="inlineStr">
        <is>
          <t>United Kingdom</t>
        </is>
      </c>
      <c r="I2549" s="10">
        <f>IF(OR(G2549="",LEFT(A2549,1)="C",D2549&lt;=0,F2549&lt;=0,ISNUMBER(MATCH(B2549,NonProduct,0)),LEFT(B2549,5)="gift_",H2549&lt;&gt;"United Kingdom"),"Drop","Keep")</f>
        <v/>
      </c>
    </row>
    <row r="2550">
      <c r="A2550" t="n">
        <v>540247</v>
      </c>
      <c r="B2550" t="n">
        <v>84380</v>
      </c>
      <c r="C2550" t="inlineStr">
        <is>
          <t>SET OF 3 BUTTERFLY COOKIE CUTTERS</t>
        </is>
      </c>
      <c r="D2550" t="n">
        <v>1</v>
      </c>
      <c r="E2550" s="8" t="n">
        <v>40548.66388888889</v>
      </c>
      <c r="F2550" s="9" t="n">
        <v>1.25</v>
      </c>
      <c r="G2550" t="n">
        <v>15464</v>
      </c>
      <c r="H2550" t="inlineStr">
        <is>
          <t>United Kingdom</t>
        </is>
      </c>
      <c r="I2550" s="10">
        <f>IF(OR(G2550="",LEFT(A2550,1)="C",D2550&lt;=0,F2550&lt;=0,ISNUMBER(MATCH(B2550,NonProduct,0)),LEFT(B2550,5)="gift_",H2550&lt;&gt;"United Kingdom"),"Drop","Keep")</f>
        <v/>
      </c>
    </row>
    <row r="2551">
      <c r="A2551" t="n">
        <v>540247</v>
      </c>
      <c r="B2551" t="n">
        <v>84378</v>
      </c>
      <c r="C2551" t="inlineStr">
        <is>
          <t>SET OF 3 HEART COOKIE CUTTERS</t>
        </is>
      </c>
      <c r="D2551" t="n">
        <v>3</v>
      </c>
      <c r="E2551" s="8" t="n">
        <v>40548.66388888889</v>
      </c>
      <c r="F2551" s="9" t="n">
        <v>1.25</v>
      </c>
      <c r="G2551" t="n">
        <v>15464</v>
      </c>
      <c r="H2551" t="inlineStr">
        <is>
          <t>United Kingdom</t>
        </is>
      </c>
      <c r="I2551" s="10">
        <f>IF(OR(G2551="",LEFT(A2551,1)="C",D2551&lt;=0,F2551&lt;=0,ISNUMBER(MATCH(B2551,NonProduct,0)),LEFT(B2551,5)="gift_",H2551&lt;&gt;"United Kingdom"),"Drop","Keep")</f>
        <v/>
      </c>
    </row>
    <row r="2552">
      <c r="A2552" t="n">
        <v>540247</v>
      </c>
      <c r="B2552" t="n">
        <v>22965</v>
      </c>
      <c r="C2552" t="inlineStr">
        <is>
          <t>3 TRADITIONAl BISCUIT CUTTERS  SET</t>
        </is>
      </c>
      <c r="D2552" t="n">
        <v>1</v>
      </c>
      <c r="E2552" s="8" t="n">
        <v>40548.66388888889</v>
      </c>
      <c r="F2552" s="9" t="n">
        <v>2.1</v>
      </c>
      <c r="G2552" t="n">
        <v>15464</v>
      </c>
      <c r="H2552" t="inlineStr">
        <is>
          <t>United Kingdom</t>
        </is>
      </c>
      <c r="I2552" s="10">
        <f>IF(OR(G2552="",LEFT(A2552,1)="C",D2552&lt;=0,F2552&lt;=0,ISNUMBER(MATCH(B2552,NonProduct,0)),LEFT(B2552,5)="gift_",H2552&lt;&gt;"United Kingdom"),"Drop","Keep")</f>
        <v/>
      </c>
    </row>
    <row r="2553">
      <c r="A2553" t="n">
        <v>540247</v>
      </c>
      <c r="B2553" t="n">
        <v>21272</v>
      </c>
      <c r="C2553" t="inlineStr">
        <is>
          <t>SALLE DE BAIN HOOK</t>
        </is>
      </c>
      <c r="D2553" t="n">
        <v>2</v>
      </c>
      <c r="E2553" s="8" t="n">
        <v>40548.66388888889</v>
      </c>
      <c r="F2553" s="9" t="n">
        <v>1.25</v>
      </c>
      <c r="G2553" t="n">
        <v>15464</v>
      </c>
      <c r="H2553" t="inlineStr">
        <is>
          <t>United Kingdom</t>
        </is>
      </c>
      <c r="I2553" s="10">
        <f>IF(OR(G2553="",LEFT(A2553,1)="C",D2553&lt;=0,F2553&lt;=0,ISNUMBER(MATCH(B2553,NonProduct,0)),LEFT(B2553,5)="gift_",H2553&lt;&gt;"United Kingdom"),"Drop","Keep")</f>
        <v/>
      </c>
    </row>
    <row r="2554">
      <c r="A2554" t="n">
        <v>540247</v>
      </c>
      <c r="B2554" t="n">
        <v>21471</v>
      </c>
      <c r="C2554" t="inlineStr">
        <is>
          <t>STRAWBERRY RAFFIA FOOD COVER</t>
        </is>
      </c>
      <c r="D2554" t="n">
        <v>1</v>
      </c>
      <c r="E2554" s="8" t="n">
        <v>40548.66388888889</v>
      </c>
      <c r="F2554" s="9" t="n">
        <v>3.75</v>
      </c>
      <c r="G2554" t="n">
        <v>15464</v>
      </c>
      <c r="H2554" t="inlineStr">
        <is>
          <t>United Kingdom</t>
        </is>
      </c>
      <c r="I2554" s="10">
        <f>IF(OR(G2554="",LEFT(A2554,1)="C",D2554&lt;=0,F2554&lt;=0,ISNUMBER(MATCH(B2554,NonProduct,0)),LEFT(B2554,5)="gift_",H2554&lt;&gt;"United Kingdom"),"Drop","Keep")</f>
        <v/>
      </c>
    </row>
    <row r="2555">
      <c r="A2555" t="n">
        <v>540247</v>
      </c>
      <c r="B2555" t="n">
        <v>21472</v>
      </c>
      <c r="C2555" t="inlineStr">
        <is>
          <t>LADYBIRD + BEE RAFFIA FOOD COVER</t>
        </is>
      </c>
      <c r="D2555" t="n">
        <v>1</v>
      </c>
      <c r="E2555" s="8" t="n">
        <v>40548.66388888889</v>
      </c>
      <c r="F2555" s="9" t="n">
        <v>3.75</v>
      </c>
      <c r="G2555" t="n">
        <v>15464</v>
      </c>
      <c r="H2555" t="inlineStr">
        <is>
          <t>United Kingdom</t>
        </is>
      </c>
      <c r="I2555" s="10">
        <f>IF(OR(G2555="",LEFT(A2555,1)="C",D2555&lt;=0,F2555&lt;=0,ISNUMBER(MATCH(B2555,NonProduct,0)),LEFT(B2555,5)="gift_",H2555&lt;&gt;"United Kingdom"),"Drop","Keep")</f>
        <v/>
      </c>
    </row>
    <row r="2556">
      <c r="A2556" t="n">
        <v>540247</v>
      </c>
      <c r="B2556" t="n">
        <v>22310</v>
      </c>
      <c r="C2556" t="inlineStr">
        <is>
          <t xml:space="preserve">IVORY KNITTED MUG COSY </t>
        </is>
      </c>
      <c r="D2556" t="n">
        <v>1</v>
      </c>
      <c r="E2556" s="8" t="n">
        <v>40548.66388888889</v>
      </c>
      <c r="F2556" s="9" t="n">
        <v>1.65</v>
      </c>
      <c r="G2556" t="n">
        <v>15464</v>
      </c>
      <c r="H2556" t="inlineStr">
        <is>
          <t>United Kingdom</t>
        </is>
      </c>
      <c r="I2556" s="10">
        <f>IF(OR(G2556="",LEFT(A2556,1)="C",D2556&lt;=0,F2556&lt;=0,ISNUMBER(MATCH(B2556,NonProduct,0)),LEFT(B2556,5)="gift_",H2556&lt;&gt;"United Kingdom"),"Drop","Keep")</f>
        <v/>
      </c>
    </row>
    <row r="2557">
      <c r="A2557" t="n">
        <v>540247</v>
      </c>
      <c r="B2557" t="n">
        <v>22842</v>
      </c>
      <c r="C2557" t="inlineStr">
        <is>
          <t>BISCUIT TIN VINTAGE RED</t>
        </is>
      </c>
      <c r="D2557" t="n">
        <v>1</v>
      </c>
      <c r="E2557" s="8" t="n">
        <v>40548.66388888889</v>
      </c>
      <c r="F2557" s="9" t="n">
        <v>6.75</v>
      </c>
      <c r="G2557" t="n">
        <v>15464</v>
      </c>
      <c r="H2557" t="inlineStr">
        <is>
          <t>United Kingdom</t>
        </is>
      </c>
      <c r="I2557" s="10">
        <f>IF(OR(G2557="",LEFT(A2557,1)="C",D2557&lt;=0,F2557&lt;=0,ISNUMBER(MATCH(B2557,NonProduct,0)),LEFT(B2557,5)="gift_",H2557&lt;&gt;"United Kingdom"),"Drop","Keep")</f>
        <v/>
      </c>
    </row>
    <row r="2558">
      <c r="A2558" t="n">
        <v>540247</v>
      </c>
      <c r="B2558" t="n">
        <v>22139</v>
      </c>
      <c r="C2558" t="inlineStr">
        <is>
          <t xml:space="preserve">RETROSPOT TEA SET CERAMIC 11 PC </t>
        </is>
      </c>
      <c r="D2558" t="n">
        <v>1</v>
      </c>
      <c r="E2558" s="8" t="n">
        <v>40548.66388888889</v>
      </c>
      <c r="F2558" s="9" t="n">
        <v>4.95</v>
      </c>
      <c r="G2558" t="n">
        <v>15464</v>
      </c>
      <c r="H2558" t="inlineStr">
        <is>
          <t>United Kingdom</t>
        </is>
      </c>
      <c r="I2558" s="10">
        <f>IF(OR(G2558="",LEFT(A2558,1)="C",D2558&lt;=0,F2558&lt;=0,ISNUMBER(MATCH(B2558,NonProduct,0)),LEFT(B2558,5)="gift_",H2558&lt;&gt;"United Kingdom"),"Drop","Keep")</f>
        <v/>
      </c>
    </row>
    <row r="2559">
      <c r="A2559" t="n">
        <v>540247</v>
      </c>
      <c r="B2559" t="n">
        <v>21531</v>
      </c>
      <c r="C2559" t="inlineStr">
        <is>
          <t>RED RETROSPOT SUGAR JAM BOWL</t>
        </is>
      </c>
      <c r="D2559" t="n">
        <v>2</v>
      </c>
      <c r="E2559" s="8" t="n">
        <v>40548.66388888889</v>
      </c>
      <c r="F2559" s="9" t="n">
        <v>2.55</v>
      </c>
      <c r="G2559" t="n">
        <v>15464</v>
      </c>
      <c r="H2559" t="inlineStr">
        <is>
          <t>United Kingdom</t>
        </is>
      </c>
      <c r="I2559" s="10">
        <f>IF(OR(G2559="",LEFT(A2559,1)="C",D2559&lt;=0,F2559&lt;=0,ISNUMBER(MATCH(B2559,NonProduct,0)),LEFT(B2559,5)="gift_",H2559&lt;&gt;"United Kingdom"),"Drop","Keep")</f>
        <v/>
      </c>
    </row>
    <row r="2560">
      <c r="A2560" t="n">
        <v>540247</v>
      </c>
      <c r="B2560" t="inlineStr">
        <is>
          <t>72802B</t>
        </is>
      </c>
      <c r="C2560" t="inlineStr">
        <is>
          <t>OCEAN SCENT CANDLE IN JEWELLED BOX</t>
        </is>
      </c>
      <c r="D2560" t="n">
        <v>1</v>
      </c>
      <c r="E2560" s="8" t="n">
        <v>40548.66388888889</v>
      </c>
      <c r="F2560" s="9" t="n">
        <v>4.25</v>
      </c>
      <c r="G2560" t="n">
        <v>15464</v>
      </c>
      <c r="H2560" t="inlineStr">
        <is>
          <t>United Kingdom</t>
        </is>
      </c>
      <c r="I2560" s="10">
        <f>IF(OR(G2560="",LEFT(A2560,1)="C",D2560&lt;=0,F2560&lt;=0,ISNUMBER(MATCH(B2560,NonProduct,0)),LEFT(B2560,5)="gift_",H2560&lt;&gt;"United Kingdom"),"Drop","Keep")</f>
        <v/>
      </c>
    </row>
    <row r="2561">
      <c r="A2561" t="n">
        <v>540247</v>
      </c>
      <c r="B2561" t="n">
        <v>72127</v>
      </c>
      <c r="C2561" t="inlineStr">
        <is>
          <t xml:space="preserve">COLUMBIAN CANDLE ROUND </t>
        </is>
      </c>
      <c r="D2561" t="n">
        <v>1</v>
      </c>
      <c r="E2561" s="8" t="n">
        <v>40548.66388888889</v>
      </c>
      <c r="F2561" s="9" t="n">
        <v>1.25</v>
      </c>
      <c r="G2561" t="n">
        <v>15464</v>
      </c>
      <c r="H2561" t="inlineStr">
        <is>
          <t>United Kingdom</t>
        </is>
      </c>
      <c r="I2561" s="10">
        <f>IF(OR(G2561="",LEFT(A2561,1)="C",D2561&lt;=0,F2561&lt;=0,ISNUMBER(MATCH(B2561,NonProduct,0)),LEFT(B2561,5)="gift_",H2561&lt;&gt;"United Kingdom"),"Drop","Keep")</f>
        <v/>
      </c>
    </row>
    <row r="2562">
      <c r="A2562" t="n">
        <v>540247</v>
      </c>
      <c r="B2562" t="n">
        <v>72130</v>
      </c>
      <c r="C2562" t="inlineStr">
        <is>
          <t>COLUMBIAN CANDLE ROUND</t>
        </is>
      </c>
      <c r="D2562" t="n">
        <v>1</v>
      </c>
      <c r="E2562" s="8" t="n">
        <v>40548.66388888889</v>
      </c>
      <c r="F2562" s="9" t="n">
        <v>0.65</v>
      </c>
      <c r="G2562" t="n">
        <v>15464</v>
      </c>
      <c r="H2562" t="inlineStr">
        <is>
          <t>United Kingdom</t>
        </is>
      </c>
      <c r="I2562" s="10">
        <f>IF(OR(G2562="",LEFT(A2562,1)="C",D2562&lt;=0,F2562&lt;=0,ISNUMBER(MATCH(B2562,NonProduct,0)),LEFT(B2562,5)="gift_",H2562&lt;&gt;"United Kingdom"),"Drop","Keep")</f>
        <v/>
      </c>
    </row>
    <row r="2563">
      <c r="A2563" t="n">
        <v>540247</v>
      </c>
      <c r="B2563" t="n">
        <v>72128</v>
      </c>
      <c r="C2563" t="inlineStr">
        <is>
          <t>COLUMBIAN CANDLE ROUND</t>
        </is>
      </c>
      <c r="D2563" t="n">
        <v>1</v>
      </c>
      <c r="E2563" s="8" t="n">
        <v>40548.66388888889</v>
      </c>
      <c r="F2563" s="9" t="n">
        <v>0.85</v>
      </c>
      <c r="G2563" t="n">
        <v>15464</v>
      </c>
      <c r="H2563" t="inlineStr">
        <is>
          <t>United Kingdom</t>
        </is>
      </c>
      <c r="I2563" s="10">
        <f>IF(OR(G2563="",LEFT(A2563,1)="C",D2563&lt;=0,F2563&lt;=0,ISNUMBER(MATCH(B2563,NonProduct,0)),LEFT(B2563,5)="gift_",H2563&lt;&gt;"United Kingdom"),"Drop","Keep")</f>
        <v/>
      </c>
    </row>
    <row r="2564">
      <c r="A2564" t="n">
        <v>540247</v>
      </c>
      <c r="B2564" t="n">
        <v>22839</v>
      </c>
      <c r="C2564" t="inlineStr">
        <is>
          <t>3 TIER CAKE TIN GREEN AND CREAM</t>
        </is>
      </c>
      <c r="D2564" t="n">
        <v>1</v>
      </c>
      <c r="E2564" s="8" t="n">
        <v>40548.66388888889</v>
      </c>
      <c r="F2564" s="9" t="n">
        <v>14.95</v>
      </c>
      <c r="G2564" t="n">
        <v>15464</v>
      </c>
      <c r="H2564" t="inlineStr">
        <is>
          <t>United Kingdom</t>
        </is>
      </c>
      <c r="I2564" s="10">
        <f>IF(OR(G2564="",LEFT(A2564,1)="C",D2564&lt;=0,F2564&lt;=0,ISNUMBER(MATCH(B2564,NonProduct,0)),LEFT(B2564,5)="gift_",H2564&lt;&gt;"United Kingdom"),"Drop","Keep")</f>
        <v/>
      </c>
    </row>
    <row r="2565">
      <c r="A2565" t="n">
        <v>540247</v>
      </c>
      <c r="B2565" t="n">
        <v>22838</v>
      </c>
      <c r="C2565" t="inlineStr">
        <is>
          <t>3 TIER CAKE TIN RED AND CREAM</t>
        </is>
      </c>
      <c r="D2565" t="n">
        <v>1</v>
      </c>
      <c r="E2565" s="8" t="n">
        <v>40548.66388888889</v>
      </c>
      <c r="F2565" s="9" t="n">
        <v>14.95</v>
      </c>
      <c r="G2565" t="n">
        <v>15464</v>
      </c>
      <c r="H2565" t="inlineStr">
        <is>
          <t>United Kingdom</t>
        </is>
      </c>
      <c r="I2565" s="10">
        <f>IF(OR(G2565="",LEFT(A2565,1)="C",D2565&lt;=0,F2565&lt;=0,ISNUMBER(MATCH(B2565,NonProduct,0)),LEFT(B2565,5)="gift_",H2565&lt;&gt;"United Kingdom"),"Drop","Keep")</f>
        <v/>
      </c>
    </row>
    <row r="2566">
      <c r="A2566" t="n">
        <v>540247</v>
      </c>
      <c r="B2566" t="n">
        <v>22843</v>
      </c>
      <c r="C2566" t="inlineStr">
        <is>
          <t>BISCUIT TIN VINTAGE GREEN</t>
        </is>
      </c>
      <c r="D2566" t="n">
        <v>1</v>
      </c>
      <c r="E2566" s="8" t="n">
        <v>40548.66388888889</v>
      </c>
      <c r="F2566" s="9" t="n">
        <v>6.75</v>
      </c>
      <c r="G2566" t="n">
        <v>15464</v>
      </c>
      <c r="H2566" t="inlineStr">
        <is>
          <t>United Kingdom</t>
        </is>
      </c>
      <c r="I2566" s="10">
        <f>IF(OR(G2566="",LEFT(A2566,1)="C",D2566&lt;=0,F2566&lt;=0,ISNUMBER(MATCH(B2566,NonProduct,0)),LEFT(B2566,5)="gift_",H2566&lt;&gt;"United Kingdom"),"Drop","Keep")</f>
        <v/>
      </c>
    </row>
    <row r="2567">
      <c r="A2567" t="n">
        <v>540247</v>
      </c>
      <c r="B2567" t="n">
        <v>22939</v>
      </c>
      <c r="C2567" t="inlineStr">
        <is>
          <t>APRON APPLE DELIGHT</t>
        </is>
      </c>
      <c r="D2567" t="n">
        <v>1</v>
      </c>
      <c r="E2567" s="8" t="n">
        <v>40548.66388888889</v>
      </c>
      <c r="F2567" s="9" t="n">
        <v>4.95</v>
      </c>
      <c r="G2567" t="n">
        <v>15464</v>
      </c>
      <c r="H2567" t="inlineStr">
        <is>
          <t>United Kingdom</t>
        </is>
      </c>
      <c r="I2567" s="10">
        <f>IF(OR(G2567="",LEFT(A2567,1)="C",D2567&lt;=0,F2567&lt;=0,ISNUMBER(MATCH(B2567,NonProduct,0)),LEFT(B2567,5)="gift_",H2567&lt;&gt;"United Kingdom"),"Drop","Keep")</f>
        <v/>
      </c>
    </row>
    <row r="2568">
      <c r="A2568" t="n">
        <v>540247</v>
      </c>
      <c r="B2568" t="n">
        <v>22078</v>
      </c>
      <c r="C2568" t="inlineStr">
        <is>
          <t xml:space="preserve">RIBBON REEL LACE DESIGN </t>
        </is>
      </c>
      <c r="D2568" t="n">
        <v>1</v>
      </c>
      <c r="E2568" s="8" t="n">
        <v>40548.66388888889</v>
      </c>
      <c r="F2568" s="9" t="n">
        <v>2.1</v>
      </c>
      <c r="G2568" t="n">
        <v>15464</v>
      </c>
      <c r="H2568" t="inlineStr">
        <is>
          <t>United Kingdom</t>
        </is>
      </c>
      <c r="I2568" s="10">
        <f>IF(OR(G2568="",LEFT(A2568,1)="C",D2568&lt;=0,F2568&lt;=0,ISNUMBER(MATCH(B2568,NonProduct,0)),LEFT(B2568,5)="gift_",H2568&lt;&gt;"United Kingdom"),"Drop","Keep")</f>
        <v/>
      </c>
    </row>
    <row r="2569">
      <c r="A2569" t="n">
        <v>540247</v>
      </c>
      <c r="B2569" t="n">
        <v>22079</v>
      </c>
      <c r="C2569" t="inlineStr">
        <is>
          <t xml:space="preserve">RIBBON REEL HEARTS DESIGN </t>
        </is>
      </c>
      <c r="D2569" t="n">
        <v>1</v>
      </c>
      <c r="E2569" s="8" t="n">
        <v>40548.66388888889</v>
      </c>
      <c r="F2569" s="9" t="n">
        <v>1.65</v>
      </c>
      <c r="G2569" t="n">
        <v>15464</v>
      </c>
      <c r="H2569" t="inlineStr">
        <is>
          <t>United Kingdom</t>
        </is>
      </c>
      <c r="I2569" s="10">
        <f>IF(OR(G2569="",LEFT(A2569,1)="C",D2569&lt;=0,F2569&lt;=0,ISNUMBER(MATCH(B2569,NonProduct,0)),LEFT(B2569,5)="gift_",H2569&lt;&gt;"United Kingdom"),"Drop","Keep")</f>
        <v/>
      </c>
    </row>
    <row r="2570">
      <c r="A2570" t="n">
        <v>540247</v>
      </c>
      <c r="B2570" t="n">
        <v>22081</v>
      </c>
      <c r="C2570" t="inlineStr">
        <is>
          <t xml:space="preserve">RIBBON REEL FLORA + FAUNA </t>
        </is>
      </c>
      <c r="D2570" t="n">
        <v>1</v>
      </c>
      <c r="E2570" s="8" t="n">
        <v>40548.66388888889</v>
      </c>
      <c r="F2570" s="9" t="n">
        <v>1.65</v>
      </c>
      <c r="G2570" t="n">
        <v>15464</v>
      </c>
      <c r="H2570" t="inlineStr">
        <is>
          <t>United Kingdom</t>
        </is>
      </c>
      <c r="I2570" s="10">
        <f>IF(OR(G2570="",LEFT(A2570,1)="C",D2570&lt;=0,F2570&lt;=0,ISNUMBER(MATCH(B2570,NonProduct,0)),LEFT(B2570,5)="gift_",H2570&lt;&gt;"United Kingdom"),"Drop","Keep")</f>
        <v/>
      </c>
    </row>
    <row r="2571">
      <c r="A2571" t="n">
        <v>540247</v>
      </c>
      <c r="B2571" t="n">
        <v>22082</v>
      </c>
      <c r="C2571" t="inlineStr">
        <is>
          <t xml:space="preserve">RIBBON REEL STRIPES DESIGN </t>
        </is>
      </c>
      <c r="D2571" t="n">
        <v>1</v>
      </c>
      <c r="E2571" s="8" t="n">
        <v>40548.66388888889</v>
      </c>
      <c r="F2571" s="9" t="n">
        <v>1.65</v>
      </c>
      <c r="G2571" t="n">
        <v>15464</v>
      </c>
      <c r="H2571" t="inlineStr">
        <is>
          <t>United Kingdom</t>
        </is>
      </c>
      <c r="I2571" s="10">
        <f>IF(OR(G2571="",LEFT(A2571,1)="C",D2571&lt;=0,F2571&lt;=0,ISNUMBER(MATCH(B2571,NonProduct,0)),LEFT(B2571,5)="gift_",H2571&lt;&gt;"United Kingdom"),"Drop","Keep")</f>
        <v/>
      </c>
    </row>
    <row r="2572">
      <c r="A2572" t="n">
        <v>540247</v>
      </c>
      <c r="B2572" t="n">
        <v>21108</v>
      </c>
      <c r="C2572" t="inlineStr">
        <is>
          <t>FAIRY CAKE FLANNEL ASSORTED COLOUR</t>
        </is>
      </c>
      <c r="D2572" t="n">
        <v>9</v>
      </c>
      <c r="E2572" s="8" t="n">
        <v>40548.66388888889</v>
      </c>
      <c r="F2572" s="9" t="n">
        <v>2.55</v>
      </c>
      <c r="G2572" t="n">
        <v>15464</v>
      </c>
      <c r="H2572" t="inlineStr">
        <is>
          <t>United Kingdom</t>
        </is>
      </c>
      <c r="I2572" s="10">
        <f>IF(OR(G2572="",LEFT(A2572,1)="C",D2572&lt;=0,F2572&lt;=0,ISNUMBER(MATCH(B2572,NonProduct,0)),LEFT(B2572,5)="gift_",H2572&lt;&gt;"United Kingdom"),"Drop","Keep")</f>
        <v/>
      </c>
    </row>
    <row r="2573">
      <c r="A2573" t="n">
        <v>540247</v>
      </c>
      <c r="B2573" t="n">
        <v>22667</v>
      </c>
      <c r="C2573" t="inlineStr">
        <is>
          <t xml:space="preserve">RECIPE BOX RETROSPOT </t>
        </is>
      </c>
      <c r="D2573" t="n">
        <v>1</v>
      </c>
      <c r="E2573" s="8" t="n">
        <v>40548.66388888889</v>
      </c>
      <c r="F2573" s="9" t="n">
        <v>2.95</v>
      </c>
      <c r="G2573" t="n">
        <v>15464</v>
      </c>
      <c r="H2573" t="inlineStr">
        <is>
          <t>United Kingdom</t>
        </is>
      </c>
      <c r="I2573" s="10">
        <f>IF(OR(G2573="",LEFT(A2573,1)="C",D2573&lt;=0,F2573&lt;=0,ISNUMBER(MATCH(B2573,NonProduct,0)),LEFT(B2573,5)="gift_",H2573&lt;&gt;"United Kingdom"),"Drop","Keep")</f>
        <v/>
      </c>
    </row>
    <row r="2574">
      <c r="A2574" t="n">
        <v>540247</v>
      </c>
      <c r="B2574" t="n">
        <v>22427</v>
      </c>
      <c r="C2574" t="inlineStr">
        <is>
          <t>ENAMEL FLOWER JUG CREAM</t>
        </is>
      </c>
      <c r="D2574" t="n">
        <v>1</v>
      </c>
      <c r="E2574" s="8" t="n">
        <v>40548.66388888889</v>
      </c>
      <c r="F2574" s="9" t="n">
        <v>5.95</v>
      </c>
      <c r="G2574" t="n">
        <v>15464</v>
      </c>
      <c r="H2574" t="inlineStr">
        <is>
          <t>United Kingdom</t>
        </is>
      </c>
      <c r="I2574" s="10">
        <f>IF(OR(G2574="",LEFT(A2574,1)="C",D2574&lt;=0,F2574&lt;=0,ISNUMBER(MATCH(B2574,NonProduct,0)),LEFT(B2574,5)="gift_",H2574&lt;&gt;"United Kingdom"),"Drop","Keep")</f>
        <v/>
      </c>
    </row>
    <row r="2575">
      <c r="A2575" t="n">
        <v>540247</v>
      </c>
      <c r="B2575" t="n">
        <v>21559</v>
      </c>
      <c r="C2575" t="inlineStr">
        <is>
          <t>STRAWBERRY LUNCH BOX WITH CUTLERY</t>
        </is>
      </c>
      <c r="D2575" t="n">
        <v>2</v>
      </c>
      <c r="E2575" s="8" t="n">
        <v>40548.66388888889</v>
      </c>
      <c r="F2575" s="9" t="n">
        <v>2.55</v>
      </c>
      <c r="G2575" t="n">
        <v>15464</v>
      </c>
      <c r="H2575" t="inlineStr">
        <is>
          <t>United Kingdom</t>
        </is>
      </c>
      <c r="I2575" s="10">
        <f>IF(OR(G2575="",LEFT(A2575,1)="C",D2575&lt;=0,F2575&lt;=0,ISNUMBER(MATCH(B2575,NonProduct,0)),LEFT(B2575,5)="gift_",H2575&lt;&gt;"United Kingdom"),"Drop","Keep")</f>
        <v/>
      </c>
    </row>
    <row r="2576">
      <c r="A2576" t="n">
        <v>540247</v>
      </c>
      <c r="B2576" t="n">
        <v>22956</v>
      </c>
      <c r="C2576" t="inlineStr">
        <is>
          <t>36 FOIL HEART CAKE CASES</t>
        </is>
      </c>
      <c r="D2576" t="n">
        <v>1</v>
      </c>
      <c r="E2576" s="8" t="n">
        <v>40548.66388888889</v>
      </c>
      <c r="F2576" s="9" t="n">
        <v>2.1</v>
      </c>
      <c r="G2576" t="n">
        <v>15464</v>
      </c>
      <c r="H2576" t="inlineStr">
        <is>
          <t>United Kingdom</t>
        </is>
      </c>
      <c r="I2576" s="10">
        <f>IF(OR(G2576="",LEFT(A2576,1)="C",D2576&lt;=0,F2576&lt;=0,ISNUMBER(MATCH(B2576,NonProduct,0)),LEFT(B2576,5)="gift_",H2576&lt;&gt;"United Kingdom"),"Drop","Keep")</f>
        <v/>
      </c>
    </row>
    <row r="2577">
      <c r="A2577" t="n">
        <v>540247</v>
      </c>
      <c r="B2577" t="inlineStr">
        <is>
          <t>72349B</t>
        </is>
      </c>
      <c r="C2577" t="inlineStr">
        <is>
          <t>SET/6 PURPLE BUTTERFLY T-LIGHTS</t>
        </is>
      </c>
      <c r="D2577" t="n">
        <v>1</v>
      </c>
      <c r="E2577" s="8" t="n">
        <v>40548.66388888889</v>
      </c>
      <c r="F2577" s="9" t="n">
        <v>2.1</v>
      </c>
      <c r="G2577" t="n">
        <v>15464</v>
      </c>
      <c r="H2577" t="inlineStr">
        <is>
          <t>United Kingdom</t>
        </is>
      </c>
      <c r="I2577" s="10">
        <f>IF(OR(G2577="",LEFT(A2577,1)="C",D2577&lt;=0,F2577&lt;=0,ISNUMBER(MATCH(B2577,NonProduct,0)),LEFT(B2577,5)="gift_",H2577&lt;&gt;"United Kingdom"),"Drop","Keep")</f>
        <v/>
      </c>
    </row>
    <row r="2578">
      <c r="A2578" t="n">
        <v>540247</v>
      </c>
      <c r="B2578" t="n">
        <v>22567</v>
      </c>
      <c r="C2578" t="inlineStr">
        <is>
          <t>20 DOLLY PEGS RETROSPOT</t>
        </is>
      </c>
      <c r="D2578" t="n">
        <v>1</v>
      </c>
      <c r="E2578" s="8" t="n">
        <v>40548.66388888889</v>
      </c>
      <c r="F2578" s="9" t="n">
        <v>1.25</v>
      </c>
      <c r="G2578" t="n">
        <v>15464</v>
      </c>
      <c r="H2578" t="inlineStr">
        <is>
          <t>United Kingdom</t>
        </is>
      </c>
      <c r="I2578" s="10">
        <f>IF(OR(G2578="",LEFT(A2578,1)="C",D2578&lt;=0,F2578&lt;=0,ISNUMBER(MATCH(B2578,NonProduct,0)),LEFT(B2578,5)="gift_",H2578&lt;&gt;"United Kingdom"),"Drop","Keep")</f>
        <v/>
      </c>
    </row>
    <row r="2579">
      <c r="A2579" t="n">
        <v>540247</v>
      </c>
      <c r="B2579" t="n">
        <v>22558</v>
      </c>
      <c r="C2579" t="inlineStr">
        <is>
          <t xml:space="preserve">CLOTHES PEGS RETROSPOT PACK 24 </t>
        </is>
      </c>
      <c r="D2579" t="n">
        <v>1</v>
      </c>
      <c r="E2579" s="8" t="n">
        <v>40548.66388888889</v>
      </c>
      <c r="F2579" s="9" t="n">
        <v>1.49</v>
      </c>
      <c r="G2579" t="n">
        <v>15464</v>
      </c>
      <c r="H2579" t="inlineStr">
        <is>
          <t>United Kingdom</t>
        </is>
      </c>
      <c r="I2579" s="10">
        <f>IF(OR(G2579="",LEFT(A2579,1)="C",D2579&lt;=0,F2579&lt;=0,ISNUMBER(MATCH(B2579,NonProduct,0)),LEFT(B2579,5)="gift_",H2579&lt;&gt;"United Kingdom"),"Drop","Keep")</f>
        <v/>
      </c>
    </row>
    <row r="2580">
      <c r="A2580" t="n">
        <v>540247</v>
      </c>
      <c r="B2580" t="n">
        <v>35972</v>
      </c>
      <c r="C2580" t="inlineStr">
        <is>
          <t>DAISY FOLKART HEART DECORATION</t>
        </is>
      </c>
      <c r="D2580" t="n">
        <v>1</v>
      </c>
      <c r="E2580" s="8" t="n">
        <v>40548.66388888889</v>
      </c>
      <c r="F2580" s="9" t="n">
        <v>1.25</v>
      </c>
      <c r="G2580" t="n">
        <v>15464</v>
      </c>
      <c r="H2580" t="inlineStr">
        <is>
          <t>United Kingdom</t>
        </is>
      </c>
      <c r="I2580" s="10">
        <f>IF(OR(G2580="",LEFT(A2580,1)="C",D2580&lt;=0,F2580&lt;=0,ISNUMBER(MATCH(B2580,NonProduct,0)),LEFT(B2580,5)="gift_",H2580&lt;&gt;"United Kingdom"),"Drop","Keep")</f>
        <v/>
      </c>
    </row>
    <row r="2581">
      <c r="A2581" t="n">
        <v>540247</v>
      </c>
      <c r="B2581" t="n">
        <v>22799</v>
      </c>
      <c r="C2581" t="inlineStr">
        <is>
          <t>SWEETHEART WIRE FRUIT BOWL</t>
        </is>
      </c>
      <c r="D2581" t="n">
        <v>1</v>
      </c>
      <c r="E2581" s="8" t="n">
        <v>40548.66388888889</v>
      </c>
      <c r="F2581" s="9" t="n">
        <v>8.5</v>
      </c>
      <c r="G2581" t="n">
        <v>15464</v>
      </c>
      <c r="H2581" t="inlineStr">
        <is>
          <t>United Kingdom</t>
        </is>
      </c>
      <c r="I2581" s="10">
        <f>IF(OR(G2581="",LEFT(A2581,1)="C",D2581&lt;=0,F2581&lt;=0,ISNUMBER(MATCH(B2581,NonProduct,0)),LEFT(B2581,5)="gift_",H2581&lt;&gt;"United Kingdom"),"Drop","Keep")</f>
        <v/>
      </c>
    </row>
    <row r="2582">
      <c r="A2582" t="n">
        <v>540247</v>
      </c>
      <c r="B2582" t="n">
        <v>21326</v>
      </c>
      <c r="C2582" t="inlineStr">
        <is>
          <t>AGED GLASS SILVER T-LIGHT HOLDER</t>
        </is>
      </c>
      <c r="D2582" t="n">
        <v>3</v>
      </c>
      <c r="E2582" s="8" t="n">
        <v>40548.66388888889</v>
      </c>
      <c r="F2582" s="9" t="n">
        <v>0.65</v>
      </c>
      <c r="G2582" t="n">
        <v>15464</v>
      </c>
      <c r="H2582" t="inlineStr">
        <is>
          <t>United Kingdom</t>
        </is>
      </c>
      <c r="I2582" s="10">
        <f>IF(OR(G2582="",LEFT(A2582,1)="C",D2582&lt;=0,F2582&lt;=0,ISNUMBER(MATCH(B2582,NonProduct,0)),LEFT(B2582,5)="gift_",H2582&lt;&gt;"United Kingdom"),"Drop","Keep")</f>
        <v/>
      </c>
    </row>
    <row r="2583">
      <c r="A2583" t="n">
        <v>540247</v>
      </c>
      <c r="B2583" t="inlineStr">
        <is>
          <t>84459B</t>
        </is>
      </c>
      <c r="C2583" t="inlineStr">
        <is>
          <t xml:space="preserve">YELLOW METAL CHICKEN HEART </t>
        </is>
      </c>
      <c r="D2583" t="n">
        <v>3</v>
      </c>
      <c r="E2583" s="8" t="n">
        <v>40548.66388888889</v>
      </c>
      <c r="F2583" s="9" t="n">
        <v>1.49</v>
      </c>
      <c r="G2583" t="n">
        <v>15464</v>
      </c>
      <c r="H2583" t="inlineStr">
        <is>
          <t>United Kingdom</t>
        </is>
      </c>
      <c r="I2583" s="10">
        <f>IF(OR(G2583="",LEFT(A2583,1)="C",D2583&lt;=0,F2583&lt;=0,ISNUMBER(MATCH(B2583,NonProduct,0)),LEFT(B2583,5)="gift_",H2583&lt;&gt;"United Kingdom"),"Drop","Keep")</f>
        <v/>
      </c>
    </row>
    <row r="2584">
      <c r="A2584" t="n">
        <v>540247</v>
      </c>
      <c r="B2584" t="n">
        <v>22424</v>
      </c>
      <c r="C2584" t="inlineStr">
        <is>
          <t>ENAMEL BREAD BIN CREAM</t>
        </is>
      </c>
      <c r="D2584" t="n">
        <v>1</v>
      </c>
      <c r="E2584" s="8" t="n">
        <v>40548.66388888889</v>
      </c>
      <c r="F2584" s="9" t="n">
        <v>12.75</v>
      </c>
      <c r="G2584" t="n">
        <v>15464</v>
      </c>
      <c r="H2584" t="inlineStr">
        <is>
          <t>United Kingdom</t>
        </is>
      </c>
      <c r="I2584" s="10">
        <f>IF(OR(G2584="",LEFT(A2584,1)="C",D2584&lt;=0,F2584&lt;=0,ISNUMBER(MATCH(B2584,NonProduct,0)),LEFT(B2584,5)="gift_",H2584&lt;&gt;"United Kingdom"),"Drop","Keep")</f>
        <v/>
      </c>
    </row>
    <row r="2585">
      <c r="A2585" t="n">
        <v>540247</v>
      </c>
      <c r="B2585" t="n">
        <v>21539</v>
      </c>
      <c r="C2585" t="inlineStr">
        <is>
          <t>RED RETROSPOT BUTTER DISH</t>
        </is>
      </c>
      <c r="D2585" t="n">
        <v>1</v>
      </c>
      <c r="E2585" s="8" t="n">
        <v>40548.66388888889</v>
      </c>
      <c r="F2585" s="9" t="n">
        <v>4.95</v>
      </c>
      <c r="G2585" t="n">
        <v>15464</v>
      </c>
      <c r="H2585" t="inlineStr">
        <is>
          <t>United Kingdom</t>
        </is>
      </c>
      <c r="I2585" s="10">
        <f>IF(OR(G2585="",LEFT(A2585,1)="C",D2585&lt;=0,F2585&lt;=0,ISNUMBER(MATCH(B2585,NonProduct,0)),LEFT(B2585,5)="gift_",H2585&lt;&gt;"United Kingdom"),"Drop","Keep")</f>
        <v/>
      </c>
    </row>
    <row r="2586">
      <c r="A2586" t="n">
        <v>540247</v>
      </c>
      <c r="B2586" t="n">
        <v>21455</v>
      </c>
      <c r="C2586" t="inlineStr">
        <is>
          <t>PAINTED YELLOW WOODEN DAISY</t>
        </is>
      </c>
      <c r="D2586" t="n">
        <v>4</v>
      </c>
      <c r="E2586" s="8" t="n">
        <v>40548.66388888889</v>
      </c>
      <c r="F2586" s="9" t="n">
        <v>0.85</v>
      </c>
      <c r="G2586" t="n">
        <v>15464</v>
      </c>
      <c r="H2586" t="inlineStr">
        <is>
          <t>United Kingdom</t>
        </is>
      </c>
      <c r="I2586" s="10">
        <f>IF(OR(G2586="",LEFT(A2586,1)="C",D2586&lt;=0,F2586&lt;=0,ISNUMBER(MATCH(B2586,NonProduct,0)),LEFT(B2586,5)="gift_",H2586&lt;&gt;"United Kingdom"),"Drop","Keep")</f>
        <v/>
      </c>
    </row>
    <row r="2587">
      <c r="A2587" t="n">
        <v>540247</v>
      </c>
      <c r="B2587" t="n">
        <v>21537</v>
      </c>
      <c r="C2587" t="inlineStr">
        <is>
          <t>RED RETROSPOT PUDDING BOWL</t>
        </is>
      </c>
      <c r="D2587" t="n">
        <v>1</v>
      </c>
      <c r="E2587" s="8" t="n">
        <v>40548.66388888889</v>
      </c>
      <c r="F2587" s="9" t="n">
        <v>4.25</v>
      </c>
      <c r="G2587" t="n">
        <v>15464</v>
      </c>
      <c r="H2587" t="inlineStr">
        <is>
          <t>United Kingdom</t>
        </is>
      </c>
      <c r="I2587" s="10">
        <f>IF(OR(G2587="",LEFT(A2587,1)="C",D2587&lt;=0,F2587&lt;=0,ISNUMBER(MATCH(B2587,NonProduct,0)),LEFT(B2587,5)="gift_",H2587&lt;&gt;"United Kingdom"),"Drop","Keep")</f>
        <v/>
      </c>
    </row>
    <row r="2588">
      <c r="A2588" t="n">
        <v>540247</v>
      </c>
      <c r="B2588" t="n">
        <v>20751</v>
      </c>
      <c r="C2588" t="inlineStr">
        <is>
          <t>FUNKY WASHING UP GLOVES ASSORTED</t>
        </is>
      </c>
      <c r="D2588" t="n">
        <v>4</v>
      </c>
      <c r="E2588" s="8" t="n">
        <v>40548.66388888889</v>
      </c>
      <c r="F2588" s="9" t="n">
        <v>2.1</v>
      </c>
      <c r="G2588" t="n">
        <v>15464</v>
      </c>
      <c r="H2588" t="inlineStr">
        <is>
          <t>United Kingdom</t>
        </is>
      </c>
      <c r="I2588" s="10">
        <f>IF(OR(G2588="",LEFT(A2588,1)="C",D2588&lt;=0,F2588&lt;=0,ISNUMBER(MATCH(B2588,NonProduct,0)),LEFT(B2588,5)="gift_",H2588&lt;&gt;"United Kingdom"),"Drop","Keep")</f>
        <v/>
      </c>
    </row>
    <row r="2589">
      <c r="A2589" t="n">
        <v>540247</v>
      </c>
      <c r="B2589" t="n">
        <v>20754</v>
      </c>
      <c r="C2589" t="inlineStr">
        <is>
          <t>RETROSPOT RED WASHING UP GLOVES</t>
        </is>
      </c>
      <c r="D2589" t="n">
        <v>1</v>
      </c>
      <c r="E2589" s="8" t="n">
        <v>40548.66388888889</v>
      </c>
      <c r="F2589" s="9" t="n">
        <v>2.1</v>
      </c>
      <c r="G2589" t="n">
        <v>15464</v>
      </c>
      <c r="H2589" t="inlineStr">
        <is>
          <t>United Kingdom</t>
        </is>
      </c>
      <c r="I2589" s="10">
        <f>IF(OR(G2589="",LEFT(A2589,1)="C",D2589&lt;=0,F2589&lt;=0,ISNUMBER(MATCH(B2589,NonProduct,0)),LEFT(B2589,5)="gift_",H2589&lt;&gt;"United Kingdom"),"Drop","Keep")</f>
        <v/>
      </c>
    </row>
    <row r="2590">
      <c r="A2590" t="n">
        <v>540247</v>
      </c>
      <c r="B2590" t="n">
        <v>20752</v>
      </c>
      <c r="C2590" t="inlineStr">
        <is>
          <t>BLUE POLKADOT WASHING UP GLOVES</t>
        </is>
      </c>
      <c r="D2590" t="n">
        <v>2</v>
      </c>
      <c r="E2590" s="8" t="n">
        <v>40548.66388888889</v>
      </c>
      <c r="F2590" s="9" t="n">
        <v>2.1</v>
      </c>
      <c r="G2590" t="n">
        <v>15464</v>
      </c>
      <c r="H2590" t="inlineStr">
        <is>
          <t>United Kingdom</t>
        </is>
      </c>
      <c r="I2590" s="10">
        <f>IF(OR(G2590="",LEFT(A2590,1)="C",D2590&lt;=0,F2590&lt;=0,ISNUMBER(MATCH(B2590,NonProduct,0)),LEFT(B2590,5)="gift_",H2590&lt;&gt;"United Kingdom"),"Drop","Keep")</f>
        <v/>
      </c>
    </row>
    <row r="2591">
      <c r="A2591" t="n">
        <v>540247</v>
      </c>
      <c r="B2591" t="n">
        <v>21389</v>
      </c>
      <c r="C2591" t="inlineStr">
        <is>
          <t>IVORY HANGING DECORATION  BIRD</t>
        </is>
      </c>
      <c r="D2591" t="n">
        <v>4</v>
      </c>
      <c r="E2591" s="8" t="n">
        <v>40548.66388888889</v>
      </c>
      <c r="F2591" s="9" t="n">
        <v>0.85</v>
      </c>
      <c r="G2591" t="n">
        <v>15464</v>
      </c>
      <c r="H2591" t="inlineStr">
        <is>
          <t>United Kingdom</t>
        </is>
      </c>
      <c r="I2591" s="10">
        <f>IF(OR(G2591="",LEFT(A2591,1)="C",D2591&lt;=0,F2591&lt;=0,ISNUMBER(MATCH(B2591,NonProduct,0)),LEFT(B2591,5)="gift_",H2591&lt;&gt;"United Kingdom"),"Drop","Keep")</f>
        <v/>
      </c>
    </row>
    <row r="2592">
      <c r="A2592" t="n">
        <v>540247</v>
      </c>
      <c r="B2592" t="n">
        <v>21584</v>
      </c>
      <c r="C2592" t="inlineStr">
        <is>
          <t>RETROSPOT SMALL TUBE MATCHES</t>
        </is>
      </c>
      <c r="D2592" t="n">
        <v>3</v>
      </c>
      <c r="E2592" s="8" t="n">
        <v>40548.66388888889</v>
      </c>
      <c r="F2592" s="9" t="n">
        <v>1.65</v>
      </c>
      <c r="G2592" t="n">
        <v>15464</v>
      </c>
      <c r="H2592" t="inlineStr">
        <is>
          <t>United Kingdom</t>
        </is>
      </c>
      <c r="I2592" s="10">
        <f>IF(OR(G2592="",LEFT(A2592,1)="C",D2592&lt;=0,F2592&lt;=0,ISNUMBER(MATCH(B2592,NonProduct,0)),LEFT(B2592,5)="gift_",H2592&lt;&gt;"United Kingdom"),"Drop","Keep")</f>
        <v/>
      </c>
    </row>
    <row r="2593">
      <c r="A2593" t="n">
        <v>540247</v>
      </c>
      <c r="B2593" t="n">
        <v>22624</v>
      </c>
      <c r="C2593" t="inlineStr">
        <is>
          <t>IVORY KITCHEN SCALES</t>
        </is>
      </c>
      <c r="D2593" t="n">
        <v>1</v>
      </c>
      <c r="E2593" s="8" t="n">
        <v>40548.66388888889</v>
      </c>
      <c r="F2593" s="9" t="n">
        <v>8.5</v>
      </c>
      <c r="G2593" t="n">
        <v>15464</v>
      </c>
      <c r="H2593" t="inlineStr">
        <is>
          <t>United Kingdom</t>
        </is>
      </c>
      <c r="I2593" s="10">
        <f>IF(OR(G2593="",LEFT(A2593,1)="C",D2593&lt;=0,F2593&lt;=0,ISNUMBER(MATCH(B2593,NonProduct,0)),LEFT(B2593,5)="gift_",H2593&lt;&gt;"United Kingdom"),"Drop","Keep")</f>
        <v/>
      </c>
    </row>
    <row r="2594">
      <c r="A2594" t="n">
        <v>540247</v>
      </c>
      <c r="B2594" t="n">
        <v>21845</v>
      </c>
      <c r="C2594" t="inlineStr">
        <is>
          <t>DAIRY MAID STRIPE MUG</t>
        </is>
      </c>
      <c r="D2594" t="n">
        <v>6</v>
      </c>
      <c r="E2594" s="8" t="n">
        <v>40548.66388888889</v>
      </c>
      <c r="F2594" s="9" t="n">
        <v>2.95</v>
      </c>
      <c r="G2594" t="n">
        <v>15464</v>
      </c>
      <c r="H2594" t="inlineStr">
        <is>
          <t>United Kingdom</t>
        </is>
      </c>
      <c r="I2594" s="10">
        <f>IF(OR(G2594="",LEFT(A2594,1)="C",D2594&lt;=0,F2594&lt;=0,ISNUMBER(MATCH(B2594,NonProduct,0)),LEFT(B2594,5)="gift_",H2594&lt;&gt;"United Kingdom"),"Drop","Keep")</f>
        <v/>
      </c>
    </row>
    <row r="2595">
      <c r="A2595" t="n">
        <v>540247</v>
      </c>
      <c r="B2595" t="n">
        <v>22956</v>
      </c>
      <c r="C2595" t="inlineStr">
        <is>
          <t>36 FOIL HEART CAKE CASES</t>
        </is>
      </c>
      <c r="D2595" t="n">
        <v>1</v>
      </c>
      <c r="E2595" s="8" t="n">
        <v>40548.66388888889</v>
      </c>
      <c r="F2595" s="9" t="n">
        <v>2.1</v>
      </c>
      <c r="G2595" t="n">
        <v>15464</v>
      </c>
      <c r="H2595" t="inlineStr">
        <is>
          <t>United Kingdom</t>
        </is>
      </c>
      <c r="I2595" s="10">
        <f>IF(OR(G2595="",LEFT(A2595,1)="C",D2595&lt;=0,F2595&lt;=0,ISNUMBER(MATCH(B2595,NonProduct,0)),LEFT(B2595,5)="gift_",H2595&lt;&gt;"United Kingdom"),"Drop","Keep")</f>
        <v/>
      </c>
    </row>
    <row r="2596">
      <c r="A2596" t="n">
        <v>540247</v>
      </c>
      <c r="B2596" t="n">
        <v>22862</v>
      </c>
      <c r="C2596" t="inlineStr">
        <is>
          <t xml:space="preserve">LOVE HEART NAPKIN BOX </t>
        </is>
      </c>
      <c r="D2596" t="n">
        <v>1</v>
      </c>
      <c r="E2596" s="8" t="n">
        <v>40548.66388888889</v>
      </c>
      <c r="F2596" s="9" t="n">
        <v>4.25</v>
      </c>
      <c r="G2596" t="n">
        <v>15464</v>
      </c>
      <c r="H2596" t="inlineStr">
        <is>
          <t>United Kingdom</t>
        </is>
      </c>
      <c r="I2596" s="10">
        <f>IF(OR(G2596="",LEFT(A2596,1)="C",D2596&lt;=0,F2596&lt;=0,ISNUMBER(MATCH(B2596,NonProduct,0)),LEFT(B2596,5)="gift_",H2596&lt;&gt;"United Kingdom"),"Drop","Keep")</f>
        <v/>
      </c>
    </row>
    <row r="2597">
      <c r="A2597" t="n">
        <v>540247</v>
      </c>
      <c r="B2597" t="n">
        <v>22907</v>
      </c>
      <c r="C2597" t="inlineStr">
        <is>
          <t>PACK OF 20 NAPKINS PANTRY DESIGN</t>
        </is>
      </c>
      <c r="D2597" t="n">
        <v>3</v>
      </c>
      <c r="E2597" s="8" t="n">
        <v>40548.66388888889</v>
      </c>
      <c r="F2597" s="9" t="n">
        <v>0.85</v>
      </c>
      <c r="G2597" t="n">
        <v>15464</v>
      </c>
      <c r="H2597" t="inlineStr">
        <is>
          <t>United Kingdom</t>
        </is>
      </c>
      <c r="I2597" s="10">
        <f>IF(OR(G2597="",LEFT(A2597,1)="C",D2597&lt;=0,F2597&lt;=0,ISNUMBER(MATCH(B2597,NonProduct,0)),LEFT(B2597,5)="gift_",H2597&lt;&gt;"United Kingdom"),"Drop","Keep")</f>
        <v/>
      </c>
    </row>
    <row r="2598">
      <c r="A2598" t="n">
        <v>540247</v>
      </c>
      <c r="B2598" t="n">
        <v>22328</v>
      </c>
      <c r="C2598" t="inlineStr">
        <is>
          <t xml:space="preserve">ROUND SNACK BOXES SET OF 4 FRUITS </t>
        </is>
      </c>
      <c r="D2598" t="n">
        <v>2</v>
      </c>
      <c r="E2598" s="8" t="n">
        <v>40548.66388888889</v>
      </c>
      <c r="F2598" s="9" t="n">
        <v>2.95</v>
      </c>
      <c r="G2598" t="n">
        <v>15464</v>
      </c>
      <c r="H2598" t="inlineStr">
        <is>
          <t>United Kingdom</t>
        </is>
      </c>
      <c r="I2598" s="10">
        <f>IF(OR(G2598="",LEFT(A2598,1)="C",D2598&lt;=0,F2598&lt;=0,ISNUMBER(MATCH(B2598,NonProduct,0)),LEFT(B2598,5)="gift_",H2598&lt;&gt;"United Kingdom"),"Drop","Keep")</f>
        <v/>
      </c>
    </row>
    <row r="2599">
      <c r="A2599" t="n">
        <v>540247</v>
      </c>
      <c r="B2599" t="n">
        <v>22197</v>
      </c>
      <c r="C2599" t="inlineStr">
        <is>
          <t>SMALL POPCORN HOLDER</t>
        </is>
      </c>
      <c r="D2599" t="n">
        <v>3</v>
      </c>
      <c r="E2599" s="8" t="n">
        <v>40548.66388888889</v>
      </c>
      <c r="F2599" s="9" t="n">
        <v>0.85</v>
      </c>
      <c r="G2599" t="n">
        <v>15464</v>
      </c>
      <c r="H2599" t="inlineStr">
        <is>
          <t>United Kingdom</t>
        </is>
      </c>
      <c r="I2599" s="10">
        <f>IF(OR(G2599="",LEFT(A2599,1)="C",D2599&lt;=0,F2599&lt;=0,ISNUMBER(MATCH(B2599,NonProduct,0)),LEFT(B2599,5)="gift_",H2599&lt;&gt;"United Kingdom"),"Drop","Keep")</f>
        <v/>
      </c>
    </row>
    <row r="2600">
      <c r="A2600" t="n">
        <v>540247</v>
      </c>
      <c r="B2600" t="n">
        <v>21527</v>
      </c>
      <c r="C2600" t="inlineStr">
        <is>
          <t xml:space="preserve">RED RETROSPOT TRADITIONAL TEAPOT </t>
        </is>
      </c>
      <c r="D2600" t="n">
        <v>1</v>
      </c>
      <c r="E2600" s="8" t="n">
        <v>40548.66388888889</v>
      </c>
      <c r="F2600" s="9" t="n">
        <v>7.95</v>
      </c>
      <c r="G2600" t="n">
        <v>15464</v>
      </c>
      <c r="H2600" t="inlineStr">
        <is>
          <t>United Kingdom</t>
        </is>
      </c>
      <c r="I2600" s="10">
        <f>IF(OR(G2600="",LEFT(A2600,1)="C",D2600&lt;=0,F2600&lt;=0,ISNUMBER(MATCH(B2600,NonProduct,0)),LEFT(B2600,5)="gift_",H2600&lt;&gt;"United Kingdom"),"Drop","Keep")</f>
        <v/>
      </c>
    </row>
    <row r="2601">
      <c r="A2601" t="n">
        <v>540247</v>
      </c>
      <c r="B2601" t="n">
        <v>21216</v>
      </c>
      <c r="C2601" t="inlineStr">
        <is>
          <t>SET 3 RETROSPOT TEA,COFFEE,SUGAR</t>
        </is>
      </c>
      <c r="D2601" t="n">
        <v>1</v>
      </c>
      <c r="E2601" s="8" t="n">
        <v>40548.66388888889</v>
      </c>
      <c r="F2601" s="9" t="n">
        <v>4.95</v>
      </c>
      <c r="G2601" t="n">
        <v>15464</v>
      </c>
      <c r="H2601" t="inlineStr">
        <is>
          <t>United Kingdom</t>
        </is>
      </c>
      <c r="I2601" s="10">
        <f>IF(OR(G2601="",LEFT(A2601,1)="C",D2601&lt;=0,F2601&lt;=0,ISNUMBER(MATCH(B2601,NonProduct,0)),LEFT(B2601,5)="gift_",H2601&lt;&gt;"United Kingdom"),"Drop","Keep")</f>
        <v/>
      </c>
    </row>
    <row r="2602">
      <c r="A2602" t="n">
        <v>540247</v>
      </c>
      <c r="B2602" t="n">
        <v>22908</v>
      </c>
      <c r="C2602" t="inlineStr">
        <is>
          <t>PACK OF 20 NAPKINS RED APPLES</t>
        </is>
      </c>
      <c r="D2602" t="n">
        <v>3</v>
      </c>
      <c r="E2602" s="8" t="n">
        <v>40548.66388888889</v>
      </c>
      <c r="F2602" s="9" t="n">
        <v>0.85</v>
      </c>
      <c r="G2602" t="n">
        <v>15464</v>
      </c>
      <c r="H2602" t="inlineStr">
        <is>
          <t>United Kingdom</t>
        </is>
      </c>
      <c r="I2602" s="10">
        <f>IF(OR(G2602="",LEFT(A2602,1)="C",D2602&lt;=0,F2602&lt;=0,ISNUMBER(MATCH(B2602,NonProduct,0)),LEFT(B2602,5)="gift_",H2602&lt;&gt;"United Kingdom"),"Drop","Keep")</f>
        <v/>
      </c>
    </row>
    <row r="2603">
      <c r="A2603" t="n">
        <v>540247</v>
      </c>
      <c r="B2603" t="n">
        <v>22629</v>
      </c>
      <c r="C2603" t="inlineStr">
        <is>
          <t xml:space="preserve">SPACEBOY LUNCH BOX </t>
        </is>
      </c>
      <c r="D2603" t="n">
        <v>2</v>
      </c>
      <c r="E2603" s="8" t="n">
        <v>40548.66388888889</v>
      </c>
      <c r="F2603" s="9" t="n">
        <v>1.95</v>
      </c>
      <c r="G2603" t="n">
        <v>15464</v>
      </c>
      <c r="H2603" t="inlineStr">
        <is>
          <t>United Kingdom</t>
        </is>
      </c>
      <c r="I2603" s="10">
        <f>IF(OR(G2603="",LEFT(A2603,1)="C",D2603&lt;=0,F2603&lt;=0,ISNUMBER(MATCH(B2603,NonProduct,0)),LEFT(B2603,5)="gift_",H2603&lt;&gt;"United Kingdom"),"Drop","Keep")</f>
        <v/>
      </c>
    </row>
    <row r="2604">
      <c r="A2604" t="n">
        <v>540248</v>
      </c>
      <c r="B2604" t="n">
        <v>22457</v>
      </c>
      <c r="C2604" t="inlineStr">
        <is>
          <t xml:space="preserve">NATURAL SLATE HEART CHALKBOARD </t>
        </is>
      </c>
      <c r="D2604" t="n">
        <v>6</v>
      </c>
      <c r="E2604" s="8" t="n">
        <v>40548.66458333333</v>
      </c>
      <c r="F2604" s="9" t="n">
        <v>2.95</v>
      </c>
      <c r="G2604" t="n">
        <v>15034</v>
      </c>
      <c r="H2604" t="inlineStr">
        <is>
          <t>United Kingdom</t>
        </is>
      </c>
      <c r="I2604" s="10">
        <f>IF(OR(G2604="",LEFT(A2604,1)="C",D2604&lt;=0,F2604&lt;=0,ISNUMBER(MATCH(B2604,NonProduct,0)),LEFT(B2604,5)="gift_",H2604&lt;&gt;"United Kingdom"),"Drop","Keep")</f>
        <v/>
      </c>
    </row>
    <row r="2605">
      <c r="A2605" t="n">
        <v>540248</v>
      </c>
      <c r="B2605" t="n">
        <v>22766</v>
      </c>
      <c r="C2605" t="inlineStr">
        <is>
          <t>PHOTO FRAME CORNICE</t>
        </is>
      </c>
      <c r="D2605" t="n">
        <v>4</v>
      </c>
      <c r="E2605" s="8" t="n">
        <v>40548.66458333333</v>
      </c>
      <c r="F2605" s="9" t="n">
        <v>2.95</v>
      </c>
      <c r="G2605" t="n">
        <v>15034</v>
      </c>
      <c r="H2605" t="inlineStr">
        <is>
          <t>United Kingdom</t>
        </is>
      </c>
      <c r="I2605" s="10">
        <f>IF(OR(G2605="",LEFT(A2605,1)="C",D2605&lt;=0,F2605&lt;=0,ISNUMBER(MATCH(B2605,NonProduct,0)),LEFT(B2605,5)="gift_",H2605&lt;&gt;"United Kingdom"),"Drop","Keep")</f>
        <v/>
      </c>
    </row>
    <row r="2606">
      <c r="A2606" t="n">
        <v>540248</v>
      </c>
      <c r="B2606" t="n">
        <v>22625</v>
      </c>
      <c r="C2606" t="inlineStr">
        <is>
          <t>RED KITCHEN SCALES</t>
        </is>
      </c>
      <c r="D2606" t="n">
        <v>1</v>
      </c>
      <c r="E2606" s="8" t="n">
        <v>40548.66458333333</v>
      </c>
      <c r="F2606" s="9" t="n">
        <v>8.5</v>
      </c>
      <c r="G2606" t="n">
        <v>15034</v>
      </c>
      <c r="H2606" t="inlineStr">
        <is>
          <t>United Kingdom</t>
        </is>
      </c>
      <c r="I2606" s="10">
        <f>IF(OR(G2606="",LEFT(A2606,1)="C",D2606&lt;=0,F2606&lt;=0,ISNUMBER(MATCH(B2606,NonProduct,0)),LEFT(B2606,5)="gift_",H2606&lt;&gt;"United Kingdom"),"Drop","Keep")</f>
        <v/>
      </c>
    </row>
    <row r="2607">
      <c r="A2607" t="n">
        <v>540248</v>
      </c>
      <c r="B2607" t="n">
        <v>22624</v>
      </c>
      <c r="C2607" t="inlineStr">
        <is>
          <t>IVORY KITCHEN SCALES</t>
        </is>
      </c>
      <c r="D2607" t="n">
        <v>1</v>
      </c>
      <c r="E2607" s="8" t="n">
        <v>40548.66458333333</v>
      </c>
      <c r="F2607" s="9" t="n">
        <v>8.5</v>
      </c>
      <c r="G2607" t="n">
        <v>15034</v>
      </c>
      <c r="H2607" t="inlineStr">
        <is>
          <t>United Kingdom</t>
        </is>
      </c>
      <c r="I2607" s="10">
        <f>IF(OR(G2607="",LEFT(A2607,1)="C",D2607&lt;=0,F2607&lt;=0,ISNUMBER(MATCH(B2607,NonProduct,0)),LEFT(B2607,5)="gift_",H2607&lt;&gt;"United Kingdom"),"Drop","Keep")</f>
        <v/>
      </c>
    </row>
    <row r="2608">
      <c r="A2608" t="n">
        <v>540248</v>
      </c>
      <c r="B2608" t="n">
        <v>22626</v>
      </c>
      <c r="C2608" t="inlineStr">
        <is>
          <t>BLACK KITCHEN SCALES</t>
        </is>
      </c>
      <c r="D2608" t="n">
        <v>1</v>
      </c>
      <c r="E2608" s="8" t="n">
        <v>40548.66458333333</v>
      </c>
      <c r="F2608" s="9" t="n">
        <v>8.5</v>
      </c>
      <c r="G2608" t="n">
        <v>15034</v>
      </c>
      <c r="H2608" t="inlineStr">
        <is>
          <t>United Kingdom</t>
        </is>
      </c>
      <c r="I2608" s="10">
        <f>IF(OR(G2608="",LEFT(A2608,1)="C",D2608&lt;=0,F2608&lt;=0,ISNUMBER(MATCH(B2608,NonProduct,0)),LEFT(B2608,5)="gift_",H2608&lt;&gt;"United Kingdom"),"Drop","Keep")</f>
        <v/>
      </c>
    </row>
    <row r="2609">
      <c r="A2609" t="n">
        <v>540248</v>
      </c>
      <c r="B2609" t="n">
        <v>21843</v>
      </c>
      <c r="C2609" t="inlineStr">
        <is>
          <t>RED RETROSPOT CAKE STAND</t>
        </is>
      </c>
      <c r="D2609" t="n">
        <v>3</v>
      </c>
      <c r="E2609" s="8" t="n">
        <v>40548.66458333333</v>
      </c>
      <c r="F2609" s="9" t="n">
        <v>10.95</v>
      </c>
      <c r="G2609" t="n">
        <v>15034</v>
      </c>
      <c r="H2609" t="inlineStr">
        <is>
          <t>United Kingdom</t>
        </is>
      </c>
      <c r="I2609" s="10">
        <f>IF(OR(G2609="",LEFT(A2609,1)="C",D2609&lt;=0,F2609&lt;=0,ISNUMBER(MATCH(B2609,NonProduct,0)),LEFT(B2609,5)="gift_",H2609&lt;&gt;"United Kingdom"),"Drop","Keep")</f>
        <v/>
      </c>
    </row>
    <row r="2610">
      <c r="A2610" t="n">
        <v>540248</v>
      </c>
      <c r="B2610" t="n">
        <v>22567</v>
      </c>
      <c r="C2610" t="inlineStr">
        <is>
          <t>20 DOLLY PEGS RETROSPOT</t>
        </is>
      </c>
      <c r="D2610" t="n">
        <v>6</v>
      </c>
      <c r="E2610" s="8" t="n">
        <v>40548.66458333333</v>
      </c>
      <c r="F2610" s="9" t="n">
        <v>1.25</v>
      </c>
      <c r="G2610" t="n">
        <v>15034</v>
      </c>
      <c r="H2610" t="inlineStr">
        <is>
          <t>United Kingdom</t>
        </is>
      </c>
      <c r="I2610" s="10">
        <f>IF(OR(G2610="",LEFT(A2610,1)="C",D2610&lt;=0,F2610&lt;=0,ISNUMBER(MATCH(B2610,NonProduct,0)),LEFT(B2610,5)="gift_",H2610&lt;&gt;"United Kingdom"),"Drop","Keep")</f>
        <v/>
      </c>
    </row>
    <row r="2611">
      <c r="A2611" t="n">
        <v>540248</v>
      </c>
      <c r="B2611" t="n">
        <v>82580</v>
      </c>
      <c r="C2611" t="inlineStr">
        <is>
          <t>BATHROOM METAL SIGN</t>
        </is>
      </c>
      <c r="D2611" t="n">
        <v>6</v>
      </c>
      <c r="E2611" s="8" t="n">
        <v>40548.66458333333</v>
      </c>
      <c r="F2611" s="9" t="n">
        <v>0.55</v>
      </c>
      <c r="G2611" t="n">
        <v>15034</v>
      </c>
      <c r="H2611" t="inlineStr">
        <is>
          <t>United Kingdom</t>
        </is>
      </c>
      <c r="I2611" s="10">
        <f>IF(OR(G2611="",LEFT(A2611,1)="C",D2611&lt;=0,F2611&lt;=0,ISNUMBER(MATCH(B2611,NonProduct,0)),LEFT(B2611,5)="gift_",H2611&lt;&gt;"United Kingdom"),"Drop","Keep")</f>
        <v/>
      </c>
    </row>
    <row r="2612">
      <c r="A2612" t="n">
        <v>540248</v>
      </c>
      <c r="B2612" t="n">
        <v>22670</v>
      </c>
      <c r="C2612" t="inlineStr">
        <is>
          <t>FRENCH WC SIGN BLUE METAL</t>
        </is>
      </c>
      <c r="D2612" t="n">
        <v>4</v>
      </c>
      <c r="E2612" s="8" t="n">
        <v>40548.66458333333</v>
      </c>
      <c r="F2612" s="9" t="n">
        <v>1.25</v>
      </c>
      <c r="G2612" t="n">
        <v>15034</v>
      </c>
      <c r="H2612" t="inlineStr">
        <is>
          <t>United Kingdom</t>
        </is>
      </c>
      <c r="I2612" s="10">
        <f>IF(OR(G2612="",LEFT(A2612,1)="C",D2612&lt;=0,F2612&lt;=0,ISNUMBER(MATCH(B2612,NonProduct,0)),LEFT(B2612,5)="gift_",H2612&lt;&gt;"United Kingdom"),"Drop","Keep")</f>
        <v/>
      </c>
    </row>
    <row r="2613">
      <c r="A2613" t="n">
        <v>540248</v>
      </c>
      <c r="B2613" t="n">
        <v>82551</v>
      </c>
      <c r="C2613" t="inlineStr">
        <is>
          <t>LAUNDRY 15C METAL SIGN</t>
        </is>
      </c>
      <c r="D2613" t="n">
        <v>6</v>
      </c>
      <c r="E2613" s="8" t="n">
        <v>40548.66458333333</v>
      </c>
      <c r="F2613" s="9" t="n">
        <v>1.45</v>
      </c>
      <c r="G2613" t="n">
        <v>15034</v>
      </c>
      <c r="H2613" t="inlineStr">
        <is>
          <t>United Kingdom</t>
        </is>
      </c>
      <c r="I2613" s="10">
        <f>IF(OR(G2613="",LEFT(A2613,1)="C",D2613&lt;=0,F2613&lt;=0,ISNUMBER(MATCH(B2613,NonProduct,0)),LEFT(B2613,5)="gift_",H2613&lt;&gt;"United Kingdom"),"Drop","Keep")</f>
        <v/>
      </c>
    </row>
    <row r="2614">
      <c r="A2614" t="n">
        <v>540248</v>
      </c>
      <c r="B2614" t="n">
        <v>22768</v>
      </c>
      <c r="C2614" t="inlineStr">
        <is>
          <t>FAMILY PHOTO FRAME CORNICE</t>
        </is>
      </c>
      <c r="D2614" t="n">
        <v>2</v>
      </c>
      <c r="E2614" s="8" t="n">
        <v>40548.66458333333</v>
      </c>
      <c r="F2614" s="9" t="n">
        <v>9.949999999999999</v>
      </c>
      <c r="G2614" t="n">
        <v>15034</v>
      </c>
      <c r="H2614" t="inlineStr">
        <is>
          <t>United Kingdom</t>
        </is>
      </c>
      <c r="I2614" s="10">
        <f>IF(OR(G2614="",LEFT(A2614,1)="C",D2614&lt;=0,F2614&lt;=0,ISNUMBER(MATCH(B2614,NonProduct,0)),LEFT(B2614,5)="gift_",H2614&lt;&gt;"United Kingdom"),"Drop","Keep")</f>
        <v/>
      </c>
    </row>
    <row r="2615">
      <c r="A2615" t="n">
        <v>540248</v>
      </c>
      <c r="B2615" t="n">
        <v>22804</v>
      </c>
      <c r="C2615" t="inlineStr">
        <is>
          <t>CANDLEHOLDER PINK HANGING HEART</t>
        </is>
      </c>
      <c r="D2615" t="n">
        <v>6</v>
      </c>
      <c r="E2615" s="8" t="n">
        <v>40548.66458333333</v>
      </c>
      <c r="F2615" s="9" t="n">
        <v>2.95</v>
      </c>
      <c r="G2615" t="n">
        <v>15034</v>
      </c>
      <c r="H2615" t="inlineStr">
        <is>
          <t>United Kingdom</t>
        </is>
      </c>
      <c r="I2615" s="10">
        <f>IF(OR(G2615="",LEFT(A2615,1)="C",D2615&lt;=0,F2615&lt;=0,ISNUMBER(MATCH(B2615,NonProduct,0)),LEFT(B2615,5)="gift_",H2615&lt;&gt;"United Kingdom"),"Drop","Keep")</f>
        <v/>
      </c>
    </row>
    <row r="2616">
      <c r="A2616" t="n">
        <v>540248</v>
      </c>
      <c r="B2616" t="n">
        <v>22500</v>
      </c>
      <c r="C2616" t="inlineStr">
        <is>
          <t>SET OF 2 TINS JARDIN DE PROVENCE</t>
        </is>
      </c>
      <c r="D2616" t="n">
        <v>4</v>
      </c>
      <c r="E2616" s="8" t="n">
        <v>40548.66458333333</v>
      </c>
      <c r="F2616" s="9" t="n">
        <v>4.95</v>
      </c>
      <c r="G2616" t="n">
        <v>15034</v>
      </c>
      <c r="H2616" t="inlineStr">
        <is>
          <t>United Kingdom</t>
        </is>
      </c>
      <c r="I2616" s="10">
        <f>IF(OR(G2616="",LEFT(A2616,1)="C",D2616&lt;=0,F2616&lt;=0,ISNUMBER(MATCH(B2616,NonProduct,0)),LEFT(B2616,5)="gift_",H2616&lt;&gt;"United Kingdom"),"Drop","Keep")</f>
        <v/>
      </c>
    </row>
    <row r="2617">
      <c r="A2617" t="n">
        <v>540248</v>
      </c>
      <c r="B2617" t="n">
        <v>21906</v>
      </c>
      <c r="C2617" t="inlineStr">
        <is>
          <t>PHARMACIE FIRST AID TIN</t>
        </is>
      </c>
      <c r="D2617" t="n">
        <v>6</v>
      </c>
      <c r="E2617" s="8" t="n">
        <v>40548.66458333333</v>
      </c>
      <c r="F2617" s="9" t="n">
        <v>6.75</v>
      </c>
      <c r="G2617" t="n">
        <v>15034</v>
      </c>
      <c r="H2617" t="inlineStr">
        <is>
          <t>United Kingdom</t>
        </is>
      </c>
      <c r="I2617" s="10">
        <f>IF(OR(G2617="",LEFT(A2617,1)="C",D2617&lt;=0,F2617&lt;=0,ISNUMBER(MATCH(B2617,NonProduct,0)),LEFT(B2617,5)="gift_",H2617&lt;&gt;"United Kingdom"),"Drop","Keep")</f>
        <v/>
      </c>
    </row>
    <row r="2618">
      <c r="A2618" t="n">
        <v>540248</v>
      </c>
      <c r="B2618" t="n">
        <v>21558</v>
      </c>
      <c r="C2618" t="inlineStr">
        <is>
          <t xml:space="preserve">SKULL LUNCH BOX WITH CUTLERY </t>
        </is>
      </c>
      <c r="D2618" t="n">
        <v>6</v>
      </c>
      <c r="E2618" s="8" t="n">
        <v>40548.66458333333</v>
      </c>
      <c r="F2618" s="9" t="n">
        <v>2.55</v>
      </c>
      <c r="G2618" t="n">
        <v>15034</v>
      </c>
      <c r="H2618" t="inlineStr">
        <is>
          <t>United Kingdom</t>
        </is>
      </c>
      <c r="I2618" s="10">
        <f>IF(OR(G2618="",LEFT(A2618,1)="C",D2618&lt;=0,F2618&lt;=0,ISNUMBER(MATCH(B2618,NonProduct,0)),LEFT(B2618,5)="gift_",H2618&lt;&gt;"United Kingdom"),"Drop","Keep")</f>
        <v/>
      </c>
    </row>
    <row r="2619">
      <c r="A2619" t="n">
        <v>540248</v>
      </c>
      <c r="B2619" t="n">
        <v>22558</v>
      </c>
      <c r="C2619" t="inlineStr">
        <is>
          <t xml:space="preserve">CLOTHES PEGS RETROSPOT PACK 24 </t>
        </is>
      </c>
      <c r="D2619" t="n">
        <v>6</v>
      </c>
      <c r="E2619" s="8" t="n">
        <v>40548.66458333333</v>
      </c>
      <c r="F2619" s="9" t="n">
        <v>1.49</v>
      </c>
      <c r="G2619" t="n">
        <v>15034</v>
      </c>
      <c r="H2619" t="inlineStr">
        <is>
          <t>United Kingdom</t>
        </is>
      </c>
      <c r="I2619" s="10">
        <f>IF(OR(G2619="",LEFT(A2619,1)="C",D2619&lt;=0,F2619&lt;=0,ISNUMBER(MATCH(B2619,NonProduct,0)),LEFT(B2619,5)="gift_",H2619&lt;&gt;"United Kingdom"),"Drop","Keep")</f>
        <v/>
      </c>
    </row>
    <row r="2620">
      <c r="A2620" t="n">
        <v>540248</v>
      </c>
      <c r="B2620" t="n">
        <v>22352</v>
      </c>
      <c r="C2620" t="inlineStr">
        <is>
          <t xml:space="preserve">LUNCH BOX WITH CUTLERY RETROSPOT </t>
        </is>
      </c>
      <c r="D2620" t="n">
        <v>6</v>
      </c>
      <c r="E2620" s="8" t="n">
        <v>40548.66458333333</v>
      </c>
      <c r="F2620" s="9" t="n">
        <v>2.55</v>
      </c>
      <c r="G2620" t="n">
        <v>15034</v>
      </c>
      <c r="H2620" t="inlineStr">
        <is>
          <t>United Kingdom</t>
        </is>
      </c>
      <c r="I2620" s="10">
        <f>IF(OR(G2620="",LEFT(A2620,1)="C",D2620&lt;=0,F2620&lt;=0,ISNUMBER(MATCH(B2620,NonProduct,0)),LEFT(B2620,5)="gift_",H2620&lt;&gt;"United Kingdom"),"Drop","Keep")</f>
        <v/>
      </c>
    </row>
    <row r="2621">
      <c r="A2621" t="n">
        <v>540248</v>
      </c>
      <c r="B2621" t="n">
        <v>22956</v>
      </c>
      <c r="C2621" t="inlineStr">
        <is>
          <t>36 FOIL HEART CAKE CASES</t>
        </is>
      </c>
      <c r="D2621" t="n">
        <v>4</v>
      </c>
      <c r="E2621" s="8" t="n">
        <v>40548.66458333333</v>
      </c>
      <c r="F2621" s="9" t="n">
        <v>2.1</v>
      </c>
      <c r="G2621" t="n">
        <v>15034</v>
      </c>
      <c r="H2621" t="inlineStr">
        <is>
          <t>United Kingdom</t>
        </is>
      </c>
      <c r="I2621" s="10">
        <f>IF(OR(G2621="",LEFT(A2621,1)="C",D2621&lt;=0,F2621&lt;=0,ISNUMBER(MATCH(B2621,NonProduct,0)),LEFT(B2621,5)="gift_",H2621&lt;&gt;"United Kingdom"),"Drop","Keep")</f>
        <v/>
      </c>
    </row>
    <row r="2622">
      <c r="A2622" t="n">
        <v>540248</v>
      </c>
      <c r="B2622" t="n">
        <v>22425</v>
      </c>
      <c r="C2622" t="inlineStr">
        <is>
          <t>ENAMEL COLANDER CREAM</t>
        </is>
      </c>
      <c r="D2622" t="n">
        <v>32</v>
      </c>
      <c r="E2622" s="8" t="n">
        <v>40548.66458333333</v>
      </c>
      <c r="F2622" s="9" t="n">
        <v>4.25</v>
      </c>
      <c r="G2622" t="n">
        <v>15034</v>
      </c>
      <c r="H2622" t="inlineStr">
        <is>
          <t>United Kingdom</t>
        </is>
      </c>
      <c r="I2622" s="10">
        <f>IF(OR(G2622="",LEFT(A2622,1)="C",D2622&lt;=0,F2622&lt;=0,ISNUMBER(MATCH(B2622,NonProduct,0)),LEFT(B2622,5)="gift_",H2622&lt;&gt;"United Kingdom"),"Drop","Keep")</f>
        <v/>
      </c>
    </row>
    <row r="2623">
      <c r="A2623" t="n">
        <v>540248</v>
      </c>
      <c r="B2623" t="n">
        <v>22495</v>
      </c>
      <c r="C2623" t="inlineStr">
        <is>
          <t xml:space="preserve">SET OF 2 ROUND TINS CAMEMBERT </t>
        </is>
      </c>
      <c r="D2623" t="n">
        <v>2</v>
      </c>
      <c r="E2623" s="8" t="n">
        <v>40548.66458333333</v>
      </c>
      <c r="F2623" s="9" t="n">
        <v>2.95</v>
      </c>
      <c r="G2623" t="n">
        <v>15034</v>
      </c>
      <c r="H2623" t="inlineStr">
        <is>
          <t>United Kingdom</t>
        </is>
      </c>
      <c r="I2623" s="10">
        <f>IF(OR(G2623="",LEFT(A2623,1)="C",D2623&lt;=0,F2623&lt;=0,ISNUMBER(MATCH(B2623,NonProduct,0)),LEFT(B2623,5)="gift_",H2623&lt;&gt;"United Kingdom"),"Drop","Keep")</f>
        <v/>
      </c>
    </row>
    <row r="2624">
      <c r="A2624" t="n">
        <v>540248</v>
      </c>
      <c r="B2624" t="n">
        <v>22496</v>
      </c>
      <c r="C2624" t="inlineStr">
        <is>
          <t>SET OF 2 ROUND TINS DUTCH CHEESE</t>
        </is>
      </c>
      <c r="D2624" t="n">
        <v>4</v>
      </c>
      <c r="E2624" s="8" t="n">
        <v>40548.66458333333</v>
      </c>
      <c r="F2624" s="9" t="n">
        <v>2.95</v>
      </c>
      <c r="G2624" t="n">
        <v>15034</v>
      </c>
      <c r="H2624" t="inlineStr">
        <is>
          <t>United Kingdom</t>
        </is>
      </c>
      <c r="I2624" s="10">
        <f>IF(OR(G2624="",LEFT(A2624,1)="C",D2624&lt;=0,F2624&lt;=0,ISNUMBER(MATCH(B2624,NonProduct,0)),LEFT(B2624,5)="gift_",H2624&lt;&gt;"United Kingdom"),"Drop","Keep")</f>
        <v/>
      </c>
    </row>
    <row r="2625">
      <c r="A2625" t="n">
        <v>540248</v>
      </c>
      <c r="B2625" t="n">
        <v>21918</v>
      </c>
      <c r="C2625" t="inlineStr">
        <is>
          <t>SET 12 KIDS COLOUR  CHALK STICKS</t>
        </is>
      </c>
      <c r="D2625" t="n">
        <v>8</v>
      </c>
      <c r="E2625" s="8" t="n">
        <v>40548.66458333333</v>
      </c>
      <c r="F2625" s="9" t="n">
        <v>0.42</v>
      </c>
      <c r="G2625" t="n">
        <v>15034</v>
      </c>
      <c r="H2625" t="inlineStr">
        <is>
          <t>United Kingdom</t>
        </is>
      </c>
      <c r="I2625" s="10">
        <f>IF(OR(G2625="",LEFT(A2625,1)="C",D2625&lt;=0,F2625&lt;=0,ISNUMBER(MATCH(B2625,NonProduct,0)),LEFT(B2625,5)="gift_",H2625&lt;&gt;"United Kingdom"),"Drop","Keep")</f>
        <v/>
      </c>
    </row>
    <row r="2626">
      <c r="A2626" t="n">
        <v>540248</v>
      </c>
      <c r="B2626" t="n">
        <v>21625</v>
      </c>
      <c r="C2626" t="inlineStr">
        <is>
          <t>VINTAGE UNION JACK APRON</t>
        </is>
      </c>
      <c r="D2626" t="n">
        <v>4</v>
      </c>
      <c r="E2626" s="8" t="n">
        <v>40548.66458333333</v>
      </c>
      <c r="F2626" s="9" t="n">
        <v>6.95</v>
      </c>
      <c r="G2626" t="n">
        <v>15034</v>
      </c>
      <c r="H2626" t="inlineStr">
        <is>
          <t>United Kingdom</t>
        </is>
      </c>
      <c r="I2626" s="10">
        <f>IF(OR(G2626="",LEFT(A2626,1)="C",D2626&lt;=0,F2626&lt;=0,ISNUMBER(MATCH(B2626,NonProduct,0)),LEFT(B2626,5)="gift_",H2626&lt;&gt;"United Kingdom"),"Drop","Keep")</f>
        <v/>
      </c>
    </row>
    <row r="2627">
      <c r="A2627" t="n">
        <v>540248</v>
      </c>
      <c r="B2627" t="n">
        <v>21888</v>
      </c>
      <c r="C2627" t="inlineStr">
        <is>
          <t>BINGO SET</t>
        </is>
      </c>
      <c r="D2627" t="n">
        <v>2</v>
      </c>
      <c r="E2627" s="8" t="n">
        <v>40548.66458333333</v>
      </c>
      <c r="F2627" s="9" t="n">
        <v>3.75</v>
      </c>
      <c r="G2627" t="n">
        <v>15034</v>
      </c>
      <c r="H2627" t="inlineStr">
        <is>
          <t>United Kingdom</t>
        </is>
      </c>
      <c r="I2627" s="10">
        <f>IF(OR(G2627="",LEFT(A2627,1)="C",D2627&lt;=0,F2627&lt;=0,ISNUMBER(MATCH(B2627,NonProduct,0)),LEFT(B2627,5)="gift_",H2627&lt;&gt;"United Kingdom"),"Drop","Keep")</f>
        <v/>
      </c>
    </row>
    <row r="2628">
      <c r="A2628" t="n">
        <v>540248</v>
      </c>
      <c r="B2628" t="n">
        <v>21791</v>
      </c>
      <c r="C2628" t="inlineStr">
        <is>
          <t xml:space="preserve">VINTAGE HEADS AND TAILS CARD GAME </t>
        </is>
      </c>
      <c r="D2628" t="n">
        <v>2</v>
      </c>
      <c r="E2628" s="8" t="n">
        <v>40548.66458333333</v>
      </c>
      <c r="F2628" s="9" t="n">
        <v>1.25</v>
      </c>
      <c r="G2628" t="n">
        <v>15034</v>
      </c>
      <c r="H2628" t="inlineStr">
        <is>
          <t>United Kingdom</t>
        </is>
      </c>
      <c r="I2628" s="10">
        <f>IF(OR(G2628="",LEFT(A2628,1)="C",D2628&lt;=0,F2628&lt;=0,ISNUMBER(MATCH(B2628,NonProduct,0)),LEFT(B2628,5)="gift_",H2628&lt;&gt;"United Kingdom"),"Drop","Keep")</f>
        <v/>
      </c>
    </row>
    <row r="2629">
      <c r="A2629" t="n">
        <v>540248</v>
      </c>
      <c r="B2629" t="n">
        <v>22561</v>
      </c>
      <c r="C2629" t="inlineStr">
        <is>
          <t>WOODEN SCHOOL COLOURING SET</t>
        </is>
      </c>
      <c r="D2629" t="n">
        <v>4</v>
      </c>
      <c r="E2629" s="8" t="n">
        <v>40548.66458333333</v>
      </c>
      <c r="F2629" s="9" t="n">
        <v>1.65</v>
      </c>
      <c r="G2629" t="n">
        <v>15034</v>
      </c>
      <c r="H2629" t="inlineStr">
        <is>
          <t>United Kingdom</t>
        </is>
      </c>
      <c r="I2629" s="10">
        <f>IF(OR(G2629="",LEFT(A2629,1)="C",D2629&lt;=0,F2629&lt;=0,ISNUMBER(MATCH(B2629,NonProduct,0)),LEFT(B2629,5)="gift_",H2629&lt;&gt;"United Kingdom"),"Drop","Keep")</f>
        <v/>
      </c>
    </row>
    <row r="2630">
      <c r="A2630" t="n">
        <v>540248</v>
      </c>
      <c r="B2630" t="n">
        <v>22622</v>
      </c>
      <c r="C2630" t="inlineStr">
        <is>
          <t>BOX OF VINTAGE ALPHABET BLOCKS</t>
        </is>
      </c>
      <c r="D2630" t="n">
        <v>1</v>
      </c>
      <c r="E2630" s="8" t="n">
        <v>40548.66458333333</v>
      </c>
      <c r="F2630" s="9" t="n">
        <v>9.949999999999999</v>
      </c>
      <c r="G2630" t="n">
        <v>15034</v>
      </c>
      <c r="H2630" t="inlineStr">
        <is>
          <t>United Kingdom</t>
        </is>
      </c>
      <c r="I2630" s="10">
        <f>IF(OR(G2630="",LEFT(A2630,1)="C",D2630&lt;=0,F2630&lt;=0,ISNUMBER(MATCH(B2630,NonProduct,0)),LEFT(B2630,5)="gift_",H2630&lt;&gt;"United Kingdom"),"Drop","Keep")</f>
        <v/>
      </c>
    </row>
    <row r="2631">
      <c r="A2631" t="n">
        <v>540248</v>
      </c>
      <c r="B2631" t="n">
        <v>22623</v>
      </c>
      <c r="C2631" t="inlineStr">
        <is>
          <t xml:space="preserve">BOX OF VINTAGE JIGSAW BLOCKS </t>
        </is>
      </c>
      <c r="D2631" t="n">
        <v>1</v>
      </c>
      <c r="E2631" s="8" t="n">
        <v>40548.66458333333</v>
      </c>
      <c r="F2631" s="9" t="n">
        <v>4.95</v>
      </c>
      <c r="G2631" t="n">
        <v>15034</v>
      </c>
      <c r="H2631" t="inlineStr">
        <is>
          <t>United Kingdom</t>
        </is>
      </c>
      <c r="I2631" s="10">
        <f>IF(OR(G2631="",LEFT(A2631,1)="C",D2631&lt;=0,F2631&lt;=0,ISNUMBER(MATCH(B2631,NonProduct,0)),LEFT(B2631,5)="gift_",H2631&lt;&gt;"United Kingdom"),"Drop","Keep")</f>
        <v/>
      </c>
    </row>
    <row r="2632">
      <c r="A2632" t="n">
        <v>540248</v>
      </c>
      <c r="B2632" t="n">
        <v>21914</v>
      </c>
      <c r="C2632" t="inlineStr">
        <is>
          <t xml:space="preserve">BLUE HARMONICA IN BOX </t>
        </is>
      </c>
      <c r="D2632" t="n">
        <v>6</v>
      </c>
      <c r="E2632" s="8" t="n">
        <v>40548.66458333333</v>
      </c>
      <c r="F2632" s="9" t="n">
        <v>1.25</v>
      </c>
      <c r="G2632" t="n">
        <v>15034</v>
      </c>
      <c r="H2632" t="inlineStr">
        <is>
          <t>United Kingdom</t>
        </is>
      </c>
      <c r="I2632" s="10">
        <f>IF(OR(G2632="",LEFT(A2632,1)="C",D2632&lt;=0,F2632&lt;=0,ISNUMBER(MATCH(B2632,NonProduct,0)),LEFT(B2632,5)="gift_",H2632&lt;&gt;"United Kingdom"),"Drop","Keep")</f>
        <v/>
      </c>
    </row>
    <row r="2633">
      <c r="A2633" t="n">
        <v>540248</v>
      </c>
      <c r="B2633" t="n">
        <v>21915</v>
      </c>
      <c r="C2633" t="inlineStr">
        <is>
          <t xml:space="preserve">RED  HARMONICA IN BOX </t>
        </is>
      </c>
      <c r="D2633" t="n">
        <v>6</v>
      </c>
      <c r="E2633" s="8" t="n">
        <v>40548.66458333333</v>
      </c>
      <c r="F2633" s="9" t="n">
        <v>1.25</v>
      </c>
      <c r="G2633" t="n">
        <v>15034</v>
      </c>
      <c r="H2633" t="inlineStr">
        <is>
          <t>United Kingdom</t>
        </is>
      </c>
      <c r="I2633" s="10">
        <f>IF(OR(G2633="",LEFT(A2633,1)="C",D2633&lt;=0,F2633&lt;=0,ISNUMBER(MATCH(B2633,NonProduct,0)),LEFT(B2633,5)="gift_",H2633&lt;&gt;"United Kingdom"),"Drop","Keep")</f>
        <v/>
      </c>
    </row>
    <row r="2634">
      <c r="A2634" t="n">
        <v>540248</v>
      </c>
      <c r="B2634" t="n">
        <v>22554</v>
      </c>
      <c r="C2634" t="inlineStr">
        <is>
          <t>PLASTERS IN TIN WOODLAND ANIMALS</t>
        </is>
      </c>
      <c r="D2634" t="n">
        <v>1</v>
      </c>
      <c r="E2634" s="8" t="n">
        <v>40548.66458333333</v>
      </c>
      <c r="F2634" s="9" t="n">
        <v>1.65</v>
      </c>
      <c r="G2634" t="n">
        <v>15034</v>
      </c>
      <c r="H2634" t="inlineStr">
        <is>
          <t>United Kingdom</t>
        </is>
      </c>
      <c r="I2634" s="10">
        <f>IF(OR(G2634="",LEFT(A2634,1)="C",D2634&lt;=0,F2634&lt;=0,ISNUMBER(MATCH(B2634,NonProduct,0)),LEFT(B2634,5)="gift_",H2634&lt;&gt;"United Kingdom"),"Drop","Keep")</f>
        <v/>
      </c>
    </row>
    <row r="2635">
      <c r="A2635" t="n">
        <v>540248</v>
      </c>
      <c r="B2635" t="n">
        <v>21559</v>
      </c>
      <c r="C2635" t="inlineStr">
        <is>
          <t>STRAWBERRY LUNCH BOX WITH CUTLERY</t>
        </is>
      </c>
      <c r="D2635" t="n">
        <v>3</v>
      </c>
      <c r="E2635" s="8" t="n">
        <v>40548.66458333333</v>
      </c>
      <c r="F2635" s="9" t="n">
        <v>2.55</v>
      </c>
      <c r="G2635" t="n">
        <v>15034</v>
      </c>
      <c r="H2635" t="inlineStr">
        <is>
          <t>United Kingdom</t>
        </is>
      </c>
      <c r="I2635" s="10">
        <f>IF(OR(G2635="",LEFT(A2635,1)="C",D2635&lt;=0,F2635&lt;=0,ISNUMBER(MATCH(B2635,NonProduct,0)),LEFT(B2635,5)="gift_",H2635&lt;&gt;"United Kingdom"),"Drop","Keep")</f>
        <v/>
      </c>
    </row>
    <row r="2636">
      <c r="A2636" t="n">
        <v>540248</v>
      </c>
      <c r="B2636" t="n">
        <v>21206</v>
      </c>
      <c r="C2636" t="inlineStr">
        <is>
          <t xml:space="preserve">STRAWBERRY HONEYCOMB  GARLAND </t>
        </is>
      </c>
      <c r="D2636" t="n">
        <v>2</v>
      </c>
      <c r="E2636" s="8" t="n">
        <v>40548.66458333333</v>
      </c>
      <c r="F2636" s="9" t="n">
        <v>1.65</v>
      </c>
      <c r="G2636" t="n">
        <v>15034</v>
      </c>
      <c r="H2636" t="inlineStr">
        <is>
          <t>United Kingdom</t>
        </is>
      </c>
      <c r="I2636" s="10">
        <f>IF(OR(G2636="",LEFT(A2636,1)="C",D2636&lt;=0,F2636&lt;=0,ISNUMBER(MATCH(B2636,NonProduct,0)),LEFT(B2636,5)="gift_",H2636&lt;&gt;"United Kingdom"),"Drop","Keep")</f>
        <v/>
      </c>
    </row>
    <row r="2637">
      <c r="A2637" t="n">
        <v>540248</v>
      </c>
      <c r="B2637" t="n">
        <v>21204</v>
      </c>
      <c r="C2637" t="inlineStr">
        <is>
          <t xml:space="preserve">DAISIES  HONEYCOMB GARLAND </t>
        </is>
      </c>
      <c r="D2637" t="n">
        <v>3</v>
      </c>
      <c r="E2637" s="8" t="n">
        <v>40548.66458333333</v>
      </c>
      <c r="F2637" s="9" t="n">
        <v>1.65</v>
      </c>
      <c r="G2637" t="n">
        <v>15034</v>
      </c>
      <c r="H2637" t="inlineStr">
        <is>
          <t>United Kingdom</t>
        </is>
      </c>
      <c r="I2637" s="10">
        <f>IF(OR(G2637="",LEFT(A2637,1)="C",D2637&lt;=0,F2637&lt;=0,ISNUMBER(MATCH(B2637,NonProduct,0)),LEFT(B2637,5)="gift_",H2637&lt;&gt;"United Kingdom"),"Drop","Keep")</f>
        <v/>
      </c>
    </row>
    <row r="2638">
      <c r="A2638" t="n">
        <v>540248</v>
      </c>
      <c r="B2638" t="n">
        <v>21205</v>
      </c>
      <c r="C2638" t="inlineStr">
        <is>
          <t>MULTICOLOUR 3D BALLS GARLAND</t>
        </is>
      </c>
      <c r="D2638" t="n">
        <v>2</v>
      </c>
      <c r="E2638" s="8" t="n">
        <v>40548.66458333333</v>
      </c>
      <c r="F2638" s="9" t="n">
        <v>2.55</v>
      </c>
      <c r="G2638" t="n">
        <v>15034</v>
      </c>
      <c r="H2638" t="inlineStr">
        <is>
          <t>United Kingdom</t>
        </is>
      </c>
      <c r="I2638" s="10">
        <f>IF(OR(G2638="",LEFT(A2638,1)="C",D2638&lt;=0,F2638&lt;=0,ISNUMBER(MATCH(B2638,NonProduct,0)),LEFT(B2638,5)="gift_",H2638&lt;&gt;"United Kingdom"),"Drop","Keep")</f>
        <v/>
      </c>
    </row>
    <row r="2639">
      <c r="A2639" t="n">
        <v>540248</v>
      </c>
      <c r="B2639" t="n">
        <v>22934</v>
      </c>
      <c r="C2639" t="inlineStr">
        <is>
          <t>BAKING MOULD EASTER EGG WHITE CHOC</t>
        </is>
      </c>
      <c r="D2639" t="n">
        <v>1</v>
      </c>
      <c r="E2639" s="8" t="n">
        <v>40548.66458333333</v>
      </c>
      <c r="F2639" s="9" t="n">
        <v>2.95</v>
      </c>
      <c r="G2639" t="n">
        <v>15034</v>
      </c>
      <c r="H2639" t="inlineStr">
        <is>
          <t>United Kingdom</t>
        </is>
      </c>
      <c r="I2639" s="10">
        <f>IF(OR(G2639="",LEFT(A2639,1)="C",D2639&lt;=0,F2639&lt;=0,ISNUMBER(MATCH(B2639,NonProduct,0)),LEFT(B2639,5)="gift_",H2639&lt;&gt;"United Kingdom"),"Drop","Keep")</f>
        <v/>
      </c>
    </row>
    <row r="2640">
      <c r="A2640" t="n">
        <v>540248</v>
      </c>
      <c r="B2640" t="n">
        <v>22935</v>
      </c>
      <c r="C2640" t="inlineStr">
        <is>
          <t>BAKING MOULD ROSE MILK CHOCOLATE</t>
        </is>
      </c>
      <c r="D2640" t="n">
        <v>2</v>
      </c>
      <c r="E2640" s="8" t="n">
        <v>40548.66458333333</v>
      </c>
      <c r="F2640" s="9" t="n">
        <v>3.25</v>
      </c>
      <c r="G2640" t="n">
        <v>15034</v>
      </c>
      <c r="H2640" t="inlineStr">
        <is>
          <t>United Kingdom</t>
        </is>
      </c>
      <c r="I2640" s="10">
        <f>IF(OR(G2640="",LEFT(A2640,1)="C",D2640&lt;=0,F2640&lt;=0,ISNUMBER(MATCH(B2640,NonProduct,0)),LEFT(B2640,5)="gift_",H2640&lt;&gt;"United Kingdom"),"Drop","Keep")</f>
        <v/>
      </c>
    </row>
    <row r="2641">
      <c r="A2641" t="n">
        <v>540248</v>
      </c>
      <c r="B2641" t="n">
        <v>22932</v>
      </c>
      <c r="C2641" t="inlineStr">
        <is>
          <t>BAKING MOULD TOFFEE CUP CHOCOLATE</t>
        </is>
      </c>
      <c r="D2641" t="n">
        <v>2</v>
      </c>
      <c r="E2641" s="8" t="n">
        <v>40548.66458333333</v>
      </c>
      <c r="F2641" s="9" t="n">
        <v>2.55</v>
      </c>
      <c r="G2641" t="n">
        <v>15034</v>
      </c>
      <c r="H2641" t="inlineStr">
        <is>
          <t>United Kingdom</t>
        </is>
      </c>
      <c r="I2641" s="10">
        <f>IF(OR(G2641="",LEFT(A2641,1)="C",D2641&lt;=0,F2641&lt;=0,ISNUMBER(MATCH(B2641,NonProduct,0)),LEFT(B2641,5)="gift_",H2641&lt;&gt;"United Kingdom"),"Drop","Keep")</f>
        <v/>
      </c>
    </row>
    <row r="2642">
      <c r="A2642" t="n">
        <v>540248</v>
      </c>
      <c r="B2642" t="n">
        <v>22937</v>
      </c>
      <c r="C2642" t="inlineStr">
        <is>
          <t>BAKING MOULD CHOCOLATE CUPCAKES</t>
        </is>
      </c>
      <c r="D2642" t="n">
        <v>8</v>
      </c>
      <c r="E2642" s="8" t="n">
        <v>40548.66458333333</v>
      </c>
      <c r="F2642" s="9" t="n">
        <v>2.55</v>
      </c>
      <c r="G2642" t="n">
        <v>15034</v>
      </c>
      <c r="H2642" t="inlineStr">
        <is>
          <t>United Kingdom</t>
        </is>
      </c>
      <c r="I2642" s="10">
        <f>IF(OR(G2642="",LEFT(A2642,1)="C",D2642&lt;=0,F2642&lt;=0,ISNUMBER(MATCH(B2642,NonProduct,0)),LEFT(B2642,5)="gift_",H2642&lt;&gt;"United Kingdom"),"Drop","Keep")</f>
        <v/>
      </c>
    </row>
    <row r="2643">
      <c r="A2643" t="n">
        <v>540248</v>
      </c>
      <c r="B2643" t="n">
        <v>22931</v>
      </c>
      <c r="C2643" t="inlineStr">
        <is>
          <t>BAKING MOULD HEART WHITE CHOCOLATE</t>
        </is>
      </c>
      <c r="D2643" t="n">
        <v>2</v>
      </c>
      <c r="E2643" s="8" t="n">
        <v>40548.66458333333</v>
      </c>
      <c r="F2643" s="9" t="n">
        <v>2.55</v>
      </c>
      <c r="G2643" t="n">
        <v>15034</v>
      </c>
      <c r="H2643" t="inlineStr">
        <is>
          <t>United Kingdom</t>
        </is>
      </c>
      <c r="I2643" s="10">
        <f>IF(OR(G2643="",LEFT(A2643,1)="C",D2643&lt;=0,F2643&lt;=0,ISNUMBER(MATCH(B2643,NonProduct,0)),LEFT(B2643,5)="gift_",H2643&lt;&gt;"United Kingdom"),"Drop","Keep")</f>
        <v/>
      </c>
    </row>
    <row r="2644">
      <c r="A2644" t="n">
        <v>540248</v>
      </c>
      <c r="B2644" t="n">
        <v>22930</v>
      </c>
      <c r="C2644" t="inlineStr">
        <is>
          <t>BAKING MOULD HEART MILK CHOCOLATE</t>
        </is>
      </c>
      <c r="D2644" t="n">
        <v>6</v>
      </c>
      <c r="E2644" s="8" t="n">
        <v>40548.66458333333</v>
      </c>
      <c r="F2644" s="9" t="n">
        <v>2.55</v>
      </c>
      <c r="G2644" t="n">
        <v>15034</v>
      </c>
      <c r="H2644" t="inlineStr">
        <is>
          <t>United Kingdom</t>
        </is>
      </c>
      <c r="I2644" s="10">
        <f>IF(OR(G2644="",LEFT(A2644,1)="C",D2644&lt;=0,F2644&lt;=0,ISNUMBER(MATCH(B2644,NonProduct,0)),LEFT(B2644,5)="gift_",H2644&lt;&gt;"United Kingdom"),"Drop","Keep")</f>
        <v/>
      </c>
    </row>
    <row r="2645">
      <c r="A2645" t="n">
        <v>540248</v>
      </c>
      <c r="B2645" t="n">
        <v>48138</v>
      </c>
      <c r="C2645" t="inlineStr">
        <is>
          <t>DOORMAT UNION FLAG</t>
        </is>
      </c>
      <c r="D2645" t="n">
        <v>1</v>
      </c>
      <c r="E2645" s="8" t="n">
        <v>40548.66458333333</v>
      </c>
      <c r="F2645" s="9" t="n">
        <v>7.95</v>
      </c>
      <c r="G2645" t="n">
        <v>15034</v>
      </c>
      <c r="H2645" t="inlineStr">
        <is>
          <t>United Kingdom</t>
        </is>
      </c>
      <c r="I2645" s="10">
        <f>IF(OR(G2645="",LEFT(A2645,1)="C",D2645&lt;=0,F2645&lt;=0,ISNUMBER(MATCH(B2645,NonProduct,0)),LEFT(B2645,5)="gift_",H2645&lt;&gt;"United Kingdom"),"Drop","Keep")</f>
        <v/>
      </c>
    </row>
    <row r="2646">
      <c r="A2646" t="n">
        <v>540248</v>
      </c>
      <c r="B2646" t="n">
        <v>48184</v>
      </c>
      <c r="C2646" t="inlineStr">
        <is>
          <t xml:space="preserve">DOORMAT ENGLISH ROSE </t>
        </is>
      </c>
      <c r="D2646" t="n">
        <v>1</v>
      </c>
      <c r="E2646" s="8" t="n">
        <v>40548.66458333333</v>
      </c>
      <c r="F2646" s="9" t="n">
        <v>7.95</v>
      </c>
      <c r="G2646" t="n">
        <v>15034</v>
      </c>
      <c r="H2646" t="inlineStr">
        <is>
          <t>United Kingdom</t>
        </is>
      </c>
      <c r="I2646" s="10">
        <f>IF(OR(G2646="",LEFT(A2646,1)="C",D2646&lt;=0,F2646&lt;=0,ISNUMBER(MATCH(B2646,NonProduct,0)),LEFT(B2646,5)="gift_",H2646&lt;&gt;"United Kingdom"),"Drop","Keep")</f>
        <v/>
      </c>
    </row>
    <row r="2647">
      <c r="A2647" t="n">
        <v>540249</v>
      </c>
      <c r="B2647" t="n">
        <v>22966</v>
      </c>
      <c r="C2647" t="inlineStr">
        <is>
          <t>GINGERBREAD MAN COOKIE CUTTER</t>
        </is>
      </c>
      <c r="D2647" t="n">
        <v>12</v>
      </c>
      <c r="E2647" s="8" t="n">
        <v>40548.66666666666</v>
      </c>
      <c r="F2647" s="9" t="n">
        <v>1.25</v>
      </c>
      <c r="G2647" t="n">
        <v>15298</v>
      </c>
      <c r="H2647" t="inlineStr">
        <is>
          <t>United Kingdom</t>
        </is>
      </c>
      <c r="I2647" s="10">
        <f>IF(OR(G2647="",LEFT(A2647,1)="C",D2647&lt;=0,F2647&lt;=0,ISNUMBER(MATCH(B2647,NonProduct,0)),LEFT(B2647,5)="gift_",H2647&lt;&gt;"United Kingdom"),"Drop","Keep")</f>
        <v/>
      </c>
    </row>
    <row r="2648">
      <c r="A2648" t="n">
        <v>540249</v>
      </c>
      <c r="B2648" t="inlineStr">
        <is>
          <t>16161P</t>
        </is>
      </c>
      <c r="C2648" t="inlineStr">
        <is>
          <t xml:space="preserve">WRAP ENGLISH ROSE </t>
        </is>
      </c>
      <c r="D2648" t="n">
        <v>25</v>
      </c>
      <c r="E2648" s="8" t="n">
        <v>40548.66666666666</v>
      </c>
      <c r="F2648" s="9" t="n">
        <v>0.42</v>
      </c>
      <c r="G2648" t="n">
        <v>15298</v>
      </c>
      <c r="H2648" t="inlineStr">
        <is>
          <t>United Kingdom</t>
        </is>
      </c>
      <c r="I2648" s="10">
        <f>IF(OR(G2648="",LEFT(A2648,1)="C",D2648&lt;=0,F2648&lt;=0,ISNUMBER(MATCH(B2648,NonProduct,0)),LEFT(B2648,5)="gift_",H2648&lt;&gt;"United Kingdom"),"Drop","Keep")</f>
        <v/>
      </c>
    </row>
    <row r="2649">
      <c r="A2649" t="n">
        <v>540249</v>
      </c>
      <c r="B2649" t="n">
        <v>21495</v>
      </c>
      <c r="C2649" t="inlineStr">
        <is>
          <t>SKULLS AND CROSSBONES WRAP</t>
        </is>
      </c>
      <c r="D2649" t="n">
        <v>50</v>
      </c>
      <c r="E2649" s="8" t="n">
        <v>40548.66666666666</v>
      </c>
      <c r="F2649" s="9" t="n">
        <v>0.42</v>
      </c>
      <c r="G2649" t="n">
        <v>15298</v>
      </c>
      <c r="H2649" t="inlineStr">
        <is>
          <t>United Kingdom</t>
        </is>
      </c>
      <c r="I2649" s="10">
        <f>IF(OR(G2649="",LEFT(A2649,1)="C",D2649&lt;=0,F2649&lt;=0,ISNUMBER(MATCH(B2649,NonProduct,0)),LEFT(B2649,5)="gift_",H2649&lt;&gt;"United Kingdom"),"Drop","Keep")</f>
        <v/>
      </c>
    </row>
    <row r="2650">
      <c r="A2650" t="n">
        <v>540249</v>
      </c>
      <c r="B2650" t="n">
        <v>21498</v>
      </c>
      <c r="C2650" t="inlineStr">
        <is>
          <t xml:space="preserve">RED RETROSPOT WRAP </t>
        </is>
      </c>
      <c r="D2650" t="n">
        <v>25</v>
      </c>
      <c r="E2650" s="8" t="n">
        <v>40548.66666666666</v>
      </c>
      <c r="F2650" s="9" t="n">
        <v>0.42</v>
      </c>
      <c r="G2650" t="n">
        <v>15298</v>
      </c>
      <c r="H2650" t="inlineStr">
        <is>
          <t>United Kingdom</t>
        </is>
      </c>
      <c r="I2650" s="10">
        <f>IF(OR(G2650="",LEFT(A2650,1)="C",D2650&lt;=0,F2650&lt;=0,ISNUMBER(MATCH(B2650,NonProduct,0)),LEFT(B2650,5)="gift_",H2650&lt;&gt;"United Kingdom"),"Drop","Keep")</f>
        <v/>
      </c>
    </row>
    <row r="2651">
      <c r="A2651" t="n">
        <v>540249</v>
      </c>
      <c r="B2651" t="n">
        <v>22045</v>
      </c>
      <c r="C2651" t="inlineStr">
        <is>
          <t>SPACEBOY GIFT WRAP</t>
        </is>
      </c>
      <c r="D2651" t="n">
        <v>25</v>
      </c>
      <c r="E2651" s="8" t="n">
        <v>40548.66666666666</v>
      </c>
      <c r="F2651" s="9" t="n">
        <v>0.42</v>
      </c>
      <c r="G2651" t="n">
        <v>15298</v>
      </c>
      <c r="H2651" t="inlineStr">
        <is>
          <t>United Kingdom</t>
        </is>
      </c>
      <c r="I2651" s="10">
        <f>IF(OR(G2651="",LEFT(A2651,1)="C",D2651&lt;=0,F2651&lt;=0,ISNUMBER(MATCH(B2651,NonProduct,0)),LEFT(B2651,5)="gift_",H2651&lt;&gt;"United Kingdom"),"Drop","Keep")</f>
        <v/>
      </c>
    </row>
    <row r="2652">
      <c r="A2652" t="n">
        <v>540249</v>
      </c>
      <c r="B2652" t="n">
        <v>22046</v>
      </c>
      <c r="C2652" t="inlineStr">
        <is>
          <t xml:space="preserve">TEA PARTY  WRAPPING PAPER </t>
        </is>
      </c>
      <c r="D2652" t="n">
        <v>25</v>
      </c>
      <c r="E2652" s="8" t="n">
        <v>40548.66666666666</v>
      </c>
      <c r="F2652" s="9" t="n">
        <v>0.42</v>
      </c>
      <c r="G2652" t="n">
        <v>15298</v>
      </c>
      <c r="H2652" t="inlineStr">
        <is>
          <t>United Kingdom</t>
        </is>
      </c>
      <c r="I2652" s="10">
        <f>IF(OR(G2652="",LEFT(A2652,1)="C",D2652&lt;=0,F2652&lt;=0,ISNUMBER(MATCH(B2652,NonProduct,0)),LEFT(B2652,5)="gift_",H2652&lt;&gt;"United Kingdom"),"Drop","Keep")</f>
        <v/>
      </c>
    </row>
    <row r="2653">
      <c r="A2653" t="n">
        <v>540249</v>
      </c>
      <c r="B2653" t="n">
        <v>17096</v>
      </c>
      <c r="C2653" t="inlineStr">
        <is>
          <t>ASSORTED LAQUERED INCENSE HOLDERS</t>
        </is>
      </c>
      <c r="D2653" t="n">
        <v>48</v>
      </c>
      <c r="E2653" s="8" t="n">
        <v>40548.66666666666</v>
      </c>
      <c r="F2653" s="9" t="n">
        <v>0.21</v>
      </c>
      <c r="G2653" t="n">
        <v>15298</v>
      </c>
      <c r="H2653" t="inlineStr">
        <is>
          <t>United Kingdom</t>
        </is>
      </c>
      <c r="I2653" s="10">
        <f>IF(OR(G2653="",LEFT(A2653,1)="C",D2653&lt;=0,F2653&lt;=0,ISNUMBER(MATCH(B2653,NonProduct,0)),LEFT(B2653,5)="gift_",H2653&lt;&gt;"United Kingdom"),"Drop","Keep")</f>
        <v/>
      </c>
    </row>
    <row r="2654">
      <c r="A2654" t="n">
        <v>540249</v>
      </c>
      <c r="B2654" t="n">
        <v>17038</v>
      </c>
      <c r="C2654" t="inlineStr">
        <is>
          <t>PORCELAIN BUDAH INCENSE HOLDER</t>
        </is>
      </c>
      <c r="D2654" t="n">
        <v>100</v>
      </c>
      <c r="E2654" s="8" t="n">
        <v>40548.66666666666</v>
      </c>
      <c r="F2654" s="9" t="n">
        <v>0.1</v>
      </c>
      <c r="G2654" t="n">
        <v>15298</v>
      </c>
      <c r="H2654" t="inlineStr">
        <is>
          <t>United Kingdom</t>
        </is>
      </c>
      <c r="I2654" s="10">
        <f>IF(OR(G2654="",LEFT(A2654,1)="C",D2654&lt;=0,F2654&lt;=0,ISNUMBER(MATCH(B2654,NonProduct,0)),LEFT(B2654,5)="gift_",H2654&lt;&gt;"United Kingdom"),"Drop","Keep")</f>
        <v/>
      </c>
    </row>
    <row r="2655">
      <c r="A2655" t="n">
        <v>540249</v>
      </c>
      <c r="B2655" t="n">
        <v>79321</v>
      </c>
      <c r="C2655" t="inlineStr">
        <is>
          <t>CHILLI LIGHTS</t>
        </is>
      </c>
      <c r="D2655" t="n">
        <v>8</v>
      </c>
      <c r="E2655" s="8" t="n">
        <v>40548.66666666666</v>
      </c>
      <c r="F2655" s="9" t="n">
        <v>4.95</v>
      </c>
      <c r="G2655" t="n">
        <v>15298</v>
      </c>
      <c r="H2655" t="inlineStr">
        <is>
          <t>United Kingdom</t>
        </is>
      </c>
      <c r="I2655" s="10">
        <f>IF(OR(G2655="",LEFT(A2655,1)="C",D2655&lt;=0,F2655&lt;=0,ISNUMBER(MATCH(B2655,NonProduct,0)),LEFT(B2655,5)="gift_",H2655&lt;&gt;"United Kingdom"),"Drop","Keep")</f>
        <v/>
      </c>
    </row>
    <row r="2656">
      <c r="A2656" t="n">
        <v>540249</v>
      </c>
      <c r="B2656" t="n">
        <v>22179</v>
      </c>
      <c r="C2656" t="inlineStr">
        <is>
          <t>SET 10 LIGHTS NIGHT OWL</t>
        </is>
      </c>
      <c r="D2656" t="n">
        <v>6</v>
      </c>
      <c r="E2656" s="8" t="n">
        <v>40548.66666666666</v>
      </c>
      <c r="F2656" s="9" t="n">
        <v>6.75</v>
      </c>
      <c r="G2656" t="n">
        <v>15298</v>
      </c>
      <c r="H2656" t="inlineStr">
        <is>
          <t>United Kingdom</t>
        </is>
      </c>
      <c r="I2656" s="10">
        <f>IF(OR(G2656="",LEFT(A2656,1)="C",D2656&lt;=0,F2656&lt;=0,ISNUMBER(MATCH(B2656,NonProduct,0)),LEFT(B2656,5)="gift_",H2656&lt;&gt;"United Kingdom"),"Drop","Keep")</f>
        <v/>
      </c>
    </row>
    <row r="2657">
      <c r="A2657" t="n">
        <v>540249</v>
      </c>
      <c r="B2657" t="n">
        <v>22468</v>
      </c>
      <c r="C2657" t="inlineStr">
        <is>
          <t>BABUSHKA LIGHTS STRING OF 10</t>
        </is>
      </c>
      <c r="D2657" t="n">
        <v>4</v>
      </c>
      <c r="E2657" s="8" t="n">
        <v>40548.66666666666</v>
      </c>
      <c r="F2657" s="9" t="n">
        <v>6.75</v>
      </c>
      <c r="G2657" t="n">
        <v>15298</v>
      </c>
      <c r="H2657" t="inlineStr">
        <is>
          <t>United Kingdom</t>
        </is>
      </c>
      <c r="I2657" s="10">
        <f>IF(OR(G2657="",LEFT(A2657,1)="C",D2657&lt;=0,F2657&lt;=0,ISNUMBER(MATCH(B2657,NonProduct,0)),LEFT(B2657,5)="gift_",H2657&lt;&gt;"United Kingdom"),"Drop","Keep")</f>
        <v/>
      </c>
    </row>
    <row r="2658">
      <c r="A2658" t="n">
        <v>540249</v>
      </c>
      <c r="B2658" t="n">
        <v>21731</v>
      </c>
      <c r="C2658" t="inlineStr">
        <is>
          <t>RED TOADSTOOL LED NIGHT LIGHT</t>
        </is>
      </c>
      <c r="D2658" t="n">
        <v>12</v>
      </c>
      <c r="E2658" s="8" t="n">
        <v>40548.66666666666</v>
      </c>
      <c r="F2658" s="9" t="n">
        <v>1.65</v>
      </c>
      <c r="G2658" t="n">
        <v>15298</v>
      </c>
      <c r="H2658" t="inlineStr">
        <is>
          <t>United Kingdom</t>
        </is>
      </c>
      <c r="I2658" s="10">
        <f>IF(OR(G2658="",LEFT(A2658,1)="C",D2658&lt;=0,F2658&lt;=0,ISNUMBER(MATCH(B2658,NonProduct,0)),LEFT(B2658,5)="gift_",H2658&lt;&gt;"United Kingdom"),"Drop","Keep")</f>
        <v/>
      </c>
    </row>
    <row r="2659">
      <c r="A2659" t="n">
        <v>540249</v>
      </c>
      <c r="B2659" t="n">
        <v>22892</v>
      </c>
      <c r="C2659" t="inlineStr">
        <is>
          <t>SET OF SALT AND PEPPER TOADSTOOLS</t>
        </is>
      </c>
      <c r="D2659" t="n">
        <v>36</v>
      </c>
      <c r="E2659" s="8" t="n">
        <v>40548.66666666666</v>
      </c>
      <c r="F2659" s="9" t="n">
        <v>1.25</v>
      </c>
      <c r="G2659" t="n">
        <v>15298</v>
      </c>
      <c r="H2659" t="inlineStr">
        <is>
          <t>United Kingdom</t>
        </is>
      </c>
      <c r="I2659" s="10">
        <f>IF(OR(G2659="",LEFT(A2659,1)="C",D2659&lt;=0,F2659&lt;=0,ISNUMBER(MATCH(B2659,NonProduct,0)),LEFT(B2659,5)="gift_",H2659&lt;&gt;"United Kingdom"),"Drop","Keep")</f>
        <v/>
      </c>
    </row>
    <row r="2660">
      <c r="A2660" t="n">
        <v>540249</v>
      </c>
      <c r="B2660" t="n">
        <v>22059</v>
      </c>
      <c r="C2660" t="inlineStr">
        <is>
          <t>CERAMIC STRAWBERRY DESIGN MUG</t>
        </is>
      </c>
      <c r="D2660" t="n">
        <v>12</v>
      </c>
      <c r="E2660" s="8" t="n">
        <v>40548.66666666666</v>
      </c>
      <c r="F2660" s="9" t="n">
        <v>1.49</v>
      </c>
      <c r="G2660" t="n">
        <v>15298</v>
      </c>
      <c r="H2660" t="inlineStr">
        <is>
          <t>United Kingdom</t>
        </is>
      </c>
      <c r="I2660" s="10">
        <f>IF(OR(G2660="",LEFT(A2660,1)="C",D2660&lt;=0,F2660&lt;=0,ISNUMBER(MATCH(B2660,NonProduct,0)),LEFT(B2660,5)="gift_",H2660&lt;&gt;"United Kingdom"),"Drop","Keep")</f>
        <v/>
      </c>
    </row>
    <row r="2661">
      <c r="A2661" t="n">
        <v>540249</v>
      </c>
      <c r="B2661" t="n">
        <v>37448</v>
      </c>
      <c r="C2661" t="inlineStr">
        <is>
          <t>CERAMIC CAKE DESIGN SPOTTED MUG</t>
        </is>
      </c>
      <c r="D2661" t="n">
        <v>12</v>
      </c>
      <c r="E2661" s="8" t="n">
        <v>40548.66666666666</v>
      </c>
      <c r="F2661" s="9" t="n">
        <v>1.49</v>
      </c>
      <c r="G2661" t="n">
        <v>15298</v>
      </c>
      <c r="H2661" t="inlineStr">
        <is>
          <t>United Kingdom</t>
        </is>
      </c>
      <c r="I2661" s="10">
        <f>IF(OR(G2661="",LEFT(A2661,1)="C",D2661&lt;=0,F2661&lt;=0,ISNUMBER(MATCH(B2661,NonProduct,0)),LEFT(B2661,5)="gift_",H2661&lt;&gt;"United Kingdom"),"Drop","Keep")</f>
        <v/>
      </c>
    </row>
    <row r="2662">
      <c r="A2662" t="inlineStr">
        <is>
          <t>C540250</t>
        </is>
      </c>
      <c r="B2662" t="n">
        <v>79321</v>
      </c>
      <c r="C2662" t="inlineStr">
        <is>
          <t>CHILLI LIGHTS</t>
        </is>
      </c>
      <c r="D2662" t="n">
        <v>-1</v>
      </c>
      <c r="E2662" s="8" t="n">
        <v>40548.66805555556</v>
      </c>
      <c r="F2662" s="9" t="n">
        <v>4.25</v>
      </c>
      <c r="G2662" t="n">
        <v>17511</v>
      </c>
      <c r="H2662" t="inlineStr">
        <is>
          <t>United Kingdom</t>
        </is>
      </c>
      <c r="I2662" s="10">
        <f>IF(OR(G2662="",LEFT(A2662,1)="C",D2662&lt;=0,F2662&lt;=0,ISNUMBER(MATCH(B2662,NonProduct,0)),LEFT(B2662,5)="gift_",H2662&lt;&gt;"United Kingdom"),"Drop","Keep")</f>
        <v/>
      </c>
    </row>
    <row r="2663">
      <c r="A2663" t="inlineStr">
        <is>
          <t>C540250</t>
        </is>
      </c>
      <c r="B2663" t="n">
        <v>22617</v>
      </c>
      <c r="C2663" t="inlineStr">
        <is>
          <t>BAKING SET SPACEBOY DESIGN</t>
        </is>
      </c>
      <c r="D2663" t="n">
        <v>-2</v>
      </c>
      <c r="E2663" s="8" t="n">
        <v>40548.66805555556</v>
      </c>
      <c r="F2663" s="9" t="n">
        <v>4.25</v>
      </c>
      <c r="G2663" t="n">
        <v>17511</v>
      </c>
      <c r="H2663" t="inlineStr">
        <is>
          <t>United Kingdom</t>
        </is>
      </c>
      <c r="I2663" s="10">
        <f>IF(OR(G2663="",LEFT(A2663,1)="C",D2663&lt;=0,F2663&lt;=0,ISNUMBER(MATCH(B2663,NonProduct,0)),LEFT(B2663,5)="gift_",H2663&lt;&gt;"United Kingdom"),"Drop","Keep")</f>
        <v/>
      </c>
    </row>
    <row r="2664">
      <c r="A2664" t="inlineStr">
        <is>
          <t>C540250</t>
        </is>
      </c>
      <c r="B2664" t="n">
        <v>22411</v>
      </c>
      <c r="C2664" t="inlineStr">
        <is>
          <t>JUMBO SHOPPER VINTAGE RED PAISLEY</t>
        </is>
      </c>
      <c r="D2664" t="n">
        <v>-1</v>
      </c>
      <c r="E2664" s="8" t="n">
        <v>40548.66805555556</v>
      </c>
      <c r="F2664" s="9" t="n">
        <v>1.65</v>
      </c>
      <c r="G2664" t="n">
        <v>17511</v>
      </c>
      <c r="H2664" t="inlineStr">
        <is>
          <t>United Kingdom</t>
        </is>
      </c>
      <c r="I2664" s="10">
        <f>IF(OR(G2664="",LEFT(A2664,1)="C",D2664&lt;=0,F2664&lt;=0,ISNUMBER(MATCH(B2664,NonProduct,0)),LEFT(B2664,5)="gift_",H2664&lt;&gt;"United Kingdom"),"Drop","Keep")</f>
        <v/>
      </c>
    </row>
    <row r="2665">
      <c r="A2665" t="inlineStr">
        <is>
          <t>C540250</t>
        </is>
      </c>
      <c r="B2665" t="n">
        <v>21928</v>
      </c>
      <c r="C2665" t="inlineStr">
        <is>
          <t>JUMBO BAG SCANDINAVIAN PAISLEY</t>
        </is>
      </c>
      <c r="D2665" t="n">
        <v>-1</v>
      </c>
      <c r="E2665" s="8" t="n">
        <v>40548.66805555556</v>
      </c>
      <c r="F2665" s="9" t="n">
        <v>1.65</v>
      </c>
      <c r="G2665" t="n">
        <v>17511</v>
      </c>
      <c r="H2665" t="inlineStr">
        <is>
          <t>United Kingdom</t>
        </is>
      </c>
      <c r="I2665" s="10">
        <f>IF(OR(G2665="",LEFT(A2665,1)="C",D2665&lt;=0,F2665&lt;=0,ISNUMBER(MATCH(B2665,NonProduct,0)),LEFT(B2665,5)="gift_",H2665&lt;&gt;"United Kingdom"),"Drop","Keep")</f>
        <v/>
      </c>
    </row>
    <row r="2666">
      <c r="A2666" t="inlineStr">
        <is>
          <t>C540250</t>
        </is>
      </c>
      <c r="B2666" t="n">
        <v>22942</v>
      </c>
      <c r="C2666" t="inlineStr">
        <is>
          <t xml:space="preserve">CHRISTMAS LIGHTS 10 SANTAS </t>
        </is>
      </c>
      <c r="D2666" t="n">
        <v>-1</v>
      </c>
      <c r="E2666" s="8" t="n">
        <v>40548.66805555556</v>
      </c>
      <c r="F2666" s="9" t="n">
        <v>8.5</v>
      </c>
      <c r="G2666" t="n">
        <v>17511</v>
      </c>
      <c r="H2666" t="inlineStr">
        <is>
          <t>United Kingdom</t>
        </is>
      </c>
      <c r="I2666" s="10">
        <f>IF(OR(G2666="",LEFT(A2666,1)="C",D2666&lt;=0,F2666&lt;=0,ISNUMBER(MATCH(B2666,NonProduct,0)),LEFT(B2666,5)="gift_",H2666&lt;&gt;"United Kingdom"),"Drop","Keep")</f>
        <v/>
      </c>
    </row>
    <row r="2667">
      <c r="A2667" t="inlineStr">
        <is>
          <t>C540250</t>
        </is>
      </c>
      <c r="B2667" t="n">
        <v>22198</v>
      </c>
      <c r="C2667" t="inlineStr">
        <is>
          <t xml:space="preserve">LARGE POPCORN HOLDER </t>
        </is>
      </c>
      <c r="D2667" t="n">
        <v>-2</v>
      </c>
      <c r="E2667" s="8" t="n">
        <v>40548.66805555556</v>
      </c>
      <c r="F2667" s="9" t="n">
        <v>1.45</v>
      </c>
      <c r="G2667" t="n">
        <v>17511</v>
      </c>
      <c r="H2667" t="inlineStr">
        <is>
          <t>United Kingdom</t>
        </is>
      </c>
      <c r="I2667" s="10">
        <f>IF(OR(G2667="",LEFT(A2667,1)="C",D2667&lt;=0,F2667&lt;=0,ISNUMBER(MATCH(B2667,NonProduct,0)),LEFT(B2667,5)="gift_",H2667&lt;&gt;"United Kingdom"),"Drop","Keep")</f>
        <v/>
      </c>
    </row>
    <row r="2668">
      <c r="A2668" t="inlineStr">
        <is>
          <t>C540250</t>
        </is>
      </c>
      <c r="B2668" t="inlineStr">
        <is>
          <t>85099F</t>
        </is>
      </c>
      <c r="C2668" t="inlineStr">
        <is>
          <t>JUMBO BAG STRAWBERRY</t>
        </is>
      </c>
      <c r="D2668" t="n">
        <v>-1</v>
      </c>
      <c r="E2668" s="8" t="n">
        <v>40548.66805555556</v>
      </c>
      <c r="F2668" s="9" t="n">
        <v>1.65</v>
      </c>
      <c r="G2668" t="n">
        <v>17511</v>
      </c>
      <c r="H2668" t="inlineStr">
        <is>
          <t>United Kingdom</t>
        </is>
      </c>
      <c r="I2668" s="10">
        <f>IF(OR(G2668="",LEFT(A2668,1)="C",D2668&lt;=0,F2668&lt;=0,ISNUMBER(MATCH(B2668,NonProduct,0)),LEFT(B2668,5)="gift_",H2668&lt;&gt;"United Kingdom"),"Drop","Keep")</f>
        <v/>
      </c>
    </row>
    <row r="2669">
      <c r="A2669" t="inlineStr">
        <is>
          <t>C540250</t>
        </is>
      </c>
      <c r="B2669" t="n">
        <v>22941</v>
      </c>
      <c r="C2669" t="inlineStr">
        <is>
          <t>CHRISTMAS LIGHTS 10 REINDEER</t>
        </is>
      </c>
      <c r="D2669" t="n">
        <v>-1</v>
      </c>
      <c r="E2669" s="8" t="n">
        <v>40548.66805555556</v>
      </c>
      <c r="F2669" s="9" t="n">
        <v>8.5</v>
      </c>
      <c r="G2669" t="n">
        <v>17511</v>
      </c>
      <c r="H2669" t="inlineStr">
        <is>
          <t>United Kingdom</t>
        </is>
      </c>
      <c r="I2669" s="10">
        <f>IF(OR(G2669="",LEFT(A2669,1)="C",D2669&lt;=0,F2669&lt;=0,ISNUMBER(MATCH(B2669,NonProduct,0)),LEFT(B2669,5)="gift_",H2669&lt;&gt;"United Kingdom"),"Drop","Keep")</f>
        <v/>
      </c>
    </row>
    <row r="2670">
      <c r="A2670" t="n">
        <v>540251</v>
      </c>
      <c r="B2670" t="inlineStr">
        <is>
          <t>84968E</t>
        </is>
      </c>
      <c r="C2670" t="inlineStr">
        <is>
          <t>SET OF 16 VINTAGE BLACK CUTLERY</t>
        </is>
      </c>
      <c r="D2670" t="n">
        <v>1</v>
      </c>
      <c r="E2670" s="8" t="n">
        <v>40548.67083333333</v>
      </c>
      <c r="F2670" s="9" t="n">
        <v>12.75</v>
      </c>
      <c r="G2670" t="n">
        <v>12748</v>
      </c>
      <c r="H2670" t="inlineStr">
        <is>
          <t>United Kingdom</t>
        </is>
      </c>
      <c r="I2670" s="10">
        <f>IF(OR(G2670="",LEFT(A2670,1)="C",D2670&lt;=0,F2670&lt;=0,ISNUMBER(MATCH(B2670,NonProduct,0)),LEFT(B2670,5)="gift_",H2670&lt;&gt;"United Kingdom"),"Drop","Keep")</f>
        <v/>
      </c>
    </row>
    <row r="2671">
      <c r="A2671" t="n">
        <v>540252</v>
      </c>
      <c r="B2671" t="n">
        <v>22198</v>
      </c>
      <c r="D2671" t="n">
        <v>-100</v>
      </c>
      <c r="E2671" s="8" t="n">
        <v>40548.68402777778</v>
      </c>
      <c r="F2671" s="9" t="n">
        <v>0</v>
      </c>
      <c r="H2671" t="inlineStr">
        <is>
          <t>United Kingdom</t>
        </is>
      </c>
      <c r="I2671" s="10">
        <f>IF(OR(G2671="",LEFT(A2671,1)="C",D2671&lt;=0,F2671&lt;=0,ISNUMBER(MATCH(B2671,NonProduct,0)),LEFT(B2671,5)="gift_",H2671&lt;&gt;"United Kingdom"),"Drop","Keep")</f>
        <v/>
      </c>
    </row>
    <row r="2672">
      <c r="A2672" t="n">
        <v>540253</v>
      </c>
      <c r="B2672" t="n">
        <v>21524</v>
      </c>
      <c r="C2672" t="inlineStr">
        <is>
          <t>DOORMAT SPOTTY HOME SWEET HOME</t>
        </is>
      </c>
      <c r="D2672" t="n">
        <v>30</v>
      </c>
      <c r="E2672" s="8" t="n">
        <v>40548.68611111111</v>
      </c>
      <c r="F2672" s="9" t="n">
        <v>6.75</v>
      </c>
      <c r="G2672" t="n">
        <v>13225</v>
      </c>
      <c r="H2672" t="inlineStr">
        <is>
          <t>United Kingdom</t>
        </is>
      </c>
      <c r="I2672" s="10">
        <f>IF(OR(G2672="",LEFT(A2672,1)="C",D2672&lt;=0,F2672&lt;=0,ISNUMBER(MATCH(B2672,NonProduct,0)),LEFT(B2672,5)="gift_",H2672&lt;&gt;"United Kingdom"),"Drop","Keep")</f>
        <v/>
      </c>
    </row>
    <row r="2673">
      <c r="A2673" t="n">
        <v>540253</v>
      </c>
      <c r="B2673" t="n">
        <v>48185</v>
      </c>
      <c r="C2673" t="inlineStr">
        <is>
          <t>DOORMAT FAIRY CAKE</t>
        </is>
      </c>
      <c r="D2673" t="n">
        <v>30</v>
      </c>
      <c r="E2673" s="8" t="n">
        <v>40548.68611111111</v>
      </c>
      <c r="F2673" s="9" t="n">
        <v>6.75</v>
      </c>
      <c r="G2673" t="n">
        <v>13225</v>
      </c>
      <c r="H2673" t="inlineStr">
        <is>
          <t>United Kingdom</t>
        </is>
      </c>
      <c r="I2673" s="10">
        <f>IF(OR(G2673="",LEFT(A2673,1)="C",D2673&lt;=0,F2673&lt;=0,ISNUMBER(MATCH(B2673,NonProduct,0)),LEFT(B2673,5)="gift_",H2673&lt;&gt;"United Kingdom"),"Drop","Keep")</f>
        <v/>
      </c>
    </row>
    <row r="2674">
      <c r="A2674" t="n">
        <v>540253</v>
      </c>
      <c r="B2674" t="n">
        <v>48187</v>
      </c>
      <c r="C2674" t="inlineStr">
        <is>
          <t>DOORMAT NEW ENGLAND</t>
        </is>
      </c>
      <c r="D2674" t="n">
        <v>40</v>
      </c>
      <c r="E2674" s="8" t="n">
        <v>40548.68611111111</v>
      </c>
      <c r="F2674" s="9" t="n">
        <v>6.75</v>
      </c>
      <c r="G2674" t="n">
        <v>13225</v>
      </c>
      <c r="H2674" t="inlineStr">
        <is>
          <t>United Kingdom</t>
        </is>
      </c>
      <c r="I2674" s="10">
        <f>IF(OR(G2674="",LEFT(A2674,1)="C",D2674&lt;=0,F2674&lt;=0,ISNUMBER(MATCH(B2674,NonProduct,0)),LEFT(B2674,5)="gift_",H2674&lt;&gt;"United Kingdom"),"Drop","Keep")</f>
        <v/>
      </c>
    </row>
    <row r="2675">
      <c r="A2675" t="n">
        <v>540253</v>
      </c>
      <c r="B2675" t="n">
        <v>21929</v>
      </c>
      <c r="C2675" t="inlineStr">
        <is>
          <t>JUMBO BAG PINK VINTAGE PAISLEY</t>
        </is>
      </c>
      <c r="D2675" t="n">
        <v>100</v>
      </c>
      <c r="E2675" s="8" t="n">
        <v>40548.68611111111</v>
      </c>
      <c r="F2675" s="9" t="n">
        <v>1.65</v>
      </c>
      <c r="G2675" t="n">
        <v>13225</v>
      </c>
      <c r="H2675" t="inlineStr">
        <is>
          <t>United Kingdom</t>
        </is>
      </c>
      <c r="I2675" s="10">
        <f>IF(OR(G2675="",LEFT(A2675,1)="C",D2675&lt;=0,F2675&lt;=0,ISNUMBER(MATCH(B2675,NonProduct,0)),LEFT(B2675,5)="gift_",H2675&lt;&gt;"United Kingdom"),"Drop","Keep")</f>
        <v/>
      </c>
    </row>
    <row r="2676">
      <c r="A2676" t="n">
        <v>540253</v>
      </c>
      <c r="B2676" t="n">
        <v>21166</v>
      </c>
      <c r="C2676" t="inlineStr">
        <is>
          <t xml:space="preserve">COOK WITH WINE METAL SIGN </t>
        </is>
      </c>
      <c r="D2676" t="n">
        <v>48</v>
      </c>
      <c r="E2676" s="8" t="n">
        <v>40548.68611111111</v>
      </c>
      <c r="F2676" s="9" t="n">
        <v>1.69</v>
      </c>
      <c r="G2676" t="n">
        <v>13225</v>
      </c>
      <c r="H2676" t="inlineStr">
        <is>
          <t>United Kingdom</t>
        </is>
      </c>
      <c r="I2676" s="10">
        <f>IF(OR(G2676="",LEFT(A2676,1)="C",D2676&lt;=0,F2676&lt;=0,ISNUMBER(MATCH(B2676,NonProduct,0)),LEFT(B2676,5)="gift_",H2676&lt;&gt;"United Kingdom"),"Drop","Keep")</f>
        <v/>
      </c>
    </row>
    <row r="2677">
      <c r="A2677" t="n">
        <v>540253</v>
      </c>
      <c r="B2677" t="n">
        <v>21175</v>
      </c>
      <c r="C2677" t="inlineStr">
        <is>
          <t>GIN + TONIC DIET METAL SIGN</t>
        </is>
      </c>
      <c r="D2677" t="n">
        <v>48</v>
      </c>
      <c r="E2677" s="8" t="n">
        <v>40548.68611111111</v>
      </c>
      <c r="F2677" s="9" t="n">
        <v>1.85</v>
      </c>
      <c r="G2677" t="n">
        <v>13225</v>
      </c>
      <c r="H2677" t="inlineStr">
        <is>
          <t>United Kingdom</t>
        </is>
      </c>
      <c r="I2677" s="10">
        <f>IF(OR(G2677="",LEFT(A2677,1)="C",D2677&lt;=0,F2677&lt;=0,ISNUMBER(MATCH(B2677,NonProduct,0)),LEFT(B2677,5)="gift_",H2677&lt;&gt;"United Kingdom"),"Drop","Keep")</f>
        <v/>
      </c>
    </row>
    <row r="2678">
      <c r="A2678" t="n">
        <v>540253</v>
      </c>
      <c r="B2678" t="n">
        <v>21181</v>
      </c>
      <c r="C2678" t="inlineStr">
        <is>
          <t>PLEASE ONE PERSON METAL SIGN</t>
        </is>
      </c>
      <c r="D2678" t="n">
        <v>48</v>
      </c>
      <c r="E2678" s="8" t="n">
        <v>40548.68611111111</v>
      </c>
      <c r="F2678" s="9" t="n">
        <v>1.85</v>
      </c>
      <c r="G2678" t="n">
        <v>13225</v>
      </c>
      <c r="H2678" t="inlineStr">
        <is>
          <t>United Kingdom</t>
        </is>
      </c>
      <c r="I2678" s="10">
        <f>IF(OR(G2678="",LEFT(A2678,1)="C",D2678&lt;=0,F2678&lt;=0,ISNUMBER(MATCH(B2678,NonProduct,0)),LEFT(B2678,5)="gift_",H2678&lt;&gt;"United Kingdom"),"Drop","Keep")</f>
        <v/>
      </c>
    </row>
    <row r="2679">
      <c r="A2679" t="n">
        <v>540253</v>
      </c>
      <c r="B2679" t="n">
        <v>22386</v>
      </c>
      <c r="C2679" t="inlineStr">
        <is>
          <t>JUMBO BAG PINK POLKADOT</t>
        </is>
      </c>
      <c r="D2679" t="n">
        <v>100</v>
      </c>
      <c r="E2679" s="8" t="n">
        <v>40548.68611111111</v>
      </c>
      <c r="F2679" s="9" t="n">
        <v>1.65</v>
      </c>
      <c r="G2679" t="n">
        <v>13225</v>
      </c>
      <c r="H2679" t="inlineStr">
        <is>
          <t>United Kingdom</t>
        </is>
      </c>
      <c r="I2679" s="10">
        <f>IF(OR(G2679="",LEFT(A2679,1)="C",D2679&lt;=0,F2679&lt;=0,ISNUMBER(MATCH(B2679,NonProduct,0)),LEFT(B2679,5)="gift_",H2679&lt;&gt;"United Kingdom"),"Drop","Keep")</f>
        <v/>
      </c>
    </row>
    <row r="2680">
      <c r="A2680" t="n">
        <v>540255</v>
      </c>
      <c r="B2680" t="n">
        <v>21774</v>
      </c>
      <c r="C2680" t="inlineStr">
        <is>
          <t>DECORATIVE CATS BATHROOM BOTTLE</t>
        </is>
      </c>
      <c r="D2680" t="n">
        <v>2</v>
      </c>
      <c r="E2680" s="8" t="n">
        <v>40548.70138888889</v>
      </c>
      <c r="F2680" s="9" t="n">
        <v>1.28</v>
      </c>
      <c r="H2680" t="inlineStr">
        <is>
          <t>United Kingdom</t>
        </is>
      </c>
      <c r="I2680" s="10">
        <f>IF(OR(G2680="",LEFT(A2680,1)="C",D2680&lt;=0,F2680&lt;=0,ISNUMBER(MATCH(B2680,NonProduct,0)),LEFT(B2680,5)="gift_",H2680&lt;&gt;"United Kingdom"),"Drop","Keep")</f>
        <v/>
      </c>
    </row>
    <row r="2681">
      <c r="A2681" t="n">
        <v>540255</v>
      </c>
      <c r="B2681" t="inlineStr">
        <is>
          <t>85039A</t>
        </is>
      </c>
      <c r="C2681" t="inlineStr">
        <is>
          <t>SET/4 RED MINI ROSE CANDLE IN BOWL</t>
        </is>
      </c>
      <c r="D2681" t="n">
        <v>1</v>
      </c>
      <c r="E2681" s="8" t="n">
        <v>40548.70138888889</v>
      </c>
      <c r="F2681" s="9" t="n">
        <v>1.66</v>
      </c>
      <c r="H2681" t="inlineStr">
        <is>
          <t>United Kingdom</t>
        </is>
      </c>
      <c r="I2681" s="10">
        <f>IF(OR(G2681="",LEFT(A2681,1)="C",D2681&lt;=0,F2681&lt;=0,ISNUMBER(MATCH(B2681,NonProduct,0)),LEFT(B2681,5)="gift_",H2681&lt;&gt;"United Kingdom"),"Drop","Keep")</f>
        <v/>
      </c>
    </row>
    <row r="2682">
      <c r="A2682" t="n">
        <v>540255</v>
      </c>
      <c r="B2682" t="inlineStr">
        <is>
          <t>85049H</t>
        </is>
      </c>
      <c r="C2682" t="inlineStr">
        <is>
          <t xml:space="preserve">URBAN BLACK RIBBONS </t>
        </is>
      </c>
      <c r="D2682" t="n">
        <v>6</v>
      </c>
      <c r="E2682" s="8" t="n">
        <v>40548.70138888889</v>
      </c>
      <c r="F2682" s="9" t="n">
        <v>0.85</v>
      </c>
      <c r="H2682" t="inlineStr">
        <is>
          <t>United Kingdom</t>
        </is>
      </c>
      <c r="I2682" s="10">
        <f>IF(OR(G2682="",LEFT(A2682,1)="C",D2682&lt;=0,F2682&lt;=0,ISNUMBER(MATCH(B2682,NonProduct,0)),LEFT(B2682,5)="gift_",H2682&lt;&gt;"United Kingdom"),"Drop","Keep")</f>
        <v/>
      </c>
    </row>
    <row r="2683">
      <c r="A2683" t="n">
        <v>540255</v>
      </c>
      <c r="B2683" t="n">
        <v>85053</v>
      </c>
      <c r="C2683" t="inlineStr">
        <is>
          <t>FRENCH ENAMEL CANDLEHOLDER</t>
        </is>
      </c>
      <c r="D2683" t="n">
        <v>1</v>
      </c>
      <c r="E2683" s="8" t="n">
        <v>40548.70138888889</v>
      </c>
      <c r="F2683" s="9" t="n">
        <v>4.21</v>
      </c>
      <c r="H2683" t="inlineStr">
        <is>
          <t>United Kingdom</t>
        </is>
      </c>
      <c r="I2683" s="10">
        <f>IF(OR(G2683="",LEFT(A2683,1)="C",D2683&lt;=0,F2683&lt;=0,ISNUMBER(MATCH(B2683,NonProduct,0)),LEFT(B2683,5)="gift_",H2683&lt;&gt;"United Kingdom"),"Drop","Keep")</f>
        <v/>
      </c>
    </row>
    <row r="2684">
      <c r="A2684" t="n">
        <v>540255</v>
      </c>
      <c r="B2684" t="n">
        <v>85059</v>
      </c>
      <c r="C2684" t="inlineStr">
        <is>
          <t>FRENCH ENAMEL WATER BASIN</t>
        </is>
      </c>
      <c r="D2684" t="n">
        <v>3</v>
      </c>
      <c r="E2684" s="8" t="n">
        <v>40548.70138888889</v>
      </c>
      <c r="F2684" s="9" t="n">
        <v>3.36</v>
      </c>
      <c r="H2684" t="inlineStr">
        <is>
          <t>United Kingdom</t>
        </is>
      </c>
      <c r="I2684" s="10">
        <f>IF(OR(G2684="",LEFT(A2684,1)="C",D2684&lt;=0,F2684&lt;=0,ISNUMBER(MATCH(B2684,NonProduct,0)),LEFT(B2684,5)="gift_",H2684&lt;&gt;"United Kingdom"),"Drop","Keep")</f>
        <v/>
      </c>
    </row>
    <row r="2685">
      <c r="A2685" t="n">
        <v>540255</v>
      </c>
      <c r="B2685" t="inlineStr">
        <is>
          <t>85071A</t>
        </is>
      </c>
      <c r="C2685" t="inlineStr">
        <is>
          <t>BLUE CHARLIE+LOLA PERSONAL DOORSIGN</t>
        </is>
      </c>
      <c r="D2685" t="n">
        <v>1</v>
      </c>
      <c r="E2685" s="8" t="n">
        <v>40548.70138888889</v>
      </c>
      <c r="F2685" s="9" t="n">
        <v>0.85</v>
      </c>
      <c r="H2685" t="inlineStr">
        <is>
          <t>United Kingdom</t>
        </is>
      </c>
      <c r="I2685" s="10">
        <f>IF(OR(G2685="",LEFT(A2685,1)="C",D2685&lt;=0,F2685&lt;=0,ISNUMBER(MATCH(B2685,NonProduct,0)),LEFT(B2685,5)="gift_",H2685&lt;&gt;"United Kingdom"),"Drop","Keep")</f>
        <v/>
      </c>
    </row>
    <row r="2686">
      <c r="A2686" t="n">
        <v>540255</v>
      </c>
      <c r="B2686" t="inlineStr">
        <is>
          <t>85071C</t>
        </is>
      </c>
      <c r="C2686" t="inlineStr">
        <is>
          <t>CHARLIE+LOLA"EXTREMELY BUSY" SIGN</t>
        </is>
      </c>
      <c r="D2686" t="n">
        <v>4</v>
      </c>
      <c r="E2686" s="8" t="n">
        <v>40548.70138888889</v>
      </c>
      <c r="F2686" s="9" t="n">
        <v>0.85</v>
      </c>
      <c r="H2686" t="inlineStr">
        <is>
          <t>United Kingdom</t>
        </is>
      </c>
      <c r="I2686" s="10">
        <f>IF(OR(G2686="",LEFT(A2686,1)="C",D2686&lt;=0,F2686&lt;=0,ISNUMBER(MATCH(B2686,NonProduct,0)),LEFT(B2686,5)="gift_",H2686&lt;&gt;"United Kingdom"),"Drop","Keep")</f>
        <v/>
      </c>
    </row>
    <row r="2687">
      <c r="A2687" t="n">
        <v>540255</v>
      </c>
      <c r="B2687" t="inlineStr">
        <is>
          <t>85071D</t>
        </is>
      </c>
      <c r="C2687" t="inlineStr">
        <is>
          <t>CHARLIE+LOLA MY ROOM DOOR SIGN</t>
        </is>
      </c>
      <c r="D2687" t="n">
        <v>2</v>
      </c>
      <c r="E2687" s="8" t="n">
        <v>40548.70138888889</v>
      </c>
      <c r="F2687" s="9" t="n">
        <v>0.85</v>
      </c>
      <c r="H2687" t="inlineStr">
        <is>
          <t>United Kingdom</t>
        </is>
      </c>
      <c r="I2687" s="10">
        <f>IF(OR(G2687="",LEFT(A2687,1)="C",D2687&lt;=0,F2687&lt;=0,ISNUMBER(MATCH(B2687,NonProduct,0)),LEFT(B2687,5)="gift_",H2687&lt;&gt;"United Kingdom"),"Drop","Keep")</f>
        <v/>
      </c>
    </row>
    <row r="2688">
      <c r="A2688" t="n">
        <v>540255</v>
      </c>
      <c r="B2688" t="n">
        <v>85087</v>
      </c>
      <c r="C2688" t="inlineStr">
        <is>
          <t>CANDY SPOT CUSHION COVER</t>
        </is>
      </c>
      <c r="D2688" t="n">
        <v>4</v>
      </c>
      <c r="E2688" s="8" t="n">
        <v>40548.70138888889</v>
      </c>
      <c r="F2688" s="9" t="n">
        <v>3.36</v>
      </c>
      <c r="H2688" t="inlineStr">
        <is>
          <t>United Kingdom</t>
        </is>
      </c>
      <c r="I2688" s="10">
        <f>IF(OR(G2688="",LEFT(A2688,1)="C",D2688&lt;=0,F2688&lt;=0,ISNUMBER(MATCH(B2688,NonProduct,0)),LEFT(B2688,5)="gift_",H2688&lt;&gt;"United Kingdom"),"Drop","Keep")</f>
        <v/>
      </c>
    </row>
    <row r="2689">
      <c r="A2689" t="n">
        <v>540255</v>
      </c>
      <c r="B2689" t="n">
        <v>85093</v>
      </c>
      <c r="C2689" t="inlineStr">
        <is>
          <t>CANDY SPOT EGG WARMER HARE</t>
        </is>
      </c>
      <c r="D2689" t="n">
        <v>1</v>
      </c>
      <c r="E2689" s="8" t="n">
        <v>40548.70138888889</v>
      </c>
      <c r="F2689" s="9" t="n">
        <v>2.51</v>
      </c>
      <c r="H2689" t="inlineStr">
        <is>
          <t>United Kingdom</t>
        </is>
      </c>
      <c r="I2689" s="10">
        <f>IF(OR(G2689="",LEFT(A2689,1)="C",D2689&lt;=0,F2689&lt;=0,ISNUMBER(MATCH(B2689,NonProduct,0)),LEFT(B2689,5)="gift_",H2689&lt;&gt;"United Kingdom"),"Drop","Keep")</f>
        <v/>
      </c>
    </row>
    <row r="2690">
      <c r="A2690" t="n">
        <v>540255</v>
      </c>
      <c r="B2690" t="n">
        <v>85095</v>
      </c>
      <c r="C2690" t="inlineStr">
        <is>
          <t>THREE CANVAS LUGGAGE TAGS</t>
        </is>
      </c>
      <c r="D2690" t="n">
        <v>2</v>
      </c>
      <c r="E2690" s="8" t="n">
        <v>40548.70138888889</v>
      </c>
      <c r="F2690" s="9" t="n">
        <v>1.28</v>
      </c>
      <c r="H2690" t="inlineStr">
        <is>
          <t>United Kingdom</t>
        </is>
      </c>
      <c r="I2690" s="10">
        <f>IF(OR(G2690="",LEFT(A2690,1)="C",D2690&lt;=0,F2690&lt;=0,ISNUMBER(MATCH(B2690,NonProduct,0)),LEFT(B2690,5)="gift_",H2690&lt;&gt;"United Kingdom"),"Drop","Keep")</f>
        <v/>
      </c>
    </row>
    <row r="2691">
      <c r="A2691" t="n">
        <v>540255</v>
      </c>
      <c r="B2691" t="inlineStr">
        <is>
          <t>85099C</t>
        </is>
      </c>
      <c r="C2691" t="inlineStr">
        <is>
          <t>JUMBO  BAG BAROQUE BLACK WHITE</t>
        </is>
      </c>
      <c r="D2691" t="n">
        <v>1</v>
      </c>
      <c r="E2691" s="8" t="n">
        <v>40548.70138888889</v>
      </c>
      <c r="F2691" s="9" t="n">
        <v>4.21</v>
      </c>
      <c r="H2691" t="inlineStr">
        <is>
          <t>United Kingdom</t>
        </is>
      </c>
      <c r="I2691" s="10">
        <f>IF(OR(G2691="",LEFT(A2691,1)="C",D2691&lt;=0,F2691&lt;=0,ISNUMBER(MATCH(B2691,NonProduct,0)),LEFT(B2691,5)="gift_",H2691&lt;&gt;"United Kingdom"),"Drop","Keep")</f>
        <v/>
      </c>
    </row>
    <row r="2692">
      <c r="A2692" t="n">
        <v>540255</v>
      </c>
      <c r="B2692" t="inlineStr">
        <is>
          <t>85131B</t>
        </is>
      </c>
      <c r="C2692" t="inlineStr">
        <is>
          <t>BEADED CRYSTAL HEART GREEN ON STICK</t>
        </is>
      </c>
      <c r="D2692" t="n">
        <v>2</v>
      </c>
      <c r="E2692" s="8" t="n">
        <v>40548.70138888889</v>
      </c>
      <c r="F2692" s="9" t="n">
        <v>0.85</v>
      </c>
      <c r="H2692" t="inlineStr">
        <is>
          <t>United Kingdom</t>
        </is>
      </c>
      <c r="I2692" s="10">
        <f>IF(OR(G2692="",LEFT(A2692,1)="C",D2692&lt;=0,F2692&lt;=0,ISNUMBER(MATCH(B2692,NonProduct,0)),LEFT(B2692,5)="gift_",H2692&lt;&gt;"United Kingdom"),"Drop","Keep")</f>
        <v/>
      </c>
    </row>
    <row r="2693">
      <c r="A2693" t="n">
        <v>540255</v>
      </c>
      <c r="B2693" t="inlineStr">
        <is>
          <t>85131D</t>
        </is>
      </c>
      <c r="C2693" t="inlineStr">
        <is>
          <t>BEADED CRYSTAL HEART PINK ON STICK</t>
        </is>
      </c>
      <c r="D2693" t="n">
        <v>1</v>
      </c>
      <c r="E2693" s="8" t="n">
        <v>40548.70138888889</v>
      </c>
      <c r="F2693" s="9" t="n">
        <v>0.85</v>
      </c>
      <c r="H2693" t="inlineStr">
        <is>
          <t>United Kingdom</t>
        </is>
      </c>
      <c r="I2693" s="10">
        <f>IF(OR(G2693="",LEFT(A2693,1)="C",D2693&lt;=0,F2693&lt;=0,ISNUMBER(MATCH(B2693,NonProduct,0)),LEFT(B2693,5)="gift_",H2693&lt;&gt;"United Kingdom"),"Drop","Keep")</f>
        <v/>
      </c>
    </row>
    <row r="2694">
      <c r="A2694" t="n">
        <v>540255</v>
      </c>
      <c r="B2694" t="inlineStr">
        <is>
          <t>85132C</t>
        </is>
      </c>
      <c r="C2694" t="inlineStr">
        <is>
          <t>CHARLIE AND LOLA FIGURES TINS</t>
        </is>
      </c>
      <c r="D2694" t="n">
        <v>1</v>
      </c>
      <c r="E2694" s="8" t="n">
        <v>40548.70138888889</v>
      </c>
      <c r="F2694" s="9" t="n">
        <v>8.470000000000001</v>
      </c>
      <c r="H2694" t="inlineStr">
        <is>
          <t>United Kingdom</t>
        </is>
      </c>
      <c r="I2694" s="10">
        <f>IF(OR(G2694="",LEFT(A2694,1)="C",D2694&lt;=0,F2694&lt;=0,ISNUMBER(MATCH(B2694,NonProduct,0)),LEFT(B2694,5)="gift_",H2694&lt;&gt;"United Kingdom"),"Drop","Keep")</f>
        <v/>
      </c>
    </row>
    <row r="2695">
      <c r="A2695" t="n">
        <v>540255</v>
      </c>
      <c r="B2695" t="n">
        <v>85161</v>
      </c>
      <c r="C2695" t="inlineStr">
        <is>
          <t>ACRYLIC GEOMETRIC LAMP</t>
        </is>
      </c>
      <c r="D2695" t="n">
        <v>1</v>
      </c>
      <c r="E2695" s="8" t="n">
        <v>40548.70138888889</v>
      </c>
      <c r="F2695" s="9" t="n">
        <v>12.72</v>
      </c>
      <c r="H2695" t="inlineStr">
        <is>
          <t>United Kingdom</t>
        </is>
      </c>
      <c r="I2695" s="10">
        <f>IF(OR(G2695="",LEFT(A2695,1)="C",D2695&lt;=0,F2695&lt;=0,ISNUMBER(MATCH(B2695,NonProduct,0)),LEFT(B2695,5)="gift_",H2695&lt;&gt;"United Kingdom"),"Drop","Keep")</f>
        <v/>
      </c>
    </row>
    <row r="2696">
      <c r="A2696" t="n">
        <v>540255</v>
      </c>
      <c r="B2696" t="inlineStr">
        <is>
          <t>85163B</t>
        </is>
      </c>
      <c r="C2696" t="inlineStr">
        <is>
          <t xml:space="preserve">BLACK BAROQUE WALL CLOCK </t>
        </is>
      </c>
      <c r="D2696" t="n">
        <v>2</v>
      </c>
      <c r="E2696" s="8" t="n">
        <v>40548.70138888889</v>
      </c>
      <c r="F2696" s="9" t="n">
        <v>8.470000000000001</v>
      </c>
      <c r="H2696" t="inlineStr">
        <is>
          <t>United Kingdom</t>
        </is>
      </c>
      <c r="I2696" s="10">
        <f>IF(OR(G2696="",LEFT(A2696,1)="C",D2696&lt;=0,F2696&lt;=0,ISNUMBER(MATCH(B2696,NonProduct,0)),LEFT(B2696,5)="gift_",H2696&lt;&gt;"United Kingdom"),"Drop","Keep")</f>
        <v/>
      </c>
    </row>
    <row r="2697">
      <c r="A2697" t="n">
        <v>540255</v>
      </c>
      <c r="B2697" t="inlineStr">
        <is>
          <t>85169B</t>
        </is>
      </c>
      <c r="C2697" t="inlineStr">
        <is>
          <t>BLACK LOVE BIRD CANDLE</t>
        </is>
      </c>
      <c r="D2697" t="n">
        <v>6</v>
      </c>
      <c r="E2697" s="8" t="n">
        <v>40548.70138888889</v>
      </c>
      <c r="F2697" s="9" t="n">
        <v>0.85</v>
      </c>
      <c r="H2697" t="inlineStr">
        <is>
          <t>United Kingdom</t>
        </is>
      </c>
      <c r="I2697" s="10">
        <f>IF(OR(G2697="",LEFT(A2697,1)="C",D2697&lt;=0,F2697&lt;=0,ISNUMBER(MATCH(B2697,NonProduct,0)),LEFT(B2697,5)="gift_",H2697&lt;&gt;"United Kingdom"),"Drop","Keep")</f>
        <v/>
      </c>
    </row>
    <row r="2698">
      <c r="A2698" t="n">
        <v>540255</v>
      </c>
      <c r="B2698" t="inlineStr">
        <is>
          <t>85170C</t>
        </is>
      </c>
      <c r="C2698" t="inlineStr">
        <is>
          <t>SET/6 EAU DE NIL BIRD T-LIGHTS</t>
        </is>
      </c>
      <c r="D2698" t="n">
        <v>1</v>
      </c>
      <c r="E2698" s="8" t="n">
        <v>40548.70138888889</v>
      </c>
      <c r="F2698" s="9" t="n">
        <v>2.51</v>
      </c>
      <c r="H2698" t="inlineStr">
        <is>
          <t>United Kingdom</t>
        </is>
      </c>
      <c r="I2698" s="10">
        <f>IF(OR(G2698="",LEFT(A2698,1)="C",D2698&lt;=0,F2698&lt;=0,ISNUMBER(MATCH(B2698,NonProduct,0)),LEFT(B2698,5)="gift_",H2698&lt;&gt;"United Kingdom"),"Drop","Keep")</f>
        <v/>
      </c>
    </row>
    <row r="2699">
      <c r="A2699" t="n">
        <v>540255</v>
      </c>
      <c r="B2699" t="n">
        <v>85174</v>
      </c>
      <c r="C2699" t="inlineStr">
        <is>
          <t>S/4 CACTI CANDLES</t>
        </is>
      </c>
      <c r="D2699" t="n">
        <v>3</v>
      </c>
      <c r="E2699" s="8" t="n">
        <v>40548.70138888889</v>
      </c>
      <c r="F2699" s="9" t="n">
        <v>4.21</v>
      </c>
      <c r="H2699" t="inlineStr">
        <is>
          <t>United Kingdom</t>
        </is>
      </c>
      <c r="I2699" s="10">
        <f>IF(OR(G2699="",LEFT(A2699,1)="C",D2699&lt;=0,F2699&lt;=0,ISNUMBER(MATCH(B2699,NonProduct,0)),LEFT(B2699,5)="gift_",H2699&lt;&gt;"United Kingdom"),"Drop","Keep")</f>
        <v/>
      </c>
    </row>
    <row r="2700">
      <c r="A2700" t="n">
        <v>540255</v>
      </c>
      <c r="B2700" t="inlineStr">
        <is>
          <t>85180A</t>
        </is>
      </c>
      <c r="C2700" t="inlineStr">
        <is>
          <t xml:space="preserve">RED HEARTS LIGHT CHAIN </t>
        </is>
      </c>
      <c r="D2700" t="n">
        <v>1</v>
      </c>
      <c r="E2700" s="8" t="n">
        <v>40548.70138888889</v>
      </c>
      <c r="F2700" s="9" t="n">
        <v>2.51</v>
      </c>
      <c r="H2700" t="inlineStr">
        <is>
          <t>United Kingdom</t>
        </is>
      </c>
      <c r="I2700" s="10">
        <f>IF(OR(G2700="",LEFT(A2700,1)="C",D2700&lt;=0,F2700&lt;=0,ISNUMBER(MATCH(B2700,NonProduct,0)),LEFT(B2700,5)="gift_",H2700&lt;&gt;"United Kingdom"),"Drop","Keep")</f>
        <v/>
      </c>
    </row>
    <row r="2701">
      <c r="A2701" t="n">
        <v>540255</v>
      </c>
      <c r="B2701" t="inlineStr">
        <is>
          <t>85183B</t>
        </is>
      </c>
      <c r="C2701" t="inlineStr">
        <is>
          <t>CHARLIE &amp; LOLA WASTEPAPER BIN FLORA</t>
        </is>
      </c>
      <c r="D2701" t="n">
        <v>1</v>
      </c>
      <c r="E2701" s="8" t="n">
        <v>40548.70138888889</v>
      </c>
      <c r="F2701" s="9" t="n">
        <v>7.62</v>
      </c>
      <c r="H2701" t="inlineStr">
        <is>
          <t>United Kingdom</t>
        </is>
      </c>
      <c r="I2701" s="10">
        <f>IF(OR(G2701="",LEFT(A2701,1)="C",D2701&lt;=0,F2701&lt;=0,ISNUMBER(MATCH(B2701,NonProduct,0)),LEFT(B2701,5)="gift_",H2701&lt;&gt;"United Kingdom"),"Drop","Keep")</f>
        <v/>
      </c>
    </row>
    <row r="2702">
      <c r="A2702" t="n">
        <v>540255</v>
      </c>
      <c r="B2702" t="inlineStr">
        <is>
          <t>85184C</t>
        </is>
      </c>
      <c r="C2702" t="inlineStr">
        <is>
          <t>S/4 VALENTINE DECOUPAGE HEART BOX</t>
        </is>
      </c>
      <c r="D2702" t="n">
        <v>2</v>
      </c>
      <c r="E2702" s="8" t="n">
        <v>40548.70138888889</v>
      </c>
      <c r="F2702" s="9" t="n">
        <v>3.36</v>
      </c>
      <c r="H2702" t="inlineStr">
        <is>
          <t>United Kingdom</t>
        </is>
      </c>
      <c r="I2702" s="10">
        <f>IF(OR(G2702="",LEFT(A2702,1)="C",D2702&lt;=0,F2702&lt;=0,ISNUMBER(MATCH(B2702,NonProduct,0)),LEFT(B2702,5)="gift_",H2702&lt;&gt;"United Kingdom"),"Drop","Keep")</f>
        <v/>
      </c>
    </row>
    <row r="2703">
      <c r="A2703" t="n">
        <v>540255</v>
      </c>
      <c r="B2703" t="inlineStr">
        <is>
          <t>85199S</t>
        </is>
      </c>
      <c r="C2703" t="inlineStr">
        <is>
          <t>SMALL HANGING IVORY/RED WOOD BIRD</t>
        </is>
      </c>
      <c r="D2703" t="n">
        <v>1</v>
      </c>
      <c r="E2703" s="8" t="n">
        <v>40548.70138888889</v>
      </c>
      <c r="F2703" s="9" t="n">
        <v>0.85</v>
      </c>
      <c r="H2703" t="inlineStr">
        <is>
          <t>United Kingdom</t>
        </is>
      </c>
      <c r="I2703" s="10">
        <f>IF(OR(G2703="",LEFT(A2703,1)="C",D2703&lt;=0,F2703&lt;=0,ISNUMBER(MATCH(B2703,NonProduct,0)),LEFT(B2703,5)="gift_",H2703&lt;&gt;"United Kingdom"),"Drop","Keep")</f>
        <v/>
      </c>
    </row>
    <row r="2704">
      <c r="A2704" t="n">
        <v>540255</v>
      </c>
      <c r="B2704" t="n">
        <v>85202</v>
      </c>
      <c r="C2704" t="inlineStr">
        <is>
          <t>HANGING WOOD AND FELT HEART</t>
        </is>
      </c>
      <c r="D2704" t="n">
        <v>3</v>
      </c>
      <c r="E2704" s="8" t="n">
        <v>40548.70138888889</v>
      </c>
      <c r="F2704" s="9" t="n">
        <v>0.43</v>
      </c>
      <c r="H2704" t="inlineStr">
        <is>
          <t>United Kingdom</t>
        </is>
      </c>
      <c r="I2704" s="10">
        <f>IF(OR(G2704="",LEFT(A2704,1)="C",D2704&lt;=0,F2704&lt;=0,ISNUMBER(MATCH(B2704,NonProduct,0)),LEFT(B2704,5)="gift_",H2704&lt;&gt;"United Kingdom"),"Drop","Keep")</f>
        <v/>
      </c>
    </row>
    <row r="2705">
      <c r="A2705" t="n">
        <v>540255</v>
      </c>
      <c r="B2705" t="n">
        <v>85203</v>
      </c>
      <c r="C2705" t="inlineStr">
        <is>
          <t xml:space="preserve">HANGING WOOD AND FELT BUTTERFLY </t>
        </is>
      </c>
      <c r="D2705" t="n">
        <v>4</v>
      </c>
      <c r="E2705" s="8" t="n">
        <v>40548.70138888889</v>
      </c>
      <c r="F2705" s="9" t="n">
        <v>0.43</v>
      </c>
      <c r="H2705" t="inlineStr">
        <is>
          <t>United Kingdom</t>
        </is>
      </c>
      <c r="I2705" s="10">
        <f>IF(OR(G2705="",LEFT(A2705,1)="C",D2705&lt;=0,F2705&lt;=0,ISNUMBER(MATCH(B2705,NonProduct,0)),LEFT(B2705,5)="gift_",H2705&lt;&gt;"United Kingdom"),"Drop","Keep")</f>
        <v/>
      </c>
    </row>
    <row r="2706">
      <c r="A2706" t="n">
        <v>540255</v>
      </c>
      <c r="B2706" t="inlineStr">
        <is>
          <t>90013A</t>
        </is>
      </c>
      <c r="C2706" t="inlineStr">
        <is>
          <t>MIDNIGHT BLUE VINTAGE EARRINGS</t>
        </is>
      </c>
      <c r="D2706" t="n">
        <v>1</v>
      </c>
      <c r="E2706" s="8" t="n">
        <v>40548.70138888889</v>
      </c>
      <c r="F2706" s="9" t="n">
        <v>3.81</v>
      </c>
      <c r="H2706" t="inlineStr">
        <is>
          <t>United Kingdom</t>
        </is>
      </c>
      <c r="I2706" s="10">
        <f>IF(OR(G2706="",LEFT(A2706,1)="C",D2706&lt;=0,F2706&lt;=0,ISNUMBER(MATCH(B2706,NonProduct,0)),LEFT(B2706,5)="gift_",H2706&lt;&gt;"United Kingdom"),"Drop","Keep")</f>
        <v/>
      </c>
    </row>
    <row r="2707">
      <c r="A2707" t="n">
        <v>540255</v>
      </c>
      <c r="B2707" t="n">
        <v>90071</v>
      </c>
      <c r="C2707" t="inlineStr">
        <is>
          <t>RUBY GLASS CLUSTER EARRINGS</t>
        </is>
      </c>
      <c r="D2707" t="n">
        <v>1</v>
      </c>
      <c r="E2707" s="8" t="n">
        <v>40548.70138888889</v>
      </c>
      <c r="F2707" s="9" t="n">
        <v>1.26</v>
      </c>
      <c r="H2707" t="inlineStr">
        <is>
          <t>United Kingdom</t>
        </is>
      </c>
      <c r="I2707" s="10">
        <f>IF(OR(G2707="",LEFT(A2707,1)="C",D2707&lt;=0,F2707&lt;=0,ISNUMBER(MATCH(B2707,NonProduct,0)),LEFT(B2707,5)="gift_",H2707&lt;&gt;"United Kingdom"),"Drop","Keep")</f>
        <v/>
      </c>
    </row>
    <row r="2708">
      <c r="A2708" t="n">
        <v>540255</v>
      </c>
      <c r="B2708" t="n">
        <v>90114</v>
      </c>
      <c r="C2708" t="inlineStr">
        <is>
          <t>SUMMER DAISIES BAG CHARM</t>
        </is>
      </c>
      <c r="D2708" t="n">
        <v>1</v>
      </c>
      <c r="E2708" s="8" t="n">
        <v>40548.70138888889</v>
      </c>
      <c r="F2708" s="9" t="n">
        <v>2.51</v>
      </c>
      <c r="H2708" t="inlineStr">
        <is>
          <t>United Kingdom</t>
        </is>
      </c>
      <c r="I2708" s="10">
        <f>IF(OR(G2708="",LEFT(A2708,1)="C",D2708&lt;=0,F2708&lt;=0,ISNUMBER(MATCH(B2708,NonProduct,0)),LEFT(B2708,5)="gift_",H2708&lt;&gt;"United Kingdom"),"Drop","Keep")</f>
        <v/>
      </c>
    </row>
    <row r="2709">
      <c r="A2709" t="n">
        <v>540255</v>
      </c>
      <c r="B2709" t="inlineStr">
        <is>
          <t>90120C</t>
        </is>
      </c>
      <c r="C2709" t="inlineStr">
        <is>
          <t>GREEN MURANO TWIST BRACELET</t>
        </is>
      </c>
      <c r="D2709" t="n">
        <v>1</v>
      </c>
      <c r="E2709" s="8" t="n">
        <v>40548.70138888889</v>
      </c>
      <c r="F2709" s="9" t="n">
        <v>4.24</v>
      </c>
      <c r="H2709" t="inlineStr">
        <is>
          <t>United Kingdom</t>
        </is>
      </c>
      <c r="I2709" s="10">
        <f>IF(OR(G2709="",LEFT(A2709,1)="C",D2709&lt;=0,F2709&lt;=0,ISNUMBER(MATCH(B2709,NonProduct,0)),LEFT(B2709,5)="gift_",H2709&lt;&gt;"United Kingdom"),"Drop","Keep")</f>
        <v/>
      </c>
    </row>
    <row r="2710">
      <c r="A2710" t="n">
        <v>540255</v>
      </c>
      <c r="B2710" t="n">
        <v>90155</v>
      </c>
      <c r="C2710" t="inlineStr">
        <is>
          <t>RESIN NECKLACE W PASTEL BEADS</t>
        </is>
      </c>
      <c r="D2710" t="n">
        <v>1</v>
      </c>
      <c r="E2710" s="8" t="n">
        <v>40548.70138888889</v>
      </c>
      <c r="F2710" s="9" t="n">
        <v>7.64</v>
      </c>
      <c r="H2710" t="inlineStr">
        <is>
          <t>United Kingdom</t>
        </is>
      </c>
      <c r="I2710" s="10">
        <f>IF(OR(G2710="",LEFT(A2710,1)="C",D2710&lt;=0,F2710&lt;=0,ISNUMBER(MATCH(B2710,NonProduct,0)),LEFT(B2710,5)="gift_",H2710&lt;&gt;"United Kingdom"),"Drop","Keep")</f>
        <v/>
      </c>
    </row>
    <row r="2711">
      <c r="A2711" t="n">
        <v>540255</v>
      </c>
      <c r="B2711" t="inlineStr">
        <is>
          <t>90165A</t>
        </is>
      </c>
      <c r="C2711" t="inlineStr">
        <is>
          <t>PINK ROSEBUD PEARL EARRINGS</t>
        </is>
      </c>
      <c r="D2711" t="n">
        <v>1</v>
      </c>
      <c r="E2711" s="8" t="n">
        <v>40548.70138888889</v>
      </c>
      <c r="F2711" s="9" t="n">
        <v>2.54</v>
      </c>
      <c r="H2711" t="inlineStr">
        <is>
          <t>United Kingdom</t>
        </is>
      </c>
      <c r="I2711" s="10">
        <f>IF(OR(G2711="",LEFT(A2711,1)="C",D2711&lt;=0,F2711&lt;=0,ISNUMBER(MATCH(B2711,NonProduct,0)),LEFT(B2711,5)="gift_",H2711&lt;&gt;"United Kingdom"),"Drop","Keep")</f>
        <v/>
      </c>
    </row>
    <row r="2712">
      <c r="A2712" t="n">
        <v>540255</v>
      </c>
      <c r="B2712" t="inlineStr">
        <is>
          <t>90175A</t>
        </is>
      </c>
      <c r="C2712" t="inlineStr">
        <is>
          <t>WHITE GLASS CHUNKY CHARM BRACELET</t>
        </is>
      </c>
      <c r="D2712" t="n">
        <v>1</v>
      </c>
      <c r="E2712" s="8" t="n">
        <v>40548.70138888889</v>
      </c>
      <c r="F2712" s="9" t="n">
        <v>9.34</v>
      </c>
      <c r="H2712" t="inlineStr">
        <is>
          <t>United Kingdom</t>
        </is>
      </c>
      <c r="I2712" s="10">
        <f>IF(OR(G2712="",LEFT(A2712,1)="C",D2712&lt;=0,F2712&lt;=0,ISNUMBER(MATCH(B2712,NonProduct,0)),LEFT(B2712,5)="gift_",H2712&lt;&gt;"United Kingdom"),"Drop","Keep")</f>
        <v/>
      </c>
    </row>
    <row r="2713">
      <c r="A2713" t="n">
        <v>540255</v>
      </c>
      <c r="B2713" t="inlineStr">
        <is>
          <t>90206C</t>
        </is>
      </c>
      <c r="C2713" t="inlineStr">
        <is>
          <t>CRYSTAL DIAMANTE STAR BROOCH</t>
        </is>
      </c>
      <c r="D2713" t="n">
        <v>1</v>
      </c>
      <c r="E2713" s="8" t="n">
        <v>40548.70138888889</v>
      </c>
      <c r="F2713" s="9" t="n">
        <v>5.09</v>
      </c>
      <c r="H2713" t="inlineStr">
        <is>
          <t>United Kingdom</t>
        </is>
      </c>
      <c r="I2713" s="10">
        <f>IF(OR(G2713="",LEFT(A2713,1)="C",D2713&lt;=0,F2713&lt;=0,ISNUMBER(MATCH(B2713,NonProduct,0)),LEFT(B2713,5)="gift_",H2713&lt;&gt;"United Kingdom"),"Drop","Keep")</f>
        <v/>
      </c>
    </row>
    <row r="2714">
      <c r="A2714" t="n">
        <v>540255</v>
      </c>
      <c r="B2714" t="inlineStr">
        <is>
          <t>DOT</t>
        </is>
      </c>
      <c r="C2714" t="inlineStr">
        <is>
          <t>DOTCOM POSTAGE</t>
        </is>
      </c>
      <c r="D2714" t="n">
        <v>1</v>
      </c>
      <c r="E2714" s="8" t="n">
        <v>40548.70138888889</v>
      </c>
      <c r="F2714" s="9" t="n">
        <v>219.24</v>
      </c>
      <c r="H2714" t="inlineStr">
        <is>
          <t>United Kingdom</t>
        </is>
      </c>
      <c r="I2714" s="10">
        <f>IF(OR(G2714="",LEFT(A2714,1)="C",D2714&lt;=0,F2714&lt;=0,ISNUMBER(MATCH(B2714,NonProduct,0)),LEFT(B2714,5)="gift_",H2714&lt;&gt;"United Kingdom"),"Drop","Keep")</f>
        <v/>
      </c>
    </row>
    <row r="2715">
      <c r="A2715" t="n">
        <v>540255</v>
      </c>
      <c r="B2715" t="n">
        <v>20854</v>
      </c>
      <c r="C2715" t="inlineStr">
        <is>
          <t>BLUE PATCH PURSE PINK HEART</t>
        </is>
      </c>
      <c r="D2715" t="n">
        <v>3</v>
      </c>
      <c r="E2715" s="8" t="n">
        <v>40548.70138888889</v>
      </c>
      <c r="F2715" s="9" t="n">
        <v>1.66</v>
      </c>
      <c r="H2715" t="inlineStr">
        <is>
          <t>United Kingdom</t>
        </is>
      </c>
      <c r="I2715" s="10">
        <f>IF(OR(G2715="",LEFT(A2715,1)="C",D2715&lt;=0,F2715&lt;=0,ISNUMBER(MATCH(B2715,NonProduct,0)),LEFT(B2715,5)="gift_",H2715&lt;&gt;"United Kingdom"),"Drop","Keep")</f>
        <v/>
      </c>
    </row>
    <row r="2716">
      <c r="A2716" t="n">
        <v>540255</v>
      </c>
      <c r="B2716" t="n">
        <v>21518</v>
      </c>
      <c r="C2716" t="inlineStr">
        <is>
          <t xml:space="preserve">BANK ACCOUNT  GREETING  CARD </t>
        </is>
      </c>
      <c r="D2716" t="n">
        <v>3</v>
      </c>
      <c r="E2716" s="8" t="n">
        <v>40548.70138888889</v>
      </c>
      <c r="F2716" s="9" t="n">
        <v>0.43</v>
      </c>
      <c r="H2716" t="inlineStr">
        <is>
          <t>United Kingdom</t>
        </is>
      </c>
      <c r="I2716" s="10">
        <f>IF(OR(G2716="",LEFT(A2716,1)="C",D2716&lt;=0,F2716&lt;=0,ISNUMBER(MATCH(B2716,NonProduct,0)),LEFT(B2716,5)="gift_",H2716&lt;&gt;"United Kingdom"),"Drop","Keep")</f>
        <v/>
      </c>
    </row>
    <row r="2717">
      <c r="A2717" t="n">
        <v>540255</v>
      </c>
      <c r="B2717" t="n">
        <v>21557</v>
      </c>
      <c r="C2717" t="inlineStr">
        <is>
          <t>SET OF 6 FUNKY BEAKERS</t>
        </is>
      </c>
      <c r="D2717" t="n">
        <v>5</v>
      </c>
      <c r="E2717" s="8" t="n">
        <v>40548.70138888889</v>
      </c>
      <c r="F2717" s="9" t="n">
        <v>2.51</v>
      </c>
      <c r="H2717" t="inlineStr">
        <is>
          <t>United Kingdom</t>
        </is>
      </c>
      <c r="I2717" s="10">
        <f>IF(OR(G2717="",LEFT(A2717,1)="C",D2717&lt;=0,F2717&lt;=0,ISNUMBER(MATCH(B2717,NonProduct,0)),LEFT(B2717,5)="gift_",H2717&lt;&gt;"United Kingdom"),"Drop","Keep")</f>
        <v/>
      </c>
    </row>
    <row r="2718">
      <c r="A2718" t="n">
        <v>540255</v>
      </c>
      <c r="B2718" t="n">
        <v>21633</v>
      </c>
      <c r="C2718" t="inlineStr">
        <is>
          <t>SUNFLOWER DECORATIVE PARASOL</t>
        </is>
      </c>
      <c r="D2718" t="n">
        <v>1</v>
      </c>
      <c r="E2718" s="8" t="n">
        <v>40548.70138888889</v>
      </c>
      <c r="F2718" s="9" t="n">
        <v>8.470000000000001</v>
      </c>
      <c r="H2718" t="inlineStr">
        <is>
          <t>United Kingdom</t>
        </is>
      </c>
      <c r="I2718" s="10">
        <f>IF(OR(G2718="",LEFT(A2718,1)="C",D2718&lt;=0,F2718&lt;=0,ISNUMBER(MATCH(B2718,NonProduct,0)),LEFT(B2718,5)="gift_",H2718&lt;&gt;"United Kingdom"),"Drop","Keep")</f>
        <v/>
      </c>
    </row>
    <row r="2719">
      <c r="A2719" t="n">
        <v>540255</v>
      </c>
      <c r="B2719" t="n">
        <v>21706</v>
      </c>
      <c r="C2719" t="inlineStr">
        <is>
          <t>FOLDING UMBRELLA RED/WHITE POLKADOT</t>
        </is>
      </c>
      <c r="D2719" t="n">
        <v>2</v>
      </c>
      <c r="E2719" s="8" t="n">
        <v>40548.70138888889</v>
      </c>
      <c r="F2719" s="9" t="n">
        <v>3.36</v>
      </c>
      <c r="H2719" t="inlineStr">
        <is>
          <t>United Kingdom</t>
        </is>
      </c>
      <c r="I2719" s="10">
        <f>IF(OR(G2719="",LEFT(A2719,1)="C",D2719&lt;=0,F2719&lt;=0,ISNUMBER(MATCH(B2719,NonProduct,0)),LEFT(B2719,5)="gift_",H2719&lt;&gt;"United Kingdom"),"Drop","Keep")</f>
        <v/>
      </c>
    </row>
    <row r="2720">
      <c r="A2720" t="n">
        <v>540255</v>
      </c>
      <c r="B2720" t="n">
        <v>21802</v>
      </c>
      <c r="C2720" t="inlineStr">
        <is>
          <t>CHRISTMAS TREE HEART DECORATION</t>
        </is>
      </c>
      <c r="D2720" t="n">
        <v>2</v>
      </c>
      <c r="E2720" s="8" t="n">
        <v>40548.70138888889</v>
      </c>
      <c r="F2720" s="9" t="n">
        <v>0.43</v>
      </c>
      <c r="H2720" t="inlineStr">
        <is>
          <t>United Kingdom</t>
        </is>
      </c>
      <c r="I2720" s="10">
        <f>IF(OR(G2720="",LEFT(A2720,1)="C",D2720&lt;=0,F2720&lt;=0,ISNUMBER(MATCH(B2720,NonProduct,0)),LEFT(B2720,5)="gift_",H2720&lt;&gt;"United Kingdom"),"Drop","Keep")</f>
        <v/>
      </c>
    </row>
    <row r="2721">
      <c r="A2721" t="n">
        <v>540255</v>
      </c>
      <c r="B2721" t="n">
        <v>21881</v>
      </c>
      <c r="C2721" t="inlineStr">
        <is>
          <t>CUTE CATS TAPE</t>
        </is>
      </c>
      <c r="D2721" t="n">
        <v>1</v>
      </c>
      <c r="E2721" s="8" t="n">
        <v>40548.70138888889</v>
      </c>
      <c r="F2721" s="9" t="n">
        <v>0.43</v>
      </c>
      <c r="H2721" t="inlineStr">
        <is>
          <t>United Kingdom</t>
        </is>
      </c>
      <c r="I2721" s="10">
        <f>IF(OR(G2721="",LEFT(A2721,1)="C",D2721&lt;=0,F2721&lt;=0,ISNUMBER(MATCH(B2721,NonProduct,0)),LEFT(B2721,5)="gift_",H2721&lt;&gt;"United Kingdom"),"Drop","Keep")</f>
        <v/>
      </c>
    </row>
    <row r="2722">
      <c r="A2722" t="n">
        <v>540255</v>
      </c>
      <c r="B2722" t="n">
        <v>21912</v>
      </c>
      <c r="C2722" t="inlineStr">
        <is>
          <t>VINTAGE SNAKES &amp; LADDERS</t>
        </is>
      </c>
      <c r="D2722" t="n">
        <v>1</v>
      </c>
      <c r="E2722" s="8" t="n">
        <v>40548.70138888889</v>
      </c>
      <c r="F2722" s="9" t="n">
        <v>7.62</v>
      </c>
      <c r="H2722" t="inlineStr">
        <is>
          <t>United Kingdom</t>
        </is>
      </c>
      <c r="I2722" s="10">
        <f>IF(OR(G2722="",LEFT(A2722,1)="C",D2722&lt;=0,F2722&lt;=0,ISNUMBER(MATCH(B2722,NonProduct,0)),LEFT(B2722,5)="gift_",H2722&lt;&gt;"United Kingdom"),"Drop","Keep")</f>
        <v/>
      </c>
    </row>
    <row r="2723">
      <c r="A2723" t="n">
        <v>540255</v>
      </c>
      <c r="B2723" t="n">
        <v>21974</v>
      </c>
      <c r="C2723" t="inlineStr">
        <is>
          <t>SET OF 36 PAISLEY FLOWER DOILIES</t>
        </is>
      </c>
      <c r="D2723" t="n">
        <v>3</v>
      </c>
      <c r="E2723" s="8" t="n">
        <v>40548.70138888889</v>
      </c>
      <c r="F2723" s="9" t="n">
        <v>2.98</v>
      </c>
      <c r="H2723" t="inlineStr">
        <is>
          <t>United Kingdom</t>
        </is>
      </c>
      <c r="I2723" s="10">
        <f>IF(OR(G2723="",LEFT(A2723,1)="C",D2723&lt;=0,F2723&lt;=0,ISNUMBER(MATCH(B2723,NonProduct,0)),LEFT(B2723,5)="gift_",H2723&lt;&gt;"United Kingdom"),"Drop","Keep")</f>
        <v/>
      </c>
    </row>
    <row r="2724">
      <c r="A2724" t="n">
        <v>540255</v>
      </c>
      <c r="B2724" t="n">
        <v>21977</v>
      </c>
      <c r="C2724" t="inlineStr">
        <is>
          <t>PACK OF 60 PINK PAISLEY CAKE CASES</t>
        </is>
      </c>
      <c r="D2724" t="n">
        <v>1</v>
      </c>
      <c r="E2724" s="8" t="n">
        <v>40548.70138888889</v>
      </c>
      <c r="F2724" s="9" t="n">
        <v>1.28</v>
      </c>
      <c r="H2724" t="inlineStr">
        <is>
          <t>United Kingdom</t>
        </is>
      </c>
      <c r="I2724" s="10">
        <f>IF(OR(G2724="",LEFT(A2724,1)="C",D2724&lt;=0,F2724&lt;=0,ISNUMBER(MATCH(B2724,NonProduct,0)),LEFT(B2724,5)="gift_",H2724&lt;&gt;"United Kingdom"),"Drop","Keep")</f>
        <v/>
      </c>
    </row>
    <row r="2725">
      <c r="A2725" t="n">
        <v>540255</v>
      </c>
      <c r="B2725" t="n">
        <v>21992</v>
      </c>
      <c r="C2725" t="inlineStr">
        <is>
          <t>VINTAGE PAISLEY STATIONERY SET</t>
        </is>
      </c>
      <c r="D2725" t="n">
        <v>2</v>
      </c>
      <c r="E2725" s="8" t="n">
        <v>40548.70138888889</v>
      </c>
      <c r="F2725" s="9" t="n">
        <v>2.51</v>
      </c>
      <c r="H2725" t="inlineStr">
        <is>
          <t>United Kingdom</t>
        </is>
      </c>
      <c r="I2725" s="10">
        <f>IF(OR(G2725="",LEFT(A2725,1)="C",D2725&lt;=0,F2725&lt;=0,ISNUMBER(MATCH(B2725,NonProduct,0)),LEFT(B2725,5)="gift_",H2725&lt;&gt;"United Kingdom"),"Drop","Keep")</f>
        <v/>
      </c>
    </row>
    <row r="2726">
      <c r="A2726" t="n">
        <v>540255</v>
      </c>
      <c r="B2726" t="n">
        <v>22074</v>
      </c>
      <c r="C2726" t="inlineStr">
        <is>
          <t xml:space="preserve">6 RIBBONS SHIMMERING PINKS </t>
        </is>
      </c>
      <c r="D2726" t="n">
        <v>5</v>
      </c>
      <c r="E2726" s="8" t="n">
        <v>40548.70138888889</v>
      </c>
      <c r="F2726" s="9" t="n">
        <v>0.85</v>
      </c>
      <c r="H2726" t="inlineStr">
        <is>
          <t>United Kingdom</t>
        </is>
      </c>
      <c r="I2726" s="10">
        <f>IF(OR(G2726="",LEFT(A2726,1)="C",D2726&lt;=0,F2726&lt;=0,ISNUMBER(MATCH(B2726,NonProduct,0)),LEFT(B2726,5)="gift_",H2726&lt;&gt;"United Kingdom"),"Drop","Keep")</f>
        <v/>
      </c>
    </row>
    <row r="2727">
      <c r="A2727" t="n">
        <v>540255</v>
      </c>
      <c r="B2727" t="n">
        <v>22110</v>
      </c>
      <c r="C2727" t="inlineStr">
        <is>
          <t>BIRD HOUSE HOT WATER BOTTLE</t>
        </is>
      </c>
      <c r="D2727" t="n">
        <v>9</v>
      </c>
      <c r="E2727" s="8" t="n">
        <v>40548.70138888889</v>
      </c>
      <c r="F2727" s="9" t="n">
        <v>3.36</v>
      </c>
      <c r="H2727" t="inlineStr">
        <is>
          <t>United Kingdom</t>
        </is>
      </c>
      <c r="I2727" s="10">
        <f>IF(OR(G2727="",LEFT(A2727,1)="C",D2727&lt;=0,F2727&lt;=0,ISNUMBER(MATCH(B2727,NonProduct,0)),LEFT(B2727,5)="gift_",H2727&lt;&gt;"United Kingdom"),"Drop","Keep")</f>
        <v/>
      </c>
    </row>
    <row r="2728">
      <c r="A2728" t="n">
        <v>540255</v>
      </c>
      <c r="B2728" t="n">
        <v>22161</v>
      </c>
      <c r="C2728" t="inlineStr">
        <is>
          <t xml:space="preserve">HEART DECORATION RUSTIC HANGING </t>
        </is>
      </c>
      <c r="D2728" t="n">
        <v>1</v>
      </c>
      <c r="E2728" s="8" t="n">
        <v>40548.70138888889</v>
      </c>
      <c r="F2728" s="9" t="n">
        <v>0.8100000000000001</v>
      </c>
      <c r="H2728" t="inlineStr">
        <is>
          <t>United Kingdom</t>
        </is>
      </c>
      <c r="I2728" s="10">
        <f>IF(OR(G2728="",LEFT(A2728,1)="C",D2728&lt;=0,F2728&lt;=0,ISNUMBER(MATCH(B2728,NonProduct,0)),LEFT(B2728,5)="gift_",H2728&lt;&gt;"United Kingdom"),"Drop","Keep")</f>
        <v/>
      </c>
    </row>
    <row r="2729">
      <c r="A2729" t="n">
        <v>540255</v>
      </c>
      <c r="B2729" t="n">
        <v>22208</v>
      </c>
      <c r="C2729" t="inlineStr">
        <is>
          <t>WOOD STAMP SET THANK YOU</t>
        </is>
      </c>
      <c r="D2729" t="n">
        <v>2</v>
      </c>
      <c r="E2729" s="8" t="n">
        <v>40548.70138888889</v>
      </c>
      <c r="F2729" s="9" t="n">
        <v>1.66</v>
      </c>
      <c r="H2729" t="inlineStr">
        <is>
          <t>United Kingdom</t>
        </is>
      </c>
      <c r="I2729" s="10">
        <f>IF(OR(G2729="",LEFT(A2729,1)="C",D2729&lt;=0,F2729&lt;=0,ISNUMBER(MATCH(B2729,NonProduct,0)),LEFT(B2729,5)="gift_",H2729&lt;&gt;"United Kingdom"),"Drop","Keep")</f>
        <v/>
      </c>
    </row>
    <row r="2730">
      <c r="A2730" t="n">
        <v>540255</v>
      </c>
      <c r="B2730" t="n">
        <v>22209</v>
      </c>
      <c r="C2730" t="inlineStr">
        <is>
          <t>WOOD STAMP SET HAPPY BIRTHDAY</t>
        </is>
      </c>
      <c r="D2730" t="n">
        <v>2</v>
      </c>
      <c r="E2730" s="8" t="n">
        <v>40548.70138888889</v>
      </c>
      <c r="F2730" s="9" t="n">
        <v>1.66</v>
      </c>
      <c r="H2730" t="inlineStr">
        <is>
          <t>United Kingdom</t>
        </is>
      </c>
      <c r="I2730" s="10">
        <f>IF(OR(G2730="",LEFT(A2730,1)="C",D2730&lt;=0,F2730&lt;=0,ISNUMBER(MATCH(B2730,NonProduct,0)),LEFT(B2730,5)="gift_",H2730&lt;&gt;"United Kingdom"),"Drop","Keep")</f>
        <v/>
      </c>
    </row>
    <row r="2731">
      <c r="A2731" t="n">
        <v>540255</v>
      </c>
      <c r="B2731" t="n">
        <v>22116</v>
      </c>
      <c r="C2731" t="inlineStr">
        <is>
          <t>METAL SIGN HIS DINNER IS SERVED</t>
        </is>
      </c>
      <c r="D2731" t="n">
        <v>1</v>
      </c>
      <c r="E2731" s="8" t="n">
        <v>40548.70138888889</v>
      </c>
      <c r="F2731" s="9" t="n">
        <v>1.66</v>
      </c>
      <c r="H2731" t="inlineStr">
        <is>
          <t>United Kingdom</t>
        </is>
      </c>
      <c r="I2731" s="10">
        <f>IF(OR(G2731="",LEFT(A2731,1)="C",D2731&lt;=0,F2731&lt;=0,ISNUMBER(MATCH(B2731,NonProduct,0)),LEFT(B2731,5)="gift_",H2731&lt;&gt;"United Kingdom"),"Drop","Keep")</f>
        <v/>
      </c>
    </row>
    <row r="2732">
      <c r="A2732" t="n">
        <v>540255</v>
      </c>
      <c r="B2732" t="n">
        <v>22134</v>
      </c>
      <c r="C2732" t="inlineStr">
        <is>
          <t xml:space="preserve">MINI LADLE LOVE HEART RED </t>
        </is>
      </c>
      <c r="D2732" t="n">
        <v>1</v>
      </c>
      <c r="E2732" s="8" t="n">
        <v>40548.70138888889</v>
      </c>
      <c r="F2732" s="9" t="n">
        <v>0.43</v>
      </c>
      <c r="H2732" t="inlineStr">
        <is>
          <t>United Kingdom</t>
        </is>
      </c>
      <c r="I2732" s="10">
        <f>IF(OR(G2732="",LEFT(A2732,1)="C",D2732&lt;=0,F2732&lt;=0,ISNUMBER(MATCH(B2732,NonProduct,0)),LEFT(B2732,5)="gift_",H2732&lt;&gt;"United Kingdom"),"Drop","Keep")</f>
        <v/>
      </c>
    </row>
    <row r="2733">
      <c r="A2733" t="n">
        <v>540255</v>
      </c>
      <c r="B2733" t="n">
        <v>22135</v>
      </c>
      <c r="C2733" t="inlineStr">
        <is>
          <t>MINI LADLE LOVE HEART PINK</t>
        </is>
      </c>
      <c r="D2733" t="n">
        <v>2</v>
      </c>
      <c r="E2733" s="8" t="n">
        <v>40548.70138888889</v>
      </c>
      <c r="F2733" s="9" t="n">
        <v>0.43</v>
      </c>
      <c r="H2733" t="inlineStr">
        <is>
          <t>United Kingdom</t>
        </is>
      </c>
      <c r="I2733" s="10">
        <f>IF(OR(G2733="",LEFT(A2733,1)="C",D2733&lt;=0,F2733&lt;=0,ISNUMBER(MATCH(B2733,NonProduct,0)),LEFT(B2733,5)="gift_",H2733&lt;&gt;"United Kingdom"),"Drop","Keep")</f>
        <v/>
      </c>
    </row>
    <row r="2734">
      <c r="A2734" t="n">
        <v>540255</v>
      </c>
      <c r="B2734" t="n">
        <v>22094</v>
      </c>
      <c r="C2734" t="inlineStr">
        <is>
          <t>RED RETROSPOT TISSUE BOX</t>
        </is>
      </c>
      <c r="D2734" t="n">
        <v>3</v>
      </c>
      <c r="E2734" s="8" t="n">
        <v>40548.70138888889</v>
      </c>
      <c r="F2734" s="9" t="n">
        <v>2.51</v>
      </c>
      <c r="H2734" t="inlineStr">
        <is>
          <t>United Kingdom</t>
        </is>
      </c>
      <c r="I2734" s="10">
        <f>IF(OR(G2734="",LEFT(A2734,1)="C",D2734&lt;=0,F2734&lt;=0,ISNUMBER(MATCH(B2734,NonProduct,0)),LEFT(B2734,5)="gift_",H2734&lt;&gt;"United Kingdom"),"Drop","Keep")</f>
        <v/>
      </c>
    </row>
    <row r="2735">
      <c r="A2735" t="n">
        <v>540255</v>
      </c>
      <c r="B2735" t="n">
        <v>20856</v>
      </c>
      <c r="C2735" t="inlineStr">
        <is>
          <t>DENIM PATCH PURSE PINK BUTTERFLY</t>
        </is>
      </c>
      <c r="D2735" t="n">
        <v>1</v>
      </c>
      <c r="E2735" s="8" t="n">
        <v>40548.70138888889</v>
      </c>
      <c r="F2735" s="9" t="n">
        <v>1.66</v>
      </c>
      <c r="H2735" t="inlineStr">
        <is>
          <t>United Kingdom</t>
        </is>
      </c>
      <c r="I2735" s="10">
        <f>IF(OR(G2735="",LEFT(A2735,1)="C",D2735&lt;=0,F2735&lt;=0,ISNUMBER(MATCH(B2735,NonProduct,0)),LEFT(B2735,5)="gift_",H2735&lt;&gt;"United Kingdom"),"Drop","Keep")</f>
        <v/>
      </c>
    </row>
    <row r="2736">
      <c r="A2736" t="n">
        <v>540255</v>
      </c>
      <c r="B2736" t="n">
        <v>20866</v>
      </c>
      <c r="C2736" t="inlineStr">
        <is>
          <t>BLUE ROSE FABRIC MIRROR</t>
        </is>
      </c>
      <c r="D2736" t="n">
        <v>2</v>
      </c>
      <c r="E2736" s="8" t="n">
        <v>40548.70138888889</v>
      </c>
      <c r="F2736" s="9" t="n">
        <v>0.85</v>
      </c>
      <c r="H2736" t="inlineStr">
        <is>
          <t>United Kingdom</t>
        </is>
      </c>
      <c r="I2736" s="10">
        <f>IF(OR(G2736="",LEFT(A2736,1)="C",D2736&lt;=0,F2736&lt;=0,ISNUMBER(MATCH(B2736,NonProduct,0)),LEFT(B2736,5)="gift_",H2736&lt;&gt;"United Kingdom"),"Drop","Keep")</f>
        <v/>
      </c>
    </row>
    <row r="2737">
      <c r="A2737" t="n">
        <v>540255</v>
      </c>
      <c r="B2737" t="n">
        <v>20867</v>
      </c>
      <c r="C2737" t="inlineStr">
        <is>
          <t>PINK ROSE FABRIC MIRROR</t>
        </is>
      </c>
      <c r="D2737" t="n">
        <v>2</v>
      </c>
      <c r="E2737" s="8" t="n">
        <v>40548.70138888889</v>
      </c>
      <c r="F2737" s="9" t="n">
        <v>0.85</v>
      </c>
      <c r="H2737" t="inlineStr">
        <is>
          <t>United Kingdom</t>
        </is>
      </c>
      <c r="I2737" s="10">
        <f>IF(OR(G2737="",LEFT(A2737,1)="C",D2737&lt;=0,F2737&lt;=0,ISNUMBER(MATCH(B2737,NonProduct,0)),LEFT(B2737,5)="gift_",H2737&lt;&gt;"United Kingdom"),"Drop","Keep")</f>
        <v/>
      </c>
    </row>
    <row r="2738">
      <c r="A2738" t="n">
        <v>540255</v>
      </c>
      <c r="B2738" t="n">
        <v>20868</v>
      </c>
      <c r="C2738" t="inlineStr">
        <is>
          <t>SILVER FABRIC MIRROR</t>
        </is>
      </c>
      <c r="D2738" t="n">
        <v>1</v>
      </c>
      <c r="E2738" s="8" t="n">
        <v>40548.70138888889</v>
      </c>
      <c r="F2738" s="9" t="n">
        <v>0.85</v>
      </c>
      <c r="H2738" t="inlineStr">
        <is>
          <t>United Kingdom</t>
        </is>
      </c>
      <c r="I2738" s="10">
        <f>IF(OR(G2738="",LEFT(A2738,1)="C",D2738&lt;=0,F2738&lt;=0,ISNUMBER(MATCH(B2738,NonProduct,0)),LEFT(B2738,5)="gift_",H2738&lt;&gt;"United Kingdom"),"Drop","Keep")</f>
        <v/>
      </c>
    </row>
    <row r="2739">
      <c r="A2739" t="n">
        <v>540255</v>
      </c>
      <c r="B2739" t="n">
        <v>20966</v>
      </c>
      <c r="C2739" t="inlineStr">
        <is>
          <t>SANDWICH BATH SPONGE</t>
        </is>
      </c>
      <c r="D2739" t="n">
        <v>1</v>
      </c>
      <c r="E2739" s="8" t="n">
        <v>40548.70138888889</v>
      </c>
      <c r="F2739" s="9" t="n">
        <v>2.51</v>
      </c>
      <c r="H2739" t="inlineStr">
        <is>
          <t>United Kingdom</t>
        </is>
      </c>
      <c r="I2739" s="10">
        <f>IF(OR(G2739="",LEFT(A2739,1)="C",D2739&lt;=0,F2739&lt;=0,ISNUMBER(MATCH(B2739,NonProduct,0)),LEFT(B2739,5)="gift_",H2739&lt;&gt;"United Kingdom"),"Drop","Keep")</f>
        <v/>
      </c>
    </row>
    <row r="2740">
      <c r="A2740" t="n">
        <v>540255</v>
      </c>
      <c r="B2740" t="n">
        <v>21014</v>
      </c>
      <c r="C2740" t="inlineStr">
        <is>
          <t xml:space="preserve">SWISS CHALET TREE DECORATION </t>
        </is>
      </c>
      <c r="D2740" t="n">
        <v>1</v>
      </c>
      <c r="E2740" s="8" t="n">
        <v>40548.70138888889</v>
      </c>
      <c r="F2740" s="9" t="n">
        <v>1.28</v>
      </c>
      <c r="H2740" t="inlineStr">
        <is>
          <t>United Kingdom</t>
        </is>
      </c>
      <c r="I2740" s="10">
        <f>IF(OR(G2740="",LEFT(A2740,1)="C",D2740&lt;=0,F2740&lt;=0,ISNUMBER(MATCH(B2740,NonProduct,0)),LEFT(B2740,5)="gift_",H2740&lt;&gt;"United Kingdom"),"Drop","Keep")</f>
        <v/>
      </c>
    </row>
    <row r="2741">
      <c r="A2741" t="n">
        <v>540255</v>
      </c>
      <c r="B2741" t="n">
        <v>21015</v>
      </c>
      <c r="C2741" t="inlineStr">
        <is>
          <t>DARK BIRD HOUSE TREE DECORATION</t>
        </is>
      </c>
      <c r="D2741" t="n">
        <v>1</v>
      </c>
      <c r="E2741" s="8" t="n">
        <v>40548.70138888889</v>
      </c>
      <c r="F2741" s="9" t="n">
        <v>1.28</v>
      </c>
      <c r="H2741" t="inlineStr">
        <is>
          <t>United Kingdom</t>
        </is>
      </c>
      <c r="I2741" s="10">
        <f>IF(OR(G2741="",LEFT(A2741,1)="C",D2741&lt;=0,F2741&lt;=0,ISNUMBER(MATCH(B2741,NonProduct,0)),LEFT(B2741,5)="gift_",H2741&lt;&gt;"United Kingdom"),"Drop","Keep")</f>
        <v/>
      </c>
    </row>
    <row r="2742">
      <c r="A2742" t="n">
        <v>540255</v>
      </c>
      <c r="B2742" t="n">
        <v>22182</v>
      </c>
      <c r="C2742" t="inlineStr">
        <is>
          <t>CAKE STAND VICTORIAN FILIGREE SMALL</t>
        </is>
      </c>
      <c r="D2742" t="n">
        <v>1</v>
      </c>
      <c r="E2742" s="8" t="n">
        <v>40548.70138888889</v>
      </c>
      <c r="F2742" s="9" t="n">
        <v>4.21</v>
      </c>
      <c r="H2742" t="inlineStr">
        <is>
          <t>United Kingdom</t>
        </is>
      </c>
      <c r="I2742" s="10">
        <f>IF(OR(G2742="",LEFT(A2742,1)="C",D2742&lt;=0,F2742&lt;=0,ISNUMBER(MATCH(B2742,NonProduct,0)),LEFT(B2742,5)="gift_",H2742&lt;&gt;"United Kingdom"),"Drop","Keep")</f>
        <v/>
      </c>
    </row>
    <row r="2743">
      <c r="A2743" t="n">
        <v>540255</v>
      </c>
      <c r="B2743" t="n">
        <v>22188</v>
      </c>
      <c r="C2743" t="inlineStr">
        <is>
          <t>BLACK HEART CARD HOLDER</t>
        </is>
      </c>
      <c r="D2743" t="n">
        <v>1</v>
      </c>
      <c r="E2743" s="8" t="n">
        <v>40548.70138888889</v>
      </c>
      <c r="F2743" s="9" t="n">
        <v>8.470000000000001</v>
      </c>
      <c r="H2743" t="inlineStr">
        <is>
          <t>United Kingdom</t>
        </is>
      </c>
      <c r="I2743" s="10">
        <f>IF(OR(G2743="",LEFT(A2743,1)="C",D2743&lt;=0,F2743&lt;=0,ISNUMBER(MATCH(B2743,NonProduct,0)),LEFT(B2743,5)="gift_",H2743&lt;&gt;"United Kingdom"),"Drop","Keep")</f>
        <v/>
      </c>
    </row>
    <row r="2744">
      <c r="A2744" t="n">
        <v>540255</v>
      </c>
      <c r="B2744" t="n">
        <v>22189</v>
      </c>
      <c r="C2744" t="inlineStr">
        <is>
          <t>CREAM HEART CARD HOLDER</t>
        </is>
      </c>
      <c r="D2744" t="n">
        <v>1</v>
      </c>
      <c r="E2744" s="8" t="n">
        <v>40548.70138888889</v>
      </c>
      <c r="F2744" s="9" t="n">
        <v>8.470000000000001</v>
      </c>
      <c r="H2744" t="inlineStr">
        <is>
          <t>United Kingdom</t>
        </is>
      </c>
      <c r="I2744" s="10">
        <f>IF(OR(G2744="",LEFT(A2744,1)="C",D2744&lt;=0,F2744&lt;=0,ISNUMBER(MATCH(B2744,NonProduct,0)),LEFT(B2744,5)="gift_",H2744&lt;&gt;"United Kingdom"),"Drop","Keep")</f>
        <v/>
      </c>
    </row>
    <row r="2745">
      <c r="A2745" t="n">
        <v>540255</v>
      </c>
      <c r="B2745" t="n">
        <v>22201</v>
      </c>
      <c r="C2745" t="inlineStr">
        <is>
          <t>FRYING PAN BLUE POLKADOT</t>
        </is>
      </c>
      <c r="D2745" t="n">
        <v>3</v>
      </c>
      <c r="E2745" s="8" t="n">
        <v>40548.70138888889</v>
      </c>
      <c r="F2745" s="9" t="n">
        <v>3.36</v>
      </c>
      <c r="H2745" t="inlineStr">
        <is>
          <t>United Kingdom</t>
        </is>
      </c>
      <c r="I2745" s="10">
        <f>IF(OR(G2745="",LEFT(A2745,1)="C",D2745&lt;=0,F2745&lt;=0,ISNUMBER(MATCH(B2745,NonProduct,0)),LEFT(B2745,5)="gift_",H2745&lt;&gt;"United Kingdom"),"Drop","Keep")</f>
        <v/>
      </c>
    </row>
    <row r="2746">
      <c r="A2746" t="n">
        <v>540255</v>
      </c>
      <c r="B2746" t="n">
        <v>22204</v>
      </c>
      <c r="C2746" t="inlineStr">
        <is>
          <t>MILK PAN BLUE POLKADOT</t>
        </is>
      </c>
      <c r="D2746" t="n">
        <v>1</v>
      </c>
      <c r="E2746" s="8" t="n">
        <v>40548.70138888889</v>
      </c>
      <c r="F2746" s="9" t="n">
        <v>3.36</v>
      </c>
      <c r="H2746" t="inlineStr">
        <is>
          <t>United Kingdom</t>
        </is>
      </c>
      <c r="I2746" s="10">
        <f>IF(OR(G2746="",LEFT(A2746,1)="C",D2746&lt;=0,F2746&lt;=0,ISNUMBER(MATCH(B2746,NonProduct,0)),LEFT(B2746,5)="gift_",H2746&lt;&gt;"United Kingdom"),"Drop","Keep")</f>
        <v/>
      </c>
    </row>
    <row r="2747">
      <c r="A2747" t="n">
        <v>540255</v>
      </c>
      <c r="B2747" t="n">
        <v>21980</v>
      </c>
      <c r="C2747" t="inlineStr">
        <is>
          <t xml:space="preserve">PACK OF 12 RED RETROSPOT TISSUES </t>
        </is>
      </c>
      <c r="D2747" t="n">
        <v>1</v>
      </c>
      <c r="E2747" s="8" t="n">
        <v>40548.70138888889</v>
      </c>
      <c r="F2747" s="9" t="n">
        <v>0.85</v>
      </c>
      <c r="H2747" t="inlineStr">
        <is>
          <t>United Kingdom</t>
        </is>
      </c>
      <c r="I2747" s="10">
        <f>IF(OR(G2747="",LEFT(A2747,1)="C",D2747&lt;=0,F2747&lt;=0,ISNUMBER(MATCH(B2747,NonProduct,0)),LEFT(B2747,5)="gift_",H2747&lt;&gt;"United Kingdom"),"Drop","Keep")</f>
        <v/>
      </c>
    </row>
    <row r="2748">
      <c r="A2748" t="n">
        <v>540255</v>
      </c>
      <c r="B2748" t="n">
        <v>21991</v>
      </c>
      <c r="C2748" t="inlineStr">
        <is>
          <t>BOHEMIAN COLLAGE STATIONERY SET</t>
        </is>
      </c>
      <c r="D2748" t="n">
        <v>1</v>
      </c>
      <c r="E2748" s="8" t="n">
        <v>40548.70138888889</v>
      </c>
      <c r="F2748" s="9" t="n">
        <v>2.51</v>
      </c>
      <c r="H2748" t="inlineStr">
        <is>
          <t>United Kingdom</t>
        </is>
      </c>
      <c r="I2748" s="10">
        <f>IF(OR(G2748="",LEFT(A2748,1)="C",D2748&lt;=0,F2748&lt;=0,ISNUMBER(MATCH(B2748,NonProduct,0)),LEFT(B2748,5)="gift_",H2748&lt;&gt;"United Kingdom"),"Drop","Keep")</f>
        <v/>
      </c>
    </row>
    <row r="2749">
      <c r="A2749" t="n">
        <v>540255</v>
      </c>
      <c r="B2749" t="n">
        <v>22371</v>
      </c>
      <c r="C2749" t="inlineStr">
        <is>
          <t>AIRLINE BAG VINTAGE TOKYO 78</t>
        </is>
      </c>
      <c r="D2749" t="n">
        <v>1</v>
      </c>
      <c r="E2749" s="8" t="n">
        <v>40548.70138888889</v>
      </c>
      <c r="F2749" s="9" t="n">
        <v>4.21</v>
      </c>
      <c r="H2749" t="inlineStr">
        <is>
          <t>United Kingdom</t>
        </is>
      </c>
      <c r="I2749" s="10">
        <f>IF(OR(G2749="",LEFT(A2749,1)="C",D2749&lt;=0,F2749&lt;=0,ISNUMBER(MATCH(B2749,NonProduct,0)),LEFT(B2749,5)="gift_",H2749&lt;&gt;"United Kingdom"),"Drop","Keep")</f>
        <v/>
      </c>
    </row>
    <row r="2750">
      <c r="A2750" t="n">
        <v>540255</v>
      </c>
      <c r="B2750" t="n">
        <v>22374</v>
      </c>
      <c r="C2750" t="inlineStr">
        <is>
          <t>AIRLINE BAG VINTAGE JET SET RED</t>
        </is>
      </c>
      <c r="D2750" t="n">
        <v>1</v>
      </c>
      <c r="E2750" s="8" t="n">
        <v>40548.70138888889</v>
      </c>
      <c r="F2750" s="9" t="n">
        <v>4.21</v>
      </c>
      <c r="H2750" t="inlineStr">
        <is>
          <t>United Kingdom</t>
        </is>
      </c>
      <c r="I2750" s="10">
        <f>IF(OR(G2750="",LEFT(A2750,1)="C",D2750&lt;=0,F2750&lt;=0,ISNUMBER(MATCH(B2750,NonProduct,0)),LEFT(B2750,5)="gift_",H2750&lt;&gt;"United Kingdom"),"Drop","Keep")</f>
        <v/>
      </c>
    </row>
    <row r="2751">
      <c r="A2751" t="n">
        <v>540255</v>
      </c>
      <c r="B2751" t="n">
        <v>22377</v>
      </c>
      <c r="C2751" t="inlineStr">
        <is>
          <t xml:space="preserve">BOTTLE BAG RETROSPOT </t>
        </is>
      </c>
      <c r="D2751" t="n">
        <v>4</v>
      </c>
      <c r="E2751" s="8" t="n">
        <v>40548.70138888889</v>
      </c>
      <c r="F2751" s="9" t="n">
        <v>1.66</v>
      </c>
      <c r="H2751" t="inlineStr">
        <is>
          <t>United Kingdom</t>
        </is>
      </c>
      <c r="I2751" s="10">
        <f>IF(OR(G2751="",LEFT(A2751,1)="C",D2751&lt;=0,F2751&lt;=0,ISNUMBER(MATCH(B2751,NonProduct,0)),LEFT(B2751,5)="gift_",H2751&lt;&gt;"United Kingdom"),"Drop","Keep")</f>
        <v/>
      </c>
    </row>
    <row r="2752">
      <c r="A2752" t="n">
        <v>540255</v>
      </c>
      <c r="B2752" t="n">
        <v>22378</v>
      </c>
      <c r="C2752" t="inlineStr">
        <is>
          <t xml:space="preserve">WALL TIDY RETROSPOT </t>
        </is>
      </c>
      <c r="D2752" t="n">
        <v>8</v>
      </c>
      <c r="E2752" s="8" t="n">
        <v>40548.70138888889</v>
      </c>
      <c r="F2752" s="9" t="n">
        <v>1.66</v>
      </c>
      <c r="H2752" t="inlineStr">
        <is>
          <t>United Kingdom</t>
        </is>
      </c>
      <c r="I2752" s="10">
        <f>IF(OR(G2752="",LEFT(A2752,1)="C",D2752&lt;=0,F2752&lt;=0,ISNUMBER(MATCH(B2752,NonProduct,0)),LEFT(B2752,5)="gift_",H2752&lt;&gt;"United Kingdom"),"Drop","Keep")</f>
        <v/>
      </c>
    </row>
    <row r="2753">
      <c r="A2753" t="n">
        <v>540255</v>
      </c>
      <c r="B2753" t="n">
        <v>22381</v>
      </c>
      <c r="C2753" t="inlineStr">
        <is>
          <t>TOY TIDY PINK POLKADOT</t>
        </is>
      </c>
      <c r="D2753" t="n">
        <v>1</v>
      </c>
      <c r="E2753" s="8" t="n">
        <v>40548.70138888889</v>
      </c>
      <c r="F2753" s="9" t="n">
        <v>4.21</v>
      </c>
      <c r="H2753" t="inlineStr">
        <is>
          <t>United Kingdom</t>
        </is>
      </c>
      <c r="I2753" s="10">
        <f>IF(OR(G2753="",LEFT(A2753,1)="C",D2753&lt;=0,F2753&lt;=0,ISNUMBER(MATCH(B2753,NonProduct,0)),LEFT(B2753,5)="gift_",H2753&lt;&gt;"United Kingdom"),"Drop","Keep")</f>
        <v/>
      </c>
    </row>
    <row r="2754">
      <c r="A2754" t="n">
        <v>540255</v>
      </c>
      <c r="B2754" t="n">
        <v>22411</v>
      </c>
      <c r="C2754" t="inlineStr">
        <is>
          <t>JUMBO SHOPPER VINTAGE RED PAISLEY</t>
        </is>
      </c>
      <c r="D2754" t="n">
        <v>1</v>
      </c>
      <c r="E2754" s="8" t="n">
        <v>40548.70138888889</v>
      </c>
      <c r="F2754" s="9" t="n">
        <v>4.21</v>
      </c>
      <c r="H2754" t="inlineStr">
        <is>
          <t>United Kingdom</t>
        </is>
      </c>
      <c r="I2754" s="10">
        <f>IF(OR(G2754="",LEFT(A2754,1)="C",D2754&lt;=0,F2754&lt;=0,ISNUMBER(MATCH(B2754,NonProduct,0)),LEFT(B2754,5)="gift_",H2754&lt;&gt;"United Kingdom"),"Drop","Keep")</f>
        <v/>
      </c>
    </row>
    <row r="2755">
      <c r="A2755" t="n">
        <v>540255</v>
      </c>
      <c r="B2755" t="n">
        <v>22417</v>
      </c>
      <c r="C2755" t="inlineStr">
        <is>
          <t>PACK OF 60 SPACEBOY CAKE CASES</t>
        </is>
      </c>
      <c r="D2755" t="n">
        <v>3</v>
      </c>
      <c r="E2755" s="8" t="n">
        <v>40548.70138888889</v>
      </c>
      <c r="F2755" s="9" t="n">
        <v>1.28</v>
      </c>
      <c r="H2755" t="inlineStr">
        <is>
          <t>United Kingdom</t>
        </is>
      </c>
      <c r="I2755" s="10">
        <f>IF(OR(G2755="",LEFT(A2755,1)="C",D2755&lt;=0,F2755&lt;=0,ISNUMBER(MATCH(B2755,NonProduct,0)),LEFT(B2755,5)="gift_",H2755&lt;&gt;"United Kingdom"),"Drop","Keep")</f>
        <v/>
      </c>
    </row>
    <row r="2756">
      <c r="A2756" t="n">
        <v>540255</v>
      </c>
      <c r="B2756" t="n">
        <v>22438</v>
      </c>
      <c r="C2756" t="inlineStr">
        <is>
          <t>BALLOON ART MAKE YOUR OWN FLOWERS</t>
        </is>
      </c>
      <c r="D2756" t="n">
        <v>3</v>
      </c>
      <c r="E2756" s="8" t="n">
        <v>40548.70138888889</v>
      </c>
      <c r="F2756" s="9" t="n">
        <v>1.66</v>
      </c>
      <c r="H2756" t="inlineStr">
        <is>
          <t>United Kingdom</t>
        </is>
      </c>
      <c r="I2756" s="10">
        <f>IF(OR(G2756="",LEFT(A2756,1)="C",D2756&lt;=0,F2756&lt;=0,ISNUMBER(MATCH(B2756,NonProduct,0)),LEFT(B2756,5)="gift_",H2756&lt;&gt;"United Kingdom"),"Drop","Keep")</f>
        <v/>
      </c>
    </row>
    <row r="2757">
      <c r="A2757" t="n">
        <v>540255</v>
      </c>
      <c r="B2757" t="n">
        <v>22446</v>
      </c>
      <c r="C2757" t="inlineStr">
        <is>
          <t>PIN CUSHION BABUSHKA PINK</t>
        </is>
      </c>
      <c r="D2757" t="n">
        <v>1</v>
      </c>
      <c r="E2757" s="8" t="n">
        <v>40548.70138888889</v>
      </c>
      <c r="F2757" s="9" t="n">
        <v>2.51</v>
      </c>
      <c r="H2757" t="inlineStr">
        <is>
          <t>United Kingdom</t>
        </is>
      </c>
      <c r="I2757" s="10">
        <f>IF(OR(G2757="",LEFT(A2757,1)="C",D2757&lt;=0,F2757&lt;=0,ISNUMBER(MATCH(B2757,NonProduct,0)),LEFT(B2757,5)="gift_",H2757&lt;&gt;"United Kingdom"),"Drop","Keep")</f>
        <v/>
      </c>
    </row>
    <row r="2758">
      <c r="A2758" t="n">
        <v>540255</v>
      </c>
      <c r="B2758" t="n">
        <v>22023</v>
      </c>
      <c r="C2758" t="inlineStr">
        <is>
          <t>EMPIRE BIRTHDAY CARD</t>
        </is>
      </c>
      <c r="D2758" t="n">
        <v>1</v>
      </c>
      <c r="E2758" s="8" t="n">
        <v>40548.70138888889</v>
      </c>
      <c r="F2758" s="9" t="n">
        <v>0.85</v>
      </c>
      <c r="H2758" t="inlineStr">
        <is>
          <t>United Kingdom</t>
        </is>
      </c>
      <c r="I2758" s="10">
        <f>IF(OR(G2758="",LEFT(A2758,1)="C",D2758&lt;=0,F2758&lt;=0,ISNUMBER(MATCH(B2758,NonProduct,0)),LEFT(B2758,5)="gift_",H2758&lt;&gt;"United Kingdom"),"Drop","Keep")</f>
        <v/>
      </c>
    </row>
    <row r="2759">
      <c r="A2759" t="n">
        <v>540255</v>
      </c>
      <c r="B2759" t="n">
        <v>22031</v>
      </c>
      <c r="C2759" t="inlineStr">
        <is>
          <t>BOTANICAL LAVENDER BIRTHDAY CARD</t>
        </is>
      </c>
      <c r="D2759" t="n">
        <v>1</v>
      </c>
      <c r="E2759" s="8" t="n">
        <v>40548.70138888889</v>
      </c>
      <c r="F2759" s="9" t="n">
        <v>0.43</v>
      </c>
      <c r="H2759" t="inlineStr">
        <is>
          <t>United Kingdom</t>
        </is>
      </c>
      <c r="I2759" s="10">
        <f>IF(OR(G2759="",LEFT(A2759,1)="C",D2759&lt;=0,F2759&lt;=0,ISNUMBER(MATCH(B2759,NonProduct,0)),LEFT(B2759,5)="gift_",H2759&lt;&gt;"United Kingdom"),"Drop","Keep")</f>
        <v/>
      </c>
    </row>
    <row r="2760">
      <c r="A2760" t="n">
        <v>540255</v>
      </c>
      <c r="B2760" t="n">
        <v>21976</v>
      </c>
      <c r="C2760" t="inlineStr">
        <is>
          <t>PACK OF 60 MUSHROOM CAKE CASES</t>
        </is>
      </c>
      <c r="D2760" t="n">
        <v>3</v>
      </c>
      <c r="E2760" s="8" t="n">
        <v>40548.70138888889</v>
      </c>
      <c r="F2760" s="9" t="n">
        <v>1.28</v>
      </c>
      <c r="H2760" t="inlineStr">
        <is>
          <t>United Kingdom</t>
        </is>
      </c>
      <c r="I2760" s="10">
        <f>IF(OR(G2760="",LEFT(A2760,1)="C",D2760&lt;=0,F2760&lt;=0,ISNUMBER(MATCH(B2760,NonProduct,0)),LEFT(B2760,5)="gift_",H2760&lt;&gt;"United Kingdom"),"Drop","Keep")</f>
        <v/>
      </c>
    </row>
    <row r="2761">
      <c r="A2761" t="n">
        <v>540255</v>
      </c>
      <c r="B2761" t="n">
        <v>21916</v>
      </c>
      <c r="C2761" t="inlineStr">
        <is>
          <t>SET 12 RETRO WHITE CHALK STICKS</t>
        </is>
      </c>
      <c r="D2761" t="n">
        <v>1</v>
      </c>
      <c r="E2761" s="8" t="n">
        <v>40548.70138888889</v>
      </c>
      <c r="F2761" s="9" t="n">
        <v>0.85</v>
      </c>
      <c r="H2761" t="inlineStr">
        <is>
          <t>United Kingdom</t>
        </is>
      </c>
      <c r="I2761" s="10">
        <f>IF(OR(G2761="",LEFT(A2761,1)="C",D2761&lt;=0,F2761&lt;=0,ISNUMBER(MATCH(B2761,NonProduct,0)),LEFT(B2761,5)="gift_",H2761&lt;&gt;"United Kingdom"),"Drop","Keep")</f>
        <v/>
      </c>
    </row>
    <row r="2762">
      <c r="A2762" t="n">
        <v>540255</v>
      </c>
      <c r="B2762" t="n">
        <v>21934</v>
      </c>
      <c r="C2762" t="inlineStr">
        <is>
          <t>SKULL SHOULDER BAG</t>
        </is>
      </c>
      <c r="D2762" t="n">
        <v>3</v>
      </c>
      <c r="E2762" s="8" t="n">
        <v>40548.70138888889</v>
      </c>
      <c r="F2762" s="9" t="n">
        <v>1.66</v>
      </c>
      <c r="H2762" t="inlineStr">
        <is>
          <t>United Kingdom</t>
        </is>
      </c>
      <c r="I2762" s="10">
        <f>IF(OR(G2762="",LEFT(A2762,1)="C",D2762&lt;=0,F2762&lt;=0,ISNUMBER(MATCH(B2762,NonProduct,0)),LEFT(B2762,5)="gift_",H2762&lt;&gt;"United Kingdom"),"Drop","Keep")</f>
        <v/>
      </c>
    </row>
    <row r="2763">
      <c r="A2763" t="n">
        <v>540255</v>
      </c>
      <c r="B2763" t="n">
        <v>21935</v>
      </c>
      <c r="C2763" t="inlineStr">
        <is>
          <t>SUKI  SHOULDER BAG</t>
        </is>
      </c>
      <c r="D2763" t="n">
        <v>5</v>
      </c>
      <c r="E2763" s="8" t="n">
        <v>40548.70138888889</v>
      </c>
      <c r="F2763" s="9" t="n">
        <v>1.66</v>
      </c>
      <c r="H2763" t="inlineStr">
        <is>
          <t>United Kingdom</t>
        </is>
      </c>
      <c r="I2763" s="10">
        <f>IF(OR(G2763="",LEFT(A2763,1)="C",D2763&lt;=0,F2763&lt;=0,ISNUMBER(MATCH(B2763,NonProduct,0)),LEFT(B2763,5)="gift_",H2763&lt;&gt;"United Kingdom"),"Drop","Keep")</f>
        <v/>
      </c>
    </row>
    <row r="2764">
      <c r="A2764" t="n">
        <v>540255</v>
      </c>
      <c r="B2764" t="n">
        <v>21949</v>
      </c>
      <c r="C2764" t="inlineStr">
        <is>
          <t>SET OF 6 STRAWBERRY CHOPSTICKS</t>
        </is>
      </c>
      <c r="D2764" t="n">
        <v>1</v>
      </c>
      <c r="E2764" s="8" t="n">
        <v>40548.70138888889</v>
      </c>
      <c r="F2764" s="9" t="n">
        <v>1.28</v>
      </c>
      <c r="H2764" t="inlineStr">
        <is>
          <t>United Kingdom</t>
        </is>
      </c>
      <c r="I2764" s="10">
        <f>IF(OR(G2764="",LEFT(A2764,1)="C",D2764&lt;=0,F2764&lt;=0,ISNUMBER(MATCH(B2764,NonProduct,0)),LEFT(B2764,5)="gift_",H2764&lt;&gt;"United Kingdom"),"Drop","Keep")</f>
        <v/>
      </c>
    </row>
    <row r="2765">
      <c r="A2765" t="n">
        <v>540255</v>
      </c>
      <c r="B2765" t="n">
        <v>21883</v>
      </c>
      <c r="C2765" t="inlineStr">
        <is>
          <t xml:space="preserve">STARS GIFT TAPE </t>
        </is>
      </c>
      <c r="D2765" t="n">
        <v>5</v>
      </c>
      <c r="E2765" s="8" t="n">
        <v>40548.70138888889</v>
      </c>
      <c r="F2765" s="9" t="n">
        <v>0.43</v>
      </c>
      <c r="H2765" t="inlineStr">
        <is>
          <t>United Kingdom</t>
        </is>
      </c>
      <c r="I2765" s="10">
        <f>IF(OR(G2765="",LEFT(A2765,1)="C",D2765&lt;=0,F2765&lt;=0,ISNUMBER(MATCH(B2765,NonProduct,0)),LEFT(B2765,5)="gift_",H2765&lt;&gt;"United Kingdom"),"Drop","Keep")</f>
        <v/>
      </c>
    </row>
    <row r="2766">
      <c r="A2766" t="n">
        <v>540255</v>
      </c>
      <c r="B2766" t="n">
        <v>21884</v>
      </c>
      <c r="C2766" t="inlineStr">
        <is>
          <t>CAKES AND BOWS GIFT  TAPE</t>
        </is>
      </c>
      <c r="D2766" t="n">
        <v>1</v>
      </c>
      <c r="E2766" s="8" t="n">
        <v>40548.70138888889</v>
      </c>
      <c r="F2766" s="9" t="n">
        <v>0.43</v>
      </c>
      <c r="H2766" t="inlineStr">
        <is>
          <t>United Kingdom</t>
        </is>
      </c>
      <c r="I2766" s="10">
        <f>IF(OR(G2766="",LEFT(A2766,1)="C",D2766&lt;=0,F2766&lt;=0,ISNUMBER(MATCH(B2766,NonProduct,0)),LEFT(B2766,5)="gift_",H2766&lt;&gt;"United Kingdom"),"Drop","Keep")</f>
        <v/>
      </c>
    </row>
    <row r="2767">
      <c r="A2767" t="n">
        <v>540255</v>
      </c>
      <c r="B2767" t="n">
        <v>21803</v>
      </c>
      <c r="C2767" t="inlineStr">
        <is>
          <t>CHRISTMAS TREE STAR DECORATION</t>
        </is>
      </c>
      <c r="D2767" t="n">
        <v>3</v>
      </c>
      <c r="E2767" s="8" t="n">
        <v>40548.70138888889</v>
      </c>
      <c r="F2767" s="9" t="n">
        <v>0.43</v>
      </c>
      <c r="H2767" t="inlineStr">
        <is>
          <t>United Kingdom</t>
        </is>
      </c>
      <c r="I2767" s="10">
        <f>IF(OR(G2767="",LEFT(A2767,1)="C",D2767&lt;=0,F2767&lt;=0,ISNUMBER(MATCH(B2767,NonProduct,0)),LEFT(B2767,5)="gift_",H2767&lt;&gt;"United Kingdom"),"Drop","Keep")</f>
        <v/>
      </c>
    </row>
    <row r="2768">
      <c r="A2768" t="n">
        <v>540255</v>
      </c>
      <c r="B2768" t="n">
        <v>21820</v>
      </c>
      <c r="C2768" t="inlineStr">
        <is>
          <t xml:space="preserve">GLITTER HEART GARLAND WITH BELLS </t>
        </is>
      </c>
      <c r="D2768" t="n">
        <v>1</v>
      </c>
      <c r="E2768" s="8" t="n">
        <v>40548.70138888889</v>
      </c>
      <c r="F2768" s="9" t="n">
        <v>7.62</v>
      </c>
      <c r="H2768" t="inlineStr">
        <is>
          <t>United Kingdom</t>
        </is>
      </c>
      <c r="I2768" s="10">
        <f>IF(OR(G2768="",LEFT(A2768,1)="C",D2768&lt;=0,F2768&lt;=0,ISNUMBER(MATCH(B2768,NonProduct,0)),LEFT(B2768,5)="gift_",H2768&lt;&gt;"United Kingdom"),"Drop","Keep")</f>
        <v/>
      </c>
    </row>
    <row r="2769">
      <c r="A2769" t="n">
        <v>540255</v>
      </c>
      <c r="B2769" t="n">
        <v>21846</v>
      </c>
      <c r="C2769" t="inlineStr">
        <is>
          <t>PINK DIAMANTE PEN IN GIFT BOX</t>
        </is>
      </c>
      <c r="D2769" t="n">
        <v>5</v>
      </c>
      <c r="E2769" s="8" t="n">
        <v>40548.70138888889</v>
      </c>
      <c r="F2769" s="9" t="n">
        <v>1.66</v>
      </c>
      <c r="H2769" t="inlineStr">
        <is>
          <t>United Kingdom</t>
        </is>
      </c>
      <c r="I2769" s="10">
        <f>IF(OR(G2769="",LEFT(A2769,1)="C",D2769&lt;=0,F2769&lt;=0,ISNUMBER(MATCH(B2769,NonProduct,0)),LEFT(B2769,5)="gift_",H2769&lt;&gt;"United Kingdom"),"Drop","Keep")</f>
        <v/>
      </c>
    </row>
    <row r="2770">
      <c r="A2770" t="n">
        <v>540255</v>
      </c>
      <c r="B2770" t="n">
        <v>21849</v>
      </c>
      <c r="C2770" t="inlineStr">
        <is>
          <t>SILVER DIAMANTE PEN IN GIFT BOX</t>
        </is>
      </c>
      <c r="D2770" t="n">
        <v>1</v>
      </c>
      <c r="E2770" s="8" t="n">
        <v>40548.70138888889</v>
      </c>
      <c r="F2770" s="9" t="n">
        <v>1.66</v>
      </c>
      <c r="H2770" t="inlineStr">
        <is>
          <t>United Kingdom</t>
        </is>
      </c>
      <c r="I2770" s="10">
        <f>IF(OR(G2770="",LEFT(A2770,1)="C",D2770&lt;=0,F2770&lt;=0,ISNUMBER(MATCH(B2770,NonProduct,0)),LEFT(B2770,5)="gift_",H2770&lt;&gt;"United Kingdom"),"Drop","Keep")</f>
        <v/>
      </c>
    </row>
    <row r="2771">
      <c r="A2771" t="n">
        <v>540255</v>
      </c>
      <c r="B2771" t="n">
        <v>21879</v>
      </c>
      <c r="C2771" t="inlineStr">
        <is>
          <t>HEARTS GIFT TAPE</t>
        </is>
      </c>
      <c r="D2771" t="n">
        <v>2</v>
      </c>
      <c r="E2771" s="8" t="n">
        <v>40548.70138888889</v>
      </c>
      <c r="F2771" s="9" t="n">
        <v>0.43</v>
      </c>
      <c r="H2771" t="inlineStr">
        <is>
          <t>United Kingdom</t>
        </is>
      </c>
      <c r="I2771" s="10">
        <f>IF(OR(G2771="",LEFT(A2771,1)="C",D2771&lt;=0,F2771&lt;=0,ISNUMBER(MATCH(B2771,NonProduct,0)),LEFT(B2771,5)="gift_",H2771&lt;&gt;"United Kingdom"),"Drop","Keep")</f>
        <v/>
      </c>
    </row>
    <row r="2772">
      <c r="A2772" t="n">
        <v>540255</v>
      </c>
      <c r="B2772" t="n">
        <v>21880</v>
      </c>
      <c r="C2772" t="inlineStr">
        <is>
          <t>RED RETROSPOT TAPE</t>
        </is>
      </c>
      <c r="D2772" t="n">
        <v>10</v>
      </c>
      <c r="E2772" s="8" t="n">
        <v>40548.70138888889</v>
      </c>
      <c r="F2772" s="9" t="n">
        <v>0.43</v>
      </c>
      <c r="H2772" t="inlineStr">
        <is>
          <t>United Kingdom</t>
        </is>
      </c>
      <c r="I2772" s="10">
        <f>IF(OR(G2772="",LEFT(A2772,1)="C",D2772&lt;=0,F2772&lt;=0,ISNUMBER(MATCH(B2772,NonProduct,0)),LEFT(B2772,5)="gift_",H2772&lt;&gt;"United Kingdom"),"Drop","Keep")</f>
        <v/>
      </c>
    </row>
    <row r="2773">
      <c r="A2773" t="n">
        <v>540255</v>
      </c>
      <c r="B2773" t="n">
        <v>21775</v>
      </c>
      <c r="C2773" t="inlineStr">
        <is>
          <t>DECORATIVE FLORE BATHROOM BOTTLE</t>
        </is>
      </c>
      <c r="D2773" t="n">
        <v>4</v>
      </c>
      <c r="E2773" s="8" t="n">
        <v>40548.70138888889</v>
      </c>
      <c r="F2773" s="9" t="n">
        <v>1.28</v>
      </c>
      <c r="H2773" t="inlineStr">
        <is>
          <t>United Kingdom</t>
        </is>
      </c>
      <c r="I2773" s="10">
        <f>IF(OR(G2773="",LEFT(A2773,1)="C",D2773&lt;=0,F2773&lt;=0,ISNUMBER(MATCH(B2773,NonProduct,0)),LEFT(B2773,5)="gift_",H2773&lt;&gt;"United Kingdom"),"Drop","Keep")</f>
        <v/>
      </c>
    </row>
    <row r="2774">
      <c r="A2774" t="n">
        <v>540255</v>
      </c>
      <c r="B2774" t="n">
        <v>21801</v>
      </c>
      <c r="C2774" t="inlineStr">
        <is>
          <t>CHRISTMAS TREE DECORATION WITH BELL</t>
        </is>
      </c>
      <c r="D2774" t="n">
        <v>3</v>
      </c>
      <c r="E2774" s="8" t="n">
        <v>40548.70138888889</v>
      </c>
      <c r="F2774" s="9" t="n">
        <v>0.43</v>
      </c>
      <c r="H2774" t="inlineStr">
        <is>
          <t>United Kingdom</t>
        </is>
      </c>
      <c r="I2774" s="10">
        <f>IF(OR(G2774="",LEFT(A2774,1)="C",D2774&lt;=0,F2774&lt;=0,ISNUMBER(MATCH(B2774,NonProduct,0)),LEFT(B2774,5)="gift_",H2774&lt;&gt;"United Kingdom"),"Drop","Keep")</f>
        <v/>
      </c>
    </row>
    <row r="2775">
      <c r="A2775" t="n">
        <v>540255</v>
      </c>
      <c r="B2775" t="n">
        <v>21025</v>
      </c>
      <c r="C2775" t="inlineStr">
        <is>
          <t>SPACE FROG</t>
        </is>
      </c>
      <c r="D2775" t="n">
        <v>1</v>
      </c>
      <c r="E2775" s="8" t="n">
        <v>40548.70138888889</v>
      </c>
      <c r="F2775" s="9" t="n">
        <v>0.85</v>
      </c>
      <c r="H2775" t="inlineStr">
        <is>
          <t>United Kingdom</t>
        </is>
      </c>
      <c r="I2775" s="10">
        <f>IF(OR(G2775="",LEFT(A2775,1)="C",D2775&lt;=0,F2775&lt;=0,ISNUMBER(MATCH(B2775,NonProduct,0)),LEFT(B2775,5)="gift_",H2775&lt;&gt;"United Kingdom"),"Drop","Keep")</f>
        <v/>
      </c>
    </row>
    <row r="2776">
      <c r="A2776" t="n">
        <v>540255</v>
      </c>
      <c r="B2776" t="n">
        <v>21028</v>
      </c>
      <c r="C2776" t="inlineStr">
        <is>
          <t>NINJA RABBIT BLACK</t>
        </is>
      </c>
      <c r="D2776" t="n">
        <v>1</v>
      </c>
      <c r="E2776" s="8" t="n">
        <v>40548.70138888889</v>
      </c>
      <c r="F2776" s="9" t="n">
        <v>0.85</v>
      </c>
      <c r="H2776" t="inlineStr">
        <is>
          <t>United Kingdom</t>
        </is>
      </c>
      <c r="I2776" s="10">
        <f>IF(OR(G2776="",LEFT(A2776,1)="C",D2776&lt;=0,F2776&lt;=0,ISNUMBER(MATCH(B2776,NonProduct,0)),LEFT(B2776,5)="gift_",H2776&lt;&gt;"United Kingdom"),"Drop","Keep")</f>
        <v/>
      </c>
    </row>
    <row r="2777">
      <c r="A2777" t="n">
        <v>540255</v>
      </c>
      <c r="B2777" t="n">
        <v>21033</v>
      </c>
      <c r="C2777" t="inlineStr">
        <is>
          <t>JUMBO BAG CHARLIE AND LOLA TOYS</t>
        </is>
      </c>
      <c r="D2777" t="n">
        <v>4</v>
      </c>
      <c r="E2777" s="8" t="n">
        <v>40548.70138888889</v>
      </c>
      <c r="F2777" s="9" t="n">
        <v>2.51</v>
      </c>
      <c r="H2777" t="inlineStr">
        <is>
          <t>United Kingdom</t>
        </is>
      </c>
      <c r="I2777" s="10">
        <f>IF(OR(G2777="",LEFT(A2777,1)="C",D2777&lt;=0,F2777&lt;=0,ISNUMBER(MATCH(B2777,NonProduct,0)),LEFT(B2777,5)="gift_",H2777&lt;&gt;"United Kingdom"),"Drop","Keep")</f>
        <v/>
      </c>
    </row>
    <row r="2778">
      <c r="A2778" t="n">
        <v>540255</v>
      </c>
      <c r="B2778" t="n">
        <v>21043</v>
      </c>
      <c r="C2778" t="inlineStr">
        <is>
          <t>APRON MODERN VINTAGE COTTON</t>
        </is>
      </c>
      <c r="D2778" t="n">
        <v>1</v>
      </c>
      <c r="E2778" s="8" t="n">
        <v>40548.70138888889</v>
      </c>
      <c r="F2778" s="9" t="n">
        <v>4.21</v>
      </c>
      <c r="H2778" t="inlineStr">
        <is>
          <t>United Kingdom</t>
        </is>
      </c>
      <c r="I2778" s="10">
        <f>IF(OR(G2778="",LEFT(A2778,1)="C",D2778&lt;=0,F2778&lt;=0,ISNUMBER(MATCH(B2778,NonProduct,0)),LEFT(B2778,5)="gift_",H2778&lt;&gt;"United Kingdom"),"Drop","Keep")</f>
        <v/>
      </c>
    </row>
    <row r="2779">
      <c r="A2779" t="n">
        <v>540255</v>
      </c>
      <c r="B2779" t="n">
        <v>21051</v>
      </c>
      <c r="C2779" t="inlineStr">
        <is>
          <t xml:space="preserve">RIBBONS PURSE </t>
        </is>
      </c>
      <c r="D2779" t="n">
        <v>3</v>
      </c>
      <c r="E2779" s="8" t="n">
        <v>40548.70138888889</v>
      </c>
      <c r="F2779" s="9" t="n">
        <v>1.66</v>
      </c>
      <c r="H2779" t="inlineStr">
        <is>
          <t>United Kingdom</t>
        </is>
      </c>
      <c r="I2779" s="10">
        <f>IF(OR(G2779="",LEFT(A2779,1)="C",D2779&lt;=0,F2779&lt;=0,ISNUMBER(MATCH(B2779,NonProduct,0)),LEFT(B2779,5)="gift_",H2779&lt;&gt;"United Kingdom"),"Drop","Keep")</f>
        <v/>
      </c>
    </row>
    <row r="2780">
      <c r="A2780" t="n">
        <v>540255</v>
      </c>
      <c r="B2780" t="n">
        <v>21107</v>
      </c>
      <c r="C2780" t="inlineStr">
        <is>
          <t xml:space="preserve">CREAM SLICE FLANNEL PINK SPOT </t>
        </is>
      </c>
      <c r="D2780" t="n">
        <v>1</v>
      </c>
      <c r="E2780" s="8" t="n">
        <v>40548.70138888889</v>
      </c>
      <c r="F2780" s="9" t="n">
        <v>5.91</v>
      </c>
      <c r="H2780" t="inlineStr">
        <is>
          <t>United Kingdom</t>
        </is>
      </c>
      <c r="I2780" s="10">
        <f>IF(OR(G2780="",LEFT(A2780,1)="C",D2780&lt;=0,F2780&lt;=0,ISNUMBER(MATCH(B2780,NonProduct,0)),LEFT(B2780,5)="gift_",H2780&lt;&gt;"United Kingdom"),"Drop","Keep")</f>
        <v/>
      </c>
    </row>
    <row r="2781">
      <c r="A2781" t="n">
        <v>540255</v>
      </c>
      <c r="B2781" t="n">
        <v>21108</v>
      </c>
      <c r="C2781" t="inlineStr">
        <is>
          <t>FAIRY CAKE FLANNEL ASSORTED COLOUR</t>
        </is>
      </c>
      <c r="D2781" t="n">
        <v>2</v>
      </c>
      <c r="E2781" s="8" t="n">
        <v>40548.70138888889</v>
      </c>
      <c r="F2781" s="9" t="n">
        <v>5.06</v>
      </c>
      <c r="H2781" t="inlineStr">
        <is>
          <t>United Kingdom</t>
        </is>
      </c>
      <c r="I2781" s="10">
        <f>IF(OR(G2781="",LEFT(A2781,1)="C",D2781&lt;=0,F2781&lt;=0,ISNUMBER(MATCH(B2781,NonProduct,0)),LEFT(B2781,5)="gift_",H2781&lt;&gt;"United Kingdom"),"Drop","Keep")</f>
        <v/>
      </c>
    </row>
    <row r="2782">
      <c r="A2782" t="n">
        <v>540255</v>
      </c>
      <c r="B2782" t="n">
        <v>21109</v>
      </c>
      <c r="C2782" t="inlineStr">
        <is>
          <t>LARGE CAKE TOWEL CHOCOLATE SPOTS</t>
        </is>
      </c>
      <c r="D2782" t="n">
        <v>1</v>
      </c>
      <c r="E2782" s="8" t="n">
        <v>40548.70138888889</v>
      </c>
      <c r="F2782" s="9" t="n">
        <v>4.21</v>
      </c>
      <c r="H2782" t="inlineStr">
        <is>
          <t>United Kingdom</t>
        </is>
      </c>
      <c r="I2782" s="10">
        <f>IF(OR(G2782="",LEFT(A2782,1)="C",D2782&lt;=0,F2782&lt;=0,ISNUMBER(MATCH(B2782,NonProduct,0)),LEFT(B2782,5)="gift_",H2782&lt;&gt;"United Kingdom"),"Drop","Keep")</f>
        <v/>
      </c>
    </row>
    <row r="2783">
      <c r="A2783" t="n">
        <v>540255</v>
      </c>
      <c r="B2783" t="n">
        <v>21110</v>
      </c>
      <c r="C2783" t="inlineStr">
        <is>
          <t>LARGE CAKE TOWEL PINK SPOTS</t>
        </is>
      </c>
      <c r="D2783" t="n">
        <v>8</v>
      </c>
      <c r="E2783" s="8" t="n">
        <v>40548.70138888889</v>
      </c>
      <c r="F2783" s="9" t="n">
        <v>4.21</v>
      </c>
      <c r="H2783" t="inlineStr">
        <is>
          <t>United Kingdom</t>
        </is>
      </c>
      <c r="I2783" s="10">
        <f>IF(OR(G2783="",LEFT(A2783,1)="C",D2783&lt;=0,F2783&lt;=0,ISNUMBER(MATCH(B2783,NonProduct,0)),LEFT(B2783,5)="gift_",H2783&lt;&gt;"United Kingdom"),"Drop","Keep")</f>
        <v/>
      </c>
    </row>
    <row r="2784">
      <c r="A2784" t="n">
        <v>540255</v>
      </c>
      <c r="B2784" t="n">
        <v>21111</v>
      </c>
      <c r="C2784" t="inlineStr">
        <is>
          <t>SWISS ROLL TOWEL, CHOCOLATE  SPOTS</t>
        </is>
      </c>
      <c r="D2784" t="n">
        <v>1</v>
      </c>
      <c r="E2784" s="8" t="n">
        <v>40548.70138888889</v>
      </c>
      <c r="F2784" s="9" t="n">
        <v>2.51</v>
      </c>
      <c r="H2784" t="inlineStr">
        <is>
          <t>United Kingdom</t>
        </is>
      </c>
      <c r="I2784" s="10">
        <f>IF(OR(G2784="",LEFT(A2784,1)="C",D2784&lt;=0,F2784&lt;=0,ISNUMBER(MATCH(B2784,NonProduct,0)),LEFT(B2784,5)="gift_",H2784&lt;&gt;"United Kingdom"),"Drop","Keep")</f>
        <v/>
      </c>
    </row>
    <row r="2785">
      <c r="A2785" t="n">
        <v>540255</v>
      </c>
      <c r="B2785" t="n">
        <v>21112</v>
      </c>
      <c r="C2785" t="inlineStr">
        <is>
          <t>SWISS ROLL TOWEL, PINK  SPOTS</t>
        </is>
      </c>
      <c r="D2785" t="n">
        <v>2</v>
      </c>
      <c r="E2785" s="8" t="n">
        <v>40548.70138888889</v>
      </c>
      <c r="F2785" s="9" t="n">
        <v>2.51</v>
      </c>
      <c r="H2785" t="inlineStr">
        <is>
          <t>United Kingdom</t>
        </is>
      </c>
      <c r="I2785" s="10">
        <f>IF(OR(G2785="",LEFT(A2785,1)="C",D2785&lt;=0,F2785&lt;=0,ISNUMBER(MATCH(B2785,NonProduct,0)),LEFT(B2785,5)="gift_",H2785&lt;&gt;"United Kingdom"),"Drop","Keep")</f>
        <v/>
      </c>
    </row>
    <row r="2786">
      <c r="A2786" t="n">
        <v>540255</v>
      </c>
      <c r="B2786" t="n">
        <v>21114</v>
      </c>
      <c r="C2786" t="inlineStr">
        <is>
          <t>LAVENDER SCENTED FABRIC HEART</t>
        </is>
      </c>
      <c r="D2786" t="n">
        <v>1</v>
      </c>
      <c r="E2786" s="8" t="n">
        <v>40548.70138888889</v>
      </c>
      <c r="F2786" s="9" t="n">
        <v>11.02</v>
      </c>
      <c r="H2786" t="inlineStr">
        <is>
          <t>United Kingdom</t>
        </is>
      </c>
      <c r="I2786" s="10">
        <f>IF(OR(G2786="",LEFT(A2786,1)="C",D2786&lt;=0,F2786&lt;=0,ISNUMBER(MATCH(B2786,NonProduct,0)),LEFT(B2786,5)="gift_",H2786&lt;&gt;"United Kingdom"),"Drop","Keep")</f>
        <v/>
      </c>
    </row>
    <row r="2787">
      <c r="A2787" t="n">
        <v>540255</v>
      </c>
      <c r="B2787" t="n">
        <v>22250</v>
      </c>
      <c r="C2787" t="inlineStr">
        <is>
          <t>DECORATION  BUTTERFLY  MAGIC GARDEN</t>
        </is>
      </c>
      <c r="D2787" t="n">
        <v>2</v>
      </c>
      <c r="E2787" s="8" t="n">
        <v>40548.70138888889</v>
      </c>
      <c r="F2787" s="9" t="n">
        <v>0.8100000000000001</v>
      </c>
      <c r="H2787" t="inlineStr">
        <is>
          <t>United Kingdom</t>
        </is>
      </c>
      <c r="I2787" s="10">
        <f>IF(OR(G2787="",LEFT(A2787,1)="C",D2787&lt;=0,F2787&lt;=0,ISNUMBER(MATCH(B2787,NonProduct,0)),LEFT(B2787,5)="gift_",H2787&lt;&gt;"United Kingdom"),"Drop","Keep")</f>
        <v/>
      </c>
    </row>
    <row r="2788">
      <c r="A2788" t="n">
        <v>540255</v>
      </c>
      <c r="B2788" t="n">
        <v>22255</v>
      </c>
      <c r="C2788" t="inlineStr">
        <is>
          <t>FELT TOADSTOOL  SMALL</t>
        </is>
      </c>
      <c r="D2788" t="n">
        <v>1</v>
      </c>
      <c r="E2788" s="8" t="n">
        <v>40548.70138888889</v>
      </c>
      <c r="F2788" s="9" t="n">
        <v>1.66</v>
      </c>
      <c r="H2788" t="inlineStr">
        <is>
          <t>United Kingdom</t>
        </is>
      </c>
      <c r="I2788" s="10">
        <f>IF(OR(G2788="",LEFT(A2788,1)="C",D2788&lt;=0,F2788&lt;=0,ISNUMBER(MATCH(B2788,NonProduct,0)),LEFT(B2788,5)="gift_",H2788&lt;&gt;"United Kingdom"),"Drop","Keep")</f>
        <v/>
      </c>
    </row>
    <row r="2789">
      <c r="A2789" t="n">
        <v>540255</v>
      </c>
      <c r="B2789" t="n">
        <v>22258</v>
      </c>
      <c r="C2789" t="inlineStr">
        <is>
          <t>FELT FARM ANIMAL RABBIT</t>
        </is>
      </c>
      <c r="D2789" t="n">
        <v>2</v>
      </c>
      <c r="E2789" s="8" t="n">
        <v>40548.70138888889</v>
      </c>
      <c r="F2789" s="9" t="n">
        <v>0.85</v>
      </c>
      <c r="H2789" t="inlineStr">
        <is>
          <t>United Kingdom</t>
        </is>
      </c>
      <c r="I2789" s="10">
        <f>IF(OR(G2789="",LEFT(A2789,1)="C",D2789&lt;=0,F2789&lt;=0,ISNUMBER(MATCH(B2789,NonProduct,0)),LEFT(B2789,5)="gift_",H2789&lt;&gt;"United Kingdom"),"Drop","Keep")</f>
        <v/>
      </c>
    </row>
    <row r="2790">
      <c r="A2790" t="n">
        <v>540255</v>
      </c>
      <c r="B2790" t="n">
        <v>22259</v>
      </c>
      <c r="C2790" t="inlineStr">
        <is>
          <t>FELT FARM ANIMAL HEN</t>
        </is>
      </c>
      <c r="D2790" t="n">
        <v>2</v>
      </c>
      <c r="E2790" s="8" t="n">
        <v>40548.70138888889</v>
      </c>
      <c r="F2790" s="9" t="n">
        <v>0.85</v>
      </c>
      <c r="H2790" t="inlineStr">
        <is>
          <t>United Kingdom</t>
        </is>
      </c>
      <c r="I2790" s="10">
        <f>IF(OR(G2790="",LEFT(A2790,1)="C",D2790&lt;=0,F2790&lt;=0,ISNUMBER(MATCH(B2790,NonProduct,0)),LEFT(B2790,5)="gift_",H2790&lt;&gt;"United Kingdom"),"Drop","Keep")</f>
        <v/>
      </c>
    </row>
    <row r="2791">
      <c r="A2791" t="n">
        <v>540255</v>
      </c>
      <c r="B2791" t="n">
        <v>22263</v>
      </c>
      <c r="C2791" t="inlineStr">
        <is>
          <t xml:space="preserve">FELT EGG COSY LADYBIRD </t>
        </is>
      </c>
      <c r="D2791" t="n">
        <v>1</v>
      </c>
      <c r="E2791" s="8" t="n">
        <v>40548.70138888889</v>
      </c>
      <c r="F2791" s="9" t="n">
        <v>0.8100000000000001</v>
      </c>
      <c r="H2791" t="inlineStr">
        <is>
          <t>United Kingdom</t>
        </is>
      </c>
      <c r="I2791" s="10">
        <f>IF(OR(G2791="",LEFT(A2791,1)="C",D2791&lt;=0,F2791&lt;=0,ISNUMBER(MATCH(B2791,NonProduct,0)),LEFT(B2791,5)="gift_",H2791&lt;&gt;"United Kingdom"),"Drop","Keep")</f>
        <v/>
      </c>
    </row>
    <row r="2792">
      <c r="A2792" t="n">
        <v>540255</v>
      </c>
      <c r="B2792" t="n">
        <v>22279</v>
      </c>
      <c r="C2792" t="inlineStr">
        <is>
          <t>POCKET BAG BLUE PAISLEY RED SPOT</t>
        </is>
      </c>
      <c r="D2792" t="n">
        <v>4</v>
      </c>
      <c r="E2792" s="8" t="n">
        <v>40548.70138888889</v>
      </c>
      <c r="F2792" s="9" t="n">
        <v>0.85</v>
      </c>
      <c r="H2792" t="inlineStr">
        <is>
          <t>United Kingdom</t>
        </is>
      </c>
      <c r="I2792" s="10">
        <f>IF(OR(G2792="",LEFT(A2792,1)="C",D2792&lt;=0,F2792&lt;=0,ISNUMBER(MATCH(B2792,NonProduct,0)),LEFT(B2792,5)="gift_",H2792&lt;&gt;"United Kingdom"),"Drop","Keep")</f>
        <v/>
      </c>
    </row>
    <row r="2793">
      <c r="A2793" t="n">
        <v>540255</v>
      </c>
      <c r="B2793" t="n">
        <v>22280</v>
      </c>
      <c r="C2793" t="inlineStr">
        <is>
          <t>POCKET BAG PINK PAISELY BROWN SPOT</t>
        </is>
      </c>
      <c r="D2793" t="n">
        <v>3</v>
      </c>
      <c r="E2793" s="8" t="n">
        <v>40548.70138888889</v>
      </c>
      <c r="F2793" s="9" t="n">
        <v>0.85</v>
      </c>
      <c r="H2793" t="inlineStr">
        <is>
          <t>United Kingdom</t>
        </is>
      </c>
      <c r="I2793" s="10">
        <f>IF(OR(G2793="",LEFT(A2793,1)="C",D2793&lt;=0,F2793&lt;=0,ISNUMBER(MATCH(B2793,NonProduct,0)),LEFT(B2793,5)="gift_",H2793&lt;&gt;"United Kingdom"),"Drop","Keep")</f>
        <v/>
      </c>
    </row>
    <row r="2794">
      <c r="A2794" t="n">
        <v>540255</v>
      </c>
      <c r="B2794" t="n">
        <v>22294</v>
      </c>
      <c r="C2794" t="inlineStr">
        <is>
          <t>HEART FILIGREE DOVE  SMALL</t>
        </is>
      </c>
      <c r="D2794" t="n">
        <v>1</v>
      </c>
      <c r="E2794" s="8" t="n">
        <v>40548.70138888889</v>
      </c>
      <c r="F2794" s="9" t="n">
        <v>2.51</v>
      </c>
      <c r="H2794" t="inlineStr">
        <is>
          <t>United Kingdom</t>
        </is>
      </c>
      <c r="I2794" s="10">
        <f>IF(OR(G2794="",LEFT(A2794,1)="C",D2794&lt;=0,F2794&lt;=0,ISNUMBER(MATCH(B2794,NonProduct,0)),LEFT(B2794,5)="gift_",H2794&lt;&gt;"United Kingdom"),"Drop","Keep")</f>
        <v/>
      </c>
    </row>
    <row r="2795">
      <c r="A2795" t="n">
        <v>540255</v>
      </c>
      <c r="B2795" t="n">
        <v>22315</v>
      </c>
      <c r="C2795" t="inlineStr">
        <is>
          <t>200 RED + WHITE BENDY STRAWS</t>
        </is>
      </c>
      <c r="D2795" t="n">
        <v>2</v>
      </c>
      <c r="E2795" s="8" t="n">
        <v>40548.70138888889</v>
      </c>
      <c r="F2795" s="9" t="n">
        <v>2.51</v>
      </c>
      <c r="H2795" t="inlineStr">
        <is>
          <t>United Kingdom</t>
        </is>
      </c>
      <c r="I2795" s="10">
        <f>IF(OR(G2795="",LEFT(A2795,1)="C",D2795&lt;=0,F2795&lt;=0,ISNUMBER(MATCH(B2795,NonProduct,0)),LEFT(B2795,5)="gift_",H2795&lt;&gt;"United Kingdom"),"Drop","Keep")</f>
        <v/>
      </c>
    </row>
    <row r="2796">
      <c r="A2796" t="n">
        <v>540255</v>
      </c>
      <c r="B2796" t="n">
        <v>22322</v>
      </c>
      <c r="C2796" t="inlineStr">
        <is>
          <t>BIRD DECORATION GREEN POLKADOT</t>
        </is>
      </c>
      <c r="D2796" t="n">
        <v>8</v>
      </c>
      <c r="E2796" s="8" t="n">
        <v>40548.70138888889</v>
      </c>
      <c r="F2796" s="9" t="n">
        <v>0.8100000000000001</v>
      </c>
      <c r="H2796" t="inlineStr">
        <is>
          <t>United Kingdom</t>
        </is>
      </c>
      <c r="I2796" s="10">
        <f>IF(OR(G2796="",LEFT(A2796,1)="C",D2796&lt;=0,F2796&lt;=0,ISNUMBER(MATCH(B2796,NonProduct,0)),LEFT(B2796,5)="gift_",H2796&lt;&gt;"United Kingdom"),"Drop","Keep")</f>
        <v/>
      </c>
    </row>
    <row r="2797">
      <c r="A2797" t="n">
        <v>540255</v>
      </c>
      <c r="B2797" t="n">
        <v>22325</v>
      </c>
      <c r="C2797" t="inlineStr">
        <is>
          <t xml:space="preserve">MOBILE VINTAGE HEARTS </t>
        </is>
      </c>
      <c r="D2797" t="n">
        <v>2</v>
      </c>
      <c r="E2797" s="8" t="n">
        <v>40548.70138888889</v>
      </c>
      <c r="F2797" s="9" t="n">
        <v>3.36</v>
      </c>
      <c r="H2797" t="inlineStr">
        <is>
          <t>United Kingdom</t>
        </is>
      </c>
      <c r="I2797" s="10">
        <f>IF(OR(G2797="",LEFT(A2797,1)="C",D2797&lt;=0,F2797&lt;=0,ISNUMBER(MATCH(B2797,NonProduct,0)),LEFT(B2797,5)="gift_",H2797&lt;&gt;"United Kingdom"),"Drop","Keep")</f>
        <v/>
      </c>
    </row>
    <row r="2798">
      <c r="A2798" t="n">
        <v>540255</v>
      </c>
      <c r="B2798" t="n">
        <v>22342</v>
      </c>
      <c r="C2798" t="inlineStr">
        <is>
          <t xml:space="preserve">HOME GARLAND PAINTED ZINC </t>
        </is>
      </c>
      <c r="D2798" t="n">
        <v>1</v>
      </c>
      <c r="E2798" s="8" t="n">
        <v>40548.70138888889</v>
      </c>
      <c r="F2798" s="9" t="n">
        <v>1.66</v>
      </c>
      <c r="H2798" t="inlineStr">
        <is>
          <t>United Kingdom</t>
        </is>
      </c>
      <c r="I2798" s="10">
        <f>IF(OR(G2798="",LEFT(A2798,1)="C",D2798&lt;=0,F2798&lt;=0,ISNUMBER(MATCH(B2798,NonProduct,0)),LEFT(B2798,5)="gift_",H2798&lt;&gt;"United Kingdom"),"Drop","Keep")</f>
        <v/>
      </c>
    </row>
    <row r="2799">
      <c r="A2799" t="n">
        <v>540255</v>
      </c>
      <c r="B2799" t="inlineStr">
        <is>
          <t>84596F</t>
        </is>
      </c>
      <c r="C2799" t="inlineStr">
        <is>
          <t>SMALL MARSHMALLOWS PINK BOWL</t>
        </is>
      </c>
      <c r="D2799" t="n">
        <v>3</v>
      </c>
      <c r="E2799" s="8" t="n">
        <v>40548.70138888889</v>
      </c>
      <c r="F2799" s="9" t="n">
        <v>0.85</v>
      </c>
      <c r="H2799" t="inlineStr">
        <is>
          <t>United Kingdom</t>
        </is>
      </c>
      <c r="I2799" s="10">
        <f>IF(OR(G2799="",LEFT(A2799,1)="C",D2799&lt;=0,F2799&lt;=0,ISNUMBER(MATCH(B2799,NonProduct,0)),LEFT(B2799,5)="gift_",H2799&lt;&gt;"United Kingdom"),"Drop","Keep")</f>
        <v/>
      </c>
    </row>
    <row r="2800">
      <c r="A2800" t="n">
        <v>540255</v>
      </c>
      <c r="B2800" t="inlineStr">
        <is>
          <t>84596G</t>
        </is>
      </c>
      <c r="C2800" t="inlineStr">
        <is>
          <t>SMALL CHOCOLATES PINK BOWL</t>
        </is>
      </c>
      <c r="D2800" t="n">
        <v>6</v>
      </c>
      <c r="E2800" s="8" t="n">
        <v>40548.70138888889</v>
      </c>
      <c r="F2800" s="9" t="n">
        <v>0.85</v>
      </c>
      <c r="H2800" t="inlineStr">
        <is>
          <t>United Kingdom</t>
        </is>
      </c>
      <c r="I2800" s="10">
        <f>IF(OR(G2800="",LEFT(A2800,1)="C",D2800&lt;=0,F2800&lt;=0,ISNUMBER(MATCH(B2800,NonProduct,0)),LEFT(B2800,5)="gift_",H2800&lt;&gt;"United Kingdom"),"Drop","Keep")</f>
        <v/>
      </c>
    </row>
    <row r="2801">
      <c r="A2801" t="n">
        <v>540255</v>
      </c>
      <c r="B2801" t="inlineStr">
        <is>
          <t>84596J</t>
        </is>
      </c>
      <c r="C2801" t="inlineStr">
        <is>
          <t>MIXED NUTS LIGHT GREEN BOWL</t>
        </is>
      </c>
      <c r="D2801" t="n">
        <v>1</v>
      </c>
      <c r="E2801" s="8" t="n">
        <v>40548.70138888889</v>
      </c>
      <c r="F2801" s="9" t="n">
        <v>0.85</v>
      </c>
      <c r="H2801" t="inlineStr">
        <is>
          <t>United Kingdom</t>
        </is>
      </c>
      <c r="I2801" s="10">
        <f>IF(OR(G2801="",LEFT(A2801,1)="C",D2801&lt;=0,F2801&lt;=0,ISNUMBER(MATCH(B2801,NonProduct,0)),LEFT(B2801,5)="gift_",H2801&lt;&gt;"United Kingdom"),"Drop","Keep")</f>
        <v/>
      </c>
    </row>
    <row r="2802">
      <c r="A2802" t="n">
        <v>540255</v>
      </c>
      <c r="B2802" t="inlineStr">
        <is>
          <t>84596L</t>
        </is>
      </c>
      <c r="C2802" t="inlineStr">
        <is>
          <t>BISCUITS SMALL BOWL LIGHT BLUE</t>
        </is>
      </c>
      <c r="D2802" t="n">
        <v>2</v>
      </c>
      <c r="E2802" s="8" t="n">
        <v>40548.70138888889</v>
      </c>
      <c r="F2802" s="9" t="n">
        <v>0.85</v>
      </c>
      <c r="H2802" t="inlineStr">
        <is>
          <t>United Kingdom</t>
        </is>
      </c>
      <c r="I2802" s="10">
        <f>IF(OR(G2802="",LEFT(A2802,1)="C",D2802&lt;=0,F2802&lt;=0,ISNUMBER(MATCH(B2802,NonProduct,0)),LEFT(B2802,5)="gift_",H2802&lt;&gt;"United Kingdom"),"Drop","Keep")</f>
        <v/>
      </c>
    </row>
    <row r="2803">
      <c r="A2803" t="n">
        <v>540255</v>
      </c>
      <c r="B2803" t="n">
        <v>84692</v>
      </c>
      <c r="C2803" t="inlineStr">
        <is>
          <t>BOX OF 24 COCKTAIL PARASOLS</t>
        </is>
      </c>
      <c r="D2803" t="n">
        <v>8</v>
      </c>
      <c r="E2803" s="8" t="n">
        <v>40548.70138888889</v>
      </c>
      <c r="F2803" s="9" t="n">
        <v>0.85</v>
      </c>
      <c r="H2803" t="inlineStr">
        <is>
          <t>United Kingdom</t>
        </is>
      </c>
      <c r="I2803" s="10">
        <f>IF(OR(G2803="",LEFT(A2803,1)="C",D2803&lt;=0,F2803&lt;=0,ISNUMBER(MATCH(B2803,NonProduct,0)),LEFT(B2803,5)="gift_",H2803&lt;&gt;"United Kingdom"),"Drop","Keep")</f>
        <v/>
      </c>
    </row>
    <row r="2804">
      <c r="A2804" t="n">
        <v>540255</v>
      </c>
      <c r="B2804" t="inlineStr">
        <is>
          <t>84707A</t>
        </is>
      </c>
      <c r="C2804" t="inlineStr">
        <is>
          <t>SILVER JEWELLED MIRROR TRINKET TRAY</t>
        </is>
      </c>
      <c r="D2804" t="n">
        <v>4</v>
      </c>
      <c r="E2804" s="8" t="n">
        <v>40548.70138888889</v>
      </c>
      <c r="F2804" s="9" t="n">
        <v>5.91</v>
      </c>
      <c r="H2804" t="inlineStr">
        <is>
          <t>United Kingdom</t>
        </is>
      </c>
      <c r="I2804" s="10">
        <f>IF(OR(G2804="",LEFT(A2804,1)="C",D2804&lt;=0,F2804&lt;=0,ISNUMBER(MATCH(B2804,NonProduct,0)),LEFT(B2804,5)="gift_",H2804&lt;&gt;"United Kingdom"),"Drop","Keep")</f>
        <v/>
      </c>
    </row>
    <row r="2805">
      <c r="A2805" t="n">
        <v>540255</v>
      </c>
      <c r="B2805" t="n">
        <v>84748</v>
      </c>
      <c r="C2805" t="inlineStr">
        <is>
          <t>FOLK FELT HANGING MULTICOL GARLAND</t>
        </is>
      </c>
      <c r="D2805" t="n">
        <v>2</v>
      </c>
      <c r="E2805" s="8" t="n">
        <v>40548.70138888889</v>
      </c>
      <c r="F2805" s="9" t="n">
        <v>2.51</v>
      </c>
      <c r="H2805" t="inlineStr">
        <is>
          <t>United Kingdom</t>
        </is>
      </c>
      <c r="I2805" s="10">
        <f>IF(OR(G2805="",LEFT(A2805,1)="C",D2805&lt;=0,F2805&lt;=0,ISNUMBER(MATCH(B2805,NonProduct,0)),LEFT(B2805,5)="gift_",H2805&lt;&gt;"United Kingdom"),"Drop","Keep")</f>
        <v/>
      </c>
    </row>
    <row r="2806">
      <c r="A2806" t="n">
        <v>540255</v>
      </c>
      <c r="B2806" t="n">
        <v>84836</v>
      </c>
      <c r="C2806" t="inlineStr">
        <is>
          <t>ZINC METAL HEART DECORATION</t>
        </is>
      </c>
      <c r="D2806" t="n">
        <v>1</v>
      </c>
      <c r="E2806" s="8" t="n">
        <v>40548.70138888889</v>
      </c>
      <c r="F2806" s="9" t="n">
        <v>2.51</v>
      </c>
      <c r="H2806" t="inlineStr">
        <is>
          <t>United Kingdom</t>
        </is>
      </c>
      <c r="I2806" s="10">
        <f>IF(OR(G2806="",LEFT(A2806,1)="C",D2806&lt;=0,F2806&lt;=0,ISNUMBER(MATCH(B2806,NonProduct,0)),LEFT(B2806,5)="gift_",H2806&lt;&gt;"United Kingdom"),"Drop","Keep")</f>
        <v/>
      </c>
    </row>
    <row r="2807">
      <c r="A2807" t="n">
        <v>540255</v>
      </c>
      <c r="B2807" t="inlineStr">
        <is>
          <t>84846A</t>
        </is>
      </c>
      <c r="C2807" t="inlineStr">
        <is>
          <t>SCENTED CANDLE IN DIGITALIS TIN</t>
        </is>
      </c>
      <c r="D2807" t="n">
        <v>1</v>
      </c>
      <c r="E2807" s="8" t="n">
        <v>40548.70138888889</v>
      </c>
      <c r="F2807" s="9" t="n">
        <v>4.21</v>
      </c>
      <c r="H2807" t="inlineStr">
        <is>
          <t>United Kingdom</t>
        </is>
      </c>
      <c r="I2807" s="10">
        <f>IF(OR(G2807="",LEFT(A2807,1)="C",D2807&lt;=0,F2807&lt;=0,ISNUMBER(MATCH(B2807,NonProduct,0)),LEFT(B2807,5)="gift_",H2807&lt;&gt;"United Kingdom"),"Drop","Keep")</f>
        <v/>
      </c>
    </row>
    <row r="2808">
      <c r="A2808" t="n">
        <v>540255</v>
      </c>
      <c r="B2808" t="inlineStr">
        <is>
          <t>84870B</t>
        </is>
      </c>
      <c r="C2808" t="inlineStr">
        <is>
          <t xml:space="preserve">BLUE GEISHA GIRL </t>
        </is>
      </c>
      <c r="D2808" t="n">
        <v>1</v>
      </c>
      <c r="E2808" s="8" t="n">
        <v>40548.70138888889</v>
      </c>
      <c r="F2808" s="9" t="n">
        <v>2.51</v>
      </c>
      <c r="H2808" t="inlineStr">
        <is>
          <t>United Kingdom</t>
        </is>
      </c>
      <c r="I2808" s="10">
        <f>IF(OR(G2808="",LEFT(A2808,1)="C",D2808&lt;=0,F2808&lt;=0,ISNUMBER(MATCH(B2808,NonProduct,0)),LEFT(B2808,5)="gift_",H2808&lt;&gt;"United Kingdom"),"Drop","Keep")</f>
        <v/>
      </c>
    </row>
    <row r="2809">
      <c r="A2809" t="n">
        <v>540255</v>
      </c>
      <c r="B2809" t="inlineStr">
        <is>
          <t>84870C</t>
        </is>
      </c>
      <c r="C2809" t="inlineStr">
        <is>
          <t xml:space="preserve">GREEN GEISHA GIRL </t>
        </is>
      </c>
      <c r="D2809" t="n">
        <v>1</v>
      </c>
      <c r="E2809" s="8" t="n">
        <v>40548.70138888889</v>
      </c>
      <c r="F2809" s="9" t="n">
        <v>2.51</v>
      </c>
      <c r="H2809" t="inlineStr">
        <is>
          <t>United Kingdom</t>
        </is>
      </c>
      <c r="I2809" s="10">
        <f>IF(OR(G2809="",LEFT(A2809,1)="C",D2809&lt;=0,F2809&lt;=0,ISNUMBER(MATCH(B2809,NonProduct,0)),LEFT(B2809,5)="gift_",H2809&lt;&gt;"United Kingdom"),"Drop","Keep")</f>
        <v/>
      </c>
    </row>
    <row r="2810">
      <c r="A2810" t="n">
        <v>540255</v>
      </c>
      <c r="B2810" t="inlineStr">
        <is>
          <t>84913B</t>
        </is>
      </c>
      <c r="C2810" t="inlineStr">
        <is>
          <t>MINT GREEN ROSE TOWEL</t>
        </is>
      </c>
      <c r="D2810" t="n">
        <v>2</v>
      </c>
      <c r="E2810" s="8" t="n">
        <v>40548.70138888889</v>
      </c>
      <c r="F2810" s="9" t="n">
        <v>3.36</v>
      </c>
      <c r="H2810" t="inlineStr">
        <is>
          <t>United Kingdom</t>
        </is>
      </c>
      <c r="I2810" s="10">
        <f>IF(OR(G2810="",LEFT(A2810,1)="C",D2810&lt;=0,F2810&lt;=0,ISNUMBER(MATCH(B2810,NonProduct,0)),LEFT(B2810,5)="gift_",H2810&lt;&gt;"United Kingdom"),"Drop","Keep")</f>
        <v/>
      </c>
    </row>
    <row r="2811">
      <c r="A2811" t="n">
        <v>540255</v>
      </c>
      <c r="B2811" t="inlineStr">
        <is>
          <t>84931A</t>
        </is>
      </c>
      <c r="C2811" t="inlineStr">
        <is>
          <t>PINK SCOTTIE DOG W FLOWER PATTERN</t>
        </is>
      </c>
      <c r="D2811" t="n">
        <v>3</v>
      </c>
      <c r="E2811" s="8" t="n">
        <v>40548.70138888889</v>
      </c>
      <c r="F2811" s="9" t="n">
        <v>1.66</v>
      </c>
      <c r="H2811" t="inlineStr">
        <is>
          <t>United Kingdom</t>
        </is>
      </c>
      <c r="I2811" s="10">
        <f>IF(OR(G2811="",LEFT(A2811,1)="C",D2811&lt;=0,F2811&lt;=0,ISNUMBER(MATCH(B2811,NonProduct,0)),LEFT(B2811,5)="gift_",H2811&lt;&gt;"United Kingdom"),"Drop","Keep")</f>
        <v/>
      </c>
    </row>
    <row r="2812">
      <c r="A2812" t="n">
        <v>540255</v>
      </c>
      <c r="B2812" t="inlineStr">
        <is>
          <t>84951A</t>
        </is>
      </c>
      <c r="C2812" t="inlineStr">
        <is>
          <t>SET OF 4 PISTACHIO LOVEBIRD COASTER</t>
        </is>
      </c>
      <c r="D2812" t="n">
        <v>1</v>
      </c>
      <c r="E2812" s="8" t="n">
        <v>40548.70138888889</v>
      </c>
      <c r="F2812" s="9" t="n">
        <v>1.66</v>
      </c>
      <c r="H2812" t="inlineStr">
        <is>
          <t>United Kingdom</t>
        </is>
      </c>
      <c r="I2812" s="10">
        <f>IF(OR(G2812="",LEFT(A2812,1)="C",D2812&lt;=0,F2812&lt;=0,ISNUMBER(MATCH(B2812,NonProduct,0)),LEFT(B2812,5)="gift_",H2812&lt;&gt;"United Kingdom"),"Drop","Keep")</f>
        <v/>
      </c>
    </row>
    <row r="2813">
      <c r="A2813" t="n">
        <v>540255</v>
      </c>
      <c r="B2813" t="inlineStr">
        <is>
          <t>84951B</t>
        </is>
      </c>
      <c r="C2813" t="inlineStr">
        <is>
          <t>SET OF 4 BLACK LOVEBIRD COASTERS</t>
        </is>
      </c>
      <c r="D2813" t="n">
        <v>2</v>
      </c>
      <c r="E2813" s="8" t="n">
        <v>40548.70138888889</v>
      </c>
      <c r="F2813" s="9" t="n">
        <v>1.66</v>
      </c>
      <c r="H2813" t="inlineStr">
        <is>
          <t>United Kingdom</t>
        </is>
      </c>
      <c r="I2813" s="10">
        <f>IF(OR(G2813="",LEFT(A2813,1)="C",D2813&lt;=0,F2813&lt;=0,ISNUMBER(MATCH(B2813,NonProduct,0)),LEFT(B2813,5)="gift_",H2813&lt;&gt;"United Kingdom"),"Drop","Keep")</f>
        <v/>
      </c>
    </row>
    <row r="2814">
      <c r="A2814" t="n">
        <v>540255</v>
      </c>
      <c r="B2814" t="inlineStr">
        <is>
          <t>84968A</t>
        </is>
      </c>
      <c r="C2814" t="inlineStr">
        <is>
          <t>SET OF 16 VINTAGE ROSE CUTLERY</t>
        </is>
      </c>
      <c r="D2814" t="n">
        <v>2</v>
      </c>
      <c r="E2814" s="8" t="n">
        <v>40548.70138888889</v>
      </c>
      <c r="F2814" s="9" t="n">
        <v>8.470000000000001</v>
      </c>
      <c r="H2814" t="inlineStr">
        <is>
          <t>United Kingdom</t>
        </is>
      </c>
      <c r="I2814" s="10">
        <f>IF(OR(G2814="",LEFT(A2814,1)="C",D2814&lt;=0,F2814&lt;=0,ISNUMBER(MATCH(B2814,NonProduct,0)),LEFT(B2814,5)="gift_",H2814&lt;&gt;"United Kingdom"),"Drop","Keep")</f>
        <v/>
      </c>
    </row>
    <row r="2815">
      <c r="A2815" t="n">
        <v>540255</v>
      </c>
      <c r="B2815" t="inlineStr">
        <is>
          <t>84968C</t>
        </is>
      </c>
      <c r="C2815" t="inlineStr">
        <is>
          <t>SET OF 16 VINTAGE PISTACHIO CUTLERY</t>
        </is>
      </c>
      <c r="D2815" t="n">
        <v>6</v>
      </c>
      <c r="E2815" s="8" t="n">
        <v>40548.70138888889</v>
      </c>
      <c r="F2815" s="9" t="n">
        <v>8.470000000000001</v>
      </c>
      <c r="H2815" t="inlineStr">
        <is>
          <t>United Kingdom</t>
        </is>
      </c>
      <c r="I2815" s="10">
        <f>IF(OR(G2815="",LEFT(A2815,1)="C",D2815&lt;=0,F2815&lt;=0,ISNUMBER(MATCH(B2815,NonProduct,0)),LEFT(B2815,5)="gift_",H2815&lt;&gt;"United Kingdom"),"Drop","Keep")</f>
        <v/>
      </c>
    </row>
    <row r="2816">
      <c r="A2816" t="n">
        <v>540255</v>
      </c>
      <c r="B2816" t="inlineStr">
        <is>
          <t>84968F</t>
        </is>
      </c>
      <c r="C2816" t="inlineStr">
        <is>
          <t>SET OF 16 VINTAGE SKY BLUE CUTLERY</t>
        </is>
      </c>
      <c r="D2816" t="n">
        <v>2</v>
      </c>
      <c r="E2816" s="8" t="n">
        <v>40548.70138888889</v>
      </c>
      <c r="F2816" s="9" t="n">
        <v>8.470000000000001</v>
      </c>
      <c r="H2816" t="inlineStr">
        <is>
          <t>United Kingdom</t>
        </is>
      </c>
      <c r="I2816" s="10">
        <f>IF(OR(G2816="",LEFT(A2816,1)="C",D2816&lt;=0,F2816&lt;=0,ISNUMBER(MATCH(B2816,NonProduct,0)),LEFT(B2816,5)="gift_",H2816&lt;&gt;"United Kingdom"),"Drop","Keep")</f>
        <v/>
      </c>
    </row>
    <row r="2817">
      <c r="A2817" t="n">
        <v>540255</v>
      </c>
      <c r="B2817" t="n">
        <v>84969</v>
      </c>
      <c r="C2817" t="inlineStr">
        <is>
          <t>BOX OF 6 ASSORTED COLOUR TEASPOONS</t>
        </is>
      </c>
      <c r="D2817" t="n">
        <v>1</v>
      </c>
      <c r="E2817" s="8" t="n">
        <v>40548.70138888889</v>
      </c>
      <c r="F2817" s="9" t="n">
        <v>3.36</v>
      </c>
      <c r="H2817" t="inlineStr">
        <is>
          <t>United Kingdom</t>
        </is>
      </c>
      <c r="I2817" s="10">
        <f>IF(OR(G2817="",LEFT(A2817,1)="C",D2817&lt;=0,F2817&lt;=0,ISNUMBER(MATCH(B2817,NonProduct,0)),LEFT(B2817,5)="gift_",H2817&lt;&gt;"United Kingdom"),"Drop","Keep")</f>
        <v/>
      </c>
    </row>
    <row r="2818">
      <c r="A2818" t="n">
        <v>540255</v>
      </c>
      <c r="B2818" t="n">
        <v>84987</v>
      </c>
      <c r="C2818" t="inlineStr">
        <is>
          <t>SET OF 36 TEATIME PAPER DOILIES</t>
        </is>
      </c>
      <c r="D2818" t="n">
        <v>3</v>
      </c>
      <c r="E2818" s="8" t="n">
        <v>40548.70138888889</v>
      </c>
      <c r="F2818" s="9" t="n">
        <v>2.98</v>
      </c>
      <c r="H2818" t="inlineStr">
        <is>
          <t>United Kingdom</t>
        </is>
      </c>
      <c r="I2818" s="10">
        <f>IF(OR(G2818="",LEFT(A2818,1)="C",D2818&lt;=0,F2818&lt;=0,ISNUMBER(MATCH(B2818,NonProduct,0)),LEFT(B2818,5)="gift_",H2818&lt;&gt;"United Kingdom"),"Drop","Keep")</f>
        <v/>
      </c>
    </row>
    <row r="2819">
      <c r="A2819" t="n">
        <v>540255</v>
      </c>
      <c r="B2819" t="n">
        <v>84991</v>
      </c>
      <c r="C2819" t="inlineStr">
        <is>
          <t>60 TEATIME FAIRY CAKE CASES</t>
        </is>
      </c>
      <c r="D2819" t="n">
        <v>3</v>
      </c>
      <c r="E2819" s="8" t="n">
        <v>40548.70138888889</v>
      </c>
      <c r="F2819" s="9" t="n">
        <v>1.28</v>
      </c>
      <c r="H2819" t="inlineStr">
        <is>
          <t>United Kingdom</t>
        </is>
      </c>
      <c r="I2819" s="10">
        <f>IF(OR(G2819="",LEFT(A2819,1)="C",D2819&lt;=0,F2819&lt;=0,ISNUMBER(MATCH(B2819,NonProduct,0)),LEFT(B2819,5)="gift_",H2819&lt;&gt;"United Kingdom"),"Drop","Keep")</f>
        <v/>
      </c>
    </row>
    <row r="2820">
      <c r="A2820" t="n">
        <v>540255</v>
      </c>
      <c r="B2820" t="n">
        <v>84992</v>
      </c>
      <c r="C2820" t="inlineStr">
        <is>
          <t>72 SWEETHEART FAIRY CAKE CASES</t>
        </is>
      </c>
      <c r="D2820" t="n">
        <v>2</v>
      </c>
      <c r="E2820" s="8" t="n">
        <v>40548.70138888889</v>
      </c>
      <c r="F2820" s="9" t="n">
        <v>1.28</v>
      </c>
      <c r="H2820" t="inlineStr">
        <is>
          <t>United Kingdom</t>
        </is>
      </c>
      <c r="I2820" s="10">
        <f>IF(OR(G2820="",LEFT(A2820,1)="C",D2820&lt;=0,F2820&lt;=0,ISNUMBER(MATCH(B2820,NonProduct,0)),LEFT(B2820,5)="gift_",H2820&lt;&gt;"United Kingdom"),"Drop","Keep")</f>
        <v/>
      </c>
    </row>
    <row r="2821">
      <c r="A2821" t="n">
        <v>540255</v>
      </c>
      <c r="B2821" t="inlineStr">
        <is>
          <t>85032D</t>
        </is>
      </c>
      <c r="C2821" t="inlineStr">
        <is>
          <t>YULETIDE IMAGES GIFT WRAP SET</t>
        </is>
      </c>
      <c r="D2821" t="n">
        <v>1</v>
      </c>
      <c r="E2821" s="8" t="n">
        <v>40548.70138888889</v>
      </c>
      <c r="F2821" s="9" t="n">
        <v>1.66</v>
      </c>
      <c r="H2821" t="inlineStr">
        <is>
          <t>United Kingdom</t>
        </is>
      </c>
      <c r="I2821" s="10">
        <f>IF(OR(G2821="",LEFT(A2821,1)="C",D2821&lt;=0,F2821&lt;=0,ISNUMBER(MATCH(B2821,NonProduct,0)),LEFT(B2821,5)="gift_",H2821&lt;&gt;"United Kingdom"),"Drop","Keep")</f>
        <v/>
      </c>
    </row>
    <row r="2822">
      <c r="A2822" t="n">
        <v>540255</v>
      </c>
      <c r="B2822" t="inlineStr">
        <is>
          <t>85034B</t>
        </is>
      </c>
      <c r="C2822" t="inlineStr">
        <is>
          <t>3 WHITE CHOC MORRIS BOXED CANDLES</t>
        </is>
      </c>
      <c r="D2822" t="n">
        <v>1</v>
      </c>
      <c r="E2822" s="8" t="n">
        <v>40548.70138888889</v>
      </c>
      <c r="F2822" s="9" t="n">
        <v>3.36</v>
      </c>
      <c r="H2822" t="inlineStr">
        <is>
          <t>United Kingdom</t>
        </is>
      </c>
      <c r="I2822" s="10">
        <f>IF(OR(G2822="",LEFT(A2822,1)="C",D2822&lt;=0,F2822&lt;=0,ISNUMBER(MATCH(B2822,NonProduct,0)),LEFT(B2822,5)="gift_",H2822&lt;&gt;"United Kingdom"),"Drop","Keep")</f>
        <v/>
      </c>
    </row>
    <row r="2823">
      <c r="A2823" t="n">
        <v>540255</v>
      </c>
      <c r="B2823" t="n">
        <v>22713</v>
      </c>
      <c r="C2823" t="inlineStr">
        <is>
          <t xml:space="preserve">CARD I LOVE LONDON </t>
        </is>
      </c>
      <c r="D2823" t="n">
        <v>1</v>
      </c>
      <c r="E2823" s="8" t="n">
        <v>40548.70138888889</v>
      </c>
      <c r="F2823" s="9" t="n">
        <v>0.85</v>
      </c>
      <c r="H2823" t="inlineStr">
        <is>
          <t>United Kingdom</t>
        </is>
      </c>
      <c r="I2823" s="10">
        <f>IF(OR(G2823="",LEFT(A2823,1)="C",D2823&lt;=0,F2823&lt;=0,ISNUMBER(MATCH(B2823,NonProduct,0)),LEFT(B2823,5)="gift_",H2823&lt;&gt;"United Kingdom"),"Drop","Keep")</f>
        <v/>
      </c>
    </row>
    <row r="2824">
      <c r="A2824" t="n">
        <v>540255</v>
      </c>
      <c r="B2824" t="n">
        <v>22718</v>
      </c>
      <c r="C2824" t="inlineStr">
        <is>
          <t xml:space="preserve">CARD CAT AND TREE </t>
        </is>
      </c>
      <c r="D2824" t="n">
        <v>2</v>
      </c>
      <c r="E2824" s="8" t="n">
        <v>40548.70138888889</v>
      </c>
      <c r="F2824" s="9" t="n">
        <v>0.85</v>
      </c>
      <c r="H2824" t="inlineStr">
        <is>
          <t>United Kingdom</t>
        </is>
      </c>
      <c r="I2824" s="10">
        <f>IF(OR(G2824="",LEFT(A2824,1)="C",D2824&lt;=0,F2824&lt;=0,ISNUMBER(MATCH(B2824,NonProduct,0)),LEFT(B2824,5)="gift_",H2824&lt;&gt;"United Kingdom"),"Drop","Keep")</f>
        <v/>
      </c>
    </row>
    <row r="2825">
      <c r="A2825" t="n">
        <v>540255</v>
      </c>
      <c r="B2825" t="n">
        <v>22722</v>
      </c>
      <c r="C2825" t="inlineStr">
        <is>
          <t>SET OF 6 SPICE TINS PANTRY DESIGN</t>
        </is>
      </c>
      <c r="D2825" t="n">
        <v>1</v>
      </c>
      <c r="E2825" s="8" t="n">
        <v>40548.70138888889</v>
      </c>
      <c r="F2825" s="9" t="n">
        <v>8.470000000000001</v>
      </c>
      <c r="H2825" t="inlineStr">
        <is>
          <t>United Kingdom</t>
        </is>
      </c>
      <c r="I2825" s="10">
        <f>IF(OR(G2825="",LEFT(A2825,1)="C",D2825&lt;=0,F2825&lt;=0,ISNUMBER(MATCH(B2825,NonProduct,0)),LEFT(B2825,5)="gift_",H2825&lt;&gt;"United Kingdom"),"Drop","Keep")</f>
        <v/>
      </c>
    </row>
    <row r="2826">
      <c r="A2826" t="n">
        <v>540255</v>
      </c>
      <c r="B2826" t="n">
        <v>22814</v>
      </c>
      <c r="C2826" t="inlineStr">
        <is>
          <t xml:space="preserve">CARD PARTY GAMES </t>
        </is>
      </c>
      <c r="D2826" t="n">
        <v>1</v>
      </c>
      <c r="E2826" s="8" t="n">
        <v>40548.70138888889</v>
      </c>
      <c r="F2826" s="9" t="n">
        <v>0.85</v>
      </c>
      <c r="H2826" t="inlineStr">
        <is>
          <t>United Kingdom</t>
        </is>
      </c>
      <c r="I2826" s="10">
        <f>IF(OR(G2826="",LEFT(A2826,1)="C",D2826&lt;=0,F2826&lt;=0,ISNUMBER(MATCH(B2826,NonProduct,0)),LEFT(B2826,5)="gift_",H2826&lt;&gt;"United Kingdom"),"Drop","Keep")</f>
        <v/>
      </c>
    </row>
    <row r="2827">
      <c r="A2827" t="n">
        <v>540255</v>
      </c>
      <c r="B2827" t="n">
        <v>22817</v>
      </c>
      <c r="C2827" t="inlineStr">
        <is>
          <t>CARD SUKI BIRTHDAY</t>
        </is>
      </c>
      <c r="D2827" t="n">
        <v>5</v>
      </c>
      <c r="E2827" s="8" t="n">
        <v>40548.70138888889</v>
      </c>
      <c r="F2827" s="9" t="n">
        <v>0.43</v>
      </c>
      <c r="H2827" t="inlineStr">
        <is>
          <t>United Kingdom</t>
        </is>
      </c>
      <c r="I2827" s="10">
        <f>IF(OR(G2827="",LEFT(A2827,1)="C",D2827&lt;=0,F2827&lt;=0,ISNUMBER(MATCH(B2827,NonProduct,0)),LEFT(B2827,5)="gift_",H2827&lt;&gt;"United Kingdom"),"Drop","Keep")</f>
        <v/>
      </c>
    </row>
    <row r="2828">
      <c r="A2828" t="n">
        <v>540255</v>
      </c>
      <c r="B2828" t="n">
        <v>22819</v>
      </c>
      <c r="C2828" t="inlineStr">
        <is>
          <t>BIRTHDAY CARD, RETRO SPOT</t>
        </is>
      </c>
      <c r="D2828" t="n">
        <v>6</v>
      </c>
      <c r="E2828" s="8" t="n">
        <v>40548.70138888889</v>
      </c>
      <c r="F2828" s="9" t="n">
        <v>0.43</v>
      </c>
      <c r="H2828" t="inlineStr">
        <is>
          <t>United Kingdom</t>
        </is>
      </c>
      <c r="I2828" s="10">
        <f>IF(OR(G2828="",LEFT(A2828,1)="C",D2828&lt;=0,F2828&lt;=0,ISNUMBER(MATCH(B2828,NonProduct,0)),LEFT(B2828,5)="gift_",H2828&lt;&gt;"United Kingdom"),"Drop","Keep")</f>
        <v/>
      </c>
    </row>
    <row r="2829">
      <c r="A2829" t="n">
        <v>540255</v>
      </c>
      <c r="B2829" t="n">
        <v>22834</v>
      </c>
      <c r="C2829" t="inlineStr">
        <is>
          <t>HAND WARMER BABUSHKA DESIGN</t>
        </is>
      </c>
      <c r="D2829" t="n">
        <v>2</v>
      </c>
      <c r="E2829" s="8" t="n">
        <v>40548.70138888889</v>
      </c>
      <c r="F2829" s="9" t="n">
        <v>1.66</v>
      </c>
      <c r="H2829" t="inlineStr">
        <is>
          <t>United Kingdom</t>
        </is>
      </c>
      <c r="I2829" s="10">
        <f>IF(OR(G2829="",LEFT(A2829,1)="C",D2829&lt;=0,F2829&lt;=0,ISNUMBER(MATCH(B2829,NonProduct,0)),LEFT(B2829,5)="gift_",H2829&lt;&gt;"United Kingdom"),"Drop","Keep")</f>
        <v/>
      </c>
    </row>
    <row r="2830">
      <c r="A2830" t="n">
        <v>540255</v>
      </c>
      <c r="B2830" t="n">
        <v>22909</v>
      </c>
      <c r="C2830" t="inlineStr">
        <is>
          <t>SET OF 20 VINTAGE CHRISTMAS NAPKINS</t>
        </is>
      </c>
      <c r="D2830" t="n">
        <v>6</v>
      </c>
      <c r="E2830" s="8" t="n">
        <v>40548.70138888889</v>
      </c>
      <c r="F2830" s="9" t="n">
        <v>1.66</v>
      </c>
      <c r="H2830" t="inlineStr">
        <is>
          <t>United Kingdom</t>
        </is>
      </c>
      <c r="I2830" s="10">
        <f>IF(OR(G2830="",LEFT(A2830,1)="C",D2830&lt;=0,F2830&lt;=0,ISNUMBER(MATCH(B2830,NonProduct,0)),LEFT(B2830,5)="gift_",H2830&lt;&gt;"United Kingdom"),"Drop","Keep")</f>
        <v/>
      </c>
    </row>
    <row r="2831">
      <c r="A2831" t="n">
        <v>540255</v>
      </c>
      <c r="B2831" t="n">
        <v>22910</v>
      </c>
      <c r="C2831" t="inlineStr">
        <is>
          <t>PAPER CHAIN KIT VINTAGE CHRISTMAS</t>
        </is>
      </c>
      <c r="D2831" t="n">
        <v>2</v>
      </c>
      <c r="E2831" s="8" t="n">
        <v>40548.70138888889</v>
      </c>
      <c r="F2831" s="9" t="n">
        <v>5.91</v>
      </c>
      <c r="H2831" t="inlineStr">
        <is>
          <t>United Kingdom</t>
        </is>
      </c>
      <c r="I2831" s="10">
        <f>IF(OR(G2831="",LEFT(A2831,1)="C",D2831&lt;=0,F2831&lt;=0,ISNUMBER(MATCH(B2831,NonProduct,0)),LEFT(B2831,5)="gift_",H2831&lt;&gt;"United Kingdom"),"Drop","Keep")</f>
        <v/>
      </c>
    </row>
    <row r="2832">
      <c r="A2832" t="n">
        <v>540255</v>
      </c>
      <c r="B2832" t="n">
        <v>22949</v>
      </c>
      <c r="C2832" t="inlineStr">
        <is>
          <t>36 DOILIES DOLLY GIRL</t>
        </is>
      </c>
      <c r="D2832" t="n">
        <v>3</v>
      </c>
      <c r="E2832" s="8" t="n">
        <v>40548.70138888889</v>
      </c>
      <c r="F2832" s="9" t="n">
        <v>2.98</v>
      </c>
      <c r="H2832" t="inlineStr">
        <is>
          <t>United Kingdom</t>
        </is>
      </c>
      <c r="I2832" s="10">
        <f>IF(OR(G2832="",LEFT(A2832,1)="C",D2832&lt;=0,F2832&lt;=0,ISNUMBER(MATCH(B2832,NonProduct,0)),LEFT(B2832,5)="gift_",H2832&lt;&gt;"United Kingdom"),"Drop","Keep")</f>
        <v/>
      </c>
    </row>
    <row r="2833">
      <c r="A2833" t="n">
        <v>540255</v>
      </c>
      <c r="B2833" t="n">
        <v>22951</v>
      </c>
      <c r="C2833" t="inlineStr">
        <is>
          <t>60 CAKE CASES DOLLY GIRL DESIGN</t>
        </is>
      </c>
      <c r="D2833" t="n">
        <v>3</v>
      </c>
      <c r="E2833" s="8" t="n">
        <v>40548.70138888889</v>
      </c>
      <c r="F2833" s="9" t="n">
        <v>1.28</v>
      </c>
      <c r="H2833" t="inlineStr">
        <is>
          <t>United Kingdom</t>
        </is>
      </c>
      <c r="I2833" s="10">
        <f>IF(OR(G2833="",LEFT(A2833,1)="C",D2833&lt;=0,F2833&lt;=0,ISNUMBER(MATCH(B2833,NonProduct,0)),LEFT(B2833,5)="gift_",H2833&lt;&gt;"United Kingdom"),"Drop","Keep")</f>
        <v/>
      </c>
    </row>
    <row r="2834">
      <c r="A2834" t="n">
        <v>540255</v>
      </c>
      <c r="B2834" t="n">
        <v>22952</v>
      </c>
      <c r="C2834" t="inlineStr">
        <is>
          <t>60 CAKE CASES VINTAGE CHRISTMAS</t>
        </is>
      </c>
      <c r="D2834" t="n">
        <v>4</v>
      </c>
      <c r="E2834" s="8" t="n">
        <v>40548.70138888889</v>
      </c>
      <c r="F2834" s="9" t="n">
        <v>1.28</v>
      </c>
      <c r="H2834" t="inlineStr">
        <is>
          <t>United Kingdom</t>
        </is>
      </c>
      <c r="I2834" s="10">
        <f>IF(OR(G2834="",LEFT(A2834,1)="C",D2834&lt;=0,F2834&lt;=0,ISNUMBER(MATCH(B2834,NonProduct,0)),LEFT(B2834,5)="gift_",H2834&lt;&gt;"United Kingdom"),"Drop","Keep")</f>
        <v/>
      </c>
    </row>
    <row r="2835">
      <c r="A2835" t="n">
        <v>540255</v>
      </c>
      <c r="B2835" t="n">
        <v>22962</v>
      </c>
      <c r="C2835" t="inlineStr">
        <is>
          <t>JAM JAR WITH PINK LID</t>
        </is>
      </c>
      <c r="D2835" t="n">
        <v>1</v>
      </c>
      <c r="E2835" s="8" t="n">
        <v>40548.70138888889</v>
      </c>
      <c r="F2835" s="9" t="n">
        <v>1.66</v>
      </c>
      <c r="H2835" t="inlineStr">
        <is>
          <t>United Kingdom</t>
        </is>
      </c>
      <c r="I2835" s="10">
        <f>IF(OR(G2835="",LEFT(A2835,1)="C",D2835&lt;=0,F2835&lt;=0,ISNUMBER(MATCH(B2835,NonProduct,0)),LEFT(B2835,5)="gift_",H2835&lt;&gt;"United Kingdom"),"Drop","Keep")</f>
        <v/>
      </c>
    </row>
    <row r="2836">
      <c r="A2836" t="n">
        <v>540255</v>
      </c>
      <c r="B2836" t="n">
        <v>22970</v>
      </c>
      <c r="C2836" t="inlineStr">
        <is>
          <t>LONDON BUS COFFEE MUG</t>
        </is>
      </c>
      <c r="D2836" t="n">
        <v>1</v>
      </c>
      <c r="E2836" s="8" t="n">
        <v>40548.70138888889</v>
      </c>
      <c r="F2836" s="9" t="n">
        <v>5.06</v>
      </c>
      <c r="H2836" t="inlineStr">
        <is>
          <t>United Kingdom</t>
        </is>
      </c>
      <c r="I2836" s="10">
        <f>IF(OR(G2836="",LEFT(A2836,1)="C",D2836&lt;=0,F2836&lt;=0,ISNUMBER(MATCH(B2836,NonProduct,0)),LEFT(B2836,5)="gift_",H2836&lt;&gt;"United Kingdom"),"Drop","Keep")</f>
        <v/>
      </c>
    </row>
    <row r="2837">
      <c r="A2837" t="n">
        <v>540255</v>
      </c>
      <c r="B2837" t="n">
        <v>35646</v>
      </c>
      <c r="C2837" t="inlineStr">
        <is>
          <t>VINTAGE BEAD PINK EVENING BAG</t>
        </is>
      </c>
      <c r="D2837" t="n">
        <v>1</v>
      </c>
      <c r="E2837" s="8" t="n">
        <v>40548.70138888889</v>
      </c>
      <c r="F2837" s="9" t="n">
        <v>2.51</v>
      </c>
      <c r="H2837" t="inlineStr">
        <is>
          <t>United Kingdom</t>
        </is>
      </c>
      <c r="I2837" s="10">
        <f>IF(OR(G2837="",LEFT(A2837,1)="C",D2837&lt;=0,F2837&lt;=0,ISNUMBER(MATCH(B2837,NonProduct,0)),LEFT(B2837,5)="gift_",H2837&lt;&gt;"United Kingdom"),"Drop","Keep")</f>
        <v/>
      </c>
    </row>
    <row r="2838">
      <c r="A2838" t="n">
        <v>540255</v>
      </c>
      <c r="B2838" t="n">
        <v>35648</v>
      </c>
      <c r="C2838" t="inlineStr">
        <is>
          <t xml:space="preserve">VINTAGE BEAD PINK PURSE </t>
        </is>
      </c>
      <c r="D2838" t="n">
        <v>2</v>
      </c>
      <c r="E2838" s="8" t="n">
        <v>40548.70138888889</v>
      </c>
      <c r="F2838" s="9" t="n">
        <v>1.66</v>
      </c>
      <c r="H2838" t="inlineStr">
        <is>
          <t>United Kingdom</t>
        </is>
      </c>
      <c r="I2838" s="10">
        <f>IF(OR(G2838="",LEFT(A2838,1)="C",D2838&lt;=0,F2838&lt;=0,ISNUMBER(MATCH(B2838,NonProduct,0)),LEFT(B2838,5)="gift_",H2838&lt;&gt;"United Kingdom"),"Drop","Keep")</f>
        <v/>
      </c>
    </row>
    <row r="2839">
      <c r="A2839" t="n">
        <v>540255</v>
      </c>
      <c r="B2839" t="n">
        <v>35957</v>
      </c>
      <c r="C2839" t="inlineStr">
        <is>
          <t>SMALLFOLKART BAUBLE CHRISTMAS DEC</t>
        </is>
      </c>
      <c r="D2839" t="n">
        <v>5</v>
      </c>
      <c r="E2839" s="8" t="n">
        <v>40548.70138888889</v>
      </c>
      <c r="F2839" s="9" t="n">
        <v>1.66</v>
      </c>
      <c r="H2839" t="inlineStr">
        <is>
          <t>United Kingdom</t>
        </is>
      </c>
      <c r="I2839" s="10">
        <f>IF(OR(G2839="",LEFT(A2839,1)="C",D2839&lt;=0,F2839&lt;=0,ISNUMBER(MATCH(B2839,NonProduct,0)),LEFT(B2839,5)="gift_",H2839&lt;&gt;"United Kingdom"),"Drop","Keep")</f>
        <v/>
      </c>
    </row>
    <row r="2840">
      <c r="A2840" t="n">
        <v>540255</v>
      </c>
      <c r="B2840" t="n">
        <v>35971</v>
      </c>
      <c r="C2840" t="inlineStr">
        <is>
          <t>ROSE FOLKART HEART DECORATIONS</t>
        </is>
      </c>
      <c r="D2840" t="n">
        <v>1</v>
      </c>
      <c r="E2840" s="8" t="n">
        <v>40548.70138888889</v>
      </c>
      <c r="F2840" s="9" t="n">
        <v>2.51</v>
      </c>
      <c r="H2840" t="inlineStr">
        <is>
          <t>United Kingdom</t>
        </is>
      </c>
      <c r="I2840" s="10">
        <f>IF(OR(G2840="",LEFT(A2840,1)="C",D2840&lt;=0,F2840&lt;=0,ISNUMBER(MATCH(B2840,NonProduct,0)),LEFT(B2840,5)="gift_",H2840&lt;&gt;"United Kingdom"),"Drop","Keep")</f>
        <v/>
      </c>
    </row>
    <row r="2841">
      <c r="A2841" t="n">
        <v>540255</v>
      </c>
      <c r="B2841" t="n">
        <v>37342</v>
      </c>
      <c r="C2841" t="inlineStr">
        <is>
          <t>POLKADOT COFFEE CUP &amp; SAUCER PINK</t>
        </is>
      </c>
      <c r="D2841" t="n">
        <v>4</v>
      </c>
      <c r="E2841" s="8" t="n">
        <v>40548.70138888889</v>
      </c>
      <c r="F2841" s="9" t="n">
        <v>2.51</v>
      </c>
      <c r="H2841" t="inlineStr">
        <is>
          <t>United Kingdom</t>
        </is>
      </c>
      <c r="I2841" s="10">
        <f>IF(OR(G2841="",LEFT(A2841,1)="C",D2841&lt;=0,F2841&lt;=0,ISNUMBER(MATCH(B2841,NonProduct,0)),LEFT(B2841,5)="gift_",H2841&lt;&gt;"United Kingdom"),"Drop","Keep")</f>
        <v/>
      </c>
    </row>
    <row r="2842">
      <c r="A2842" t="n">
        <v>540255</v>
      </c>
      <c r="B2842" t="n">
        <v>46118</v>
      </c>
      <c r="C2842" t="inlineStr">
        <is>
          <t>FUNKY MONKEY CUSHION COVER</t>
        </is>
      </c>
      <c r="D2842" t="n">
        <v>1</v>
      </c>
      <c r="E2842" s="8" t="n">
        <v>40548.70138888889</v>
      </c>
      <c r="F2842" s="9" t="n">
        <v>3.36</v>
      </c>
      <c r="H2842" t="inlineStr">
        <is>
          <t>United Kingdom</t>
        </is>
      </c>
      <c r="I2842" s="10">
        <f>IF(OR(G2842="",LEFT(A2842,1)="C",D2842&lt;=0,F2842&lt;=0,ISNUMBER(MATCH(B2842,NonProduct,0)),LEFT(B2842,5)="gift_",H2842&lt;&gt;"United Kingdom"),"Drop","Keep")</f>
        <v/>
      </c>
    </row>
    <row r="2843">
      <c r="A2843" t="n">
        <v>540255</v>
      </c>
      <c r="B2843" t="inlineStr">
        <is>
          <t>47504H</t>
        </is>
      </c>
      <c r="C2843" t="inlineStr">
        <is>
          <t xml:space="preserve">ENGLISH ROSE SPIRIT LEVEL </t>
        </is>
      </c>
      <c r="D2843" t="n">
        <v>1</v>
      </c>
      <c r="E2843" s="8" t="n">
        <v>40548.70138888889</v>
      </c>
      <c r="F2843" s="9" t="n">
        <v>3.36</v>
      </c>
      <c r="H2843" t="inlineStr">
        <is>
          <t>United Kingdom</t>
        </is>
      </c>
      <c r="I2843" s="10">
        <f>IF(OR(G2843="",LEFT(A2843,1)="C",D2843&lt;=0,F2843&lt;=0,ISNUMBER(MATCH(B2843,NonProduct,0)),LEFT(B2843,5)="gift_",H2843&lt;&gt;"United Kingdom"),"Drop","Keep")</f>
        <v/>
      </c>
    </row>
    <row r="2844">
      <c r="A2844" t="n">
        <v>540255</v>
      </c>
      <c r="B2844" t="inlineStr">
        <is>
          <t>47504K</t>
        </is>
      </c>
      <c r="C2844" t="inlineStr">
        <is>
          <t>ENGLISH ROSE GARDEN SECATEURS</t>
        </is>
      </c>
      <c r="D2844" t="n">
        <v>1</v>
      </c>
      <c r="E2844" s="8" t="n">
        <v>40548.70138888889</v>
      </c>
      <c r="F2844" s="9" t="n">
        <v>3.36</v>
      </c>
      <c r="H2844" t="inlineStr">
        <is>
          <t>United Kingdom</t>
        </is>
      </c>
      <c r="I2844" s="10">
        <f>IF(OR(G2844="",LEFT(A2844,1)="C",D2844&lt;=0,F2844&lt;=0,ISNUMBER(MATCH(B2844,NonProduct,0)),LEFT(B2844,5)="gift_",H2844&lt;&gt;"United Kingdom"),"Drop","Keep")</f>
        <v/>
      </c>
    </row>
    <row r="2845">
      <c r="A2845" t="n">
        <v>540255</v>
      </c>
      <c r="B2845" t="inlineStr">
        <is>
          <t>47563A</t>
        </is>
      </c>
      <c r="C2845" t="inlineStr">
        <is>
          <t>RETRO LONGBOARD IRONING BOARD COVER</t>
        </is>
      </c>
      <c r="D2845" t="n">
        <v>1</v>
      </c>
      <c r="E2845" s="8" t="n">
        <v>40548.70138888889</v>
      </c>
      <c r="F2845" s="9" t="n">
        <v>3.36</v>
      </c>
      <c r="H2845" t="inlineStr">
        <is>
          <t>United Kingdom</t>
        </is>
      </c>
      <c r="I2845" s="10">
        <f>IF(OR(G2845="",LEFT(A2845,1)="C",D2845&lt;=0,F2845&lt;=0,ISNUMBER(MATCH(B2845,NonProduct,0)),LEFT(B2845,5)="gift_",H2845&lt;&gt;"United Kingdom"),"Drop","Keep")</f>
        <v/>
      </c>
    </row>
    <row r="2846">
      <c r="A2846" t="n">
        <v>540255</v>
      </c>
      <c r="B2846" t="n">
        <v>70006</v>
      </c>
      <c r="C2846" t="inlineStr">
        <is>
          <t>LOVE HEART POCKET WARMER</t>
        </is>
      </c>
      <c r="D2846" t="n">
        <v>1</v>
      </c>
      <c r="E2846" s="8" t="n">
        <v>40548.70138888889</v>
      </c>
      <c r="F2846" s="9" t="n">
        <v>1.66</v>
      </c>
      <c r="H2846" t="inlineStr">
        <is>
          <t>United Kingdom</t>
        </is>
      </c>
      <c r="I2846" s="10">
        <f>IF(OR(G2846="",LEFT(A2846,1)="C",D2846&lt;=0,F2846&lt;=0,ISNUMBER(MATCH(B2846,NonProduct,0)),LEFT(B2846,5)="gift_",H2846&lt;&gt;"United Kingdom"),"Drop","Keep")</f>
        <v/>
      </c>
    </row>
    <row r="2847">
      <c r="A2847" t="n">
        <v>540255</v>
      </c>
      <c r="B2847" t="inlineStr">
        <is>
          <t>79190D</t>
        </is>
      </c>
      <c r="C2847" t="inlineStr">
        <is>
          <t>RETRO PLASTIC DAISY TRAY</t>
        </is>
      </c>
      <c r="D2847" t="n">
        <v>1</v>
      </c>
      <c r="E2847" s="8" t="n">
        <v>40548.70138888889</v>
      </c>
      <c r="F2847" s="9" t="n">
        <v>0.85</v>
      </c>
      <c r="H2847" t="inlineStr">
        <is>
          <t>United Kingdom</t>
        </is>
      </c>
      <c r="I2847" s="10">
        <f>IF(OR(G2847="",LEFT(A2847,1)="C",D2847&lt;=0,F2847&lt;=0,ISNUMBER(MATCH(B2847,NonProduct,0)),LEFT(B2847,5)="gift_",H2847&lt;&gt;"United Kingdom"),"Drop","Keep")</f>
        <v/>
      </c>
    </row>
    <row r="2848">
      <c r="A2848" t="n">
        <v>540255</v>
      </c>
      <c r="B2848" t="inlineStr">
        <is>
          <t>82613C</t>
        </is>
      </c>
      <c r="C2848" t="inlineStr">
        <is>
          <t>METAL SIGN,CUPCAKE SINGLE HOOK</t>
        </is>
      </c>
      <c r="D2848" t="n">
        <v>1</v>
      </c>
      <c r="E2848" s="8" t="n">
        <v>40548.70138888889</v>
      </c>
      <c r="F2848" s="9" t="n">
        <v>0.85</v>
      </c>
      <c r="H2848" t="inlineStr">
        <is>
          <t>United Kingdom</t>
        </is>
      </c>
      <c r="I2848" s="10">
        <f>IF(OR(G2848="",LEFT(A2848,1)="C",D2848&lt;=0,F2848&lt;=0,ISNUMBER(MATCH(B2848,NonProduct,0)),LEFT(B2848,5)="gift_",H2848&lt;&gt;"United Kingdom"),"Drop","Keep")</f>
        <v/>
      </c>
    </row>
    <row r="2849">
      <c r="A2849" t="n">
        <v>540255</v>
      </c>
      <c r="B2849" t="inlineStr">
        <is>
          <t>82613D</t>
        </is>
      </c>
      <c r="C2849" t="inlineStr">
        <is>
          <t>METAL SIGN CUPCAKE SINGLE HOOK</t>
        </is>
      </c>
      <c r="D2849" t="n">
        <v>1</v>
      </c>
      <c r="E2849" s="8" t="n">
        <v>40548.70138888889</v>
      </c>
      <c r="F2849" s="9" t="n">
        <v>0.85</v>
      </c>
      <c r="H2849" t="inlineStr">
        <is>
          <t>United Kingdom</t>
        </is>
      </c>
      <c r="I2849" s="10">
        <f>IF(OR(G2849="",LEFT(A2849,1)="C",D2849&lt;=0,F2849&lt;=0,ISNUMBER(MATCH(B2849,NonProduct,0)),LEFT(B2849,5)="gift_",H2849&lt;&gt;"United Kingdom"),"Drop","Keep")</f>
        <v/>
      </c>
    </row>
    <row r="2850">
      <c r="A2850" t="n">
        <v>540255</v>
      </c>
      <c r="B2850" t="n">
        <v>84012</v>
      </c>
      <c r="C2850" t="inlineStr">
        <is>
          <t>MAGIC SHEEP WOOL GROWING FROM PAPER</t>
        </is>
      </c>
      <c r="D2850" t="n">
        <v>2</v>
      </c>
      <c r="E2850" s="8" t="n">
        <v>40548.70138888889</v>
      </c>
      <c r="F2850" s="9" t="n">
        <v>1.66</v>
      </c>
      <c r="H2850" t="inlineStr">
        <is>
          <t>United Kingdom</t>
        </is>
      </c>
      <c r="I2850" s="10">
        <f>IF(OR(G2850="",LEFT(A2850,1)="C",D2850&lt;=0,F2850&lt;=0,ISNUMBER(MATCH(B2850,NonProduct,0)),LEFT(B2850,5)="gift_",H2850&lt;&gt;"United Kingdom"),"Drop","Keep")</f>
        <v/>
      </c>
    </row>
    <row r="2851">
      <c r="A2851" t="n">
        <v>540255</v>
      </c>
      <c r="B2851" t="inlineStr">
        <is>
          <t>84032A</t>
        </is>
      </c>
      <c r="C2851" t="inlineStr">
        <is>
          <t>CHARLIE+LOLA PINK HOT WATER BOTTLE</t>
        </is>
      </c>
      <c r="D2851" t="n">
        <v>1</v>
      </c>
      <c r="E2851" s="8" t="n">
        <v>40548.70138888889</v>
      </c>
      <c r="F2851" s="9" t="n">
        <v>3.36</v>
      </c>
      <c r="H2851" t="inlineStr">
        <is>
          <t>United Kingdom</t>
        </is>
      </c>
      <c r="I2851" s="10">
        <f>IF(OR(G2851="",LEFT(A2851,1)="C",D2851&lt;=0,F2851&lt;=0,ISNUMBER(MATCH(B2851,NonProduct,0)),LEFT(B2851,5)="gift_",H2851&lt;&gt;"United Kingdom"),"Drop","Keep")</f>
        <v/>
      </c>
    </row>
    <row r="2852">
      <c r="A2852" t="n">
        <v>540255</v>
      </c>
      <c r="B2852" t="inlineStr">
        <is>
          <t>84032B</t>
        </is>
      </c>
      <c r="C2852" t="inlineStr">
        <is>
          <t>CHARLIE + LOLA RED HOT WATER BOTTLE</t>
        </is>
      </c>
      <c r="D2852" t="n">
        <v>1</v>
      </c>
      <c r="E2852" s="8" t="n">
        <v>40548.70138888889</v>
      </c>
      <c r="F2852" s="9" t="n">
        <v>3.36</v>
      </c>
      <c r="H2852" t="inlineStr">
        <is>
          <t>United Kingdom</t>
        </is>
      </c>
      <c r="I2852" s="10">
        <f>IF(OR(G2852="",LEFT(A2852,1)="C",D2852&lt;=0,F2852&lt;=0,ISNUMBER(MATCH(B2852,NonProduct,0)),LEFT(B2852,5)="gift_",H2852&lt;&gt;"United Kingdom"),"Drop","Keep")</f>
        <v/>
      </c>
    </row>
    <row r="2853">
      <c r="A2853" t="n">
        <v>540255</v>
      </c>
      <c r="B2853" t="inlineStr">
        <is>
          <t>84086C</t>
        </is>
      </c>
      <c r="C2853" t="inlineStr">
        <is>
          <t>PINK/PURPLE RETRO RADIO</t>
        </is>
      </c>
      <c r="D2853" t="n">
        <v>1</v>
      </c>
      <c r="E2853" s="8" t="n">
        <v>40548.70138888889</v>
      </c>
      <c r="F2853" s="9" t="n">
        <v>2.51</v>
      </c>
      <c r="H2853" t="inlineStr">
        <is>
          <t>United Kingdom</t>
        </is>
      </c>
      <c r="I2853" s="10">
        <f>IF(OR(G2853="",LEFT(A2853,1)="C",D2853&lt;=0,F2853&lt;=0,ISNUMBER(MATCH(B2853,NonProduct,0)),LEFT(B2853,5)="gift_",H2853&lt;&gt;"United Kingdom"),"Drop","Keep")</f>
        <v/>
      </c>
    </row>
    <row r="2854">
      <c r="A2854" t="n">
        <v>540255</v>
      </c>
      <c r="B2854" t="inlineStr">
        <is>
          <t>84251B</t>
        </is>
      </c>
      <c r="C2854" t="inlineStr">
        <is>
          <t>GREETING CARD, STICKY GORDON</t>
        </is>
      </c>
      <c r="D2854" t="n">
        <v>3</v>
      </c>
      <c r="E2854" s="8" t="n">
        <v>40548.70138888889</v>
      </c>
      <c r="F2854" s="9" t="n">
        <v>0.43</v>
      </c>
      <c r="H2854" t="inlineStr">
        <is>
          <t>United Kingdom</t>
        </is>
      </c>
      <c r="I2854" s="10">
        <f>IF(OR(G2854="",LEFT(A2854,1)="C",D2854&lt;=0,F2854&lt;=0,ISNUMBER(MATCH(B2854,NonProduct,0)),LEFT(B2854,5)="gift_",H2854&lt;&gt;"United Kingdom"),"Drop","Keep")</f>
        <v/>
      </c>
    </row>
    <row r="2855">
      <c r="A2855" t="n">
        <v>540255</v>
      </c>
      <c r="B2855" t="inlineStr">
        <is>
          <t>84251C</t>
        </is>
      </c>
      <c r="C2855" t="inlineStr">
        <is>
          <t>GREETING CARD, TWO SISTERS.</t>
        </is>
      </c>
      <c r="D2855" t="n">
        <v>4</v>
      </c>
      <c r="E2855" s="8" t="n">
        <v>40548.70138888889</v>
      </c>
      <c r="F2855" s="9" t="n">
        <v>0.43</v>
      </c>
      <c r="H2855" t="inlineStr">
        <is>
          <t>United Kingdom</t>
        </is>
      </c>
      <c r="I2855" s="10">
        <f>IF(OR(G2855="",LEFT(A2855,1)="C",D2855&lt;=0,F2855&lt;=0,ISNUMBER(MATCH(B2855,NonProduct,0)),LEFT(B2855,5)="gift_",H2855&lt;&gt;"United Kingdom"),"Drop","Keep")</f>
        <v/>
      </c>
    </row>
    <row r="2856">
      <c r="A2856" t="n">
        <v>540255</v>
      </c>
      <c r="B2856" t="inlineStr">
        <is>
          <t>84251G</t>
        </is>
      </c>
      <c r="C2856" t="inlineStr">
        <is>
          <t>GREETING CARD, OVERCROWDED POOL.</t>
        </is>
      </c>
      <c r="D2856" t="n">
        <v>1</v>
      </c>
      <c r="E2856" s="8" t="n">
        <v>40548.70138888889</v>
      </c>
      <c r="F2856" s="9" t="n">
        <v>0.43</v>
      </c>
      <c r="H2856" t="inlineStr">
        <is>
          <t>United Kingdom</t>
        </is>
      </c>
      <c r="I2856" s="10">
        <f>IF(OR(G2856="",LEFT(A2856,1)="C",D2856&lt;=0,F2856&lt;=0,ISNUMBER(MATCH(B2856,NonProduct,0)),LEFT(B2856,5)="gift_",H2856&lt;&gt;"United Kingdom"),"Drop","Keep")</f>
        <v/>
      </c>
    </row>
    <row r="2857">
      <c r="A2857" t="n">
        <v>540255</v>
      </c>
      <c r="B2857" t="n">
        <v>84347</v>
      </c>
      <c r="C2857" t="inlineStr">
        <is>
          <t>ROTATING SILVER ANGELS T-LIGHT HLDR</t>
        </is>
      </c>
      <c r="D2857" t="n">
        <v>2</v>
      </c>
      <c r="E2857" s="8" t="n">
        <v>40548.70138888889</v>
      </c>
      <c r="F2857" s="9" t="n">
        <v>5.06</v>
      </c>
      <c r="H2857" t="inlineStr">
        <is>
          <t>United Kingdom</t>
        </is>
      </c>
      <c r="I2857" s="10">
        <f>IF(OR(G2857="",LEFT(A2857,1)="C",D2857&lt;=0,F2857&lt;=0,ISNUMBER(MATCH(B2857,NonProduct,0)),LEFT(B2857,5)="gift_",H2857&lt;&gt;"United Kingdom"),"Drop","Keep")</f>
        <v/>
      </c>
    </row>
    <row r="2858">
      <c r="A2858" t="n">
        <v>540255</v>
      </c>
      <c r="B2858" t="inlineStr">
        <is>
          <t>84509A</t>
        </is>
      </c>
      <c r="C2858" t="inlineStr">
        <is>
          <t>SET OF 4 ENGLISH ROSE PLACEMATS</t>
        </is>
      </c>
      <c r="D2858" t="n">
        <v>2</v>
      </c>
      <c r="E2858" s="8" t="n">
        <v>40548.70138888889</v>
      </c>
      <c r="F2858" s="9" t="n">
        <v>3.36</v>
      </c>
      <c r="H2858" t="inlineStr">
        <is>
          <t>United Kingdom</t>
        </is>
      </c>
      <c r="I2858" s="10">
        <f>IF(OR(G2858="",LEFT(A2858,1)="C",D2858&lt;=0,F2858&lt;=0,ISNUMBER(MATCH(B2858,NonProduct,0)),LEFT(B2858,5)="gift_",H2858&lt;&gt;"United Kingdom"),"Drop","Keep")</f>
        <v/>
      </c>
    </row>
    <row r="2859">
      <c r="A2859" t="n">
        <v>540255</v>
      </c>
      <c r="B2859" t="inlineStr">
        <is>
          <t>84509B</t>
        </is>
      </c>
      <c r="C2859" t="inlineStr">
        <is>
          <t>SET OF 4 FAIRY CAKE PLACEMATS</t>
        </is>
      </c>
      <c r="D2859" t="n">
        <v>2</v>
      </c>
      <c r="E2859" s="8" t="n">
        <v>40548.70138888889</v>
      </c>
      <c r="F2859" s="9" t="n">
        <v>3.36</v>
      </c>
      <c r="H2859" t="inlineStr">
        <is>
          <t>United Kingdom</t>
        </is>
      </c>
      <c r="I2859" s="10">
        <f>IF(OR(G2859="",LEFT(A2859,1)="C",D2859&lt;=0,F2859&lt;=0,ISNUMBER(MATCH(B2859,NonProduct,0)),LEFT(B2859,5)="gift_",H2859&lt;&gt;"United Kingdom"),"Drop","Keep")</f>
        <v/>
      </c>
    </row>
    <row r="2860">
      <c r="A2860" t="n">
        <v>540255</v>
      </c>
      <c r="B2860" t="inlineStr">
        <is>
          <t>84509G</t>
        </is>
      </c>
      <c r="C2860" t="inlineStr">
        <is>
          <t xml:space="preserve">SET OF 4 FAIRY CAKE PLACEMATS </t>
        </is>
      </c>
      <c r="D2860" t="n">
        <v>1</v>
      </c>
      <c r="E2860" s="8" t="n">
        <v>40548.70138888889</v>
      </c>
      <c r="F2860" s="9" t="n">
        <v>3.36</v>
      </c>
      <c r="H2860" t="inlineStr">
        <is>
          <t>United Kingdom</t>
        </is>
      </c>
      <c r="I2860" s="10">
        <f>IF(OR(G2860="",LEFT(A2860,1)="C",D2860&lt;=0,F2860&lt;=0,ISNUMBER(MATCH(B2860,NonProduct,0)),LEFT(B2860,5)="gift_",H2860&lt;&gt;"United Kingdom"),"Drop","Keep")</f>
        <v/>
      </c>
    </row>
    <row r="2861">
      <c r="A2861" t="n">
        <v>540255</v>
      </c>
      <c r="B2861" t="inlineStr">
        <is>
          <t>84563A</t>
        </is>
      </c>
      <c r="C2861" t="inlineStr">
        <is>
          <t>PINK &amp; WHITE BREAKFAST TRAY</t>
        </is>
      </c>
      <c r="D2861" t="n">
        <v>1</v>
      </c>
      <c r="E2861" s="8" t="n">
        <v>40548.70138888889</v>
      </c>
      <c r="F2861" s="9" t="n">
        <v>4.21</v>
      </c>
      <c r="H2861" t="inlineStr">
        <is>
          <t>United Kingdom</t>
        </is>
      </c>
      <c r="I2861" s="10">
        <f>IF(OR(G2861="",LEFT(A2861,1)="C",D2861&lt;=0,F2861&lt;=0,ISNUMBER(MATCH(B2861,NonProduct,0)),LEFT(B2861,5)="gift_",H2861&lt;&gt;"United Kingdom"),"Drop","Keep")</f>
        <v/>
      </c>
    </row>
    <row r="2862">
      <c r="A2862" t="n">
        <v>540255</v>
      </c>
      <c r="B2862" t="inlineStr">
        <is>
          <t>84563B</t>
        </is>
      </c>
      <c r="C2862" t="inlineStr">
        <is>
          <t>BLUE &amp; WHITE BREAKFAST TRAY</t>
        </is>
      </c>
      <c r="D2862" t="n">
        <v>1</v>
      </c>
      <c r="E2862" s="8" t="n">
        <v>40548.70138888889</v>
      </c>
      <c r="F2862" s="9" t="n">
        <v>4.21</v>
      </c>
      <c r="H2862" t="inlineStr">
        <is>
          <t>United Kingdom</t>
        </is>
      </c>
      <c r="I2862" s="10">
        <f>IF(OR(G2862="",LEFT(A2862,1)="C",D2862&lt;=0,F2862&lt;=0,ISNUMBER(MATCH(B2862,NonProduct,0)),LEFT(B2862,5)="gift_",H2862&lt;&gt;"United Kingdom"),"Drop","Keep")</f>
        <v/>
      </c>
    </row>
    <row r="2863">
      <c r="A2863" t="n">
        <v>540255</v>
      </c>
      <c r="B2863" t="inlineStr">
        <is>
          <t>84569A</t>
        </is>
      </c>
      <c r="C2863" t="inlineStr">
        <is>
          <t>PACK 3 IRON ON DOG PATCHES</t>
        </is>
      </c>
      <c r="D2863" t="n">
        <v>1</v>
      </c>
      <c r="E2863" s="8" t="n">
        <v>40548.70138888889</v>
      </c>
      <c r="F2863" s="9" t="n">
        <v>0.85</v>
      </c>
      <c r="H2863" t="inlineStr">
        <is>
          <t>United Kingdom</t>
        </is>
      </c>
      <c r="I2863" s="10">
        <f>IF(OR(G2863="",LEFT(A2863,1)="C",D2863&lt;=0,F2863&lt;=0,ISNUMBER(MATCH(B2863,NonProduct,0)),LEFT(B2863,5)="gift_",H2863&lt;&gt;"United Kingdom"),"Drop","Keep")</f>
        <v/>
      </c>
    </row>
    <row r="2864">
      <c r="A2864" t="n">
        <v>540255</v>
      </c>
      <c r="B2864" t="inlineStr">
        <is>
          <t>84569D</t>
        </is>
      </c>
      <c r="C2864" t="inlineStr">
        <is>
          <t>PACK 6 HEART/ICE-CREAM PATCHES</t>
        </is>
      </c>
      <c r="D2864" t="n">
        <v>1</v>
      </c>
      <c r="E2864" s="8" t="n">
        <v>40548.70138888889</v>
      </c>
      <c r="F2864" s="9" t="n">
        <v>0.85</v>
      </c>
      <c r="H2864" t="inlineStr">
        <is>
          <t>United Kingdom</t>
        </is>
      </c>
      <c r="I2864" s="10">
        <f>IF(OR(G2864="",LEFT(A2864,1)="C",D2864&lt;=0,F2864&lt;=0,ISNUMBER(MATCH(B2864,NonProduct,0)),LEFT(B2864,5)="gift_",H2864&lt;&gt;"United Kingdom"),"Drop","Keep")</f>
        <v/>
      </c>
    </row>
    <row r="2865">
      <c r="A2865" t="n">
        <v>540255</v>
      </c>
      <c r="B2865" t="inlineStr">
        <is>
          <t>84596B</t>
        </is>
      </c>
      <c r="C2865" t="inlineStr">
        <is>
          <t>SMALL DOLLY MIX DESIGN ORANGE BOWL</t>
        </is>
      </c>
      <c r="D2865" t="n">
        <v>2</v>
      </c>
      <c r="E2865" s="8" t="n">
        <v>40548.70138888889</v>
      </c>
      <c r="F2865" s="9" t="n">
        <v>0.85</v>
      </c>
      <c r="H2865" t="inlineStr">
        <is>
          <t>United Kingdom</t>
        </is>
      </c>
      <c r="I2865" s="10">
        <f>IF(OR(G2865="",LEFT(A2865,1)="C",D2865&lt;=0,F2865&lt;=0,ISNUMBER(MATCH(B2865,NonProduct,0)),LEFT(B2865,5)="gift_",H2865&lt;&gt;"United Kingdom"),"Drop","Keep")</f>
        <v/>
      </c>
    </row>
    <row r="2866">
      <c r="A2866" t="n">
        <v>540255</v>
      </c>
      <c r="B2866" t="inlineStr">
        <is>
          <t>84596E</t>
        </is>
      </c>
      <c r="C2866" t="inlineStr">
        <is>
          <t>SMALL LICORICE DES PINK BOWL</t>
        </is>
      </c>
      <c r="D2866" t="n">
        <v>1</v>
      </c>
      <c r="E2866" s="8" t="n">
        <v>40548.70138888889</v>
      </c>
      <c r="F2866" s="9" t="n">
        <v>0.85</v>
      </c>
      <c r="H2866" t="inlineStr">
        <is>
          <t>United Kingdom</t>
        </is>
      </c>
      <c r="I2866" s="10">
        <f>IF(OR(G2866="",LEFT(A2866,1)="C",D2866&lt;=0,F2866&lt;=0,ISNUMBER(MATCH(B2866,NonProduct,0)),LEFT(B2866,5)="gift_",H2866&lt;&gt;"United Kingdom"),"Drop","Keep")</f>
        <v/>
      </c>
    </row>
    <row r="2867">
      <c r="A2867" t="n">
        <v>540255</v>
      </c>
      <c r="B2867" t="n">
        <v>22214</v>
      </c>
      <c r="C2867" t="inlineStr">
        <is>
          <t>CANDLE PLATE LACE WHITE</t>
        </is>
      </c>
      <c r="D2867" t="n">
        <v>1</v>
      </c>
      <c r="E2867" s="8" t="n">
        <v>40548.70138888889</v>
      </c>
      <c r="F2867" s="9" t="n">
        <v>1.66</v>
      </c>
      <c r="H2867" t="inlineStr">
        <is>
          <t>United Kingdom</t>
        </is>
      </c>
      <c r="I2867" s="10">
        <f>IF(OR(G2867="",LEFT(A2867,1)="C",D2867&lt;=0,F2867&lt;=0,ISNUMBER(MATCH(B2867,NonProduct,0)),LEFT(B2867,5)="gift_",H2867&lt;&gt;"United Kingdom"),"Drop","Keep")</f>
        <v/>
      </c>
    </row>
    <row r="2868">
      <c r="A2868" t="n">
        <v>540255</v>
      </c>
      <c r="B2868" t="n">
        <v>22216</v>
      </c>
      <c r="C2868" t="inlineStr">
        <is>
          <t>T-LIGHT HOLDER WHITE LACE</t>
        </is>
      </c>
      <c r="D2868" t="n">
        <v>4</v>
      </c>
      <c r="E2868" s="8" t="n">
        <v>40548.70138888889</v>
      </c>
      <c r="F2868" s="9" t="n">
        <v>0.8100000000000001</v>
      </c>
      <c r="H2868" t="inlineStr">
        <is>
          <t>United Kingdom</t>
        </is>
      </c>
      <c r="I2868" s="10">
        <f>IF(OR(G2868="",LEFT(A2868,1)="C",D2868&lt;=0,F2868&lt;=0,ISNUMBER(MATCH(B2868,NonProduct,0)),LEFT(B2868,5)="gift_",H2868&lt;&gt;"United Kingdom"),"Drop","Keep")</f>
        <v/>
      </c>
    </row>
    <row r="2869">
      <c r="A2869" t="n">
        <v>540255</v>
      </c>
      <c r="B2869" t="n">
        <v>22219</v>
      </c>
      <c r="C2869" t="inlineStr">
        <is>
          <t xml:space="preserve">LOVEBIRD HANGING DECORATION WHITE </t>
        </is>
      </c>
      <c r="D2869" t="n">
        <v>1</v>
      </c>
      <c r="E2869" s="8" t="n">
        <v>40548.70138888889</v>
      </c>
      <c r="F2869" s="9" t="n">
        <v>1.66</v>
      </c>
      <c r="H2869" t="inlineStr">
        <is>
          <t>United Kingdom</t>
        </is>
      </c>
      <c r="I2869" s="10">
        <f>IF(OR(G2869="",LEFT(A2869,1)="C",D2869&lt;=0,F2869&lt;=0,ISNUMBER(MATCH(B2869,NonProduct,0)),LEFT(B2869,5)="gift_",H2869&lt;&gt;"United Kingdom"),"Drop","Keep")</f>
        <v/>
      </c>
    </row>
    <row r="2870">
      <c r="A2870" t="n">
        <v>540255</v>
      </c>
      <c r="B2870" t="n">
        <v>22222</v>
      </c>
      <c r="C2870" t="inlineStr">
        <is>
          <t>CAKE PLATE LOVEBIRD WHITE</t>
        </is>
      </c>
      <c r="D2870" t="n">
        <v>3</v>
      </c>
      <c r="E2870" s="8" t="n">
        <v>40548.70138888889</v>
      </c>
      <c r="F2870" s="9" t="n">
        <v>4.21</v>
      </c>
      <c r="H2870" t="inlineStr">
        <is>
          <t>United Kingdom</t>
        </is>
      </c>
      <c r="I2870" s="10">
        <f>IF(OR(G2870="",LEFT(A2870,1)="C",D2870&lt;=0,F2870&lt;=0,ISNUMBER(MATCH(B2870,NonProduct,0)),LEFT(B2870,5)="gift_",H2870&lt;&gt;"United Kingdom"),"Drop","Keep")</f>
        <v/>
      </c>
    </row>
    <row r="2871">
      <c r="A2871" t="n">
        <v>540255</v>
      </c>
      <c r="B2871" t="n">
        <v>22242</v>
      </c>
      <c r="C2871" t="inlineStr">
        <is>
          <t>5 HOOK HANGER MAGIC TOADSTOOL</t>
        </is>
      </c>
      <c r="D2871" t="n">
        <v>1</v>
      </c>
      <c r="E2871" s="8" t="n">
        <v>40548.70138888889</v>
      </c>
      <c r="F2871" s="9" t="n">
        <v>3.36</v>
      </c>
      <c r="H2871" t="inlineStr">
        <is>
          <t>United Kingdom</t>
        </is>
      </c>
      <c r="I2871" s="10">
        <f>IF(OR(G2871="",LEFT(A2871,1)="C",D2871&lt;=0,F2871&lt;=0,ISNUMBER(MATCH(B2871,NonProduct,0)),LEFT(B2871,5)="gift_",H2871&lt;&gt;"United Kingdom"),"Drop","Keep")</f>
        <v/>
      </c>
    </row>
    <row r="2872">
      <c r="A2872" t="n">
        <v>540255</v>
      </c>
      <c r="B2872" t="n">
        <v>22244</v>
      </c>
      <c r="C2872" t="inlineStr">
        <is>
          <t>3 HOOK HANGER MAGIC GARDEN</t>
        </is>
      </c>
      <c r="D2872" t="n">
        <v>1</v>
      </c>
      <c r="E2872" s="8" t="n">
        <v>40548.70138888889</v>
      </c>
      <c r="F2872" s="9" t="n">
        <v>4.21</v>
      </c>
      <c r="H2872" t="inlineStr">
        <is>
          <t>United Kingdom</t>
        </is>
      </c>
      <c r="I2872" s="10">
        <f>IF(OR(G2872="",LEFT(A2872,1)="C",D2872&lt;=0,F2872&lt;=0,ISNUMBER(MATCH(B2872,NonProduct,0)),LEFT(B2872,5)="gift_",H2872&lt;&gt;"United Kingdom"),"Drop","Keep")</f>
        <v/>
      </c>
    </row>
    <row r="2873">
      <c r="A2873" t="n">
        <v>540255</v>
      </c>
      <c r="B2873" t="n">
        <v>22245</v>
      </c>
      <c r="C2873" t="inlineStr">
        <is>
          <t>HOOK, 1 HANGER ,MAGIC GARDEN</t>
        </is>
      </c>
      <c r="D2873" t="n">
        <v>1</v>
      </c>
      <c r="E2873" s="8" t="n">
        <v>40548.70138888889</v>
      </c>
      <c r="F2873" s="9" t="n">
        <v>1.66</v>
      </c>
      <c r="H2873" t="inlineStr">
        <is>
          <t>United Kingdom</t>
        </is>
      </c>
      <c r="I2873" s="10">
        <f>IF(OR(G2873="",LEFT(A2873,1)="C",D2873&lt;=0,F2873&lt;=0,ISNUMBER(MATCH(B2873,NonProduct,0)),LEFT(B2873,5)="gift_",H2873&lt;&gt;"United Kingdom"),"Drop","Keep")</f>
        <v/>
      </c>
    </row>
    <row r="2874">
      <c r="A2874" t="n">
        <v>540255</v>
      </c>
      <c r="B2874" t="n">
        <v>22248</v>
      </c>
      <c r="C2874" t="inlineStr">
        <is>
          <t>DECORATION  PINK CHICK MAGIC GARDEN</t>
        </is>
      </c>
      <c r="D2874" t="n">
        <v>1</v>
      </c>
      <c r="E2874" s="8" t="n">
        <v>40548.70138888889</v>
      </c>
      <c r="F2874" s="9" t="n">
        <v>0.8100000000000001</v>
      </c>
      <c r="H2874" t="inlineStr">
        <is>
          <t>United Kingdom</t>
        </is>
      </c>
      <c r="I2874" s="10">
        <f>IF(OR(G2874="",LEFT(A2874,1)="C",D2874&lt;=0,F2874&lt;=0,ISNUMBER(MATCH(B2874,NonProduct,0)),LEFT(B2874,5)="gift_",H2874&lt;&gt;"United Kingdom"),"Drop","Keep")</f>
        <v/>
      </c>
    </row>
    <row r="2875">
      <c r="A2875" t="n">
        <v>540255</v>
      </c>
      <c r="B2875" t="n">
        <v>21154</v>
      </c>
      <c r="C2875" t="inlineStr">
        <is>
          <t xml:space="preserve">RED RETROSPOT OVEN GLOVE </t>
        </is>
      </c>
      <c r="D2875" t="n">
        <v>2</v>
      </c>
      <c r="E2875" s="8" t="n">
        <v>40548.70138888889</v>
      </c>
      <c r="F2875" s="9" t="n">
        <v>2.51</v>
      </c>
      <c r="H2875" t="inlineStr">
        <is>
          <t>United Kingdom</t>
        </is>
      </c>
      <c r="I2875" s="10">
        <f>IF(OR(G2875="",LEFT(A2875,1)="C",D2875&lt;=0,F2875&lt;=0,ISNUMBER(MATCH(B2875,NonProduct,0)),LEFT(B2875,5)="gift_",H2875&lt;&gt;"United Kingdom"),"Drop","Keep")</f>
        <v/>
      </c>
    </row>
    <row r="2876">
      <c r="A2876" t="n">
        <v>540255</v>
      </c>
      <c r="B2876" t="n">
        <v>21707</v>
      </c>
      <c r="C2876" t="inlineStr">
        <is>
          <t>FOLDING UMBRELLA BLACKBLUE POLKADOT</t>
        </is>
      </c>
      <c r="D2876" t="n">
        <v>1</v>
      </c>
      <c r="E2876" s="8" t="n">
        <v>40548.70138888889</v>
      </c>
      <c r="F2876" s="9" t="n">
        <v>3.36</v>
      </c>
      <c r="H2876" t="inlineStr">
        <is>
          <t>United Kingdom</t>
        </is>
      </c>
      <c r="I2876" s="10">
        <f>IF(OR(G2876="",LEFT(A2876,1)="C",D2876&lt;=0,F2876&lt;=0,ISNUMBER(MATCH(B2876,NonProduct,0)),LEFT(B2876,5)="gift_",H2876&lt;&gt;"United Kingdom"),"Drop","Keep")</f>
        <v/>
      </c>
    </row>
    <row r="2877">
      <c r="A2877" t="n">
        <v>540255</v>
      </c>
      <c r="B2877" t="n">
        <v>21709</v>
      </c>
      <c r="C2877" t="inlineStr">
        <is>
          <t>FOLDING UMBRELLA CHOCOLATE POLKADOT</t>
        </is>
      </c>
      <c r="D2877" t="n">
        <v>1</v>
      </c>
      <c r="E2877" s="8" t="n">
        <v>40548.70138888889</v>
      </c>
      <c r="F2877" s="9" t="n">
        <v>3.36</v>
      </c>
      <c r="H2877" t="inlineStr">
        <is>
          <t>United Kingdom</t>
        </is>
      </c>
      <c r="I2877" s="10">
        <f>IF(OR(G2877="",LEFT(A2877,1)="C",D2877&lt;=0,F2877&lt;=0,ISNUMBER(MATCH(B2877,NonProduct,0)),LEFT(B2877,5)="gift_",H2877&lt;&gt;"United Kingdom"),"Drop","Keep")</f>
        <v/>
      </c>
    </row>
    <row r="2878">
      <c r="A2878" t="n">
        <v>540255</v>
      </c>
      <c r="B2878" t="n">
        <v>21719</v>
      </c>
      <c r="C2878" t="inlineStr">
        <is>
          <t>LOVELY BONBON STICKER SHEET</t>
        </is>
      </c>
      <c r="D2878" t="n">
        <v>1</v>
      </c>
      <c r="E2878" s="8" t="n">
        <v>40548.70138888889</v>
      </c>
      <c r="F2878" s="9" t="n">
        <v>1.66</v>
      </c>
      <c r="H2878" t="inlineStr">
        <is>
          <t>United Kingdom</t>
        </is>
      </c>
      <c r="I2878" s="10">
        <f>IF(OR(G2878="",LEFT(A2878,1)="C",D2878&lt;=0,F2878&lt;=0,ISNUMBER(MATCH(B2878,NonProduct,0)),LEFT(B2878,5)="gift_",H2878&lt;&gt;"United Kingdom"),"Drop","Keep")</f>
        <v/>
      </c>
    </row>
    <row r="2879">
      <c r="A2879" t="n">
        <v>540255</v>
      </c>
      <c r="B2879" t="n">
        <v>21773</v>
      </c>
      <c r="C2879" t="inlineStr">
        <is>
          <t>DECORATIVE ROSE BATHROOM BOTTLE</t>
        </is>
      </c>
      <c r="D2879" t="n">
        <v>5</v>
      </c>
      <c r="E2879" s="8" t="n">
        <v>40548.70138888889</v>
      </c>
      <c r="F2879" s="9" t="n">
        <v>1.28</v>
      </c>
      <c r="H2879" t="inlineStr">
        <is>
          <t>United Kingdom</t>
        </is>
      </c>
      <c r="I2879" s="10">
        <f>IF(OR(G2879="",LEFT(A2879,1)="C",D2879&lt;=0,F2879&lt;=0,ISNUMBER(MATCH(B2879,NonProduct,0)),LEFT(B2879,5)="gift_",H2879&lt;&gt;"United Kingdom"),"Drop","Keep")</f>
        <v/>
      </c>
    </row>
    <row r="2880">
      <c r="A2880" t="n">
        <v>540255</v>
      </c>
      <c r="B2880" t="n">
        <v>21650</v>
      </c>
      <c r="C2880" t="inlineStr">
        <is>
          <t>ASSORTED TUTTI FRUTTI BRACELET</t>
        </is>
      </c>
      <c r="D2880" t="n">
        <v>3</v>
      </c>
      <c r="E2880" s="8" t="n">
        <v>40548.70138888889</v>
      </c>
      <c r="F2880" s="9" t="n">
        <v>0.43</v>
      </c>
      <c r="H2880" t="inlineStr">
        <is>
          <t>United Kingdom</t>
        </is>
      </c>
      <c r="I2880" s="10">
        <f>IF(OR(G2880="",LEFT(A2880,1)="C",D2880&lt;=0,F2880&lt;=0,ISNUMBER(MATCH(B2880,NonProduct,0)),LEFT(B2880,5)="gift_",H2880&lt;&gt;"United Kingdom"),"Drop","Keep")</f>
        <v/>
      </c>
    </row>
    <row r="2881">
      <c r="A2881" t="n">
        <v>540255</v>
      </c>
      <c r="B2881" t="n">
        <v>21631</v>
      </c>
      <c r="C2881" t="inlineStr">
        <is>
          <t>HIPPY CHIC DECORATIVE PARASOL</t>
        </is>
      </c>
      <c r="D2881" t="n">
        <v>1</v>
      </c>
      <c r="E2881" s="8" t="n">
        <v>40548.70138888889</v>
      </c>
      <c r="F2881" s="9" t="n">
        <v>8.470000000000001</v>
      </c>
      <c r="H2881" t="inlineStr">
        <is>
          <t>United Kingdom</t>
        </is>
      </c>
      <c r="I2881" s="10">
        <f>IF(OR(G2881="",LEFT(A2881,1)="C",D2881&lt;=0,F2881&lt;=0,ISNUMBER(MATCH(B2881,NonProduct,0)),LEFT(B2881,5)="gift_",H2881&lt;&gt;"United Kingdom"),"Drop","Keep")</f>
        <v/>
      </c>
    </row>
    <row r="2882">
      <c r="A2882" t="n">
        <v>540255</v>
      </c>
      <c r="B2882" t="n">
        <v>22452</v>
      </c>
      <c r="C2882" t="inlineStr">
        <is>
          <t>MEASURING TAPE BABUSHKA PINK</t>
        </is>
      </c>
      <c r="D2882" t="n">
        <v>1</v>
      </c>
      <c r="E2882" s="8" t="n">
        <v>40548.70138888889</v>
      </c>
      <c r="F2882" s="9" t="n">
        <v>1.66</v>
      </c>
      <c r="H2882" t="inlineStr">
        <is>
          <t>United Kingdom</t>
        </is>
      </c>
      <c r="I2882" s="10">
        <f>IF(OR(G2882="",LEFT(A2882,1)="C",D2882&lt;=0,F2882&lt;=0,ISNUMBER(MATCH(B2882,NonProduct,0)),LEFT(B2882,5)="gift_",H2882&lt;&gt;"United Kingdom"),"Drop","Keep")</f>
        <v/>
      </c>
    </row>
    <row r="2883">
      <c r="A2883" t="n">
        <v>540255</v>
      </c>
      <c r="B2883" t="n">
        <v>22457</v>
      </c>
      <c r="C2883" t="inlineStr">
        <is>
          <t xml:space="preserve">NATURAL SLATE HEART CHALKBOARD </t>
        </is>
      </c>
      <c r="D2883" t="n">
        <v>2</v>
      </c>
      <c r="E2883" s="8" t="n">
        <v>40548.70138888889</v>
      </c>
      <c r="F2883" s="9" t="n">
        <v>5.91</v>
      </c>
      <c r="H2883" t="inlineStr">
        <is>
          <t>United Kingdom</t>
        </is>
      </c>
      <c r="I2883" s="10">
        <f>IF(OR(G2883="",LEFT(A2883,1)="C",D2883&lt;=0,F2883&lt;=0,ISNUMBER(MATCH(B2883,NonProduct,0)),LEFT(B2883,5)="gift_",H2883&lt;&gt;"United Kingdom"),"Drop","Keep")</f>
        <v/>
      </c>
    </row>
    <row r="2884">
      <c r="A2884" t="n">
        <v>540255</v>
      </c>
      <c r="B2884" t="n">
        <v>22470</v>
      </c>
      <c r="C2884" t="inlineStr">
        <is>
          <t>HEART OF WICKER LARGE</t>
        </is>
      </c>
      <c r="D2884" t="n">
        <v>1</v>
      </c>
      <c r="E2884" s="8" t="n">
        <v>40548.70138888889</v>
      </c>
      <c r="F2884" s="9" t="n">
        <v>5.91</v>
      </c>
      <c r="H2884" t="inlineStr">
        <is>
          <t>United Kingdom</t>
        </is>
      </c>
      <c r="I2884" s="10">
        <f>IF(OR(G2884="",LEFT(A2884,1)="C",D2884&lt;=0,F2884&lt;=0,ISNUMBER(MATCH(B2884,NonProduct,0)),LEFT(B2884,5)="gift_",H2884&lt;&gt;"United Kingdom"),"Drop","Keep")</f>
        <v/>
      </c>
    </row>
    <row r="2885">
      <c r="A2885" t="n">
        <v>540255</v>
      </c>
      <c r="B2885" t="n">
        <v>22477</v>
      </c>
      <c r="C2885" t="inlineStr">
        <is>
          <t>WATERING CAN GARDEN MARKER</t>
        </is>
      </c>
      <c r="D2885" t="n">
        <v>1</v>
      </c>
      <c r="E2885" s="8" t="n">
        <v>40548.70138888889</v>
      </c>
      <c r="F2885" s="9" t="n">
        <v>2.51</v>
      </c>
      <c r="H2885" t="inlineStr">
        <is>
          <t>United Kingdom</t>
        </is>
      </c>
      <c r="I2885" s="10">
        <f>IF(OR(G2885="",LEFT(A2885,1)="C",D2885&lt;=0,F2885&lt;=0,ISNUMBER(MATCH(B2885,NonProduct,0)),LEFT(B2885,5)="gift_",H2885&lt;&gt;"United Kingdom"),"Drop","Keep")</f>
        <v/>
      </c>
    </row>
    <row r="2886">
      <c r="A2886" t="n">
        <v>540255</v>
      </c>
      <c r="B2886" t="n">
        <v>22478</v>
      </c>
      <c r="C2886" t="inlineStr">
        <is>
          <t xml:space="preserve">BIRDHOUSE GARDEN MARKER </t>
        </is>
      </c>
      <c r="D2886" t="n">
        <v>1</v>
      </c>
      <c r="E2886" s="8" t="n">
        <v>40548.70138888889</v>
      </c>
      <c r="F2886" s="9" t="n">
        <v>2.51</v>
      </c>
      <c r="H2886" t="inlineStr">
        <is>
          <t>United Kingdom</t>
        </is>
      </c>
      <c r="I2886" s="10">
        <f>IF(OR(G2886="",LEFT(A2886,1)="C",D2886&lt;=0,F2886&lt;=0,ISNUMBER(MATCH(B2886,NonProduct,0)),LEFT(B2886,5)="gift_",H2886&lt;&gt;"United Kingdom"),"Drop","Keep")</f>
        <v/>
      </c>
    </row>
    <row r="2887">
      <c r="A2887" t="n">
        <v>540255</v>
      </c>
      <c r="B2887" t="n">
        <v>22479</v>
      </c>
      <c r="C2887" t="inlineStr">
        <is>
          <t>DAISY GARDEN MARKER</t>
        </is>
      </c>
      <c r="D2887" t="n">
        <v>1</v>
      </c>
      <c r="E2887" s="8" t="n">
        <v>40548.70138888889</v>
      </c>
      <c r="F2887" s="9" t="n">
        <v>2.51</v>
      </c>
      <c r="H2887" t="inlineStr">
        <is>
          <t>United Kingdom</t>
        </is>
      </c>
      <c r="I2887" s="10">
        <f>IF(OR(G2887="",LEFT(A2887,1)="C",D2887&lt;=0,F2887&lt;=0,ISNUMBER(MATCH(B2887,NonProduct,0)),LEFT(B2887,5)="gift_",H2887&lt;&gt;"United Kingdom"),"Drop","Keep")</f>
        <v/>
      </c>
    </row>
    <row r="2888">
      <c r="A2888" t="n">
        <v>540255</v>
      </c>
      <c r="B2888" t="n">
        <v>22481</v>
      </c>
      <c r="C2888" t="inlineStr">
        <is>
          <t>BLACK TEA TOWEL CLASSIC DESIGN</t>
        </is>
      </c>
      <c r="D2888" t="n">
        <v>4</v>
      </c>
      <c r="E2888" s="8" t="n">
        <v>40548.70138888889</v>
      </c>
      <c r="F2888" s="9" t="n">
        <v>0.85</v>
      </c>
      <c r="H2888" t="inlineStr">
        <is>
          <t>United Kingdom</t>
        </is>
      </c>
      <c r="I2888" s="10">
        <f>IF(OR(G2888="",LEFT(A2888,1)="C",D2888&lt;=0,F2888&lt;=0,ISNUMBER(MATCH(B2888,NonProduct,0)),LEFT(B2888,5)="gift_",H2888&lt;&gt;"United Kingdom"),"Drop","Keep")</f>
        <v/>
      </c>
    </row>
    <row r="2889">
      <c r="A2889" t="n">
        <v>540255</v>
      </c>
      <c r="B2889" t="n">
        <v>22487</v>
      </c>
      <c r="C2889" t="inlineStr">
        <is>
          <t>WHITE WOOD GARDEN PLANT LADDER</t>
        </is>
      </c>
      <c r="D2889" t="n">
        <v>1</v>
      </c>
      <c r="E2889" s="8" t="n">
        <v>40548.70138888889</v>
      </c>
      <c r="F2889" s="9" t="n">
        <v>20.38</v>
      </c>
      <c r="H2889" t="inlineStr">
        <is>
          <t>United Kingdom</t>
        </is>
      </c>
      <c r="I2889" s="10">
        <f>IF(OR(G2889="",LEFT(A2889,1)="C",D2889&lt;=0,F2889&lt;=0,ISNUMBER(MATCH(B2889,NonProduct,0)),LEFT(B2889,5)="gift_",H2889&lt;&gt;"United Kingdom"),"Drop","Keep")</f>
        <v/>
      </c>
    </row>
    <row r="2890">
      <c r="A2890" t="n">
        <v>540255</v>
      </c>
      <c r="B2890" t="n">
        <v>22550</v>
      </c>
      <c r="C2890" t="inlineStr">
        <is>
          <t>HOLIDAY FUN LUDO</t>
        </is>
      </c>
      <c r="D2890" t="n">
        <v>1</v>
      </c>
      <c r="E2890" s="8" t="n">
        <v>40548.70138888889</v>
      </c>
      <c r="F2890" s="9" t="n">
        <v>7.62</v>
      </c>
      <c r="H2890" t="inlineStr">
        <is>
          <t>United Kingdom</t>
        </is>
      </c>
      <c r="I2890" s="10">
        <f>IF(OR(G2890="",LEFT(A2890,1)="C",D2890&lt;=0,F2890&lt;=0,ISNUMBER(MATCH(B2890,NonProduct,0)),LEFT(B2890,5)="gift_",H2890&lt;&gt;"United Kingdom"),"Drop","Keep")</f>
        <v/>
      </c>
    </row>
    <row r="2891">
      <c r="A2891" t="n">
        <v>540255</v>
      </c>
      <c r="B2891" t="n">
        <v>22557</v>
      </c>
      <c r="C2891" t="inlineStr">
        <is>
          <t xml:space="preserve">PLASTERS IN TIN VINTAGE PAISLEY </t>
        </is>
      </c>
      <c r="D2891" t="n">
        <v>1</v>
      </c>
      <c r="E2891" s="8" t="n">
        <v>40548.70138888889</v>
      </c>
      <c r="F2891" s="9" t="n">
        <v>3.36</v>
      </c>
      <c r="H2891" t="inlineStr">
        <is>
          <t>United Kingdom</t>
        </is>
      </c>
      <c r="I2891" s="10">
        <f>IF(OR(G2891="",LEFT(A2891,1)="C",D2891&lt;=0,F2891&lt;=0,ISNUMBER(MATCH(B2891,NonProduct,0)),LEFT(B2891,5)="gift_",H2891&lt;&gt;"United Kingdom"),"Drop","Keep")</f>
        <v/>
      </c>
    </row>
    <row r="2892">
      <c r="A2892" t="n">
        <v>540255</v>
      </c>
      <c r="B2892" t="n">
        <v>22558</v>
      </c>
      <c r="C2892" t="inlineStr">
        <is>
          <t xml:space="preserve">CLOTHES PEGS RETROSPOT PACK 24 </t>
        </is>
      </c>
      <c r="D2892" t="n">
        <v>1</v>
      </c>
      <c r="E2892" s="8" t="n">
        <v>40548.70138888889</v>
      </c>
      <c r="F2892" s="9" t="n">
        <v>2.51</v>
      </c>
      <c r="H2892" t="inlineStr">
        <is>
          <t>United Kingdom</t>
        </is>
      </c>
      <c r="I2892" s="10">
        <f>IF(OR(G2892="",LEFT(A2892,1)="C",D2892&lt;=0,F2892&lt;=0,ISNUMBER(MATCH(B2892,NonProduct,0)),LEFT(B2892,5)="gift_",H2892&lt;&gt;"United Kingdom"),"Drop","Keep")</f>
        <v/>
      </c>
    </row>
    <row r="2893">
      <c r="A2893" t="n">
        <v>540255</v>
      </c>
      <c r="B2893" t="n">
        <v>22670</v>
      </c>
      <c r="C2893" t="inlineStr">
        <is>
          <t>FRENCH WC SIGN BLUE METAL</t>
        </is>
      </c>
      <c r="D2893" t="n">
        <v>1</v>
      </c>
      <c r="E2893" s="8" t="n">
        <v>40548.70138888889</v>
      </c>
      <c r="F2893" s="9" t="n">
        <v>2.51</v>
      </c>
      <c r="H2893" t="inlineStr">
        <is>
          <t>United Kingdom</t>
        </is>
      </c>
      <c r="I2893" s="10">
        <f>IF(OR(G2893="",LEFT(A2893,1)="C",D2893&lt;=0,F2893&lt;=0,ISNUMBER(MATCH(B2893,NonProduct,0)),LEFT(B2893,5)="gift_",H2893&lt;&gt;"United Kingdom"),"Drop","Keep")</f>
        <v/>
      </c>
    </row>
    <row r="2894">
      <c r="A2894" t="n">
        <v>540255</v>
      </c>
      <c r="B2894" t="n">
        <v>21555</v>
      </c>
      <c r="C2894" t="inlineStr">
        <is>
          <t>CERAMIC STRAWBERRY TRINKET TRAY</t>
        </is>
      </c>
      <c r="D2894" t="n">
        <v>1</v>
      </c>
      <c r="E2894" s="8" t="n">
        <v>40548.70138888889</v>
      </c>
      <c r="F2894" s="9" t="n">
        <v>2.51</v>
      </c>
      <c r="H2894" t="inlineStr">
        <is>
          <t>United Kingdom</t>
        </is>
      </c>
      <c r="I2894" s="10">
        <f>IF(OR(G2894="",LEFT(A2894,1)="C",D2894&lt;=0,F2894&lt;=0,ISNUMBER(MATCH(B2894,NonProduct,0)),LEFT(B2894,5)="gift_",H2894&lt;&gt;"United Kingdom"),"Drop","Keep")</f>
        <v/>
      </c>
    </row>
    <row r="2895">
      <c r="A2895" t="n">
        <v>540255</v>
      </c>
      <c r="B2895" t="n">
        <v>21171</v>
      </c>
      <c r="C2895" t="inlineStr">
        <is>
          <t xml:space="preserve">BATHROOM METAL SIGN </t>
        </is>
      </c>
      <c r="D2895" t="n">
        <v>1</v>
      </c>
      <c r="E2895" s="8" t="n">
        <v>40548.70138888889</v>
      </c>
      <c r="F2895" s="9" t="n">
        <v>3.36</v>
      </c>
      <c r="H2895" t="inlineStr">
        <is>
          <t>United Kingdom</t>
        </is>
      </c>
      <c r="I2895" s="10">
        <f>IF(OR(G2895="",LEFT(A2895,1)="C",D2895&lt;=0,F2895&lt;=0,ISNUMBER(MATCH(B2895,NonProduct,0)),LEFT(B2895,5)="gift_",H2895&lt;&gt;"United Kingdom"),"Drop","Keep")</f>
        <v/>
      </c>
    </row>
    <row r="2896">
      <c r="A2896" t="n">
        <v>540255</v>
      </c>
      <c r="B2896" t="n">
        <v>21270</v>
      </c>
      <c r="C2896" t="inlineStr">
        <is>
          <t>ANTIQUE CREAM CUTLERY CUPBOARD</t>
        </is>
      </c>
      <c r="D2896" t="n">
        <v>1</v>
      </c>
      <c r="E2896" s="8" t="n">
        <v>40548.70138888889</v>
      </c>
      <c r="F2896" s="9" t="n">
        <v>8.470000000000001</v>
      </c>
      <c r="H2896" t="inlineStr">
        <is>
          <t>United Kingdom</t>
        </is>
      </c>
      <c r="I2896" s="10">
        <f>IF(OR(G2896="",LEFT(A2896,1)="C",D2896&lt;=0,F2896&lt;=0,ISNUMBER(MATCH(B2896,NonProduct,0)),LEFT(B2896,5)="gift_",H2896&lt;&gt;"United Kingdom"),"Drop","Keep")</f>
        <v/>
      </c>
    </row>
    <row r="2897">
      <c r="A2897" t="n">
        <v>540255</v>
      </c>
      <c r="B2897" t="n">
        <v>21314</v>
      </c>
      <c r="C2897" t="inlineStr">
        <is>
          <t>SMALL GLASS HEART TRINKET POT</t>
        </is>
      </c>
      <c r="D2897" t="n">
        <v>1</v>
      </c>
      <c r="E2897" s="8" t="n">
        <v>40548.70138888889</v>
      </c>
      <c r="F2897" s="9" t="n">
        <v>4.21</v>
      </c>
      <c r="H2897" t="inlineStr">
        <is>
          <t>United Kingdom</t>
        </is>
      </c>
      <c r="I2897" s="10">
        <f>IF(OR(G2897="",LEFT(A2897,1)="C",D2897&lt;=0,F2897&lt;=0,ISNUMBER(MATCH(B2897,NonProduct,0)),LEFT(B2897,5)="gift_",H2897&lt;&gt;"United Kingdom"),"Drop","Keep")</f>
        <v/>
      </c>
    </row>
    <row r="2898">
      <c r="A2898" t="n">
        <v>540255</v>
      </c>
      <c r="B2898" t="n">
        <v>21385</v>
      </c>
      <c r="C2898" t="inlineStr">
        <is>
          <t>IVORY HANGING DECORATION  HEART</t>
        </is>
      </c>
      <c r="D2898" t="n">
        <v>1</v>
      </c>
      <c r="E2898" s="8" t="n">
        <v>40548.70138888889</v>
      </c>
      <c r="F2898" s="9" t="n">
        <v>1.66</v>
      </c>
      <c r="H2898" t="inlineStr">
        <is>
          <t>United Kingdom</t>
        </is>
      </c>
      <c r="I2898" s="10">
        <f>IF(OR(G2898="",LEFT(A2898,1)="C",D2898&lt;=0,F2898&lt;=0,ISNUMBER(MATCH(B2898,NonProduct,0)),LEFT(B2898,5)="gift_",H2898&lt;&gt;"United Kingdom"),"Drop","Keep")</f>
        <v/>
      </c>
    </row>
    <row r="2899">
      <c r="A2899" t="n">
        <v>540255</v>
      </c>
      <c r="B2899" t="n">
        <v>21389</v>
      </c>
      <c r="C2899" t="inlineStr">
        <is>
          <t>IVORY HANGING DECORATION  BIRD</t>
        </is>
      </c>
      <c r="D2899" t="n">
        <v>1</v>
      </c>
      <c r="E2899" s="8" t="n">
        <v>40548.70138888889</v>
      </c>
      <c r="F2899" s="9" t="n">
        <v>1.66</v>
      </c>
      <c r="H2899" t="inlineStr">
        <is>
          <t>United Kingdom</t>
        </is>
      </c>
      <c r="I2899" s="10">
        <f>IF(OR(G2899="",LEFT(A2899,1)="C",D2899&lt;=0,F2899&lt;=0,ISNUMBER(MATCH(B2899,NonProduct,0)),LEFT(B2899,5)="gift_",H2899&lt;&gt;"United Kingdom"),"Drop","Keep")</f>
        <v/>
      </c>
    </row>
    <row r="2900">
      <c r="A2900" t="n">
        <v>540255</v>
      </c>
      <c r="B2900" t="n">
        <v>21466</v>
      </c>
      <c r="C2900" t="inlineStr">
        <is>
          <t>RED FLOWER CROCHET FOOD COVER</t>
        </is>
      </c>
      <c r="D2900" t="n">
        <v>1</v>
      </c>
      <c r="E2900" s="8" t="n">
        <v>40548.70138888889</v>
      </c>
      <c r="F2900" s="9" t="n">
        <v>7.62</v>
      </c>
      <c r="H2900" t="inlineStr">
        <is>
          <t>United Kingdom</t>
        </is>
      </c>
      <c r="I2900" s="10">
        <f>IF(OR(G2900="",LEFT(A2900,1)="C",D2900&lt;=0,F2900&lt;=0,ISNUMBER(MATCH(B2900,NonProduct,0)),LEFT(B2900,5)="gift_",H2900&lt;&gt;"United Kingdom"),"Drop","Keep")</f>
        <v/>
      </c>
    </row>
    <row r="2901">
      <c r="A2901" t="n">
        <v>540255</v>
      </c>
      <c r="B2901" t="n">
        <v>21467</v>
      </c>
      <c r="C2901" t="inlineStr">
        <is>
          <t>CHERRY CROCHET FOOD COVER</t>
        </is>
      </c>
      <c r="D2901" t="n">
        <v>1</v>
      </c>
      <c r="E2901" s="8" t="n">
        <v>40548.70138888889</v>
      </c>
      <c r="F2901" s="9" t="n">
        <v>7.62</v>
      </c>
      <c r="H2901" t="inlineStr">
        <is>
          <t>United Kingdom</t>
        </is>
      </c>
      <c r="I2901" s="10">
        <f>IF(OR(G2901="",LEFT(A2901,1)="C",D2901&lt;=0,F2901&lt;=0,ISNUMBER(MATCH(B2901,NonProduct,0)),LEFT(B2901,5)="gift_",H2901&lt;&gt;"United Kingdom"),"Drop","Keep")</f>
        <v/>
      </c>
    </row>
    <row r="2902">
      <c r="A2902" t="n">
        <v>540255</v>
      </c>
      <c r="B2902" t="n">
        <v>21485</v>
      </c>
      <c r="C2902" t="inlineStr">
        <is>
          <t>RETROSPOT HEART HOT WATER BOTTLE</t>
        </is>
      </c>
      <c r="D2902" t="n">
        <v>1</v>
      </c>
      <c r="E2902" s="8" t="n">
        <v>40548.70138888889</v>
      </c>
      <c r="F2902" s="9" t="n">
        <v>11.02</v>
      </c>
      <c r="H2902" t="inlineStr">
        <is>
          <t>United Kingdom</t>
        </is>
      </c>
      <c r="I2902" s="10">
        <f>IF(OR(G2902="",LEFT(A2902,1)="C",D2902&lt;=0,F2902&lt;=0,ISNUMBER(MATCH(B2902,NonProduct,0)),LEFT(B2902,5)="gift_",H2902&lt;&gt;"United Kingdom"),"Drop","Keep")</f>
        <v/>
      </c>
    </row>
    <row r="2903">
      <c r="A2903" t="n">
        <v>540255</v>
      </c>
      <c r="B2903" t="n">
        <v>21494</v>
      </c>
      <c r="C2903" t="inlineStr">
        <is>
          <t>ROTATING LEAVES T-LIGHT HOLDER</t>
        </is>
      </c>
      <c r="D2903" t="n">
        <v>1</v>
      </c>
      <c r="E2903" s="8" t="n">
        <v>40548.70138888889</v>
      </c>
      <c r="F2903" s="9" t="n">
        <v>1.66</v>
      </c>
      <c r="H2903" t="inlineStr">
        <is>
          <t>United Kingdom</t>
        </is>
      </c>
      <c r="I2903" s="10">
        <f>IF(OR(G2903="",LEFT(A2903,1)="C",D2903&lt;=0,F2903&lt;=0,ISNUMBER(MATCH(B2903,NonProduct,0)),LEFT(B2903,5)="gift_",H2903&lt;&gt;"United Kingdom"),"Drop","Keep")</f>
        <v/>
      </c>
    </row>
    <row r="2904">
      <c r="A2904" t="n">
        <v>540255</v>
      </c>
      <c r="B2904" t="n">
        <v>10135</v>
      </c>
      <c r="C2904" t="inlineStr">
        <is>
          <t>COLOURING PENCILS BROWN TUBE</t>
        </is>
      </c>
      <c r="D2904" t="n">
        <v>4</v>
      </c>
      <c r="E2904" s="8" t="n">
        <v>40548.70138888889</v>
      </c>
      <c r="F2904" s="9" t="n">
        <v>1.28</v>
      </c>
      <c r="H2904" t="inlineStr">
        <is>
          <t>United Kingdom</t>
        </is>
      </c>
      <c r="I2904" s="10">
        <f>IF(OR(G2904="",LEFT(A2904,1)="C",D2904&lt;=0,F2904&lt;=0,ISNUMBER(MATCH(B2904,NonProduct,0)),LEFT(B2904,5)="gift_",H2904&lt;&gt;"United Kingdom"),"Drop","Keep")</f>
        <v/>
      </c>
    </row>
    <row r="2905">
      <c r="A2905" t="n">
        <v>540255</v>
      </c>
      <c r="B2905" t="n">
        <v>15034</v>
      </c>
      <c r="C2905" t="inlineStr">
        <is>
          <t xml:space="preserve">PAPER POCKET TRAVELING FAN </t>
        </is>
      </c>
      <c r="D2905" t="n">
        <v>1</v>
      </c>
      <c r="E2905" s="8" t="n">
        <v>40548.70138888889</v>
      </c>
      <c r="F2905" s="9" t="n">
        <v>0.85</v>
      </c>
      <c r="H2905" t="inlineStr">
        <is>
          <t>United Kingdom</t>
        </is>
      </c>
      <c r="I2905" s="10">
        <f>IF(OR(G2905="",LEFT(A2905,1)="C",D2905&lt;=0,F2905&lt;=0,ISNUMBER(MATCH(B2905,NonProduct,0)),LEFT(B2905,5)="gift_",H2905&lt;&gt;"United Kingdom"),"Drop","Keep")</f>
        <v/>
      </c>
    </row>
    <row r="2906">
      <c r="A2906" t="n">
        <v>540255</v>
      </c>
      <c r="B2906" t="n">
        <v>20616</v>
      </c>
      <c r="C2906" t="inlineStr">
        <is>
          <t>CHERRY BLOSSOM PASSPORT COVER</t>
        </is>
      </c>
      <c r="D2906" t="n">
        <v>1</v>
      </c>
      <c r="E2906" s="8" t="n">
        <v>40548.70138888889</v>
      </c>
      <c r="F2906" s="9" t="n">
        <v>1.66</v>
      </c>
      <c r="H2906" t="inlineStr">
        <is>
          <t>United Kingdom</t>
        </is>
      </c>
      <c r="I2906" s="10">
        <f>IF(OR(G2906="",LEFT(A2906,1)="C",D2906&lt;=0,F2906&lt;=0,ISNUMBER(MATCH(B2906,NonProduct,0)),LEFT(B2906,5)="gift_",H2906&lt;&gt;"United Kingdom"),"Drop","Keep")</f>
        <v/>
      </c>
    </row>
    <row r="2907">
      <c r="A2907" t="n">
        <v>540255</v>
      </c>
      <c r="B2907" t="n">
        <v>20618</v>
      </c>
      <c r="C2907" t="inlineStr">
        <is>
          <t xml:space="preserve">QUEEN OF THE SKIES PASSPORT COVER </t>
        </is>
      </c>
      <c r="D2907" t="n">
        <v>1</v>
      </c>
      <c r="E2907" s="8" t="n">
        <v>40548.70138888889</v>
      </c>
      <c r="F2907" s="9" t="n">
        <v>1.66</v>
      </c>
      <c r="H2907" t="inlineStr">
        <is>
          <t>United Kingdom</t>
        </is>
      </c>
      <c r="I2907" s="10">
        <f>IF(OR(G2907="",LEFT(A2907,1)="C",D2907&lt;=0,F2907&lt;=0,ISNUMBER(MATCH(B2907,NonProduct,0)),LEFT(B2907,5)="gift_",H2907&lt;&gt;"United Kingdom"),"Drop","Keep")</f>
        <v/>
      </c>
    </row>
    <row r="2908">
      <c r="A2908" t="n">
        <v>540255</v>
      </c>
      <c r="B2908" t="n">
        <v>20652</v>
      </c>
      <c r="C2908" t="inlineStr">
        <is>
          <t xml:space="preserve">BLUE POLKADOT LUGGAGE TAG </t>
        </is>
      </c>
      <c r="D2908" t="n">
        <v>2</v>
      </c>
      <c r="E2908" s="8" t="n">
        <v>40548.70138888889</v>
      </c>
      <c r="F2908" s="9" t="n">
        <v>0.85</v>
      </c>
      <c r="H2908" t="inlineStr">
        <is>
          <t>United Kingdom</t>
        </is>
      </c>
      <c r="I2908" s="10">
        <f>IF(OR(G2908="",LEFT(A2908,1)="C",D2908&lt;=0,F2908&lt;=0,ISNUMBER(MATCH(B2908,NonProduct,0)),LEFT(B2908,5)="gift_",H2908&lt;&gt;"United Kingdom"),"Drop","Keep")</f>
        <v/>
      </c>
    </row>
    <row r="2909">
      <c r="A2909" t="n">
        <v>540255</v>
      </c>
      <c r="B2909" t="n">
        <v>20655</v>
      </c>
      <c r="C2909" t="inlineStr">
        <is>
          <t>QUEEN OF SKIES LUGGAGE TAG</t>
        </is>
      </c>
      <c r="D2909" t="n">
        <v>1</v>
      </c>
      <c r="E2909" s="8" t="n">
        <v>40548.70138888889</v>
      </c>
      <c r="F2909" s="9" t="n">
        <v>0.85</v>
      </c>
      <c r="H2909" t="inlineStr">
        <is>
          <t>United Kingdom</t>
        </is>
      </c>
      <c r="I2909" s="10">
        <f>IF(OR(G2909="",LEFT(A2909,1)="C",D2909&lt;=0,F2909&lt;=0,ISNUMBER(MATCH(B2909,NonProduct,0)),LEFT(B2909,5)="gift_",H2909&lt;&gt;"United Kingdom"),"Drop","Keep")</f>
        <v/>
      </c>
    </row>
    <row r="2910">
      <c r="A2910" t="n">
        <v>540255</v>
      </c>
      <c r="B2910" t="n">
        <v>20663</v>
      </c>
      <c r="C2910" t="inlineStr">
        <is>
          <t xml:space="preserve">QUEEN OF THE SKIES HOLIDAY PURSE </t>
        </is>
      </c>
      <c r="D2910" t="n">
        <v>1</v>
      </c>
      <c r="E2910" s="8" t="n">
        <v>40548.70138888889</v>
      </c>
      <c r="F2910" s="9" t="n">
        <v>2.51</v>
      </c>
      <c r="H2910" t="inlineStr">
        <is>
          <t>United Kingdom</t>
        </is>
      </c>
      <c r="I2910" s="10">
        <f>IF(OR(G2910="",LEFT(A2910,1)="C",D2910&lt;=0,F2910&lt;=0,ISNUMBER(MATCH(B2910,NonProduct,0)),LEFT(B2910,5)="gift_",H2910&lt;&gt;"United Kingdom"),"Drop","Keep")</f>
        <v/>
      </c>
    </row>
    <row r="2911">
      <c r="A2911" t="n">
        <v>540255</v>
      </c>
      <c r="B2911" t="n">
        <v>20717</v>
      </c>
      <c r="C2911" t="inlineStr">
        <is>
          <t>STRAWBERRY SHOPPER BAG</t>
        </is>
      </c>
      <c r="D2911" t="n">
        <v>11</v>
      </c>
      <c r="E2911" s="8" t="n">
        <v>40548.70138888889</v>
      </c>
      <c r="F2911" s="9" t="n">
        <v>0.85</v>
      </c>
      <c r="H2911" t="inlineStr">
        <is>
          <t>United Kingdom</t>
        </is>
      </c>
      <c r="I2911" s="10">
        <f>IF(OR(G2911="",LEFT(A2911,1)="C",D2911&lt;=0,F2911&lt;=0,ISNUMBER(MATCH(B2911,NonProduct,0)),LEFT(B2911,5)="gift_",H2911&lt;&gt;"United Kingdom"),"Drop","Keep")</f>
        <v/>
      </c>
    </row>
    <row r="2912">
      <c r="A2912" t="n">
        <v>540255</v>
      </c>
      <c r="B2912" t="n">
        <v>20719</v>
      </c>
      <c r="C2912" t="inlineStr">
        <is>
          <t>WOODLAND CHARLOTTE BAG</t>
        </is>
      </c>
      <c r="D2912" t="n">
        <v>1</v>
      </c>
      <c r="E2912" s="8" t="n">
        <v>40548.70138888889</v>
      </c>
      <c r="F2912" s="9" t="n">
        <v>1.66</v>
      </c>
      <c r="H2912" t="inlineStr">
        <is>
          <t>United Kingdom</t>
        </is>
      </c>
      <c r="I2912" s="10">
        <f>IF(OR(G2912="",LEFT(A2912,1)="C",D2912&lt;=0,F2912&lt;=0,ISNUMBER(MATCH(B2912,NonProduct,0)),LEFT(B2912,5)="gift_",H2912&lt;&gt;"United Kingdom"),"Drop","Keep")</f>
        <v/>
      </c>
    </row>
    <row r="2913">
      <c r="A2913" t="n">
        <v>540255</v>
      </c>
      <c r="B2913" t="n">
        <v>20724</v>
      </c>
      <c r="C2913" t="inlineStr">
        <is>
          <t>RED RETROSPOT CHARLOTTE BAG</t>
        </is>
      </c>
      <c r="D2913" t="n">
        <v>1</v>
      </c>
      <c r="E2913" s="8" t="n">
        <v>40548.70138888889</v>
      </c>
      <c r="F2913" s="9" t="n">
        <v>1.66</v>
      </c>
      <c r="H2913" t="inlineStr">
        <is>
          <t>United Kingdom</t>
        </is>
      </c>
      <c r="I2913" s="10">
        <f>IF(OR(G2913="",LEFT(A2913,1)="C",D2913&lt;=0,F2913&lt;=0,ISNUMBER(MATCH(B2913,NonProduct,0)),LEFT(B2913,5)="gift_",H2913&lt;&gt;"United Kingdom"),"Drop","Keep")</f>
        <v/>
      </c>
    </row>
    <row r="2914">
      <c r="A2914" t="n">
        <v>540255</v>
      </c>
      <c r="B2914" t="n">
        <v>20832</v>
      </c>
      <c r="C2914" t="inlineStr">
        <is>
          <t>RED FLOCK LOVE HEART PHOTO FRAME</t>
        </is>
      </c>
      <c r="D2914" t="n">
        <v>1</v>
      </c>
      <c r="E2914" s="8" t="n">
        <v>40548.70138888889</v>
      </c>
      <c r="F2914" s="9" t="n">
        <v>0.8100000000000001</v>
      </c>
      <c r="H2914" t="inlineStr">
        <is>
          <t>United Kingdom</t>
        </is>
      </c>
      <c r="I2914" s="10">
        <f>IF(OR(G2914="",LEFT(A2914,1)="C",D2914&lt;=0,F2914&lt;=0,ISNUMBER(MATCH(B2914,NonProduct,0)),LEFT(B2914,5)="gift_",H2914&lt;&gt;"United Kingdom"),"Drop","Keep")</f>
        <v/>
      </c>
    </row>
    <row r="2915">
      <c r="A2915" t="n">
        <v>540256</v>
      </c>
      <c r="B2915" t="n">
        <v>35957</v>
      </c>
      <c r="D2915" t="n">
        <v>35</v>
      </c>
      <c r="E2915" s="8" t="n">
        <v>40548.72291666667</v>
      </c>
      <c r="F2915" s="9" t="n">
        <v>0</v>
      </c>
      <c r="H2915" t="inlineStr">
        <is>
          <t>United Kingdom</t>
        </is>
      </c>
      <c r="I2915" s="10">
        <f>IF(OR(G2915="",LEFT(A2915,1)="C",D2915&lt;=0,F2915&lt;=0,ISNUMBER(MATCH(B2915,NonProduct,0)),LEFT(B2915,5)="gift_",H2915&lt;&gt;"United Kingdom"),"Drop","Keep")</f>
        <v/>
      </c>
    </row>
    <row r="2916">
      <c r="A2916" t="n">
        <v>540257</v>
      </c>
      <c r="B2916" t="n">
        <v>22222</v>
      </c>
      <c r="C2916" t="inlineStr">
        <is>
          <t>CAKE PLATE LOVEBIRD WHITE</t>
        </is>
      </c>
      <c r="D2916" t="n">
        <v>1</v>
      </c>
      <c r="E2916" s="8" t="n">
        <v>40548.73125</v>
      </c>
      <c r="F2916" s="9" t="n">
        <v>4.95</v>
      </c>
      <c r="G2916" t="n">
        <v>12748</v>
      </c>
      <c r="H2916" t="inlineStr">
        <is>
          <t>United Kingdom</t>
        </is>
      </c>
      <c r="I2916" s="10">
        <f>IF(OR(G2916="",LEFT(A2916,1)="C",D2916&lt;=0,F2916&lt;=0,ISNUMBER(MATCH(B2916,NonProduct,0)),LEFT(B2916,5)="gift_",H2916&lt;&gt;"United Kingdom"),"Drop","Keep")</f>
        <v/>
      </c>
    </row>
    <row r="2917">
      <c r="A2917" t="n">
        <v>540257</v>
      </c>
      <c r="B2917" t="n">
        <v>22189</v>
      </c>
      <c r="C2917" t="inlineStr">
        <is>
          <t>CREAM HEART CARD HOLDER</t>
        </is>
      </c>
      <c r="D2917" t="n">
        <v>4</v>
      </c>
      <c r="E2917" s="8" t="n">
        <v>40548.73125</v>
      </c>
      <c r="F2917" s="9" t="n">
        <v>3.95</v>
      </c>
      <c r="G2917" t="n">
        <v>12748</v>
      </c>
      <c r="H2917" t="inlineStr">
        <is>
          <t>United Kingdom</t>
        </is>
      </c>
      <c r="I2917" s="10">
        <f>IF(OR(G2917="",LEFT(A2917,1)="C",D2917&lt;=0,F2917&lt;=0,ISNUMBER(MATCH(B2917,NonProduct,0)),LEFT(B2917,5)="gift_",H2917&lt;&gt;"United Kingdom"),"Drop","Keep")</f>
        <v/>
      </c>
    </row>
    <row r="2918">
      <c r="A2918" t="n">
        <v>540257</v>
      </c>
      <c r="B2918" t="inlineStr">
        <is>
          <t>47590A</t>
        </is>
      </c>
      <c r="C2918" t="inlineStr">
        <is>
          <t>BLUE HAPPY BIRTHDAY BUNTING</t>
        </is>
      </c>
      <c r="D2918" t="n">
        <v>1</v>
      </c>
      <c r="E2918" s="8" t="n">
        <v>40548.73125</v>
      </c>
      <c r="F2918" s="9" t="n">
        <v>5.45</v>
      </c>
      <c r="G2918" t="n">
        <v>12748</v>
      </c>
      <c r="H2918" t="inlineStr">
        <is>
          <t>United Kingdom</t>
        </is>
      </c>
      <c r="I2918" s="10">
        <f>IF(OR(G2918="",LEFT(A2918,1)="C",D2918&lt;=0,F2918&lt;=0,ISNUMBER(MATCH(B2918,NonProduct,0)),LEFT(B2918,5)="gift_",H2918&lt;&gt;"United Kingdom"),"Drop","Keep")</f>
        <v/>
      </c>
    </row>
    <row r="2919">
      <c r="A2919" t="n">
        <v>540257</v>
      </c>
      <c r="B2919" t="inlineStr">
        <is>
          <t>47566B</t>
        </is>
      </c>
      <c r="C2919" t="inlineStr">
        <is>
          <t>TEA TIME PARTY BUNTING</t>
        </is>
      </c>
      <c r="D2919" t="n">
        <v>2</v>
      </c>
      <c r="E2919" s="8" t="n">
        <v>40548.73125</v>
      </c>
      <c r="F2919" s="9" t="n">
        <v>4.65</v>
      </c>
      <c r="G2919" t="n">
        <v>12748</v>
      </c>
      <c r="H2919" t="inlineStr">
        <is>
          <t>United Kingdom</t>
        </is>
      </c>
      <c r="I2919" s="10">
        <f>IF(OR(G2919="",LEFT(A2919,1)="C",D2919&lt;=0,F2919&lt;=0,ISNUMBER(MATCH(B2919,NonProduct,0)),LEFT(B2919,5)="gift_",H2919&lt;&gt;"United Kingdom"),"Drop","Keep")</f>
        <v/>
      </c>
    </row>
    <row r="2920">
      <c r="A2920" t="n">
        <v>540257</v>
      </c>
      <c r="B2920" t="n">
        <v>22128</v>
      </c>
      <c r="C2920" t="inlineStr">
        <is>
          <t>PARTY CONES CANDY ASSORTED</t>
        </is>
      </c>
      <c r="D2920" t="n">
        <v>12</v>
      </c>
      <c r="E2920" s="8" t="n">
        <v>40548.73125</v>
      </c>
      <c r="F2920" s="9" t="n">
        <v>1.25</v>
      </c>
      <c r="G2920" t="n">
        <v>12748</v>
      </c>
      <c r="H2920" t="inlineStr">
        <is>
          <t>United Kingdom</t>
        </is>
      </c>
      <c r="I2920" s="10">
        <f>IF(OR(G2920="",LEFT(A2920,1)="C",D2920&lt;=0,F2920&lt;=0,ISNUMBER(MATCH(B2920,NonProduct,0)),LEFT(B2920,5)="gift_",H2920&lt;&gt;"United Kingdom"),"Drop","Keep")</f>
        <v/>
      </c>
    </row>
    <row r="2921">
      <c r="A2921" t="n">
        <v>540257</v>
      </c>
      <c r="B2921" t="inlineStr">
        <is>
          <t>85123A</t>
        </is>
      </c>
      <c r="C2921" t="inlineStr">
        <is>
          <t>WHITE HANGING HEART T-LIGHT HOLDER</t>
        </is>
      </c>
      <c r="D2921" t="n">
        <v>6</v>
      </c>
      <c r="E2921" s="8" t="n">
        <v>40548.73125</v>
      </c>
      <c r="F2921" s="9" t="n">
        <v>2.95</v>
      </c>
      <c r="G2921" t="n">
        <v>12748</v>
      </c>
      <c r="H2921" t="inlineStr">
        <is>
          <t>United Kingdom</t>
        </is>
      </c>
      <c r="I2921" s="10">
        <f>IF(OR(G2921="",LEFT(A2921,1)="C",D2921&lt;=0,F2921&lt;=0,ISNUMBER(MATCH(B2921,NonProduct,0)),LEFT(B2921,5)="gift_",H2921&lt;&gt;"United Kingdom"),"Drop","Keep")</f>
        <v/>
      </c>
    </row>
    <row r="2922">
      <c r="A2922" t="n">
        <v>540257</v>
      </c>
      <c r="B2922" t="n">
        <v>22129</v>
      </c>
      <c r="C2922" t="inlineStr">
        <is>
          <t>PARTY CONES CANDY TREE DECORATION</t>
        </is>
      </c>
      <c r="D2922" t="n">
        <v>12</v>
      </c>
      <c r="E2922" s="8" t="n">
        <v>40548.73125</v>
      </c>
      <c r="F2922" s="9" t="n">
        <v>0.85</v>
      </c>
      <c r="G2922" t="n">
        <v>12748</v>
      </c>
      <c r="H2922" t="inlineStr">
        <is>
          <t>United Kingdom</t>
        </is>
      </c>
      <c r="I2922" s="10">
        <f>IF(OR(G2922="",LEFT(A2922,1)="C",D2922&lt;=0,F2922&lt;=0,ISNUMBER(MATCH(B2922,NonProduct,0)),LEFT(B2922,5)="gift_",H2922&lt;&gt;"United Kingdom"),"Drop","Keep")</f>
        <v/>
      </c>
    </row>
    <row r="2923">
      <c r="A2923" t="n">
        <v>540257</v>
      </c>
      <c r="B2923" t="n">
        <v>22127</v>
      </c>
      <c r="C2923" t="inlineStr">
        <is>
          <t>PARTY CONES CARNIVAL ASSORTED</t>
        </is>
      </c>
      <c r="D2923" t="n">
        <v>12</v>
      </c>
      <c r="E2923" s="8" t="n">
        <v>40548.73125</v>
      </c>
      <c r="F2923" s="9" t="n">
        <v>1.25</v>
      </c>
      <c r="G2923" t="n">
        <v>12748</v>
      </c>
      <c r="H2923" t="inlineStr">
        <is>
          <t>United Kingdom</t>
        </is>
      </c>
      <c r="I2923" s="10">
        <f>IF(OR(G2923="",LEFT(A2923,1)="C",D2923&lt;=0,F2923&lt;=0,ISNUMBER(MATCH(B2923,NonProduct,0)),LEFT(B2923,5)="gift_",H2923&lt;&gt;"United Kingdom"),"Drop","Keep")</f>
        <v/>
      </c>
    </row>
    <row r="2924">
      <c r="A2924" t="n">
        <v>540257</v>
      </c>
      <c r="B2924" t="n">
        <v>22766</v>
      </c>
      <c r="C2924" t="inlineStr">
        <is>
          <t>PHOTO FRAME CORNICE</t>
        </is>
      </c>
      <c r="D2924" t="n">
        <v>4</v>
      </c>
      <c r="E2924" s="8" t="n">
        <v>40548.73125</v>
      </c>
      <c r="F2924" s="9" t="n">
        <v>2.95</v>
      </c>
      <c r="G2924" t="n">
        <v>12748</v>
      </c>
      <c r="H2924" t="inlineStr">
        <is>
          <t>United Kingdom</t>
        </is>
      </c>
      <c r="I2924" s="10">
        <f>IF(OR(G2924="",LEFT(A2924,1)="C",D2924&lt;=0,F2924&lt;=0,ISNUMBER(MATCH(B2924,NonProduct,0)),LEFT(B2924,5)="gift_",H2924&lt;&gt;"United Kingdom"),"Drop","Keep")</f>
        <v/>
      </c>
    </row>
    <row r="2925">
      <c r="A2925" t="n">
        <v>540257</v>
      </c>
      <c r="B2925" t="n">
        <v>22457</v>
      </c>
      <c r="C2925" t="inlineStr">
        <is>
          <t xml:space="preserve">NATURAL SLATE HEART CHALKBOARD </t>
        </is>
      </c>
      <c r="D2925" t="n">
        <v>12</v>
      </c>
      <c r="E2925" s="8" t="n">
        <v>40548.73125</v>
      </c>
      <c r="F2925" s="9" t="n">
        <v>2.95</v>
      </c>
      <c r="G2925" t="n">
        <v>12748</v>
      </c>
      <c r="H2925" t="inlineStr">
        <is>
          <t>United Kingdom</t>
        </is>
      </c>
      <c r="I2925" s="10">
        <f>IF(OR(G2925="",LEFT(A2925,1)="C",D2925&lt;=0,F2925&lt;=0,ISNUMBER(MATCH(B2925,NonProduct,0)),LEFT(B2925,5)="gift_",H2925&lt;&gt;"United Kingdom"),"Drop","Keep")</f>
        <v/>
      </c>
    </row>
    <row r="2926">
      <c r="A2926" t="n">
        <v>540257</v>
      </c>
      <c r="B2926" t="n">
        <v>21361</v>
      </c>
      <c r="C2926" t="inlineStr">
        <is>
          <t xml:space="preserve">LOVE LARGE WOOD LETTERS </t>
        </is>
      </c>
      <c r="D2926" t="n">
        <v>3</v>
      </c>
      <c r="E2926" s="8" t="n">
        <v>40548.73125</v>
      </c>
      <c r="F2926" s="9" t="n">
        <v>12.75</v>
      </c>
      <c r="G2926" t="n">
        <v>12748</v>
      </c>
      <c r="H2926" t="inlineStr">
        <is>
          <t>United Kingdom</t>
        </is>
      </c>
      <c r="I2926" s="10">
        <f>IF(OR(G2926="",LEFT(A2926,1)="C",D2926&lt;=0,F2926&lt;=0,ISNUMBER(MATCH(B2926,NonProduct,0)),LEFT(B2926,5)="gift_",H2926&lt;&gt;"United Kingdom"),"Drop","Keep")</f>
        <v/>
      </c>
    </row>
    <row r="2927">
      <c r="A2927" t="n">
        <v>540257</v>
      </c>
      <c r="B2927" t="n">
        <v>22767</v>
      </c>
      <c r="C2927" t="inlineStr">
        <is>
          <t xml:space="preserve">TRIPLE PHOTO FRAME CORNICE </t>
        </is>
      </c>
      <c r="D2927" t="n">
        <v>4</v>
      </c>
      <c r="E2927" s="8" t="n">
        <v>40548.73125</v>
      </c>
      <c r="F2927" s="9" t="n">
        <v>9.949999999999999</v>
      </c>
      <c r="G2927" t="n">
        <v>12748</v>
      </c>
      <c r="H2927" t="inlineStr">
        <is>
          <t>United Kingdom</t>
        </is>
      </c>
      <c r="I2927" s="10">
        <f>IF(OR(G2927="",LEFT(A2927,1)="C",D2927&lt;=0,F2927&lt;=0,ISNUMBER(MATCH(B2927,NonProduct,0)),LEFT(B2927,5)="gift_",H2927&lt;&gt;"United Kingdom"),"Drop","Keep")</f>
        <v/>
      </c>
    </row>
    <row r="2928">
      <c r="A2928" t="n">
        <v>540257</v>
      </c>
      <c r="B2928" t="n">
        <v>22768</v>
      </c>
      <c r="C2928" t="inlineStr">
        <is>
          <t>FAMILY PHOTO FRAME CORNICE</t>
        </is>
      </c>
      <c r="D2928" t="n">
        <v>2</v>
      </c>
      <c r="E2928" s="8" t="n">
        <v>40548.73125</v>
      </c>
      <c r="F2928" s="9" t="n">
        <v>9.949999999999999</v>
      </c>
      <c r="G2928" t="n">
        <v>12748</v>
      </c>
      <c r="H2928" t="inlineStr">
        <is>
          <t>United Kingdom</t>
        </is>
      </c>
      <c r="I2928" s="10">
        <f>IF(OR(G2928="",LEFT(A2928,1)="C",D2928&lt;=0,F2928&lt;=0,ISNUMBER(MATCH(B2928,NonProduct,0)),LEFT(B2928,5)="gift_",H2928&lt;&gt;"United Kingdom"),"Drop","Keep")</f>
        <v/>
      </c>
    </row>
    <row r="2929">
      <c r="A2929" t="n">
        <v>540258</v>
      </c>
      <c r="B2929" t="n">
        <v>20914</v>
      </c>
      <c r="C2929" t="inlineStr">
        <is>
          <t>SET/5 RED RETROSPOT LID GLASS BOWLS</t>
        </is>
      </c>
      <c r="D2929" t="n">
        <v>96</v>
      </c>
      <c r="E2929" s="8" t="n">
        <v>40549.36944444444</v>
      </c>
      <c r="F2929" s="9" t="n">
        <v>2.55</v>
      </c>
      <c r="G2929" t="n">
        <v>14045</v>
      </c>
      <c r="H2929" t="inlineStr">
        <is>
          <t>United Kingdom</t>
        </is>
      </c>
      <c r="I2929" s="10">
        <f>IF(OR(G2929="",LEFT(A2929,1)="C",D2929&lt;=0,F2929&lt;=0,ISNUMBER(MATCH(B2929,NonProduct,0)),LEFT(B2929,5)="gift_",H2929&lt;&gt;"United Kingdom"),"Drop","Keep")</f>
        <v/>
      </c>
    </row>
    <row r="2930">
      <c r="A2930" t="n">
        <v>540258</v>
      </c>
      <c r="B2930" t="n">
        <v>37449</v>
      </c>
      <c r="C2930" t="inlineStr">
        <is>
          <t>CERAMIC CAKE STAND + HANGING CAKES</t>
        </is>
      </c>
      <c r="D2930" t="n">
        <v>36</v>
      </c>
      <c r="E2930" s="8" t="n">
        <v>40549.36944444444</v>
      </c>
      <c r="F2930" s="9" t="n">
        <v>8.5</v>
      </c>
      <c r="G2930" t="n">
        <v>14045</v>
      </c>
      <c r="H2930" t="inlineStr">
        <is>
          <t>United Kingdom</t>
        </is>
      </c>
      <c r="I2930" s="10">
        <f>IF(OR(G2930="",LEFT(A2930,1)="C",D2930&lt;=0,F2930&lt;=0,ISNUMBER(MATCH(B2930,NonProduct,0)),LEFT(B2930,5)="gift_",H2930&lt;&gt;"United Kingdom"),"Drop","Keep")</f>
        <v/>
      </c>
    </row>
    <row r="2931">
      <c r="A2931" t="n">
        <v>540258</v>
      </c>
      <c r="B2931" t="n">
        <v>21156</v>
      </c>
      <c r="C2931" t="inlineStr">
        <is>
          <t>RETROSPOT CHILDRENS APRON</t>
        </is>
      </c>
      <c r="D2931" t="n">
        <v>80</v>
      </c>
      <c r="E2931" s="8" t="n">
        <v>40549.36944444444</v>
      </c>
      <c r="F2931" s="9" t="n">
        <v>1.65</v>
      </c>
      <c r="G2931" t="n">
        <v>14045</v>
      </c>
      <c r="H2931" t="inlineStr">
        <is>
          <t>United Kingdom</t>
        </is>
      </c>
      <c r="I2931" s="10">
        <f>IF(OR(G2931="",LEFT(A2931,1)="C",D2931&lt;=0,F2931&lt;=0,ISNUMBER(MATCH(B2931,NonProduct,0)),LEFT(B2931,5)="gift_",H2931&lt;&gt;"United Kingdom"),"Drop","Keep")</f>
        <v/>
      </c>
    </row>
    <row r="2932">
      <c r="A2932" t="n">
        <v>540259</v>
      </c>
      <c r="B2932" t="n">
        <v>10135</v>
      </c>
      <c r="C2932" t="inlineStr">
        <is>
          <t>COLOURING PENCILS BROWN TUBE</t>
        </is>
      </c>
      <c r="D2932" t="n">
        <v>40</v>
      </c>
      <c r="E2932" s="8" t="n">
        <v>40549.375</v>
      </c>
      <c r="F2932" s="9" t="n">
        <v>0.42</v>
      </c>
      <c r="G2932" t="n">
        <v>18226</v>
      </c>
      <c r="H2932" t="inlineStr">
        <is>
          <t>United Kingdom</t>
        </is>
      </c>
      <c r="I2932" s="10">
        <f>IF(OR(G2932="",LEFT(A2932,1)="C",D2932&lt;=0,F2932&lt;=0,ISNUMBER(MATCH(B2932,NonProduct,0)),LEFT(B2932,5)="gift_",H2932&lt;&gt;"United Kingdom"),"Drop","Keep")</f>
        <v/>
      </c>
    </row>
    <row r="2933">
      <c r="A2933" t="n">
        <v>540259</v>
      </c>
      <c r="B2933" t="n">
        <v>21876</v>
      </c>
      <c r="C2933" t="inlineStr">
        <is>
          <t>POTTERING MUG</t>
        </is>
      </c>
      <c r="D2933" t="n">
        <v>36</v>
      </c>
      <c r="E2933" s="8" t="n">
        <v>40549.375</v>
      </c>
      <c r="F2933" s="9" t="n">
        <v>0.42</v>
      </c>
      <c r="G2933" t="n">
        <v>18226</v>
      </c>
      <c r="H2933" t="inlineStr">
        <is>
          <t>United Kingdom</t>
        </is>
      </c>
      <c r="I2933" s="10">
        <f>IF(OR(G2933="",LEFT(A2933,1)="C",D2933&lt;=0,F2933&lt;=0,ISNUMBER(MATCH(B2933,NonProduct,0)),LEFT(B2933,5)="gift_",H2933&lt;&gt;"United Kingdom"),"Drop","Keep")</f>
        <v/>
      </c>
    </row>
    <row r="2934">
      <c r="A2934" t="n">
        <v>540259</v>
      </c>
      <c r="B2934" t="n">
        <v>22342</v>
      </c>
      <c r="C2934" t="inlineStr">
        <is>
          <t xml:space="preserve">HOME GARLAND PAINTED ZINC </t>
        </is>
      </c>
      <c r="D2934" t="n">
        <v>24</v>
      </c>
      <c r="E2934" s="8" t="n">
        <v>40549.375</v>
      </c>
      <c r="F2934" s="9" t="n">
        <v>0.85</v>
      </c>
      <c r="G2934" t="n">
        <v>18226</v>
      </c>
      <c r="H2934" t="inlineStr">
        <is>
          <t>United Kingdom</t>
        </is>
      </c>
      <c r="I2934" s="10">
        <f>IF(OR(G2934="",LEFT(A2934,1)="C",D2934&lt;=0,F2934&lt;=0,ISNUMBER(MATCH(B2934,NonProduct,0)),LEFT(B2934,5)="gift_",H2934&lt;&gt;"United Kingdom"),"Drop","Keep")</f>
        <v/>
      </c>
    </row>
    <row r="2935">
      <c r="A2935" t="n">
        <v>540259</v>
      </c>
      <c r="B2935" t="n">
        <v>22377</v>
      </c>
      <c r="C2935" t="inlineStr">
        <is>
          <t xml:space="preserve">BOTTLE BAG RETROSPOT </t>
        </is>
      </c>
      <c r="D2935" t="n">
        <v>40</v>
      </c>
      <c r="E2935" s="8" t="n">
        <v>40549.375</v>
      </c>
      <c r="F2935" s="9" t="n">
        <v>0.85</v>
      </c>
      <c r="G2935" t="n">
        <v>18226</v>
      </c>
      <c r="H2935" t="inlineStr">
        <is>
          <t>United Kingdom</t>
        </is>
      </c>
      <c r="I2935" s="10">
        <f>IF(OR(G2935="",LEFT(A2935,1)="C",D2935&lt;=0,F2935&lt;=0,ISNUMBER(MATCH(B2935,NonProduct,0)),LEFT(B2935,5)="gift_",H2935&lt;&gt;"United Kingdom"),"Drop","Keep")</f>
        <v/>
      </c>
    </row>
    <row r="2936">
      <c r="A2936" t="n">
        <v>540259</v>
      </c>
      <c r="B2936" t="n">
        <v>22609</v>
      </c>
      <c r="C2936" t="inlineStr">
        <is>
          <t>PENS ASSORTED SPACEBALL</t>
        </is>
      </c>
      <c r="D2936" t="n">
        <v>36</v>
      </c>
      <c r="E2936" s="8" t="n">
        <v>40549.375</v>
      </c>
      <c r="F2936" s="9" t="n">
        <v>0.21</v>
      </c>
      <c r="G2936" t="n">
        <v>18226</v>
      </c>
      <c r="H2936" t="inlineStr">
        <is>
          <t>United Kingdom</t>
        </is>
      </c>
      <c r="I2936" s="10">
        <f>IF(OR(G2936="",LEFT(A2936,1)="C",D2936&lt;=0,F2936&lt;=0,ISNUMBER(MATCH(B2936,NonProduct,0)),LEFT(B2936,5)="gift_",H2936&lt;&gt;"United Kingdom"),"Drop","Keep")</f>
        <v/>
      </c>
    </row>
    <row r="2937">
      <c r="A2937" t="n">
        <v>540259</v>
      </c>
      <c r="B2937" t="n">
        <v>22608</v>
      </c>
      <c r="C2937" t="inlineStr">
        <is>
          <t xml:space="preserve">PENS ASSORTED FUNKY JEWELED </t>
        </is>
      </c>
      <c r="D2937" t="n">
        <v>36</v>
      </c>
      <c r="E2937" s="8" t="n">
        <v>40549.375</v>
      </c>
      <c r="F2937" s="9" t="n">
        <v>0.21</v>
      </c>
      <c r="G2937" t="n">
        <v>18226</v>
      </c>
      <c r="H2937" t="inlineStr">
        <is>
          <t>United Kingdom</t>
        </is>
      </c>
      <c r="I2937" s="10">
        <f>IF(OR(G2937="",LEFT(A2937,1)="C",D2937&lt;=0,F2937&lt;=0,ISNUMBER(MATCH(B2937,NonProduct,0)),LEFT(B2937,5)="gift_",H2937&lt;&gt;"United Kingdom"),"Drop","Keep")</f>
        <v/>
      </c>
    </row>
    <row r="2938">
      <c r="A2938" t="n">
        <v>540259</v>
      </c>
      <c r="B2938" t="n">
        <v>22610</v>
      </c>
      <c r="C2938" t="inlineStr">
        <is>
          <t>PENS ASSORTED FUNNY FACE</t>
        </is>
      </c>
      <c r="D2938" t="n">
        <v>36</v>
      </c>
      <c r="E2938" s="8" t="n">
        <v>40549.375</v>
      </c>
      <c r="F2938" s="9" t="n">
        <v>0.21</v>
      </c>
      <c r="G2938" t="n">
        <v>18226</v>
      </c>
      <c r="H2938" t="inlineStr">
        <is>
          <t>United Kingdom</t>
        </is>
      </c>
      <c r="I2938" s="10">
        <f>IF(OR(G2938="",LEFT(A2938,1)="C",D2938&lt;=0,F2938&lt;=0,ISNUMBER(MATCH(B2938,NonProduct,0)),LEFT(B2938,5)="gift_",H2938&lt;&gt;"United Kingdom"),"Drop","Keep")</f>
        <v/>
      </c>
    </row>
    <row r="2939">
      <c r="A2939" t="n">
        <v>540259</v>
      </c>
      <c r="B2939" t="inlineStr">
        <is>
          <t>82613C</t>
        </is>
      </c>
      <c r="C2939" t="inlineStr">
        <is>
          <t>METAL SIGN,CUPCAKE SINGLE HOOK</t>
        </is>
      </c>
      <c r="D2939" t="n">
        <v>20</v>
      </c>
      <c r="E2939" s="8" t="n">
        <v>40549.375</v>
      </c>
      <c r="F2939" s="9" t="n">
        <v>0.42</v>
      </c>
      <c r="G2939" t="n">
        <v>18226</v>
      </c>
      <c r="H2939" t="inlineStr">
        <is>
          <t>United Kingdom</t>
        </is>
      </c>
      <c r="I2939" s="10">
        <f>IF(OR(G2939="",LEFT(A2939,1)="C",D2939&lt;=0,F2939&lt;=0,ISNUMBER(MATCH(B2939,NonProduct,0)),LEFT(B2939,5)="gift_",H2939&lt;&gt;"United Kingdom"),"Drop","Keep")</f>
        <v/>
      </c>
    </row>
    <row r="2940">
      <c r="A2940" t="n">
        <v>540259</v>
      </c>
      <c r="B2940" t="inlineStr">
        <is>
          <t>82613D</t>
        </is>
      </c>
      <c r="C2940" t="inlineStr">
        <is>
          <t>METAL SIGN CUPCAKE SINGLE HOOK</t>
        </is>
      </c>
      <c r="D2940" t="n">
        <v>20</v>
      </c>
      <c r="E2940" s="8" t="n">
        <v>40549.375</v>
      </c>
      <c r="F2940" s="9" t="n">
        <v>0.42</v>
      </c>
      <c r="G2940" t="n">
        <v>18226</v>
      </c>
      <c r="H2940" t="inlineStr">
        <is>
          <t>United Kingdom</t>
        </is>
      </c>
      <c r="I2940" s="10">
        <f>IF(OR(G2940="",LEFT(A2940,1)="C",D2940&lt;=0,F2940&lt;=0,ISNUMBER(MATCH(B2940,NonProduct,0)),LEFT(B2940,5)="gift_",H2940&lt;&gt;"United Kingdom"),"Drop","Keep")</f>
        <v/>
      </c>
    </row>
    <row r="2941">
      <c r="A2941" t="n">
        <v>540259</v>
      </c>
      <c r="B2941" t="n">
        <v>84823</v>
      </c>
      <c r="C2941" t="inlineStr">
        <is>
          <t>DANISH ROSE FOLDING CHAIR</t>
        </is>
      </c>
      <c r="D2941" t="n">
        <v>2</v>
      </c>
      <c r="E2941" s="8" t="n">
        <v>40549.375</v>
      </c>
      <c r="F2941" s="9" t="n">
        <v>7.95</v>
      </c>
      <c r="G2941" t="n">
        <v>18226</v>
      </c>
      <c r="H2941" t="inlineStr">
        <is>
          <t>United Kingdom</t>
        </is>
      </c>
      <c r="I2941" s="10">
        <f>IF(OR(G2941="",LEFT(A2941,1)="C",D2941&lt;=0,F2941&lt;=0,ISNUMBER(MATCH(B2941,NonProduct,0)),LEFT(B2941,5)="gift_",H2941&lt;&gt;"United Kingdom"),"Drop","Keep")</f>
        <v/>
      </c>
    </row>
    <row r="2942">
      <c r="A2942" t="n">
        <v>540259</v>
      </c>
      <c r="B2942" t="n">
        <v>22720</v>
      </c>
      <c r="C2942" t="inlineStr">
        <is>
          <t xml:space="preserve">SET OF 3 CAKE TINS PANTRY DESIGN </t>
        </is>
      </c>
      <c r="D2942" t="n">
        <v>6</v>
      </c>
      <c r="E2942" s="8" t="n">
        <v>40549.375</v>
      </c>
      <c r="F2942" s="9" t="n">
        <v>4.95</v>
      </c>
      <c r="G2942" t="n">
        <v>18226</v>
      </c>
      <c r="H2942" t="inlineStr">
        <is>
          <t>United Kingdom</t>
        </is>
      </c>
      <c r="I2942" s="10">
        <f>IF(OR(G2942="",LEFT(A2942,1)="C",D2942&lt;=0,F2942&lt;=0,ISNUMBER(MATCH(B2942,NonProduct,0)),LEFT(B2942,5)="gift_",H2942&lt;&gt;"United Kingdom"),"Drop","Keep")</f>
        <v/>
      </c>
    </row>
    <row r="2943">
      <c r="A2943" t="n">
        <v>540259</v>
      </c>
      <c r="B2943" t="n">
        <v>22722</v>
      </c>
      <c r="C2943" t="inlineStr">
        <is>
          <t>SET OF 6 SPICE TINS PANTRY DESIGN</t>
        </is>
      </c>
      <c r="D2943" t="n">
        <v>8</v>
      </c>
      <c r="E2943" s="8" t="n">
        <v>40549.375</v>
      </c>
      <c r="F2943" s="9" t="n">
        <v>3.95</v>
      </c>
      <c r="G2943" t="n">
        <v>18226</v>
      </c>
      <c r="H2943" t="inlineStr">
        <is>
          <t>United Kingdom</t>
        </is>
      </c>
      <c r="I2943" s="10">
        <f>IF(OR(G2943="",LEFT(A2943,1)="C",D2943&lt;=0,F2943&lt;=0,ISNUMBER(MATCH(B2943,NonProduct,0)),LEFT(B2943,5)="gift_",H2943&lt;&gt;"United Kingdom"),"Drop","Keep")</f>
        <v/>
      </c>
    </row>
    <row r="2944">
      <c r="A2944" t="n">
        <v>540259</v>
      </c>
      <c r="B2944" t="inlineStr">
        <is>
          <t>85123A</t>
        </is>
      </c>
      <c r="C2944" t="inlineStr">
        <is>
          <t>WHITE HANGING HEART T-LIGHT HOLDER</t>
        </is>
      </c>
      <c r="D2944" t="n">
        <v>12</v>
      </c>
      <c r="E2944" s="8" t="n">
        <v>40549.375</v>
      </c>
      <c r="F2944" s="9" t="n">
        <v>2.95</v>
      </c>
      <c r="G2944" t="n">
        <v>18226</v>
      </c>
      <c r="H2944" t="inlineStr">
        <is>
          <t>United Kingdom</t>
        </is>
      </c>
      <c r="I2944" s="10">
        <f>IF(OR(G2944="",LEFT(A2944,1)="C",D2944&lt;=0,F2944&lt;=0,ISNUMBER(MATCH(B2944,NonProduct,0)),LEFT(B2944,5)="gift_",H2944&lt;&gt;"United Kingdom"),"Drop","Keep")</f>
        <v/>
      </c>
    </row>
    <row r="2945">
      <c r="A2945" t="n">
        <v>540259</v>
      </c>
      <c r="B2945" t="n">
        <v>21948</v>
      </c>
      <c r="C2945" t="inlineStr">
        <is>
          <t>SET OF 6 CAKE CHOPSTICKS</t>
        </is>
      </c>
      <c r="D2945" t="n">
        <v>12</v>
      </c>
      <c r="E2945" s="8" t="n">
        <v>40549.375</v>
      </c>
      <c r="F2945" s="9" t="n">
        <v>1.25</v>
      </c>
      <c r="G2945" t="n">
        <v>18226</v>
      </c>
      <c r="H2945" t="inlineStr">
        <is>
          <t>United Kingdom</t>
        </is>
      </c>
      <c r="I2945" s="10">
        <f>IF(OR(G2945="",LEFT(A2945,1)="C",D2945&lt;=0,F2945&lt;=0,ISNUMBER(MATCH(B2945,NonProduct,0)),LEFT(B2945,5)="gift_",H2945&lt;&gt;"United Kingdom"),"Drop","Keep")</f>
        <v/>
      </c>
    </row>
    <row r="2946">
      <c r="A2946" t="n">
        <v>540259</v>
      </c>
      <c r="B2946" t="n">
        <v>22926</v>
      </c>
      <c r="C2946" t="inlineStr">
        <is>
          <t>IVORY GIANT GARDEN THERMOMETER</t>
        </is>
      </c>
      <c r="D2946" t="n">
        <v>4</v>
      </c>
      <c r="E2946" s="8" t="n">
        <v>40549.375</v>
      </c>
      <c r="F2946" s="9" t="n">
        <v>5.95</v>
      </c>
      <c r="G2946" t="n">
        <v>18226</v>
      </c>
      <c r="H2946" t="inlineStr">
        <is>
          <t>United Kingdom</t>
        </is>
      </c>
      <c r="I2946" s="10">
        <f>IF(OR(G2946="",LEFT(A2946,1)="C",D2946&lt;=0,F2946&lt;=0,ISNUMBER(MATCH(B2946,NonProduct,0)),LEFT(B2946,5)="gift_",H2946&lt;&gt;"United Kingdom"),"Drop","Keep")</f>
        <v/>
      </c>
    </row>
    <row r="2947">
      <c r="A2947" t="n">
        <v>540259</v>
      </c>
      <c r="B2947" t="n">
        <v>22699</v>
      </c>
      <c r="C2947" t="inlineStr">
        <is>
          <t xml:space="preserve">ROSES REGENCY TEACUP AND SAUCER </t>
        </is>
      </c>
      <c r="D2947" t="n">
        <v>6</v>
      </c>
      <c r="E2947" s="8" t="n">
        <v>40549.375</v>
      </c>
      <c r="F2947" s="9" t="n">
        <v>2.95</v>
      </c>
      <c r="G2947" t="n">
        <v>18226</v>
      </c>
      <c r="H2947" t="inlineStr">
        <is>
          <t>United Kingdom</t>
        </is>
      </c>
      <c r="I2947" s="10">
        <f>IF(OR(G2947="",LEFT(A2947,1)="C",D2947&lt;=0,F2947&lt;=0,ISNUMBER(MATCH(B2947,NonProduct,0)),LEFT(B2947,5)="gift_",H2947&lt;&gt;"United Kingdom"),"Drop","Keep")</f>
        <v/>
      </c>
    </row>
    <row r="2948">
      <c r="A2948" t="n">
        <v>540259</v>
      </c>
      <c r="B2948" t="n">
        <v>21622</v>
      </c>
      <c r="C2948" t="inlineStr">
        <is>
          <t>VINTAGE UNION JACK CUSHION COVER</t>
        </is>
      </c>
      <c r="D2948" t="n">
        <v>4</v>
      </c>
      <c r="E2948" s="8" t="n">
        <v>40549.375</v>
      </c>
      <c r="F2948" s="9" t="n">
        <v>4.95</v>
      </c>
      <c r="G2948" t="n">
        <v>18226</v>
      </c>
      <c r="H2948" t="inlineStr">
        <is>
          <t>United Kingdom</t>
        </is>
      </c>
      <c r="I2948" s="10">
        <f>IF(OR(G2948="",LEFT(A2948,1)="C",D2948&lt;=0,F2948&lt;=0,ISNUMBER(MATCH(B2948,NonProduct,0)),LEFT(B2948,5)="gift_",H2948&lt;&gt;"United Kingdom"),"Drop","Keep")</f>
        <v/>
      </c>
    </row>
    <row r="2949">
      <c r="A2949" t="n">
        <v>540259</v>
      </c>
      <c r="B2949" t="n">
        <v>21623</v>
      </c>
      <c r="C2949" t="inlineStr">
        <is>
          <t>VINTAGE UNION JACK MEMOBOARD</t>
        </is>
      </c>
      <c r="D2949" t="n">
        <v>2</v>
      </c>
      <c r="E2949" s="8" t="n">
        <v>40549.375</v>
      </c>
      <c r="F2949" s="9" t="n">
        <v>9.949999999999999</v>
      </c>
      <c r="G2949" t="n">
        <v>18226</v>
      </c>
      <c r="H2949" t="inlineStr">
        <is>
          <t>United Kingdom</t>
        </is>
      </c>
      <c r="I2949" s="10">
        <f>IF(OR(G2949="",LEFT(A2949,1)="C",D2949&lt;=0,F2949&lt;=0,ISNUMBER(MATCH(B2949,NonProduct,0)),LEFT(B2949,5)="gift_",H2949&lt;&gt;"United Kingdom"),"Drop","Keep")</f>
        <v/>
      </c>
    </row>
    <row r="2950">
      <c r="A2950" t="n">
        <v>540259</v>
      </c>
      <c r="B2950" t="n">
        <v>22960</v>
      </c>
      <c r="C2950" t="inlineStr">
        <is>
          <t>JAM MAKING SET WITH JARS</t>
        </is>
      </c>
      <c r="D2950" t="n">
        <v>6</v>
      </c>
      <c r="E2950" s="8" t="n">
        <v>40549.375</v>
      </c>
      <c r="F2950" s="9" t="n">
        <v>4.25</v>
      </c>
      <c r="G2950" t="n">
        <v>18226</v>
      </c>
      <c r="H2950" t="inlineStr">
        <is>
          <t>United Kingdom</t>
        </is>
      </c>
      <c r="I2950" s="10">
        <f>IF(OR(G2950="",LEFT(A2950,1)="C",D2950&lt;=0,F2950&lt;=0,ISNUMBER(MATCH(B2950,NonProduct,0)),LEFT(B2950,5)="gift_",H2950&lt;&gt;"United Kingdom"),"Drop","Keep")</f>
        <v/>
      </c>
    </row>
    <row r="2951">
      <c r="A2951" t="n">
        <v>540259</v>
      </c>
      <c r="B2951" t="n">
        <v>22961</v>
      </c>
      <c r="C2951" t="inlineStr">
        <is>
          <t>JAM MAKING SET PRINTED</t>
        </is>
      </c>
      <c r="D2951" t="n">
        <v>12</v>
      </c>
      <c r="E2951" s="8" t="n">
        <v>40549.375</v>
      </c>
      <c r="F2951" s="9" t="n">
        <v>1.45</v>
      </c>
      <c r="G2951" t="n">
        <v>18226</v>
      </c>
      <c r="H2951" t="inlineStr">
        <is>
          <t>United Kingdom</t>
        </is>
      </c>
      <c r="I2951" s="10">
        <f>IF(OR(G2951="",LEFT(A2951,1)="C",D2951&lt;=0,F2951&lt;=0,ISNUMBER(MATCH(B2951,NonProduct,0)),LEFT(B2951,5)="gift_",H2951&lt;&gt;"United Kingdom"),"Drop","Keep")</f>
        <v/>
      </c>
    </row>
    <row r="2952">
      <c r="A2952" t="n">
        <v>540259</v>
      </c>
      <c r="B2952" t="n">
        <v>22782</v>
      </c>
      <c r="C2952" t="inlineStr">
        <is>
          <t xml:space="preserve">SET 3 WICKER STORAGE BASKETS </t>
        </is>
      </c>
      <c r="D2952" t="n">
        <v>4</v>
      </c>
      <c r="E2952" s="8" t="n">
        <v>40549.375</v>
      </c>
      <c r="F2952" s="9" t="n">
        <v>9.949999999999999</v>
      </c>
      <c r="G2952" t="n">
        <v>18226</v>
      </c>
      <c r="H2952" t="inlineStr">
        <is>
          <t>United Kingdom</t>
        </is>
      </c>
      <c r="I2952" s="10">
        <f>IF(OR(G2952="",LEFT(A2952,1)="C",D2952&lt;=0,F2952&lt;=0,ISNUMBER(MATCH(B2952,NonProduct,0)),LEFT(B2952,5)="gift_",H2952&lt;&gt;"United Kingdom"),"Drop","Keep")</f>
        <v/>
      </c>
    </row>
    <row r="2953">
      <c r="A2953" t="n">
        <v>540260</v>
      </c>
      <c r="B2953" t="n">
        <v>21781</v>
      </c>
      <c r="C2953" t="inlineStr">
        <is>
          <t>MA CAMPAGNE CUTLERY BOX</t>
        </is>
      </c>
      <c r="D2953" t="n">
        <v>2</v>
      </c>
      <c r="E2953" s="8" t="n">
        <v>40549.40277777778</v>
      </c>
      <c r="F2953" s="9" t="n">
        <v>14.95</v>
      </c>
      <c r="G2953" t="n">
        <v>13097</v>
      </c>
      <c r="H2953" t="inlineStr">
        <is>
          <t>United Kingdom</t>
        </is>
      </c>
      <c r="I2953" s="10">
        <f>IF(OR(G2953="",LEFT(A2953,1)="C",D2953&lt;=0,F2953&lt;=0,ISNUMBER(MATCH(B2953,NonProduct,0)),LEFT(B2953,5)="gift_",H2953&lt;&gt;"United Kingdom"),"Drop","Keep")</f>
        <v/>
      </c>
    </row>
    <row r="2954">
      <c r="A2954" t="n">
        <v>540260</v>
      </c>
      <c r="B2954" t="n">
        <v>22763</v>
      </c>
      <c r="C2954" t="inlineStr">
        <is>
          <t>KEY CABINET MA CAMPAGNE</t>
        </is>
      </c>
      <c r="D2954" t="n">
        <v>2</v>
      </c>
      <c r="E2954" s="8" t="n">
        <v>40549.40277777778</v>
      </c>
      <c r="F2954" s="9" t="n">
        <v>9.949999999999999</v>
      </c>
      <c r="G2954" t="n">
        <v>13097</v>
      </c>
      <c r="H2954" t="inlineStr">
        <is>
          <t>United Kingdom</t>
        </is>
      </c>
      <c r="I2954" s="10">
        <f>IF(OR(G2954="",LEFT(A2954,1)="C",D2954&lt;=0,F2954&lt;=0,ISNUMBER(MATCH(B2954,NonProduct,0)),LEFT(B2954,5)="gift_",H2954&lt;&gt;"United Kingdom"),"Drop","Keep")</f>
        <v/>
      </c>
    </row>
    <row r="2955">
      <c r="A2955" t="n">
        <v>540260</v>
      </c>
      <c r="B2955" t="n">
        <v>21547</v>
      </c>
      <c r="C2955" t="inlineStr">
        <is>
          <t>CERAMIC BIRDHOUSE CRESTED TIT SMALL</t>
        </is>
      </c>
      <c r="D2955" t="n">
        <v>6</v>
      </c>
      <c r="E2955" s="8" t="n">
        <v>40549.40277777778</v>
      </c>
      <c r="F2955" s="9" t="n">
        <v>2.95</v>
      </c>
      <c r="G2955" t="n">
        <v>13097</v>
      </c>
      <c r="H2955" t="inlineStr">
        <is>
          <t>United Kingdom</t>
        </is>
      </c>
      <c r="I2955" s="10">
        <f>IF(OR(G2955="",LEFT(A2955,1)="C",D2955&lt;=0,F2955&lt;=0,ISNUMBER(MATCH(B2955,NonProduct,0)),LEFT(B2955,5)="gift_",H2955&lt;&gt;"United Kingdom"),"Drop","Keep")</f>
        <v/>
      </c>
    </row>
    <row r="2956">
      <c r="A2956" t="n">
        <v>540260</v>
      </c>
      <c r="B2956" t="n">
        <v>21745</v>
      </c>
      <c r="C2956" t="inlineStr">
        <is>
          <t xml:space="preserve">GAOLERS KEYS DECORATIVE GARDEN </t>
        </is>
      </c>
      <c r="D2956" t="n">
        <v>8</v>
      </c>
      <c r="E2956" s="8" t="n">
        <v>40549.40277777778</v>
      </c>
      <c r="F2956" s="9" t="n">
        <v>3.75</v>
      </c>
      <c r="G2956" t="n">
        <v>13097</v>
      </c>
      <c r="H2956" t="inlineStr">
        <is>
          <t>United Kingdom</t>
        </is>
      </c>
      <c r="I2956" s="10">
        <f>IF(OR(G2956="",LEFT(A2956,1)="C",D2956&lt;=0,F2956&lt;=0,ISNUMBER(MATCH(B2956,NonProduct,0)),LEFT(B2956,5)="gift_",H2956&lt;&gt;"United Kingdom"),"Drop","Keep")</f>
        <v/>
      </c>
    </row>
    <row r="2957">
      <c r="A2957" t="n">
        <v>540260</v>
      </c>
      <c r="B2957" t="n">
        <v>22690</v>
      </c>
      <c r="C2957" t="inlineStr">
        <is>
          <t xml:space="preserve">DOORMAT HOME SWEET HOME BLUE </t>
        </is>
      </c>
      <c r="D2957" t="n">
        <v>2</v>
      </c>
      <c r="E2957" s="8" t="n">
        <v>40549.40277777778</v>
      </c>
      <c r="F2957" s="9" t="n">
        <v>7.95</v>
      </c>
      <c r="G2957" t="n">
        <v>13097</v>
      </c>
      <c r="H2957" t="inlineStr">
        <is>
          <t>United Kingdom</t>
        </is>
      </c>
      <c r="I2957" s="10">
        <f>IF(OR(G2957="",LEFT(A2957,1)="C",D2957&lt;=0,F2957&lt;=0,ISNUMBER(MATCH(B2957,NonProduct,0)),LEFT(B2957,5)="gift_",H2957&lt;&gt;"United Kingdom"),"Drop","Keep")</f>
        <v/>
      </c>
    </row>
    <row r="2958">
      <c r="A2958" t="n">
        <v>540260</v>
      </c>
      <c r="B2958" t="n">
        <v>82567</v>
      </c>
      <c r="C2958" t="inlineStr">
        <is>
          <t>AIRLINE LOUNGE,METAL SIGN</t>
        </is>
      </c>
      <c r="D2958" t="n">
        <v>6</v>
      </c>
      <c r="E2958" s="8" t="n">
        <v>40549.40277777778</v>
      </c>
      <c r="F2958" s="9" t="n">
        <v>2.1</v>
      </c>
      <c r="G2958" t="n">
        <v>13097</v>
      </c>
      <c r="H2958" t="inlineStr">
        <is>
          <t>United Kingdom</t>
        </is>
      </c>
      <c r="I2958" s="10">
        <f>IF(OR(G2958="",LEFT(A2958,1)="C",D2958&lt;=0,F2958&lt;=0,ISNUMBER(MATCH(B2958,NonProduct,0)),LEFT(B2958,5)="gift_",H2958&lt;&gt;"United Kingdom"),"Drop","Keep")</f>
        <v/>
      </c>
    </row>
    <row r="2959">
      <c r="A2959" t="n">
        <v>540260</v>
      </c>
      <c r="B2959" t="n">
        <v>21259</v>
      </c>
      <c r="C2959" t="inlineStr">
        <is>
          <t xml:space="preserve">VICTORIAN SEWING BOX SMALL </t>
        </is>
      </c>
      <c r="D2959" t="n">
        <v>4</v>
      </c>
      <c r="E2959" s="8" t="n">
        <v>40549.40277777778</v>
      </c>
      <c r="F2959" s="9" t="n">
        <v>5.95</v>
      </c>
      <c r="G2959" t="n">
        <v>13097</v>
      </c>
      <c r="H2959" t="inlineStr">
        <is>
          <t>United Kingdom</t>
        </is>
      </c>
      <c r="I2959" s="10">
        <f>IF(OR(G2959="",LEFT(A2959,1)="C",D2959&lt;=0,F2959&lt;=0,ISNUMBER(MATCH(B2959,NonProduct,0)),LEFT(B2959,5)="gift_",H2959&lt;&gt;"United Kingdom"),"Drop","Keep")</f>
        <v/>
      </c>
    </row>
    <row r="2960">
      <c r="A2960" t="n">
        <v>540260</v>
      </c>
      <c r="B2960" t="n">
        <v>22846</v>
      </c>
      <c r="C2960" t="inlineStr">
        <is>
          <t xml:space="preserve">BREAD BIN DINER STYLE RED </t>
        </is>
      </c>
      <c r="D2960" t="n">
        <v>2</v>
      </c>
      <c r="E2960" s="8" t="n">
        <v>40549.40277777778</v>
      </c>
      <c r="F2960" s="9" t="n">
        <v>16.95</v>
      </c>
      <c r="G2960" t="n">
        <v>13097</v>
      </c>
      <c r="H2960" t="inlineStr">
        <is>
          <t>United Kingdom</t>
        </is>
      </c>
      <c r="I2960" s="10">
        <f>IF(OR(G2960="",LEFT(A2960,1)="C",D2960&lt;=0,F2960&lt;=0,ISNUMBER(MATCH(B2960,NonProduct,0)),LEFT(B2960,5)="gift_",H2960&lt;&gt;"United Kingdom"),"Drop","Keep")</f>
        <v/>
      </c>
    </row>
    <row r="2961">
      <c r="A2961" t="n">
        <v>540260</v>
      </c>
      <c r="B2961" t="n">
        <v>22849</v>
      </c>
      <c r="C2961" t="inlineStr">
        <is>
          <t>BREAD BIN DINER STYLE MINT</t>
        </is>
      </c>
      <c r="D2961" t="n">
        <v>2</v>
      </c>
      <c r="E2961" s="8" t="n">
        <v>40549.40277777778</v>
      </c>
      <c r="F2961" s="9" t="n">
        <v>16.95</v>
      </c>
      <c r="G2961" t="n">
        <v>13097</v>
      </c>
      <c r="H2961" t="inlineStr">
        <is>
          <t>United Kingdom</t>
        </is>
      </c>
      <c r="I2961" s="10">
        <f>IF(OR(G2961="",LEFT(A2961,1)="C",D2961&lt;=0,F2961&lt;=0,ISNUMBER(MATCH(B2961,NonProduct,0)),LEFT(B2961,5)="gift_",H2961&lt;&gt;"United Kingdom"),"Drop","Keep")</f>
        <v/>
      </c>
    </row>
    <row r="2962">
      <c r="A2962" t="n">
        <v>540260</v>
      </c>
      <c r="B2962" t="n">
        <v>22848</v>
      </c>
      <c r="C2962" t="inlineStr">
        <is>
          <t>BREAD BIN DINER STYLE PINK</t>
        </is>
      </c>
      <c r="D2962" t="n">
        <v>2</v>
      </c>
      <c r="E2962" s="8" t="n">
        <v>40549.40277777778</v>
      </c>
      <c r="F2962" s="9" t="n">
        <v>16.95</v>
      </c>
      <c r="G2962" t="n">
        <v>13097</v>
      </c>
      <c r="H2962" t="inlineStr">
        <is>
          <t>United Kingdom</t>
        </is>
      </c>
      <c r="I2962" s="10">
        <f>IF(OR(G2962="",LEFT(A2962,1)="C",D2962&lt;=0,F2962&lt;=0,ISNUMBER(MATCH(B2962,NonProduct,0)),LEFT(B2962,5)="gift_",H2962&lt;&gt;"United Kingdom"),"Drop","Keep")</f>
        <v/>
      </c>
    </row>
    <row r="2963">
      <c r="A2963" t="n">
        <v>540260</v>
      </c>
      <c r="B2963" t="n">
        <v>22200</v>
      </c>
      <c r="C2963" t="inlineStr">
        <is>
          <t>FRYING PAN PINK POLKADOT</t>
        </is>
      </c>
      <c r="D2963" t="n">
        <v>4</v>
      </c>
      <c r="E2963" s="8" t="n">
        <v>40549.40277777778</v>
      </c>
      <c r="F2963" s="9" t="n">
        <v>4.25</v>
      </c>
      <c r="G2963" t="n">
        <v>13097</v>
      </c>
      <c r="H2963" t="inlineStr">
        <is>
          <t>United Kingdom</t>
        </is>
      </c>
      <c r="I2963" s="10">
        <f>IF(OR(G2963="",LEFT(A2963,1)="C",D2963&lt;=0,F2963&lt;=0,ISNUMBER(MATCH(B2963,NonProduct,0)),LEFT(B2963,5)="gift_",H2963&lt;&gt;"United Kingdom"),"Drop","Keep")</f>
        <v/>
      </c>
    </row>
    <row r="2964">
      <c r="A2964" t="n">
        <v>540260</v>
      </c>
      <c r="B2964" t="n">
        <v>22842</v>
      </c>
      <c r="C2964" t="inlineStr">
        <is>
          <t>BISCUIT TIN VINTAGE RED</t>
        </is>
      </c>
      <c r="D2964" t="n">
        <v>2</v>
      </c>
      <c r="E2964" s="8" t="n">
        <v>40549.40277777778</v>
      </c>
      <c r="F2964" s="9" t="n">
        <v>6.75</v>
      </c>
      <c r="G2964" t="n">
        <v>13097</v>
      </c>
      <c r="H2964" t="inlineStr">
        <is>
          <t>United Kingdom</t>
        </is>
      </c>
      <c r="I2964" s="10">
        <f>IF(OR(G2964="",LEFT(A2964,1)="C",D2964&lt;=0,F2964&lt;=0,ISNUMBER(MATCH(B2964,NonProduct,0)),LEFT(B2964,5)="gift_",H2964&lt;&gt;"United Kingdom"),"Drop","Keep")</f>
        <v/>
      </c>
    </row>
    <row r="2965">
      <c r="A2965" t="n">
        <v>540260</v>
      </c>
      <c r="B2965" t="n">
        <v>22843</v>
      </c>
      <c r="C2965" t="inlineStr">
        <is>
          <t>BISCUIT TIN VINTAGE GREEN</t>
        </is>
      </c>
      <c r="D2965" t="n">
        <v>2</v>
      </c>
      <c r="E2965" s="8" t="n">
        <v>40549.40277777778</v>
      </c>
      <c r="F2965" s="9" t="n">
        <v>6.75</v>
      </c>
      <c r="G2965" t="n">
        <v>13097</v>
      </c>
      <c r="H2965" t="inlineStr">
        <is>
          <t>United Kingdom</t>
        </is>
      </c>
      <c r="I2965" s="10">
        <f>IF(OR(G2965="",LEFT(A2965,1)="C",D2965&lt;=0,F2965&lt;=0,ISNUMBER(MATCH(B2965,NonProduct,0)),LEFT(B2965,5)="gift_",H2965&lt;&gt;"United Kingdom"),"Drop","Keep")</f>
        <v/>
      </c>
    </row>
    <row r="2966">
      <c r="A2966" t="n">
        <v>540260</v>
      </c>
      <c r="B2966" t="n">
        <v>84692</v>
      </c>
      <c r="C2966" t="inlineStr">
        <is>
          <t>BOX OF 24 COCKTAIL PARASOLS</t>
        </is>
      </c>
      <c r="D2966" t="n">
        <v>25</v>
      </c>
      <c r="E2966" s="8" t="n">
        <v>40549.40277777778</v>
      </c>
      <c r="F2966" s="9" t="n">
        <v>0.42</v>
      </c>
      <c r="G2966" t="n">
        <v>13097</v>
      </c>
      <c r="H2966" t="inlineStr">
        <is>
          <t>United Kingdom</t>
        </is>
      </c>
      <c r="I2966" s="10">
        <f>IF(OR(G2966="",LEFT(A2966,1)="C",D2966&lt;=0,F2966&lt;=0,ISNUMBER(MATCH(B2966,NonProduct,0)),LEFT(B2966,5)="gift_",H2966&lt;&gt;"United Kingdom"),"Drop","Keep")</f>
        <v/>
      </c>
    </row>
    <row r="2967">
      <c r="A2967" t="n">
        <v>540260</v>
      </c>
      <c r="B2967" t="n">
        <v>21232</v>
      </c>
      <c r="C2967" t="inlineStr">
        <is>
          <t>STRAWBERRY CERAMIC TRINKET BOX</t>
        </is>
      </c>
      <c r="D2967" t="n">
        <v>12</v>
      </c>
      <c r="E2967" s="8" t="n">
        <v>40549.40277777778</v>
      </c>
      <c r="F2967" s="9" t="n">
        <v>1.25</v>
      </c>
      <c r="G2967" t="n">
        <v>13097</v>
      </c>
      <c r="H2967" t="inlineStr">
        <is>
          <t>United Kingdom</t>
        </is>
      </c>
      <c r="I2967" s="10">
        <f>IF(OR(G2967="",LEFT(A2967,1)="C",D2967&lt;=0,F2967&lt;=0,ISNUMBER(MATCH(B2967,NonProduct,0)),LEFT(B2967,5)="gift_",H2967&lt;&gt;"United Kingdom"),"Drop","Keep")</f>
        <v/>
      </c>
    </row>
    <row r="2968">
      <c r="A2968" t="n">
        <v>540260</v>
      </c>
      <c r="B2968" t="n">
        <v>21658</v>
      </c>
      <c r="C2968" t="inlineStr">
        <is>
          <t>GLASS  BEURRE DISH</t>
        </is>
      </c>
      <c r="D2968" t="n">
        <v>4</v>
      </c>
      <c r="E2968" s="8" t="n">
        <v>40549.40277777778</v>
      </c>
      <c r="F2968" s="9" t="n">
        <v>3.95</v>
      </c>
      <c r="G2968" t="n">
        <v>13097</v>
      </c>
      <c r="H2968" t="inlineStr">
        <is>
          <t>United Kingdom</t>
        </is>
      </c>
      <c r="I2968" s="10">
        <f>IF(OR(G2968="",LEFT(A2968,1)="C",D2968&lt;=0,F2968&lt;=0,ISNUMBER(MATCH(B2968,NonProduct,0)),LEFT(B2968,5)="gift_",H2968&lt;&gt;"United Kingdom"),"Drop","Keep")</f>
        <v/>
      </c>
    </row>
    <row r="2969">
      <c r="A2969" t="n">
        <v>540260</v>
      </c>
      <c r="B2969" t="n">
        <v>22776</v>
      </c>
      <c r="C2969" t="inlineStr">
        <is>
          <t>SWEETHEART CAKESTAND 3 TIER</t>
        </is>
      </c>
      <c r="D2969" t="n">
        <v>3</v>
      </c>
      <c r="E2969" s="8" t="n">
        <v>40549.40277777778</v>
      </c>
      <c r="F2969" s="9" t="n">
        <v>9.949999999999999</v>
      </c>
      <c r="G2969" t="n">
        <v>13097</v>
      </c>
      <c r="H2969" t="inlineStr">
        <is>
          <t>United Kingdom</t>
        </is>
      </c>
      <c r="I2969" s="10">
        <f>IF(OR(G2969="",LEFT(A2969,1)="C",D2969&lt;=0,F2969&lt;=0,ISNUMBER(MATCH(B2969,NonProduct,0)),LEFT(B2969,5)="gift_",H2969&lt;&gt;"United Kingdom"),"Drop","Keep")</f>
        <v/>
      </c>
    </row>
    <row r="2970">
      <c r="A2970" t="n">
        <v>540260</v>
      </c>
      <c r="B2970" t="n">
        <v>22423</v>
      </c>
      <c r="C2970" t="inlineStr">
        <is>
          <t>REGENCY CAKESTAND 3 TIER</t>
        </is>
      </c>
      <c r="D2970" t="n">
        <v>3</v>
      </c>
      <c r="E2970" s="8" t="n">
        <v>40549.40277777778</v>
      </c>
      <c r="F2970" s="9" t="n">
        <v>12.75</v>
      </c>
      <c r="G2970" t="n">
        <v>13097</v>
      </c>
      <c r="H2970" t="inlineStr">
        <is>
          <t>United Kingdom</t>
        </is>
      </c>
      <c r="I2970" s="10">
        <f>IF(OR(G2970="",LEFT(A2970,1)="C",D2970&lt;=0,F2970&lt;=0,ISNUMBER(MATCH(B2970,NonProduct,0)),LEFT(B2970,5)="gift_",H2970&lt;&gt;"United Kingdom"),"Drop","Keep")</f>
        <v/>
      </c>
    </row>
    <row r="2971">
      <c r="A2971" t="n">
        <v>540260</v>
      </c>
      <c r="B2971" t="n">
        <v>21507</v>
      </c>
      <c r="C2971" t="inlineStr">
        <is>
          <t xml:space="preserve">ELEPHANT, BIRTHDAY CARD, </t>
        </is>
      </c>
      <c r="D2971" t="n">
        <v>24</v>
      </c>
      <c r="E2971" s="8" t="n">
        <v>40549.40277777778</v>
      </c>
      <c r="F2971" s="9" t="n">
        <v>0.42</v>
      </c>
      <c r="G2971" t="n">
        <v>13097</v>
      </c>
      <c r="H2971" t="inlineStr">
        <is>
          <t>United Kingdom</t>
        </is>
      </c>
      <c r="I2971" s="10">
        <f>IF(OR(G2971="",LEFT(A2971,1)="C",D2971&lt;=0,F2971&lt;=0,ISNUMBER(MATCH(B2971,NonProduct,0)),LEFT(B2971,5)="gift_",H2971&lt;&gt;"United Kingdom"),"Drop","Keep")</f>
        <v/>
      </c>
    </row>
    <row r="2972">
      <c r="A2972" t="n">
        <v>540260</v>
      </c>
      <c r="B2972" t="n">
        <v>21508</v>
      </c>
      <c r="C2972" t="inlineStr">
        <is>
          <t xml:space="preserve">VINTAGE KID DOLLY CARD </t>
        </is>
      </c>
      <c r="D2972" t="n">
        <v>24</v>
      </c>
      <c r="E2972" s="8" t="n">
        <v>40549.40277777778</v>
      </c>
      <c r="F2972" s="9" t="n">
        <v>0.42</v>
      </c>
      <c r="G2972" t="n">
        <v>13097</v>
      </c>
      <c r="H2972" t="inlineStr">
        <is>
          <t>United Kingdom</t>
        </is>
      </c>
      <c r="I2972" s="10">
        <f>IF(OR(G2972="",LEFT(A2972,1)="C",D2972&lt;=0,F2972&lt;=0,ISNUMBER(MATCH(B2972,NonProduct,0)),LEFT(B2972,5)="gift_",H2972&lt;&gt;"United Kingdom"),"Drop","Keep")</f>
        <v/>
      </c>
    </row>
    <row r="2973">
      <c r="A2973" t="n">
        <v>540260</v>
      </c>
      <c r="B2973" t="n">
        <v>21509</v>
      </c>
      <c r="C2973" t="inlineStr">
        <is>
          <t xml:space="preserve">COWBOYS AND INDIANS BIRTHDAY CARD </t>
        </is>
      </c>
      <c r="D2973" t="n">
        <v>24</v>
      </c>
      <c r="E2973" s="8" t="n">
        <v>40549.40277777778</v>
      </c>
      <c r="F2973" s="9" t="n">
        <v>0.42</v>
      </c>
      <c r="G2973" t="n">
        <v>13097</v>
      </c>
      <c r="H2973" t="inlineStr">
        <is>
          <t>United Kingdom</t>
        </is>
      </c>
      <c r="I2973" s="10">
        <f>IF(OR(G2973="",LEFT(A2973,1)="C",D2973&lt;=0,F2973&lt;=0,ISNUMBER(MATCH(B2973,NonProduct,0)),LEFT(B2973,5)="gift_",H2973&lt;&gt;"United Kingdom"),"Drop","Keep")</f>
        <v/>
      </c>
    </row>
    <row r="2974">
      <c r="A2974" t="n">
        <v>540260</v>
      </c>
      <c r="B2974" t="n">
        <v>21314</v>
      </c>
      <c r="C2974" t="inlineStr">
        <is>
          <t>SMALL GLASS HEART TRINKET POT</t>
        </is>
      </c>
      <c r="D2974" t="n">
        <v>8</v>
      </c>
      <c r="E2974" s="8" t="n">
        <v>40549.40277777778</v>
      </c>
      <c r="F2974" s="9" t="n">
        <v>2.1</v>
      </c>
      <c r="G2974" t="n">
        <v>13097</v>
      </c>
      <c r="H2974" t="inlineStr">
        <is>
          <t>United Kingdom</t>
        </is>
      </c>
      <c r="I2974" s="10">
        <f>IF(OR(G2974="",LEFT(A2974,1)="C",D2974&lt;=0,F2974&lt;=0,ISNUMBER(MATCH(B2974,NonProduct,0)),LEFT(B2974,5)="gift_",H2974&lt;&gt;"United Kingdom"),"Drop","Keep")</f>
        <v/>
      </c>
    </row>
    <row r="2975">
      <c r="A2975" t="n">
        <v>540260</v>
      </c>
      <c r="B2975" t="n">
        <v>22364</v>
      </c>
      <c r="C2975" t="inlineStr">
        <is>
          <t>GLASS JAR DIGESTIVE BISCUITS</t>
        </is>
      </c>
      <c r="D2975" t="n">
        <v>6</v>
      </c>
      <c r="E2975" s="8" t="n">
        <v>40549.40277777778</v>
      </c>
      <c r="F2975" s="9" t="n">
        <v>2.95</v>
      </c>
      <c r="G2975" t="n">
        <v>13097</v>
      </c>
      <c r="H2975" t="inlineStr">
        <is>
          <t>United Kingdom</t>
        </is>
      </c>
      <c r="I2975" s="10">
        <f>IF(OR(G2975="",LEFT(A2975,1)="C",D2975&lt;=0,F2975&lt;=0,ISNUMBER(MATCH(B2975,NonProduct,0)),LEFT(B2975,5)="gift_",H2975&lt;&gt;"United Kingdom"),"Drop","Keep")</f>
        <v/>
      </c>
    </row>
    <row r="2976">
      <c r="A2976" t="n">
        <v>540260</v>
      </c>
      <c r="B2976" t="n">
        <v>22472</v>
      </c>
      <c r="C2976" t="inlineStr">
        <is>
          <t>TV DINNER TRAY DOLLY GIRL</t>
        </is>
      </c>
      <c r="D2976" t="n">
        <v>3</v>
      </c>
      <c r="E2976" s="8" t="n">
        <v>40549.40277777778</v>
      </c>
      <c r="F2976" s="9" t="n">
        <v>4.95</v>
      </c>
      <c r="G2976" t="n">
        <v>13097</v>
      </c>
      <c r="H2976" t="inlineStr">
        <is>
          <t>United Kingdom</t>
        </is>
      </c>
      <c r="I2976" s="10">
        <f>IF(OR(G2976="",LEFT(A2976,1)="C",D2976&lt;=0,F2976&lt;=0,ISNUMBER(MATCH(B2976,NonProduct,0)),LEFT(B2976,5)="gift_",H2976&lt;&gt;"United Kingdom"),"Drop","Keep")</f>
        <v/>
      </c>
    </row>
    <row r="2977">
      <c r="A2977" t="n">
        <v>540260</v>
      </c>
      <c r="B2977" t="n">
        <v>22035</v>
      </c>
      <c r="C2977" t="inlineStr">
        <is>
          <t xml:space="preserve">VINTAGE CARAVAN GREETING CARD </t>
        </is>
      </c>
      <c r="D2977" t="n">
        <v>24</v>
      </c>
      <c r="E2977" s="8" t="n">
        <v>40549.40277777778</v>
      </c>
      <c r="F2977" s="9" t="n">
        <v>0.42</v>
      </c>
      <c r="G2977" t="n">
        <v>13097</v>
      </c>
      <c r="H2977" t="inlineStr">
        <is>
          <t>United Kingdom</t>
        </is>
      </c>
      <c r="I2977" s="10">
        <f>IF(OR(G2977="",LEFT(A2977,1)="C",D2977&lt;=0,F2977&lt;=0,ISNUMBER(MATCH(B2977,NonProduct,0)),LEFT(B2977,5)="gift_",H2977&lt;&gt;"United Kingdom"),"Drop","Keep")</f>
        <v/>
      </c>
    </row>
    <row r="2978">
      <c r="A2978" t="n">
        <v>540260</v>
      </c>
      <c r="B2978" t="n">
        <v>22984</v>
      </c>
      <c r="C2978" t="inlineStr">
        <is>
          <t xml:space="preserve">CARD GINGHAM ROSE </t>
        </is>
      </c>
      <c r="D2978" t="n">
        <v>12</v>
      </c>
      <c r="E2978" s="8" t="n">
        <v>40549.40277777778</v>
      </c>
      <c r="F2978" s="9" t="n">
        <v>0.42</v>
      </c>
      <c r="G2978" t="n">
        <v>13097</v>
      </c>
      <c r="H2978" t="inlineStr">
        <is>
          <t>United Kingdom</t>
        </is>
      </c>
      <c r="I2978" s="10">
        <f>IF(OR(G2978="",LEFT(A2978,1)="C",D2978&lt;=0,F2978&lt;=0,ISNUMBER(MATCH(B2978,NonProduct,0)),LEFT(B2978,5)="gift_",H2978&lt;&gt;"United Kingdom"),"Drop","Keep")</f>
        <v/>
      </c>
    </row>
    <row r="2979">
      <c r="A2979" t="n">
        <v>540260</v>
      </c>
      <c r="B2979" t="n">
        <v>20801</v>
      </c>
      <c r="C2979" t="inlineStr">
        <is>
          <t>LARGE PINK GLASS SUNDAE DISH</t>
        </is>
      </c>
      <c r="D2979" t="n">
        <v>16</v>
      </c>
      <c r="E2979" s="8" t="n">
        <v>40549.40277777778</v>
      </c>
      <c r="F2979" s="9" t="n">
        <v>0.75</v>
      </c>
      <c r="G2979" t="n">
        <v>13097</v>
      </c>
      <c r="H2979" t="inlineStr">
        <is>
          <t>United Kingdom</t>
        </is>
      </c>
      <c r="I2979" s="10">
        <f>IF(OR(G2979="",LEFT(A2979,1)="C",D2979&lt;=0,F2979&lt;=0,ISNUMBER(MATCH(B2979,NonProduct,0)),LEFT(B2979,5)="gift_",H2979&lt;&gt;"United Kingdom"),"Drop","Keep")</f>
        <v/>
      </c>
    </row>
    <row r="2980">
      <c r="A2980" t="n">
        <v>540260</v>
      </c>
      <c r="B2980" t="n">
        <v>22391</v>
      </c>
      <c r="C2980" t="inlineStr">
        <is>
          <t>PAPERWEIGHT HOME SWEET HOME</t>
        </is>
      </c>
      <c r="D2980" t="n">
        <v>12</v>
      </c>
      <c r="E2980" s="8" t="n">
        <v>40549.40277777778</v>
      </c>
      <c r="F2980" s="9" t="n">
        <v>0.85</v>
      </c>
      <c r="G2980" t="n">
        <v>13097</v>
      </c>
      <c r="H2980" t="inlineStr">
        <is>
          <t>United Kingdom</t>
        </is>
      </c>
      <c r="I2980" s="10">
        <f>IF(OR(G2980="",LEFT(A2980,1)="C",D2980&lt;=0,F2980&lt;=0,ISNUMBER(MATCH(B2980,NonProduct,0)),LEFT(B2980,5)="gift_",H2980&lt;&gt;"United Kingdom"),"Drop","Keep")</f>
        <v/>
      </c>
    </row>
    <row r="2981">
      <c r="A2981" t="n">
        <v>540260</v>
      </c>
      <c r="B2981" t="n">
        <v>22471</v>
      </c>
      <c r="C2981" t="inlineStr">
        <is>
          <t xml:space="preserve">TV DINNER TRAY AIR HOSTESS </t>
        </is>
      </c>
      <c r="D2981" t="n">
        <v>3</v>
      </c>
      <c r="E2981" s="8" t="n">
        <v>40549.40277777778</v>
      </c>
      <c r="F2981" s="9" t="n">
        <v>4.95</v>
      </c>
      <c r="G2981" t="n">
        <v>13097</v>
      </c>
      <c r="H2981" t="inlineStr">
        <is>
          <t>United Kingdom</t>
        </is>
      </c>
      <c r="I2981" s="10">
        <f>IF(OR(G2981="",LEFT(A2981,1)="C",D2981&lt;=0,F2981&lt;=0,ISNUMBER(MATCH(B2981,NonProduct,0)),LEFT(B2981,5)="gift_",H2981&lt;&gt;"United Kingdom"),"Drop","Keep")</f>
        <v/>
      </c>
    </row>
    <row r="2982">
      <c r="A2982" t="n">
        <v>540260</v>
      </c>
      <c r="B2982" t="n">
        <v>85054</v>
      </c>
      <c r="C2982" t="inlineStr">
        <is>
          <t>FRENCH ENAMEL POT W LID</t>
        </is>
      </c>
      <c r="D2982" t="n">
        <v>6</v>
      </c>
      <c r="E2982" s="8" t="n">
        <v>40549.40277777778</v>
      </c>
      <c r="F2982" s="9" t="n">
        <v>2.95</v>
      </c>
      <c r="G2982" t="n">
        <v>13097</v>
      </c>
      <c r="H2982" t="inlineStr">
        <is>
          <t>United Kingdom</t>
        </is>
      </c>
      <c r="I2982" s="10">
        <f>IF(OR(G2982="",LEFT(A2982,1)="C",D2982&lt;=0,F2982&lt;=0,ISNUMBER(MATCH(B2982,NonProduct,0)),LEFT(B2982,5)="gift_",H2982&lt;&gt;"United Kingdom"),"Drop","Keep")</f>
        <v/>
      </c>
    </row>
    <row r="2983">
      <c r="A2983" t="n">
        <v>540260</v>
      </c>
      <c r="B2983" t="inlineStr">
        <is>
          <t>85014A</t>
        </is>
      </c>
      <c r="C2983" t="inlineStr">
        <is>
          <t>BLACK/BLUE POLKADOT UMBRELLA</t>
        </is>
      </c>
      <c r="D2983" t="n">
        <v>6</v>
      </c>
      <c r="E2983" s="8" t="n">
        <v>40549.40277777778</v>
      </c>
      <c r="F2983" s="9" t="n">
        <v>5.95</v>
      </c>
      <c r="G2983" t="n">
        <v>13097</v>
      </c>
      <c r="H2983" t="inlineStr">
        <is>
          <t>United Kingdom</t>
        </is>
      </c>
      <c r="I2983" s="10">
        <f>IF(OR(G2983="",LEFT(A2983,1)="C",D2983&lt;=0,F2983&lt;=0,ISNUMBER(MATCH(B2983,NonProduct,0)),LEFT(B2983,5)="gift_",H2983&lt;&gt;"United Kingdom"),"Drop","Keep")</f>
        <v/>
      </c>
    </row>
    <row r="2984">
      <c r="A2984" t="n">
        <v>540260</v>
      </c>
      <c r="B2984" t="inlineStr">
        <is>
          <t>85014B</t>
        </is>
      </c>
      <c r="C2984" t="inlineStr">
        <is>
          <t>RED RETROSPOT UMBRELLA</t>
        </is>
      </c>
      <c r="D2984" t="n">
        <v>6</v>
      </c>
      <c r="E2984" s="8" t="n">
        <v>40549.40277777778</v>
      </c>
      <c r="F2984" s="9" t="n">
        <v>5.95</v>
      </c>
      <c r="G2984" t="n">
        <v>13097</v>
      </c>
      <c r="H2984" t="inlineStr">
        <is>
          <t>United Kingdom</t>
        </is>
      </c>
      <c r="I2984" s="10">
        <f>IF(OR(G2984="",LEFT(A2984,1)="C",D2984&lt;=0,F2984&lt;=0,ISNUMBER(MATCH(B2984,NonProduct,0)),LEFT(B2984,5)="gift_",H2984&lt;&gt;"United Kingdom"),"Drop","Keep")</f>
        <v/>
      </c>
    </row>
    <row r="2985">
      <c r="A2985" t="n">
        <v>540260</v>
      </c>
      <c r="B2985" t="inlineStr">
        <is>
          <t>84849B</t>
        </is>
      </c>
      <c r="C2985" t="inlineStr">
        <is>
          <t>FAIRY SOAP SOAP HOLDER</t>
        </is>
      </c>
      <c r="D2985" t="n">
        <v>12</v>
      </c>
      <c r="E2985" s="8" t="n">
        <v>40549.40277777778</v>
      </c>
      <c r="F2985" s="9" t="n">
        <v>1.69</v>
      </c>
      <c r="G2985" t="n">
        <v>13097</v>
      </c>
      <c r="H2985" t="inlineStr">
        <is>
          <t>United Kingdom</t>
        </is>
      </c>
      <c r="I2985" s="10">
        <f>IF(OR(G2985="",LEFT(A2985,1)="C",D2985&lt;=0,F2985&lt;=0,ISNUMBER(MATCH(B2985,NonProduct,0)),LEFT(B2985,5)="gift_",H2985&lt;&gt;"United Kingdom"),"Drop","Keep")</f>
        <v/>
      </c>
    </row>
    <row r="2986">
      <c r="A2986" t="n">
        <v>540260</v>
      </c>
      <c r="B2986" t="n">
        <v>22111</v>
      </c>
      <c r="C2986" t="inlineStr">
        <is>
          <t>SCOTTIE DOG HOT WATER BOTTLE</t>
        </is>
      </c>
      <c r="D2986" t="n">
        <v>3</v>
      </c>
      <c r="E2986" s="8" t="n">
        <v>40549.40277777778</v>
      </c>
      <c r="F2986" s="9" t="n">
        <v>4.95</v>
      </c>
      <c r="G2986" t="n">
        <v>13097</v>
      </c>
      <c r="H2986" t="inlineStr">
        <is>
          <t>United Kingdom</t>
        </is>
      </c>
      <c r="I2986" s="10">
        <f>IF(OR(G2986="",LEFT(A2986,1)="C",D2986&lt;=0,F2986&lt;=0,ISNUMBER(MATCH(B2986,NonProduct,0)),LEFT(B2986,5)="gift_",H2986&lt;&gt;"United Kingdom"),"Drop","Keep")</f>
        <v/>
      </c>
    </row>
    <row r="2987">
      <c r="A2987" t="n">
        <v>540260</v>
      </c>
      <c r="B2987" t="n">
        <v>21481</v>
      </c>
      <c r="C2987" t="inlineStr">
        <is>
          <t>FAWN BLUE HOT WATER BOTTLE</t>
        </is>
      </c>
      <c r="D2987" t="n">
        <v>6</v>
      </c>
      <c r="E2987" s="8" t="n">
        <v>40549.40277777778</v>
      </c>
      <c r="F2987" s="9" t="n">
        <v>2.95</v>
      </c>
      <c r="G2987" t="n">
        <v>13097</v>
      </c>
      <c r="H2987" t="inlineStr">
        <is>
          <t>United Kingdom</t>
        </is>
      </c>
      <c r="I2987" s="10">
        <f>IF(OR(G2987="",LEFT(A2987,1)="C",D2987&lt;=0,F2987&lt;=0,ISNUMBER(MATCH(B2987,NonProduct,0)),LEFT(B2987,5)="gift_",H2987&lt;&gt;"United Kingdom"),"Drop","Keep")</f>
        <v/>
      </c>
    </row>
    <row r="2988">
      <c r="A2988" t="n">
        <v>540260</v>
      </c>
      <c r="B2988" t="n">
        <v>71279</v>
      </c>
      <c r="C2988" t="inlineStr">
        <is>
          <t>PINK GLASS CANDLEHOLDER</t>
        </is>
      </c>
      <c r="D2988" t="n">
        <v>6</v>
      </c>
      <c r="E2988" s="8" t="n">
        <v>40549.40277777778</v>
      </c>
      <c r="F2988" s="9" t="n">
        <v>2.95</v>
      </c>
      <c r="G2988" t="n">
        <v>13097</v>
      </c>
      <c r="H2988" t="inlineStr">
        <is>
          <t>United Kingdom</t>
        </is>
      </c>
      <c r="I2988" s="10">
        <f>IF(OR(G2988="",LEFT(A2988,1)="C",D2988&lt;=0,F2988&lt;=0,ISNUMBER(MATCH(B2988,NonProduct,0)),LEFT(B2988,5)="gift_",H2988&lt;&gt;"United Kingdom"),"Drop","Keep")</f>
        <v/>
      </c>
    </row>
    <row r="2989">
      <c r="A2989" t="n">
        <v>540260</v>
      </c>
      <c r="B2989" t="n">
        <v>37495</v>
      </c>
      <c r="C2989" t="inlineStr">
        <is>
          <t>FAIRY CAKE BIRTHDAY CANDLE SET</t>
        </is>
      </c>
      <c r="D2989" t="n">
        <v>4</v>
      </c>
      <c r="E2989" s="8" t="n">
        <v>40549.40277777778</v>
      </c>
      <c r="F2989" s="9" t="n">
        <v>3.75</v>
      </c>
      <c r="G2989" t="n">
        <v>13097</v>
      </c>
      <c r="H2989" t="inlineStr">
        <is>
          <t>United Kingdom</t>
        </is>
      </c>
      <c r="I2989" s="10">
        <f>IF(OR(G2989="",LEFT(A2989,1)="C",D2989&lt;=0,F2989&lt;=0,ISNUMBER(MATCH(B2989,NonProduct,0)),LEFT(B2989,5)="gift_",H2989&lt;&gt;"United Kingdom"),"Drop","Keep")</f>
        <v/>
      </c>
    </row>
    <row r="2990">
      <c r="A2990" t="n">
        <v>540260</v>
      </c>
      <c r="B2990" t="inlineStr">
        <is>
          <t>72801C</t>
        </is>
      </c>
      <c r="C2990" t="inlineStr">
        <is>
          <t>4 ROSE PINK DINNER CANDLES</t>
        </is>
      </c>
      <c r="D2990" t="n">
        <v>12</v>
      </c>
      <c r="E2990" s="8" t="n">
        <v>40549.40277777778</v>
      </c>
      <c r="F2990" s="9" t="n">
        <v>1.25</v>
      </c>
      <c r="G2990" t="n">
        <v>13097</v>
      </c>
      <c r="H2990" t="inlineStr">
        <is>
          <t>United Kingdom</t>
        </is>
      </c>
      <c r="I2990" s="10">
        <f>IF(OR(G2990="",LEFT(A2990,1)="C",D2990&lt;=0,F2990&lt;=0,ISNUMBER(MATCH(B2990,NonProduct,0)),LEFT(B2990,5)="gift_",H2990&lt;&gt;"United Kingdom"),"Drop","Keep")</f>
        <v/>
      </c>
    </row>
    <row r="2991">
      <c r="A2991" t="n">
        <v>540260</v>
      </c>
      <c r="B2991" t="n">
        <v>21875</v>
      </c>
      <c r="C2991" t="inlineStr">
        <is>
          <t>KINGS CHOICE MUG</t>
        </is>
      </c>
      <c r="D2991" t="n">
        <v>12</v>
      </c>
      <c r="E2991" s="8" t="n">
        <v>40549.40277777778</v>
      </c>
      <c r="F2991" s="9" t="n">
        <v>1.25</v>
      </c>
      <c r="G2991" t="n">
        <v>13097</v>
      </c>
      <c r="H2991" t="inlineStr">
        <is>
          <t>United Kingdom</t>
        </is>
      </c>
      <c r="I2991" s="10">
        <f>IF(OR(G2991="",LEFT(A2991,1)="C",D2991&lt;=0,F2991&lt;=0,ISNUMBER(MATCH(B2991,NonProduct,0)),LEFT(B2991,5)="gift_",H2991&lt;&gt;"United Kingdom"),"Drop","Keep")</f>
        <v/>
      </c>
    </row>
    <row r="2992">
      <c r="A2992" t="n">
        <v>540260</v>
      </c>
      <c r="B2992" t="n">
        <v>37370</v>
      </c>
      <c r="C2992" t="inlineStr">
        <is>
          <t>RETRO COFFEE MUGS ASSORTED</t>
        </is>
      </c>
      <c r="D2992" t="n">
        <v>12</v>
      </c>
      <c r="E2992" s="8" t="n">
        <v>40549.40277777778</v>
      </c>
      <c r="F2992" s="9" t="n">
        <v>1.25</v>
      </c>
      <c r="G2992" t="n">
        <v>13097</v>
      </c>
      <c r="H2992" t="inlineStr">
        <is>
          <t>United Kingdom</t>
        </is>
      </c>
      <c r="I2992" s="10">
        <f>IF(OR(G2992="",LEFT(A2992,1)="C",D2992&lt;=0,F2992&lt;=0,ISNUMBER(MATCH(B2992,NonProduct,0)),LEFT(B2992,5)="gift_",H2992&lt;&gt;"United Kingdom"),"Drop","Keep")</f>
        <v/>
      </c>
    </row>
    <row r="2993">
      <c r="A2993" t="n">
        <v>540260</v>
      </c>
      <c r="B2993" t="n">
        <v>21868</v>
      </c>
      <c r="C2993" t="inlineStr">
        <is>
          <t>POTTING SHED TEA MUG</t>
        </is>
      </c>
      <c r="D2993" t="n">
        <v>12</v>
      </c>
      <c r="E2993" s="8" t="n">
        <v>40549.40277777778</v>
      </c>
      <c r="F2993" s="9" t="n">
        <v>1.25</v>
      </c>
      <c r="G2993" t="n">
        <v>13097</v>
      </c>
      <c r="H2993" t="inlineStr">
        <is>
          <t>United Kingdom</t>
        </is>
      </c>
      <c r="I2993" s="10">
        <f>IF(OR(G2993="",LEFT(A2993,1)="C",D2993&lt;=0,F2993&lt;=0,ISNUMBER(MATCH(B2993,NonProduct,0)),LEFT(B2993,5)="gift_",H2993&lt;&gt;"United Kingdom"),"Drop","Keep")</f>
        <v/>
      </c>
    </row>
    <row r="2994">
      <c r="A2994" t="n">
        <v>540261</v>
      </c>
      <c r="B2994" t="n">
        <v>22262</v>
      </c>
      <c r="C2994" t="inlineStr">
        <is>
          <t>FELT EGG COSY CHICKEN</t>
        </is>
      </c>
      <c r="D2994" t="n">
        <v>12</v>
      </c>
      <c r="E2994" s="8" t="n">
        <v>40549.41458333333</v>
      </c>
      <c r="F2994" s="9" t="n">
        <v>0.85</v>
      </c>
      <c r="G2994" t="n">
        <v>13089</v>
      </c>
      <c r="H2994" t="inlineStr">
        <is>
          <t>United Kingdom</t>
        </is>
      </c>
      <c r="I2994" s="10">
        <f>IF(OR(G2994="",LEFT(A2994,1)="C",D2994&lt;=0,F2994&lt;=0,ISNUMBER(MATCH(B2994,NonProduct,0)),LEFT(B2994,5)="gift_",H2994&lt;&gt;"United Kingdom"),"Drop","Keep")</f>
        <v/>
      </c>
    </row>
    <row r="2995">
      <c r="A2995" t="n">
        <v>540261</v>
      </c>
      <c r="B2995" t="n">
        <v>22261</v>
      </c>
      <c r="C2995" t="inlineStr">
        <is>
          <t xml:space="preserve">FELT EGG COSY WHITE RABBIT </t>
        </is>
      </c>
      <c r="D2995" t="n">
        <v>12</v>
      </c>
      <c r="E2995" s="8" t="n">
        <v>40549.41458333333</v>
      </c>
      <c r="F2995" s="9" t="n">
        <v>0.85</v>
      </c>
      <c r="G2995" t="n">
        <v>13089</v>
      </c>
      <c r="H2995" t="inlineStr">
        <is>
          <t>United Kingdom</t>
        </is>
      </c>
      <c r="I2995" s="10">
        <f>IF(OR(G2995="",LEFT(A2995,1)="C",D2995&lt;=0,F2995&lt;=0,ISNUMBER(MATCH(B2995,NonProduct,0)),LEFT(B2995,5)="gift_",H2995&lt;&gt;"United Kingdom"),"Drop","Keep")</f>
        <v/>
      </c>
    </row>
    <row r="2996">
      <c r="A2996" t="n">
        <v>540261</v>
      </c>
      <c r="B2996" t="n">
        <v>22178</v>
      </c>
      <c r="C2996" t="inlineStr">
        <is>
          <t>VICTORIAN GLASS HANGING T-LIGHT</t>
        </is>
      </c>
      <c r="D2996" t="n">
        <v>96</v>
      </c>
      <c r="E2996" s="8" t="n">
        <v>40549.41458333333</v>
      </c>
      <c r="F2996" s="9" t="n">
        <v>1.06</v>
      </c>
      <c r="G2996" t="n">
        <v>13089</v>
      </c>
      <c r="H2996" t="inlineStr">
        <is>
          <t>United Kingdom</t>
        </is>
      </c>
      <c r="I2996" s="10">
        <f>IF(OR(G2996="",LEFT(A2996,1)="C",D2996&lt;=0,F2996&lt;=0,ISNUMBER(MATCH(B2996,NonProduct,0)),LEFT(B2996,5)="gift_",H2996&lt;&gt;"United Kingdom"),"Drop","Keep")</f>
        <v/>
      </c>
    </row>
    <row r="2997">
      <c r="A2997" t="n">
        <v>540261</v>
      </c>
      <c r="B2997" t="n">
        <v>84949</v>
      </c>
      <c r="C2997" t="inlineStr">
        <is>
          <t>SILVER HANGING T-LIGHT HOLDER</t>
        </is>
      </c>
      <c r="D2997" t="n">
        <v>36</v>
      </c>
      <c r="E2997" s="8" t="n">
        <v>40549.41458333333</v>
      </c>
      <c r="F2997" s="9" t="n">
        <v>1.65</v>
      </c>
      <c r="G2997" t="n">
        <v>13089</v>
      </c>
      <c r="H2997" t="inlineStr">
        <is>
          <t>United Kingdom</t>
        </is>
      </c>
      <c r="I2997" s="10">
        <f>IF(OR(G2997="",LEFT(A2997,1)="C",D2997&lt;=0,F2997&lt;=0,ISNUMBER(MATCH(B2997,NonProduct,0)),LEFT(B2997,5)="gift_",H2997&lt;&gt;"United Kingdom"),"Drop","Keep")</f>
        <v/>
      </c>
    </row>
    <row r="2998">
      <c r="A2998" t="n">
        <v>540261</v>
      </c>
      <c r="B2998" t="n">
        <v>84946</v>
      </c>
      <c r="C2998" t="inlineStr">
        <is>
          <t>ANTIQUE SILVER TEA GLASS ETCHED</t>
        </is>
      </c>
      <c r="D2998" t="n">
        <v>48</v>
      </c>
      <c r="E2998" s="8" t="n">
        <v>40549.41458333333</v>
      </c>
      <c r="F2998" s="9" t="n">
        <v>1.25</v>
      </c>
      <c r="G2998" t="n">
        <v>13089</v>
      </c>
      <c r="H2998" t="inlineStr">
        <is>
          <t>United Kingdom</t>
        </is>
      </c>
      <c r="I2998" s="10">
        <f>IF(OR(G2998="",LEFT(A2998,1)="C",D2998&lt;=0,F2998&lt;=0,ISNUMBER(MATCH(B2998,NonProduct,0)),LEFT(B2998,5)="gift_",H2998&lt;&gt;"United Kingdom"),"Drop","Keep")</f>
        <v/>
      </c>
    </row>
    <row r="2999">
      <c r="A2999" t="n">
        <v>540261</v>
      </c>
      <c r="B2999" t="n">
        <v>84947</v>
      </c>
      <c r="C2999" t="inlineStr">
        <is>
          <t>ANTIQUE SILVER TEA GLASS ENGRAVED</t>
        </is>
      </c>
      <c r="D2999" t="n">
        <v>72</v>
      </c>
      <c r="E2999" s="8" t="n">
        <v>40549.41458333333</v>
      </c>
      <c r="F2999" s="9" t="n">
        <v>1.06</v>
      </c>
      <c r="G2999" t="n">
        <v>13089</v>
      </c>
      <c r="H2999" t="inlineStr">
        <is>
          <t>United Kingdom</t>
        </is>
      </c>
      <c r="I2999" s="10">
        <f>IF(OR(G2999="",LEFT(A2999,1)="C",D2999&lt;=0,F2999&lt;=0,ISNUMBER(MATCH(B2999,NonProduct,0)),LEFT(B2999,5)="gift_",H2999&lt;&gt;"United Kingdom"),"Drop","Keep")</f>
        <v/>
      </c>
    </row>
    <row r="3000">
      <c r="A3000" t="n">
        <v>540261</v>
      </c>
      <c r="B3000" t="n">
        <v>22265</v>
      </c>
      <c r="C3000" t="inlineStr">
        <is>
          <t>EASTER DECORATION NATURAL CHICK</t>
        </is>
      </c>
      <c r="D3000" t="n">
        <v>24</v>
      </c>
      <c r="E3000" s="8" t="n">
        <v>40549.41458333333</v>
      </c>
      <c r="F3000" s="9" t="n">
        <v>0.65</v>
      </c>
      <c r="G3000" t="n">
        <v>13089</v>
      </c>
      <c r="H3000" t="inlineStr">
        <is>
          <t>United Kingdom</t>
        </is>
      </c>
      <c r="I3000" s="10">
        <f>IF(OR(G3000="",LEFT(A3000,1)="C",D3000&lt;=0,F3000&lt;=0,ISNUMBER(MATCH(B3000,NonProduct,0)),LEFT(B3000,5)="gift_",H3000&lt;&gt;"United Kingdom"),"Drop","Keep")</f>
        <v/>
      </c>
    </row>
    <row r="3001">
      <c r="A3001" t="n">
        <v>540261</v>
      </c>
      <c r="B3001" t="n">
        <v>22457</v>
      </c>
      <c r="C3001" t="inlineStr">
        <is>
          <t xml:space="preserve">NATURAL SLATE HEART CHALKBOARD </t>
        </is>
      </c>
      <c r="D3001" t="n">
        <v>48</v>
      </c>
      <c r="E3001" s="8" t="n">
        <v>40549.41458333333</v>
      </c>
      <c r="F3001" s="9" t="n">
        <v>2.55</v>
      </c>
      <c r="G3001" t="n">
        <v>13089</v>
      </c>
      <c r="H3001" t="inlineStr">
        <is>
          <t>United Kingdom</t>
        </is>
      </c>
      <c r="I3001" s="10">
        <f>IF(OR(G3001="",LEFT(A3001,1)="C",D3001&lt;=0,F3001&lt;=0,ISNUMBER(MATCH(B3001,NonProduct,0)),LEFT(B3001,5)="gift_",H3001&lt;&gt;"United Kingdom"),"Drop","Keep")</f>
        <v/>
      </c>
    </row>
    <row r="3002">
      <c r="A3002" t="n">
        <v>540261</v>
      </c>
      <c r="B3002" t="n">
        <v>21385</v>
      </c>
      <c r="C3002" t="inlineStr">
        <is>
          <t>IVORY HANGING DECORATION  HEART</t>
        </is>
      </c>
      <c r="D3002" t="n">
        <v>24</v>
      </c>
      <c r="E3002" s="8" t="n">
        <v>40549.41458333333</v>
      </c>
      <c r="F3002" s="9" t="n">
        <v>0.85</v>
      </c>
      <c r="G3002" t="n">
        <v>13089</v>
      </c>
      <c r="H3002" t="inlineStr">
        <is>
          <t>United Kingdom</t>
        </is>
      </c>
      <c r="I3002" s="10">
        <f>IF(OR(G3002="",LEFT(A3002,1)="C",D3002&lt;=0,F3002&lt;=0,ISNUMBER(MATCH(B3002,NonProduct,0)),LEFT(B3002,5)="gift_",H3002&lt;&gt;"United Kingdom"),"Drop","Keep")</f>
        <v/>
      </c>
    </row>
    <row r="3003">
      <c r="A3003" t="n">
        <v>540261</v>
      </c>
      <c r="B3003" t="n">
        <v>22469</v>
      </c>
      <c r="C3003" t="inlineStr">
        <is>
          <t>HEART OF WICKER SMALL</t>
        </is>
      </c>
      <c r="D3003" t="n">
        <v>48</v>
      </c>
      <c r="E3003" s="8" t="n">
        <v>40549.41458333333</v>
      </c>
      <c r="F3003" s="9" t="n">
        <v>1.45</v>
      </c>
      <c r="G3003" t="n">
        <v>13089</v>
      </c>
      <c r="H3003" t="inlineStr">
        <is>
          <t>United Kingdom</t>
        </is>
      </c>
      <c r="I3003" s="10">
        <f>IF(OR(G3003="",LEFT(A3003,1)="C",D3003&lt;=0,F3003&lt;=0,ISNUMBER(MATCH(B3003,NonProduct,0)),LEFT(B3003,5)="gift_",H3003&lt;&gt;"United Kingdom"),"Drop","Keep")</f>
        <v/>
      </c>
    </row>
    <row r="3004">
      <c r="A3004" t="n">
        <v>540261</v>
      </c>
      <c r="B3004" t="n">
        <v>21484</v>
      </c>
      <c r="C3004" t="inlineStr">
        <is>
          <t>CHICK GREY HOT WATER BOTTLE</t>
        </is>
      </c>
      <c r="D3004" t="n">
        <v>12</v>
      </c>
      <c r="E3004" s="8" t="n">
        <v>40549.41458333333</v>
      </c>
      <c r="F3004" s="9" t="n">
        <v>3.45</v>
      </c>
      <c r="G3004" t="n">
        <v>13089</v>
      </c>
      <c r="H3004" t="inlineStr">
        <is>
          <t>United Kingdom</t>
        </is>
      </c>
      <c r="I3004" s="10">
        <f>IF(OR(G3004="",LEFT(A3004,1)="C",D3004&lt;=0,F3004&lt;=0,ISNUMBER(MATCH(B3004,NonProduct,0)),LEFT(B3004,5)="gift_",H3004&lt;&gt;"United Kingdom"),"Drop","Keep")</f>
        <v/>
      </c>
    </row>
    <row r="3005">
      <c r="A3005" t="n">
        <v>540261</v>
      </c>
      <c r="B3005" t="n">
        <v>22297</v>
      </c>
      <c r="C3005" t="inlineStr">
        <is>
          <t>HEART IVORY TRELLIS SMALL</t>
        </is>
      </c>
      <c r="D3005" t="n">
        <v>96</v>
      </c>
      <c r="E3005" s="8" t="n">
        <v>40549.41458333333</v>
      </c>
      <c r="F3005" s="9" t="n">
        <v>1.25</v>
      </c>
      <c r="G3005" t="n">
        <v>13089</v>
      </c>
      <c r="H3005" t="inlineStr">
        <is>
          <t>United Kingdom</t>
        </is>
      </c>
      <c r="I3005" s="10">
        <f>IF(OR(G3005="",LEFT(A3005,1)="C",D3005&lt;=0,F3005&lt;=0,ISNUMBER(MATCH(B3005,NonProduct,0)),LEFT(B3005,5)="gift_",H3005&lt;&gt;"United Kingdom"),"Drop","Keep")</f>
        <v/>
      </c>
    </row>
    <row r="3006">
      <c r="A3006" t="n">
        <v>540261</v>
      </c>
      <c r="B3006" t="n">
        <v>22798</v>
      </c>
      <c r="C3006" t="inlineStr">
        <is>
          <t>ANTIQUE GLASS DRESSING TABLE POT</t>
        </is>
      </c>
      <c r="D3006" t="n">
        <v>8</v>
      </c>
      <c r="E3006" s="8" t="n">
        <v>40549.41458333333</v>
      </c>
      <c r="F3006" s="9" t="n">
        <v>2.95</v>
      </c>
      <c r="G3006" t="n">
        <v>13089</v>
      </c>
      <c r="H3006" t="inlineStr">
        <is>
          <t>United Kingdom</t>
        </is>
      </c>
      <c r="I3006" s="10">
        <f>IF(OR(G3006="",LEFT(A3006,1)="C",D3006&lt;=0,F3006&lt;=0,ISNUMBER(MATCH(B3006,NonProduct,0)),LEFT(B3006,5)="gift_",H3006&lt;&gt;"United Kingdom"),"Drop","Keep")</f>
        <v/>
      </c>
    </row>
    <row r="3007">
      <c r="A3007" t="n">
        <v>540262</v>
      </c>
      <c r="B3007" t="inlineStr">
        <is>
          <t>47591D</t>
        </is>
      </c>
      <c r="C3007" t="inlineStr">
        <is>
          <t>PINK FAIRY CAKE CHILDRENS APRON</t>
        </is>
      </c>
      <c r="D3007" t="n">
        <v>147</v>
      </c>
      <c r="E3007" s="8" t="n">
        <v>40549.41736111111</v>
      </c>
      <c r="F3007" s="9" t="n">
        <v>1.65</v>
      </c>
      <c r="G3007" t="n">
        <v>14045</v>
      </c>
      <c r="H3007" t="inlineStr">
        <is>
          <t>United Kingdom</t>
        </is>
      </c>
      <c r="I3007" s="10">
        <f>IF(OR(G3007="",LEFT(A3007,1)="C",D3007&lt;=0,F3007&lt;=0,ISNUMBER(MATCH(B3007,NonProduct,0)),LEFT(B3007,5)="gift_",H3007&lt;&gt;"United Kingdom"),"Drop","Keep")</f>
        <v/>
      </c>
    </row>
    <row r="3008">
      <c r="A3008" t="n">
        <v>540263</v>
      </c>
      <c r="B3008" t="n">
        <v>22467</v>
      </c>
      <c r="C3008" t="inlineStr">
        <is>
          <t>GUMBALL COAT RACK</t>
        </is>
      </c>
      <c r="D3008" t="n">
        <v>36</v>
      </c>
      <c r="E3008" s="8" t="n">
        <v>40549.41875</v>
      </c>
      <c r="F3008" s="9" t="n">
        <v>2.1</v>
      </c>
      <c r="G3008" t="n">
        <v>18062</v>
      </c>
      <c r="H3008" t="inlineStr">
        <is>
          <t>United Kingdom</t>
        </is>
      </c>
      <c r="I3008" s="10">
        <f>IF(OR(G3008="",LEFT(A3008,1)="C",D3008&lt;=0,F3008&lt;=0,ISNUMBER(MATCH(B3008,NonProduct,0)),LEFT(B3008,5)="gift_",H3008&lt;&gt;"United Kingdom"),"Drop","Keep")</f>
        <v/>
      </c>
    </row>
    <row r="3009">
      <c r="A3009" t="n">
        <v>540263</v>
      </c>
      <c r="B3009" t="n">
        <v>10125</v>
      </c>
      <c r="C3009" t="inlineStr">
        <is>
          <t>MINI FUNKY DESIGN TAPES</t>
        </is>
      </c>
      <c r="D3009" t="n">
        <v>40</v>
      </c>
      <c r="E3009" s="8" t="n">
        <v>40549.41875</v>
      </c>
      <c r="F3009" s="9" t="n">
        <v>0.42</v>
      </c>
      <c r="G3009" t="n">
        <v>18062</v>
      </c>
      <c r="H3009" t="inlineStr">
        <is>
          <t>United Kingdom</t>
        </is>
      </c>
      <c r="I3009" s="10">
        <f>IF(OR(G3009="",LEFT(A3009,1)="C",D3009&lt;=0,F3009&lt;=0,ISNUMBER(MATCH(B3009,NonProduct,0)),LEFT(B3009,5)="gift_",H3009&lt;&gt;"United Kingdom"),"Drop","Keep")</f>
        <v/>
      </c>
    </row>
    <row r="3010">
      <c r="A3010" t="n">
        <v>540263</v>
      </c>
      <c r="B3010" t="n">
        <v>21202</v>
      </c>
      <c r="C3010" t="inlineStr">
        <is>
          <t>DOLLY HONEYCOMB GARLAND</t>
        </is>
      </c>
      <c r="D3010" t="n">
        <v>48</v>
      </c>
      <c r="E3010" s="8" t="n">
        <v>40549.41875</v>
      </c>
      <c r="F3010" s="9" t="n">
        <v>0.65</v>
      </c>
      <c r="G3010" t="n">
        <v>18062</v>
      </c>
      <c r="H3010" t="inlineStr">
        <is>
          <t>United Kingdom</t>
        </is>
      </c>
      <c r="I3010" s="10">
        <f>IF(OR(G3010="",LEFT(A3010,1)="C",D3010&lt;=0,F3010&lt;=0,ISNUMBER(MATCH(B3010,NonProduct,0)),LEFT(B3010,5)="gift_",H3010&lt;&gt;"United Kingdom"),"Drop","Keep")</f>
        <v/>
      </c>
    </row>
    <row r="3011">
      <c r="A3011" t="n">
        <v>540263</v>
      </c>
      <c r="B3011" t="n">
        <v>21206</v>
      </c>
      <c r="C3011" t="inlineStr">
        <is>
          <t xml:space="preserve">STRAWBERRY HONEYCOMB  GARLAND </t>
        </is>
      </c>
      <c r="D3011" t="n">
        <v>48</v>
      </c>
      <c r="E3011" s="8" t="n">
        <v>40549.41875</v>
      </c>
      <c r="F3011" s="9" t="n">
        <v>0.65</v>
      </c>
      <c r="G3011" t="n">
        <v>18062</v>
      </c>
      <c r="H3011" t="inlineStr">
        <is>
          <t>United Kingdom</t>
        </is>
      </c>
      <c r="I3011" s="10">
        <f>IF(OR(G3011="",LEFT(A3011,1)="C",D3011&lt;=0,F3011&lt;=0,ISNUMBER(MATCH(B3011,NonProduct,0)),LEFT(B3011,5)="gift_",H3011&lt;&gt;"United Kingdom"),"Drop","Keep")</f>
        <v/>
      </c>
    </row>
    <row r="3012">
      <c r="A3012" t="n">
        <v>540263</v>
      </c>
      <c r="B3012" t="n">
        <v>21892</v>
      </c>
      <c r="C3012" t="inlineStr">
        <is>
          <t xml:space="preserve">TRADITIONAL WOODEN CATCH CUP GAME </t>
        </is>
      </c>
      <c r="D3012" t="n">
        <v>12</v>
      </c>
      <c r="E3012" s="8" t="n">
        <v>40549.41875</v>
      </c>
      <c r="F3012" s="9" t="n">
        <v>1.25</v>
      </c>
      <c r="G3012" t="n">
        <v>18062</v>
      </c>
      <c r="H3012" t="inlineStr">
        <is>
          <t>United Kingdom</t>
        </is>
      </c>
      <c r="I3012" s="10">
        <f>IF(OR(G3012="",LEFT(A3012,1)="C",D3012&lt;=0,F3012&lt;=0,ISNUMBER(MATCH(B3012,NonProduct,0)),LEFT(B3012,5)="gift_",H3012&lt;&gt;"United Kingdom"),"Drop","Keep")</f>
        <v/>
      </c>
    </row>
    <row r="3013">
      <c r="A3013" t="n">
        <v>540264</v>
      </c>
      <c r="B3013" t="n">
        <v>22197</v>
      </c>
      <c r="C3013" t="inlineStr">
        <is>
          <t>SMALL POPCORN HOLDER</t>
        </is>
      </c>
      <c r="D3013" t="n">
        <v>600</v>
      </c>
      <c r="E3013" s="8" t="n">
        <v>40549.43055555555</v>
      </c>
      <c r="F3013" s="9" t="n">
        <v>0.72</v>
      </c>
      <c r="G3013" t="n">
        <v>17949</v>
      </c>
      <c r="H3013" t="inlineStr">
        <is>
          <t>United Kingdom</t>
        </is>
      </c>
      <c r="I3013" s="10">
        <f>IF(OR(G3013="",LEFT(A3013,1)="C",D3013&lt;=0,F3013&lt;=0,ISNUMBER(MATCH(B3013,NonProduct,0)),LEFT(B3013,5)="gift_",H3013&lt;&gt;"United Kingdom"),"Drop","Keep")</f>
        <v/>
      </c>
    </row>
    <row r="3014">
      <c r="A3014" t="n">
        <v>540265</v>
      </c>
      <c r="B3014" t="n">
        <v>21275</v>
      </c>
      <c r="C3014" t="inlineStr">
        <is>
          <t xml:space="preserve">ZINC TOP  2 DOOR WOODEN SHELF </t>
        </is>
      </c>
      <c r="D3014" t="n">
        <v>1</v>
      </c>
      <c r="E3014" s="8" t="n">
        <v>40549.44861111111</v>
      </c>
      <c r="F3014" s="9" t="n">
        <v>16.95</v>
      </c>
      <c r="G3014" t="n">
        <v>15271</v>
      </c>
      <c r="H3014" t="inlineStr">
        <is>
          <t>United Kingdom</t>
        </is>
      </c>
      <c r="I3014" s="10">
        <f>IF(OR(G3014="",LEFT(A3014,1)="C",D3014&lt;=0,F3014&lt;=0,ISNUMBER(MATCH(B3014,NonProduct,0)),LEFT(B3014,5)="gift_",H3014&lt;&gt;"United Kingdom"),"Drop","Keep")</f>
        <v/>
      </c>
    </row>
    <row r="3015">
      <c r="A3015" t="n">
        <v>540265</v>
      </c>
      <c r="B3015" t="n">
        <v>22607</v>
      </c>
      <c r="C3015" t="inlineStr">
        <is>
          <t xml:space="preserve">WOODEN ROUNDERS GARDEN SET </t>
        </is>
      </c>
      <c r="D3015" t="n">
        <v>2</v>
      </c>
      <c r="E3015" s="8" t="n">
        <v>40549.44861111111</v>
      </c>
      <c r="F3015" s="9" t="n">
        <v>9.949999999999999</v>
      </c>
      <c r="G3015" t="n">
        <v>15271</v>
      </c>
      <c r="H3015" t="inlineStr">
        <is>
          <t>United Kingdom</t>
        </is>
      </c>
      <c r="I3015" s="10">
        <f>IF(OR(G3015="",LEFT(A3015,1)="C",D3015&lt;=0,F3015&lt;=0,ISNUMBER(MATCH(B3015,NonProduct,0)),LEFT(B3015,5)="gift_",H3015&lt;&gt;"United Kingdom"),"Drop","Keep")</f>
        <v/>
      </c>
    </row>
    <row r="3016">
      <c r="A3016" t="n">
        <v>540265</v>
      </c>
      <c r="B3016" t="n">
        <v>21257</v>
      </c>
      <c r="C3016" t="inlineStr">
        <is>
          <t>VICTORIAN SEWING BOX MEDIUM</t>
        </is>
      </c>
      <c r="D3016" t="n">
        <v>2</v>
      </c>
      <c r="E3016" s="8" t="n">
        <v>40549.44861111111</v>
      </c>
      <c r="F3016" s="9" t="n">
        <v>7.95</v>
      </c>
      <c r="G3016" t="n">
        <v>15271</v>
      </c>
      <c r="H3016" t="inlineStr">
        <is>
          <t>United Kingdom</t>
        </is>
      </c>
      <c r="I3016" s="10">
        <f>IF(OR(G3016="",LEFT(A3016,1)="C",D3016&lt;=0,F3016&lt;=0,ISNUMBER(MATCH(B3016,NonProduct,0)),LEFT(B3016,5)="gift_",H3016&lt;&gt;"United Kingdom"),"Drop","Keep")</f>
        <v/>
      </c>
    </row>
    <row r="3017">
      <c r="A3017" t="n">
        <v>540265</v>
      </c>
      <c r="B3017" t="n">
        <v>22720</v>
      </c>
      <c r="C3017" t="inlineStr">
        <is>
          <t xml:space="preserve">SET OF 3 CAKE TINS PANTRY DESIGN </t>
        </is>
      </c>
      <c r="D3017" t="n">
        <v>3</v>
      </c>
      <c r="E3017" s="8" t="n">
        <v>40549.44861111111</v>
      </c>
      <c r="F3017" s="9" t="n">
        <v>4.95</v>
      </c>
      <c r="G3017" t="n">
        <v>15271</v>
      </c>
      <c r="H3017" t="inlineStr">
        <is>
          <t>United Kingdom</t>
        </is>
      </c>
      <c r="I3017" s="10">
        <f>IF(OR(G3017="",LEFT(A3017,1)="C",D3017&lt;=0,F3017&lt;=0,ISNUMBER(MATCH(B3017,NonProduct,0)),LEFT(B3017,5)="gift_",H3017&lt;&gt;"United Kingdom"),"Drop","Keep")</f>
        <v/>
      </c>
    </row>
    <row r="3018">
      <c r="A3018" t="n">
        <v>540265</v>
      </c>
      <c r="B3018" t="n">
        <v>22722</v>
      </c>
      <c r="C3018" t="inlineStr">
        <is>
          <t>SET OF 6 SPICE TINS PANTRY DESIGN</t>
        </is>
      </c>
      <c r="D3018" t="n">
        <v>4</v>
      </c>
      <c r="E3018" s="8" t="n">
        <v>40549.44861111111</v>
      </c>
      <c r="F3018" s="9" t="n">
        <v>3.95</v>
      </c>
      <c r="G3018" t="n">
        <v>15271</v>
      </c>
      <c r="H3018" t="inlineStr">
        <is>
          <t>United Kingdom</t>
        </is>
      </c>
      <c r="I3018" s="10">
        <f>IF(OR(G3018="",LEFT(A3018,1)="C",D3018&lt;=0,F3018&lt;=0,ISNUMBER(MATCH(B3018,NonProduct,0)),LEFT(B3018,5)="gift_",H3018&lt;&gt;"United Kingdom"),"Drop","Keep")</f>
        <v/>
      </c>
    </row>
    <row r="3019">
      <c r="A3019" t="n">
        <v>540265</v>
      </c>
      <c r="B3019" t="n">
        <v>22761</v>
      </c>
      <c r="C3019" t="inlineStr">
        <is>
          <t>CHEST 7 DRAWER MA CAMPAGNE</t>
        </is>
      </c>
      <c r="D3019" t="n">
        <v>1</v>
      </c>
      <c r="E3019" s="8" t="n">
        <v>40549.44861111111</v>
      </c>
      <c r="F3019" s="9" t="n">
        <v>24.95</v>
      </c>
      <c r="G3019" t="n">
        <v>15271</v>
      </c>
      <c r="H3019" t="inlineStr">
        <is>
          <t>United Kingdom</t>
        </is>
      </c>
      <c r="I3019" s="10">
        <f>IF(OR(G3019="",LEFT(A3019,1)="C",D3019&lt;=0,F3019&lt;=0,ISNUMBER(MATCH(B3019,NonProduct,0)),LEFT(B3019,5)="gift_",H3019&lt;&gt;"United Kingdom"),"Drop","Keep")</f>
        <v/>
      </c>
    </row>
    <row r="3020">
      <c r="A3020" t="n">
        <v>540265</v>
      </c>
      <c r="B3020" t="n">
        <v>22762</v>
      </c>
      <c r="C3020" t="inlineStr">
        <is>
          <t>CUPBOARD 3 DRAWER MA CAMPAGNE</t>
        </is>
      </c>
      <c r="D3020" t="n">
        <v>1</v>
      </c>
      <c r="E3020" s="8" t="n">
        <v>40549.44861111111</v>
      </c>
      <c r="F3020" s="9" t="n">
        <v>14.95</v>
      </c>
      <c r="G3020" t="n">
        <v>15271</v>
      </c>
      <c r="H3020" t="inlineStr">
        <is>
          <t>United Kingdom</t>
        </is>
      </c>
      <c r="I3020" s="10">
        <f>IF(OR(G3020="",LEFT(A3020,1)="C",D3020&lt;=0,F3020&lt;=0,ISNUMBER(MATCH(B3020,NonProduct,0)),LEFT(B3020,5)="gift_",H3020&lt;&gt;"United Kingdom"),"Drop","Keep")</f>
        <v/>
      </c>
    </row>
    <row r="3021">
      <c r="A3021" t="n">
        <v>540265</v>
      </c>
      <c r="B3021" t="n">
        <v>22907</v>
      </c>
      <c r="C3021" t="inlineStr">
        <is>
          <t>PACK OF 20 NAPKINS PANTRY DESIGN</t>
        </is>
      </c>
      <c r="D3021" t="n">
        <v>12</v>
      </c>
      <c r="E3021" s="8" t="n">
        <v>40549.44861111111</v>
      </c>
      <c r="F3021" s="9" t="n">
        <v>0.85</v>
      </c>
      <c r="G3021" t="n">
        <v>15271</v>
      </c>
      <c r="H3021" t="inlineStr">
        <is>
          <t>United Kingdom</t>
        </is>
      </c>
      <c r="I3021" s="10">
        <f>IF(OR(G3021="",LEFT(A3021,1)="C",D3021&lt;=0,F3021&lt;=0,ISNUMBER(MATCH(B3021,NonProduct,0)),LEFT(B3021,5)="gift_",H3021&lt;&gt;"United Kingdom"),"Drop","Keep")</f>
        <v/>
      </c>
    </row>
    <row r="3022">
      <c r="A3022" t="n">
        <v>540265</v>
      </c>
      <c r="B3022" t="n">
        <v>22960</v>
      </c>
      <c r="C3022" t="inlineStr">
        <is>
          <t>JAM MAKING SET WITH JARS</t>
        </is>
      </c>
      <c r="D3022" t="n">
        <v>6</v>
      </c>
      <c r="E3022" s="8" t="n">
        <v>40549.44861111111</v>
      </c>
      <c r="F3022" s="9" t="n">
        <v>4.25</v>
      </c>
      <c r="G3022" t="n">
        <v>15271</v>
      </c>
      <c r="H3022" t="inlineStr">
        <is>
          <t>United Kingdom</t>
        </is>
      </c>
      <c r="I3022" s="10">
        <f>IF(OR(G3022="",LEFT(A3022,1)="C",D3022&lt;=0,F3022&lt;=0,ISNUMBER(MATCH(B3022,NonProduct,0)),LEFT(B3022,5)="gift_",H3022&lt;&gt;"United Kingdom"),"Drop","Keep")</f>
        <v/>
      </c>
    </row>
    <row r="3023">
      <c r="A3023" t="n">
        <v>540265</v>
      </c>
      <c r="B3023" t="n">
        <v>22464</v>
      </c>
      <c r="C3023" t="inlineStr">
        <is>
          <t>HANGING METAL HEART LANTERN</t>
        </is>
      </c>
      <c r="D3023" t="n">
        <v>12</v>
      </c>
      <c r="E3023" s="8" t="n">
        <v>40549.44861111111</v>
      </c>
      <c r="F3023" s="9" t="n">
        <v>1.65</v>
      </c>
      <c r="G3023" t="n">
        <v>15271</v>
      </c>
      <c r="H3023" t="inlineStr">
        <is>
          <t>United Kingdom</t>
        </is>
      </c>
      <c r="I3023" s="10">
        <f>IF(OR(G3023="",LEFT(A3023,1)="C",D3023&lt;=0,F3023&lt;=0,ISNUMBER(MATCH(B3023,NonProduct,0)),LEFT(B3023,5)="gift_",H3023&lt;&gt;"United Kingdom"),"Drop","Keep")</f>
        <v/>
      </c>
    </row>
    <row r="3024">
      <c r="A3024" t="n">
        <v>540265</v>
      </c>
      <c r="B3024" t="n">
        <v>22858</v>
      </c>
      <c r="C3024" t="inlineStr">
        <is>
          <t>EASTER TIN KEEPSAKE</t>
        </is>
      </c>
      <c r="D3024" t="n">
        <v>6</v>
      </c>
      <c r="E3024" s="8" t="n">
        <v>40549.44861111111</v>
      </c>
      <c r="F3024" s="9" t="n">
        <v>1.65</v>
      </c>
      <c r="G3024" t="n">
        <v>15271</v>
      </c>
      <c r="H3024" t="inlineStr">
        <is>
          <t>United Kingdom</t>
        </is>
      </c>
      <c r="I3024" s="10">
        <f>IF(OR(G3024="",LEFT(A3024,1)="C",D3024&lt;=0,F3024&lt;=0,ISNUMBER(MATCH(B3024,NonProduct,0)),LEFT(B3024,5)="gift_",H3024&lt;&gt;"United Kingdom"),"Drop","Keep")</f>
        <v/>
      </c>
    </row>
    <row r="3025">
      <c r="A3025" t="n">
        <v>540265</v>
      </c>
      <c r="B3025" t="n">
        <v>22860</v>
      </c>
      <c r="C3025" t="inlineStr">
        <is>
          <t>EASTER TIN CHICKS PINK DAISY</t>
        </is>
      </c>
      <c r="D3025" t="n">
        <v>6</v>
      </c>
      <c r="E3025" s="8" t="n">
        <v>40549.44861111111</v>
      </c>
      <c r="F3025" s="9" t="n">
        <v>1.65</v>
      </c>
      <c r="G3025" t="n">
        <v>15271</v>
      </c>
      <c r="H3025" t="inlineStr">
        <is>
          <t>United Kingdom</t>
        </is>
      </c>
      <c r="I3025" s="10">
        <f>IF(OR(G3025="",LEFT(A3025,1)="C",D3025&lt;=0,F3025&lt;=0,ISNUMBER(MATCH(B3025,NonProduct,0)),LEFT(B3025,5)="gift_",H3025&lt;&gt;"United Kingdom"),"Drop","Keep")</f>
        <v/>
      </c>
    </row>
    <row r="3026">
      <c r="A3026" t="n">
        <v>540265</v>
      </c>
      <c r="B3026" t="n">
        <v>21974</v>
      </c>
      <c r="C3026" t="inlineStr">
        <is>
          <t>SET OF 36 PAISLEY FLOWER DOILIES</t>
        </is>
      </c>
      <c r="D3026" t="n">
        <v>12</v>
      </c>
      <c r="E3026" s="8" t="n">
        <v>40549.44861111111</v>
      </c>
      <c r="F3026" s="9" t="n">
        <v>1.45</v>
      </c>
      <c r="G3026" t="n">
        <v>15271</v>
      </c>
      <c r="H3026" t="inlineStr">
        <is>
          <t>United Kingdom</t>
        </is>
      </c>
      <c r="I3026" s="10">
        <f>IF(OR(G3026="",LEFT(A3026,1)="C",D3026&lt;=0,F3026&lt;=0,ISNUMBER(MATCH(B3026,NonProduct,0)),LEFT(B3026,5)="gift_",H3026&lt;&gt;"United Kingdom"),"Drop","Keep")</f>
        <v/>
      </c>
    </row>
    <row r="3027">
      <c r="A3027" t="n">
        <v>540265</v>
      </c>
      <c r="B3027" t="n">
        <v>22822</v>
      </c>
      <c r="C3027" t="inlineStr">
        <is>
          <t>CREAM WALL PLANTER HEART SHAPED</t>
        </is>
      </c>
      <c r="D3027" t="n">
        <v>2</v>
      </c>
      <c r="E3027" s="8" t="n">
        <v>40549.44861111111</v>
      </c>
      <c r="F3027" s="9" t="n">
        <v>5.95</v>
      </c>
      <c r="G3027" t="n">
        <v>15271</v>
      </c>
      <c r="H3027" t="inlineStr">
        <is>
          <t>United Kingdom</t>
        </is>
      </c>
      <c r="I3027" s="10">
        <f>IF(OR(G3027="",LEFT(A3027,1)="C",D3027&lt;=0,F3027&lt;=0,ISNUMBER(MATCH(B3027,NonProduct,0)),LEFT(B3027,5)="gift_",H3027&lt;&gt;"United Kingdom"),"Drop","Keep")</f>
        <v/>
      </c>
    </row>
    <row r="3028">
      <c r="A3028" t="n">
        <v>540265</v>
      </c>
      <c r="B3028" t="inlineStr">
        <is>
          <t>84970S</t>
        </is>
      </c>
      <c r="C3028" t="inlineStr">
        <is>
          <t>HANGING HEART ZINC T-LIGHT HOLDER</t>
        </is>
      </c>
      <c r="D3028" t="n">
        <v>12</v>
      </c>
      <c r="E3028" s="8" t="n">
        <v>40549.44861111111</v>
      </c>
      <c r="F3028" s="9" t="n">
        <v>0.85</v>
      </c>
      <c r="G3028" t="n">
        <v>15271</v>
      </c>
      <c r="H3028" t="inlineStr">
        <is>
          <t>United Kingdom</t>
        </is>
      </c>
      <c r="I3028" s="10">
        <f>IF(OR(G3028="",LEFT(A3028,1)="C",D3028&lt;=0,F3028&lt;=0,ISNUMBER(MATCH(B3028,NonProduct,0)),LEFT(B3028,5)="gift_",H3028&lt;&gt;"United Kingdom"),"Drop","Keep")</f>
        <v/>
      </c>
    </row>
    <row r="3029">
      <c r="A3029" t="n">
        <v>540265</v>
      </c>
      <c r="B3029" t="n">
        <v>22619</v>
      </c>
      <c r="C3029" t="inlineStr">
        <is>
          <t>SET OF 6 SOLDIER SKITTLES</t>
        </is>
      </c>
      <c r="D3029" t="n">
        <v>4</v>
      </c>
      <c r="E3029" s="8" t="n">
        <v>40549.44861111111</v>
      </c>
      <c r="F3029" s="9" t="n">
        <v>3.75</v>
      </c>
      <c r="G3029" t="n">
        <v>15271</v>
      </c>
      <c r="H3029" t="inlineStr">
        <is>
          <t>United Kingdom</t>
        </is>
      </c>
      <c r="I3029" s="10">
        <f>IF(OR(G3029="",LEFT(A3029,1)="C",D3029&lt;=0,F3029&lt;=0,ISNUMBER(MATCH(B3029,NonProduct,0)),LEFT(B3029,5)="gift_",H3029&lt;&gt;"United Kingdom"),"Drop","Keep")</f>
        <v/>
      </c>
    </row>
    <row r="3030">
      <c r="A3030" t="inlineStr">
        <is>
          <t>C540266</t>
        </is>
      </c>
      <c r="B3030" t="inlineStr">
        <is>
          <t>M</t>
        </is>
      </c>
      <c r="C3030" t="inlineStr">
        <is>
          <t>Manual</t>
        </is>
      </c>
      <c r="D3030" t="n">
        <v>-1</v>
      </c>
      <c r="E3030" s="8" t="n">
        <v>40549.46180555555</v>
      </c>
      <c r="F3030" s="9" t="n">
        <v>458.29</v>
      </c>
      <c r="H3030" t="inlineStr">
        <is>
          <t>United Kingdom</t>
        </is>
      </c>
      <c r="I3030" s="10">
        <f>IF(OR(G3030="",LEFT(A3030,1)="C",D3030&lt;=0,F3030&lt;=0,ISNUMBER(MATCH(B3030,NonProduct,0)),LEFT(B3030,5)="gift_",H3030&lt;&gt;"United Kingdom"),"Drop","Keep")</f>
        <v/>
      </c>
    </row>
    <row r="3031">
      <c r="A3031" t="inlineStr">
        <is>
          <t>C540266</t>
        </is>
      </c>
      <c r="B3031" t="inlineStr">
        <is>
          <t>POST</t>
        </is>
      </c>
      <c r="C3031" t="inlineStr">
        <is>
          <t>POSTAGE</t>
        </is>
      </c>
      <c r="D3031" t="n">
        <v>-1</v>
      </c>
      <c r="E3031" s="8" t="n">
        <v>40549.46180555555</v>
      </c>
      <c r="F3031" s="9" t="n">
        <v>35.09</v>
      </c>
      <c r="H3031" t="inlineStr">
        <is>
          <t>United Kingdom</t>
        </is>
      </c>
      <c r="I3031" s="10">
        <f>IF(OR(G3031="",LEFT(A3031,1)="C",D3031&lt;=0,F3031&lt;=0,ISNUMBER(MATCH(B3031,NonProduct,0)),LEFT(B3031,5)="gift_",H3031&lt;&gt;"United Kingdom"),"Drop","Keep")</f>
        <v/>
      </c>
    </row>
    <row r="3032">
      <c r="A3032" t="n">
        <v>540267</v>
      </c>
      <c r="B3032" t="n">
        <v>22078</v>
      </c>
      <c r="C3032" t="inlineStr">
        <is>
          <t xml:space="preserve">RIBBON REEL LACE DESIGN </t>
        </is>
      </c>
      <c r="D3032" t="n">
        <v>120</v>
      </c>
      <c r="E3032" s="8" t="n">
        <v>40549.46666666667</v>
      </c>
      <c r="F3032" s="9" t="n">
        <v>1.85</v>
      </c>
      <c r="G3032" t="n">
        <v>12415</v>
      </c>
      <c r="H3032" t="inlineStr">
        <is>
          <t>Australia</t>
        </is>
      </c>
      <c r="I3032" s="10">
        <f>IF(OR(G3032="",LEFT(A3032,1)="C",D3032&lt;=0,F3032&lt;=0,ISNUMBER(MATCH(B3032,NonProduct,0)),LEFT(B3032,5)="gift_",H3032&lt;&gt;"United Kingdom"),"Drop","Keep")</f>
        <v/>
      </c>
    </row>
    <row r="3033">
      <c r="A3033" t="n">
        <v>540267</v>
      </c>
      <c r="B3033" t="n">
        <v>22079</v>
      </c>
      <c r="C3033" t="inlineStr">
        <is>
          <t xml:space="preserve">RIBBON REEL HEARTS DESIGN </t>
        </is>
      </c>
      <c r="D3033" t="n">
        <v>120</v>
      </c>
      <c r="E3033" s="8" t="n">
        <v>40549.46666666667</v>
      </c>
      <c r="F3033" s="9" t="n">
        <v>1.45</v>
      </c>
      <c r="G3033" t="n">
        <v>12415</v>
      </c>
      <c r="H3033" t="inlineStr">
        <is>
          <t>Australia</t>
        </is>
      </c>
      <c r="I3033" s="10">
        <f>IF(OR(G3033="",LEFT(A3033,1)="C",D3033&lt;=0,F3033&lt;=0,ISNUMBER(MATCH(B3033,NonProduct,0)),LEFT(B3033,5)="gift_",H3033&lt;&gt;"United Kingdom"),"Drop","Keep")</f>
        <v/>
      </c>
    </row>
    <row r="3034">
      <c r="A3034" t="n">
        <v>540267</v>
      </c>
      <c r="B3034" t="n">
        <v>22080</v>
      </c>
      <c r="C3034" t="inlineStr">
        <is>
          <t xml:space="preserve">RIBBON REEL POLKADOTS </t>
        </is>
      </c>
      <c r="D3034" t="n">
        <v>120</v>
      </c>
      <c r="E3034" s="8" t="n">
        <v>40549.46666666667</v>
      </c>
      <c r="F3034" s="9" t="n">
        <v>1.45</v>
      </c>
      <c r="G3034" t="n">
        <v>12415</v>
      </c>
      <c r="H3034" t="inlineStr">
        <is>
          <t>Australia</t>
        </is>
      </c>
      <c r="I3034" s="10">
        <f>IF(OR(G3034="",LEFT(A3034,1)="C",D3034&lt;=0,F3034&lt;=0,ISNUMBER(MATCH(B3034,NonProduct,0)),LEFT(B3034,5)="gift_",H3034&lt;&gt;"United Kingdom"),"Drop","Keep")</f>
        <v/>
      </c>
    </row>
    <row r="3035">
      <c r="A3035" t="n">
        <v>540267</v>
      </c>
      <c r="B3035" t="n">
        <v>22077</v>
      </c>
      <c r="C3035" t="inlineStr">
        <is>
          <t>6 RIBBONS RUSTIC CHARM</t>
        </is>
      </c>
      <c r="D3035" t="n">
        <v>144</v>
      </c>
      <c r="E3035" s="8" t="n">
        <v>40549.46666666667</v>
      </c>
      <c r="F3035" s="9" t="n">
        <v>1.45</v>
      </c>
      <c r="G3035" t="n">
        <v>12415</v>
      </c>
      <c r="H3035" t="inlineStr">
        <is>
          <t>Australia</t>
        </is>
      </c>
      <c r="I3035" s="10">
        <f>IF(OR(G3035="",LEFT(A3035,1)="C",D3035&lt;=0,F3035&lt;=0,ISNUMBER(MATCH(B3035,NonProduct,0)),LEFT(B3035,5)="gift_",H3035&lt;&gt;"United Kingdom"),"Drop","Keep")</f>
        <v/>
      </c>
    </row>
    <row r="3036">
      <c r="A3036" t="n">
        <v>540267</v>
      </c>
      <c r="B3036" t="n">
        <v>22505</v>
      </c>
      <c r="C3036" t="inlineStr">
        <is>
          <t>MEMO BOARD COTTAGE DESIGN</t>
        </is>
      </c>
      <c r="D3036" t="n">
        <v>24</v>
      </c>
      <c r="E3036" s="8" t="n">
        <v>40549.46666666667</v>
      </c>
      <c r="F3036" s="9" t="n">
        <v>4.25</v>
      </c>
      <c r="G3036" t="n">
        <v>12415</v>
      </c>
      <c r="H3036" t="inlineStr">
        <is>
          <t>Australia</t>
        </is>
      </c>
      <c r="I3036" s="10">
        <f>IF(OR(G3036="",LEFT(A3036,1)="C",D3036&lt;=0,F3036&lt;=0,ISNUMBER(MATCH(B3036,NonProduct,0)),LEFT(B3036,5)="gift_",H3036&lt;&gt;"United Kingdom"),"Drop","Keep")</f>
        <v/>
      </c>
    </row>
    <row r="3037">
      <c r="A3037" t="n">
        <v>540267</v>
      </c>
      <c r="B3037" t="n">
        <v>22516</v>
      </c>
      <c r="C3037" t="inlineStr">
        <is>
          <t>CHILDS GARDEN RAKE BLUE</t>
        </is>
      </c>
      <c r="D3037" t="n">
        <v>36</v>
      </c>
      <c r="E3037" s="8" t="n">
        <v>40549.46666666667</v>
      </c>
      <c r="F3037" s="9" t="n">
        <v>1.85</v>
      </c>
      <c r="G3037" t="n">
        <v>12415</v>
      </c>
      <c r="H3037" t="inlineStr">
        <is>
          <t>Australia</t>
        </is>
      </c>
      <c r="I3037" s="10">
        <f>IF(OR(G3037="",LEFT(A3037,1)="C",D3037&lt;=0,F3037&lt;=0,ISNUMBER(MATCH(B3037,NonProduct,0)),LEFT(B3037,5)="gift_",H3037&lt;&gt;"United Kingdom"),"Drop","Keep")</f>
        <v/>
      </c>
    </row>
    <row r="3038">
      <c r="A3038" t="n">
        <v>540267</v>
      </c>
      <c r="B3038" t="n">
        <v>22517</v>
      </c>
      <c r="C3038" t="inlineStr">
        <is>
          <t>CHILDS GARDEN RAKE PINK</t>
        </is>
      </c>
      <c r="D3038" t="n">
        <v>36</v>
      </c>
      <c r="E3038" s="8" t="n">
        <v>40549.46666666667</v>
      </c>
      <c r="F3038" s="9" t="n">
        <v>1.85</v>
      </c>
      <c r="G3038" t="n">
        <v>12415</v>
      </c>
      <c r="H3038" t="inlineStr">
        <is>
          <t>Australia</t>
        </is>
      </c>
      <c r="I3038" s="10">
        <f>IF(OR(G3038="",LEFT(A3038,1)="C",D3038&lt;=0,F3038&lt;=0,ISNUMBER(MATCH(B3038,NonProduct,0)),LEFT(B3038,5)="gift_",H3038&lt;&gt;"United Kingdom"),"Drop","Keep")</f>
        <v/>
      </c>
    </row>
    <row r="3039">
      <c r="A3039" t="n">
        <v>540267</v>
      </c>
      <c r="B3039" t="n">
        <v>22518</v>
      </c>
      <c r="C3039" t="inlineStr">
        <is>
          <t>CHILDS GARDEN BRUSH BLUE</t>
        </is>
      </c>
      <c r="D3039" t="n">
        <v>36</v>
      </c>
      <c r="E3039" s="8" t="n">
        <v>40549.46666666667</v>
      </c>
      <c r="F3039" s="9" t="n">
        <v>1.85</v>
      </c>
      <c r="G3039" t="n">
        <v>12415</v>
      </c>
      <c r="H3039" t="inlineStr">
        <is>
          <t>Australia</t>
        </is>
      </c>
      <c r="I3039" s="10">
        <f>IF(OR(G3039="",LEFT(A3039,1)="C",D3039&lt;=0,F3039&lt;=0,ISNUMBER(MATCH(B3039,NonProduct,0)),LEFT(B3039,5)="gift_",H3039&lt;&gt;"United Kingdom"),"Drop","Keep")</f>
        <v/>
      </c>
    </row>
    <row r="3040">
      <c r="A3040" t="n">
        <v>540267</v>
      </c>
      <c r="B3040" t="n">
        <v>22519</v>
      </c>
      <c r="C3040" t="inlineStr">
        <is>
          <t>CHILDS GARDEN BRUSH PINK</t>
        </is>
      </c>
      <c r="D3040" t="n">
        <v>36</v>
      </c>
      <c r="E3040" s="8" t="n">
        <v>40549.46666666667</v>
      </c>
      <c r="F3040" s="9" t="n">
        <v>1.85</v>
      </c>
      <c r="G3040" t="n">
        <v>12415</v>
      </c>
      <c r="H3040" t="inlineStr">
        <is>
          <t>Australia</t>
        </is>
      </c>
      <c r="I3040" s="10">
        <f>IF(OR(G3040="",LEFT(A3040,1)="C",D3040&lt;=0,F3040&lt;=0,ISNUMBER(MATCH(B3040,NonProduct,0)),LEFT(B3040,5)="gift_",H3040&lt;&gt;"United Kingdom"),"Drop","Keep")</f>
        <v/>
      </c>
    </row>
    <row r="3041">
      <c r="A3041" t="n">
        <v>540267</v>
      </c>
      <c r="B3041" t="n">
        <v>22514</v>
      </c>
      <c r="C3041" t="inlineStr">
        <is>
          <t>CHILDS GARDEN SPADE BLUE</t>
        </is>
      </c>
      <c r="D3041" t="n">
        <v>36</v>
      </c>
      <c r="E3041" s="8" t="n">
        <v>40549.46666666667</v>
      </c>
      <c r="F3041" s="9" t="n">
        <v>1.85</v>
      </c>
      <c r="G3041" t="n">
        <v>12415</v>
      </c>
      <c r="H3041" t="inlineStr">
        <is>
          <t>Australia</t>
        </is>
      </c>
      <c r="I3041" s="10">
        <f>IF(OR(G3041="",LEFT(A3041,1)="C",D3041&lt;=0,F3041&lt;=0,ISNUMBER(MATCH(B3041,NonProduct,0)),LEFT(B3041,5)="gift_",H3041&lt;&gt;"United Kingdom"),"Drop","Keep")</f>
        <v/>
      </c>
    </row>
    <row r="3042">
      <c r="A3042" t="n">
        <v>540267</v>
      </c>
      <c r="B3042" t="n">
        <v>22515</v>
      </c>
      <c r="C3042" t="inlineStr">
        <is>
          <t>CHILDS GARDEN SPADE PINK</t>
        </is>
      </c>
      <c r="D3042" t="n">
        <v>36</v>
      </c>
      <c r="E3042" s="8" t="n">
        <v>40549.46666666667</v>
      </c>
      <c r="F3042" s="9" t="n">
        <v>1.85</v>
      </c>
      <c r="G3042" t="n">
        <v>12415</v>
      </c>
      <c r="H3042" t="inlineStr">
        <is>
          <t>Australia</t>
        </is>
      </c>
      <c r="I3042" s="10">
        <f>IF(OR(G3042="",LEFT(A3042,1)="C",D3042&lt;=0,F3042&lt;=0,ISNUMBER(MATCH(B3042,NonProduct,0)),LEFT(B3042,5)="gift_",H3042&lt;&gt;"United Kingdom"),"Drop","Keep")</f>
        <v/>
      </c>
    </row>
    <row r="3043">
      <c r="A3043" t="n">
        <v>540267</v>
      </c>
      <c r="B3043" t="n">
        <v>22522</v>
      </c>
      <c r="C3043" t="inlineStr">
        <is>
          <t xml:space="preserve">CHILDS GARDEN FORK BLUE </t>
        </is>
      </c>
      <c r="D3043" t="n">
        <v>192</v>
      </c>
      <c r="E3043" s="8" t="n">
        <v>40549.46666666667</v>
      </c>
      <c r="F3043" s="9" t="n">
        <v>0.72</v>
      </c>
      <c r="G3043" t="n">
        <v>12415</v>
      </c>
      <c r="H3043" t="inlineStr">
        <is>
          <t>Australia</t>
        </is>
      </c>
      <c r="I3043" s="10">
        <f>IF(OR(G3043="",LEFT(A3043,1)="C",D3043&lt;=0,F3043&lt;=0,ISNUMBER(MATCH(B3043,NonProduct,0)),LEFT(B3043,5)="gift_",H3043&lt;&gt;"United Kingdom"),"Drop","Keep")</f>
        <v/>
      </c>
    </row>
    <row r="3044">
      <c r="A3044" t="n">
        <v>540267</v>
      </c>
      <c r="B3044" t="n">
        <v>22524</v>
      </c>
      <c r="C3044" t="inlineStr">
        <is>
          <t>CHILDRENS GARDEN GLOVES BLUE</t>
        </is>
      </c>
      <c r="D3044" t="n">
        <v>100</v>
      </c>
      <c r="E3044" s="8" t="n">
        <v>40549.46666666667</v>
      </c>
      <c r="F3044" s="9" t="n">
        <v>1.06</v>
      </c>
      <c r="G3044" t="n">
        <v>12415</v>
      </c>
      <c r="H3044" t="inlineStr">
        <is>
          <t>Australia</t>
        </is>
      </c>
      <c r="I3044" s="10">
        <f>IF(OR(G3044="",LEFT(A3044,1)="C",D3044&lt;=0,F3044&lt;=0,ISNUMBER(MATCH(B3044,NonProduct,0)),LEFT(B3044,5)="gift_",H3044&lt;&gt;"United Kingdom"),"Drop","Keep")</f>
        <v/>
      </c>
    </row>
    <row r="3045">
      <c r="A3045" t="n">
        <v>540267</v>
      </c>
      <c r="B3045" t="n">
        <v>22525</v>
      </c>
      <c r="C3045" t="inlineStr">
        <is>
          <t>CHILDRENS GARDEN GLOVES PINK</t>
        </is>
      </c>
      <c r="D3045" t="n">
        <v>100</v>
      </c>
      <c r="E3045" s="8" t="n">
        <v>40549.46666666667</v>
      </c>
      <c r="F3045" s="9" t="n">
        <v>1.06</v>
      </c>
      <c r="G3045" t="n">
        <v>12415</v>
      </c>
      <c r="H3045" t="inlineStr">
        <is>
          <t>Australia</t>
        </is>
      </c>
      <c r="I3045" s="10">
        <f>IF(OR(G3045="",LEFT(A3045,1)="C",D3045&lt;=0,F3045&lt;=0,ISNUMBER(MATCH(B3045,NonProduct,0)),LEFT(B3045,5)="gift_",H3045&lt;&gt;"United Kingdom"),"Drop","Keep")</f>
        <v/>
      </c>
    </row>
    <row r="3046">
      <c r="A3046" t="n">
        <v>540267</v>
      </c>
      <c r="B3046" t="n">
        <v>22933</v>
      </c>
      <c r="C3046" t="inlineStr">
        <is>
          <t>BAKING MOULD EASTER EGG MILK CHOC</t>
        </is>
      </c>
      <c r="D3046" t="n">
        <v>6</v>
      </c>
      <c r="E3046" s="8" t="n">
        <v>40549.46666666667</v>
      </c>
      <c r="F3046" s="9" t="n">
        <v>2.95</v>
      </c>
      <c r="G3046" t="n">
        <v>12415</v>
      </c>
      <c r="H3046" t="inlineStr">
        <is>
          <t>Australia</t>
        </is>
      </c>
      <c r="I3046" s="10">
        <f>IF(OR(G3046="",LEFT(A3046,1)="C",D3046&lt;=0,F3046&lt;=0,ISNUMBER(MATCH(B3046,NonProduct,0)),LEFT(B3046,5)="gift_",H3046&lt;&gt;"United Kingdom"),"Drop","Keep")</f>
        <v/>
      </c>
    </row>
    <row r="3047">
      <c r="A3047" t="n">
        <v>540267</v>
      </c>
      <c r="B3047" t="n">
        <v>22934</v>
      </c>
      <c r="C3047" t="inlineStr">
        <is>
          <t>BAKING MOULD EASTER EGG WHITE CHOC</t>
        </is>
      </c>
      <c r="D3047" t="n">
        <v>48</v>
      </c>
      <c r="E3047" s="8" t="n">
        <v>40549.46666666667</v>
      </c>
      <c r="F3047" s="9" t="n">
        <v>2.55</v>
      </c>
      <c r="G3047" t="n">
        <v>12415</v>
      </c>
      <c r="H3047" t="inlineStr">
        <is>
          <t>Australia</t>
        </is>
      </c>
      <c r="I3047" s="10">
        <f>IF(OR(G3047="",LEFT(A3047,1)="C",D3047&lt;=0,F3047&lt;=0,ISNUMBER(MATCH(B3047,NonProduct,0)),LEFT(B3047,5)="gift_",H3047&lt;&gt;"United Kingdom"),"Drop","Keep")</f>
        <v/>
      </c>
    </row>
    <row r="3048">
      <c r="A3048" t="n">
        <v>540267</v>
      </c>
      <c r="B3048" t="n">
        <v>84218</v>
      </c>
      <c r="C3048" t="inlineStr">
        <is>
          <t>BOX/12 CHICK &amp; EGG IN BASKET</t>
        </is>
      </c>
      <c r="D3048" t="n">
        <v>60</v>
      </c>
      <c r="E3048" s="8" t="n">
        <v>40549.46666666667</v>
      </c>
      <c r="F3048" s="9" t="n">
        <v>1.69</v>
      </c>
      <c r="G3048" t="n">
        <v>12415</v>
      </c>
      <c r="H3048" t="inlineStr">
        <is>
          <t>Australia</t>
        </is>
      </c>
      <c r="I3048" s="10">
        <f>IF(OR(G3048="",LEFT(A3048,1)="C",D3048&lt;=0,F3048&lt;=0,ISNUMBER(MATCH(B3048,NonProduct,0)),LEFT(B3048,5)="gift_",H3048&lt;&gt;"United Kingdom"),"Drop","Keep")</f>
        <v/>
      </c>
    </row>
    <row r="3049">
      <c r="A3049" t="n">
        <v>540267</v>
      </c>
      <c r="B3049" t="n">
        <v>84228</v>
      </c>
      <c r="C3049" t="inlineStr">
        <is>
          <t>HEN HOUSE W CHICK STANDING</t>
        </is>
      </c>
      <c r="D3049" t="n">
        <v>120</v>
      </c>
      <c r="E3049" s="8" t="n">
        <v>40549.46666666667</v>
      </c>
      <c r="F3049" s="9" t="n">
        <v>0.37</v>
      </c>
      <c r="G3049" t="n">
        <v>12415</v>
      </c>
      <c r="H3049" t="inlineStr">
        <is>
          <t>Australia</t>
        </is>
      </c>
      <c r="I3049" s="10">
        <f>IF(OR(G3049="",LEFT(A3049,1)="C",D3049&lt;=0,F3049&lt;=0,ISNUMBER(MATCH(B3049,NonProduct,0)),LEFT(B3049,5)="gift_",H3049&lt;&gt;"United Kingdom"),"Drop","Keep")</f>
        <v/>
      </c>
    </row>
    <row r="3050">
      <c r="A3050" t="n">
        <v>540267</v>
      </c>
      <c r="B3050" t="n">
        <v>22148</v>
      </c>
      <c r="C3050" t="inlineStr">
        <is>
          <t xml:space="preserve">EASTER CRAFT 4 CHICKS </t>
        </is>
      </c>
      <c r="D3050" t="n">
        <v>40</v>
      </c>
      <c r="E3050" s="8" t="n">
        <v>40549.46666666667</v>
      </c>
      <c r="F3050" s="9" t="n">
        <v>1.65</v>
      </c>
      <c r="G3050" t="n">
        <v>12415</v>
      </c>
      <c r="H3050" t="inlineStr">
        <is>
          <t>Australia</t>
        </is>
      </c>
      <c r="I3050" s="10">
        <f>IF(OR(G3050="",LEFT(A3050,1)="C",D3050&lt;=0,F3050&lt;=0,ISNUMBER(MATCH(B3050,NonProduct,0)),LEFT(B3050,5)="gift_",H3050&lt;&gt;"United Kingdom"),"Drop","Keep")</f>
        <v/>
      </c>
    </row>
    <row r="3051">
      <c r="A3051" t="n">
        <v>540267</v>
      </c>
      <c r="B3051" t="n">
        <v>22857</v>
      </c>
      <c r="C3051" t="inlineStr">
        <is>
          <t>ASSORTED EASTER GIFT TAGS</t>
        </is>
      </c>
      <c r="D3051" t="n">
        <v>144</v>
      </c>
      <c r="E3051" s="8" t="n">
        <v>40549.46666666667</v>
      </c>
      <c r="F3051" s="9" t="n">
        <v>0.72</v>
      </c>
      <c r="G3051" t="n">
        <v>12415</v>
      </c>
      <c r="H3051" t="inlineStr">
        <is>
          <t>Australia</t>
        </is>
      </c>
      <c r="I3051" s="10">
        <f>IF(OR(G3051="",LEFT(A3051,1)="C",D3051&lt;=0,F3051&lt;=0,ISNUMBER(MATCH(B3051,NonProduct,0)),LEFT(B3051,5)="gift_",H3051&lt;&gt;"United Kingdom"),"Drop","Keep")</f>
        <v/>
      </c>
    </row>
    <row r="3052">
      <c r="A3052" t="n">
        <v>540267</v>
      </c>
      <c r="B3052" t="n">
        <v>22858</v>
      </c>
      <c r="C3052" t="inlineStr">
        <is>
          <t>EASTER TIN KEEPSAKE</t>
        </is>
      </c>
      <c r="D3052" t="n">
        <v>48</v>
      </c>
      <c r="E3052" s="8" t="n">
        <v>40549.46666666667</v>
      </c>
      <c r="F3052" s="9" t="n">
        <v>1.65</v>
      </c>
      <c r="G3052" t="n">
        <v>12415</v>
      </c>
      <c r="H3052" t="inlineStr">
        <is>
          <t>Australia</t>
        </is>
      </c>
      <c r="I3052" s="10">
        <f>IF(OR(G3052="",LEFT(A3052,1)="C",D3052&lt;=0,F3052&lt;=0,ISNUMBER(MATCH(B3052,NonProduct,0)),LEFT(B3052,5)="gift_",H3052&lt;&gt;"United Kingdom"),"Drop","Keep")</f>
        <v/>
      </c>
    </row>
    <row r="3053">
      <c r="A3053" t="n">
        <v>540267</v>
      </c>
      <c r="B3053" t="n">
        <v>22859</v>
      </c>
      <c r="C3053" t="inlineStr">
        <is>
          <t>EASTER TIN BUNNY BOUQUET</t>
        </is>
      </c>
      <c r="D3053" t="n">
        <v>48</v>
      </c>
      <c r="E3053" s="8" t="n">
        <v>40549.46666666667</v>
      </c>
      <c r="F3053" s="9" t="n">
        <v>1.65</v>
      </c>
      <c r="G3053" t="n">
        <v>12415</v>
      </c>
      <c r="H3053" t="inlineStr">
        <is>
          <t>Australia</t>
        </is>
      </c>
      <c r="I3053" s="10">
        <f>IF(OR(G3053="",LEFT(A3053,1)="C",D3053&lt;=0,F3053&lt;=0,ISNUMBER(MATCH(B3053,NonProduct,0)),LEFT(B3053,5)="gift_",H3053&lt;&gt;"United Kingdom"),"Drop","Keep")</f>
        <v/>
      </c>
    </row>
    <row r="3054">
      <c r="A3054" t="n">
        <v>540267</v>
      </c>
      <c r="B3054" t="n">
        <v>22860</v>
      </c>
      <c r="C3054" t="inlineStr">
        <is>
          <t>EASTER TIN CHICKS PINK DAISY</t>
        </is>
      </c>
      <c r="D3054" t="n">
        <v>48</v>
      </c>
      <c r="E3054" s="8" t="n">
        <v>40549.46666666667</v>
      </c>
      <c r="F3054" s="9" t="n">
        <v>1.65</v>
      </c>
      <c r="G3054" t="n">
        <v>12415</v>
      </c>
      <c r="H3054" t="inlineStr">
        <is>
          <t>Australia</t>
        </is>
      </c>
      <c r="I3054" s="10">
        <f>IF(OR(G3054="",LEFT(A3054,1)="C",D3054&lt;=0,F3054&lt;=0,ISNUMBER(MATCH(B3054,NonProduct,0)),LEFT(B3054,5)="gift_",H3054&lt;&gt;"United Kingdom"),"Drop","Keep")</f>
        <v/>
      </c>
    </row>
    <row r="3055">
      <c r="A3055" t="n">
        <v>540267</v>
      </c>
      <c r="B3055" t="n">
        <v>21915</v>
      </c>
      <c r="C3055" t="inlineStr">
        <is>
          <t xml:space="preserve">RED  HARMONICA IN BOX </t>
        </is>
      </c>
      <c r="D3055" t="n">
        <v>240</v>
      </c>
      <c r="E3055" s="8" t="n">
        <v>40549.46666666667</v>
      </c>
      <c r="F3055" s="9" t="n">
        <v>1.06</v>
      </c>
      <c r="G3055" t="n">
        <v>12415</v>
      </c>
      <c r="H3055" t="inlineStr">
        <is>
          <t>Australia</t>
        </is>
      </c>
      <c r="I3055" s="10">
        <f>IF(OR(G3055="",LEFT(A3055,1)="C",D3055&lt;=0,F3055&lt;=0,ISNUMBER(MATCH(B3055,NonProduct,0)),LEFT(B3055,5)="gift_",H3055&lt;&gt;"United Kingdom"),"Drop","Keep")</f>
        <v/>
      </c>
    </row>
    <row r="3056">
      <c r="A3056" t="n">
        <v>540267</v>
      </c>
      <c r="B3056" t="n">
        <v>21914</v>
      </c>
      <c r="C3056" t="inlineStr">
        <is>
          <t xml:space="preserve">BLUE HARMONICA IN BOX </t>
        </is>
      </c>
      <c r="D3056" t="n">
        <v>240</v>
      </c>
      <c r="E3056" s="8" t="n">
        <v>40549.46666666667</v>
      </c>
      <c r="F3056" s="9" t="n">
        <v>1.06</v>
      </c>
      <c r="G3056" t="n">
        <v>12415</v>
      </c>
      <c r="H3056" t="inlineStr">
        <is>
          <t>Australia</t>
        </is>
      </c>
      <c r="I3056" s="10">
        <f>IF(OR(G3056="",LEFT(A3056,1)="C",D3056&lt;=0,F3056&lt;=0,ISNUMBER(MATCH(B3056,NonProduct,0)),LEFT(B3056,5)="gift_",H3056&lt;&gt;"United Kingdom"),"Drop","Keep")</f>
        <v/>
      </c>
    </row>
    <row r="3057">
      <c r="A3057" t="n">
        <v>540267</v>
      </c>
      <c r="B3057" t="n">
        <v>22492</v>
      </c>
      <c r="C3057" t="inlineStr">
        <is>
          <t xml:space="preserve">MINI PAINT SET VINTAGE </t>
        </is>
      </c>
      <c r="D3057" t="n">
        <v>576</v>
      </c>
      <c r="E3057" s="8" t="n">
        <v>40549.46666666667</v>
      </c>
      <c r="F3057" s="9" t="n">
        <v>0.55</v>
      </c>
      <c r="G3057" t="n">
        <v>12415</v>
      </c>
      <c r="H3057" t="inlineStr">
        <is>
          <t>Australia</t>
        </is>
      </c>
      <c r="I3057" s="10">
        <f>IF(OR(G3057="",LEFT(A3057,1)="C",D3057&lt;=0,F3057&lt;=0,ISNUMBER(MATCH(B3057,NonProduct,0)),LEFT(B3057,5)="gift_",H3057&lt;&gt;"United Kingdom"),"Drop","Keep")</f>
        <v/>
      </c>
    </row>
    <row r="3058">
      <c r="A3058" t="n">
        <v>540267</v>
      </c>
      <c r="B3058" t="n">
        <v>22619</v>
      </c>
      <c r="C3058" t="inlineStr">
        <is>
          <t>SET OF 6 SOLDIER SKITTLES</t>
        </is>
      </c>
      <c r="D3058" t="n">
        <v>80</v>
      </c>
      <c r="E3058" s="8" t="n">
        <v>40549.46666666667</v>
      </c>
      <c r="F3058" s="9" t="n">
        <v>3.39</v>
      </c>
      <c r="G3058" t="n">
        <v>12415</v>
      </c>
      <c r="H3058" t="inlineStr">
        <is>
          <t>Australia</t>
        </is>
      </c>
      <c r="I3058" s="10">
        <f>IF(OR(G3058="",LEFT(A3058,1)="C",D3058&lt;=0,F3058&lt;=0,ISNUMBER(MATCH(B3058,NonProduct,0)),LEFT(B3058,5)="gift_",H3058&lt;&gt;"United Kingdom"),"Drop","Keep")</f>
        <v/>
      </c>
    </row>
    <row r="3059">
      <c r="A3059" t="n">
        <v>540267</v>
      </c>
      <c r="B3059" t="n">
        <v>21891</v>
      </c>
      <c r="C3059" t="inlineStr">
        <is>
          <t>TRADITIONAL WOODEN SKIPPING ROPE</t>
        </is>
      </c>
      <c r="D3059" t="n">
        <v>144</v>
      </c>
      <c r="E3059" s="8" t="n">
        <v>40549.46666666667</v>
      </c>
      <c r="F3059" s="9" t="n">
        <v>1.06</v>
      </c>
      <c r="G3059" t="n">
        <v>12415</v>
      </c>
      <c r="H3059" t="inlineStr">
        <is>
          <t>Australia</t>
        </is>
      </c>
      <c r="I3059" s="10">
        <f>IF(OR(G3059="",LEFT(A3059,1)="C",D3059&lt;=0,F3059&lt;=0,ISNUMBER(MATCH(B3059,NonProduct,0)),LEFT(B3059,5)="gift_",H3059&lt;&gt;"United Kingdom"),"Drop","Keep")</f>
        <v/>
      </c>
    </row>
    <row r="3060">
      <c r="A3060" t="n">
        <v>540267</v>
      </c>
      <c r="B3060" t="n">
        <v>22620</v>
      </c>
      <c r="C3060" t="inlineStr">
        <is>
          <t>4 TRADITIONAL SPINNING TOPS</t>
        </is>
      </c>
      <c r="D3060" t="n">
        <v>160</v>
      </c>
      <c r="E3060" s="8" t="n">
        <v>40549.46666666667</v>
      </c>
      <c r="F3060" s="9" t="n">
        <v>1.06</v>
      </c>
      <c r="G3060" t="n">
        <v>12415</v>
      </c>
      <c r="H3060" t="inlineStr">
        <is>
          <t>Australia</t>
        </is>
      </c>
      <c r="I3060" s="10">
        <f>IF(OR(G3060="",LEFT(A3060,1)="C",D3060&lt;=0,F3060&lt;=0,ISNUMBER(MATCH(B3060,NonProduct,0)),LEFT(B3060,5)="gift_",H3060&lt;&gt;"United Kingdom"),"Drop","Keep")</f>
        <v/>
      </c>
    </row>
    <row r="3061">
      <c r="A3061" t="n">
        <v>540267</v>
      </c>
      <c r="B3061" t="n">
        <v>22659</v>
      </c>
      <c r="C3061" t="inlineStr">
        <is>
          <t>LUNCH BOX I LOVE LONDON</t>
        </is>
      </c>
      <c r="D3061" t="n">
        <v>64</v>
      </c>
      <c r="E3061" s="8" t="n">
        <v>40549.46666666667</v>
      </c>
      <c r="F3061" s="9" t="n">
        <v>1.65</v>
      </c>
      <c r="G3061" t="n">
        <v>12415</v>
      </c>
      <c r="H3061" t="inlineStr">
        <is>
          <t>Australia</t>
        </is>
      </c>
      <c r="I3061" s="10">
        <f>IF(OR(G3061="",LEFT(A3061,1)="C",D3061&lt;=0,F3061&lt;=0,ISNUMBER(MATCH(B3061,NonProduct,0)),LEFT(B3061,5)="gift_",H3061&lt;&gt;"United Kingdom"),"Drop","Keep")</f>
        <v/>
      </c>
    </row>
    <row r="3062">
      <c r="A3062" t="n">
        <v>540267</v>
      </c>
      <c r="B3062" t="n">
        <v>22720</v>
      </c>
      <c r="C3062" t="inlineStr">
        <is>
          <t xml:space="preserve">SET OF 3 CAKE TINS PANTRY DESIGN </t>
        </is>
      </c>
      <c r="D3062" t="n">
        <v>240</v>
      </c>
      <c r="E3062" s="8" t="n">
        <v>40549.46666666667</v>
      </c>
      <c r="F3062" s="9" t="n">
        <v>4.25</v>
      </c>
      <c r="G3062" t="n">
        <v>12415</v>
      </c>
      <c r="H3062" t="inlineStr">
        <is>
          <t>Australia</t>
        </is>
      </c>
      <c r="I3062" s="10">
        <f>IF(OR(G3062="",LEFT(A3062,1)="C",D3062&lt;=0,F3062&lt;=0,ISNUMBER(MATCH(B3062,NonProduct,0)),LEFT(B3062,5)="gift_",H3062&lt;&gt;"United Kingdom"),"Drop","Keep")</f>
        <v/>
      </c>
    </row>
    <row r="3063">
      <c r="A3063" t="n">
        <v>540267</v>
      </c>
      <c r="B3063" t="n">
        <v>22722</v>
      </c>
      <c r="C3063" t="inlineStr">
        <is>
          <t>SET OF 6 SPICE TINS PANTRY DESIGN</t>
        </is>
      </c>
      <c r="D3063" t="n">
        <v>168</v>
      </c>
      <c r="E3063" s="8" t="n">
        <v>40549.46666666667</v>
      </c>
      <c r="F3063" s="9" t="n">
        <v>3.45</v>
      </c>
      <c r="G3063" t="n">
        <v>12415</v>
      </c>
      <c r="H3063" t="inlineStr">
        <is>
          <t>Australia</t>
        </is>
      </c>
      <c r="I3063" s="10">
        <f>IF(OR(G3063="",LEFT(A3063,1)="C",D3063&lt;=0,F3063&lt;=0,ISNUMBER(MATCH(B3063,NonProduct,0)),LEFT(B3063,5)="gift_",H3063&lt;&gt;"United Kingdom"),"Drop","Keep")</f>
        <v/>
      </c>
    </row>
    <row r="3064">
      <c r="A3064" t="n">
        <v>540267</v>
      </c>
      <c r="B3064" t="n">
        <v>22692</v>
      </c>
      <c r="C3064" t="inlineStr">
        <is>
          <t>DOORMAT WELCOME TO OUR HOME</t>
        </is>
      </c>
      <c r="D3064" t="n">
        <v>20</v>
      </c>
      <c r="E3064" s="8" t="n">
        <v>40549.46666666667</v>
      </c>
      <c r="F3064" s="9" t="n">
        <v>6.75</v>
      </c>
      <c r="G3064" t="n">
        <v>12415</v>
      </c>
      <c r="H3064" t="inlineStr">
        <is>
          <t>Australia</t>
        </is>
      </c>
      <c r="I3064" s="10">
        <f>IF(OR(G3064="",LEFT(A3064,1)="C",D3064&lt;=0,F3064&lt;=0,ISNUMBER(MATCH(B3064,NonProduct,0)),LEFT(B3064,5)="gift_",H3064&lt;&gt;"United Kingdom"),"Drop","Keep")</f>
        <v/>
      </c>
    </row>
    <row r="3065">
      <c r="A3065" t="n">
        <v>540267</v>
      </c>
      <c r="B3065" t="n">
        <v>20685</v>
      </c>
      <c r="C3065" t="inlineStr">
        <is>
          <t>DOORMAT RED RETROSPOT</t>
        </is>
      </c>
      <c r="D3065" t="n">
        <v>20</v>
      </c>
      <c r="E3065" s="8" t="n">
        <v>40549.46666666667</v>
      </c>
      <c r="F3065" s="9" t="n">
        <v>6.75</v>
      </c>
      <c r="G3065" t="n">
        <v>12415</v>
      </c>
      <c r="H3065" t="inlineStr">
        <is>
          <t>Australia</t>
        </is>
      </c>
      <c r="I3065" s="10">
        <f>IF(OR(G3065="",LEFT(A3065,1)="C",D3065&lt;=0,F3065&lt;=0,ISNUMBER(MATCH(B3065,NonProduct,0)),LEFT(B3065,5)="gift_",H3065&lt;&gt;"United Kingdom"),"Drop","Keep")</f>
        <v/>
      </c>
    </row>
    <row r="3066">
      <c r="A3066" t="n">
        <v>540267</v>
      </c>
      <c r="B3066" t="n">
        <v>22379</v>
      </c>
      <c r="C3066" t="inlineStr">
        <is>
          <t xml:space="preserve">RECYCLING BAG RETROSPOT </t>
        </is>
      </c>
      <c r="D3066" t="n">
        <v>100</v>
      </c>
      <c r="E3066" s="8" t="n">
        <v>40549.46666666667</v>
      </c>
      <c r="F3066" s="9" t="n">
        <v>1.85</v>
      </c>
      <c r="G3066" t="n">
        <v>12415</v>
      </c>
      <c r="H3066" t="inlineStr">
        <is>
          <t>Australia</t>
        </is>
      </c>
      <c r="I3066" s="10">
        <f>IF(OR(G3066="",LEFT(A3066,1)="C",D3066&lt;=0,F3066&lt;=0,ISNUMBER(MATCH(B3066,NonProduct,0)),LEFT(B3066,5)="gift_",H3066&lt;&gt;"United Kingdom"),"Drop","Keep")</f>
        <v/>
      </c>
    </row>
    <row r="3067">
      <c r="A3067" t="n">
        <v>540267</v>
      </c>
      <c r="B3067" t="n">
        <v>22378</v>
      </c>
      <c r="C3067" t="inlineStr">
        <is>
          <t xml:space="preserve">WALL TIDY RETROSPOT </t>
        </is>
      </c>
      <c r="D3067" t="n">
        <v>60</v>
      </c>
      <c r="E3067" s="8" t="n">
        <v>40549.46666666667</v>
      </c>
      <c r="F3067" s="9" t="n">
        <v>0.85</v>
      </c>
      <c r="G3067" t="n">
        <v>12415</v>
      </c>
      <c r="H3067" t="inlineStr">
        <is>
          <t>Australia</t>
        </is>
      </c>
      <c r="I3067" s="10">
        <f>IF(OR(G3067="",LEFT(A3067,1)="C",D3067&lt;=0,F3067&lt;=0,ISNUMBER(MATCH(B3067,NonProduct,0)),LEFT(B3067,5)="gift_",H3067&lt;&gt;"United Kingdom"),"Drop","Keep")</f>
        <v/>
      </c>
    </row>
    <row r="3068">
      <c r="A3068" t="n">
        <v>540267</v>
      </c>
      <c r="B3068" t="n">
        <v>22354</v>
      </c>
      <c r="C3068" t="inlineStr">
        <is>
          <t>RETROSPOT PADDED SEAT CUSHION</t>
        </is>
      </c>
      <c r="D3068" t="n">
        <v>60</v>
      </c>
      <c r="E3068" s="8" t="n">
        <v>40549.46666666667</v>
      </c>
      <c r="F3068" s="9" t="n">
        <v>3.39</v>
      </c>
      <c r="G3068" t="n">
        <v>12415</v>
      </c>
      <c r="H3068" t="inlineStr">
        <is>
          <t>Australia</t>
        </is>
      </c>
      <c r="I3068" s="10">
        <f>IF(OR(G3068="",LEFT(A3068,1)="C",D3068&lt;=0,F3068&lt;=0,ISNUMBER(MATCH(B3068,NonProduct,0)),LEFT(B3068,5)="gift_",H3068&lt;&gt;"United Kingdom"),"Drop","Keep")</f>
        <v/>
      </c>
    </row>
    <row r="3069">
      <c r="A3069" t="n">
        <v>540267</v>
      </c>
      <c r="B3069" t="n">
        <v>21243</v>
      </c>
      <c r="C3069" t="inlineStr">
        <is>
          <t xml:space="preserve">PINK  POLKADOT PLATE </t>
        </is>
      </c>
      <c r="D3069" t="n">
        <v>96</v>
      </c>
      <c r="E3069" s="8" t="n">
        <v>40549.46666666667</v>
      </c>
      <c r="F3069" s="9" t="n">
        <v>1.45</v>
      </c>
      <c r="G3069" t="n">
        <v>12415</v>
      </c>
      <c r="H3069" t="inlineStr">
        <is>
          <t>Australia</t>
        </is>
      </c>
      <c r="I3069" s="10">
        <f>IF(OR(G3069="",LEFT(A3069,1)="C",D3069&lt;=0,F3069&lt;=0,ISNUMBER(MATCH(B3069,NonProduct,0)),LEFT(B3069,5)="gift_",H3069&lt;&gt;"United Kingdom"),"Drop","Keep")</f>
        <v/>
      </c>
    </row>
    <row r="3070">
      <c r="A3070" t="n">
        <v>540267</v>
      </c>
      <c r="B3070" t="n">
        <v>21244</v>
      </c>
      <c r="C3070" t="inlineStr">
        <is>
          <t xml:space="preserve">BLUE POLKADOT PLATE </t>
        </is>
      </c>
      <c r="D3070" t="n">
        <v>96</v>
      </c>
      <c r="E3070" s="8" t="n">
        <v>40549.46666666667</v>
      </c>
      <c r="F3070" s="9" t="n">
        <v>1.45</v>
      </c>
      <c r="G3070" t="n">
        <v>12415</v>
      </c>
      <c r="H3070" t="inlineStr">
        <is>
          <t>Australia</t>
        </is>
      </c>
      <c r="I3070" s="10">
        <f>IF(OR(G3070="",LEFT(A3070,1)="C",D3070&lt;=0,F3070&lt;=0,ISNUMBER(MATCH(B3070,NonProduct,0)),LEFT(B3070,5)="gift_",H3070&lt;&gt;"United Kingdom"),"Drop","Keep")</f>
        <v/>
      </c>
    </row>
    <row r="3071">
      <c r="A3071" t="n">
        <v>540267</v>
      </c>
      <c r="B3071" t="n">
        <v>21242</v>
      </c>
      <c r="C3071" t="inlineStr">
        <is>
          <t xml:space="preserve">RED RETROSPOT PLATE </t>
        </is>
      </c>
      <c r="D3071" t="n">
        <v>96</v>
      </c>
      <c r="E3071" s="8" t="n">
        <v>40549.46666666667</v>
      </c>
      <c r="F3071" s="9" t="n">
        <v>1.45</v>
      </c>
      <c r="G3071" t="n">
        <v>12415</v>
      </c>
      <c r="H3071" t="inlineStr">
        <is>
          <t>Australia</t>
        </is>
      </c>
      <c r="I3071" s="10">
        <f>IF(OR(G3071="",LEFT(A3071,1)="C",D3071&lt;=0,F3071&lt;=0,ISNUMBER(MATCH(B3071,NonProduct,0)),LEFT(B3071,5)="gift_",H3071&lt;&gt;"United Kingdom"),"Drop","Keep")</f>
        <v/>
      </c>
    </row>
    <row r="3072">
      <c r="A3072" t="n">
        <v>540267</v>
      </c>
      <c r="B3072" t="n">
        <v>21239</v>
      </c>
      <c r="C3072" t="inlineStr">
        <is>
          <t>PINK  POLKADOT CUP</t>
        </is>
      </c>
      <c r="D3072" t="n">
        <v>96</v>
      </c>
      <c r="E3072" s="8" t="n">
        <v>40549.46666666667</v>
      </c>
      <c r="F3072" s="9" t="n">
        <v>0.72</v>
      </c>
      <c r="G3072" t="n">
        <v>12415</v>
      </c>
      <c r="H3072" t="inlineStr">
        <is>
          <t>Australia</t>
        </is>
      </c>
      <c r="I3072" s="10">
        <f>IF(OR(G3072="",LEFT(A3072,1)="C",D3072&lt;=0,F3072&lt;=0,ISNUMBER(MATCH(B3072,NonProduct,0)),LEFT(B3072,5)="gift_",H3072&lt;&gt;"United Kingdom"),"Drop","Keep")</f>
        <v/>
      </c>
    </row>
    <row r="3073">
      <c r="A3073" t="n">
        <v>540267</v>
      </c>
      <c r="B3073" t="n">
        <v>21240</v>
      </c>
      <c r="C3073" t="inlineStr">
        <is>
          <t>BLUE POLKADOT CUP</t>
        </is>
      </c>
      <c r="D3073" t="n">
        <v>96</v>
      </c>
      <c r="E3073" s="8" t="n">
        <v>40549.46666666667</v>
      </c>
      <c r="F3073" s="9" t="n">
        <v>0.72</v>
      </c>
      <c r="G3073" t="n">
        <v>12415</v>
      </c>
      <c r="H3073" t="inlineStr">
        <is>
          <t>Australia</t>
        </is>
      </c>
      <c r="I3073" s="10">
        <f>IF(OR(G3073="",LEFT(A3073,1)="C",D3073&lt;=0,F3073&lt;=0,ISNUMBER(MATCH(B3073,NonProduct,0)),LEFT(B3073,5)="gift_",H3073&lt;&gt;"United Kingdom"),"Drop","Keep")</f>
        <v/>
      </c>
    </row>
    <row r="3074">
      <c r="A3074" t="n">
        <v>540267</v>
      </c>
      <c r="B3074" t="n">
        <v>20676</v>
      </c>
      <c r="C3074" t="inlineStr">
        <is>
          <t>RED RETROSPOT BOWL</t>
        </is>
      </c>
      <c r="D3074" t="n">
        <v>72</v>
      </c>
      <c r="E3074" s="8" t="n">
        <v>40549.46666666667</v>
      </c>
      <c r="F3074" s="9" t="n">
        <v>1.06</v>
      </c>
      <c r="G3074" t="n">
        <v>12415</v>
      </c>
      <c r="H3074" t="inlineStr">
        <is>
          <t>Australia</t>
        </is>
      </c>
      <c r="I3074" s="10">
        <f>IF(OR(G3074="",LEFT(A3074,1)="C",D3074&lt;=0,F3074&lt;=0,ISNUMBER(MATCH(B3074,NonProduct,0)),LEFT(B3074,5)="gift_",H3074&lt;&gt;"United Kingdom"),"Drop","Keep")</f>
        <v/>
      </c>
    </row>
    <row r="3075">
      <c r="A3075" t="n">
        <v>540267</v>
      </c>
      <c r="B3075" t="n">
        <v>20677</v>
      </c>
      <c r="C3075" t="inlineStr">
        <is>
          <t>PINK POLKADOT BOWL</t>
        </is>
      </c>
      <c r="D3075" t="n">
        <v>72</v>
      </c>
      <c r="E3075" s="8" t="n">
        <v>40549.46666666667</v>
      </c>
      <c r="F3075" s="9" t="n">
        <v>1.06</v>
      </c>
      <c r="G3075" t="n">
        <v>12415</v>
      </c>
      <c r="H3075" t="inlineStr">
        <is>
          <t>Australia</t>
        </is>
      </c>
      <c r="I3075" s="10">
        <f>IF(OR(G3075="",LEFT(A3075,1)="C",D3075&lt;=0,F3075&lt;=0,ISNUMBER(MATCH(B3075,NonProduct,0)),LEFT(B3075,5)="gift_",H3075&lt;&gt;"United Kingdom"),"Drop","Keep")</f>
        <v/>
      </c>
    </row>
    <row r="3076">
      <c r="A3076" t="n">
        <v>540267</v>
      </c>
      <c r="B3076" t="n">
        <v>21238</v>
      </c>
      <c r="C3076" t="inlineStr">
        <is>
          <t>RED RETROSPOT CUP</t>
        </is>
      </c>
      <c r="D3076" t="n">
        <v>96</v>
      </c>
      <c r="E3076" s="8" t="n">
        <v>40549.46666666667</v>
      </c>
      <c r="F3076" s="9" t="n">
        <v>0.72</v>
      </c>
      <c r="G3076" t="n">
        <v>12415</v>
      </c>
      <c r="H3076" t="inlineStr">
        <is>
          <t>Australia</t>
        </is>
      </c>
      <c r="I3076" s="10">
        <f>IF(OR(G3076="",LEFT(A3076,1)="C",D3076&lt;=0,F3076&lt;=0,ISNUMBER(MATCH(B3076,NonProduct,0)),LEFT(B3076,5)="gift_",H3076&lt;&gt;"United Kingdom"),"Drop","Keep")</f>
        <v/>
      </c>
    </row>
    <row r="3077">
      <c r="A3077" t="n">
        <v>540267</v>
      </c>
      <c r="B3077" t="n">
        <v>20675</v>
      </c>
      <c r="C3077" t="inlineStr">
        <is>
          <t>BLUE POLKADOT BOWL</t>
        </is>
      </c>
      <c r="D3077" t="n">
        <v>72</v>
      </c>
      <c r="E3077" s="8" t="n">
        <v>40549.46666666667</v>
      </c>
      <c r="F3077" s="9" t="n">
        <v>1.06</v>
      </c>
      <c r="G3077" t="n">
        <v>12415</v>
      </c>
      <c r="H3077" t="inlineStr">
        <is>
          <t>Australia</t>
        </is>
      </c>
      <c r="I3077" s="10">
        <f>IF(OR(G3077="",LEFT(A3077,1)="C",D3077&lt;=0,F3077&lt;=0,ISNUMBER(MATCH(B3077,NonProduct,0)),LEFT(B3077,5)="gift_",H3077&lt;&gt;"United Kingdom"),"Drop","Keep")</f>
        <v/>
      </c>
    </row>
    <row r="3078">
      <c r="A3078" t="n">
        <v>540268</v>
      </c>
      <c r="B3078" t="n">
        <v>20725</v>
      </c>
      <c r="C3078" t="inlineStr">
        <is>
          <t>LUNCH BAG RED RETROSPOT</t>
        </is>
      </c>
      <c r="D3078" t="n">
        <v>10</v>
      </c>
      <c r="E3078" s="8" t="n">
        <v>40549.47569444445</v>
      </c>
      <c r="F3078" s="9" t="n">
        <v>1.65</v>
      </c>
      <c r="G3078" t="n">
        <v>13458</v>
      </c>
      <c r="H3078" t="inlineStr">
        <is>
          <t>United Kingdom</t>
        </is>
      </c>
      <c r="I3078" s="10">
        <f>IF(OR(G3078="",LEFT(A3078,1)="C",D3078&lt;=0,F3078&lt;=0,ISNUMBER(MATCH(B3078,NonProduct,0)),LEFT(B3078,5)="gift_",H3078&lt;&gt;"United Kingdom"),"Drop","Keep")</f>
        <v/>
      </c>
    </row>
    <row r="3079">
      <c r="A3079" t="n">
        <v>540268</v>
      </c>
      <c r="B3079" t="n">
        <v>20801</v>
      </c>
      <c r="C3079" t="inlineStr">
        <is>
          <t>LARGE PINK GLASS SUNDAE DISH</t>
        </is>
      </c>
      <c r="D3079" t="n">
        <v>16</v>
      </c>
      <c r="E3079" s="8" t="n">
        <v>40549.47569444445</v>
      </c>
      <c r="F3079" s="9" t="n">
        <v>0.75</v>
      </c>
      <c r="G3079" t="n">
        <v>13458</v>
      </c>
      <c r="H3079" t="inlineStr">
        <is>
          <t>United Kingdom</t>
        </is>
      </c>
      <c r="I3079" s="10">
        <f>IF(OR(G3079="",LEFT(A3079,1)="C",D3079&lt;=0,F3079&lt;=0,ISNUMBER(MATCH(B3079,NonProduct,0)),LEFT(B3079,5)="gift_",H3079&lt;&gt;"United Kingdom"),"Drop","Keep")</f>
        <v/>
      </c>
    </row>
    <row r="3080">
      <c r="A3080" t="n">
        <v>540268</v>
      </c>
      <c r="B3080" t="n">
        <v>21879</v>
      </c>
      <c r="C3080" t="inlineStr">
        <is>
          <t>HEARTS GIFT TAPE</t>
        </is>
      </c>
      <c r="D3080" t="n">
        <v>24</v>
      </c>
      <c r="E3080" s="8" t="n">
        <v>40549.47569444445</v>
      </c>
      <c r="F3080" s="9" t="n">
        <v>0.19</v>
      </c>
      <c r="G3080" t="n">
        <v>13458</v>
      </c>
      <c r="H3080" t="inlineStr">
        <is>
          <t>United Kingdom</t>
        </is>
      </c>
      <c r="I3080" s="10">
        <f>IF(OR(G3080="",LEFT(A3080,1)="C",D3080&lt;=0,F3080&lt;=0,ISNUMBER(MATCH(B3080,NonProduct,0)),LEFT(B3080,5)="gift_",H3080&lt;&gt;"United Kingdom"),"Drop","Keep")</f>
        <v/>
      </c>
    </row>
    <row r="3081">
      <c r="A3081" t="n">
        <v>540268</v>
      </c>
      <c r="B3081" t="n">
        <v>22222</v>
      </c>
      <c r="C3081" t="inlineStr">
        <is>
          <t>CAKE PLATE LOVEBIRD WHITE</t>
        </is>
      </c>
      <c r="D3081" t="n">
        <v>12</v>
      </c>
      <c r="E3081" s="8" t="n">
        <v>40549.47569444445</v>
      </c>
      <c r="F3081" s="9" t="n">
        <v>1.95</v>
      </c>
      <c r="G3081" t="n">
        <v>13458</v>
      </c>
      <c r="H3081" t="inlineStr">
        <is>
          <t>United Kingdom</t>
        </is>
      </c>
      <c r="I3081" s="10">
        <f>IF(OR(G3081="",LEFT(A3081,1)="C",D3081&lt;=0,F3081&lt;=0,ISNUMBER(MATCH(B3081,NonProduct,0)),LEFT(B3081,5)="gift_",H3081&lt;&gt;"United Kingdom"),"Drop","Keep")</f>
        <v/>
      </c>
    </row>
    <row r="3082">
      <c r="A3082" t="n">
        <v>540268</v>
      </c>
      <c r="B3082" t="inlineStr">
        <is>
          <t>85123A</t>
        </is>
      </c>
      <c r="C3082" t="inlineStr">
        <is>
          <t>WHITE HANGING HEART T-LIGHT HOLDER</t>
        </is>
      </c>
      <c r="D3082" t="n">
        <v>32</v>
      </c>
      <c r="E3082" s="8" t="n">
        <v>40549.47569444445</v>
      </c>
      <c r="F3082" s="9" t="n">
        <v>2.55</v>
      </c>
      <c r="G3082" t="n">
        <v>13458</v>
      </c>
      <c r="H3082" t="inlineStr">
        <is>
          <t>United Kingdom</t>
        </is>
      </c>
      <c r="I3082" s="10">
        <f>IF(OR(G3082="",LEFT(A3082,1)="C",D3082&lt;=0,F3082&lt;=0,ISNUMBER(MATCH(B3082,NonProduct,0)),LEFT(B3082,5)="gift_",H3082&lt;&gt;"United Kingdom"),"Drop","Keep")</f>
        <v/>
      </c>
    </row>
    <row r="3083">
      <c r="A3083" t="n">
        <v>540268</v>
      </c>
      <c r="B3083" t="n">
        <v>22178</v>
      </c>
      <c r="C3083" t="inlineStr">
        <is>
          <t>VICTORIAN GLASS HANGING T-LIGHT</t>
        </is>
      </c>
      <c r="D3083" t="n">
        <v>36</v>
      </c>
      <c r="E3083" s="8" t="n">
        <v>40549.47569444445</v>
      </c>
      <c r="F3083" s="9" t="n">
        <v>1.25</v>
      </c>
      <c r="G3083" t="n">
        <v>13458</v>
      </c>
      <c r="H3083" t="inlineStr">
        <is>
          <t>United Kingdom</t>
        </is>
      </c>
      <c r="I3083" s="10">
        <f>IF(OR(G3083="",LEFT(A3083,1)="C",D3083&lt;=0,F3083&lt;=0,ISNUMBER(MATCH(B3083,NonProduct,0)),LEFT(B3083,5)="gift_",H3083&lt;&gt;"United Kingdom"),"Drop","Keep")</f>
        <v/>
      </c>
    </row>
    <row r="3084">
      <c r="A3084" t="n">
        <v>540268</v>
      </c>
      <c r="B3084" t="n">
        <v>22197</v>
      </c>
      <c r="C3084" t="inlineStr">
        <is>
          <t>SMALL POPCORN HOLDER</t>
        </is>
      </c>
      <c r="D3084" t="n">
        <v>60</v>
      </c>
      <c r="E3084" s="8" t="n">
        <v>40549.47569444445</v>
      </c>
      <c r="F3084" s="9" t="n">
        <v>0.85</v>
      </c>
      <c r="G3084" t="n">
        <v>13458</v>
      </c>
      <c r="H3084" t="inlineStr">
        <is>
          <t>United Kingdom</t>
        </is>
      </c>
      <c r="I3084" s="10">
        <f>IF(OR(G3084="",LEFT(A3084,1)="C",D3084&lt;=0,F3084&lt;=0,ISNUMBER(MATCH(B3084,NonProduct,0)),LEFT(B3084,5)="gift_",H3084&lt;&gt;"United Kingdom"),"Drop","Keep")</f>
        <v/>
      </c>
    </row>
    <row r="3085">
      <c r="A3085" t="n">
        <v>540268</v>
      </c>
      <c r="B3085" t="n">
        <v>22457</v>
      </c>
      <c r="C3085" t="inlineStr">
        <is>
          <t xml:space="preserve">NATURAL SLATE HEART CHALKBOARD </t>
        </is>
      </c>
      <c r="D3085" t="n">
        <v>48</v>
      </c>
      <c r="E3085" s="8" t="n">
        <v>40549.47569444445</v>
      </c>
      <c r="F3085" s="9" t="n">
        <v>2.55</v>
      </c>
      <c r="G3085" t="n">
        <v>13458</v>
      </c>
      <c r="H3085" t="inlineStr">
        <is>
          <t>United Kingdom</t>
        </is>
      </c>
      <c r="I3085" s="10">
        <f>IF(OR(G3085="",LEFT(A3085,1)="C",D3085&lt;=0,F3085&lt;=0,ISNUMBER(MATCH(B3085,NonProduct,0)),LEFT(B3085,5)="gift_",H3085&lt;&gt;"United Kingdom"),"Drop","Keep")</f>
        <v/>
      </c>
    </row>
    <row r="3086">
      <c r="A3086" t="n">
        <v>540268</v>
      </c>
      <c r="B3086" t="n">
        <v>84946</v>
      </c>
      <c r="C3086" t="inlineStr">
        <is>
          <t>ANTIQUE SILVER TEA GLASS ETCHED</t>
        </is>
      </c>
      <c r="D3086" t="n">
        <v>12</v>
      </c>
      <c r="E3086" s="8" t="n">
        <v>40549.47569444445</v>
      </c>
      <c r="F3086" s="9" t="n">
        <v>1.25</v>
      </c>
      <c r="G3086" t="n">
        <v>13458</v>
      </c>
      <c r="H3086" t="inlineStr">
        <is>
          <t>United Kingdom</t>
        </is>
      </c>
      <c r="I3086" s="10">
        <f>IF(OR(G3086="",LEFT(A3086,1)="C",D3086&lt;=0,F3086&lt;=0,ISNUMBER(MATCH(B3086,NonProduct,0)),LEFT(B3086,5)="gift_",H3086&lt;&gt;"United Kingdom"),"Drop","Keep")</f>
        <v/>
      </c>
    </row>
    <row r="3087">
      <c r="A3087" t="n">
        <v>540268</v>
      </c>
      <c r="B3087" t="n">
        <v>21929</v>
      </c>
      <c r="C3087" t="inlineStr">
        <is>
          <t>JUMBO BAG PINK VINTAGE PAISLEY</t>
        </is>
      </c>
      <c r="D3087" t="n">
        <v>10</v>
      </c>
      <c r="E3087" s="8" t="n">
        <v>40549.47569444445</v>
      </c>
      <c r="F3087" s="9" t="n">
        <v>1.95</v>
      </c>
      <c r="G3087" t="n">
        <v>13458</v>
      </c>
      <c r="H3087" t="inlineStr">
        <is>
          <t>United Kingdom</t>
        </is>
      </c>
      <c r="I3087" s="10">
        <f>IF(OR(G3087="",LEFT(A3087,1)="C",D3087&lt;=0,F3087&lt;=0,ISNUMBER(MATCH(B3087,NonProduct,0)),LEFT(B3087,5)="gift_",H3087&lt;&gt;"United Kingdom"),"Drop","Keep")</f>
        <v/>
      </c>
    </row>
    <row r="3088">
      <c r="A3088" t="n">
        <v>540268</v>
      </c>
      <c r="B3088" t="n">
        <v>20711</v>
      </c>
      <c r="C3088" t="inlineStr">
        <is>
          <t xml:space="preserve">JUMBO BAG TOYS </t>
        </is>
      </c>
      <c r="D3088" t="n">
        <v>10</v>
      </c>
      <c r="E3088" s="8" t="n">
        <v>40549.47569444445</v>
      </c>
      <c r="F3088" s="9" t="n">
        <v>1.95</v>
      </c>
      <c r="G3088" t="n">
        <v>13458</v>
      </c>
      <c r="H3088" t="inlineStr">
        <is>
          <t>United Kingdom</t>
        </is>
      </c>
      <c r="I3088" s="10">
        <f>IF(OR(G3088="",LEFT(A3088,1)="C",D3088&lt;=0,F3088&lt;=0,ISNUMBER(MATCH(B3088,NonProduct,0)),LEFT(B3088,5)="gift_",H3088&lt;&gt;"United Kingdom"),"Drop","Keep")</f>
        <v/>
      </c>
    </row>
    <row r="3089">
      <c r="A3089" t="n">
        <v>540268</v>
      </c>
      <c r="B3089" t="n">
        <v>22784</v>
      </c>
      <c r="C3089" t="inlineStr">
        <is>
          <t xml:space="preserve">LANTERN CREAM GAZEBO </t>
        </is>
      </c>
      <c r="D3089" t="n">
        <v>6</v>
      </c>
      <c r="E3089" s="8" t="n">
        <v>40549.47569444445</v>
      </c>
      <c r="F3089" s="9" t="n">
        <v>4.95</v>
      </c>
      <c r="G3089" t="n">
        <v>13458</v>
      </c>
      <c r="H3089" t="inlineStr">
        <is>
          <t>United Kingdom</t>
        </is>
      </c>
      <c r="I3089" s="10">
        <f>IF(OR(G3089="",LEFT(A3089,1)="C",D3089&lt;=0,F3089&lt;=0,ISNUMBER(MATCH(B3089,NonProduct,0)),LEFT(B3089,5)="gift_",H3089&lt;&gt;"United Kingdom"),"Drop","Keep")</f>
        <v/>
      </c>
    </row>
    <row r="3090">
      <c r="A3090" t="n">
        <v>540268</v>
      </c>
      <c r="B3090" t="n">
        <v>22789</v>
      </c>
      <c r="C3090" t="inlineStr">
        <is>
          <t>T-LIGHT HOLDER SWEETHEART HANGING</t>
        </is>
      </c>
      <c r="D3090" t="n">
        <v>8</v>
      </c>
      <c r="E3090" s="8" t="n">
        <v>40549.47569444445</v>
      </c>
      <c r="F3090" s="9" t="n">
        <v>1.95</v>
      </c>
      <c r="G3090" t="n">
        <v>13458</v>
      </c>
      <c r="H3090" t="inlineStr">
        <is>
          <t>United Kingdom</t>
        </is>
      </c>
      <c r="I3090" s="10">
        <f>IF(OR(G3090="",LEFT(A3090,1)="C",D3090&lt;=0,F3090&lt;=0,ISNUMBER(MATCH(B3090,NonProduct,0)),LEFT(B3090,5)="gift_",H3090&lt;&gt;"United Kingdom"),"Drop","Keep")</f>
        <v/>
      </c>
    </row>
    <row r="3091">
      <c r="A3091" t="n">
        <v>540268</v>
      </c>
      <c r="B3091" t="n">
        <v>85118</v>
      </c>
      <c r="C3091" t="inlineStr">
        <is>
          <t>HEART T-LIGHT HOLDER</t>
        </is>
      </c>
      <c r="D3091" t="n">
        <v>24</v>
      </c>
      <c r="E3091" s="8" t="n">
        <v>40549.47569444445</v>
      </c>
      <c r="F3091" s="9" t="n">
        <v>1.25</v>
      </c>
      <c r="G3091" t="n">
        <v>13458</v>
      </c>
      <c r="H3091" t="inlineStr">
        <is>
          <t>United Kingdom</t>
        </is>
      </c>
      <c r="I3091" s="10">
        <f>IF(OR(G3091="",LEFT(A3091,1)="C",D3091&lt;=0,F3091&lt;=0,ISNUMBER(MATCH(B3091,NonProduct,0)),LEFT(B3091,5)="gift_",H3091&lt;&gt;"United Kingdom"),"Drop","Keep")</f>
        <v/>
      </c>
    </row>
    <row r="3092">
      <c r="A3092" t="n">
        <v>540268</v>
      </c>
      <c r="B3092" t="n">
        <v>21385</v>
      </c>
      <c r="C3092" t="inlineStr">
        <is>
          <t>IVORY HANGING DECORATION  HEART</t>
        </is>
      </c>
      <c r="D3092" t="n">
        <v>24</v>
      </c>
      <c r="E3092" s="8" t="n">
        <v>40549.47569444445</v>
      </c>
      <c r="F3092" s="9" t="n">
        <v>0.85</v>
      </c>
      <c r="G3092" t="n">
        <v>13458</v>
      </c>
      <c r="H3092" t="inlineStr">
        <is>
          <t>United Kingdom</t>
        </is>
      </c>
      <c r="I3092" s="10">
        <f>IF(OR(G3092="",LEFT(A3092,1)="C",D3092&lt;=0,F3092&lt;=0,ISNUMBER(MATCH(B3092,NonProduct,0)),LEFT(B3092,5)="gift_",H3092&lt;&gt;"United Kingdom"),"Drop","Keep")</f>
        <v/>
      </c>
    </row>
    <row r="3093">
      <c r="A3093" t="n">
        <v>540268</v>
      </c>
      <c r="B3093" t="n">
        <v>22173</v>
      </c>
      <c r="C3093" t="inlineStr">
        <is>
          <t>METAL 4 HOOK HANGER FRENCH CHATEAU</t>
        </is>
      </c>
      <c r="D3093" t="n">
        <v>8</v>
      </c>
      <c r="E3093" s="8" t="n">
        <v>40549.47569444445</v>
      </c>
      <c r="F3093" s="9" t="n">
        <v>2.95</v>
      </c>
      <c r="G3093" t="n">
        <v>13458</v>
      </c>
      <c r="H3093" t="inlineStr">
        <is>
          <t>United Kingdom</t>
        </is>
      </c>
      <c r="I3093" s="10">
        <f>IF(OR(G3093="",LEFT(A3093,1)="C",D3093&lt;=0,F3093&lt;=0,ISNUMBER(MATCH(B3093,NonProduct,0)),LEFT(B3093,5)="gift_",H3093&lt;&gt;"United Kingdom"),"Drop","Keep")</f>
        <v/>
      </c>
    </row>
    <row r="3094">
      <c r="A3094" t="n">
        <v>540268</v>
      </c>
      <c r="B3094" t="n">
        <v>22488</v>
      </c>
      <c r="C3094" t="inlineStr">
        <is>
          <t>NATURAL SLATE RECTANGLE CHALKBOARD</t>
        </is>
      </c>
      <c r="D3094" t="n">
        <v>24</v>
      </c>
      <c r="E3094" s="8" t="n">
        <v>40549.47569444445</v>
      </c>
      <c r="F3094" s="9" t="n">
        <v>1.65</v>
      </c>
      <c r="G3094" t="n">
        <v>13458</v>
      </c>
      <c r="H3094" t="inlineStr">
        <is>
          <t>United Kingdom</t>
        </is>
      </c>
      <c r="I3094" s="10">
        <f>IF(OR(G3094="",LEFT(A3094,1)="C",D3094&lt;=0,F3094&lt;=0,ISNUMBER(MATCH(B3094,NonProduct,0)),LEFT(B3094,5)="gift_",H3094&lt;&gt;"United Kingdom"),"Drop","Keep")</f>
        <v/>
      </c>
    </row>
    <row r="3095">
      <c r="A3095" t="n">
        <v>540268</v>
      </c>
      <c r="B3095" t="n">
        <v>22668</v>
      </c>
      <c r="C3095" t="inlineStr">
        <is>
          <t>PINK BABY BUNTING</t>
        </is>
      </c>
      <c r="D3095" t="n">
        <v>10</v>
      </c>
      <c r="E3095" s="8" t="n">
        <v>40549.47569444445</v>
      </c>
      <c r="F3095" s="9" t="n">
        <v>2.95</v>
      </c>
      <c r="G3095" t="n">
        <v>13458</v>
      </c>
      <c r="H3095" t="inlineStr">
        <is>
          <t>United Kingdom</t>
        </is>
      </c>
      <c r="I3095" s="10">
        <f>IF(OR(G3095="",LEFT(A3095,1)="C",D3095&lt;=0,F3095&lt;=0,ISNUMBER(MATCH(B3095,NonProduct,0)),LEFT(B3095,5)="gift_",H3095&lt;&gt;"United Kingdom"),"Drop","Keep")</f>
        <v/>
      </c>
    </row>
    <row r="3096">
      <c r="A3096" t="n">
        <v>540268</v>
      </c>
      <c r="B3096" t="inlineStr">
        <is>
          <t>47590A</t>
        </is>
      </c>
      <c r="C3096" t="inlineStr">
        <is>
          <t>BLUE HAPPY BIRTHDAY BUNTING</t>
        </is>
      </c>
      <c r="D3096" t="n">
        <v>3</v>
      </c>
      <c r="E3096" s="8" t="n">
        <v>40549.47569444445</v>
      </c>
      <c r="F3096" s="9" t="n">
        <v>5.45</v>
      </c>
      <c r="G3096" t="n">
        <v>13458</v>
      </c>
      <c r="H3096" t="inlineStr">
        <is>
          <t>United Kingdom</t>
        </is>
      </c>
      <c r="I3096" s="10">
        <f>IF(OR(G3096="",LEFT(A3096,1)="C",D3096&lt;=0,F3096&lt;=0,ISNUMBER(MATCH(B3096,NonProduct,0)),LEFT(B3096,5)="gift_",H3096&lt;&gt;"United Kingdom"),"Drop","Keep")</f>
        <v/>
      </c>
    </row>
    <row r="3097">
      <c r="A3097" t="n">
        <v>540268</v>
      </c>
      <c r="B3097" t="inlineStr">
        <is>
          <t>47590B</t>
        </is>
      </c>
      <c r="C3097" t="inlineStr">
        <is>
          <t>PINK HAPPY BIRTHDAY BUNTING</t>
        </is>
      </c>
      <c r="D3097" t="n">
        <v>3</v>
      </c>
      <c r="E3097" s="8" t="n">
        <v>40549.47569444445</v>
      </c>
      <c r="F3097" s="9" t="n">
        <v>5.45</v>
      </c>
      <c r="G3097" t="n">
        <v>13458</v>
      </c>
      <c r="H3097" t="inlineStr">
        <is>
          <t>United Kingdom</t>
        </is>
      </c>
      <c r="I3097" s="10">
        <f>IF(OR(G3097="",LEFT(A3097,1)="C",D3097&lt;=0,F3097&lt;=0,ISNUMBER(MATCH(B3097,NonProduct,0)),LEFT(B3097,5)="gift_",H3097&lt;&gt;"United Kingdom"),"Drop","Keep")</f>
        <v/>
      </c>
    </row>
    <row r="3098">
      <c r="A3098" t="n">
        <v>540268</v>
      </c>
      <c r="B3098" t="n">
        <v>22669</v>
      </c>
      <c r="C3098" t="inlineStr">
        <is>
          <t xml:space="preserve">RED BABY BUNTING </t>
        </is>
      </c>
      <c r="D3098" t="n">
        <v>5</v>
      </c>
      <c r="E3098" s="8" t="n">
        <v>40549.47569444445</v>
      </c>
      <c r="F3098" s="9" t="n">
        <v>2.95</v>
      </c>
      <c r="G3098" t="n">
        <v>13458</v>
      </c>
      <c r="H3098" t="inlineStr">
        <is>
          <t>United Kingdom</t>
        </is>
      </c>
      <c r="I3098" s="10">
        <f>IF(OR(G3098="",LEFT(A3098,1)="C",D3098&lt;=0,F3098&lt;=0,ISNUMBER(MATCH(B3098,NonProduct,0)),LEFT(B3098,5)="gift_",H3098&lt;&gt;"United Kingdom"),"Drop","Keep")</f>
        <v/>
      </c>
    </row>
    <row r="3099">
      <c r="A3099" t="n">
        <v>540268</v>
      </c>
      <c r="B3099" t="n">
        <v>22219</v>
      </c>
      <c r="C3099" t="inlineStr">
        <is>
          <t xml:space="preserve">LOVEBIRD HANGING DECORATION WHITE </t>
        </is>
      </c>
      <c r="D3099" t="n">
        <v>36</v>
      </c>
      <c r="E3099" s="8" t="n">
        <v>40549.47569444445</v>
      </c>
      <c r="F3099" s="9" t="n">
        <v>0.85</v>
      </c>
      <c r="G3099" t="n">
        <v>13458</v>
      </c>
      <c r="H3099" t="inlineStr">
        <is>
          <t>United Kingdom</t>
        </is>
      </c>
      <c r="I3099" s="10">
        <f>IF(OR(G3099="",LEFT(A3099,1)="C",D3099&lt;=0,F3099&lt;=0,ISNUMBER(MATCH(B3099,NonProduct,0)),LEFT(B3099,5)="gift_",H3099&lt;&gt;"United Kingdom"),"Drop","Keep")</f>
        <v/>
      </c>
    </row>
    <row r="3100">
      <c r="A3100" t="n">
        <v>540268</v>
      </c>
      <c r="B3100" t="n">
        <v>22470</v>
      </c>
      <c r="C3100" t="inlineStr">
        <is>
          <t>HEART OF WICKER LARGE</t>
        </is>
      </c>
      <c r="D3100" t="n">
        <v>30</v>
      </c>
      <c r="E3100" s="8" t="n">
        <v>40549.47569444445</v>
      </c>
      <c r="F3100" s="9" t="n">
        <v>2.95</v>
      </c>
      <c r="G3100" t="n">
        <v>13458</v>
      </c>
      <c r="H3100" t="inlineStr">
        <is>
          <t>United Kingdom</t>
        </is>
      </c>
      <c r="I3100" s="10">
        <f>IF(OR(G3100="",LEFT(A3100,1)="C",D3100&lt;=0,F3100&lt;=0,ISNUMBER(MATCH(B3100,NonProduct,0)),LEFT(B3100,5)="gift_",H3100&lt;&gt;"United Kingdom"),"Drop","Keep")</f>
        <v/>
      </c>
    </row>
    <row r="3101">
      <c r="A3101" t="n">
        <v>540268</v>
      </c>
      <c r="B3101" t="n">
        <v>84879</v>
      </c>
      <c r="C3101" t="inlineStr">
        <is>
          <t>ASSORTED COLOUR BIRD ORNAMENT</t>
        </is>
      </c>
      <c r="D3101" t="n">
        <v>48</v>
      </c>
      <c r="E3101" s="8" t="n">
        <v>40549.47569444445</v>
      </c>
      <c r="F3101" s="9" t="n">
        <v>1.69</v>
      </c>
      <c r="G3101" t="n">
        <v>13458</v>
      </c>
      <c r="H3101" t="inlineStr">
        <is>
          <t>United Kingdom</t>
        </is>
      </c>
      <c r="I3101" s="10">
        <f>IF(OR(G3101="",LEFT(A3101,1)="C",D3101&lt;=0,F3101&lt;=0,ISNUMBER(MATCH(B3101,NonProduct,0)),LEFT(B3101,5)="gift_",H3101&lt;&gt;"United Kingdom"),"Drop","Keep")</f>
        <v/>
      </c>
    </row>
    <row r="3102">
      <c r="A3102" t="n">
        <v>540268</v>
      </c>
      <c r="B3102" t="n">
        <v>84836</v>
      </c>
      <c r="C3102" t="inlineStr">
        <is>
          <t>ZINC METAL HEART DECORATION</t>
        </is>
      </c>
      <c r="D3102" t="n">
        <v>12</v>
      </c>
      <c r="E3102" s="8" t="n">
        <v>40549.47569444445</v>
      </c>
      <c r="F3102" s="9" t="n">
        <v>1.25</v>
      </c>
      <c r="G3102" t="n">
        <v>13458</v>
      </c>
      <c r="H3102" t="inlineStr">
        <is>
          <t>United Kingdom</t>
        </is>
      </c>
      <c r="I3102" s="10">
        <f>IF(OR(G3102="",LEFT(A3102,1)="C",D3102&lt;=0,F3102&lt;=0,ISNUMBER(MATCH(B3102,NonProduct,0)),LEFT(B3102,5)="gift_",H3102&lt;&gt;"United Kingdom"),"Drop","Keep")</f>
        <v/>
      </c>
    </row>
    <row r="3103">
      <c r="A3103" t="n">
        <v>540268</v>
      </c>
      <c r="B3103" t="n">
        <v>84792</v>
      </c>
      <c r="C3103" t="inlineStr">
        <is>
          <t>ENCHANTED BIRD COATHANGER 5 HOOK</t>
        </is>
      </c>
      <c r="D3103" t="n">
        <v>8</v>
      </c>
      <c r="E3103" s="8" t="n">
        <v>40549.47569444445</v>
      </c>
      <c r="F3103" s="9" t="n">
        <v>4.65</v>
      </c>
      <c r="G3103" t="n">
        <v>13458</v>
      </c>
      <c r="H3103" t="inlineStr">
        <is>
          <t>United Kingdom</t>
        </is>
      </c>
      <c r="I3103" s="10">
        <f>IF(OR(G3103="",LEFT(A3103,1)="C",D3103&lt;=0,F3103&lt;=0,ISNUMBER(MATCH(B3103,NonProduct,0)),LEFT(B3103,5)="gift_",H3103&lt;&gt;"United Kingdom"),"Drop","Keep")</f>
        <v/>
      </c>
    </row>
    <row r="3104">
      <c r="A3104" t="n">
        <v>540268</v>
      </c>
      <c r="B3104" t="n">
        <v>22318</v>
      </c>
      <c r="C3104" t="inlineStr">
        <is>
          <t>FIVE HEART HANGING DECORATION</t>
        </is>
      </c>
      <c r="D3104" t="n">
        <v>12</v>
      </c>
      <c r="E3104" s="8" t="n">
        <v>40549.47569444445</v>
      </c>
      <c r="F3104" s="9" t="n">
        <v>2.95</v>
      </c>
      <c r="G3104" t="n">
        <v>13458</v>
      </c>
      <c r="H3104" t="inlineStr">
        <is>
          <t>United Kingdom</t>
        </is>
      </c>
      <c r="I3104" s="10">
        <f>IF(OR(G3104="",LEFT(A3104,1)="C",D3104&lt;=0,F3104&lt;=0,ISNUMBER(MATCH(B3104,NonProduct,0)),LEFT(B3104,5)="gift_",H3104&lt;&gt;"United Kingdom"),"Drop","Keep")</f>
        <v/>
      </c>
    </row>
    <row r="3105">
      <c r="A3105" t="n">
        <v>540268</v>
      </c>
      <c r="B3105" t="n">
        <v>22766</v>
      </c>
      <c r="C3105" t="inlineStr">
        <is>
          <t>PHOTO FRAME CORNICE</t>
        </is>
      </c>
      <c r="D3105" t="n">
        <v>8</v>
      </c>
      <c r="E3105" s="8" t="n">
        <v>40549.47569444445</v>
      </c>
      <c r="F3105" s="9" t="n">
        <v>2.95</v>
      </c>
      <c r="G3105" t="n">
        <v>13458</v>
      </c>
      <c r="H3105" t="inlineStr">
        <is>
          <t>United Kingdom</t>
        </is>
      </c>
      <c r="I3105" s="10">
        <f>IF(OR(G3105="",LEFT(A3105,1)="C",D3105&lt;=0,F3105&lt;=0,ISNUMBER(MATCH(B3105,NonProduct,0)),LEFT(B3105,5)="gift_",H3105&lt;&gt;"United Kingdom"),"Drop","Keep")</f>
        <v/>
      </c>
    </row>
    <row r="3106">
      <c r="A3106" t="n">
        <v>540268</v>
      </c>
      <c r="B3106" t="n">
        <v>82552</v>
      </c>
      <c r="C3106" t="inlineStr">
        <is>
          <t>WASHROOM METAL SIGN</t>
        </is>
      </c>
      <c r="D3106" t="n">
        <v>12</v>
      </c>
      <c r="E3106" s="8" t="n">
        <v>40549.47569444445</v>
      </c>
      <c r="F3106" s="9" t="n">
        <v>1.45</v>
      </c>
      <c r="G3106" t="n">
        <v>13458</v>
      </c>
      <c r="H3106" t="inlineStr">
        <is>
          <t>United Kingdom</t>
        </is>
      </c>
      <c r="I3106" s="10">
        <f>IF(OR(G3106="",LEFT(A3106,1)="C",D3106&lt;=0,F3106&lt;=0,ISNUMBER(MATCH(B3106,NonProduct,0)),LEFT(B3106,5)="gift_",H3106&lt;&gt;"United Kingdom"),"Drop","Keep")</f>
        <v/>
      </c>
    </row>
    <row r="3107">
      <c r="A3107" t="n">
        <v>540268</v>
      </c>
      <c r="B3107" t="inlineStr">
        <is>
          <t>35004C</t>
        </is>
      </c>
      <c r="C3107" t="inlineStr">
        <is>
          <t>SET OF 3 COLOURED  FLYING DUCKS</t>
        </is>
      </c>
      <c r="D3107" t="n">
        <v>3</v>
      </c>
      <c r="E3107" s="8" t="n">
        <v>40549.47569444445</v>
      </c>
      <c r="F3107" s="9" t="n">
        <v>5.45</v>
      </c>
      <c r="G3107" t="n">
        <v>13458</v>
      </c>
      <c r="H3107" t="inlineStr">
        <is>
          <t>United Kingdom</t>
        </is>
      </c>
      <c r="I3107" s="10">
        <f>IF(OR(G3107="",LEFT(A3107,1)="C",D3107&lt;=0,F3107&lt;=0,ISNUMBER(MATCH(B3107,NonProduct,0)),LEFT(B3107,5)="gift_",H3107&lt;&gt;"United Kingdom"),"Drop","Keep")</f>
        <v/>
      </c>
    </row>
    <row r="3108">
      <c r="A3108" t="n">
        <v>540268</v>
      </c>
      <c r="B3108" t="n">
        <v>22195</v>
      </c>
      <c r="C3108" t="inlineStr">
        <is>
          <t>LARGE HEART MEASURING SPOONS</t>
        </is>
      </c>
      <c r="D3108" t="n">
        <v>12</v>
      </c>
      <c r="E3108" s="8" t="n">
        <v>40549.47569444445</v>
      </c>
      <c r="F3108" s="9" t="n">
        <v>1.65</v>
      </c>
      <c r="G3108" t="n">
        <v>13458</v>
      </c>
      <c r="H3108" t="inlineStr">
        <is>
          <t>United Kingdom</t>
        </is>
      </c>
      <c r="I3108" s="10">
        <f>IF(OR(G3108="",LEFT(A3108,1)="C",D3108&lt;=0,F3108&lt;=0,ISNUMBER(MATCH(B3108,NonProduct,0)),LEFT(B3108,5)="gift_",H3108&lt;&gt;"United Kingdom"),"Drop","Keep")</f>
        <v/>
      </c>
    </row>
    <row r="3109">
      <c r="A3109" t="n">
        <v>540268</v>
      </c>
      <c r="B3109" t="n">
        <v>22196</v>
      </c>
      <c r="C3109" t="inlineStr">
        <is>
          <t>SMALL HEART MEASURING SPOONS</t>
        </is>
      </c>
      <c r="D3109" t="n">
        <v>12</v>
      </c>
      <c r="E3109" s="8" t="n">
        <v>40549.47569444445</v>
      </c>
      <c r="F3109" s="9" t="n">
        <v>0.85</v>
      </c>
      <c r="G3109" t="n">
        <v>13458</v>
      </c>
      <c r="H3109" t="inlineStr">
        <is>
          <t>United Kingdom</t>
        </is>
      </c>
      <c r="I3109" s="10">
        <f>IF(OR(G3109="",LEFT(A3109,1)="C",D3109&lt;=0,F3109&lt;=0,ISNUMBER(MATCH(B3109,NonProduct,0)),LEFT(B3109,5)="gift_",H3109&lt;&gt;"United Kingdom"),"Drop","Keep")</f>
        <v/>
      </c>
    </row>
    <row r="3110">
      <c r="A3110" t="n">
        <v>540268</v>
      </c>
      <c r="B3110" t="n">
        <v>84378</v>
      </c>
      <c r="C3110" t="inlineStr">
        <is>
          <t>SET OF 3 HEART COOKIE CUTTERS</t>
        </is>
      </c>
      <c r="D3110" t="n">
        <v>36</v>
      </c>
      <c r="E3110" s="8" t="n">
        <v>40549.47569444445</v>
      </c>
      <c r="F3110" s="9" t="n">
        <v>1.25</v>
      </c>
      <c r="G3110" t="n">
        <v>13458</v>
      </c>
      <c r="H3110" t="inlineStr">
        <is>
          <t>United Kingdom</t>
        </is>
      </c>
      <c r="I3110" s="10">
        <f>IF(OR(G3110="",LEFT(A3110,1)="C",D3110&lt;=0,F3110&lt;=0,ISNUMBER(MATCH(B3110,NonProduct,0)),LEFT(B3110,5)="gift_",H3110&lt;&gt;"United Kingdom"),"Drop","Keep")</f>
        <v/>
      </c>
    </row>
    <row r="3111">
      <c r="A3111" t="n">
        <v>540268</v>
      </c>
      <c r="B3111" t="n">
        <v>21976</v>
      </c>
      <c r="C3111" t="inlineStr">
        <is>
          <t>PACK OF 60 MUSHROOM CAKE CASES</t>
        </is>
      </c>
      <c r="D3111" t="n">
        <v>24</v>
      </c>
      <c r="E3111" s="8" t="n">
        <v>40549.47569444445</v>
      </c>
      <c r="F3111" s="9" t="n">
        <v>0.55</v>
      </c>
      <c r="G3111" t="n">
        <v>13458</v>
      </c>
      <c r="H3111" t="inlineStr">
        <is>
          <t>United Kingdom</t>
        </is>
      </c>
      <c r="I3111" s="10">
        <f>IF(OR(G3111="",LEFT(A3111,1)="C",D3111&lt;=0,F3111&lt;=0,ISNUMBER(MATCH(B3111,NonProduct,0)),LEFT(B3111,5)="gift_",H3111&lt;&gt;"United Kingdom"),"Drop","Keep")</f>
        <v/>
      </c>
    </row>
    <row r="3112">
      <c r="A3112" t="n">
        <v>540268</v>
      </c>
      <c r="B3112" t="n">
        <v>22951</v>
      </c>
      <c r="C3112" t="inlineStr">
        <is>
          <t>60 CAKE CASES DOLLY GIRL DESIGN</t>
        </is>
      </c>
      <c r="D3112" t="n">
        <v>24</v>
      </c>
      <c r="E3112" s="8" t="n">
        <v>40549.47569444445</v>
      </c>
      <c r="F3112" s="9" t="n">
        <v>0.55</v>
      </c>
      <c r="G3112" t="n">
        <v>13458</v>
      </c>
      <c r="H3112" t="inlineStr">
        <is>
          <t>United Kingdom</t>
        </is>
      </c>
      <c r="I3112" s="10">
        <f>IF(OR(G3112="",LEFT(A3112,1)="C",D3112&lt;=0,F3112&lt;=0,ISNUMBER(MATCH(B3112,NonProduct,0)),LEFT(B3112,5)="gift_",H3112&lt;&gt;"United Kingdom"),"Drop","Keep")</f>
        <v/>
      </c>
    </row>
    <row r="3113">
      <c r="A3113" t="n">
        <v>540268</v>
      </c>
      <c r="B3113" t="n">
        <v>21975</v>
      </c>
      <c r="C3113" t="inlineStr">
        <is>
          <t>PACK OF 60 DINOSAUR CAKE CASES</t>
        </is>
      </c>
      <c r="D3113" t="n">
        <v>24</v>
      </c>
      <c r="E3113" s="8" t="n">
        <v>40549.47569444445</v>
      </c>
      <c r="F3113" s="9" t="n">
        <v>0.55</v>
      </c>
      <c r="G3113" t="n">
        <v>13458</v>
      </c>
      <c r="H3113" t="inlineStr">
        <is>
          <t>United Kingdom</t>
        </is>
      </c>
      <c r="I3113" s="10">
        <f>IF(OR(G3113="",LEFT(A3113,1)="C",D3113&lt;=0,F3113&lt;=0,ISNUMBER(MATCH(B3113,NonProduct,0)),LEFT(B3113,5)="gift_",H3113&lt;&gt;"United Kingdom"),"Drop","Keep")</f>
        <v/>
      </c>
    </row>
    <row r="3114">
      <c r="A3114" t="n">
        <v>540268</v>
      </c>
      <c r="B3114" t="n">
        <v>20726</v>
      </c>
      <c r="C3114" t="inlineStr">
        <is>
          <t>LUNCH BAG WOODLAND</t>
        </is>
      </c>
      <c r="D3114" t="n">
        <v>10</v>
      </c>
      <c r="E3114" s="8" t="n">
        <v>40549.47569444445</v>
      </c>
      <c r="F3114" s="9" t="n">
        <v>1.65</v>
      </c>
      <c r="G3114" t="n">
        <v>13458</v>
      </c>
      <c r="H3114" t="inlineStr">
        <is>
          <t>United Kingdom</t>
        </is>
      </c>
      <c r="I3114" s="10">
        <f>IF(OR(G3114="",LEFT(A3114,1)="C",D3114&lt;=0,F3114&lt;=0,ISNUMBER(MATCH(B3114,NonProduct,0)),LEFT(B3114,5)="gift_",H3114&lt;&gt;"United Kingdom"),"Drop","Keep")</f>
        <v/>
      </c>
    </row>
    <row r="3115">
      <c r="A3115" t="n">
        <v>540268</v>
      </c>
      <c r="B3115" t="n">
        <v>20728</v>
      </c>
      <c r="C3115" t="inlineStr">
        <is>
          <t>LUNCH BAG CARS BLUE</t>
        </is>
      </c>
      <c r="D3115" t="n">
        <v>10</v>
      </c>
      <c r="E3115" s="8" t="n">
        <v>40549.47569444445</v>
      </c>
      <c r="F3115" s="9" t="n">
        <v>1.65</v>
      </c>
      <c r="G3115" t="n">
        <v>13458</v>
      </c>
      <c r="H3115" t="inlineStr">
        <is>
          <t>United Kingdom</t>
        </is>
      </c>
      <c r="I3115" s="10">
        <f>IF(OR(G3115="",LEFT(A3115,1)="C",D3115&lt;=0,F3115&lt;=0,ISNUMBER(MATCH(B3115,NonProduct,0)),LEFT(B3115,5)="gift_",H3115&lt;&gt;"United Kingdom"),"Drop","Keep")</f>
        <v/>
      </c>
    </row>
    <row r="3116">
      <c r="A3116" t="n">
        <v>540268</v>
      </c>
      <c r="B3116" t="n">
        <v>22384</v>
      </c>
      <c r="C3116" t="inlineStr">
        <is>
          <t>LUNCH BAG PINK POLKADOT</t>
        </is>
      </c>
      <c r="D3116" t="n">
        <v>10</v>
      </c>
      <c r="E3116" s="8" t="n">
        <v>40549.47569444445</v>
      </c>
      <c r="F3116" s="9" t="n">
        <v>1.65</v>
      </c>
      <c r="G3116" t="n">
        <v>13458</v>
      </c>
      <c r="H3116" t="inlineStr">
        <is>
          <t>United Kingdom</t>
        </is>
      </c>
      <c r="I3116" s="10">
        <f>IF(OR(G3116="",LEFT(A3116,1)="C",D3116&lt;=0,F3116&lt;=0,ISNUMBER(MATCH(B3116,NonProduct,0)),LEFT(B3116,5)="gift_",H3116&lt;&gt;"United Kingdom"),"Drop","Keep")</f>
        <v/>
      </c>
    </row>
    <row r="3117">
      <c r="A3117" t="n">
        <v>540268</v>
      </c>
      <c r="B3117" t="n">
        <v>22629</v>
      </c>
      <c r="C3117" t="inlineStr">
        <is>
          <t xml:space="preserve">SPACEBOY LUNCH BOX </t>
        </is>
      </c>
      <c r="D3117" t="n">
        <v>12</v>
      </c>
      <c r="E3117" s="8" t="n">
        <v>40549.47569444445</v>
      </c>
      <c r="F3117" s="9" t="n">
        <v>1.95</v>
      </c>
      <c r="G3117" t="n">
        <v>13458</v>
      </c>
      <c r="H3117" t="inlineStr">
        <is>
          <t>United Kingdom</t>
        </is>
      </c>
      <c r="I3117" s="10">
        <f>IF(OR(G3117="",LEFT(A3117,1)="C",D3117&lt;=0,F3117&lt;=0,ISNUMBER(MATCH(B3117,NonProduct,0)),LEFT(B3117,5)="gift_",H3117&lt;&gt;"United Kingdom"),"Drop","Keep")</f>
        <v/>
      </c>
    </row>
    <row r="3118">
      <c r="A3118" t="n">
        <v>540268</v>
      </c>
      <c r="B3118" t="n">
        <v>22630</v>
      </c>
      <c r="C3118" t="inlineStr">
        <is>
          <t>DOLLY GIRL LUNCH BOX</t>
        </is>
      </c>
      <c r="D3118" t="n">
        <v>12</v>
      </c>
      <c r="E3118" s="8" t="n">
        <v>40549.47569444445</v>
      </c>
      <c r="F3118" s="9" t="n">
        <v>1.95</v>
      </c>
      <c r="G3118" t="n">
        <v>13458</v>
      </c>
      <c r="H3118" t="inlineStr">
        <is>
          <t>United Kingdom</t>
        </is>
      </c>
      <c r="I3118" s="10">
        <f>IF(OR(G3118="",LEFT(A3118,1)="C",D3118&lt;=0,F3118&lt;=0,ISNUMBER(MATCH(B3118,NonProduct,0)),LEFT(B3118,5)="gift_",H3118&lt;&gt;"United Kingdom"),"Drop","Keep")</f>
        <v/>
      </c>
    </row>
    <row r="3119">
      <c r="A3119" t="n">
        <v>540268</v>
      </c>
      <c r="B3119" t="n">
        <v>79321</v>
      </c>
      <c r="C3119" t="inlineStr">
        <is>
          <t>CHILLI LIGHTS</t>
        </is>
      </c>
      <c r="D3119" t="n">
        <v>12</v>
      </c>
      <c r="E3119" s="8" t="n">
        <v>40549.47569444445</v>
      </c>
      <c r="F3119" s="9" t="n">
        <v>4.95</v>
      </c>
      <c r="G3119" t="n">
        <v>13458</v>
      </c>
      <c r="H3119" t="inlineStr">
        <is>
          <t>United Kingdom</t>
        </is>
      </c>
      <c r="I3119" s="10">
        <f>IF(OR(G3119="",LEFT(A3119,1)="C",D3119&lt;=0,F3119&lt;=0,ISNUMBER(MATCH(B3119,NonProduct,0)),LEFT(B3119,5)="gift_",H3119&lt;&gt;"United Kingdom"),"Drop","Keep")</f>
        <v/>
      </c>
    </row>
    <row r="3120">
      <c r="A3120" t="n">
        <v>540268</v>
      </c>
      <c r="B3120" t="n">
        <v>21563</v>
      </c>
      <c r="C3120" t="inlineStr">
        <is>
          <t xml:space="preserve">RED HEART SHAPE LOVE BUCKET </t>
        </is>
      </c>
      <c r="D3120" t="n">
        <v>6</v>
      </c>
      <c r="E3120" s="8" t="n">
        <v>40549.47569444445</v>
      </c>
      <c r="F3120" s="9" t="n">
        <v>2.95</v>
      </c>
      <c r="G3120" t="n">
        <v>13458</v>
      </c>
      <c r="H3120" t="inlineStr">
        <is>
          <t>United Kingdom</t>
        </is>
      </c>
      <c r="I3120" s="10">
        <f>IF(OR(G3120="",LEFT(A3120,1)="C",D3120&lt;=0,F3120&lt;=0,ISNUMBER(MATCH(B3120,NonProduct,0)),LEFT(B3120,5)="gift_",H3120&lt;&gt;"United Kingdom"),"Drop","Keep")</f>
        <v/>
      </c>
    </row>
    <row r="3121">
      <c r="A3121" t="n">
        <v>540268</v>
      </c>
      <c r="B3121" t="n">
        <v>21500</v>
      </c>
      <c r="C3121" t="inlineStr">
        <is>
          <t xml:space="preserve">PINK POLKADOT WRAP </t>
        </is>
      </c>
      <c r="D3121" t="n">
        <v>25</v>
      </c>
      <c r="E3121" s="8" t="n">
        <v>40549.47569444445</v>
      </c>
      <c r="F3121" s="9" t="n">
        <v>0.42</v>
      </c>
      <c r="G3121" t="n">
        <v>13458</v>
      </c>
      <c r="H3121" t="inlineStr">
        <is>
          <t>United Kingdom</t>
        </is>
      </c>
      <c r="I3121" s="10">
        <f>IF(OR(G3121="",LEFT(A3121,1)="C",D3121&lt;=0,F3121&lt;=0,ISNUMBER(MATCH(B3121,NonProduct,0)),LEFT(B3121,5)="gift_",H3121&lt;&gt;"United Kingdom"),"Drop","Keep")</f>
        <v/>
      </c>
    </row>
    <row r="3122">
      <c r="A3122" t="n">
        <v>540268</v>
      </c>
      <c r="B3122" t="n">
        <v>22051</v>
      </c>
      <c r="C3122" t="inlineStr">
        <is>
          <t>BLUE SCANDINAVIAN PAISLEY WRAP</t>
        </is>
      </c>
      <c r="D3122" t="n">
        <v>25</v>
      </c>
      <c r="E3122" s="8" t="n">
        <v>40549.47569444445</v>
      </c>
      <c r="F3122" s="9" t="n">
        <v>0.42</v>
      </c>
      <c r="G3122" t="n">
        <v>13458</v>
      </c>
      <c r="H3122" t="inlineStr">
        <is>
          <t>United Kingdom</t>
        </is>
      </c>
      <c r="I3122" s="10">
        <f>IF(OR(G3122="",LEFT(A3122,1)="C",D3122&lt;=0,F3122&lt;=0,ISNUMBER(MATCH(B3122,NonProduct,0)),LEFT(B3122,5)="gift_",H3122&lt;&gt;"United Kingdom"),"Drop","Keep")</f>
        <v/>
      </c>
    </row>
    <row r="3123">
      <c r="A3123" t="n">
        <v>540268</v>
      </c>
      <c r="B3123" t="n">
        <v>22986</v>
      </c>
      <c r="C3123" t="inlineStr">
        <is>
          <t>GINGHAM ROSE WRAP</t>
        </is>
      </c>
      <c r="D3123" t="n">
        <v>25</v>
      </c>
      <c r="E3123" s="8" t="n">
        <v>40549.47569444445</v>
      </c>
      <c r="F3123" s="9" t="n">
        <v>0.42</v>
      </c>
      <c r="G3123" t="n">
        <v>13458</v>
      </c>
      <c r="H3123" t="inlineStr">
        <is>
          <t>United Kingdom</t>
        </is>
      </c>
      <c r="I3123" s="10">
        <f>IF(OR(G3123="",LEFT(A3123,1)="C",D3123&lt;=0,F3123&lt;=0,ISNUMBER(MATCH(B3123,NonProduct,0)),LEFT(B3123,5)="gift_",H3123&lt;&gt;"United Kingdom"),"Drop","Keep")</f>
        <v/>
      </c>
    </row>
    <row r="3124">
      <c r="A3124" t="n">
        <v>540268</v>
      </c>
      <c r="B3124" t="n">
        <v>22704</v>
      </c>
      <c r="C3124" t="inlineStr">
        <is>
          <t xml:space="preserve">WRAP RED APPLES </t>
        </is>
      </c>
      <c r="D3124" t="n">
        <v>25</v>
      </c>
      <c r="E3124" s="8" t="n">
        <v>40549.47569444445</v>
      </c>
      <c r="F3124" s="9" t="n">
        <v>0.42</v>
      </c>
      <c r="G3124" t="n">
        <v>13458</v>
      </c>
      <c r="H3124" t="inlineStr">
        <is>
          <t>United Kingdom</t>
        </is>
      </c>
      <c r="I3124" s="10">
        <f>IF(OR(G3124="",LEFT(A3124,1)="C",D3124&lt;=0,F3124&lt;=0,ISNUMBER(MATCH(B3124,NonProduct,0)),LEFT(B3124,5)="gift_",H3124&lt;&gt;"United Kingdom"),"Drop","Keep")</f>
        <v/>
      </c>
    </row>
    <row r="3125">
      <c r="A3125" t="n">
        <v>540268</v>
      </c>
      <c r="B3125" t="n">
        <v>22198</v>
      </c>
      <c r="C3125" t="inlineStr">
        <is>
          <t xml:space="preserve">LARGE POPCORN HOLDER </t>
        </is>
      </c>
      <c r="D3125" t="n">
        <v>36</v>
      </c>
      <c r="E3125" s="8" t="n">
        <v>40549.47569444445</v>
      </c>
      <c r="F3125" s="9" t="n">
        <v>1.65</v>
      </c>
      <c r="G3125" t="n">
        <v>13458</v>
      </c>
      <c r="H3125" t="inlineStr">
        <is>
          <t>United Kingdom</t>
        </is>
      </c>
      <c r="I3125" s="10">
        <f>IF(OR(G3125="",LEFT(A3125,1)="C",D3125&lt;=0,F3125&lt;=0,ISNUMBER(MATCH(B3125,NonProduct,0)),LEFT(B3125,5)="gift_",H3125&lt;&gt;"United Kingdom"),"Drop","Keep")</f>
        <v/>
      </c>
    </row>
    <row r="3126">
      <c r="A3126" t="n">
        <v>540268</v>
      </c>
      <c r="B3126" t="inlineStr">
        <is>
          <t>85099B</t>
        </is>
      </c>
      <c r="C3126" t="inlineStr">
        <is>
          <t>JUMBO BAG RED RETROSPOT</t>
        </is>
      </c>
      <c r="D3126" t="n">
        <v>10</v>
      </c>
      <c r="E3126" s="8" t="n">
        <v>40549.47569444445</v>
      </c>
      <c r="F3126" s="9" t="n">
        <v>1.95</v>
      </c>
      <c r="G3126" t="n">
        <v>13458</v>
      </c>
      <c r="H3126" t="inlineStr">
        <is>
          <t>United Kingdom</t>
        </is>
      </c>
      <c r="I3126" s="10">
        <f>IF(OR(G3126="",LEFT(A3126,1)="C",D3126&lt;=0,F3126&lt;=0,ISNUMBER(MATCH(B3126,NonProduct,0)),LEFT(B3126,5)="gift_",H3126&lt;&gt;"United Kingdom"),"Drop","Keep")</f>
        <v/>
      </c>
    </row>
    <row r="3127">
      <c r="A3127" t="n">
        <v>540268</v>
      </c>
      <c r="B3127" t="n">
        <v>21166</v>
      </c>
      <c r="C3127" t="inlineStr">
        <is>
          <t xml:space="preserve">COOK WITH WINE METAL SIGN </t>
        </is>
      </c>
      <c r="D3127" t="n">
        <v>12</v>
      </c>
      <c r="E3127" s="8" t="n">
        <v>40549.47569444445</v>
      </c>
      <c r="F3127" s="9" t="n">
        <v>1.95</v>
      </c>
      <c r="G3127" t="n">
        <v>13458</v>
      </c>
      <c r="H3127" t="inlineStr">
        <is>
          <t>United Kingdom</t>
        </is>
      </c>
      <c r="I3127" s="10">
        <f>IF(OR(G3127="",LEFT(A3127,1)="C",D3127&lt;=0,F3127&lt;=0,ISNUMBER(MATCH(B3127,NonProduct,0)),LEFT(B3127,5)="gift_",H3127&lt;&gt;"United Kingdom"),"Drop","Keep")</f>
        <v/>
      </c>
    </row>
    <row r="3128">
      <c r="A3128" t="n">
        <v>540268</v>
      </c>
      <c r="B3128" t="n">
        <v>21175</v>
      </c>
      <c r="C3128" t="inlineStr">
        <is>
          <t>GIN + TONIC DIET METAL SIGN</t>
        </is>
      </c>
      <c r="D3128" t="n">
        <v>12</v>
      </c>
      <c r="E3128" s="8" t="n">
        <v>40549.47569444445</v>
      </c>
      <c r="F3128" s="9" t="n">
        <v>2.1</v>
      </c>
      <c r="G3128" t="n">
        <v>13458</v>
      </c>
      <c r="H3128" t="inlineStr">
        <is>
          <t>United Kingdom</t>
        </is>
      </c>
      <c r="I3128" s="10">
        <f>IF(OR(G3128="",LEFT(A3128,1)="C",D3128&lt;=0,F3128&lt;=0,ISNUMBER(MATCH(B3128,NonProduct,0)),LEFT(B3128,5)="gift_",H3128&lt;&gt;"United Kingdom"),"Drop","Keep")</f>
        <v/>
      </c>
    </row>
    <row r="3129">
      <c r="A3129" t="n">
        <v>540268</v>
      </c>
      <c r="B3129" t="n">
        <v>85152</v>
      </c>
      <c r="C3129" t="inlineStr">
        <is>
          <t xml:space="preserve">HAND OVER THE CHOCOLATE   SIGN </t>
        </is>
      </c>
      <c r="D3129" t="n">
        <v>12</v>
      </c>
      <c r="E3129" s="8" t="n">
        <v>40549.47569444445</v>
      </c>
      <c r="F3129" s="9" t="n">
        <v>2.1</v>
      </c>
      <c r="G3129" t="n">
        <v>13458</v>
      </c>
      <c r="H3129" t="inlineStr">
        <is>
          <t>United Kingdom</t>
        </is>
      </c>
      <c r="I3129" s="10">
        <f>IF(OR(G3129="",LEFT(A3129,1)="C",D3129&lt;=0,F3129&lt;=0,ISNUMBER(MATCH(B3129,NonProduct,0)),LEFT(B3129,5)="gift_",H3129&lt;&gt;"United Kingdom"),"Drop","Keep")</f>
        <v/>
      </c>
    </row>
    <row r="3130">
      <c r="A3130" t="n">
        <v>540268</v>
      </c>
      <c r="B3130" t="inlineStr">
        <is>
          <t>84279P</t>
        </is>
      </c>
      <c r="C3130" t="inlineStr">
        <is>
          <t>CHERRY BLOSSOM  DECORATIVE FLASK</t>
        </is>
      </c>
      <c r="D3130" t="n">
        <v>4</v>
      </c>
      <c r="E3130" s="8" t="n">
        <v>40549.47569444445</v>
      </c>
      <c r="F3130" s="9" t="n">
        <v>3.75</v>
      </c>
      <c r="G3130" t="n">
        <v>13458</v>
      </c>
      <c r="H3130" t="inlineStr">
        <is>
          <t>United Kingdom</t>
        </is>
      </c>
      <c r="I3130" s="10">
        <f>IF(OR(G3130="",LEFT(A3130,1)="C",D3130&lt;=0,F3130&lt;=0,ISNUMBER(MATCH(B3130,NonProduct,0)),LEFT(B3130,5)="gift_",H3130&lt;&gt;"United Kingdom"),"Drop","Keep")</f>
        <v/>
      </c>
    </row>
    <row r="3131">
      <c r="A3131" t="n">
        <v>540269</v>
      </c>
      <c r="B3131" t="n">
        <v>22730</v>
      </c>
      <c r="C3131" t="inlineStr">
        <is>
          <t>ALARM CLOCK BAKELIKE IVORY</t>
        </is>
      </c>
      <c r="D3131" t="n">
        <v>4</v>
      </c>
      <c r="E3131" s="8" t="n">
        <v>40549.48541666667</v>
      </c>
      <c r="F3131" s="9" t="n">
        <v>3.75</v>
      </c>
      <c r="G3131" t="n">
        <v>14135</v>
      </c>
      <c r="H3131" t="inlineStr">
        <is>
          <t>United Kingdom</t>
        </is>
      </c>
      <c r="I3131" s="10">
        <f>IF(OR(G3131="",LEFT(A3131,1)="C",D3131&lt;=0,F3131&lt;=0,ISNUMBER(MATCH(B3131,NonProduct,0)),LEFT(B3131,5)="gift_",H3131&lt;&gt;"United Kingdom"),"Drop","Keep")</f>
        <v/>
      </c>
    </row>
    <row r="3132">
      <c r="A3132" t="n">
        <v>540269</v>
      </c>
      <c r="B3132" t="n">
        <v>22725</v>
      </c>
      <c r="C3132" t="inlineStr">
        <is>
          <t>ALARM CLOCK BAKELIKE CHOCOLATE</t>
        </is>
      </c>
      <c r="D3132" t="n">
        <v>4</v>
      </c>
      <c r="E3132" s="8" t="n">
        <v>40549.48541666667</v>
      </c>
      <c r="F3132" s="9" t="n">
        <v>3.75</v>
      </c>
      <c r="G3132" t="n">
        <v>14135</v>
      </c>
      <c r="H3132" t="inlineStr">
        <is>
          <t>United Kingdom</t>
        </is>
      </c>
      <c r="I3132" s="10">
        <f>IF(OR(G3132="",LEFT(A3132,1)="C",D3132&lt;=0,F3132&lt;=0,ISNUMBER(MATCH(B3132,NonProduct,0)),LEFT(B3132,5)="gift_",H3132&lt;&gt;"United Kingdom"),"Drop","Keep")</f>
        <v/>
      </c>
    </row>
    <row r="3133">
      <c r="A3133" t="n">
        <v>540269</v>
      </c>
      <c r="B3133" t="n">
        <v>22726</v>
      </c>
      <c r="C3133" t="inlineStr">
        <is>
          <t>ALARM CLOCK BAKELIKE GREEN</t>
        </is>
      </c>
      <c r="D3133" t="n">
        <v>4</v>
      </c>
      <c r="E3133" s="8" t="n">
        <v>40549.48541666667</v>
      </c>
      <c r="F3133" s="9" t="n">
        <v>3.75</v>
      </c>
      <c r="G3133" t="n">
        <v>14135</v>
      </c>
      <c r="H3133" t="inlineStr">
        <is>
          <t>United Kingdom</t>
        </is>
      </c>
      <c r="I3133" s="10">
        <f>IF(OR(G3133="",LEFT(A3133,1)="C",D3133&lt;=0,F3133&lt;=0,ISNUMBER(MATCH(B3133,NonProduct,0)),LEFT(B3133,5)="gift_",H3133&lt;&gt;"United Kingdom"),"Drop","Keep")</f>
        <v/>
      </c>
    </row>
    <row r="3134">
      <c r="A3134" t="n">
        <v>540269</v>
      </c>
      <c r="B3134" t="n">
        <v>22729</v>
      </c>
      <c r="C3134" t="inlineStr">
        <is>
          <t>ALARM CLOCK BAKELIKE ORANGE</t>
        </is>
      </c>
      <c r="D3134" t="n">
        <v>4</v>
      </c>
      <c r="E3134" s="8" t="n">
        <v>40549.48541666667</v>
      </c>
      <c r="F3134" s="9" t="n">
        <v>3.75</v>
      </c>
      <c r="G3134" t="n">
        <v>14135</v>
      </c>
      <c r="H3134" t="inlineStr">
        <is>
          <t>United Kingdom</t>
        </is>
      </c>
      <c r="I3134" s="10">
        <f>IF(OR(G3134="",LEFT(A3134,1)="C",D3134&lt;=0,F3134&lt;=0,ISNUMBER(MATCH(B3134,NonProduct,0)),LEFT(B3134,5)="gift_",H3134&lt;&gt;"United Kingdom"),"Drop","Keep")</f>
        <v/>
      </c>
    </row>
    <row r="3135">
      <c r="A3135" t="n">
        <v>540269</v>
      </c>
      <c r="B3135" t="n">
        <v>22728</v>
      </c>
      <c r="C3135" t="inlineStr">
        <is>
          <t>ALARM CLOCK BAKELIKE PINK</t>
        </is>
      </c>
      <c r="D3135" t="n">
        <v>4</v>
      </c>
      <c r="E3135" s="8" t="n">
        <v>40549.48541666667</v>
      </c>
      <c r="F3135" s="9" t="n">
        <v>3.75</v>
      </c>
      <c r="G3135" t="n">
        <v>14135</v>
      </c>
      <c r="H3135" t="inlineStr">
        <is>
          <t>United Kingdom</t>
        </is>
      </c>
      <c r="I3135" s="10">
        <f>IF(OR(G3135="",LEFT(A3135,1)="C",D3135&lt;=0,F3135&lt;=0,ISNUMBER(MATCH(B3135,NonProduct,0)),LEFT(B3135,5)="gift_",H3135&lt;&gt;"United Kingdom"),"Drop","Keep")</f>
        <v/>
      </c>
    </row>
    <row r="3136">
      <c r="A3136" t="n">
        <v>540269</v>
      </c>
      <c r="B3136" t="n">
        <v>22727</v>
      </c>
      <c r="C3136" t="inlineStr">
        <is>
          <t xml:space="preserve">ALARM CLOCK BAKELIKE RED </t>
        </is>
      </c>
      <c r="D3136" t="n">
        <v>8</v>
      </c>
      <c r="E3136" s="8" t="n">
        <v>40549.48541666667</v>
      </c>
      <c r="F3136" s="9" t="n">
        <v>3.75</v>
      </c>
      <c r="G3136" t="n">
        <v>14135</v>
      </c>
      <c r="H3136" t="inlineStr">
        <is>
          <t>United Kingdom</t>
        </is>
      </c>
      <c r="I3136" s="10">
        <f>IF(OR(G3136="",LEFT(A3136,1)="C",D3136&lt;=0,F3136&lt;=0,ISNUMBER(MATCH(B3136,NonProduct,0)),LEFT(B3136,5)="gift_",H3136&lt;&gt;"United Kingdom"),"Drop","Keep")</f>
        <v/>
      </c>
    </row>
    <row r="3137">
      <c r="A3137" t="n">
        <v>540269</v>
      </c>
      <c r="B3137" t="n">
        <v>22468</v>
      </c>
      <c r="C3137" t="inlineStr">
        <is>
          <t>BABUSHKA LIGHTS STRING OF 10</t>
        </is>
      </c>
      <c r="D3137" t="n">
        <v>6</v>
      </c>
      <c r="E3137" s="8" t="n">
        <v>40549.48541666667</v>
      </c>
      <c r="F3137" s="9" t="n">
        <v>6.75</v>
      </c>
      <c r="G3137" t="n">
        <v>14135</v>
      </c>
      <c r="H3137" t="inlineStr">
        <is>
          <t>United Kingdom</t>
        </is>
      </c>
      <c r="I3137" s="10">
        <f>IF(OR(G3137="",LEFT(A3137,1)="C",D3137&lt;=0,F3137&lt;=0,ISNUMBER(MATCH(B3137,NonProduct,0)),LEFT(B3137,5)="gift_",H3137&lt;&gt;"United Kingdom"),"Drop","Keep")</f>
        <v/>
      </c>
    </row>
    <row r="3138">
      <c r="A3138" t="n">
        <v>540269</v>
      </c>
      <c r="B3138" t="n">
        <v>22179</v>
      </c>
      <c r="C3138" t="inlineStr">
        <is>
          <t>SET 10 LIGHTS NIGHT OWL</t>
        </is>
      </c>
      <c r="D3138" t="n">
        <v>6</v>
      </c>
      <c r="E3138" s="8" t="n">
        <v>40549.48541666667</v>
      </c>
      <c r="F3138" s="9" t="n">
        <v>6.75</v>
      </c>
      <c r="G3138" t="n">
        <v>14135</v>
      </c>
      <c r="H3138" t="inlineStr">
        <is>
          <t>United Kingdom</t>
        </is>
      </c>
      <c r="I3138" s="10">
        <f>IF(OR(G3138="",LEFT(A3138,1)="C",D3138&lt;=0,F3138&lt;=0,ISNUMBER(MATCH(B3138,NonProduct,0)),LEFT(B3138,5)="gift_",H3138&lt;&gt;"United Kingdom"),"Drop","Keep")</f>
        <v/>
      </c>
    </row>
    <row r="3139">
      <c r="A3139" t="inlineStr">
        <is>
          <t>C540270</t>
        </is>
      </c>
      <c r="B3139" t="n">
        <v>20725</v>
      </c>
      <c r="C3139" t="inlineStr">
        <is>
          <t>LUNCH BAG RED RETROSPOT</t>
        </is>
      </c>
      <c r="D3139" t="n">
        <v>-1</v>
      </c>
      <c r="E3139" s="8" t="n">
        <v>40549.48611111111</v>
      </c>
      <c r="F3139" s="9" t="n">
        <v>1.45</v>
      </c>
      <c r="G3139" t="n">
        <v>14680</v>
      </c>
      <c r="H3139" t="inlineStr">
        <is>
          <t>United Kingdom</t>
        </is>
      </c>
      <c r="I3139" s="10">
        <f>IF(OR(G3139="",LEFT(A3139,1)="C",D3139&lt;=0,F3139&lt;=0,ISNUMBER(MATCH(B3139,NonProduct,0)),LEFT(B3139,5)="gift_",H3139&lt;&gt;"United Kingdom"),"Drop","Keep")</f>
        <v/>
      </c>
    </row>
    <row r="3140">
      <c r="A3140" t="inlineStr">
        <is>
          <t>C540270</t>
        </is>
      </c>
      <c r="B3140" t="n">
        <v>22667</v>
      </c>
      <c r="C3140" t="inlineStr">
        <is>
          <t xml:space="preserve">RECIPE BOX RETROSPOT </t>
        </is>
      </c>
      <c r="D3140" t="n">
        <v>-1</v>
      </c>
      <c r="E3140" s="8" t="n">
        <v>40549.48611111111</v>
      </c>
      <c r="F3140" s="9" t="n">
        <v>2.55</v>
      </c>
      <c r="G3140" t="n">
        <v>14680</v>
      </c>
      <c r="H3140" t="inlineStr">
        <is>
          <t>United Kingdom</t>
        </is>
      </c>
      <c r="I3140" s="10">
        <f>IF(OR(G3140="",LEFT(A3140,1)="C",D3140&lt;=0,F3140&lt;=0,ISNUMBER(MATCH(B3140,NonProduct,0)),LEFT(B3140,5)="gift_",H3140&lt;&gt;"United Kingdom"),"Drop","Keep")</f>
        <v/>
      </c>
    </row>
    <row r="3141">
      <c r="A3141" t="inlineStr">
        <is>
          <t>C540270</t>
        </is>
      </c>
      <c r="B3141" t="n">
        <v>22197</v>
      </c>
      <c r="C3141" t="inlineStr">
        <is>
          <t>SMALL POPCORN HOLDER</t>
        </is>
      </c>
      <c r="D3141" t="n">
        <v>-3</v>
      </c>
      <c r="E3141" s="8" t="n">
        <v>40549.48611111111</v>
      </c>
      <c r="F3141" s="9" t="n">
        <v>0.85</v>
      </c>
      <c r="G3141" t="n">
        <v>14680</v>
      </c>
      <c r="H3141" t="inlineStr">
        <is>
          <t>United Kingdom</t>
        </is>
      </c>
      <c r="I3141" s="10">
        <f>IF(OR(G3141="",LEFT(A3141,1)="C",D3141&lt;=0,F3141&lt;=0,ISNUMBER(MATCH(B3141,NonProduct,0)),LEFT(B3141,5)="gift_",H3141&lt;&gt;"United Kingdom"),"Drop","Keep")</f>
        <v/>
      </c>
    </row>
    <row r="3142">
      <c r="A3142" t="inlineStr">
        <is>
          <t>C540270</t>
        </is>
      </c>
      <c r="B3142" t="n">
        <v>21258</v>
      </c>
      <c r="C3142" t="inlineStr">
        <is>
          <t>VICTORIAN SEWING BOX LARGE</t>
        </is>
      </c>
      <c r="D3142" t="n">
        <v>-3</v>
      </c>
      <c r="E3142" s="8" t="n">
        <v>40549.48611111111</v>
      </c>
      <c r="F3142" s="9" t="n">
        <v>10.95</v>
      </c>
      <c r="G3142" t="n">
        <v>14680</v>
      </c>
      <c r="H3142" t="inlineStr">
        <is>
          <t>United Kingdom</t>
        </is>
      </c>
      <c r="I3142" s="10">
        <f>IF(OR(G3142="",LEFT(A3142,1)="C",D3142&lt;=0,F3142&lt;=0,ISNUMBER(MATCH(B3142,NonProduct,0)),LEFT(B3142,5)="gift_",H3142&lt;&gt;"United Kingdom"),"Drop","Keep")</f>
        <v/>
      </c>
    </row>
    <row r="3143">
      <c r="A3143" t="inlineStr">
        <is>
          <t>C540271</t>
        </is>
      </c>
      <c r="B3143" t="inlineStr">
        <is>
          <t>M</t>
        </is>
      </c>
      <c r="C3143" t="inlineStr">
        <is>
          <t>Manual</t>
        </is>
      </c>
      <c r="D3143" t="n">
        <v>-1</v>
      </c>
      <c r="E3143" s="8" t="n">
        <v>40549.49375</v>
      </c>
      <c r="F3143" s="9" t="n">
        <v>1126</v>
      </c>
      <c r="G3143" t="n">
        <v>12503</v>
      </c>
      <c r="H3143" t="inlineStr">
        <is>
          <t>Spain</t>
        </is>
      </c>
      <c r="I3143" s="10">
        <f>IF(OR(G3143="",LEFT(A3143,1)="C",D3143&lt;=0,F3143&lt;=0,ISNUMBER(MATCH(B3143,NonProduct,0)),LEFT(B3143,5)="gift_",H3143&lt;&gt;"United Kingdom"),"Drop","Keep")</f>
        <v/>
      </c>
    </row>
    <row r="3144">
      <c r="A3144" t="n">
        <v>540273</v>
      </c>
      <c r="B3144" t="n">
        <v>20854</v>
      </c>
      <c r="C3144" t="inlineStr">
        <is>
          <t>BLUE PATCH PURSE PINK HEART</t>
        </is>
      </c>
      <c r="D3144" t="n">
        <v>14</v>
      </c>
      <c r="E3144" s="8" t="n">
        <v>40549.49791666667</v>
      </c>
      <c r="F3144" s="9" t="n">
        <v>1.65</v>
      </c>
      <c r="G3144" t="n">
        <v>17368</v>
      </c>
      <c r="H3144" t="inlineStr">
        <is>
          <t>United Kingdom</t>
        </is>
      </c>
      <c r="I3144" s="10">
        <f>IF(OR(G3144="",LEFT(A3144,1)="C",D3144&lt;=0,F3144&lt;=0,ISNUMBER(MATCH(B3144,NonProduct,0)),LEFT(B3144,5)="gift_",H3144&lt;&gt;"United Kingdom"),"Drop","Keep")</f>
        <v/>
      </c>
    </row>
    <row r="3145">
      <c r="A3145" t="n">
        <v>540273</v>
      </c>
      <c r="B3145" t="n">
        <v>20856</v>
      </c>
      <c r="C3145" t="inlineStr">
        <is>
          <t>DENIM PATCH PURSE PINK BUTTERFLY</t>
        </is>
      </c>
      <c r="D3145" t="n">
        <v>10</v>
      </c>
      <c r="E3145" s="8" t="n">
        <v>40549.49791666667</v>
      </c>
      <c r="F3145" s="9" t="n">
        <v>1.65</v>
      </c>
      <c r="G3145" t="n">
        <v>17368</v>
      </c>
      <c r="H3145" t="inlineStr">
        <is>
          <t>United Kingdom</t>
        </is>
      </c>
      <c r="I3145" s="10">
        <f>IF(OR(G3145="",LEFT(A3145,1)="C",D3145&lt;=0,F3145&lt;=0,ISNUMBER(MATCH(B3145,NonProduct,0)),LEFT(B3145,5)="gift_",H3145&lt;&gt;"United Kingdom"),"Drop","Keep")</f>
        <v/>
      </c>
    </row>
    <row r="3146">
      <c r="A3146" t="n">
        <v>540273</v>
      </c>
      <c r="B3146" t="n">
        <v>20857</v>
      </c>
      <c r="C3146" t="inlineStr">
        <is>
          <t>BLUE ROSE PATCH PURSE PINK BUTTERFL</t>
        </is>
      </c>
      <c r="D3146" t="n">
        <v>15</v>
      </c>
      <c r="E3146" s="8" t="n">
        <v>40549.49791666667</v>
      </c>
      <c r="F3146" s="9" t="n">
        <v>1.65</v>
      </c>
      <c r="G3146" t="n">
        <v>17368</v>
      </c>
      <c r="H3146" t="inlineStr">
        <is>
          <t>United Kingdom</t>
        </is>
      </c>
      <c r="I3146" s="10">
        <f>IF(OR(G3146="",LEFT(A3146,1)="C",D3146&lt;=0,F3146&lt;=0,ISNUMBER(MATCH(B3146,NonProduct,0)),LEFT(B3146,5)="gift_",H3146&lt;&gt;"United Kingdom"),"Drop","Keep")</f>
        <v/>
      </c>
    </row>
    <row r="3147">
      <c r="A3147" t="n">
        <v>540273</v>
      </c>
      <c r="B3147" t="n">
        <v>22211</v>
      </c>
      <c r="C3147" t="inlineStr">
        <is>
          <t>WOOD STAMP SET FLOWERS</t>
        </is>
      </c>
      <c r="D3147" t="n">
        <v>48</v>
      </c>
      <c r="E3147" s="8" t="n">
        <v>40549.49791666667</v>
      </c>
      <c r="F3147" s="9" t="n">
        <v>1.45</v>
      </c>
      <c r="G3147" t="n">
        <v>17368</v>
      </c>
      <c r="H3147" t="inlineStr">
        <is>
          <t>United Kingdom</t>
        </is>
      </c>
      <c r="I3147" s="10">
        <f>IF(OR(G3147="",LEFT(A3147,1)="C",D3147&lt;=0,F3147&lt;=0,ISNUMBER(MATCH(B3147,NonProduct,0)),LEFT(B3147,5)="gift_",H3147&lt;&gt;"United Kingdom"),"Drop","Keep")</f>
        <v/>
      </c>
    </row>
    <row r="3148">
      <c r="A3148" t="n">
        <v>540273</v>
      </c>
      <c r="B3148" t="n">
        <v>20723</v>
      </c>
      <c r="C3148" t="inlineStr">
        <is>
          <t>STRAWBERRY CHARLOTTE BAG</t>
        </is>
      </c>
      <c r="D3148" t="n">
        <v>10</v>
      </c>
      <c r="E3148" s="8" t="n">
        <v>40549.49791666667</v>
      </c>
      <c r="F3148" s="9" t="n">
        <v>0.85</v>
      </c>
      <c r="G3148" t="n">
        <v>17368</v>
      </c>
      <c r="H3148" t="inlineStr">
        <is>
          <t>United Kingdom</t>
        </is>
      </c>
      <c r="I3148" s="10">
        <f>IF(OR(G3148="",LEFT(A3148,1)="C",D3148&lt;=0,F3148&lt;=0,ISNUMBER(MATCH(B3148,NonProduct,0)),LEFT(B3148,5)="gift_",H3148&lt;&gt;"United Kingdom"),"Drop","Keep")</f>
        <v/>
      </c>
    </row>
    <row r="3149">
      <c r="A3149" t="n">
        <v>540273</v>
      </c>
      <c r="B3149" t="n">
        <v>22537</v>
      </c>
      <c r="C3149" t="inlineStr">
        <is>
          <t>MAGIC DRAWING SLATE DINOSAUR</t>
        </is>
      </c>
      <c r="D3149" t="n">
        <v>48</v>
      </c>
      <c r="E3149" s="8" t="n">
        <v>40549.49791666667</v>
      </c>
      <c r="F3149" s="9" t="n">
        <v>0.42</v>
      </c>
      <c r="G3149" t="n">
        <v>17368</v>
      </c>
      <c r="H3149" t="inlineStr">
        <is>
          <t>United Kingdom</t>
        </is>
      </c>
      <c r="I3149" s="10">
        <f>IF(OR(G3149="",LEFT(A3149,1)="C",D3149&lt;=0,F3149&lt;=0,ISNUMBER(MATCH(B3149,NonProduct,0)),LEFT(B3149,5)="gift_",H3149&lt;&gt;"United Kingdom"),"Drop","Keep")</f>
        <v/>
      </c>
    </row>
    <row r="3150">
      <c r="A3150" t="n">
        <v>540273</v>
      </c>
      <c r="B3150" t="n">
        <v>22535</v>
      </c>
      <c r="C3150" t="inlineStr">
        <is>
          <t xml:space="preserve">MAGIC DRAWING SLATE BUNNIES </t>
        </is>
      </c>
      <c r="D3150" t="n">
        <v>48</v>
      </c>
      <c r="E3150" s="8" t="n">
        <v>40549.49791666667</v>
      </c>
      <c r="F3150" s="9" t="n">
        <v>0.42</v>
      </c>
      <c r="G3150" t="n">
        <v>17368</v>
      </c>
      <c r="H3150" t="inlineStr">
        <is>
          <t>United Kingdom</t>
        </is>
      </c>
      <c r="I3150" s="10">
        <f>IF(OR(G3150="",LEFT(A3150,1)="C",D3150&lt;=0,F3150&lt;=0,ISNUMBER(MATCH(B3150,NonProduct,0)),LEFT(B3150,5)="gift_",H3150&lt;&gt;"United Kingdom"),"Drop","Keep")</f>
        <v/>
      </c>
    </row>
    <row r="3151">
      <c r="A3151" t="n">
        <v>540273</v>
      </c>
      <c r="B3151" t="n">
        <v>22356</v>
      </c>
      <c r="C3151" t="inlineStr">
        <is>
          <t>CHARLOTTE BAG PINK POLKADOT</t>
        </is>
      </c>
      <c r="D3151" t="n">
        <v>10</v>
      </c>
      <c r="E3151" s="8" t="n">
        <v>40549.49791666667</v>
      </c>
      <c r="F3151" s="9" t="n">
        <v>0.85</v>
      </c>
      <c r="G3151" t="n">
        <v>17368</v>
      </c>
      <c r="H3151" t="inlineStr">
        <is>
          <t>United Kingdom</t>
        </is>
      </c>
      <c r="I3151" s="10">
        <f>IF(OR(G3151="",LEFT(A3151,1)="C",D3151&lt;=0,F3151&lt;=0,ISNUMBER(MATCH(B3151,NonProduct,0)),LEFT(B3151,5)="gift_",H3151&lt;&gt;"United Kingdom"),"Drop","Keep")</f>
        <v/>
      </c>
    </row>
    <row r="3152">
      <c r="A3152" t="n">
        <v>540273</v>
      </c>
      <c r="B3152" t="n">
        <v>20974</v>
      </c>
      <c r="C3152" t="inlineStr">
        <is>
          <t>12 PENCILS SMALL TUBE SKULL</t>
        </is>
      </c>
      <c r="D3152" t="n">
        <v>48</v>
      </c>
      <c r="E3152" s="8" t="n">
        <v>40549.49791666667</v>
      </c>
      <c r="F3152" s="9" t="n">
        <v>0.65</v>
      </c>
      <c r="G3152" t="n">
        <v>17368</v>
      </c>
      <c r="H3152" t="inlineStr">
        <is>
          <t>United Kingdom</t>
        </is>
      </c>
      <c r="I3152" s="10">
        <f>IF(OR(G3152="",LEFT(A3152,1)="C",D3152&lt;=0,F3152&lt;=0,ISNUMBER(MATCH(B3152,NonProduct,0)),LEFT(B3152,5)="gift_",H3152&lt;&gt;"United Kingdom"),"Drop","Keep")</f>
        <v/>
      </c>
    </row>
    <row r="3153">
      <c r="A3153" t="n">
        <v>540273</v>
      </c>
      <c r="B3153" t="n">
        <v>20975</v>
      </c>
      <c r="C3153" t="inlineStr">
        <is>
          <t>12 PENCILS SMALL TUBE RED RETROSPOT</t>
        </is>
      </c>
      <c r="D3153" t="n">
        <v>48</v>
      </c>
      <c r="E3153" s="8" t="n">
        <v>40549.49791666667</v>
      </c>
      <c r="F3153" s="9" t="n">
        <v>0.65</v>
      </c>
      <c r="G3153" t="n">
        <v>17368</v>
      </c>
      <c r="H3153" t="inlineStr">
        <is>
          <t>United Kingdom</t>
        </is>
      </c>
      <c r="I3153" s="10">
        <f>IF(OR(G3153="",LEFT(A3153,1)="C",D3153&lt;=0,F3153&lt;=0,ISNUMBER(MATCH(B3153,NonProduct,0)),LEFT(B3153,5)="gift_",H3153&lt;&gt;"United Kingdom"),"Drop","Keep")</f>
        <v/>
      </c>
    </row>
    <row r="3154">
      <c r="A3154" t="n">
        <v>540273</v>
      </c>
      <c r="B3154" t="n">
        <v>22418</v>
      </c>
      <c r="C3154" t="inlineStr">
        <is>
          <t>10 COLOUR SPACEBOY PEN</t>
        </is>
      </c>
      <c r="D3154" t="n">
        <v>24</v>
      </c>
      <c r="E3154" s="8" t="n">
        <v>40549.49791666667</v>
      </c>
      <c r="F3154" s="9" t="n">
        <v>0.85</v>
      </c>
      <c r="G3154" t="n">
        <v>17368</v>
      </c>
      <c r="H3154" t="inlineStr">
        <is>
          <t>United Kingdom</t>
        </is>
      </c>
      <c r="I3154" s="10">
        <f>IF(OR(G3154="",LEFT(A3154,1)="C",D3154&lt;=0,F3154&lt;=0,ISNUMBER(MATCH(B3154,NonProduct,0)),LEFT(B3154,5)="gift_",H3154&lt;&gt;"United Kingdom"),"Drop","Keep")</f>
        <v/>
      </c>
    </row>
    <row r="3155">
      <c r="A3155" t="n">
        <v>540273</v>
      </c>
      <c r="B3155" t="n">
        <v>20866</v>
      </c>
      <c r="C3155" t="inlineStr">
        <is>
          <t>BLUE ROSE FABRIC MIRROR</t>
        </is>
      </c>
      <c r="D3155" t="n">
        <v>120</v>
      </c>
      <c r="E3155" s="8" t="n">
        <v>40549.49791666667</v>
      </c>
      <c r="F3155" s="9" t="n">
        <v>1.06</v>
      </c>
      <c r="G3155" t="n">
        <v>17368</v>
      </c>
      <c r="H3155" t="inlineStr">
        <is>
          <t>United Kingdom</t>
        </is>
      </c>
      <c r="I3155" s="10">
        <f>IF(OR(G3155="",LEFT(A3155,1)="C",D3155&lt;=0,F3155&lt;=0,ISNUMBER(MATCH(B3155,NonProduct,0)),LEFT(B3155,5)="gift_",H3155&lt;&gt;"United Kingdom"),"Drop","Keep")</f>
        <v/>
      </c>
    </row>
    <row r="3156">
      <c r="A3156" t="n">
        <v>540273</v>
      </c>
      <c r="B3156" t="inlineStr">
        <is>
          <t>51014L</t>
        </is>
      </c>
      <c r="C3156" t="inlineStr">
        <is>
          <t>FEATHER PEN,LIGHT PINK</t>
        </is>
      </c>
      <c r="D3156" t="n">
        <v>72</v>
      </c>
      <c r="E3156" s="8" t="n">
        <v>40549.49791666667</v>
      </c>
      <c r="F3156" s="9" t="n">
        <v>0.85</v>
      </c>
      <c r="G3156" t="n">
        <v>17368</v>
      </c>
      <c r="H3156" t="inlineStr">
        <is>
          <t>United Kingdom</t>
        </is>
      </c>
      <c r="I3156" s="10">
        <f>IF(OR(G3156="",LEFT(A3156,1)="C",D3156&lt;=0,F3156&lt;=0,ISNUMBER(MATCH(B3156,NonProduct,0)),LEFT(B3156,5)="gift_",H3156&lt;&gt;"United Kingdom"),"Drop","Keep")</f>
        <v/>
      </c>
    </row>
    <row r="3157">
      <c r="A3157" t="n">
        <v>540273</v>
      </c>
      <c r="B3157" t="inlineStr">
        <is>
          <t>51014A</t>
        </is>
      </c>
      <c r="C3157" t="inlineStr">
        <is>
          <t>FEATHER PEN,HOT PINK</t>
        </is>
      </c>
      <c r="D3157" t="n">
        <v>72</v>
      </c>
      <c r="E3157" s="8" t="n">
        <v>40549.49791666667</v>
      </c>
      <c r="F3157" s="9" t="n">
        <v>0.85</v>
      </c>
      <c r="G3157" t="n">
        <v>17368</v>
      </c>
      <c r="H3157" t="inlineStr">
        <is>
          <t>United Kingdom</t>
        </is>
      </c>
      <c r="I3157" s="10">
        <f>IF(OR(G3157="",LEFT(A3157,1)="C",D3157&lt;=0,F3157&lt;=0,ISNUMBER(MATCH(B3157,NonProduct,0)),LEFT(B3157,5)="gift_",H3157&lt;&gt;"United Kingdom"),"Drop","Keep")</f>
        <v/>
      </c>
    </row>
    <row r="3158">
      <c r="A3158" t="n">
        <v>540273</v>
      </c>
      <c r="B3158" t="n">
        <v>16237</v>
      </c>
      <c r="C3158" t="inlineStr">
        <is>
          <t>SLEEPING CAT ERASERS</t>
        </is>
      </c>
      <c r="D3158" t="n">
        <v>60</v>
      </c>
      <c r="E3158" s="8" t="n">
        <v>40549.49791666667</v>
      </c>
      <c r="F3158" s="9" t="n">
        <v>0.21</v>
      </c>
      <c r="G3158" t="n">
        <v>17368</v>
      </c>
      <c r="H3158" t="inlineStr">
        <is>
          <t>United Kingdom</t>
        </is>
      </c>
      <c r="I3158" s="10">
        <f>IF(OR(G3158="",LEFT(A3158,1)="C",D3158&lt;=0,F3158&lt;=0,ISNUMBER(MATCH(B3158,NonProduct,0)),LEFT(B3158,5)="gift_",H3158&lt;&gt;"United Kingdom"),"Drop","Keep")</f>
        <v/>
      </c>
    </row>
    <row r="3159">
      <c r="A3159" t="n">
        <v>540273</v>
      </c>
      <c r="B3159" t="inlineStr">
        <is>
          <t>84536B</t>
        </is>
      </c>
      <c r="C3159" t="inlineStr">
        <is>
          <t>FAIRY CAKES NOTEBOOK A7 SIZE</t>
        </is>
      </c>
      <c r="D3159" t="n">
        <v>32</v>
      </c>
      <c r="E3159" s="8" t="n">
        <v>40549.49791666667</v>
      </c>
      <c r="F3159" s="9" t="n">
        <v>0.42</v>
      </c>
      <c r="G3159" t="n">
        <v>17368</v>
      </c>
      <c r="H3159" t="inlineStr">
        <is>
          <t>United Kingdom</t>
        </is>
      </c>
      <c r="I3159" s="10">
        <f>IF(OR(G3159="",LEFT(A3159,1)="C",D3159&lt;=0,F3159&lt;=0,ISNUMBER(MATCH(B3159,NonProduct,0)),LEFT(B3159,5)="gift_",H3159&lt;&gt;"United Kingdom"),"Drop","Keep")</f>
        <v/>
      </c>
    </row>
    <row r="3160">
      <c r="A3160" t="n">
        <v>540273</v>
      </c>
      <c r="B3160" t="inlineStr">
        <is>
          <t>84536A</t>
        </is>
      </c>
      <c r="C3160" t="inlineStr">
        <is>
          <t>ENGLISH ROSE NOTEBOOK A7 SIZE</t>
        </is>
      </c>
      <c r="D3160" t="n">
        <v>32</v>
      </c>
      <c r="E3160" s="8" t="n">
        <v>40549.49791666667</v>
      </c>
      <c r="F3160" s="9" t="n">
        <v>0.42</v>
      </c>
      <c r="G3160" t="n">
        <v>17368</v>
      </c>
      <c r="H3160" t="inlineStr">
        <is>
          <t>United Kingdom</t>
        </is>
      </c>
      <c r="I3160" s="10">
        <f>IF(OR(G3160="",LEFT(A3160,1)="C",D3160&lt;=0,F3160&lt;=0,ISNUMBER(MATCH(B3160,NonProduct,0)),LEFT(B3160,5)="gift_",H3160&lt;&gt;"United Kingdom"),"Drop","Keep")</f>
        <v/>
      </c>
    </row>
    <row r="3161">
      <c r="A3161" t="n">
        <v>540272</v>
      </c>
      <c r="B3161" t="n">
        <v>90096</v>
      </c>
      <c r="D3161" t="n">
        <v>-54</v>
      </c>
      <c r="E3161" s="8" t="n">
        <v>40549.49791666667</v>
      </c>
      <c r="F3161" s="9" t="n">
        <v>0</v>
      </c>
      <c r="H3161" t="inlineStr">
        <is>
          <t>United Kingdom</t>
        </is>
      </c>
      <c r="I3161" s="10">
        <f>IF(OR(G3161="",LEFT(A3161,1)="C",D3161&lt;=0,F3161&lt;=0,ISNUMBER(MATCH(B3161,NonProduct,0)),LEFT(B3161,5)="gift_",H3161&lt;&gt;"United Kingdom"),"Drop","Keep")</f>
        <v/>
      </c>
    </row>
    <row r="3162">
      <c r="A3162" t="n">
        <v>540274</v>
      </c>
      <c r="B3162" t="n">
        <v>22800</v>
      </c>
      <c r="C3162" t="inlineStr">
        <is>
          <t>ANTIQUE TALL SWIRLGLASS TRINKET POT</t>
        </is>
      </c>
      <c r="D3162" t="n">
        <v>20</v>
      </c>
      <c r="E3162" s="8" t="n">
        <v>40549.49930555555</v>
      </c>
      <c r="F3162" s="9" t="n">
        <v>3.75</v>
      </c>
      <c r="G3162" t="n">
        <v>14618</v>
      </c>
      <c r="H3162" t="inlineStr">
        <is>
          <t>United Kingdom</t>
        </is>
      </c>
      <c r="I3162" s="10">
        <f>IF(OR(G3162="",LEFT(A3162,1)="C",D3162&lt;=0,F3162&lt;=0,ISNUMBER(MATCH(B3162,NonProduct,0)),LEFT(B3162,5)="gift_",H3162&lt;&gt;"United Kingdom"),"Drop","Keep")</f>
        <v/>
      </c>
    </row>
    <row r="3163">
      <c r="A3163" t="n">
        <v>540274</v>
      </c>
      <c r="B3163" t="n">
        <v>22792</v>
      </c>
      <c r="C3163" t="inlineStr">
        <is>
          <t>FLUTED ANTIQUE CANDLE HOLDER</t>
        </is>
      </c>
      <c r="D3163" t="n">
        <v>24</v>
      </c>
      <c r="E3163" s="8" t="n">
        <v>40549.49930555555</v>
      </c>
      <c r="F3163" s="9" t="n">
        <v>0.85</v>
      </c>
      <c r="G3163" t="n">
        <v>14618</v>
      </c>
      <c r="H3163" t="inlineStr">
        <is>
          <t>United Kingdom</t>
        </is>
      </c>
      <c r="I3163" s="10">
        <f>IF(OR(G3163="",LEFT(A3163,1)="C",D3163&lt;=0,F3163&lt;=0,ISNUMBER(MATCH(B3163,NonProduct,0)),LEFT(B3163,5)="gift_",H3163&lt;&gt;"United Kingdom"),"Drop","Keep")</f>
        <v/>
      </c>
    </row>
    <row r="3164">
      <c r="A3164" t="n">
        <v>540274</v>
      </c>
      <c r="B3164" t="n">
        <v>21754</v>
      </c>
      <c r="C3164" t="inlineStr">
        <is>
          <t>HOME BUILDING BLOCK WORD</t>
        </is>
      </c>
      <c r="D3164" t="n">
        <v>6</v>
      </c>
      <c r="E3164" s="8" t="n">
        <v>40549.49930555555</v>
      </c>
      <c r="F3164" s="9" t="n">
        <v>5.95</v>
      </c>
      <c r="G3164" t="n">
        <v>14618</v>
      </c>
      <c r="H3164" t="inlineStr">
        <is>
          <t>United Kingdom</t>
        </is>
      </c>
      <c r="I3164" s="10">
        <f>IF(OR(G3164="",LEFT(A3164,1)="C",D3164&lt;=0,F3164&lt;=0,ISNUMBER(MATCH(B3164,NonProduct,0)),LEFT(B3164,5)="gift_",H3164&lt;&gt;"United Kingdom"),"Drop","Keep")</f>
        <v/>
      </c>
    </row>
    <row r="3165">
      <c r="A3165" t="n">
        <v>540274</v>
      </c>
      <c r="B3165" t="n">
        <v>21755</v>
      </c>
      <c r="C3165" t="inlineStr">
        <is>
          <t>LOVE BUILDING BLOCK WORD</t>
        </is>
      </c>
      <c r="D3165" t="n">
        <v>6</v>
      </c>
      <c r="E3165" s="8" t="n">
        <v>40549.49930555555</v>
      </c>
      <c r="F3165" s="9" t="n">
        <v>5.95</v>
      </c>
      <c r="G3165" t="n">
        <v>14618</v>
      </c>
      <c r="H3165" t="inlineStr">
        <is>
          <t>United Kingdom</t>
        </is>
      </c>
      <c r="I3165" s="10">
        <f>IF(OR(G3165="",LEFT(A3165,1)="C",D3165&lt;=0,F3165&lt;=0,ISNUMBER(MATCH(B3165,NonProduct,0)),LEFT(B3165,5)="gift_",H3165&lt;&gt;"United Kingdom"),"Drop","Keep")</f>
        <v/>
      </c>
    </row>
    <row r="3166">
      <c r="A3166" t="n">
        <v>540274</v>
      </c>
      <c r="B3166" t="n">
        <v>22791</v>
      </c>
      <c r="C3166" t="inlineStr">
        <is>
          <t>T-LIGHT GLASS FLUTED ANTIQUE</t>
        </is>
      </c>
      <c r="D3166" t="n">
        <v>36</v>
      </c>
      <c r="E3166" s="8" t="n">
        <v>40549.49930555555</v>
      </c>
      <c r="F3166" s="9" t="n">
        <v>1.25</v>
      </c>
      <c r="G3166" t="n">
        <v>14618</v>
      </c>
      <c r="H3166" t="inlineStr">
        <is>
          <t>United Kingdom</t>
        </is>
      </c>
      <c r="I3166" s="10">
        <f>IF(OR(G3166="",LEFT(A3166,1)="C",D3166&lt;=0,F3166&lt;=0,ISNUMBER(MATCH(B3166,NonProduct,0)),LEFT(B3166,5)="gift_",H3166&lt;&gt;"United Kingdom"),"Drop","Keep")</f>
        <v/>
      </c>
    </row>
    <row r="3167">
      <c r="A3167" t="n">
        <v>540275</v>
      </c>
      <c r="B3167" t="n">
        <v>20728</v>
      </c>
      <c r="C3167" t="inlineStr">
        <is>
          <t>LUNCH BAG CARS BLUE</t>
        </is>
      </c>
      <c r="D3167" t="n">
        <v>30</v>
      </c>
      <c r="E3167" s="8" t="n">
        <v>40549.50763888889</v>
      </c>
      <c r="F3167" s="9" t="n">
        <v>1.65</v>
      </c>
      <c r="G3167" t="n">
        <v>13680</v>
      </c>
      <c r="H3167" t="inlineStr">
        <is>
          <t>United Kingdom</t>
        </is>
      </c>
      <c r="I3167" s="10">
        <f>IF(OR(G3167="",LEFT(A3167,1)="C",D3167&lt;=0,F3167&lt;=0,ISNUMBER(MATCH(B3167,NonProduct,0)),LEFT(B3167,5)="gift_",H3167&lt;&gt;"United Kingdom"),"Drop","Keep")</f>
        <v/>
      </c>
    </row>
    <row r="3168">
      <c r="A3168" t="n">
        <v>540275</v>
      </c>
      <c r="B3168" t="n">
        <v>22386</v>
      </c>
      <c r="C3168" t="inlineStr">
        <is>
          <t>JUMBO BAG PINK POLKADOT</t>
        </is>
      </c>
      <c r="D3168" t="n">
        <v>20</v>
      </c>
      <c r="E3168" s="8" t="n">
        <v>40549.50763888889</v>
      </c>
      <c r="F3168" s="9" t="n">
        <v>1.95</v>
      </c>
      <c r="G3168" t="n">
        <v>13680</v>
      </c>
      <c r="H3168" t="inlineStr">
        <is>
          <t>United Kingdom</t>
        </is>
      </c>
      <c r="I3168" s="10">
        <f>IF(OR(G3168="",LEFT(A3168,1)="C",D3168&lt;=0,F3168&lt;=0,ISNUMBER(MATCH(B3168,NonProduct,0)),LEFT(B3168,5)="gift_",H3168&lt;&gt;"United Kingdom"),"Drop","Keep")</f>
        <v/>
      </c>
    </row>
    <row r="3169">
      <c r="A3169" t="n">
        <v>540275</v>
      </c>
      <c r="B3169" t="n">
        <v>20713</v>
      </c>
      <c r="C3169" t="inlineStr">
        <is>
          <t>JUMBO BAG OWLS</t>
        </is>
      </c>
      <c r="D3169" t="n">
        <v>10</v>
      </c>
      <c r="E3169" s="8" t="n">
        <v>40549.50763888889</v>
      </c>
      <c r="F3169" s="9" t="n">
        <v>1.95</v>
      </c>
      <c r="G3169" t="n">
        <v>13680</v>
      </c>
      <c r="H3169" t="inlineStr">
        <is>
          <t>United Kingdom</t>
        </is>
      </c>
      <c r="I3169" s="10">
        <f>IF(OR(G3169="",LEFT(A3169,1)="C",D3169&lt;=0,F3169&lt;=0,ISNUMBER(MATCH(B3169,NonProduct,0)),LEFT(B3169,5)="gift_",H3169&lt;&gt;"United Kingdom"),"Drop","Keep")</f>
        <v/>
      </c>
    </row>
    <row r="3170">
      <c r="A3170" t="n">
        <v>540275</v>
      </c>
      <c r="B3170" t="inlineStr">
        <is>
          <t>85099C</t>
        </is>
      </c>
      <c r="C3170" t="inlineStr">
        <is>
          <t>JUMBO  BAG BAROQUE BLACK WHITE</t>
        </is>
      </c>
      <c r="D3170" t="n">
        <v>30</v>
      </c>
      <c r="E3170" s="8" t="n">
        <v>40549.50763888889</v>
      </c>
      <c r="F3170" s="9" t="n">
        <v>1.95</v>
      </c>
      <c r="G3170" t="n">
        <v>13680</v>
      </c>
      <c r="H3170" t="inlineStr">
        <is>
          <t>United Kingdom</t>
        </is>
      </c>
      <c r="I3170" s="10">
        <f>IF(OR(G3170="",LEFT(A3170,1)="C",D3170&lt;=0,F3170&lt;=0,ISNUMBER(MATCH(B3170,NonProduct,0)),LEFT(B3170,5)="gift_",H3170&lt;&gt;"United Kingdom"),"Drop","Keep")</f>
        <v/>
      </c>
    </row>
    <row r="3171">
      <c r="A3171" t="n">
        <v>540275</v>
      </c>
      <c r="B3171" t="n">
        <v>20712</v>
      </c>
      <c r="C3171" t="inlineStr">
        <is>
          <t>JUMBO BAG WOODLAND ANIMALS</t>
        </is>
      </c>
      <c r="D3171" t="n">
        <v>30</v>
      </c>
      <c r="E3171" s="8" t="n">
        <v>40549.50763888889</v>
      </c>
      <c r="F3171" s="9" t="n">
        <v>1.95</v>
      </c>
      <c r="G3171" t="n">
        <v>13680</v>
      </c>
      <c r="H3171" t="inlineStr">
        <is>
          <t>United Kingdom</t>
        </is>
      </c>
      <c r="I3171" s="10">
        <f>IF(OR(G3171="",LEFT(A3171,1)="C",D3171&lt;=0,F3171&lt;=0,ISNUMBER(MATCH(B3171,NonProduct,0)),LEFT(B3171,5)="gift_",H3171&lt;&gt;"United Kingdom"),"Drop","Keep")</f>
        <v/>
      </c>
    </row>
    <row r="3172">
      <c r="A3172" t="n">
        <v>540275</v>
      </c>
      <c r="B3172" t="n">
        <v>20726</v>
      </c>
      <c r="C3172" t="inlineStr">
        <is>
          <t>LUNCH BAG WOODLAND</t>
        </is>
      </c>
      <c r="D3172" t="n">
        <v>40</v>
      </c>
      <c r="E3172" s="8" t="n">
        <v>40549.50763888889</v>
      </c>
      <c r="F3172" s="9" t="n">
        <v>1.65</v>
      </c>
      <c r="G3172" t="n">
        <v>13680</v>
      </c>
      <c r="H3172" t="inlineStr">
        <is>
          <t>United Kingdom</t>
        </is>
      </c>
      <c r="I3172" s="10">
        <f>IF(OR(G3172="",LEFT(A3172,1)="C",D3172&lt;=0,F3172&lt;=0,ISNUMBER(MATCH(B3172,NonProduct,0)),LEFT(B3172,5)="gift_",H3172&lt;&gt;"United Kingdom"),"Drop","Keep")</f>
        <v/>
      </c>
    </row>
    <row r="3173">
      <c r="A3173" t="n">
        <v>540275</v>
      </c>
      <c r="B3173" t="n">
        <v>20727</v>
      </c>
      <c r="C3173" t="inlineStr">
        <is>
          <t>LUNCH BAG  BLACK SKULL.</t>
        </is>
      </c>
      <c r="D3173" t="n">
        <v>30</v>
      </c>
      <c r="E3173" s="8" t="n">
        <v>40549.50763888889</v>
      </c>
      <c r="F3173" s="9" t="n">
        <v>1.65</v>
      </c>
      <c r="G3173" t="n">
        <v>13680</v>
      </c>
      <c r="H3173" t="inlineStr">
        <is>
          <t>United Kingdom</t>
        </is>
      </c>
      <c r="I3173" s="10">
        <f>IF(OR(G3173="",LEFT(A3173,1)="C",D3173&lt;=0,F3173&lt;=0,ISNUMBER(MATCH(B3173,NonProduct,0)),LEFT(B3173,5)="gift_",H3173&lt;&gt;"United Kingdom"),"Drop","Keep")</f>
        <v/>
      </c>
    </row>
    <row r="3174">
      <c r="A3174" t="n">
        <v>540275</v>
      </c>
      <c r="B3174" t="n">
        <v>20719</v>
      </c>
      <c r="C3174" t="inlineStr">
        <is>
          <t>WOODLAND CHARLOTTE BAG</t>
        </is>
      </c>
      <c r="D3174" t="n">
        <v>30</v>
      </c>
      <c r="E3174" s="8" t="n">
        <v>40549.50763888889</v>
      </c>
      <c r="F3174" s="9" t="n">
        <v>0.85</v>
      </c>
      <c r="G3174" t="n">
        <v>13680</v>
      </c>
      <c r="H3174" t="inlineStr">
        <is>
          <t>United Kingdom</t>
        </is>
      </c>
      <c r="I3174" s="10">
        <f>IF(OR(G3174="",LEFT(A3174,1)="C",D3174&lt;=0,F3174&lt;=0,ISNUMBER(MATCH(B3174,NonProduct,0)),LEFT(B3174,5)="gift_",H3174&lt;&gt;"United Kingdom"),"Drop","Keep")</f>
        <v/>
      </c>
    </row>
    <row r="3175">
      <c r="A3175" t="n">
        <v>540275</v>
      </c>
      <c r="B3175" t="n">
        <v>22328</v>
      </c>
      <c r="C3175" t="inlineStr">
        <is>
          <t xml:space="preserve">ROUND SNACK BOXES SET OF 4 FRUITS </t>
        </is>
      </c>
      <c r="D3175" t="n">
        <v>5</v>
      </c>
      <c r="E3175" s="8" t="n">
        <v>40549.50763888889</v>
      </c>
      <c r="F3175" s="9" t="n">
        <v>2.95</v>
      </c>
      <c r="G3175" t="n">
        <v>13680</v>
      </c>
      <c r="H3175" t="inlineStr">
        <is>
          <t>United Kingdom</t>
        </is>
      </c>
      <c r="I3175" s="10">
        <f>IF(OR(G3175="",LEFT(A3175,1)="C",D3175&lt;=0,F3175&lt;=0,ISNUMBER(MATCH(B3175,NonProduct,0)),LEFT(B3175,5)="gift_",H3175&lt;&gt;"United Kingdom"),"Drop","Keep")</f>
        <v/>
      </c>
    </row>
    <row r="3176">
      <c r="A3176" t="n">
        <v>540275</v>
      </c>
      <c r="B3176" t="n">
        <v>22326</v>
      </c>
      <c r="C3176" t="inlineStr">
        <is>
          <t xml:space="preserve">ROUND SNACK BOXES SET OF4 WOODLAND </t>
        </is>
      </c>
      <c r="D3176" t="n">
        <v>6</v>
      </c>
      <c r="E3176" s="8" t="n">
        <v>40549.50763888889</v>
      </c>
      <c r="F3176" s="9" t="n">
        <v>2.95</v>
      </c>
      <c r="G3176" t="n">
        <v>13680</v>
      </c>
      <c r="H3176" t="inlineStr">
        <is>
          <t>United Kingdom</t>
        </is>
      </c>
      <c r="I3176" s="10">
        <f>IF(OR(G3176="",LEFT(A3176,1)="C",D3176&lt;=0,F3176&lt;=0,ISNUMBER(MATCH(B3176,NonProduct,0)),LEFT(B3176,5)="gift_",H3176&lt;&gt;"United Kingdom"),"Drop","Keep")</f>
        <v/>
      </c>
    </row>
    <row r="3177">
      <c r="A3177" t="n">
        <v>540275</v>
      </c>
      <c r="B3177" t="n">
        <v>22628</v>
      </c>
      <c r="C3177" t="inlineStr">
        <is>
          <t xml:space="preserve">PICNIC BOXES SET OF 3 RETROSPOT </t>
        </is>
      </c>
      <c r="D3177" t="n">
        <v>4</v>
      </c>
      <c r="E3177" s="8" t="n">
        <v>40549.50763888889</v>
      </c>
      <c r="F3177" s="9" t="n">
        <v>4.95</v>
      </c>
      <c r="G3177" t="n">
        <v>13680</v>
      </c>
      <c r="H3177" t="inlineStr">
        <is>
          <t>United Kingdom</t>
        </is>
      </c>
      <c r="I3177" s="10">
        <f>IF(OR(G3177="",LEFT(A3177,1)="C",D3177&lt;=0,F3177&lt;=0,ISNUMBER(MATCH(B3177,NonProduct,0)),LEFT(B3177,5)="gift_",H3177&lt;&gt;"United Kingdom"),"Drop","Keep")</f>
        <v/>
      </c>
    </row>
    <row r="3178">
      <c r="A3178" t="n">
        <v>540275</v>
      </c>
      <c r="B3178" t="n">
        <v>84991</v>
      </c>
      <c r="C3178" t="inlineStr">
        <is>
          <t>60 TEATIME FAIRY CAKE CASES</t>
        </is>
      </c>
      <c r="D3178" t="n">
        <v>24</v>
      </c>
      <c r="E3178" s="8" t="n">
        <v>40549.50763888889</v>
      </c>
      <c r="F3178" s="9" t="n">
        <v>0.55</v>
      </c>
      <c r="G3178" t="n">
        <v>13680</v>
      </c>
      <c r="H3178" t="inlineStr">
        <is>
          <t>United Kingdom</t>
        </is>
      </c>
      <c r="I3178" s="10">
        <f>IF(OR(G3178="",LEFT(A3178,1)="C",D3178&lt;=0,F3178&lt;=0,ISNUMBER(MATCH(B3178,NonProduct,0)),LEFT(B3178,5)="gift_",H3178&lt;&gt;"United Kingdom"),"Drop","Keep")</f>
        <v/>
      </c>
    </row>
    <row r="3179">
      <c r="A3179" t="n">
        <v>540275</v>
      </c>
      <c r="B3179" t="inlineStr">
        <is>
          <t>84997B</t>
        </is>
      </c>
      <c r="C3179" t="inlineStr">
        <is>
          <t>RED 3 PIECE RETROSPOT CUTLERY SET</t>
        </is>
      </c>
      <c r="D3179" t="n">
        <v>24</v>
      </c>
      <c r="E3179" s="8" t="n">
        <v>40549.50763888889</v>
      </c>
      <c r="F3179" s="9" t="n">
        <v>3.75</v>
      </c>
      <c r="G3179" t="n">
        <v>13680</v>
      </c>
      <c r="H3179" t="inlineStr">
        <is>
          <t>United Kingdom</t>
        </is>
      </c>
      <c r="I3179" s="10">
        <f>IF(OR(G3179="",LEFT(A3179,1)="C",D3179&lt;=0,F3179&lt;=0,ISNUMBER(MATCH(B3179,NonProduct,0)),LEFT(B3179,5)="gift_",H3179&lt;&gt;"United Kingdom"),"Drop","Keep")</f>
        <v/>
      </c>
    </row>
    <row r="3180">
      <c r="A3180" t="n">
        <v>540275</v>
      </c>
      <c r="B3180" t="inlineStr">
        <is>
          <t>84997D</t>
        </is>
      </c>
      <c r="C3180" t="inlineStr">
        <is>
          <t>PINK 3 PIECE POLKADOT CUTLERY SET</t>
        </is>
      </c>
      <c r="D3180" t="n">
        <v>24</v>
      </c>
      <c r="E3180" s="8" t="n">
        <v>40549.50763888889</v>
      </c>
      <c r="F3180" s="9" t="n">
        <v>3.75</v>
      </c>
      <c r="G3180" t="n">
        <v>13680</v>
      </c>
      <c r="H3180" t="inlineStr">
        <is>
          <t>United Kingdom</t>
        </is>
      </c>
      <c r="I3180" s="10">
        <f>IF(OR(G3180="",LEFT(A3180,1)="C",D3180&lt;=0,F3180&lt;=0,ISNUMBER(MATCH(B3180,NonProduct,0)),LEFT(B3180,5)="gift_",H3180&lt;&gt;"United Kingdom"),"Drop","Keep")</f>
        <v/>
      </c>
    </row>
    <row r="3181">
      <c r="A3181" t="n">
        <v>540275</v>
      </c>
      <c r="B3181" t="n">
        <v>22352</v>
      </c>
      <c r="C3181" t="inlineStr">
        <is>
          <t xml:space="preserve">LUNCH BOX WITH CUTLERY RETROSPOT </t>
        </is>
      </c>
      <c r="D3181" t="n">
        <v>6</v>
      </c>
      <c r="E3181" s="8" t="n">
        <v>40549.50763888889</v>
      </c>
      <c r="F3181" s="9" t="n">
        <v>2.55</v>
      </c>
      <c r="G3181" t="n">
        <v>13680</v>
      </c>
      <c r="H3181" t="inlineStr">
        <is>
          <t>United Kingdom</t>
        </is>
      </c>
      <c r="I3181" s="10">
        <f>IF(OR(G3181="",LEFT(A3181,1)="C",D3181&lt;=0,F3181&lt;=0,ISNUMBER(MATCH(B3181,NonProduct,0)),LEFT(B3181,5)="gift_",H3181&lt;&gt;"United Kingdom"),"Drop","Keep")</f>
        <v/>
      </c>
    </row>
    <row r="3182">
      <c r="A3182" t="n">
        <v>540275</v>
      </c>
      <c r="B3182" t="n">
        <v>22197</v>
      </c>
      <c r="C3182" t="inlineStr">
        <is>
          <t>SMALL POPCORN HOLDER</t>
        </is>
      </c>
      <c r="D3182" t="n">
        <v>10</v>
      </c>
      <c r="E3182" s="8" t="n">
        <v>40549.50763888889</v>
      </c>
      <c r="F3182" s="9" t="n">
        <v>0.85</v>
      </c>
      <c r="G3182" t="n">
        <v>13680</v>
      </c>
      <c r="H3182" t="inlineStr">
        <is>
          <t>United Kingdom</t>
        </is>
      </c>
      <c r="I3182" s="10">
        <f>IF(OR(G3182="",LEFT(A3182,1)="C",D3182&lt;=0,F3182&lt;=0,ISNUMBER(MATCH(B3182,NonProduct,0)),LEFT(B3182,5)="gift_",H3182&lt;&gt;"United Kingdom"),"Drop","Keep")</f>
        <v/>
      </c>
    </row>
    <row r="3183">
      <c r="A3183" t="n">
        <v>540275</v>
      </c>
      <c r="B3183" t="inlineStr">
        <is>
          <t>47566B</t>
        </is>
      </c>
      <c r="C3183" t="inlineStr">
        <is>
          <t>TEA TIME PARTY BUNTING</t>
        </is>
      </c>
      <c r="D3183" t="n">
        <v>50</v>
      </c>
      <c r="E3183" s="8" t="n">
        <v>40549.50763888889</v>
      </c>
      <c r="F3183" s="9" t="n">
        <v>3.75</v>
      </c>
      <c r="G3183" t="n">
        <v>13680</v>
      </c>
      <c r="H3183" t="inlineStr">
        <is>
          <t>United Kingdom</t>
        </is>
      </c>
      <c r="I3183" s="10">
        <f>IF(OR(G3183="",LEFT(A3183,1)="C",D3183&lt;=0,F3183&lt;=0,ISNUMBER(MATCH(B3183,NonProduct,0)),LEFT(B3183,5)="gift_",H3183&lt;&gt;"United Kingdom"),"Drop","Keep")</f>
        <v/>
      </c>
    </row>
    <row r="3184">
      <c r="A3184" t="n">
        <v>540275</v>
      </c>
      <c r="B3184" t="n">
        <v>79321</v>
      </c>
      <c r="C3184" t="inlineStr">
        <is>
          <t>CHILLI LIGHTS</t>
        </is>
      </c>
      <c r="D3184" t="n">
        <v>72</v>
      </c>
      <c r="E3184" s="8" t="n">
        <v>40549.50763888889</v>
      </c>
      <c r="F3184" s="9" t="n">
        <v>4.25</v>
      </c>
      <c r="G3184" t="n">
        <v>13680</v>
      </c>
      <c r="H3184" t="inlineStr">
        <is>
          <t>United Kingdom</t>
        </is>
      </c>
      <c r="I3184" s="10">
        <f>IF(OR(G3184="",LEFT(A3184,1)="C",D3184&lt;=0,F3184&lt;=0,ISNUMBER(MATCH(B3184,NonProduct,0)),LEFT(B3184,5)="gift_",H3184&lt;&gt;"United Kingdom"),"Drop","Keep")</f>
        <v/>
      </c>
    </row>
    <row r="3185">
      <c r="A3185" t="n">
        <v>540275</v>
      </c>
      <c r="B3185" t="n">
        <v>20725</v>
      </c>
      <c r="C3185" t="inlineStr">
        <is>
          <t>LUNCH BAG RED RETROSPOT</t>
        </is>
      </c>
      <c r="D3185" t="n">
        <v>100</v>
      </c>
      <c r="E3185" s="8" t="n">
        <v>40549.50763888889</v>
      </c>
      <c r="F3185" s="9" t="n">
        <v>1.45</v>
      </c>
      <c r="G3185" t="n">
        <v>13680</v>
      </c>
      <c r="H3185" t="inlineStr">
        <is>
          <t>United Kingdom</t>
        </is>
      </c>
      <c r="I3185" s="10">
        <f>IF(OR(G3185="",LEFT(A3185,1)="C",D3185&lt;=0,F3185&lt;=0,ISNUMBER(MATCH(B3185,NonProduct,0)),LEFT(B3185,5)="gift_",H3185&lt;&gt;"United Kingdom"),"Drop","Keep")</f>
        <v/>
      </c>
    </row>
    <row r="3186">
      <c r="A3186" t="n">
        <v>540275</v>
      </c>
      <c r="B3186" t="n">
        <v>21430</v>
      </c>
      <c r="C3186" t="inlineStr">
        <is>
          <t>SET/3 RED GINGHAM ROSE STORAGE BOX</t>
        </is>
      </c>
      <c r="D3186" t="n">
        <v>24</v>
      </c>
      <c r="E3186" s="8" t="n">
        <v>40549.50763888889</v>
      </c>
      <c r="F3186" s="9" t="n">
        <v>3.39</v>
      </c>
      <c r="G3186" t="n">
        <v>13680</v>
      </c>
      <c r="H3186" t="inlineStr">
        <is>
          <t>United Kingdom</t>
        </is>
      </c>
      <c r="I3186" s="10">
        <f>IF(OR(G3186="",LEFT(A3186,1)="C",D3186&lt;=0,F3186&lt;=0,ISNUMBER(MATCH(B3186,NonProduct,0)),LEFT(B3186,5)="gift_",H3186&lt;&gt;"United Kingdom"),"Drop","Keep")</f>
        <v/>
      </c>
    </row>
    <row r="3187">
      <c r="A3187" t="n">
        <v>540275</v>
      </c>
      <c r="B3187" t="inlineStr">
        <is>
          <t>85099B</t>
        </is>
      </c>
      <c r="C3187" t="inlineStr">
        <is>
          <t>JUMBO BAG RED RETROSPOT</t>
        </is>
      </c>
      <c r="D3187" t="n">
        <v>100</v>
      </c>
      <c r="E3187" s="8" t="n">
        <v>40549.50763888889</v>
      </c>
      <c r="F3187" s="9" t="n">
        <v>1.65</v>
      </c>
      <c r="G3187" t="n">
        <v>13680</v>
      </c>
      <c r="H3187" t="inlineStr">
        <is>
          <t>United Kingdom</t>
        </is>
      </c>
      <c r="I3187" s="10">
        <f>IF(OR(G3187="",LEFT(A3187,1)="C",D3187&lt;=0,F3187&lt;=0,ISNUMBER(MATCH(B3187,NonProduct,0)),LEFT(B3187,5)="gift_",H3187&lt;&gt;"United Kingdom"),"Drop","Keep")</f>
        <v/>
      </c>
    </row>
    <row r="3188">
      <c r="A3188" t="n">
        <v>540276</v>
      </c>
      <c r="B3188" t="inlineStr">
        <is>
          <t>85099C</t>
        </is>
      </c>
      <c r="C3188" t="inlineStr">
        <is>
          <t>JUMBO  BAG BAROQUE BLACK WHITE</t>
        </is>
      </c>
      <c r="D3188" t="n">
        <v>30</v>
      </c>
      <c r="E3188" s="8" t="n">
        <v>40549.51111111111</v>
      </c>
      <c r="F3188" s="9" t="n">
        <v>1.95</v>
      </c>
      <c r="G3188" t="n">
        <v>14680</v>
      </c>
      <c r="H3188" t="inlineStr">
        <is>
          <t>United Kingdom</t>
        </is>
      </c>
      <c r="I3188" s="10">
        <f>IF(OR(G3188="",LEFT(A3188,1)="C",D3188&lt;=0,F3188&lt;=0,ISNUMBER(MATCH(B3188,NonProduct,0)),LEFT(B3188,5)="gift_",H3188&lt;&gt;"United Kingdom"),"Drop","Keep")</f>
        <v/>
      </c>
    </row>
    <row r="3189">
      <c r="A3189" t="n">
        <v>540276</v>
      </c>
      <c r="B3189" t="inlineStr">
        <is>
          <t>85099B</t>
        </is>
      </c>
      <c r="C3189" t="inlineStr">
        <is>
          <t>JUMBO BAG RED RETROSPOT</t>
        </is>
      </c>
      <c r="D3189" t="n">
        <v>100</v>
      </c>
      <c r="E3189" s="8" t="n">
        <v>40549.51111111111</v>
      </c>
      <c r="F3189" s="9" t="n">
        <v>1.65</v>
      </c>
      <c r="G3189" t="n">
        <v>14680</v>
      </c>
      <c r="H3189" t="inlineStr">
        <is>
          <t>United Kingdom</t>
        </is>
      </c>
      <c r="I3189" s="10">
        <f>IF(OR(G3189="",LEFT(A3189,1)="C",D3189&lt;=0,F3189&lt;=0,ISNUMBER(MATCH(B3189,NonProduct,0)),LEFT(B3189,5)="gift_",H3189&lt;&gt;"United Kingdom"),"Drop","Keep")</f>
        <v/>
      </c>
    </row>
    <row r="3190">
      <c r="A3190" t="n">
        <v>540276</v>
      </c>
      <c r="B3190" t="inlineStr">
        <is>
          <t>84997D</t>
        </is>
      </c>
      <c r="C3190" t="inlineStr">
        <is>
          <t>PINK 3 PIECE POLKADOT CUTLERY SET</t>
        </is>
      </c>
      <c r="D3190" t="n">
        <v>24</v>
      </c>
      <c r="E3190" s="8" t="n">
        <v>40549.51111111111</v>
      </c>
      <c r="F3190" s="9" t="n">
        <v>3.75</v>
      </c>
      <c r="G3190" t="n">
        <v>14680</v>
      </c>
      <c r="H3190" t="inlineStr">
        <is>
          <t>United Kingdom</t>
        </is>
      </c>
      <c r="I3190" s="10">
        <f>IF(OR(G3190="",LEFT(A3190,1)="C",D3190&lt;=0,F3190&lt;=0,ISNUMBER(MATCH(B3190,NonProduct,0)),LEFT(B3190,5)="gift_",H3190&lt;&gt;"United Kingdom"),"Drop","Keep")</f>
        <v/>
      </c>
    </row>
    <row r="3191">
      <c r="A3191" t="n">
        <v>540276</v>
      </c>
      <c r="B3191" t="inlineStr">
        <is>
          <t>84997B</t>
        </is>
      </c>
      <c r="C3191" t="inlineStr">
        <is>
          <t>RED 3 PIECE RETROSPOT CUTLERY SET</t>
        </is>
      </c>
      <c r="D3191" t="n">
        <v>24</v>
      </c>
      <c r="E3191" s="8" t="n">
        <v>40549.51111111111</v>
      </c>
      <c r="F3191" s="9" t="n">
        <v>3.75</v>
      </c>
      <c r="G3191" t="n">
        <v>14680</v>
      </c>
      <c r="H3191" t="inlineStr">
        <is>
          <t>United Kingdom</t>
        </is>
      </c>
      <c r="I3191" s="10">
        <f>IF(OR(G3191="",LEFT(A3191,1)="C",D3191&lt;=0,F3191&lt;=0,ISNUMBER(MATCH(B3191,NonProduct,0)),LEFT(B3191,5)="gift_",H3191&lt;&gt;"United Kingdom"),"Drop","Keep")</f>
        <v/>
      </c>
    </row>
    <row r="3192">
      <c r="A3192" t="n">
        <v>540276</v>
      </c>
      <c r="B3192" t="n">
        <v>84991</v>
      </c>
      <c r="C3192" t="inlineStr">
        <is>
          <t>60 TEATIME FAIRY CAKE CASES</t>
        </is>
      </c>
      <c r="D3192" t="n">
        <v>24</v>
      </c>
      <c r="E3192" s="8" t="n">
        <v>40549.51111111111</v>
      </c>
      <c r="F3192" s="9" t="n">
        <v>0.55</v>
      </c>
      <c r="G3192" t="n">
        <v>14680</v>
      </c>
      <c r="H3192" t="inlineStr">
        <is>
          <t>United Kingdom</t>
        </is>
      </c>
      <c r="I3192" s="10">
        <f>IF(OR(G3192="",LEFT(A3192,1)="C",D3192&lt;=0,F3192&lt;=0,ISNUMBER(MATCH(B3192,NonProduct,0)),LEFT(B3192,5)="gift_",H3192&lt;&gt;"United Kingdom"),"Drop","Keep")</f>
        <v/>
      </c>
    </row>
    <row r="3193">
      <c r="A3193" t="n">
        <v>540276</v>
      </c>
      <c r="B3193" t="n">
        <v>79321</v>
      </c>
      <c r="C3193" t="inlineStr">
        <is>
          <t>CHILLI LIGHTS</t>
        </is>
      </c>
      <c r="D3193" t="n">
        <v>72</v>
      </c>
      <c r="E3193" s="8" t="n">
        <v>40549.51111111111</v>
      </c>
      <c r="F3193" s="9" t="n">
        <v>4.25</v>
      </c>
      <c r="G3193" t="n">
        <v>14680</v>
      </c>
      <c r="H3193" t="inlineStr">
        <is>
          <t>United Kingdom</t>
        </is>
      </c>
      <c r="I3193" s="10">
        <f>IF(OR(G3193="",LEFT(A3193,1)="C",D3193&lt;=0,F3193&lt;=0,ISNUMBER(MATCH(B3193,NonProduct,0)),LEFT(B3193,5)="gift_",H3193&lt;&gt;"United Kingdom"),"Drop","Keep")</f>
        <v/>
      </c>
    </row>
    <row r="3194">
      <c r="A3194" t="n">
        <v>540276</v>
      </c>
      <c r="B3194" t="inlineStr">
        <is>
          <t>47566B</t>
        </is>
      </c>
      <c r="C3194" t="inlineStr">
        <is>
          <t>TEA TIME PARTY BUNTING</t>
        </is>
      </c>
      <c r="D3194" t="n">
        <v>50</v>
      </c>
      <c r="E3194" s="8" t="n">
        <v>40549.51111111111</v>
      </c>
      <c r="F3194" s="9" t="n">
        <v>3.75</v>
      </c>
      <c r="G3194" t="n">
        <v>14680</v>
      </c>
      <c r="H3194" t="inlineStr">
        <is>
          <t>United Kingdom</t>
        </is>
      </c>
      <c r="I3194" s="10">
        <f>IF(OR(G3194="",LEFT(A3194,1)="C",D3194&lt;=0,F3194&lt;=0,ISNUMBER(MATCH(B3194,NonProduct,0)),LEFT(B3194,5)="gift_",H3194&lt;&gt;"United Kingdom"),"Drop","Keep")</f>
        <v/>
      </c>
    </row>
    <row r="3195">
      <c r="A3195" t="n">
        <v>540276</v>
      </c>
      <c r="B3195" t="n">
        <v>22628</v>
      </c>
      <c r="C3195" t="inlineStr">
        <is>
          <t xml:space="preserve">PICNIC BOXES SET OF 3 RETROSPOT </t>
        </is>
      </c>
      <c r="D3195" t="n">
        <v>4</v>
      </c>
      <c r="E3195" s="8" t="n">
        <v>40549.51111111111</v>
      </c>
      <c r="F3195" s="9" t="n">
        <v>4.95</v>
      </c>
      <c r="G3195" t="n">
        <v>14680</v>
      </c>
      <c r="H3195" t="inlineStr">
        <is>
          <t>United Kingdom</t>
        </is>
      </c>
      <c r="I3195" s="10">
        <f>IF(OR(G3195="",LEFT(A3195,1)="C",D3195&lt;=0,F3195&lt;=0,ISNUMBER(MATCH(B3195,NonProduct,0)),LEFT(B3195,5)="gift_",H3195&lt;&gt;"United Kingdom"),"Drop","Keep")</f>
        <v/>
      </c>
    </row>
    <row r="3196">
      <c r="A3196" t="n">
        <v>540276</v>
      </c>
      <c r="B3196" t="n">
        <v>22386</v>
      </c>
      <c r="C3196" t="inlineStr">
        <is>
          <t>JUMBO BAG PINK POLKADOT</t>
        </is>
      </c>
      <c r="D3196" t="n">
        <v>20</v>
      </c>
      <c r="E3196" s="8" t="n">
        <v>40549.51111111111</v>
      </c>
      <c r="F3196" s="9" t="n">
        <v>1.95</v>
      </c>
      <c r="G3196" t="n">
        <v>14680</v>
      </c>
      <c r="H3196" t="inlineStr">
        <is>
          <t>United Kingdom</t>
        </is>
      </c>
      <c r="I3196" s="10">
        <f>IF(OR(G3196="",LEFT(A3196,1)="C",D3196&lt;=0,F3196&lt;=0,ISNUMBER(MATCH(B3196,NonProduct,0)),LEFT(B3196,5)="gift_",H3196&lt;&gt;"United Kingdom"),"Drop","Keep")</f>
        <v/>
      </c>
    </row>
    <row r="3197">
      <c r="A3197" t="n">
        <v>540276</v>
      </c>
      <c r="B3197" t="n">
        <v>22352</v>
      </c>
      <c r="C3197" t="inlineStr">
        <is>
          <t xml:space="preserve">LUNCH BOX WITH CUTLERY RETROSPOT </t>
        </is>
      </c>
      <c r="D3197" t="n">
        <v>6</v>
      </c>
      <c r="E3197" s="8" t="n">
        <v>40549.51111111111</v>
      </c>
      <c r="F3197" s="9" t="n">
        <v>2.55</v>
      </c>
      <c r="G3197" t="n">
        <v>14680</v>
      </c>
      <c r="H3197" t="inlineStr">
        <is>
          <t>United Kingdom</t>
        </is>
      </c>
      <c r="I3197" s="10">
        <f>IF(OR(G3197="",LEFT(A3197,1)="C",D3197&lt;=0,F3197&lt;=0,ISNUMBER(MATCH(B3197,NonProduct,0)),LEFT(B3197,5)="gift_",H3197&lt;&gt;"United Kingdom"),"Drop","Keep")</f>
        <v/>
      </c>
    </row>
    <row r="3198">
      <c r="A3198" t="n">
        <v>540276</v>
      </c>
      <c r="B3198" t="n">
        <v>22328</v>
      </c>
      <c r="C3198" t="inlineStr">
        <is>
          <t xml:space="preserve">ROUND SNACK BOXES SET OF 4 FRUITS </t>
        </is>
      </c>
      <c r="D3198" t="n">
        <v>5</v>
      </c>
      <c r="E3198" s="8" t="n">
        <v>40549.51111111111</v>
      </c>
      <c r="F3198" s="9" t="n">
        <v>2.95</v>
      </c>
      <c r="G3198" t="n">
        <v>14680</v>
      </c>
      <c r="H3198" t="inlineStr">
        <is>
          <t>United Kingdom</t>
        </is>
      </c>
      <c r="I3198" s="10">
        <f>IF(OR(G3198="",LEFT(A3198,1)="C",D3198&lt;=0,F3198&lt;=0,ISNUMBER(MATCH(B3198,NonProduct,0)),LEFT(B3198,5)="gift_",H3198&lt;&gt;"United Kingdom"),"Drop","Keep")</f>
        <v/>
      </c>
    </row>
    <row r="3199">
      <c r="A3199" t="n">
        <v>540276</v>
      </c>
      <c r="B3199" t="n">
        <v>22326</v>
      </c>
      <c r="C3199" t="inlineStr">
        <is>
          <t xml:space="preserve">ROUND SNACK BOXES SET OF4 WOODLAND </t>
        </is>
      </c>
      <c r="D3199" t="n">
        <v>6</v>
      </c>
      <c r="E3199" s="8" t="n">
        <v>40549.51111111111</v>
      </c>
      <c r="F3199" s="9" t="n">
        <v>2.95</v>
      </c>
      <c r="G3199" t="n">
        <v>14680</v>
      </c>
      <c r="H3199" t="inlineStr">
        <is>
          <t>United Kingdom</t>
        </is>
      </c>
      <c r="I3199" s="10">
        <f>IF(OR(G3199="",LEFT(A3199,1)="C",D3199&lt;=0,F3199&lt;=0,ISNUMBER(MATCH(B3199,NonProduct,0)),LEFT(B3199,5)="gift_",H3199&lt;&gt;"United Kingdom"),"Drop","Keep")</f>
        <v/>
      </c>
    </row>
    <row r="3200">
      <c r="A3200" t="n">
        <v>540276</v>
      </c>
      <c r="B3200" t="n">
        <v>22197</v>
      </c>
      <c r="C3200" t="inlineStr">
        <is>
          <t>SMALL POPCORN HOLDER</t>
        </is>
      </c>
      <c r="D3200" t="n">
        <v>10</v>
      </c>
      <c r="E3200" s="8" t="n">
        <v>40549.51111111111</v>
      </c>
      <c r="F3200" s="9" t="n">
        <v>0.85</v>
      </c>
      <c r="G3200" t="n">
        <v>14680</v>
      </c>
      <c r="H3200" t="inlineStr">
        <is>
          <t>United Kingdom</t>
        </is>
      </c>
      <c r="I3200" s="10">
        <f>IF(OR(G3200="",LEFT(A3200,1)="C",D3200&lt;=0,F3200&lt;=0,ISNUMBER(MATCH(B3200,NonProduct,0)),LEFT(B3200,5)="gift_",H3200&lt;&gt;"United Kingdom"),"Drop","Keep")</f>
        <v/>
      </c>
    </row>
    <row r="3201">
      <c r="A3201" t="n">
        <v>540276</v>
      </c>
      <c r="B3201" t="n">
        <v>21430</v>
      </c>
      <c r="C3201" t="inlineStr">
        <is>
          <t>SET/3 RED GINGHAM ROSE STORAGE BOX</t>
        </is>
      </c>
      <c r="D3201" t="n">
        <v>24</v>
      </c>
      <c r="E3201" s="8" t="n">
        <v>40549.51111111111</v>
      </c>
      <c r="F3201" s="9" t="n">
        <v>3.39</v>
      </c>
      <c r="G3201" t="n">
        <v>14680</v>
      </c>
      <c r="H3201" t="inlineStr">
        <is>
          <t>United Kingdom</t>
        </is>
      </c>
      <c r="I3201" s="10">
        <f>IF(OR(G3201="",LEFT(A3201,1)="C",D3201&lt;=0,F3201&lt;=0,ISNUMBER(MATCH(B3201,NonProduct,0)),LEFT(B3201,5)="gift_",H3201&lt;&gt;"United Kingdom"),"Drop","Keep")</f>
        <v/>
      </c>
    </row>
    <row r="3202">
      <c r="A3202" t="n">
        <v>540276</v>
      </c>
      <c r="B3202" t="n">
        <v>20728</v>
      </c>
      <c r="C3202" t="inlineStr">
        <is>
          <t>LUNCH BAG CARS BLUE</t>
        </is>
      </c>
      <c r="D3202" t="n">
        <v>30</v>
      </c>
      <c r="E3202" s="8" t="n">
        <v>40549.51111111111</v>
      </c>
      <c r="F3202" s="9" t="n">
        <v>1.65</v>
      </c>
      <c r="G3202" t="n">
        <v>14680</v>
      </c>
      <c r="H3202" t="inlineStr">
        <is>
          <t>United Kingdom</t>
        </is>
      </c>
      <c r="I3202" s="10">
        <f>IF(OR(G3202="",LEFT(A3202,1)="C",D3202&lt;=0,F3202&lt;=0,ISNUMBER(MATCH(B3202,NonProduct,0)),LEFT(B3202,5)="gift_",H3202&lt;&gt;"United Kingdom"),"Drop","Keep")</f>
        <v/>
      </c>
    </row>
    <row r="3203">
      <c r="A3203" t="n">
        <v>540276</v>
      </c>
      <c r="B3203" t="n">
        <v>20727</v>
      </c>
      <c r="C3203" t="inlineStr">
        <is>
          <t>LUNCH BAG  BLACK SKULL.</t>
        </is>
      </c>
      <c r="D3203" t="n">
        <v>30</v>
      </c>
      <c r="E3203" s="8" t="n">
        <v>40549.51111111111</v>
      </c>
      <c r="F3203" s="9" t="n">
        <v>1.65</v>
      </c>
      <c r="G3203" t="n">
        <v>14680</v>
      </c>
      <c r="H3203" t="inlineStr">
        <is>
          <t>United Kingdom</t>
        </is>
      </c>
      <c r="I3203" s="10">
        <f>IF(OR(G3203="",LEFT(A3203,1)="C",D3203&lt;=0,F3203&lt;=0,ISNUMBER(MATCH(B3203,NonProduct,0)),LEFT(B3203,5)="gift_",H3203&lt;&gt;"United Kingdom"),"Drop","Keep")</f>
        <v/>
      </c>
    </row>
    <row r="3204">
      <c r="A3204" t="n">
        <v>540276</v>
      </c>
      <c r="B3204" t="n">
        <v>20726</v>
      </c>
      <c r="C3204" t="inlineStr">
        <is>
          <t>LUNCH BAG WOODLAND</t>
        </is>
      </c>
      <c r="D3204" t="n">
        <v>40</v>
      </c>
      <c r="E3204" s="8" t="n">
        <v>40549.51111111111</v>
      </c>
      <c r="F3204" s="9" t="n">
        <v>1.65</v>
      </c>
      <c r="G3204" t="n">
        <v>14680</v>
      </c>
      <c r="H3204" t="inlineStr">
        <is>
          <t>United Kingdom</t>
        </is>
      </c>
      <c r="I3204" s="10">
        <f>IF(OR(G3204="",LEFT(A3204,1)="C",D3204&lt;=0,F3204&lt;=0,ISNUMBER(MATCH(B3204,NonProduct,0)),LEFT(B3204,5)="gift_",H3204&lt;&gt;"United Kingdom"),"Drop","Keep")</f>
        <v/>
      </c>
    </row>
    <row r="3205">
      <c r="A3205" t="n">
        <v>540276</v>
      </c>
      <c r="B3205" t="n">
        <v>20725</v>
      </c>
      <c r="C3205" t="inlineStr">
        <is>
          <t>LUNCH BAG RED RETROSPOT</t>
        </is>
      </c>
      <c r="D3205" t="n">
        <v>100</v>
      </c>
      <c r="E3205" s="8" t="n">
        <v>40549.51111111111</v>
      </c>
      <c r="F3205" s="9" t="n">
        <v>1.45</v>
      </c>
      <c r="G3205" t="n">
        <v>14680</v>
      </c>
      <c r="H3205" t="inlineStr">
        <is>
          <t>United Kingdom</t>
        </is>
      </c>
      <c r="I3205" s="10">
        <f>IF(OR(G3205="",LEFT(A3205,1)="C",D3205&lt;=0,F3205&lt;=0,ISNUMBER(MATCH(B3205,NonProduct,0)),LEFT(B3205,5)="gift_",H3205&lt;&gt;"United Kingdom"),"Drop","Keep")</f>
        <v/>
      </c>
    </row>
    <row r="3206">
      <c r="A3206" t="n">
        <v>540276</v>
      </c>
      <c r="B3206" t="n">
        <v>20719</v>
      </c>
      <c r="C3206" t="inlineStr">
        <is>
          <t>WOODLAND CHARLOTTE BAG</t>
        </is>
      </c>
      <c r="D3206" t="n">
        <v>30</v>
      </c>
      <c r="E3206" s="8" t="n">
        <v>40549.51111111111</v>
      </c>
      <c r="F3206" s="9" t="n">
        <v>0.85</v>
      </c>
      <c r="G3206" t="n">
        <v>14680</v>
      </c>
      <c r="H3206" t="inlineStr">
        <is>
          <t>United Kingdom</t>
        </is>
      </c>
      <c r="I3206" s="10">
        <f>IF(OR(G3206="",LEFT(A3206,1)="C",D3206&lt;=0,F3206&lt;=0,ISNUMBER(MATCH(B3206,NonProduct,0)),LEFT(B3206,5)="gift_",H3206&lt;&gt;"United Kingdom"),"Drop","Keep")</f>
        <v/>
      </c>
    </row>
    <row r="3207">
      <c r="A3207" t="n">
        <v>540276</v>
      </c>
      <c r="B3207" t="n">
        <v>20713</v>
      </c>
      <c r="C3207" t="inlineStr">
        <is>
          <t>JUMBO BAG OWLS</t>
        </is>
      </c>
      <c r="D3207" t="n">
        <v>10</v>
      </c>
      <c r="E3207" s="8" t="n">
        <v>40549.51111111111</v>
      </c>
      <c r="F3207" s="9" t="n">
        <v>1.95</v>
      </c>
      <c r="G3207" t="n">
        <v>14680</v>
      </c>
      <c r="H3207" t="inlineStr">
        <is>
          <t>United Kingdom</t>
        </is>
      </c>
      <c r="I3207" s="10">
        <f>IF(OR(G3207="",LEFT(A3207,1)="C",D3207&lt;=0,F3207&lt;=0,ISNUMBER(MATCH(B3207,NonProduct,0)),LEFT(B3207,5)="gift_",H3207&lt;&gt;"United Kingdom"),"Drop","Keep")</f>
        <v/>
      </c>
    </row>
    <row r="3208">
      <c r="A3208" t="n">
        <v>540276</v>
      </c>
      <c r="B3208" t="n">
        <v>20712</v>
      </c>
      <c r="C3208" t="inlineStr">
        <is>
          <t>JUMBO BAG WOODLAND ANIMALS</t>
        </is>
      </c>
      <c r="D3208" t="n">
        <v>30</v>
      </c>
      <c r="E3208" s="8" t="n">
        <v>40549.51111111111</v>
      </c>
      <c r="F3208" s="9" t="n">
        <v>1.95</v>
      </c>
      <c r="G3208" t="n">
        <v>14680</v>
      </c>
      <c r="H3208" t="inlineStr">
        <is>
          <t>United Kingdom</t>
        </is>
      </c>
      <c r="I3208" s="10">
        <f>IF(OR(G3208="",LEFT(A3208,1)="C",D3208&lt;=0,F3208&lt;=0,ISNUMBER(MATCH(B3208,NonProduct,0)),LEFT(B3208,5)="gift_",H3208&lt;&gt;"United Kingdom"),"Drop","Keep")</f>
        <v/>
      </c>
    </row>
    <row r="3209">
      <c r="A3209" t="n">
        <v>540277</v>
      </c>
      <c r="B3209" t="inlineStr">
        <is>
          <t>82494L</t>
        </is>
      </c>
      <c r="C3209" t="inlineStr">
        <is>
          <t xml:space="preserve">WOODEN FRAME ANTIQUE WHITE </t>
        </is>
      </c>
      <c r="D3209" t="n">
        <v>72</v>
      </c>
      <c r="E3209" s="8" t="n">
        <v>40549.5125</v>
      </c>
      <c r="F3209" s="9" t="n">
        <v>2.55</v>
      </c>
      <c r="G3209" t="n">
        <v>14258</v>
      </c>
      <c r="H3209" t="inlineStr">
        <is>
          <t>United Kingdom</t>
        </is>
      </c>
      <c r="I3209" s="10">
        <f>IF(OR(G3209="",LEFT(A3209,1)="C",D3209&lt;=0,F3209&lt;=0,ISNUMBER(MATCH(B3209,NonProduct,0)),LEFT(B3209,5)="gift_",H3209&lt;&gt;"United Kingdom"),"Drop","Keep")</f>
        <v/>
      </c>
    </row>
    <row r="3210">
      <c r="A3210" t="n">
        <v>540277</v>
      </c>
      <c r="B3210" t="n">
        <v>84356</v>
      </c>
      <c r="C3210" t="inlineStr">
        <is>
          <t>POMPOM CURTAIN</t>
        </is>
      </c>
      <c r="D3210" t="n">
        <v>36</v>
      </c>
      <c r="E3210" s="8" t="n">
        <v>40549.5125</v>
      </c>
      <c r="F3210" s="9" t="n">
        <v>1.95</v>
      </c>
      <c r="G3210" t="n">
        <v>14258</v>
      </c>
      <c r="H3210" t="inlineStr">
        <is>
          <t>United Kingdom</t>
        </is>
      </c>
      <c r="I3210" s="10">
        <f>IF(OR(G3210="",LEFT(A3210,1)="C",D3210&lt;=0,F3210&lt;=0,ISNUMBER(MATCH(B3210,NonProduct,0)),LEFT(B3210,5)="gift_",H3210&lt;&gt;"United Kingdom"),"Drop","Keep")</f>
        <v/>
      </c>
    </row>
    <row r="3211">
      <c r="A3211" t="n">
        <v>540277</v>
      </c>
      <c r="B3211" t="n">
        <v>79321</v>
      </c>
      <c r="C3211" t="inlineStr">
        <is>
          <t>CHILLI LIGHTS</t>
        </is>
      </c>
      <c r="D3211" t="n">
        <v>24</v>
      </c>
      <c r="E3211" s="8" t="n">
        <v>40549.5125</v>
      </c>
      <c r="F3211" s="9" t="n">
        <v>4.25</v>
      </c>
      <c r="G3211" t="n">
        <v>14258</v>
      </c>
      <c r="H3211" t="inlineStr">
        <is>
          <t>United Kingdom</t>
        </is>
      </c>
      <c r="I3211" s="10">
        <f>IF(OR(G3211="",LEFT(A3211,1)="C",D3211&lt;=0,F3211&lt;=0,ISNUMBER(MATCH(B3211,NonProduct,0)),LEFT(B3211,5)="gift_",H3211&lt;&gt;"United Kingdom"),"Drop","Keep")</f>
        <v/>
      </c>
    </row>
    <row r="3212">
      <c r="A3212" t="n">
        <v>540277</v>
      </c>
      <c r="B3212" t="n">
        <v>22355</v>
      </c>
      <c r="C3212" t="inlineStr">
        <is>
          <t>CHARLOTTE BAG SUKI DESIGN</t>
        </is>
      </c>
      <c r="D3212" t="n">
        <v>30</v>
      </c>
      <c r="E3212" s="8" t="n">
        <v>40549.5125</v>
      </c>
      <c r="F3212" s="9" t="n">
        <v>0.85</v>
      </c>
      <c r="G3212" t="n">
        <v>14258</v>
      </c>
      <c r="H3212" t="inlineStr">
        <is>
          <t>United Kingdom</t>
        </is>
      </c>
      <c r="I3212" s="10">
        <f>IF(OR(G3212="",LEFT(A3212,1)="C",D3212&lt;=0,F3212&lt;=0,ISNUMBER(MATCH(B3212,NonProduct,0)),LEFT(B3212,5)="gift_",H3212&lt;&gt;"United Kingdom"),"Drop","Keep")</f>
        <v/>
      </c>
    </row>
    <row r="3213">
      <c r="A3213" t="n">
        <v>540277</v>
      </c>
      <c r="B3213" t="n">
        <v>10002</v>
      </c>
      <c r="C3213" t="inlineStr">
        <is>
          <t xml:space="preserve">INFLATABLE POLITICAL GLOBE </t>
        </is>
      </c>
      <c r="D3213" t="n">
        <v>60</v>
      </c>
      <c r="E3213" s="8" t="n">
        <v>40549.5125</v>
      </c>
      <c r="F3213" s="9" t="n">
        <v>0.85</v>
      </c>
      <c r="G3213" t="n">
        <v>14258</v>
      </c>
      <c r="H3213" t="inlineStr">
        <is>
          <t>United Kingdom</t>
        </is>
      </c>
      <c r="I3213" s="10">
        <f>IF(OR(G3213="",LEFT(A3213,1)="C",D3213&lt;=0,F3213&lt;=0,ISNUMBER(MATCH(B3213,NonProduct,0)),LEFT(B3213,5)="gift_",H3213&lt;&gt;"United Kingdom"),"Drop","Keep")</f>
        <v/>
      </c>
    </row>
    <row r="3214">
      <c r="A3214" t="n">
        <v>540277</v>
      </c>
      <c r="B3214" t="inlineStr">
        <is>
          <t>85099F</t>
        </is>
      </c>
      <c r="C3214" t="inlineStr">
        <is>
          <t>JUMBO BAG STRAWBERRY</t>
        </is>
      </c>
      <c r="D3214" t="n">
        <v>100</v>
      </c>
      <c r="E3214" s="8" t="n">
        <v>40549.5125</v>
      </c>
      <c r="F3214" s="9" t="n">
        <v>1.65</v>
      </c>
      <c r="G3214" t="n">
        <v>14258</v>
      </c>
      <c r="H3214" t="inlineStr">
        <is>
          <t>United Kingdom</t>
        </is>
      </c>
      <c r="I3214" s="10">
        <f>IF(OR(G3214="",LEFT(A3214,1)="C",D3214&lt;=0,F3214&lt;=0,ISNUMBER(MATCH(B3214,NonProduct,0)),LEFT(B3214,5)="gift_",H3214&lt;&gt;"United Kingdom"),"Drop","Keep")</f>
        <v/>
      </c>
    </row>
    <row r="3215">
      <c r="A3215" t="n">
        <v>540277</v>
      </c>
      <c r="B3215" t="inlineStr">
        <is>
          <t>85099C</t>
        </is>
      </c>
      <c r="C3215" t="inlineStr">
        <is>
          <t>JUMBO  BAG BAROQUE BLACK WHITE</t>
        </is>
      </c>
      <c r="D3215" t="n">
        <v>100</v>
      </c>
      <c r="E3215" s="8" t="n">
        <v>40549.5125</v>
      </c>
      <c r="F3215" s="9" t="n">
        <v>1.65</v>
      </c>
      <c r="G3215" t="n">
        <v>14258</v>
      </c>
      <c r="H3215" t="inlineStr">
        <is>
          <t>United Kingdom</t>
        </is>
      </c>
      <c r="I3215" s="10">
        <f>IF(OR(G3215="",LEFT(A3215,1)="C",D3215&lt;=0,F3215&lt;=0,ISNUMBER(MATCH(B3215,NonProduct,0)),LEFT(B3215,5)="gift_",H3215&lt;&gt;"United Kingdom"),"Drop","Keep")</f>
        <v/>
      </c>
    </row>
    <row r="3216">
      <c r="A3216" t="n">
        <v>540277</v>
      </c>
      <c r="B3216" t="n">
        <v>21430</v>
      </c>
      <c r="C3216" t="inlineStr">
        <is>
          <t>SET/3 RED GINGHAM ROSE STORAGE BOX</t>
        </is>
      </c>
      <c r="D3216" t="n">
        <v>24</v>
      </c>
      <c r="E3216" s="8" t="n">
        <v>40549.5125</v>
      </c>
      <c r="F3216" s="9" t="n">
        <v>3.39</v>
      </c>
      <c r="G3216" t="n">
        <v>14258</v>
      </c>
      <c r="H3216" t="inlineStr">
        <is>
          <t>United Kingdom</t>
        </is>
      </c>
      <c r="I3216" s="10">
        <f>IF(OR(G3216="",LEFT(A3216,1)="C",D3216&lt;=0,F3216&lt;=0,ISNUMBER(MATCH(B3216,NonProduct,0)),LEFT(B3216,5)="gift_",H3216&lt;&gt;"United Kingdom"),"Drop","Keep")</f>
        <v/>
      </c>
    </row>
    <row r="3217">
      <c r="A3217" t="n">
        <v>540277</v>
      </c>
      <c r="B3217" t="inlineStr">
        <is>
          <t>15056BL</t>
        </is>
      </c>
      <c r="C3217" t="inlineStr">
        <is>
          <t>EDWARDIAN PARASOL BLACK</t>
        </is>
      </c>
      <c r="D3217" t="n">
        <v>60</v>
      </c>
      <c r="E3217" s="8" t="n">
        <v>40549.5125</v>
      </c>
      <c r="F3217" s="9" t="n">
        <v>4.95</v>
      </c>
      <c r="G3217" t="n">
        <v>14258</v>
      </c>
      <c r="H3217" t="inlineStr">
        <is>
          <t>United Kingdom</t>
        </is>
      </c>
      <c r="I3217" s="10">
        <f>IF(OR(G3217="",LEFT(A3217,1)="C",D3217&lt;=0,F3217&lt;=0,ISNUMBER(MATCH(B3217,NonProduct,0)),LEFT(B3217,5)="gift_",H3217&lt;&gt;"United Kingdom"),"Drop","Keep")</f>
        <v/>
      </c>
    </row>
    <row r="3218">
      <c r="A3218" t="n">
        <v>540277</v>
      </c>
      <c r="B3218" t="n">
        <v>21231</v>
      </c>
      <c r="C3218" t="inlineStr">
        <is>
          <t>SWEETHEART CERAMIC TRINKET BOX</t>
        </is>
      </c>
      <c r="D3218" t="n">
        <v>72</v>
      </c>
      <c r="E3218" s="8" t="n">
        <v>40549.5125</v>
      </c>
      <c r="F3218" s="9" t="n">
        <v>1.06</v>
      </c>
      <c r="G3218" t="n">
        <v>14258</v>
      </c>
      <c r="H3218" t="inlineStr">
        <is>
          <t>United Kingdom</t>
        </is>
      </c>
      <c r="I3218" s="10">
        <f>IF(OR(G3218="",LEFT(A3218,1)="C",D3218&lt;=0,F3218&lt;=0,ISNUMBER(MATCH(B3218,NonProduct,0)),LEFT(B3218,5)="gift_",H3218&lt;&gt;"United Kingdom"),"Drop","Keep")</f>
        <v/>
      </c>
    </row>
    <row r="3219">
      <c r="A3219" t="n">
        <v>540277</v>
      </c>
      <c r="B3219" t="n">
        <v>21232</v>
      </c>
      <c r="C3219" t="inlineStr">
        <is>
          <t>STRAWBERRY CERAMIC TRINKET BOX</t>
        </is>
      </c>
      <c r="D3219" t="n">
        <v>72</v>
      </c>
      <c r="E3219" s="8" t="n">
        <v>40549.5125</v>
      </c>
      <c r="F3219" s="9" t="n">
        <v>1.06</v>
      </c>
      <c r="G3219" t="n">
        <v>14258</v>
      </c>
      <c r="H3219" t="inlineStr">
        <is>
          <t>United Kingdom</t>
        </is>
      </c>
      <c r="I3219" s="10">
        <f>IF(OR(G3219="",LEFT(A3219,1)="C",D3219&lt;=0,F3219&lt;=0,ISNUMBER(MATCH(B3219,NonProduct,0)),LEFT(B3219,5)="gift_",H3219&lt;&gt;"United Kingdom"),"Drop","Keep")</f>
        <v/>
      </c>
    </row>
    <row r="3220">
      <c r="A3220" t="n">
        <v>540277</v>
      </c>
      <c r="B3220" t="n">
        <v>37450</v>
      </c>
      <c r="C3220" t="inlineStr">
        <is>
          <t>CERAMIC CAKE BOWL + HANGING CAKES</t>
        </is>
      </c>
      <c r="D3220" t="n">
        <v>36</v>
      </c>
      <c r="E3220" s="8" t="n">
        <v>40549.5125</v>
      </c>
      <c r="F3220" s="9" t="n">
        <v>2.55</v>
      </c>
      <c r="G3220" t="n">
        <v>14258</v>
      </c>
      <c r="H3220" t="inlineStr">
        <is>
          <t>United Kingdom</t>
        </is>
      </c>
      <c r="I3220" s="10">
        <f>IF(OR(G3220="",LEFT(A3220,1)="C",D3220&lt;=0,F3220&lt;=0,ISNUMBER(MATCH(B3220,NonProduct,0)),LEFT(B3220,5)="gift_",H3220&lt;&gt;"United Kingdom"),"Drop","Keep")</f>
        <v/>
      </c>
    </row>
    <row r="3221">
      <c r="A3221" t="n">
        <v>540277</v>
      </c>
      <c r="B3221" t="n">
        <v>37446</v>
      </c>
      <c r="C3221" t="inlineStr">
        <is>
          <t>MINI CAKE STAND WITH HANGING CAKES</t>
        </is>
      </c>
      <c r="D3221" t="n">
        <v>64</v>
      </c>
      <c r="E3221" s="8" t="n">
        <v>40549.5125</v>
      </c>
      <c r="F3221" s="9" t="n">
        <v>1.25</v>
      </c>
      <c r="G3221" t="n">
        <v>14258</v>
      </c>
      <c r="H3221" t="inlineStr">
        <is>
          <t>United Kingdom</t>
        </is>
      </c>
      <c r="I3221" s="10">
        <f>IF(OR(G3221="",LEFT(A3221,1)="C",D3221&lt;=0,F3221&lt;=0,ISNUMBER(MATCH(B3221,NonProduct,0)),LEFT(B3221,5)="gift_",H3221&lt;&gt;"United Kingdom"),"Drop","Keep")</f>
        <v/>
      </c>
    </row>
    <row r="3222">
      <c r="A3222" t="n">
        <v>540277</v>
      </c>
      <c r="B3222" t="n">
        <v>48185</v>
      </c>
      <c r="C3222" t="inlineStr">
        <is>
          <t>DOORMAT FAIRY CAKE</t>
        </is>
      </c>
      <c r="D3222" t="n">
        <v>10</v>
      </c>
      <c r="E3222" s="8" t="n">
        <v>40549.5125</v>
      </c>
      <c r="F3222" s="9" t="n">
        <v>6.75</v>
      </c>
      <c r="G3222" t="n">
        <v>14258</v>
      </c>
      <c r="H3222" t="inlineStr">
        <is>
          <t>United Kingdom</t>
        </is>
      </c>
      <c r="I3222" s="10">
        <f>IF(OR(G3222="",LEFT(A3222,1)="C",D3222&lt;=0,F3222&lt;=0,ISNUMBER(MATCH(B3222,NonProduct,0)),LEFT(B3222,5)="gift_",H3222&lt;&gt;"United Kingdom"),"Drop","Keep")</f>
        <v/>
      </c>
    </row>
    <row r="3223">
      <c r="A3223" t="n">
        <v>540277</v>
      </c>
      <c r="B3223" t="n">
        <v>20725</v>
      </c>
      <c r="C3223" t="inlineStr">
        <is>
          <t>LUNCH BAG RED RETROSPOT</t>
        </is>
      </c>
      <c r="D3223" t="n">
        <v>30</v>
      </c>
      <c r="E3223" s="8" t="n">
        <v>40549.5125</v>
      </c>
      <c r="F3223" s="9" t="n">
        <v>1.65</v>
      </c>
      <c r="G3223" t="n">
        <v>14258</v>
      </c>
      <c r="H3223" t="inlineStr">
        <is>
          <t>United Kingdom</t>
        </is>
      </c>
      <c r="I3223" s="10">
        <f>IF(OR(G3223="",LEFT(A3223,1)="C",D3223&lt;=0,F3223&lt;=0,ISNUMBER(MATCH(B3223,NonProduct,0)),LEFT(B3223,5)="gift_",H3223&lt;&gt;"United Kingdom"),"Drop","Keep")</f>
        <v/>
      </c>
    </row>
    <row r="3224">
      <c r="A3224" t="n">
        <v>540277</v>
      </c>
      <c r="B3224" t="inlineStr">
        <is>
          <t>85099B</t>
        </is>
      </c>
      <c r="C3224" t="inlineStr">
        <is>
          <t>JUMBO BAG RED RETROSPOT</t>
        </is>
      </c>
      <c r="D3224" t="n">
        <v>100</v>
      </c>
      <c r="E3224" s="8" t="n">
        <v>40549.5125</v>
      </c>
      <c r="F3224" s="9" t="n">
        <v>1.65</v>
      </c>
      <c r="G3224" t="n">
        <v>14258</v>
      </c>
      <c r="H3224" t="inlineStr">
        <is>
          <t>United Kingdom</t>
        </is>
      </c>
      <c r="I3224" s="10">
        <f>IF(OR(G3224="",LEFT(A3224,1)="C",D3224&lt;=0,F3224&lt;=0,ISNUMBER(MATCH(B3224,NonProduct,0)),LEFT(B3224,5)="gift_",H3224&lt;&gt;"United Kingdom"),"Drop","Keep")</f>
        <v/>
      </c>
    </row>
    <row r="3225">
      <c r="A3225" t="n">
        <v>540277</v>
      </c>
      <c r="B3225" t="n">
        <v>21080</v>
      </c>
      <c r="C3225" t="inlineStr">
        <is>
          <t xml:space="preserve">SET/20 RED RETROSPOT PAPER NAPKINS </t>
        </is>
      </c>
      <c r="D3225" t="n">
        <v>96</v>
      </c>
      <c r="E3225" s="8" t="n">
        <v>40549.5125</v>
      </c>
      <c r="F3225" s="9" t="n">
        <v>0.64</v>
      </c>
      <c r="G3225" t="n">
        <v>14258</v>
      </c>
      <c r="H3225" t="inlineStr">
        <is>
          <t>United Kingdom</t>
        </is>
      </c>
      <c r="I3225" s="10">
        <f>IF(OR(G3225="",LEFT(A3225,1)="C",D3225&lt;=0,F3225&lt;=0,ISNUMBER(MATCH(B3225,NonProduct,0)),LEFT(B3225,5)="gift_",H3225&lt;&gt;"United Kingdom"),"Drop","Keep")</f>
        <v/>
      </c>
    </row>
    <row r="3226">
      <c r="A3226" t="n">
        <v>540277</v>
      </c>
      <c r="B3226" t="n">
        <v>21094</v>
      </c>
      <c r="C3226" t="inlineStr">
        <is>
          <t>SET/6 RED SPOTTY PAPER PLATES</t>
        </is>
      </c>
      <c r="D3226" t="n">
        <v>96</v>
      </c>
      <c r="E3226" s="8" t="n">
        <v>40549.5125</v>
      </c>
      <c r="F3226" s="9" t="n">
        <v>0.64</v>
      </c>
      <c r="G3226" t="n">
        <v>14258</v>
      </c>
      <c r="H3226" t="inlineStr">
        <is>
          <t>United Kingdom</t>
        </is>
      </c>
      <c r="I3226" s="10">
        <f>IF(OR(G3226="",LEFT(A3226,1)="C",D3226&lt;=0,F3226&lt;=0,ISNUMBER(MATCH(B3226,NonProduct,0)),LEFT(B3226,5)="gift_",H3226&lt;&gt;"United Kingdom"),"Drop","Keep")</f>
        <v/>
      </c>
    </row>
    <row r="3227">
      <c r="A3227" t="n">
        <v>540277</v>
      </c>
      <c r="B3227" t="n">
        <v>21086</v>
      </c>
      <c r="C3227" t="inlineStr">
        <is>
          <t>SET/6 RED SPOTTY PAPER CUPS</t>
        </is>
      </c>
      <c r="D3227" t="n">
        <v>216</v>
      </c>
      <c r="E3227" s="8" t="n">
        <v>40549.5125</v>
      </c>
      <c r="F3227" s="9" t="n">
        <v>0.53</v>
      </c>
      <c r="G3227" t="n">
        <v>14258</v>
      </c>
      <c r="H3227" t="inlineStr">
        <is>
          <t>United Kingdom</t>
        </is>
      </c>
      <c r="I3227" s="10">
        <f>IF(OR(G3227="",LEFT(A3227,1)="C",D3227&lt;=0,F3227&lt;=0,ISNUMBER(MATCH(B3227,NonProduct,0)),LEFT(B3227,5)="gift_",H3227&lt;&gt;"United Kingdom"),"Drop","Keep")</f>
        <v/>
      </c>
    </row>
    <row r="3228">
      <c r="A3228" t="n">
        <v>540277</v>
      </c>
      <c r="B3228" t="n">
        <v>82552</v>
      </c>
      <c r="C3228" t="inlineStr">
        <is>
          <t>WASHROOM METAL SIGN</t>
        </is>
      </c>
      <c r="D3228" t="n">
        <v>24</v>
      </c>
      <c r="E3228" s="8" t="n">
        <v>40549.5125</v>
      </c>
      <c r="F3228" s="9" t="n">
        <v>1.45</v>
      </c>
      <c r="G3228" t="n">
        <v>14258</v>
      </c>
      <c r="H3228" t="inlineStr">
        <is>
          <t>United Kingdom</t>
        </is>
      </c>
      <c r="I3228" s="10">
        <f>IF(OR(G3228="",LEFT(A3228,1)="C",D3228&lt;=0,F3228&lt;=0,ISNUMBER(MATCH(B3228,NonProduct,0)),LEFT(B3228,5)="gift_",H3228&lt;&gt;"United Kingdom"),"Drop","Keep")</f>
        <v/>
      </c>
    </row>
    <row r="3229">
      <c r="A3229" t="n">
        <v>540277</v>
      </c>
      <c r="B3229" t="inlineStr">
        <is>
          <t>85123A</t>
        </is>
      </c>
      <c r="C3229" t="inlineStr">
        <is>
          <t>WHITE HANGING HEART T-LIGHT HOLDER</t>
        </is>
      </c>
      <c r="D3229" t="n">
        <v>32</v>
      </c>
      <c r="E3229" s="8" t="n">
        <v>40549.5125</v>
      </c>
      <c r="F3229" s="9" t="n">
        <v>2.55</v>
      </c>
      <c r="G3229" t="n">
        <v>14258</v>
      </c>
      <c r="H3229" t="inlineStr">
        <is>
          <t>United Kingdom</t>
        </is>
      </c>
      <c r="I3229" s="10">
        <f>IF(OR(G3229="",LEFT(A3229,1)="C",D3229&lt;=0,F3229&lt;=0,ISNUMBER(MATCH(B3229,NonProduct,0)),LEFT(B3229,5)="gift_",H3229&lt;&gt;"United Kingdom"),"Drop","Keep")</f>
        <v/>
      </c>
    </row>
    <row r="3230">
      <c r="A3230" t="n">
        <v>540277</v>
      </c>
      <c r="B3230" t="n">
        <v>85175</v>
      </c>
      <c r="C3230" t="inlineStr">
        <is>
          <t>CACTI T-LIGHT CANDLES</t>
        </is>
      </c>
      <c r="D3230" t="n">
        <v>256</v>
      </c>
      <c r="E3230" s="8" t="n">
        <v>40549.5125</v>
      </c>
      <c r="F3230" s="9" t="n">
        <v>0.36</v>
      </c>
      <c r="G3230" t="n">
        <v>14258</v>
      </c>
      <c r="H3230" t="inlineStr">
        <is>
          <t>United Kingdom</t>
        </is>
      </c>
      <c r="I3230" s="10">
        <f>IF(OR(G3230="",LEFT(A3230,1)="C",D3230&lt;=0,F3230&lt;=0,ISNUMBER(MATCH(B3230,NonProduct,0)),LEFT(B3230,5)="gift_",H3230&lt;&gt;"United Kingdom"),"Drop","Keep")</f>
        <v/>
      </c>
    </row>
    <row r="3231">
      <c r="A3231" t="n">
        <v>540277</v>
      </c>
      <c r="B3231" t="n">
        <v>48187</v>
      </c>
      <c r="C3231" t="inlineStr">
        <is>
          <t>DOORMAT NEW ENGLAND</t>
        </is>
      </c>
      <c r="D3231" t="n">
        <v>10</v>
      </c>
      <c r="E3231" s="8" t="n">
        <v>40549.5125</v>
      </c>
      <c r="F3231" s="9" t="n">
        <v>6.75</v>
      </c>
      <c r="G3231" t="n">
        <v>14258</v>
      </c>
      <c r="H3231" t="inlineStr">
        <is>
          <t>United Kingdom</t>
        </is>
      </c>
      <c r="I3231" s="10">
        <f>IF(OR(G3231="",LEFT(A3231,1)="C",D3231&lt;=0,F3231&lt;=0,ISNUMBER(MATCH(B3231,NonProduct,0)),LEFT(B3231,5)="gift_",H3231&lt;&gt;"United Kingdom"),"Drop","Keep")</f>
        <v/>
      </c>
    </row>
    <row r="3232">
      <c r="A3232" t="n">
        <v>540277</v>
      </c>
      <c r="B3232" t="n">
        <v>48194</v>
      </c>
      <c r="C3232" t="inlineStr">
        <is>
          <t>DOORMAT HEARTS</t>
        </is>
      </c>
      <c r="D3232" t="n">
        <v>10</v>
      </c>
      <c r="E3232" s="8" t="n">
        <v>40549.5125</v>
      </c>
      <c r="F3232" s="9" t="n">
        <v>6.75</v>
      </c>
      <c r="G3232" t="n">
        <v>14258</v>
      </c>
      <c r="H3232" t="inlineStr">
        <is>
          <t>United Kingdom</t>
        </is>
      </c>
      <c r="I3232" s="10">
        <f>IF(OR(G3232="",LEFT(A3232,1)="C",D3232&lt;=0,F3232&lt;=0,ISNUMBER(MATCH(B3232,NonProduct,0)),LEFT(B3232,5)="gift_",H3232&lt;&gt;"United Kingdom"),"Drop","Keep")</f>
        <v/>
      </c>
    </row>
    <row r="3233">
      <c r="A3233" t="n">
        <v>540277</v>
      </c>
      <c r="B3233" t="n">
        <v>22426</v>
      </c>
      <c r="C3233" t="inlineStr">
        <is>
          <t>ENAMEL WASH BOWL CREAM</t>
        </is>
      </c>
      <c r="D3233" t="n">
        <v>32</v>
      </c>
      <c r="E3233" s="8" t="n">
        <v>40549.5125</v>
      </c>
      <c r="F3233" s="9" t="n">
        <v>2.95</v>
      </c>
      <c r="G3233" t="n">
        <v>14258</v>
      </c>
      <c r="H3233" t="inlineStr">
        <is>
          <t>United Kingdom</t>
        </is>
      </c>
      <c r="I3233" s="10">
        <f>IF(OR(G3233="",LEFT(A3233,1)="C",D3233&lt;=0,F3233&lt;=0,ISNUMBER(MATCH(B3233,NonProduct,0)),LEFT(B3233,5)="gift_",H3233&lt;&gt;"United Kingdom"),"Drop","Keep")</f>
        <v/>
      </c>
    </row>
    <row r="3234">
      <c r="A3234" t="n">
        <v>540277</v>
      </c>
      <c r="B3234" t="n">
        <v>85066</v>
      </c>
      <c r="C3234" t="inlineStr">
        <is>
          <t>CREAM SWEETHEART MINI CHEST</t>
        </is>
      </c>
      <c r="D3234" t="n">
        <v>16</v>
      </c>
      <c r="E3234" s="8" t="n">
        <v>40549.5125</v>
      </c>
      <c r="F3234" s="9" t="n">
        <v>10.95</v>
      </c>
      <c r="G3234" t="n">
        <v>14258</v>
      </c>
      <c r="H3234" t="inlineStr">
        <is>
          <t>United Kingdom</t>
        </is>
      </c>
      <c r="I3234" s="10">
        <f>IF(OR(G3234="",LEFT(A3234,1)="C",D3234&lt;=0,F3234&lt;=0,ISNUMBER(MATCH(B3234,NonProduct,0)),LEFT(B3234,5)="gift_",H3234&lt;&gt;"United Kingdom"),"Drop","Keep")</f>
        <v/>
      </c>
    </row>
    <row r="3235">
      <c r="A3235" t="n">
        <v>540277</v>
      </c>
      <c r="B3235" t="inlineStr">
        <is>
          <t>72760B</t>
        </is>
      </c>
      <c r="C3235" t="inlineStr">
        <is>
          <t>VINTAGE CREAM 3 BASKET CAKE STAND</t>
        </is>
      </c>
      <c r="D3235" t="n">
        <v>12</v>
      </c>
      <c r="E3235" s="8" t="n">
        <v>40549.5125</v>
      </c>
      <c r="F3235" s="9" t="n">
        <v>9.949999999999999</v>
      </c>
      <c r="G3235" t="n">
        <v>14258</v>
      </c>
      <c r="H3235" t="inlineStr">
        <is>
          <t>United Kingdom</t>
        </is>
      </c>
      <c r="I3235" s="10">
        <f>IF(OR(G3235="",LEFT(A3235,1)="C",D3235&lt;=0,F3235&lt;=0,ISNUMBER(MATCH(B3235,NonProduct,0)),LEFT(B3235,5)="gift_",H3235&lt;&gt;"United Kingdom"),"Drop","Keep")</f>
        <v/>
      </c>
    </row>
    <row r="3236">
      <c r="A3236" t="n">
        <v>540277</v>
      </c>
      <c r="B3236" t="n">
        <v>22776</v>
      </c>
      <c r="C3236" t="inlineStr">
        <is>
          <t>SWEETHEART CAKESTAND 3 TIER</t>
        </is>
      </c>
      <c r="D3236" t="n">
        <v>12</v>
      </c>
      <c r="E3236" s="8" t="n">
        <v>40549.5125</v>
      </c>
      <c r="F3236" s="9" t="n">
        <v>8.5</v>
      </c>
      <c r="G3236" t="n">
        <v>14258</v>
      </c>
      <c r="H3236" t="inlineStr">
        <is>
          <t>United Kingdom</t>
        </is>
      </c>
      <c r="I3236" s="10">
        <f>IF(OR(G3236="",LEFT(A3236,1)="C",D3236&lt;=0,F3236&lt;=0,ISNUMBER(MATCH(B3236,NonProduct,0)),LEFT(B3236,5)="gift_",H3236&lt;&gt;"United Kingdom"),"Drop","Keep")</f>
        <v/>
      </c>
    </row>
    <row r="3237">
      <c r="A3237" t="n">
        <v>540277</v>
      </c>
      <c r="B3237" t="n">
        <v>82486</v>
      </c>
      <c r="C3237" t="inlineStr">
        <is>
          <t>WOOD S/3 CABINET ANT WHITE FINISH</t>
        </is>
      </c>
      <c r="D3237" t="n">
        <v>12</v>
      </c>
      <c r="E3237" s="8" t="n">
        <v>40549.5125</v>
      </c>
      <c r="F3237" s="9" t="n">
        <v>6.95</v>
      </c>
      <c r="G3237" t="n">
        <v>14258</v>
      </c>
      <c r="H3237" t="inlineStr">
        <is>
          <t>United Kingdom</t>
        </is>
      </c>
      <c r="I3237" s="10">
        <f>IF(OR(G3237="",LEFT(A3237,1)="C",D3237&lt;=0,F3237&lt;=0,ISNUMBER(MATCH(B3237,NonProduct,0)),LEFT(B3237,5)="gift_",H3237&lt;&gt;"United Kingdom"),"Drop","Keep")</f>
        <v/>
      </c>
    </row>
    <row r="3238">
      <c r="A3238" t="n">
        <v>540277</v>
      </c>
      <c r="B3238" t="n">
        <v>82484</v>
      </c>
      <c r="C3238" t="inlineStr">
        <is>
          <t>WOOD BLACK BOARD ANT WHITE FINISH</t>
        </is>
      </c>
      <c r="D3238" t="n">
        <v>12</v>
      </c>
      <c r="E3238" s="8" t="n">
        <v>40549.5125</v>
      </c>
      <c r="F3238" s="9" t="n">
        <v>5.55</v>
      </c>
      <c r="G3238" t="n">
        <v>14258</v>
      </c>
      <c r="H3238" t="inlineStr">
        <is>
          <t>United Kingdom</t>
        </is>
      </c>
      <c r="I3238" s="10">
        <f>IF(OR(G3238="",LEFT(A3238,1)="C",D3238&lt;=0,F3238&lt;=0,ISNUMBER(MATCH(B3238,NonProduct,0)),LEFT(B3238,5)="gift_",H3238&lt;&gt;"United Kingdom"),"Drop","Keep")</f>
        <v/>
      </c>
    </row>
    <row r="3239">
      <c r="A3239" t="n">
        <v>540277</v>
      </c>
      <c r="B3239" t="n">
        <v>82482</v>
      </c>
      <c r="C3239" t="inlineStr">
        <is>
          <t>WOODEN PICTURE FRAME WHITE FINISH</t>
        </is>
      </c>
      <c r="D3239" t="n">
        <v>72</v>
      </c>
      <c r="E3239" s="8" t="n">
        <v>40549.5125</v>
      </c>
      <c r="F3239" s="9" t="n">
        <v>2.1</v>
      </c>
      <c r="G3239" t="n">
        <v>14258</v>
      </c>
      <c r="H3239" t="inlineStr">
        <is>
          <t>United Kingdom</t>
        </is>
      </c>
      <c r="I3239" s="10">
        <f>IF(OR(G3239="",LEFT(A3239,1)="C",D3239&lt;=0,F3239&lt;=0,ISNUMBER(MATCH(B3239,NonProduct,0)),LEFT(B3239,5)="gift_",H3239&lt;&gt;"United Kingdom"),"Drop","Keep")</f>
        <v/>
      </c>
    </row>
    <row r="3240">
      <c r="A3240" t="n">
        <v>540278</v>
      </c>
      <c r="B3240" t="n">
        <v>48187</v>
      </c>
      <c r="C3240" t="inlineStr">
        <is>
          <t>DOORMAT NEW ENGLAND</t>
        </is>
      </c>
      <c r="D3240" t="n">
        <v>1</v>
      </c>
      <c r="E3240" s="8" t="n">
        <v>40549.52152777778</v>
      </c>
      <c r="F3240" s="9" t="n">
        <v>7.95</v>
      </c>
      <c r="G3240" t="n">
        <v>15719</v>
      </c>
      <c r="H3240" t="inlineStr">
        <is>
          <t>United Kingdom</t>
        </is>
      </c>
      <c r="I3240" s="10">
        <f>IF(OR(G3240="",LEFT(A3240,1)="C",D3240&lt;=0,F3240&lt;=0,ISNUMBER(MATCH(B3240,NonProduct,0)),LEFT(B3240,5)="gift_",H3240&lt;&gt;"United Kingdom"),"Drop","Keep")</f>
        <v/>
      </c>
    </row>
    <row r="3241">
      <c r="A3241" t="n">
        <v>540278</v>
      </c>
      <c r="B3241" t="n">
        <v>20685</v>
      </c>
      <c r="C3241" t="inlineStr">
        <is>
          <t>DOORMAT RED RETROSPOT</t>
        </is>
      </c>
      <c r="D3241" t="n">
        <v>2</v>
      </c>
      <c r="E3241" s="8" t="n">
        <v>40549.52152777778</v>
      </c>
      <c r="F3241" s="9" t="n">
        <v>7.95</v>
      </c>
      <c r="G3241" t="n">
        <v>15719</v>
      </c>
      <c r="H3241" t="inlineStr">
        <is>
          <t>United Kingdom</t>
        </is>
      </c>
      <c r="I3241" s="10">
        <f>IF(OR(G3241="",LEFT(A3241,1)="C",D3241&lt;=0,F3241&lt;=0,ISNUMBER(MATCH(B3241,NonProduct,0)),LEFT(B3241,5)="gift_",H3241&lt;&gt;"United Kingdom"),"Drop","Keep")</f>
        <v/>
      </c>
    </row>
    <row r="3242">
      <c r="A3242" t="n">
        <v>540278</v>
      </c>
      <c r="B3242" t="n">
        <v>48138</v>
      </c>
      <c r="C3242" t="inlineStr">
        <is>
          <t>DOORMAT UNION FLAG</t>
        </is>
      </c>
      <c r="D3242" t="n">
        <v>1</v>
      </c>
      <c r="E3242" s="8" t="n">
        <v>40549.52152777778</v>
      </c>
      <c r="F3242" s="9" t="n">
        <v>7.95</v>
      </c>
      <c r="G3242" t="n">
        <v>15719</v>
      </c>
      <c r="H3242" t="inlineStr">
        <is>
          <t>United Kingdom</t>
        </is>
      </c>
      <c r="I3242" s="10">
        <f>IF(OR(G3242="",LEFT(A3242,1)="C",D3242&lt;=0,F3242&lt;=0,ISNUMBER(MATCH(B3242,NonProduct,0)),LEFT(B3242,5)="gift_",H3242&lt;&gt;"United Kingdom"),"Drop","Keep")</f>
        <v/>
      </c>
    </row>
    <row r="3243">
      <c r="A3243" t="n">
        <v>540278</v>
      </c>
      <c r="B3243" t="n">
        <v>21523</v>
      </c>
      <c r="C3243" t="inlineStr">
        <is>
          <t>DOORMAT FANCY FONT HOME SWEET HOME</t>
        </is>
      </c>
      <c r="D3243" t="n">
        <v>1</v>
      </c>
      <c r="E3243" s="8" t="n">
        <v>40549.52152777778</v>
      </c>
      <c r="F3243" s="9" t="n">
        <v>7.95</v>
      </c>
      <c r="G3243" t="n">
        <v>15719</v>
      </c>
      <c r="H3243" t="inlineStr">
        <is>
          <t>United Kingdom</t>
        </is>
      </c>
      <c r="I3243" s="10">
        <f>IF(OR(G3243="",LEFT(A3243,1)="C",D3243&lt;=0,F3243&lt;=0,ISNUMBER(MATCH(B3243,NonProduct,0)),LEFT(B3243,5)="gift_",H3243&lt;&gt;"United Kingdom"),"Drop","Keep")</f>
        <v/>
      </c>
    </row>
    <row r="3244">
      <c r="A3244" t="n">
        <v>540278</v>
      </c>
      <c r="B3244" t="n">
        <v>82484</v>
      </c>
      <c r="C3244" t="inlineStr">
        <is>
          <t>WOOD BLACK BOARD ANT WHITE FINISH</t>
        </is>
      </c>
      <c r="D3244" t="n">
        <v>2</v>
      </c>
      <c r="E3244" s="8" t="n">
        <v>40549.52152777778</v>
      </c>
      <c r="F3244" s="9" t="n">
        <v>6.45</v>
      </c>
      <c r="G3244" t="n">
        <v>15719</v>
      </c>
      <c r="H3244" t="inlineStr">
        <is>
          <t>United Kingdom</t>
        </is>
      </c>
      <c r="I3244" s="10">
        <f>IF(OR(G3244="",LEFT(A3244,1)="C",D3244&lt;=0,F3244&lt;=0,ISNUMBER(MATCH(B3244,NonProduct,0)),LEFT(B3244,5)="gift_",H3244&lt;&gt;"United Kingdom"),"Drop","Keep")</f>
        <v/>
      </c>
    </row>
    <row r="3245">
      <c r="A3245" t="n">
        <v>540278</v>
      </c>
      <c r="B3245" t="n">
        <v>20973</v>
      </c>
      <c r="C3245" t="inlineStr">
        <is>
          <t>12 PENCIL SMALL TUBE WOODLAND</t>
        </is>
      </c>
      <c r="D3245" t="n">
        <v>2</v>
      </c>
      <c r="E3245" s="8" t="n">
        <v>40549.52152777778</v>
      </c>
      <c r="F3245" s="9" t="n">
        <v>0.65</v>
      </c>
      <c r="G3245" t="n">
        <v>15719</v>
      </c>
      <c r="H3245" t="inlineStr">
        <is>
          <t>United Kingdom</t>
        </is>
      </c>
      <c r="I3245" s="10">
        <f>IF(OR(G3245="",LEFT(A3245,1)="C",D3245&lt;=0,F3245&lt;=0,ISNUMBER(MATCH(B3245,NonProduct,0)),LEFT(B3245,5)="gift_",H3245&lt;&gt;"United Kingdom"),"Drop","Keep")</f>
        <v/>
      </c>
    </row>
    <row r="3246">
      <c r="A3246" t="n">
        <v>540278</v>
      </c>
      <c r="B3246" t="n">
        <v>20975</v>
      </c>
      <c r="C3246" t="inlineStr">
        <is>
          <t>12 PENCILS SMALL TUBE RED RETROSPOT</t>
        </is>
      </c>
      <c r="D3246" t="n">
        <v>3</v>
      </c>
      <c r="E3246" s="8" t="n">
        <v>40549.52152777778</v>
      </c>
      <c r="F3246" s="9" t="n">
        <v>0.65</v>
      </c>
      <c r="G3246" t="n">
        <v>15719</v>
      </c>
      <c r="H3246" t="inlineStr">
        <is>
          <t>United Kingdom</t>
        </is>
      </c>
      <c r="I3246" s="10">
        <f>IF(OR(G3246="",LEFT(A3246,1)="C",D3246&lt;=0,F3246&lt;=0,ISNUMBER(MATCH(B3246,NonProduct,0)),LEFT(B3246,5)="gift_",H3246&lt;&gt;"United Kingdom"),"Drop","Keep")</f>
        <v/>
      </c>
    </row>
    <row r="3247">
      <c r="A3247" t="n">
        <v>540278</v>
      </c>
      <c r="B3247" t="n">
        <v>20974</v>
      </c>
      <c r="C3247" t="inlineStr">
        <is>
          <t>12 PENCILS SMALL TUBE SKULL</t>
        </is>
      </c>
      <c r="D3247" t="n">
        <v>2</v>
      </c>
      <c r="E3247" s="8" t="n">
        <v>40549.52152777778</v>
      </c>
      <c r="F3247" s="9" t="n">
        <v>0.65</v>
      </c>
      <c r="G3247" t="n">
        <v>15719</v>
      </c>
      <c r="H3247" t="inlineStr">
        <is>
          <t>United Kingdom</t>
        </is>
      </c>
      <c r="I3247" s="10">
        <f>IF(OR(G3247="",LEFT(A3247,1)="C",D3247&lt;=0,F3247&lt;=0,ISNUMBER(MATCH(B3247,NonProduct,0)),LEFT(B3247,5)="gift_",H3247&lt;&gt;"United Kingdom"),"Drop","Keep")</f>
        <v/>
      </c>
    </row>
    <row r="3248">
      <c r="A3248" t="n">
        <v>540278</v>
      </c>
      <c r="B3248" t="n">
        <v>20978</v>
      </c>
      <c r="C3248" t="inlineStr">
        <is>
          <t>36 PENCILS TUBE SKULLS</t>
        </is>
      </c>
      <c r="D3248" t="n">
        <v>1</v>
      </c>
      <c r="E3248" s="8" t="n">
        <v>40549.52152777778</v>
      </c>
      <c r="F3248" s="9" t="n">
        <v>1.25</v>
      </c>
      <c r="G3248" t="n">
        <v>15719</v>
      </c>
      <c r="H3248" t="inlineStr">
        <is>
          <t>United Kingdom</t>
        </is>
      </c>
      <c r="I3248" s="10">
        <f>IF(OR(G3248="",LEFT(A3248,1)="C",D3248&lt;=0,F3248&lt;=0,ISNUMBER(MATCH(B3248,NonProduct,0)),LEFT(B3248,5)="gift_",H3248&lt;&gt;"United Kingdom"),"Drop","Keep")</f>
        <v/>
      </c>
    </row>
    <row r="3249">
      <c r="A3249" t="n">
        <v>540278</v>
      </c>
      <c r="B3249" t="n">
        <v>20979</v>
      </c>
      <c r="C3249" t="inlineStr">
        <is>
          <t>36 PENCILS TUBE RED RETROSPOT</t>
        </is>
      </c>
      <c r="D3249" t="n">
        <v>1</v>
      </c>
      <c r="E3249" s="8" t="n">
        <v>40549.52152777778</v>
      </c>
      <c r="F3249" s="9" t="n">
        <v>1.25</v>
      </c>
      <c r="G3249" t="n">
        <v>15719</v>
      </c>
      <c r="H3249" t="inlineStr">
        <is>
          <t>United Kingdom</t>
        </is>
      </c>
      <c r="I3249" s="10">
        <f>IF(OR(G3249="",LEFT(A3249,1)="C",D3249&lt;=0,F3249&lt;=0,ISNUMBER(MATCH(B3249,NonProduct,0)),LEFT(B3249,5)="gift_",H3249&lt;&gt;"United Kingdom"),"Drop","Keep")</f>
        <v/>
      </c>
    </row>
    <row r="3250">
      <c r="A3250" t="n">
        <v>540278</v>
      </c>
      <c r="B3250" t="n">
        <v>20977</v>
      </c>
      <c r="C3250" t="inlineStr">
        <is>
          <t>36 PENCILS TUBE WOODLAND</t>
        </is>
      </c>
      <c r="D3250" t="n">
        <v>1</v>
      </c>
      <c r="E3250" s="8" t="n">
        <v>40549.52152777778</v>
      </c>
      <c r="F3250" s="9" t="n">
        <v>1.25</v>
      </c>
      <c r="G3250" t="n">
        <v>15719</v>
      </c>
      <c r="H3250" t="inlineStr">
        <is>
          <t>United Kingdom</t>
        </is>
      </c>
      <c r="I3250" s="10">
        <f>IF(OR(G3250="",LEFT(A3250,1)="C",D3250&lt;=0,F3250&lt;=0,ISNUMBER(MATCH(B3250,NonProduct,0)),LEFT(B3250,5)="gift_",H3250&lt;&gt;"United Kingdom"),"Drop","Keep")</f>
        <v/>
      </c>
    </row>
    <row r="3251">
      <c r="A3251" t="n">
        <v>540278</v>
      </c>
      <c r="B3251" t="inlineStr">
        <is>
          <t>84535B</t>
        </is>
      </c>
      <c r="C3251" t="inlineStr">
        <is>
          <t>FAIRY CAKES NOTEBOOK A6 SIZE</t>
        </is>
      </c>
      <c r="D3251" t="n">
        <v>3</v>
      </c>
      <c r="E3251" s="8" t="n">
        <v>40549.52152777778</v>
      </c>
      <c r="F3251" s="9" t="n">
        <v>0.65</v>
      </c>
      <c r="G3251" t="n">
        <v>15719</v>
      </c>
      <c r="H3251" t="inlineStr">
        <is>
          <t>United Kingdom</t>
        </is>
      </c>
      <c r="I3251" s="10">
        <f>IF(OR(G3251="",LEFT(A3251,1)="C",D3251&lt;=0,F3251&lt;=0,ISNUMBER(MATCH(B3251,NonProduct,0)),LEFT(B3251,5)="gift_",H3251&lt;&gt;"United Kingdom"),"Drop","Keep")</f>
        <v/>
      </c>
    </row>
    <row r="3252">
      <c r="A3252" t="n">
        <v>540278</v>
      </c>
      <c r="B3252" t="inlineStr">
        <is>
          <t>84536B</t>
        </is>
      </c>
      <c r="C3252" t="inlineStr">
        <is>
          <t>FAIRY CAKES NOTEBOOK A7 SIZE</t>
        </is>
      </c>
      <c r="D3252" t="n">
        <v>2</v>
      </c>
      <c r="E3252" s="8" t="n">
        <v>40549.52152777778</v>
      </c>
      <c r="F3252" s="9" t="n">
        <v>0.42</v>
      </c>
      <c r="G3252" t="n">
        <v>15719</v>
      </c>
      <c r="H3252" t="inlineStr">
        <is>
          <t>United Kingdom</t>
        </is>
      </c>
      <c r="I3252" s="10">
        <f>IF(OR(G3252="",LEFT(A3252,1)="C",D3252&lt;=0,F3252&lt;=0,ISNUMBER(MATCH(B3252,NonProduct,0)),LEFT(B3252,5)="gift_",H3252&lt;&gt;"United Kingdom"),"Drop","Keep")</f>
        <v/>
      </c>
    </row>
    <row r="3253">
      <c r="A3253" t="n">
        <v>540278</v>
      </c>
      <c r="B3253" t="inlineStr">
        <is>
          <t>84536A</t>
        </is>
      </c>
      <c r="C3253" t="inlineStr">
        <is>
          <t>ENGLISH ROSE NOTEBOOK A7 SIZE</t>
        </is>
      </c>
      <c r="D3253" t="n">
        <v>4</v>
      </c>
      <c r="E3253" s="8" t="n">
        <v>40549.52152777778</v>
      </c>
      <c r="F3253" s="9" t="n">
        <v>0.42</v>
      </c>
      <c r="G3253" t="n">
        <v>15719</v>
      </c>
      <c r="H3253" t="inlineStr">
        <is>
          <t>United Kingdom</t>
        </is>
      </c>
      <c r="I3253" s="10">
        <f>IF(OR(G3253="",LEFT(A3253,1)="C",D3253&lt;=0,F3253&lt;=0,ISNUMBER(MATCH(B3253,NonProduct,0)),LEFT(B3253,5)="gift_",H3253&lt;&gt;"United Kingdom"),"Drop","Keep")</f>
        <v/>
      </c>
    </row>
    <row r="3254">
      <c r="A3254" t="n">
        <v>540278</v>
      </c>
      <c r="B3254" t="n">
        <v>22077</v>
      </c>
      <c r="C3254" t="inlineStr">
        <is>
          <t>6 RIBBONS RUSTIC CHARM</t>
        </is>
      </c>
      <c r="D3254" t="n">
        <v>4</v>
      </c>
      <c r="E3254" s="8" t="n">
        <v>40549.52152777778</v>
      </c>
      <c r="F3254" s="9" t="n">
        <v>1.65</v>
      </c>
      <c r="G3254" t="n">
        <v>15719</v>
      </c>
      <c r="H3254" t="inlineStr">
        <is>
          <t>United Kingdom</t>
        </is>
      </c>
      <c r="I3254" s="10">
        <f>IF(OR(G3254="",LEFT(A3254,1)="C",D3254&lt;=0,F3254&lt;=0,ISNUMBER(MATCH(B3254,NonProduct,0)),LEFT(B3254,5)="gift_",H3254&lt;&gt;"United Kingdom"),"Drop","Keep")</f>
        <v/>
      </c>
    </row>
    <row r="3255">
      <c r="A3255" t="n">
        <v>540278</v>
      </c>
      <c r="B3255" t="n">
        <v>22082</v>
      </c>
      <c r="C3255" t="inlineStr">
        <is>
          <t xml:space="preserve">RIBBON REEL STRIPES DESIGN </t>
        </is>
      </c>
      <c r="D3255" t="n">
        <v>5</v>
      </c>
      <c r="E3255" s="8" t="n">
        <v>40549.52152777778</v>
      </c>
      <c r="F3255" s="9" t="n">
        <v>1.65</v>
      </c>
      <c r="G3255" t="n">
        <v>15719</v>
      </c>
      <c r="H3255" t="inlineStr">
        <is>
          <t>United Kingdom</t>
        </is>
      </c>
      <c r="I3255" s="10">
        <f>IF(OR(G3255="",LEFT(A3255,1)="C",D3255&lt;=0,F3255&lt;=0,ISNUMBER(MATCH(B3255,NonProduct,0)),LEFT(B3255,5)="gift_",H3255&lt;&gt;"United Kingdom"),"Drop","Keep")</f>
        <v/>
      </c>
    </row>
    <row r="3256">
      <c r="A3256" t="n">
        <v>540278</v>
      </c>
      <c r="B3256" t="n">
        <v>84836</v>
      </c>
      <c r="C3256" t="inlineStr">
        <is>
          <t>ZINC METAL HEART DECORATION</t>
        </is>
      </c>
      <c r="D3256" t="n">
        <v>4</v>
      </c>
      <c r="E3256" s="8" t="n">
        <v>40549.52152777778</v>
      </c>
      <c r="F3256" s="9" t="n">
        <v>1.25</v>
      </c>
      <c r="G3256" t="n">
        <v>15719</v>
      </c>
      <c r="H3256" t="inlineStr">
        <is>
          <t>United Kingdom</t>
        </is>
      </c>
      <c r="I3256" s="10">
        <f>IF(OR(G3256="",LEFT(A3256,1)="C",D3256&lt;=0,F3256&lt;=0,ISNUMBER(MATCH(B3256,NonProduct,0)),LEFT(B3256,5)="gift_",H3256&lt;&gt;"United Kingdom"),"Drop","Keep")</f>
        <v/>
      </c>
    </row>
    <row r="3257">
      <c r="A3257" t="n">
        <v>540278</v>
      </c>
      <c r="B3257" t="n">
        <v>22953</v>
      </c>
      <c r="C3257" t="inlineStr">
        <is>
          <t>BIRTHDAY PARTY CORDON BARRIER TAPE</t>
        </is>
      </c>
      <c r="D3257" t="n">
        <v>1</v>
      </c>
      <c r="E3257" s="8" t="n">
        <v>40549.52152777778</v>
      </c>
      <c r="F3257" s="9" t="n">
        <v>1.25</v>
      </c>
      <c r="G3257" t="n">
        <v>15719</v>
      </c>
      <c r="H3257" t="inlineStr">
        <is>
          <t>United Kingdom</t>
        </is>
      </c>
      <c r="I3257" s="10">
        <f>IF(OR(G3257="",LEFT(A3257,1)="C",D3257&lt;=0,F3257&lt;=0,ISNUMBER(MATCH(B3257,NonProduct,0)),LEFT(B3257,5)="gift_",H3257&lt;&gt;"United Kingdom"),"Drop","Keep")</f>
        <v/>
      </c>
    </row>
    <row r="3258">
      <c r="A3258" t="n">
        <v>540278</v>
      </c>
      <c r="B3258" t="n">
        <v>21876</v>
      </c>
      <c r="C3258" t="inlineStr">
        <is>
          <t>POTTERING MUG</t>
        </is>
      </c>
      <c r="D3258" t="n">
        <v>1</v>
      </c>
      <c r="E3258" s="8" t="n">
        <v>40549.52152777778</v>
      </c>
      <c r="F3258" s="9" t="n">
        <v>1.25</v>
      </c>
      <c r="G3258" t="n">
        <v>15719</v>
      </c>
      <c r="H3258" t="inlineStr">
        <is>
          <t>United Kingdom</t>
        </is>
      </c>
      <c r="I3258" s="10">
        <f>IF(OR(G3258="",LEFT(A3258,1)="C",D3258&lt;=0,F3258&lt;=0,ISNUMBER(MATCH(B3258,NonProduct,0)),LEFT(B3258,5)="gift_",H3258&lt;&gt;"United Kingdom"),"Drop","Keep")</f>
        <v/>
      </c>
    </row>
    <row r="3259">
      <c r="A3259" t="n">
        <v>540278</v>
      </c>
      <c r="B3259" t="n">
        <v>22646</v>
      </c>
      <c r="C3259" t="inlineStr">
        <is>
          <t>CERAMIC STRAWBERRY CAKE MONEY BANK</t>
        </is>
      </c>
      <c r="D3259" t="n">
        <v>1</v>
      </c>
      <c r="E3259" s="8" t="n">
        <v>40549.52152777778</v>
      </c>
      <c r="F3259" s="9" t="n">
        <v>1.45</v>
      </c>
      <c r="G3259" t="n">
        <v>15719</v>
      </c>
      <c r="H3259" t="inlineStr">
        <is>
          <t>United Kingdom</t>
        </is>
      </c>
      <c r="I3259" s="10">
        <f>IF(OR(G3259="",LEFT(A3259,1)="C",D3259&lt;=0,F3259&lt;=0,ISNUMBER(MATCH(B3259,NonProduct,0)),LEFT(B3259,5)="gift_",H3259&lt;&gt;"United Kingdom"),"Drop","Keep")</f>
        <v/>
      </c>
    </row>
    <row r="3260">
      <c r="A3260" t="n">
        <v>540278</v>
      </c>
      <c r="B3260" t="n">
        <v>22178</v>
      </c>
      <c r="C3260" t="inlineStr">
        <is>
          <t>VICTORIAN GLASS HANGING T-LIGHT</t>
        </is>
      </c>
      <c r="D3260" t="n">
        <v>6</v>
      </c>
      <c r="E3260" s="8" t="n">
        <v>40549.52152777778</v>
      </c>
      <c r="F3260" s="9" t="n">
        <v>1.25</v>
      </c>
      <c r="G3260" t="n">
        <v>15719</v>
      </c>
      <c r="H3260" t="inlineStr">
        <is>
          <t>United Kingdom</t>
        </is>
      </c>
      <c r="I3260" s="10">
        <f>IF(OR(G3260="",LEFT(A3260,1)="C",D3260&lt;=0,F3260&lt;=0,ISNUMBER(MATCH(B3260,NonProduct,0)),LEFT(B3260,5)="gift_",H3260&lt;&gt;"United Kingdom"),"Drop","Keep")</f>
        <v/>
      </c>
    </row>
    <row r="3261">
      <c r="A3261" t="n">
        <v>540278</v>
      </c>
      <c r="B3261" t="n">
        <v>22564</v>
      </c>
      <c r="C3261" t="inlineStr">
        <is>
          <t>ALPHABET STENCIL CRAFT</t>
        </is>
      </c>
      <c r="D3261" t="n">
        <v>1</v>
      </c>
      <c r="E3261" s="8" t="n">
        <v>40549.52152777778</v>
      </c>
      <c r="F3261" s="9" t="n">
        <v>1.25</v>
      </c>
      <c r="G3261" t="n">
        <v>15719</v>
      </c>
      <c r="H3261" t="inlineStr">
        <is>
          <t>United Kingdom</t>
        </is>
      </c>
      <c r="I3261" s="10">
        <f>IF(OR(G3261="",LEFT(A3261,1)="C",D3261&lt;=0,F3261&lt;=0,ISNUMBER(MATCH(B3261,NonProduct,0)),LEFT(B3261,5)="gift_",H3261&lt;&gt;"United Kingdom"),"Drop","Keep")</f>
        <v/>
      </c>
    </row>
    <row r="3262">
      <c r="A3262" t="n">
        <v>540278</v>
      </c>
      <c r="B3262" t="n">
        <v>22563</v>
      </c>
      <c r="C3262" t="inlineStr">
        <is>
          <t>HAPPY STENCIL CRAFT</t>
        </is>
      </c>
      <c r="D3262" t="n">
        <v>1</v>
      </c>
      <c r="E3262" s="8" t="n">
        <v>40549.52152777778</v>
      </c>
      <c r="F3262" s="9" t="n">
        <v>1.25</v>
      </c>
      <c r="G3262" t="n">
        <v>15719</v>
      </c>
      <c r="H3262" t="inlineStr">
        <is>
          <t>United Kingdom</t>
        </is>
      </c>
      <c r="I3262" s="10">
        <f>IF(OR(G3262="",LEFT(A3262,1)="C",D3262&lt;=0,F3262&lt;=0,ISNUMBER(MATCH(B3262,NonProduct,0)),LEFT(B3262,5)="gift_",H3262&lt;&gt;"United Kingdom"),"Drop","Keep")</f>
        <v/>
      </c>
    </row>
    <row r="3263">
      <c r="A3263" t="n">
        <v>540278</v>
      </c>
      <c r="B3263" t="n">
        <v>22562</v>
      </c>
      <c r="C3263" t="inlineStr">
        <is>
          <t>MONSTERS STENCIL CRAFT</t>
        </is>
      </c>
      <c r="D3263" t="n">
        <v>1</v>
      </c>
      <c r="E3263" s="8" t="n">
        <v>40549.52152777778</v>
      </c>
      <c r="F3263" s="9" t="n">
        <v>1.25</v>
      </c>
      <c r="G3263" t="n">
        <v>15719</v>
      </c>
      <c r="H3263" t="inlineStr">
        <is>
          <t>United Kingdom</t>
        </is>
      </c>
      <c r="I3263" s="10">
        <f>IF(OR(G3263="",LEFT(A3263,1)="C",D3263&lt;=0,F3263&lt;=0,ISNUMBER(MATCH(B3263,NonProduct,0)),LEFT(B3263,5)="gift_",H3263&lt;&gt;"United Kingdom"),"Drop","Keep")</f>
        <v/>
      </c>
    </row>
    <row r="3264">
      <c r="A3264" t="n">
        <v>540278</v>
      </c>
      <c r="B3264" t="n">
        <v>22666</v>
      </c>
      <c r="C3264" t="inlineStr">
        <is>
          <t>RECIPE BOX PANTRY YELLOW DESIGN</t>
        </is>
      </c>
      <c r="D3264" t="n">
        <v>1</v>
      </c>
      <c r="E3264" s="8" t="n">
        <v>40549.52152777778</v>
      </c>
      <c r="F3264" s="9" t="n">
        <v>2.95</v>
      </c>
      <c r="G3264" t="n">
        <v>15719</v>
      </c>
      <c r="H3264" t="inlineStr">
        <is>
          <t>United Kingdom</t>
        </is>
      </c>
      <c r="I3264" s="10">
        <f>IF(OR(G3264="",LEFT(A3264,1)="C",D3264&lt;=0,F3264&lt;=0,ISNUMBER(MATCH(B3264,NonProduct,0)),LEFT(B3264,5)="gift_",H3264&lt;&gt;"United Kingdom"),"Drop","Keep")</f>
        <v/>
      </c>
    </row>
    <row r="3265">
      <c r="A3265" t="n">
        <v>540278</v>
      </c>
      <c r="B3265" t="n">
        <v>84879</v>
      </c>
      <c r="C3265" t="inlineStr">
        <is>
          <t>ASSORTED COLOUR BIRD ORNAMENT</t>
        </is>
      </c>
      <c r="D3265" t="n">
        <v>8</v>
      </c>
      <c r="E3265" s="8" t="n">
        <v>40549.52152777778</v>
      </c>
      <c r="F3265" s="9" t="n">
        <v>1.69</v>
      </c>
      <c r="G3265" t="n">
        <v>15719</v>
      </c>
      <c r="H3265" t="inlineStr">
        <is>
          <t>United Kingdom</t>
        </is>
      </c>
      <c r="I3265" s="10">
        <f>IF(OR(G3265="",LEFT(A3265,1)="C",D3265&lt;=0,F3265&lt;=0,ISNUMBER(MATCH(B3265,NonProduct,0)),LEFT(B3265,5)="gift_",H3265&lt;&gt;"United Kingdom"),"Drop","Keep")</f>
        <v/>
      </c>
    </row>
    <row r="3266">
      <c r="A3266" t="n">
        <v>540278</v>
      </c>
      <c r="B3266" t="n">
        <v>22665</v>
      </c>
      <c r="C3266" t="inlineStr">
        <is>
          <t>RECIPE BOX BLUE SKETCHBOOK DESIGN</t>
        </is>
      </c>
      <c r="D3266" t="n">
        <v>2</v>
      </c>
      <c r="E3266" s="8" t="n">
        <v>40549.52152777778</v>
      </c>
      <c r="F3266" s="9" t="n">
        <v>2.95</v>
      </c>
      <c r="G3266" t="n">
        <v>15719</v>
      </c>
      <c r="H3266" t="inlineStr">
        <is>
          <t>United Kingdom</t>
        </is>
      </c>
      <c r="I3266" s="10">
        <f>IF(OR(G3266="",LEFT(A3266,1)="C",D3266&lt;=0,F3266&lt;=0,ISNUMBER(MATCH(B3266,NonProduct,0)),LEFT(B3266,5)="gift_",H3266&lt;&gt;"United Kingdom"),"Drop","Keep")</f>
        <v/>
      </c>
    </row>
    <row r="3267">
      <c r="A3267" t="n">
        <v>540278</v>
      </c>
      <c r="B3267" t="n">
        <v>21429</v>
      </c>
      <c r="C3267" t="inlineStr">
        <is>
          <t>RED GINGHAM ROSE JEWELLERY BOX</t>
        </is>
      </c>
      <c r="D3267" t="n">
        <v>4</v>
      </c>
      <c r="E3267" s="8" t="n">
        <v>40549.52152777778</v>
      </c>
      <c r="F3267" s="9" t="n">
        <v>1.65</v>
      </c>
      <c r="G3267" t="n">
        <v>15719</v>
      </c>
      <c r="H3267" t="inlineStr">
        <is>
          <t>United Kingdom</t>
        </is>
      </c>
      <c r="I3267" s="10">
        <f>IF(OR(G3267="",LEFT(A3267,1)="C",D3267&lt;=0,F3267&lt;=0,ISNUMBER(MATCH(B3267,NonProduct,0)),LEFT(B3267,5)="gift_",H3267&lt;&gt;"United Kingdom"),"Drop","Keep")</f>
        <v/>
      </c>
    </row>
    <row r="3268">
      <c r="A3268" t="n">
        <v>540278</v>
      </c>
      <c r="B3268" t="n">
        <v>20718</v>
      </c>
      <c r="C3268" t="inlineStr">
        <is>
          <t>RED RETROSPOT SHOPPER BAG</t>
        </is>
      </c>
      <c r="D3268" t="n">
        <v>3</v>
      </c>
      <c r="E3268" s="8" t="n">
        <v>40549.52152777778</v>
      </c>
      <c r="F3268" s="9" t="n">
        <v>1.25</v>
      </c>
      <c r="G3268" t="n">
        <v>15719</v>
      </c>
      <c r="H3268" t="inlineStr">
        <is>
          <t>United Kingdom</t>
        </is>
      </c>
      <c r="I3268" s="10">
        <f>IF(OR(G3268="",LEFT(A3268,1)="C",D3268&lt;=0,F3268&lt;=0,ISNUMBER(MATCH(B3268,NonProduct,0)),LEFT(B3268,5)="gift_",H3268&lt;&gt;"United Kingdom"),"Drop","Keep")</f>
        <v/>
      </c>
    </row>
    <row r="3269">
      <c r="A3269" t="n">
        <v>540278</v>
      </c>
      <c r="B3269" t="n">
        <v>20717</v>
      </c>
      <c r="C3269" t="inlineStr">
        <is>
          <t>STRAWBERRY SHOPPER BAG</t>
        </is>
      </c>
      <c r="D3269" t="n">
        <v>3</v>
      </c>
      <c r="E3269" s="8" t="n">
        <v>40549.52152777778</v>
      </c>
      <c r="F3269" s="9" t="n">
        <v>1.25</v>
      </c>
      <c r="G3269" t="n">
        <v>15719</v>
      </c>
      <c r="H3269" t="inlineStr">
        <is>
          <t>United Kingdom</t>
        </is>
      </c>
      <c r="I3269" s="10">
        <f>IF(OR(G3269="",LEFT(A3269,1)="C",D3269&lt;=0,F3269&lt;=0,ISNUMBER(MATCH(B3269,NonProduct,0)),LEFT(B3269,5)="gift_",H3269&lt;&gt;"United Kingdom"),"Drop","Keep")</f>
        <v/>
      </c>
    </row>
    <row r="3270">
      <c r="A3270" t="n">
        <v>540278</v>
      </c>
      <c r="B3270" t="n">
        <v>20725</v>
      </c>
      <c r="C3270" t="inlineStr">
        <is>
          <t>LUNCH BAG RED RETROSPOT</t>
        </is>
      </c>
      <c r="D3270" t="n">
        <v>3</v>
      </c>
      <c r="E3270" s="8" t="n">
        <v>40549.52152777778</v>
      </c>
      <c r="F3270" s="9" t="n">
        <v>1.65</v>
      </c>
      <c r="G3270" t="n">
        <v>15719</v>
      </c>
      <c r="H3270" t="inlineStr">
        <is>
          <t>United Kingdom</t>
        </is>
      </c>
      <c r="I3270" s="10">
        <f>IF(OR(G3270="",LEFT(A3270,1)="C",D3270&lt;=0,F3270&lt;=0,ISNUMBER(MATCH(B3270,NonProduct,0)),LEFT(B3270,5)="gift_",H3270&lt;&gt;"United Kingdom"),"Drop","Keep")</f>
        <v/>
      </c>
    </row>
    <row r="3271">
      <c r="A3271" t="n">
        <v>540278</v>
      </c>
      <c r="B3271" t="n">
        <v>22382</v>
      </c>
      <c r="C3271" t="inlineStr">
        <is>
          <t xml:space="preserve">LUNCH BAG SPACEBOY DESIGN </t>
        </is>
      </c>
      <c r="D3271" t="n">
        <v>2</v>
      </c>
      <c r="E3271" s="8" t="n">
        <v>40549.52152777778</v>
      </c>
      <c r="F3271" s="9" t="n">
        <v>1.65</v>
      </c>
      <c r="G3271" t="n">
        <v>15719</v>
      </c>
      <c r="H3271" t="inlineStr">
        <is>
          <t>United Kingdom</t>
        </is>
      </c>
      <c r="I3271" s="10">
        <f>IF(OR(G3271="",LEFT(A3271,1)="C",D3271&lt;=0,F3271&lt;=0,ISNUMBER(MATCH(B3271,NonProduct,0)),LEFT(B3271,5)="gift_",H3271&lt;&gt;"United Kingdom"),"Drop","Keep")</f>
        <v/>
      </c>
    </row>
    <row r="3272">
      <c r="A3272" t="n">
        <v>540278</v>
      </c>
      <c r="B3272" t="n">
        <v>20728</v>
      </c>
      <c r="C3272" t="inlineStr">
        <is>
          <t>LUNCH BAG CARS BLUE</t>
        </is>
      </c>
      <c r="D3272" t="n">
        <v>1</v>
      </c>
      <c r="E3272" s="8" t="n">
        <v>40549.52152777778</v>
      </c>
      <c r="F3272" s="9" t="n">
        <v>1.65</v>
      </c>
      <c r="G3272" t="n">
        <v>15719</v>
      </c>
      <c r="H3272" t="inlineStr">
        <is>
          <t>United Kingdom</t>
        </is>
      </c>
      <c r="I3272" s="10">
        <f>IF(OR(G3272="",LEFT(A3272,1)="C",D3272&lt;=0,F3272&lt;=0,ISNUMBER(MATCH(B3272,NonProduct,0)),LEFT(B3272,5)="gift_",H3272&lt;&gt;"United Kingdom"),"Drop","Keep")</f>
        <v/>
      </c>
    </row>
    <row r="3273">
      <c r="A3273" t="n">
        <v>540278</v>
      </c>
      <c r="B3273" t="n">
        <v>20727</v>
      </c>
      <c r="C3273" t="inlineStr">
        <is>
          <t>LUNCH BAG  BLACK SKULL.</t>
        </is>
      </c>
      <c r="D3273" t="n">
        <v>2</v>
      </c>
      <c r="E3273" s="8" t="n">
        <v>40549.52152777778</v>
      </c>
      <c r="F3273" s="9" t="n">
        <v>1.65</v>
      </c>
      <c r="G3273" t="n">
        <v>15719</v>
      </c>
      <c r="H3273" t="inlineStr">
        <is>
          <t>United Kingdom</t>
        </is>
      </c>
      <c r="I3273" s="10">
        <f>IF(OR(G3273="",LEFT(A3273,1)="C",D3273&lt;=0,F3273&lt;=0,ISNUMBER(MATCH(B3273,NonProduct,0)),LEFT(B3273,5)="gift_",H3273&lt;&gt;"United Kingdom"),"Drop","Keep")</f>
        <v/>
      </c>
    </row>
    <row r="3274">
      <c r="A3274" t="n">
        <v>540278</v>
      </c>
      <c r="B3274" t="n">
        <v>22384</v>
      </c>
      <c r="C3274" t="inlineStr">
        <is>
          <t>LUNCH BAG PINK POLKADOT</t>
        </is>
      </c>
      <c r="D3274" t="n">
        <v>1</v>
      </c>
      <c r="E3274" s="8" t="n">
        <v>40549.52152777778</v>
      </c>
      <c r="F3274" s="9" t="n">
        <v>1.65</v>
      </c>
      <c r="G3274" t="n">
        <v>15719</v>
      </c>
      <c r="H3274" t="inlineStr">
        <is>
          <t>United Kingdom</t>
        </is>
      </c>
      <c r="I3274" s="10">
        <f>IF(OR(G3274="",LEFT(A3274,1)="C",D3274&lt;=0,F3274&lt;=0,ISNUMBER(MATCH(B3274,NonProduct,0)),LEFT(B3274,5)="gift_",H3274&lt;&gt;"United Kingdom"),"Drop","Keep")</f>
        <v/>
      </c>
    </row>
    <row r="3275">
      <c r="A3275" t="n">
        <v>540278</v>
      </c>
      <c r="B3275" t="inlineStr">
        <is>
          <t>85099C</t>
        </is>
      </c>
      <c r="C3275" t="inlineStr">
        <is>
          <t>JUMBO  BAG BAROQUE BLACK WHITE</t>
        </is>
      </c>
      <c r="D3275" t="n">
        <v>1</v>
      </c>
      <c r="E3275" s="8" t="n">
        <v>40549.52152777778</v>
      </c>
      <c r="F3275" s="9" t="n">
        <v>1.95</v>
      </c>
      <c r="G3275" t="n">
        <v>15719</v>
      </c>
      <c r="H3275" t="inlineStr">
        <is>
          <t>United Kingdom</t>
        </is>
      </c>
      <c r="I3275" s="10">
        <f>IF(OR(G3275="",LEFT(A3275,1)="C",D3275&lt;=0,F3275&lt;=0,ISNUMBER(MATCH(B3275,NonProduct,0)),LEFT(B3275,5)="gift_",H3275&lt;&gt;"United Kingdom"),"Drop","Keep")</f>
        <v/>
      </c>
    </row>
    <row r="3276">
      <c r="A3276" t="n">
        <v>540278</v>
      </c>
      <c r="B3276" t="n">
        <v>21928</v>
      </c>
      <c r="C3276" t="inlineStr">
        <is>
          <t>JUMBO BAG SCANDINAVIAN PAISLEY</t>
        </is>
      </c>
      <c r="D3276" t="n">
        <v>1</v>
      </c>
      <c r="E3276" s="8" t="n">
        <v>40549.52152777778</v>
      </c>
      <c r="F3276" s="9" t="n">
        <v>1.95</v>
      </c>
      <c r="G3276" t="n">
        <v>15719</v>
      </c>
      <c r="H3276" t="inlineStr">
        <is>
          <t>United Kingdom</t>
        </is>
      </c>
      <c r="I3276" s="10">
        <f>IF(OR(G3276="",LEFT(A3276,1)="C",D3276&lt;=0,F3276&lt;=0,ISNUMBER(MATCH(B3276,NonProduct,0)),LEFT(B3276,5)="gift_",H3276&lt;&gt;"United Kingdom"),"Drop","Keep")</f>
        <v/>
      </c>
    </row>
    <row r="3277">
      <c r="A3277" t="n">
        <v>540278</v>
      </c>
      <c r="B3277" t="n">
        <v>20712</v>
      </c>
      <c r="C3277" t="inlineStr">
        <is>
          <t>JUMBO BAG WOODLAND ANIMALS</t>
        </is>
      </c>
      <c r="D3277" t="n">
        <v>1</v>
      </c>
      <c r="E3277" s="8" t="n">
        <v>40549.52152777778</v>
      </c>
      <c r="F3277" s="9" t="n">
        <v>1.95</v>
      </c>
      <c r="G3277" t="n">
        <v>15719</v>
      </c>
      <c r="H3277" t="inlineStr">
        <is>
          <t>United Kingdom</t>
        </is>
      </c>
      <c r="I3277" s="10">
        <f>IF(OR(G3277="",LEFT(A3277,1)="C",D3277&lt;=0,F3277&lt;=0,ISNUMBER(MATCH(B3277,NonProduct,0)),LEFT(B3277,5)="gift_",H3277&lt;&gt;"United Kingdom"),"Drop","Keep")</f>
        <v/>
      </c>
    </row>
    <row r="3278">
      <c r="A3278" t="n">
        <v>540278</v>
      </c>
      <c r="B3278" t="n">
        <v>21930</v>
      </c>
      <c r="C3278" t="inlineStr">
        <is>
          <t>JUMBO STORAGE BAG SKULLS</t>
        </is>
      </c>
      <c r="D3278" t="n">
        <v>2</v>
      </c>
      <c r="E3278" s="8" t="n">
        <v>40549.52152777778</v>
      </c>
      <c r="F3278" s="9" t="n">
        <v>1.95</v>
      </c>
      <c r="G3278" t="n">
        <v>15719</v>
      </c>
      <c r="H3278" t="inlineStr">
        <is>
          <t>United Kingdom</t>
        </is>
      </c>
      <c r="I3278" s="10">
        <f>IF(OR(G3278="",LEFT(A3278,1)="C",D3278&lt;=0,F3278&lt;=0,ISNUMBER(MATCH(B3278,NonProduct,0)),LEFT(B3278,5)="gift_",H3278&lt;&gt;"United Kingdom"),"Drop","Keep")</f>
        <v/>
      </c>
    </row>
    <row r="3279">
      <c r="A3279" t="n">
        <v>540278</v>
      </c>
      <c r="B3279" t="n">
        <v>22386</v>
      </c>
      <c r="C3279" t="inlineStr">
        <is>
          <t>JUMBO BAG PINK POLKADOT</t>
        </is>
      </c>
      <c r="D3279" t="n">
        <v>4</v>
      </c>
      <c r="E3279" s="8" t="n">
        <v>40549.52152777778</v>
      </c>
      <c r="F3279" s="9" t="n">
        <v>1.95</v>
      </c>
      <c r="G3279" t="n">
        <v>15719</v>
      </c>
      <c r="H3279" t="inlineStr">
        <is>
          <t>United Kingdom</t>
        </is>
      </c>
      <c r="I3279" s="10">
        <f>IF(OR(G3279="",LEFT(A3279,1)="C",D3279&lt;=0,F3279&lt;=0,ISNUMBER(MATCH(B3279,NonProduct,0)),LEFT(B3279,5)="gift_",H3279&lt;&gt;"United Kingdom"),"Drop","Keep")</f>
        <v/>
      </c>
    </row>
    <row r="3280">
      <c r="A3280" t="n">
        <v>540278</v>
      </c>
      <c r="B3280" t="n">
        <v>22385</v>
      </c>
      <c r="C3280" t="inlineStr">
        <is>
          <t>JUMBO BAG SPACEBOY DESIGN</t>
        </is>
      </c>
      <c r="D3280" t="n">
        <v>3</v>
      </c>
      <c r="E3280" s="8" t="n">
        <v>40549.52152777778</v>
      </c>
      <c r="F3280" s="9" t="n">
        <v>1.95</v>
      </c>
      <c r="G3280" t="n">
        <v>15719</v>
      </c>
      <c r="H3280" t="inlineStr">
        <is>
          <t>United Kingdom</t>
        </is>
      </c>
      <c r="I3280" s="10">
        <f>IF(OR(G3280="",LEFT(A3280,1)="C",D3280&lt;=0,F3280&lt;=0,ISNUMBER(MATCH(B3280,NonProduct,0)),LEFT(B3280,5)="gift_",H3280&lt;&gt;"United Kingdom"),"Drop","Keep")</f>
        <v/>
      </c>
    </row>
    <row r="3281">
      <c r="A3281" t="n">
        <v>540278</v>
      </c>
      <c r="B3281" t="inlineStr">
        <is>
          <t>85099B</t>
        </is>
      </c>
      <c r="C3281" t="inlineStr">
        <is>
          <t>JUMBO BAG RED RETROSPOT</t>
        </is>
      </c>
      <c r="D3281" t="n">
        <v>13</v>
      </c>
      <c r="E3281" s="8" t="n">
        <v>40549.52152777778</v>
      </c>
      <c r="F3281" s="9" t="n">
        <v>1.95</v>
      </c>
      <c r="G3281" t="n">
        <v>15719</v>
      </c>
      <c r="H3281" t="inlineStr">
        <is>
          <t>United Kingdom</t>
        </is>
      </c>
      <c r="I3281" s="10">
        <f>IF(OR(G3281="",LEFT(A3281,1)="C",D3281&lt;=0,F3281&lt;=0,ISNUMBER(MATCH(B3281,NonProduct,0)),LEFT(B3281,5)="gift_",H3281&lt;&gt;"United Kingdom"),"Drop","Keep")</f>
        <v/>
      </c>
    </row>
    <row r="3282">
      <c r="A3282" t="n">
        <v>540278</v>
      </c>
      <c r="B3282" t="n">
        <v>21931</v>
      </c>
      <c r="C3282" t="inlineStr">
        <is>
          <t>JUMBO STORAGE BAG SUKI</t>
        </is>
      </c>
      <c r="D3282" t="n">
        <v>1</v>
      </c>
      <c r="E3282" s="8" t="n">
        <v>40549.52152777778</v>
      </c>
      <c r="F3282" s="9" t="n">
        <v>1.95</v>
      </c>
      <c r="G3282" t="n">
        <v>15719</v>
      </c>
      <c r="H3282" t="inlineStr">
        <is>
          <t>United Kingdom</t>
        </is>
      </c>
      <c r="I3282" s="10">
        <f>IF(OR(G3282="",LEFT(A3282,1)="C",D3282&lt;=0,F3282&lt;=0,ISNUMBER(MATCH(B3282,NonProduct,0)),LEFT(B3282,5)="gift_",H3282&lt;&gt;"United Kingdom"),"Drop","Keep")</f>
        <v/>
      </c>
    </row>
    <row r="3283">
      <c r="A3283" t="n">
        <v>540278</v>
      </c>
      <c r="B3283" t="inlineStr">
        <is>
          <t>85099F</t>
        </is>
      </c>
      <c r="C3283" t="inlineStr">
        <is>
          <t>JUMBO BAG STRAWBERRY</t>
        </is>
      </c>
      <c r="D3283" t="n">
        <v>3</v>
      </c>
      <c r="E3283" s="8" t="n">
        <v>40549.52152777778</v>
      </c>
      <c r="F3283" s="9" t="n">
        <v>1.95</v>
      </c>
      <c r="G3283" t="n">
        <v>15719</v>
      </c>
      <c r="H3283" t="inlineStr">
        <is>
          <t>United Kingdom</t>
        </is>
      </c>
      <c r="I3283" s="10">
        <f>IF(OR(G3283="",LEFT(A3283,1)="C",D3283&lt;=0,F3283&lt;=0,ISNUMBER(MATCH(B3283,NonProduct,0)),LEFT(B3283,5)="gift_",H3283&lt;&gt;"United Kingdom"),"Drop","Keep")</f>
        <v/>
      </c>
    </row>
    <row r="3284">
      <c r="A3284" t="n">
        <v>540278</v>
      </c>
      <c r="B3284" t="n">
        <v>21156</v>
      </c>
      <c r="C3284" t="inlineStr">
        <is>
          <t>RETROSPOT CHILDRENS APRON</t>
        </is>
      </c>
      <c r="D3284" t="n">
        <v>2</v>
      </c>
      <c r="E3284" s="8" t="n">
        <v>40549.52152777778</v>
      </c>
      <c r="F3284" s="9" t="n">
        <v>1.95</v>
      </c>
      <c r="G3284" t="n">
        <v>15719</v>
      </c>
      <c r="H3284" t="inlineStr">
        <is>
          <t>United Kingdom</t>
        </is>
      </c>
      <c r="I3284" s="10">
        <f>IF(OR(G3284="",LEFT(A3284,1)="C",D3284&lt;=0,F3284&lt;=0,ISNUMBER(MATCH(B3284,NonProduct,0)),LEFT(B3284,5)="gift_",H3284&lt;&gt;"United Kingdom"),"Drop","Keep")</f>
        <v/>
      </c>
    </row>
    <row r="3285">
      <c r="A3285" t="n">
        <v>540278</v>
      </c>
      <c r="B3285" t="n">
        <v>22367</v>
      </c>
      <c r="C3285" t="inlineStr">
        <is>
          <t>CHILDRENS APRON SPACEBOY DESIGN</t>
        </is>
      </c>
      <c r="D3285" t="n">
        <v>1</v>
      </c>
      <c r="E3285" s="8" t="n">
        <v>40549.52152777778</v>
      </c>
      <c r="F3285" s="9" t="n">
        <v>1.95</v>
      </c>
      <c r="G3285" t="n">
        <v>15719</v>
      </c>
      <c r="H3285" t="inlineStr">
        <is>
          <t>United Kingdom</t>
        </is>
      </c>
      <c r="I3285" s="10">
        <f>IF(OR(G3285="",LEFT(A3285,1)="C",D3285&lt;=0,F3285&lt;=0,ISNUMBER(MATCH(B3285,NonProduct,0)),LEFT(B3285,5)="gift_",H3285&lt;&gt;"United Kingdom"),"Drop","Keep")</f>
        <v/>
      </c>
    </row>
    <row r="3286">
      <c r="A3286" t="n">
        <v>540278</v>
      </c>
      <c r="B3286" t="n">
        <v>22196</v>
      </c>
      <c r="C3286" t="inlineStr">
        <is>
          <t>SMALL HEART MEASURING SPOONS</t>
        </is>
      </c>
      <c r="D3286" t="n">
        <v>1</v>
      </c>
      <c r="E3286" s="8" t="n">
        <v>40549.52152777778</v>
      </c>
      <c r="F3286" s="9" t="n">
        <v>0.85</v>
      </c>
      <c r="G3286" t="n">
        <v>15719</v>
      </c>
      <c r="H3286" t="inlineStr">
        <is>
          <t>United Kingdom</t>
        </is>
      </c>
      <c r="I3286" s="10">
        <f>IF(OR(G3286="",LEFT(A3286,1)="C",D3286&lt;=0,F3286&lt;=0,ISNUMBER(MATCH(B3286,NonProduct,0)),LEFT(B3286,5)="gift_",H3286&lt;&gt;"United Kingdom"),"Drop","Keep")</f>
        <v/>
      </c>
    </row>
    <row r="3287">
      <c r="A3287" t="n">
        <v>540278</v>
      </c>
      <c r="B3287" t="n">
        <v>22195</v>
      </c>
      <c r="C3287" t="inlineStr">
        <is>
          <t>LARGE HEART MEASURING SPOONS</t>
        </is>
      </c>
      <c r="D3287" t="n">
        <v>1</v>
      </c>
      <c r="E3287" s="8" t="n">
        <v>40549.52152777778</v>
      </c>
      <c r="F3287" s="9" t="n">
        <v>1.65</v>
      </c>
      <c r="G3287" t="n">
        <v>15719</v>
      </c>
      <c r="H3287" t="inlineStr">
        <is>
          <t>United Kingdom</t>
        </is>
      </c>
      <c r="I3287" s="10">
        <f>IF(OR(G3287="",LEFT(A3287,1)="C",D3287&lt;=0,F3287&lt;=0,ISNUMBER(MATCH(B3287,NonProduct,0)),LEFT(B3287,5)="gift_",H3287&lt;&gt;"United Kingdom"),"Drop","Keep")</f>
        <v/>
      </c>
    </row>
    <row r="3288">
      <c r="A3288" t="n">
        <v>540278</v>
      </c>
      <c r="B3288" t="n">
        <v>22966</v>
      </c>
      <c r="C3288" t="inlineStr">
        <is>
          <t>GINGERBREAD MAN COOKIE CUTTER</t>
        </is>
      </c>
      <c r="D3288" t="n">
        <v>1</v>
      </c>
      <c r="E3288" s="8" t="n">
        <v>40549.52152777778</v>
      </c>
      <c r="F3288" s="9" t="n">
        <v>1.25</v>
      </c>
      <c r="G3288" t="n">
        <v>15719</v>
      </c>
      <c r="H3288" t="inlineStr">
        <is>
          <t>United Kingdom</t>
        </is>
      </c>
      <c r="I3288" s="10">
        <f>IF(OR(G3288="",LEFT(A3288,1)="C",D3288&lt;=0,F3288&lt;=0,ISNUMBER(MATCH(B3288,NonProduct,0)),LEFT(B3288,5)="gift_",H3288&lt;&gt;"United Kingdom"),"Drop","Keep")</f>
        <v/>
      </c>
    </row>
    <row r="3289">
      <c r="A3289" t="n">
        <v>540278</v>
      </c>
      <c r="B3289" t="n">
        <v>85152</v>
      </c>
      <c r="C3289" t="inlineStr">
        <is>
          <t xml:space="preserve">HAND OVER THE CHOCOLATE   SIGN </t>
        </is>
      </c>
      <c r="D3289" t="n">
        <v>2</v>
      </c>
      <c r="E3289" s="8" t="n">
        <v>40549.52152777778</v>
      </c>
      <c r="F3289" s="9" t="n">
        <v>2.1</v>
      </c>
      <c r="G3289" t="n">
        <v>15719</v>
      </c>
      <c r="H3289" t="inlineStr">
        <is>
          <t>United Kingdom</t>
        </is>
      </c>
      <c r="I3289" s="10">
        <f>IF(OR(G3289="",LEFT(A3289,1)="C",D3289&lt;=0,F3289&lt;=0,ISNUMBER(MATCH(B3289,NonProduct,0)),LEFT(B3289,5)="gift_",H3289&lt;&gt;"United Kingdom"),"Drop","Keep")</f>
        <v/>
      </c>
    </row>
    <row r="3290">
      <c r="A3290" t="n">
        <v>540278</v>
      </c>
      <c r="B3290" t="n">
        <v>21174</v>
      </c>
      <c r="C3290" t="inlineStr">
        <is>
          <t>POTTERING IN THE SHED METAL SIGN</t>
        </is>
      </c>
      <c r="D3290" t="n">
        <v>2</v>
      </c>
      <c r="E3290" s="8" t="n">
        <v>40549.52152777778</v>
      </c>
      <c r="F3290" s="9" t="n">
        <v>1.95</v>
      </c>
      <c r="G3290" t="n">
        <v>15719</v>
      </c>
      <c r="H3290" t="inlineStr">
        <is>
          <t>United Kingdom</t>
        </is>
      </c>
      <c r="I3290" s="10">
        <f>IF(OR(G3290="",LEFT(A3290,1)="C",D3290&lt;=0,F3290&lt;=0,ISNUMBER(MATCH(B3290,NonProduct,0)),LEFT(B3290,5)="gift_",H3290&lt;&gt;"United Kingdom"),"Drop","Keep")</f>
        <v/>
      </c>
    </row>
    <row r="3291">
      <c r="A3291" t="n">
        <v>540278</v>
      </c>
      <c r="B3291" t="n">
        <v>82583</v>
      </c>
      <c r="C3291" t="inlineStr">
        <is>
          <t>HOT BATHS METAL SIGN</t>
        </is>
      </c>
      <c r="D3291" t="n">
        <v>2</v>
      </c>
      <c r="E3291" s="8" t="n">
        <v>40549.52152777778</v>
      </c>
      <c r="F3291" s="9" t="n">
        <v>2.1</v>
      </c>
      <c r="G3291" t="n">
        <v>15719</v>
      </c>
      <c r="H3291" t="inlineStr">
        <is>
          <t>United Kingdom</t>
        </is>
      </c>
      <c r="I3291" s="10">
        <f>IF(OR(G3291="",LEFT(A3291,1)="C",D3291&lt;=0,F3291&lt;=0,ISNUMBER(MATCH(B3291,NonProduct,0)),LEFT(B3291,5)="gift_",H3291&lt;&gt;"United Kingdom"),"Drop","Keep")</f>
        <v/>
      </c>
    </row>
    <row r="3292">
      <c r="A3292" t="n">
        <v>540278</v>
      </c>
      <c r="B3292" t="n">
        <v>22721</v>
      </c>
      <c r="C3292" t="inlineStr">
        <is>
          <t>SET OF 3 CAKE TINS SKETCHBOOK</t>
        </is>
      </c>
      <c r="D3292" t="n">
        <v>1</v>
      </c>
      <c r="E3292" s="8" t="n">
        <v>40549.52152777778</v>
      </c>
      <c r="F3292" s="9" t="n">
        <v>4.95</v>
      </c>
      <c r="G3292" t="n">
        <v>15719</v>
      </c>
      <c r="H3292" t="inlineStr">
        <is>
          <t>United Kingdom</t>
        </is>
      </c>
      <c r="I3292" s="10">
        <f>IF(OR(G3292="",LEFT(A3292,1)="C",D3292&lt;=0,F3292&lt;=0,ISNUMBER(MATCH(B3292,NonProduct,0)),LEFT(B3292,5)="gift_",H3292&lt;&gt;"United Kingdom"),"Drop","Keep")</f>
        <v/>
      </c>
    </row>
    <row r="3293">
      <c r="A3293" t="n">
        <v>540278</v>
      </c>
      <c r="B3293" t="n">
        <v>82580</v>
      </c>
      <c r="C3293" t="inlineStr">
        <is>
          <t>BATHROOM METAL SIGN</t>
        </is>
      </c>
      <c r="D3293" t="n">
        <v>1</v>
      </c>
      <c r="E3293" s="8" t="n">
        <v>40549.52152777778</v>
      </c>
      <c r="F3293" s="9" t="n">
        <v>0.55</v>
      </c>
      <c r="G3293" t="n">
        <v>15719</v>
      </c>
      <c r="H3293" t="inlineStr">
        <is>
          <t>United Kingdom</t>
        </is>
      </c>
      <c r="I3293" s="10">
        <f>IF(OR(G3293="",LEFT(A3293,1)="C",D3293&lt;=0,F3293&lt;=0,ISNUMBER(MATCH(B3293,NonProduct,0)),LEFT(B3293,5)="gift_",H3293&lt;&gt;"United Kingdom"),"Drop","Keep")</f>
        <v/>
      </c>
    </row>
    <row r="3294">
      <c r="A3294" t="n">
        <v>540278</v>
      </c>
      <c r="B3294" t="n">
        <v>82578</v>
      </c>
      <c r="C3294" t="inlineStr">
        <is>
          <t>KITCHEN METAL SIGN</t>
        </is>
      </c>
      <c r="D3294" t="n">
        <v>1</v>
      </c>
      <c r="E3294" s="8" t="n">
        <v>40549.52152777778</v>
      </c>
      <c r="F3294" s="9" t="n">
        <v>0.55</v>
      </c>
      <c r="G3294" t="n">
        <v>15719</v>
      </c>
      <c r="H3294" t="inlineStr">
        <is>
          <t>United Kingdom</t>
        </is>
      </c>
      <c r="I3294" s="10">
        <f>IF(OR(G3294="",LEFT(A3294,1)="C",D3294&lt;=0,F3294&lt;=0,ISNUMBER(MATCH(B3294,NonProduct,0)),LEFT(B3294,5)="gift_",H3294&lt;&gt;"United Kingdom"),"Drop","Keep")</f>
        <v/>
      </c>
    </row>
    <row r="3295">
      <c r="A3295" t="n">
        <v>540278</v>
      </c>
      <c r="B3295" t="n">
        <v>82581</v>
      </c>
      <c r="C3295" t="inlineStr">
        <is>
          <t>TOILET METAL SIGN</t>
        </is>
      </c>
      <c r="D3295" t="n">
        <v>1</v>
      </c>
      <c r="E3295" s="8" t="n">
        <v>40549.52152777778</v>
      </c>
      <c r="F3295" s="9" t="n">
        <v>0.55</v>
      </c>
      <c r="G3295" t="n">
        <v>15719</v>
      </c>
      <c r="H3295" t="inlineStr">
        <is>
          <t>United Kingdom</t>
        </is>
      </c>
      <c r="I3295" s="10">
        <f>IF(OR(G3295="",LEFT(A3295,1)="C",D3295&lt;=0,F3295&lt;=0,ISNUMBER(MATCH(B3295,NonProduct,0)),LEFT(B3295,5)="gift_",H3295&lt;&gt;"United Kingdom"),"Drop","Keep")</f>
        <v/>
      </c>
    </row>
    <row r="3296">
      <c r="A3296" t="n">
        <v>540278</v>
      </c>
      <c r="B3296" t="n">
        <v>22862</v>
      </c>
      <c r="C3296" t="inlineStr">
        <is>
          <t xml:space="preserve">LOVE HEART NAPKIN BOX </t>
        </is>
      </c>
      <c r="D3296" t="n">
        <v>1</v>
      </c>
      <c r="E3296" s="8" t="n">
        <v>40549.52152777778</v>
      </c>
      <c r="F3296" s="9" t="n">
        <v>4.25</v>
      </c>
      <c r="G3296" t="n">
        <v>15719</v>
      </c>
      <c r="H3296" t="inlineStr">
        <is>
          <t>United Kingdom</t>
        </is>
      </c>
      <c r="I3296" s="10">
        <f>IF(OR(G3296="",LEFT(A3296,1)="C",D3296&lt;=0,F3296&lt;=0,ISNUMBER(MATCH(B3296,NonProduct,0)),LEFT(B3296,5)="gift_",H3296&lt;&gt;"United Kingdom"),"Drop","Keep")</f>
        <v/>
      </c>
    </row>
    <row r="3297">
      <c r="A3297" t="n">
        <v>540278</v>
      </c>
      <c r="B3297" t="inlineStr">
        <is>
          <t>85123A</t>
        </is>
      </c>
      <c r="C3297" t="inlineStr">
        <is>
          <t>WHITE HANGING HEART T-LIGHT HOLDER</t>
        </is>
      </c>
      <c r="D3297" t="n">
        <v>2</v>
      </c>
      <c r="E3297" s="8" t="n">
        <v>40549.52152777778</v>
      </c>
      <c r="F3297" s="9" t="n">
        <v>2.95</v>
      </c>
      <c r="G3297" t="n">
        <v>15719</v>
      </c>
      <c r="H3297" t="inlineStr">
        <is>
          <t>United Kingdom</t>
        </is>
      </c>
      <c r="I3297" s="10">
        <f>IF(OR(G3297="",LEFT(A3297,1)="C",D3297&lt;=0,F3297&lt;=0,ISNUMBER(MATCH(B3297,NonProduct,0)),LEFT(B3297,5)="gift_",H3297&lt;&gt;"United Kingdom"),"Drop","Keep")</f>
        <v/>
      </c>
    </row>
    <row r="3298">
      <c r="A3298" t="n">
        <v>540278</v>
      </c>
      <c r="B3298" t="n">
        <v>22488</v>
      </c>
      <c r="C3298" t="inlineStr">
        <is>
          <t>NATURAL SLATE RECTANGLE CHALKBOARD</t>
        </is>
      </c>
      <c r="D3298" t="n">
        <v>2</v>
      </c>
      <c r="E3298" s="8" t="n">
        <v>40549.52152777778</v>
      </c>
      <c r="F3298" s="9" t="n">
        <v>1.65</v>
      </c>
      <c r="G3298" t="n">
        <v>15719</v>
      </c>
      <c r="H3298" t="inlineStr">
        <is>
          <t>United Kingdom</t>
        </is>
      </c>
      <c r="I3298" s="10">
        <f>IF(OR(G3298="",LEFT(A3298,1)="C",D3298&lt;=0,F3298&lt;=0,ISNUMBER(MATCH(B3298,NonProduct,0)),LEFT(B3298,5)="gift_",H3298&lt;&gt;"United Kingdom"),"Drop","Keep")</f>
        <v/>
      </c>
    </row>
    <row r="3299">
      <c r="A3299" t="n">
        <v>540278</v>
      </c>
      <c r="B3299" t="n">
        <v>22457</v>
      </c>
      <c r="C3299" t="inlineStr">
        <is>
          <t xml:space="preserve">NATURAL SLATE HEART CHALKBOARD </t>
        </is>
      </c>
      <c r="D3299" t="n">
        <v>3</v>
      </c>
      <c r="E3299" s="8" t="n">
        <v>40549.52152777778</v>
      </c>
      <c r="F3299" s="9" t="n">
        <v>2.95</v>
      </c>
      <c r="G3299" t="n">
        <v>15719</v>
      </c>
      <c r="H3299" t="inlineStr">
        <is>
          <t>United Kingdom</t>
        </is>
      </c>
      <c r="I3299" s="10">
        <f>IF(OR(G3299="",LEFT(A3299,1)="C",D3299&lt;=0,F3299&lt;=0,ISNUMBER(MATCH(B3299,NonProduct,0)),LEFT(B3299,5)="gift_",H3299&lt;&gt;"United Kingdom"),"Drop","Keep")</f>
        <v/>
      </c>
    </row>
    <row r="3300">
      <c r="A3300" t="n">
        <v>540278</v>
      </c>
      <c r="B3300" t="n">
        <v>22896</v>
      </c>
      <c r="C3300" t="inlineStr">
        <is>
          <t>PEG BAG APPLES DESIGN</t>
        </is>
      </c>
      <c r="D3300" t="n">
        <v>2</v>
      </c>
      <c r="E3300" s="8" t="n">
        <v>40549.52152777778</v>
      </c>
      <c r="F3300" s="9" t="n">
        <v>2.55</v>
      </c>
      <c r="G3300" t="n">
        <v>15719</v>
      </c>
      <c r="H3300" t="inlineStr">
        <is>
          <t>United Kingdom</t>
        </is>
      </c>
      <c r="I3300" s="10">
        <f>IF(OR(G3300="",LEFT(A3300,1)="C",D3300&lt;=0,F3300&lt;=0,ISNUMBER(MATCH(B3300,NonProduct,0)),LEFT(B3300,5)="gift_",H3300&lt;&gt;"United Kingdom"),"Drop","Keep")</f>
        <v/>
      </c>
    </row>
    <row r="3301">
      <c r="A3301" t="n">
        <v>540278</v>
      </c>
      <c r="B3301" t="n">
        <v>21155</v>
      </c>
      <c r="C3301" t="inlineStr">
        <is>
          <t>RED RETROSPOT PEG BAG</t>
        </is>
      </c>
      <c r="D3301" t="n">
        <v>2</v>
      </c>
      <c r="E3301" s="8" t="n">
        <v>40549.52152777778</v>
      </c>
      <c r="F3301" s="9" t="n">
        <v>2.1</v>
      </c>
      <c r="G3301" t="n">
        <v>15719</v>
      </c>
      <c r="H3301" t="inlineStr">
        <is>
          <t>United Kingdom</t>
        </is>
      </c>
      <c r="I3301" s="10">
        <f>IF(OR(G3301="",LEFT(A3301,1)="C",D3301&lt;=0,F3301&lt;=0,ISNUMBER(MATCH(B3301,NonProduct,0)),LEFT(B3301,5)="gift_",H3301&lt;&gt;"United Kingdom"),"Drop","Keep")</f>
        <v/>
      </c>
    </row>
    <row r="3302">
      <c r="A3302" t="n">
        <v>540278</v>
      </c>
      <c r="B3302" t="inlineStr">
        <is>
          <t>82494L</t>
        </is>
      </c>
      <c r="C3302" t="inlineStr">
        <is>
          <t xml:space="preserve">WOODEN FRAME ANTIQUE WHITE </t>
        </is>
      </c>
      <c r="D3302" t="n">
        <v>2</v>
      </c>
      <c r="E3302" s="8" t="n">
        <v>40549.52152777778</v>
      </c>
      <c r="F3302" s="9" t="n">
        <v>2.95</v>
      </c>
      <c r="G3302" t="n">
        <v>15719</v>
      </c>
      <c r="H3302" t="inlineStr">
        <is>
          <t>United Kingdom</t>
        </is>
      </c>
      <c r="I3302" s="10">
        <f>IF(OR(G3302="",LEFT(A3302,1)="C",D3302&lt;=0,F3302&lt;=0,ISNUMBER(MATCH(B3302,NonProduct,0)),LEFT(B3302,5)="gift_",H3302&lt;&gt;"United Kingdom"),"Drop","Keep")</f>
        <v/>
      </c>
    </row>
    <row r="3303">
      <c r="A3303" t="n">
        <v>540278</v>
      </c>
      <c r="B3303" t="n">
        <v>82482</v>
      </c>
      <c r="C3303" t="inlineStr">
        <is>
          <t>WOODEN PICTURE FRAME WHITE FINISH</t>
        </is>
      </c>
      <c r="D3303" t="n">
        <v>2</v>
      </c>
      <c r="E3303" s="8" t="n">
        <v>40549.52152777778</v>
      </c>
      <c r="F3303" s="9" t="n">
        <v>2.55</v>
      </c>
      <c r="G3303" t="n">
        <v>15719</v>
      </c>
      <c r="H3303" t="inlineStr">
        <is>
          <t>United Kingdom</t>
        </is>
      </c>
      <c r="I3303" s="10">
        <f>IF(OR(G3303="",LEFT(A3303,1)="C",D3303&lt;=0,F3303&lt;=0,ISNUMBER(MATCH(B3303,NonProduct,0)),LEFT(B3303,5)="gift_",H3303&lt;&gt;"United Kingdom"),"Drop","Keep")</f>
        <v/>
      </c>
    </row>
    <row r="3304">
      <c r="A3304" t="n">
        <v>540278</v>
      </c>
      <c r="B3304" t="n">
        <v>21071</v>
      </c>
      <c r="C3304" t="inlineStr">
        <is>
          <t>VINTAGE BILLBOARD DRINK ME MUG</t>
        </is>
      </c>
      <c r="D3304" t="n">
        <v>6</v>
      </c>
      <c r="E3304" s="8" t="n">
        <v>40549.52152777778</v>
      </c>
      <c r="F3304" s="9" t="n">
        <v>1.25</v>
      </c>
      <c r="G3304" t="n">
        <v>15719</v>
      </c>
      <c r="H3304" t="inlineStr">
        <is>
          <t>United Kingdom</t>
        </is>
      </c>
      <c r="I3304" s="10">
        <f>IF(OR(G3304="",LEFT(A3304,1)="C",D3304&lt;=0,F3304&lt;=0,ISNUMBER(MATCH(B3304,NonProduct,0)),LEFT(B3304,5)="gift_",H3304&lt;&gt;"United Kingdom"),"Drop","Keep")</f>
        <v/>
      </c>
    </row>
    <row r="3305">
      <c r="A3305" t="n">
        <v>540278</v>
      </c>
      <c r="B3305" t="n">
        <v>21232</v>
      </c>
      <c r="C3305" t="inlineStr">
        <is>
          <t>STRAWBERRY CERAMIC TRINKET BOX</t>
        </is>
      </c>
      <c r="D3305" t="n">
        <v>4</v>
      </c>
      <c r="E3305" s="8" t="n">
        <v>40549.52152777778</v>
      </c>
      <c r="F3305" s="9" t="n">
        <v>1.25</v>
      </c>
      <c r="G3305" t="n">
        <v>15719</v>
      </c>
      <c r="H3305" t="inlineStr">
        <is>
          <t>United Kingdom</t>
        </is>
      </c>
      <c r="I3305" s="10">
        <f>IF(OR(G3305="",LEFT(A3305,1)="C",D3305&lt;=0,F3305&lt;=0,ISNUMBER(MATCH(B3305,NonProduct,0)),LEFT(B3305,5)="gift_",H3305&lt;&gt;"United Kingdom"),"Drop","Keep")</f>
        <v/>
      </c>
    </row>
    <row r="3306">
      <c r="A3306" t="n">
        <v>540278</v>
      </c>
      <c r="B3306" t="n">
        <v>82486</v>
      </c>
      <c r="C3306" t="inlineStr">
        <is>
          <t>WOOD S/3 CABINET ANT WHITE FINISH</t>
        </is>
      </c>
      <c r="D3306" t="n">
        <v>1</v>
      </c>
      <c r="E3306" s="8" t="n">
        <v>40549.52152777778</v>
      </c>
      <c r="F3306" s="9" t="n">
        <v>7.95</v>
      </c>
      <c r="G3306" t="n">
        <v>15719</v>
      </c>
      <c r="H3306" t="inlineStr">
        <is>
          <t>United Kingdom</t>
        </is>
      </c>
      <c r="I3306" s="10">
        <f>IF(OR(G3306="",LEFT(A3306,1)="C",D3306&lt;=0,F3306&lt;=0,ISNUMBER(MATCH(B3306,NonProduct,0)),LEFT(B3306,5)="gift_",H3306&lt;&gt;"United Kingdom"),"Drop","Keep")</f>
        <v/>
      </c>
    </row>
    <row r="3307">
      <c r="A3307" t="n">
        <v>540278</v>
      </c>
      <c r="B3307" t="n">
        <v>82483</v>
      </c>
      <c r="C3307" t="inlineStr">
        <is>
          <t>WOOD 2 DRAWER CABINET WHITE FINISH</t>
        </is>
      </c>
      <c r="D3307" t="n">
        <v>1</v>
      </c>
      <c r="E3307" s="8" t="n">
        <v>40549.52152777778</v>
      </c>
      <c r="F3307" s="9" t="n">
        <v>5.95</v>
      </c>
      <c r="G3307" t="n">
        <v>15719</v>
      </c>
      <c r="H3307" t="inlineStr">
        <is>
          <t>United Kingdom</t>
        </is>
      </c>
      <c r="I3307" s="10">
        <f>IF(OR(G3307="",LEFT(A3307,1)="C",D3307&lt;=0,F3307&lt;=0,ISNUMBER(MATCH(B3307,NonProduct,0)),LEFT(B3307,5)="gift_",H3307&lt;&gt;"United Kingdom"),"Drop","Keep")</f>
        <v/>
      </c>
    </row>
    <row r="3308">
      <c r="A3308" t="n">
        <v>540278</v>
      </c>
      <c r="B3308" t="n">
        <v>21892</v>
      </c>
      <c r="C3308" t="inlineStr">
        <is>
          <t xml:space="preserve">TRADITIONAL WOODEN CATCH CUP GAME </t>
        </is>
      </c>
      <c r="D3308" t="n">
        <v>1</v>
      </c>
      <c r="E3308" s="8" t="n">
        <v>40549.52152777778</v>
      </c>
      <c r="F3308" s="9" t="n">
        <v>1.25</v>
      </c>
      <c r="G3308" t="n">
        <v>15719</v>
      </c>
      <c r="H3308" t="inlineStr">
        <is>
          <t>United Kingdom</t>
        </is>
      </c>
      <c r="I3308" s="10">
        <f>IF(OR(G3308="",LEFT(A3308,1)="C",D3308&lt;=0,F3308&lt;=0,ISNUMBER(MATCH(B3308,NonProduct,0)),LEFT(B3308,5)="gift_",H3308&lt;&gt;"United Kingdom"),"Drop","Keep")</f>
        <v/>
      </c>
    </row>
    <row r="3309">
      <c r="A3309" t="n">
        <v>540278</v>
      </c>
      <c r="B3309" t="n">
        <v>21891</v>
      </c>
      <c r="C3309" t="inlineStr">
        <is>
          <t>TRADITIONAL WOODEN SKIPPING ROPE</t>
        </is>
      </c>
      <c r="D3309" t="n">
        <v>2</v>
      </c>
      <c r="E3309" s="8" t="n">
        <v>40549.52152777778</v>
      </c>
      <c r="F3309" s="9" t="n">
        <v>1.25</v>
      </c>
      <c r="G3309" t="n">
        <v>15719</v>
      </c>
      <c r="H3309" t="inlineStr">
        <is>
          <t>United Kingdom</t>
        </is>
      </c>
      <c r="I3309" s="10">
        <f>IF(OR(G3309="",LEFT(A3309,1)="C",D3309&lt;=0,F3309&lt;=0,ISNUMBER(MATCH(B3309,NonProduct,0)),LEFT(B3309,5)="gift_",H3309&lt;&gt;"United Kingdom"),"Drop","Keep")</f>
        <v/>
      </c>
    </row>
    <row r="3310">
      <c r="A3310" t="n">
        <v>540278</v>
      </c>
      <c r="B3310" t="n">
        <v>22620</v>
      </c>
      <c r="C3310" t="inlineStr">
        <is>
          <t>4 TRADITIONAL SPINNING TOPS</t>
        </is>
      </c>
      <c r="D3310" t="n">
        <v>2</v>
      </c>
      <c r="E3310" s="8" t="n">
        <v>40549.52152777778</v>
      </c>
      <c r="F3310" s="9" t="n">
        <v>1.25</v>
      </c>
      <c r="G3310" t="n">
        <v>15719</v>
      </c>
      <c r="H3310" t="inlineStr">
        <is>
          <t>United Kingdom</t>
        </is>
      </c>
      <c r="I3310" s="10">
        <f>IF(OR(G3310="",LEFT(A3310,1)="C",D3310&lt;=0,F3310&lt;=0,ISNUMBER(MATCH(B3310,NonProduct,0)),LEFT(B3310,5)="gift_",H3310&lt;&gt;"United Kingdom"),"Drop","Keep")</f>
        <v/>
      </c>
    </row>
    <row r="3311">
      <c r="A3311" t="n">
        <v>540278</v>
      </c>
      <c r="B3311" t="inlineStr">
        <is>
          <t>M</t>
        </is>
      </c>
      <c r="C3311" t="inlineStr">
        <is>
          <t>Manual</t>
        </is>
      </c>
      <c r="D3311" t="n">
        <v>1</v>
      </c>
      <c r="E3311" s="8" t="n">
        <v>40549.52152777778</v>
      </c>
      <c r="F3311" s="9" t="n">
        <v>1.65</v>
      </c>
      <c r="G3311" t="n">
        <v>15719</v>
      </c>
      <c r="H3311" t="inlineStr">
        <is>
          <t>United Kingdom</t>
        </is>
      </c>
      <c r="I3311" s="10">
        <f>IF(OR(G3311="",LEFT(A3311,1)="C",D3311&lt;=0,F3311&lt;=0,ISNUMBER(MATCH(B3311,NonProduct,0)),LEFT(B3311,5)="gift_",H3311&lt;&gt;"United Kingdom"),"Drop","Keep")</f>
        <v/>
      </c>
    </row>
    <row r="3312">
      <c r="A3312" t="n">
        <v>540278</v>
      </c>
      <c r="B3312" t="n">
        <v>22329</v>
      </c>
      <c r="C3312" t="inlineStr">
        <is>
          <t>ROUND CONTAINER SET OF 5 RETROSPOT</t>
        </is>
      </c>
      <c r="D3312" t="n">
        <v>1</v>
      </c>
      <c r="E3312" s="8" t="n">
        <v>40549.52152777778</v>
      </c>
      <c r="F3312" s="9" t="n">
        <v>1.65</v>
      </c>
      <c r="G3312" t="n">
        <v>15719</v>
      </c>
      <c r="H3312" t="inlineStr">
        <is>
          <t>United Kingdom</t>
        </is>
      </c>
      <c r="I3312" s="10">
        <f>IF(OR(G3312="",LEFT(A3312,1)="C",D3312&lt;=0,F3312&lt;=0,ISNUMBER(MATCH(B3312,NonProduct,0)),LEFT(B3312,5)="gift_",H3312&lt;&gt;"United Kingdom"),"Drop","Keep")</f>
        <v/>
      </c>
    </row>
    <row r="3313">
      <c r="A3313" t="n">
        <v>540278</v>
      </c>
      <c r="B3313" t="n">
        <v>22932</v>
      </c>
      <c r="C3313" t="inlineStr">
        <is>
          <t>BAKING MOULD TOFFEE CUP CHOCOLATE</t>
        </is>
      </c>
      <c r="D3313" t="n">
        <v>1</v>
      </c>
      <c r="E3313" s="8" t="n">
        <v>40549.52152777778</v>
      </c>
      <c r="F3313" s="9" t="n">
        <v>2.55</v>
      </c>
      <c r="G3313" t="n">
        <v>15719</v>
      </c>
      <c r="H3313" t="inlineStr">
        <is>
          <t>United Kingdom</t>
        </is>
      </c>
      <c r="I3313" s="10">
        <f>IF(OR(G3313="",LEFT(A3313,1)="C",D3313&lt;=0,F3313&lt;=0,ISNUMBER(MATCH(B3313,NonProduct,0)),LEFT(B3313,5)="gift_",H3313&lt;&gt;"United Kingdom"),"Drop","Keep")</f>
        <v/>
      </c>
    </row>
    <row r="3314">
      <c r="A3314" t="n">
        <v>540278</v>
      </c>
      <c r="B3314" t="n">
        <v>22931</v>
      </c>
      <c r="C3314" t="inlineStr">
        <is>
          <t>BAKING MOULD HEART WHITE CHOCOLATE</t>
        </is>
      </c>
      <c r="D3314" t="n">
        <v>2</v>
      </c>
      <c r="E3314" s="8" t="n">
        <v>40549.52152777778</v>
      </c>
      <c r="F3314" s="9" t="n">
        <v>2.55</v>
      </c>
      <c r="G3314" t="n">
        <v>15719</v>
      </c>
      <c r="H3314" t="inlineStr">
        <is>
          <t>United Kingdom</t>
        </is>
      </c>
      <c r="I3314" s="10">
        <f>IF(OR(G3314="",LEFT(A3314,1)="C",D3314&lt;=0,F3314&lt;=0,ISNUMBER(MATCH(B3314,NonProduct,0)),LEFT(B3314,5)="gift_",H3314&lt;&gt;"United Kingdom"),"Drop","Keep")</f>
        <v/>
      </c>
    </row>
    <row r="3315">
      <c r="A3315" t="n">
        <v>540278</v>
      </c>
      <c r="B3315" t="n">
        <v>22189</v>
      </c>
      <c r="C3315" t="inlineStr">
        <is>
          <t>CREAM HEART CARD HOLDER</t>
        </is>
      </c>
      <c r="D3315" t="n">
        <v>3</v>
      </c>
      <c r="E3315" s="8" t="n">
        <v>40549.52152777778</v>
      </c>
      <c r="F3315" s="9" t="n">
        <v>3.95</v>
      </c>
      <c r="G3315" t="n">
        <v>15719</v>
      </c>
      <c r="H3315" t="inlineStr">
        <is>
          <t>United Kingdom</t>
        </is>
      </c>
      <c r="I3315" s="10">
        <f>IF(OR(G3315="",LEFT(A3315,1)="C",D3315&lt;=0,F3315&lt;=0,ISNUMBER(MATCH(B3315,NonProduct,0)),LEFT(B3315,5)="gift_",H3315&lt;&gt;"United Kingdom"),"Drop","Keep")</f>
        <v/>
      </c>
    </row>
    <row r="3316">
      <c r="A3316" t="n">
        <v>540278</v>
      </c>
      <c r="B3316" t="n">
        <v>22188</v>
      </c>
      <c r="C3316" t="inlineStr">
        <is>
          <t>BLACK HEART CARD HOLDER</t>
        </is>
      </c>
      <c r="D3316" t="n">
        <v>2</v>
      </c>
      <c r="E3316" s="8" t="n">
        <v>40549.52152777778</v>
      </c>
      <c r="F3316" s="9" t="n">
        <v>3.95</v>
      </c>
      <c r="G3316" t="n">
        <v>15719</v>
      </c>
      <c r="H3316" t="inlineStr">
        <is>
          <t>United Kingdom</t>
        </is>
      </c>
      <c r="I3316" s="10">
        <f>IF(OR(G3316="",LEFT(A3316,1)="C",D3316&lt;=0,F3316&lt;=0,ISNUMBER(MATCH(B3316,NonProduct,0)),LEFT(B3316,5)="gift_",H3316&lt;&gt;"United Kingdom"),"Drop","Keep")</f>
        <v/>
      </c>
    </row>
    <row r="3317">
      <c r="A3317" t="n">
        <v>540278</v>
      </c>
      <c r="B3317" t="n">
        <v>21260</v>
      </c>
      <c r="C3317" t="inlineStr">
        <is>
          <t>FIRST AID TIN</t>
        </is>
      </c>
      <c r="D3317" t="n">
        <v>2</v>
      </c>
      <c r="E3317" s="8" t="n">
        <v>40549.52152777778</v>
      </c>
      <c r="F3317" s="9" t="n">
        <v>3.25</v>
      </c>
      <c r="G3317" t="n">
        <v>15719</v>
      </c>
      <c r="H3317" t="inlineStr">
        <is>
          <t>United Kingdom</t>
        </is>
      </c>
      <c r="I3317" s="10">
        <f>IF(OR(G3317="",LEFT(A3317,1)="C",D3317&lt;=0,F3317&lt;=0,ISNUMBER(MATCH(B3317,NonProduct,0)),LEFT(B3317,5)="gift_",H3317&lt;&gt;"United Kingdom"),"Drop","Keep")</f>
        <v/>
      </c>
    </row>
    <row r="3318">
      <c r="A3318" t="n">
        <v>540278</v>
      </c>
      <c r="B3318" t="n">
        <v>21326</v>
      </c>
      <c r="C3318" t="inlineStr">
        <is>
          <t>AGED GLASS SILVER T-LIGHT HOLDER</t>
        </is>
      </c>
      <c r="D3318" t="n">
        <v>4</v>
      </c>
      <c r="E3318" s="8" t="n">
        <v>40549.52152777778</v>
      </c>
      <c r="F3318" s="9" t="n">
        <v>0.65</v>
      </c>
      <c r="G3318" t="n">
        <v>15719</v>
      </c>
      <c r="H3318" t="inlineStr">
        <is>
          <t>United Kingdom</t>
        </is>
      </c>
      <c r="I3318" s="10">
        <f>IF(OR(G3318="",LEFT(A3318,1)="C",D3318&lt;=0,F3318&lt;=0,ISNUMBER(MATCH(B3318,NonProduct,0)),LEFT(B3318,5)="gift_",H3318&lt;&gt;"United Kingdom"),"Drop","Keep")</f>
        <v/>
      </c>
    </row>
    <row r="3319">
      <c r="A3319" t="n">
        <v>540278</v>
      </c>
      <c r="B3319" t="n">
        <v>22834</v>
      </c>
      <c r="C3319" t="inlineStr">
        <is>
          <t>HAND WARMER BABUSHKA DESIGN</t>
        </is>
      </c>
      <c r="D3319" t="n">
        <v>2</v>
      </c>
      <c r="E3319" s="8" t="n">
        <v>40549.52152777778</v>
      </c>
      <c r="F3319" s="9" t="n">
        <v>2.1</v>
      </c>
      <c r="G3319" t="n">
        <v>15719</v>
      </c>
      <c r="H3319" t="inlineStr">
        <is>
          <t>United Kingdom</t>
        </is>
      </c>
      <c r="I3319" s="10">
        <f>IF(OR(G3319="",LEFT(A3319,1)="C",D3319&lt;=0,F3319&lt;=0,ISNUMBER(MATCH(B3319,NonProduct,0)),LEFT(B3319,5)="gift_",H3319&lt;&gt;"United Kingdom"),"Drop","Keep")</f>
        <v/>
      </c>
    </row>
    <row r="3320">
      <c r="A3320" t="n">
        <v>540278</v>
      </c>
      <c r="B3320" t="n">
        <v>22964</v>
      </c>
      <c r="C3320" t="inlineStr">
        <is>
          <t>3 PIECE SPACEBOY COOKIE CUTTER SET</t>
        </is>
      </c>
      <c r="D3320" t="n">
        <v>2</v>
      </c>
      <c r="E3320" s="8" t="n">
        <v>40549.52152777778</v>
      </c>
      <c r="F3320" s="9" t="n">
        <v>2.1</v>
      </c>
      <c r="G3320" t="n">
        <v>15719</v>
      </c>
      <c r="H3320" t="inlineStr">
        <is>
          <t>United Kingdom</t>
        </is>
      </c>
      <c r="I3320" s="10">
        <f>IF(OR(G3320="",LEFT(A3320,1)="C",D3320&lt;=0,F3320&lt;=0,ISNUMBER(MATCH(B3320,NonProduct,0)),LEFT(B3320,5)="gift_",H3320&lt;&gt;"United Kingdom"),"Drop","Keep")</f>
        <v/>
      </c>
    </row>
    <row r="3321">
      <c r="A3321" t="n">
        <v>540278</v>
      </c>
      <c r="B3321" t="n">
        <v>22174</v>
      </c>
      <c r="C3321" t="inlineStr">
        <is>
          <t>PHOTO CUBE</t>
        </is>
      </c>
      <c r="D3321" t="n">
        <v>2</v>
      </c>
      <c r="E3321" s="8" t="n">
        <v>40549.52152777778</v>
      </c>
      <c r="F3321" s="9" t="n">
        <v>1.65</v>
      </c>
      <c r="G3321" t="n">
        <v>15719</v>
      </c>
      <c r="H3321" t="inlineStr">
        <is>
          <t>United Kingdom</t>
        </is>
      </c>
      <c r="I3321" s="10">
        <f>IF(OR(G3321="",LEFT(A3321,1)="C",D3321&lt;=0,F3321&lt;=0,ISNUMBER(MATCH(B3321,NonProduct,0)),LEFT(B3321,5)="gift_",H3321&lt;&gt;"United Kingdom"),"Drop","Keep")</f>
        <v/>
      </c>
    </row>
    <row r="3322">
      <c r="A3322" t="n">
        <v>540278</v>
      </c>
      <c r="B3322" t="n">
        <v>22551</v>
      </c>
      <c r="C3322" t="inlineStr">
        <is>
          <t>PLASTERS IN TIN SPACEBOY</t>
        </is>
      </c>
      <c r="D3322" t="n">
        <v>1</v>
      </c>
      <c r="E3322" s="8" t="n">
        <v>40549.52152777778</v>
      </c>
      <c r="F3322" s="9" t="n">
        <v>1.65</v>
      </c>
      <c r="G3322" t="n">
        <v>15719</v>
      </c>
      <c r="H3322" t="inlineStr">
        <is>
          <t>United Kingdom</t>
        </is>
      </c>
      <c r="I3322" s="10">
        <f>IF(OR(G3322="",LEFT(A3322,1)="C",D3322&lt;=0,F3322&lt;=0,ISNUMBER(MATCH(B3322,NonProduct,0)),LEFT(B3322,5)="gift_",H3322&lt;&gt;"United Kingdom"),"Drop","Keep")</f>
        <v/>
      </c>
    </row>
    <row r="3323">
      <c r="A3323" t="n">
        <v>540278</v>
      </c>
      <c r="B3323" t="n">
        <v>22553</v>
      </c>
      <c r="C3323" t="inlineStr">
        <is>
          <t>PLASTERS IN TIN SKULLS</t>
        </is>
      </c>
      <c r="D3323" t="n">
        <v>1</v>
      </c>
      <c r="E3323" s="8" t="n">
        <v>40549.52152777778</v>
      </c>
      <c r="F3323" s="9" t="n">
        <v>1.65</v>
      </c>
      <c r="G3323" t="n">
        <v>15719</v>
      </c>
      <c r="H3323" t="inlineStr">
        <is>
          <t>United Kingdom</t>
        </is>
      </c>
      <c r="I3323" s="10">
        <f>IF(OR(G3323="",LEFT(A3323,1)="C",D3323&lt;=0,F3323&lt;=0,ISNUMBER(MATCH(B3323,NonProduct,0)),LEFT(B3323,5)="gift_",H3323&lt;&gt;"United Kingdom"),"Drop","Keep")</f>
        <v/>
      </c>
    </row>
    <row r="3324">
      <c r="A3324" t="n">
        <v>540278</v>
      </c>
      <c r="B3324" t="n">
        <v>84378</v>
      </c>
      <c r="C3324" t="inlineStr">
        <is>
          <t>SET OF 3 HEART COOKIE CUTTERS</t>
        </is>
      </c>
      <c r="D3324" t="n">
        <v>3</v>
      </c>
      <c r="E3324" s="8" t="n">
        <v>40549.52152777778</v>
      </c>
      <c r="F3324" s="9" t="n">
        <v>1.25</v>
      </c>
      <c r="G3324" t="n">
        <v>15719</v>
      </c>
      <c r="H3324" t="inlineStr">
        <is>
          <t>United Kingdom</t>
        </is>
      </c>
      <c r="I3324" s="10">
        <f>IF(OR(G3324="",LEFT(A3324,1)="C",D3324&lt;=0,F3324&lt;=0,ISNUMBER(MATCH(B3324,NonProduct,0)),LEFT(B3324,5)="gift_",H3324&lt;&gt;"United Kingdom"),"Drop","Keep")</f>
        <v/>
      </c>
    </row>
    <row r="3325">
      <c r="A3325" t="n">
        <v>540278</v>
      </c>
      <c r="B3325" t="n">
        <v>84375</v>
      </c>
      <c r="C3325" t="inlineStr">
        <is>
          <t>SET OF 20 KIDS COOKIE CUTTERS</t>
        </is>
      </c>
      <c r="D3325" t="n">
        <v>2</v>
      </c>
      <c r="E3325" s="8" t="n">
        <v>40549.52152777778</v>
      </c>
      <c r="F3325" s="9" t="n">
        <v>2.1</v>
      </c>
      <c r="G3325" t="n">
        <v>15719</v>
      </c>
      <c r="H3325" t="inlineStr">
        <is>
          <t>United Kingdom</t>
        </is>
      </c>
      <c r="I3325" s="10">
        <f>IF(OR(G3325="",LEFT(A3325,1)="C",D3325&lt;=0,F3325&lt;=0,ISNUMBER(MATCH(B3325,NonProduct,0)),LEFT(B3325,5)="gift_",H3325&lt;&gt;"United Kingdom"),"Drop","Keep")</f>
        <v/>
      </c>
    </row>
    <row r="3326">
      <c r="A3326" t="n">
        <v>540278</v>
      </c>
      <c r="B3326" t="inlineStr">
        <is>
          <t>84520B</t>
        </is>
      </c>
      <c r="C3326" t="inlineStr">
        <is>
          <t>PACK 20 ENGLISH ROSE PAPER NAPKINS</t>
        </is>
      </c>
      <c r="D3326" t="n">
        <v>3</v>
      </c>
      <c r="E3326" s="8" t="n">
        <v>40549.52152777778</v>
      </c>
      <c r="F3326" s="9" t="n">
        <v>0.85</v>
      </c>
      <c r="G3326" t="n">
        <v>15719</v>
      </c>
      <c r="H3326" t="inlineStr">
        <is>
          <t>United Kingdom</t>
        </is>
      </c>
      <c r="I3326" s="10">
        <f>IF(OR(G3326="",LEFT(A3326,1)="C",D3326&lt;=0,F3326&lt;=0,ISNUMBER(MATCH(B3326,NonProduct,0)),LEFT(B3326,5)="gift_",H3326&lt;&gt;"United Kingdom"),"Drop","Keep")</f>
        <v/>
      </c>
    </row>
    <row r="3327">
      <c r="A3327" t="n">
        <v>540278</v>
      </c>
      <c r="B3327" t="n">
        <v>22791</v>
      </c>
      <c r="C3327" t="inlineStr">
        <is>
          <t>T-LIGHT GLASS FLUTED ANTIQUE</t>
        </is>
      </c>
      <c r="D3327" t="n">
        <v>3</v>
      </c>
      <c r="E3327" s="8" t="n">
        <v>40549.52152777778</v>
      </c>
      <c r="F3327" s="9" t="n">
        <v>1.25</v>
      </c>
      <c r="G3327" t="n">
        <v>15719</v>
      </c>
      <c r="H3327" t="inlineStr">
        <is>
          <t>United Kingdom</t>
        </is>
      </c>
      <c r="I3327" s="10">
        <f>IF(OR(G3327="",LEFT(A3327,1)="C",D3327&lt;=0,F3327&lt;=0,ISNUMBER(MATCH(B3327,NonProduct,0)),LEFT(B3327,5)="gift_",H3327&lt;&gt;"United Kingdom"),"Drop","Keep")</f>
        <v/>
      </c>
    </row>
    <row r="3328">
      <c r="A3328" t="n">
        <v>540278</v>
      </c>
      <c r="B3328" t="n">
        <v>21080</v>
      </c>
      <c r="C3328" t="inlineStr">
        <is>
          <t xml:space="preserve">SET/20 RED RETROSPOT PAPER NAPKINS </t>
        </is>
      </c>
      <c r="D3328" t="n">
        <v>3</v>
      </c>
      <c r="E3328" s="8" t="n">
        <v>40549.52152777778</v>
      </c>
      <c r="F3328" s="9" t="n">
        <v>0.85</v>
      </c>
      <c r="G3328" t="n">
        <v>15719</v>
      </c>
      <c r="H3328" t="inlineStr">
        <is>
          <t>United Kingdom</t>
        </is>
      </c>
      <c r="I3328" s="10">
        <f>IF(OR(G3328="",LEFT(A3328,1)="C",D3328&lt;=0,F3328&lt;=0,ISNUMBER(MATCH(B3328,NonProduct,0)),LEFT(B3328,5)="gift_",H3328&lt;&gt;"United Kingdom"),"Drop","Keep")</f>
        <v/>
      </c>
    </row>
    <row r="3329">
      <c r="A3329" t="n">
        <v>540278</v>
      </c>
      <c r="B3329" t="n">
        <v>20914</v>
      </c>
      <c r="C3329" t="inlineStr">
        <is>
          <t>SET/5 RED RETROSPOT LID GLASS BOWLS</t>
        </is>
      </c>
      <c r="D3329" t="n">
        <v>1</v>
      </c>
      <c r="E3329" s="8" t="n">
        <v>40549.52152777778</v>
      </c>
      <c r="F3329" s="9" t="n">
        <v>2.95</v>
      </c>
      <c r="G3329" t="n">
        <v>15719</v>
      </c>
      <c r="H3329" t="inlineStr">
        <is>
          <t>United Kingdom</t>
        </is>
      </c>
      <c r="I3329" s="10">
        <f>IF(OR(G3329="",LEFT(A3329,1)="C",D3329&lt;=0,F3329&lt;=0,ISNUMBER(MATCH(B3329,NonProduct,0)),LEFT(B3329,5)="gift_",H3329&lt;&gt;"United Kingdom"),"Drop","Keep")</f>
        <v/>
      </c>
    </row>
    <row r="3330">
      <c r="A3330" t="n">
        <v>540278</v>
      </c>
      <c r="B3330" t="n">
        <v>22629</v>
      </c>
      <c r="C3330" t="inlineStr">
        <is>
          <t xml:space="preserve">SPACEBOY LUNCH BOX </t>
        </is>
      </c>
      <c r="D3330" t="n">
        <v>1</v>
      </c>
      <c r="E3330" s="8" t="n">
        <v>40549.52152777778</v>
      </c>
      <c r="F3330" s="9" t="n">
        <v>1.95</v>
      </c>
      <c r="G3330" t="n">
        <v>15719</v>
      </c>
      <c r="H3330" t="inlineStr">
        <is>
          <t>United Kingdom</t>
        </is>
      </c>
      <c r="I3330" s="10">
        <f>IF(OR(G3330="",LEFT(A3330,1)="C",D3330&lt;=0,F3330&lt;=0,ISNUMBER(MATCH(B3330,NonProduct,0)),LEFT(B3330,5)="gift_",H3330&lt;&gt;"United Kingdom"),"Drop","Keep")</f>
        <v/>
      </c>
    </row>
    <row r="3331">
      <c r="A3331" t="n">
        <v>540278</v>
      </c>
      <c r="B3331" t="n">
        <v>21479</v>
      </c>
      <c r="C3331" t="inlineStr">
        <is>
          <t xml:space="preserve">WHITE SKULL HOT WATER BOTTLE </t>
        </is>
      </c>
      <c r="D3331" t="n">
        <v>2</v>
      </c>
      <c r="E3331" s="8" t="n">
        <v>40549.52152777778</v>
      </c>
      <c r="F3331" s="9" t="n">
        <v>3.75</v>
      </c>
      <c r="G3331" t="n">
        <v>15719</v>
      </c>
      <c r="H3331" t="inlineStr">
        <is>
          <t>United Kingdom</t>
        </is>
      </c>
      <c r="I3331" s="10">
        <f>IF(OR(G3331="",LEFT(A3331,1)="C",D3331&lt;=0,F3331&lt;=0,ISNUMBER(MATCH(B3331,NonProduct,0)),LEFT(B3331,5)="gift_",H3331&lt;&gt;"United Kingdom"),"Drop","Keep")</f>
        <v/>
      </c>
    </row>
    <row r="3332">
      <c r="A3332" t="n">
        <v>540278</v>
      </c>
      <c r="B3332" t="n">
        <v>21484</v>
      </c>
      <c r="C3332" t="inlineStr">
        <is>
          <t>CHICK GREY HOT WATER BOTTLE</t>
        </is>
      </c>
      <c r="D3332" t="n">
        <v>1</v>
      </c>
      <c r="E3332" s="8" t="n">
        <v>40549.52152777778</v>
      </c>
      <c r="F3332" s="9" t="n">
        <v>3.45</v>
      </c>
      <c r="G3332" t="n">
        <v>15719</v>
      </c>
      <c r="H3332" t="inlineStr">
        <is>
          <t>United Kingdom</t>
        </is>
      </c>
      <c r="I3332" s="10">
        <f>IF(OR(G3332="",LEFT(A3332,1)="C",D3332&lt;=0,F3332&lt;=0,ISNUMBER(MATCH(B3332,NonProduct,0)),LEFT(B3332,5)="gift_",H3332&lt;&gt;"United Kingdom"),"Drop","Keep")</f>
        <v/>
      </c>
    </row>
    <row r="3333">
      <c r="A3333" t="n">
        <v>540278</v>
      </c>
      <c r="B3333" t="inlineStr">
        <is>
          <t>84030E</t>
        </is>
      </c>
      <c r="C3333" t="inlineStr">
        <is>
          <t>ENGLISH ROSE HOT WATER BOTTLE</t>
        </is>
      </c>
      <c r="D3333" t="n">
        <v>1</v>
      </c>
      <c r="E3333" s="8" t="n">
        <v>40549.52152777778</v>
      </c>
      <c r="F3333" s="9" t="n">
        <v>4.25</v>
      </c>
      <c r="G3333" t="n">
        <v>15719</v>
      </c>
      <c r="H3333" t="inlineStr">
        <is>
          <t>United Kingdom</t>
        </is>
      </c>
      <c r="I3333" s="10">
        <f>IF(OR(G3333="",LEFT(A3333,1)="C",D3333&lt;=0,F3333&lt;=0,ISNUMBER(MATCH(B3333,NonProduct,0)),LEFT(B3333,5)="gift_",H3333&lt;&gt;"United Kingdom"),"Drop","Keep")</f>
        <v/>
      </c>
    </row>
    <row r="3334">
      <c r="A3334" t="n">
        <v>540278</v>
      </c>
      <c r="B3334" t="n">
        <v>21481</v>
      </c>
      <c r="C3334" t="inlineStr">
        <is>
          <t>FAWN BLUE HOT WATER BOTTLE</t>
        </is>
      </c>
      <c r="D3334" t="n">
        <v>2</v>
      </c>
      <c r="E3334" s="8" t="n">
        <v>40549.52152777778</v>
      </c>
      <c r="F3334" s="9" t="n">
        <v>2.95</v>
      </c>
      <c r="G3334" t="n">
        <v>15719</v>
      </c>
      <c r="H3334" t="inlineStr">
        <is>
          <t>United Kingdom</t>
        </is>
      </c>
      <c r="I3334" s="10">
        <f>IF(OR(G3334="",LEFT(A3334,1)="C",D3334&lt;=0,F3334&lt;=0,ISNUMBER(MATCH(B3334,NonProduct,0)),LEFT(B3334,5)="gift_",H3334&lt;&gt;"United Kingdom"),"Drop","Keep")</f>
        <v/>
      </c>
    </row>
    <row r="3335">
      <c r="A3335" t="n">
        <v>540278</v>
      </c>
      <c r="B3335" t="n">
        <v>21975</v>
      </c>
      <c r="C3335" t="inlineStr">
        <is>
          <t>PACK OF 60 DINOSAUR CAKE CASES</t>
        </is>
      </c>
      <c r="D3335" t="n">
        <v>2</v>
      </c>
      <c r="E3335" s="8" t="n">
        <v>40549.52152777778</v>
      </c>
      <c r="F3335" s="9" t="n">
        <v>0.55</v>
      </c>
      <c r="G3335" t="n">
        <v>15719</v>
      </c>
      <c r="H3335" t="inlineStr">
        <is>
          <t>United Kingdom</t>
        </is>
      </c>
      <c r="I3335" s="10">
        <f>IF(OR(G3335="",LEFT(A3335,1)="C",D3335&lt;=0,F3335&lt;=0,ISNUMBER(MATCH(B3335,NonProduct,0)),LEFT(B3335,5)="gift_",H3335&lt;&gt;"United Kingdom"),"Drop","Keep")</f>
        <v/>
      </c>
    </row>
    <row r="3336">
      <c r="A3336" t="n">
        <v>540278</v>
      </c>
      <c r="B3336" t="n">
        <v>22417</v>
      </c>
      <c r="C3336" t="inlineStr">
        <is>
          <t>PACK OF 60 SPACEBOY CAKE CASES</t>
        </is>
      </c>
      <c r="D3336" t="n">
        <v>2</v>
      </c>
      <c r="E3336" s="8" t="n">
        <v>40549.52152777778</v>
      </c>
      <c r="F3336" s="9" t="n">
        <v>0.55</v>
      </c>
      <c r="G3336" t="n">
        <v>15719</v>
      </c>
      <c r="H3336" t="inlineStr">
        <is>
          <t>United Kingdom</t>
        </is>
      </c>
      <c r="I3336" s="10">
        <f>IF(OR(G3336="",LEFT(A3336,1)="C",D3336&lt;=0,F3336&lt;=0,ISNUMBER(MATCH(B3336,NonProduct,0)),LEFT(B3336,5)="gift_",H3336&lt;&gt;"United Kingdom"),"Drop","Keep")</f>
        <v/>
      </c>
    </row>
    <row r="3337">
      <c r="A3337" t="n">
        <v>540278</v>
      </c>
      <c r="B3337" t="n">
        <v>84991</v>
      </c>
      <c r="C3337" t="inlineStr">
        <is>
          <t>60 TEATIME FAIRY CAKE CASES</t>
        </is>
      </c>
      <c r="D3337" t="n">
        <v>4</v>
      </c>
      <c r="E3337" s="8" t="n">
        <v>40549.52152777778</v>
      </c>
      <c r="F3337" s="9" t="n">
        <v>0.55</v>
      </c>
      <c r="G3337" t="n">
        <v>15719</v>
      </c>
      <c r="H3337" t="inlineStr">
        <is>
          <t>United Kingdom</t>
        </is>
      </c>
      <c r="I3337" s="10">
        <f>IF(OR(G3337="",LEFT(A3337,1)="C",D3337&lt;=0,F3337&lt;=0,ISNUMBER(MATCH(B3337,NonProduct,0)),LEFT(B3337,5)="gift_",H3337&lt;&gt;"United Kingdom"),"Drop","Keep")</f>
        <v/>
      </c>
    </row>
    <row r="3338">
      <c r="A3338" t="n">
        <v>540278</v>
      </c>
      <c r="B3338" t="n">
        <v>21212</v>
      </c>
      <c r="C3338" t="inlineStr">
        <is>
          <t>PACK OF 72 RETROSPOT CAKE CASES</t>
        </is>
      </c>
      <c r="D3338" t="n">
        <v>4</v>
      </c>
      <c r="E3338" s="8" t="n">
        <v>40549.52152777778</v>
      </c>
      <c r="F3338" s="9" t="n">
        <v>0.55</v>
      </c>
      <c r="G3338" t="n">
        <v>15719</v>
      </c>
      <c r="H3338" t="inlineStr">
        <is>
          <t>United Kingdom</t>
        </is>
      </c>
      <c r="I3338" s="10">
        <f>IF(OR(G3338="",LEFT(A3338,1)="C",D3338&lt;=0,F3338&lt;=0,ISNUMBER(MATCH(B3338,NonProduct,0)),LEFT(B3338,5)="gift_",H3338&lt;&gt;"United Kingdom"),"Drop","Keep")</f>
        <v/>
      </c>
    </row>
    <row r="3339">
      <c r="A3339" t="n">
        <v>540278</v>
      </c>
      <c r="B3339" t="n">
        <v>21063</v>
      </c>
      <c r="C3339" t="inlineStr">
        <is>
          <t>PARTY INVITES JAZZ HEARTS</t>
        </is>
      </c>
      <c r="D3339" t="n">
        <v>2</v>
      </c>
      <c r="E3339" s="8" t="n">
        <v>40549.52152777778</v>
      </c>
      <c r="F3339" s="9" t="n">
        <v>0.85</v>
      </c>
      <c r="G3339" t="n">
        <v>15719</v>
      </c>
      <c r="H3339" t="inlineStr">
        <is>
          <t>United Kingdom</t>
        </is>
      </c>
      <c r="I3339" s="10">
        <f>IF(OR(G3339="",LEFT(A3339,1)="C",D3339&lt;=0,F3339&lt;=0,ISNUMBER(MATCH(B3339,NonProduct,0)),LEFT(B3339,5)="gift_",H3339&lt;&gt;"United Kingdom"),"Drop","Keep")</f>
        <v/>
      </c>
    </row>
    <row r="3340">
      <c r="A3340" t="n">
        <v>540278</v>
      </c>
      <c r="B3340" t="n">
        <v>21329</v>
      </c>
      <c r="C3340" t="inlineStr">
        <is>
          <t xml:space="preserve">DINOSAURS  WRITING SET </t>
        </is>
      </c>
      <c r="D3340" t="n">
        <v>1</v>
      </c>
      <c r="E3340" s="8" t="n">
        <v>40549.52152777778</v>
      </c>
      <c r="F3340" s="9" t="n">
        <v>1.65</v>
      </c>
      <c r="G3340" t="n">
        <v>15719</v>
      </c>
      <c r="H3340" t="inlineStr">
        <is>
          <t>United Kingdom</t>
        </is>
      </c>
      <c r="I3340" s="10">
        <f>IF(OR(G3340="",LEFT(A3340,1)="C",D3340&lt;=0,F3340&lt;=0,ISNUMBER(MATCH(B3340,NonProduct,0)),LEFT(B3340,5)="gift_",H3340&lt;&gt;"United Kingdom"),"Drop","Keep")</f>
        <v/>
      </c>
    </row>
    <row r="3341">
      <c r="A3341" t="n">
        <v>540278</v>
      </c>
      <c r="B3341" t="n">
        <v>21328</v>
      </c>
      <c r="C3341" t="inlineStr">
        <is>
          <t xml:space="preserve">BALLOONS  WRITING SET </t>
        </is>
      </c>
      <c r="D3341" t="n">
        <v>1</v>
      </c>
      <c r="E3341" s="8" t="n">
        <v>40549.52152777778</v>
      </c>
      <c r="F3341" s="9" t="n">
        <v>1.65</v>
      </c>
      <c r="G3341" t="n">
        <v>15719</v>
      </c>
      <c r="H3341" t="inlineStr">
        <is>
          <t>United Kingdom</t>
        </is>
      </c>
      <c r="I3341" s="10">
        <f>IF(OR(G3341="",LEFT(A3341,1)="C",D3341&lt;=0,F3341&lt;=0,ISNUMBER(MATCH(B3341,NonProduct,0)),LEFT(B3341,5)="gift_",H3341&lt;&gt;"United Kingdom"),"Drop","Keep")</f>
        <v/>
      </c>
    </row>
    <row r="3342">
      <c r="A3342" t="n">
        <v>540278</v>
      </c>
      <c r="B3342" t="n">
        <v>21430</v>
      </c>
      <c r="C3342" t="inlineStr">
        <is>
          <t>SET/3 RED GINGHAM ROSE STORAGE BOX</t>
        </is>
      </c>
      <c r="D3342" t="n">
        <v>2</v>
      </c>
      <c r="E3342" s="8" t="n">
        <v>40549.52152777778</v>
      </c>
      <c r="F3342" s="9" t="n">
        <v>3.75</v>
      </c>
      <c r="G3342" t="n">
        <v>15719</v>
      </c>
      <c r="H3342" t="inlineStr">
        <is>
          <t>United Kingdom</t>
        </is>
      </c>
      <c r="I3342" s="10">
        <f>IF(OR(G3342="",LEFT(A3342,1)="C",D3342&lt;=0,F3342&lt;=0,ISNUMBER(MATCH(B3342,NonProduct,0)),LEFT(B3342,5)="gift_",H3342&lt;&gt;"United Kingdom"),"Drop","Keep")</f>
        <v/>
      </c>
    </row>
    <row r="3343">
      <c r="A3343" t="n">
        <v>540278</v>
      </c>
      <c r="B3343" t="n">
        <v>21428</v>
      </c>
      <c r="C3343" t="inlineStr">
        <is>
          <t xml:space="preserve">SET3 BOOK BOX GREEN GINGHAM FLOWER </t>
        </is>
      </c>
      <c r="D3343" t="n">
        <v>1</v>
      </c>
      <c r="E3343" s="8" t="n">
        <v>40549.52152777778</v>
      </c>
      <c r="F3343" s="9" t="n">
        <v>4.25</v>
      </c>
      <c r="G3343" t="n">
        <v>15719</v>
      </c>
      <c r="H3343" t="inlineStr">
        <is>
          <t>United Kingdom</t>
        </is>
      </c>
      <c r="I3343" s="10">
        <f>IF(OR(G3343="",LEFT(A3343,1)="C",D3343&lt;=0,F3343&lt;=0,ISNUMBER(MATCH(B3343,NonProduct,0)),LEFT(B3343,5)="gift_",H3343&lt;&gt;"United Kingdom"),"Drop","Keep")</f>
        <v/>
      </c>
    </row>
    <row r="3344">
      <c r="A3344" t="n">
        <v>540279</v>
      </c>
      <c r="B3344" t="n">
        <v>22910</v>
      </c>
      <c r="C3344" t="inlineStr">
        <is>
          <t>PAPER CHAIN KIT VINTAGE CHRISTMAS</t>
        </is>
      </c>
      <c r="D3344" t="n">
        <v>12</v>
      </c>
      <c r="E3344" s="8" t="n">
        <v>40549.52222222222</v>
      </c>
      <c r="F3344" s="9" t="n">
        <v>2.95</v>
      </c>
      <c r="G3344" t="n">
        <v>13368</v>
      </c>
      <c r="H3344" t="inlineStr">
        <is>
          <t>United Kingdom</t>
        </is>
      </c>
      <c r="I3344" s="10">
        <f>IF(OR(G3344="",LEFT(A3344,1)="C",D3344&lt;=0,F3344&lt;=0,ISNUMBER(MATCH(B3344,NonProduct,0)),LEFT(B3344,5)="gift_",H3344&lt;&gt;"United Kingdom"),"Drop","Keep")</f>
        <v/>
      </c>
    </row>
    <row r="3345">
      <c r="A3345" t="n">
        <v>540280</v>
      </c>
      <c r="B3345" t="n">
        <v>21422</v>
      </c>
      <c r="C3345" t="inlineStr">
        <is>
          <t>PORCELAIN ROSE SMALL</t>
        </is>
      </c>
      <c r="D3345" t="n">
        <v>80</v>
      </c>
      <c r="E3345" s="8" t="n">
        <v>40549.52569444444</v>
      </c>
      <c r="F3345" s="9" t="n">
        <v>0.85</v>
      </c>
      <c r="G3345" t="n">
        <v>12386</v>
      </c>
      <c r="H3345" t="inlineStr">
        <is>
          <t>Australia</t>
        </is>
      </c>
      <c r="I3345" s="10">
        <f>IF(OR(G3345="",LEFT(A3345,1)="C",D3345&lt;=0,F3345&lt;=0,ISNUMBER(MATCH(B3345,NonProduct,0)),LEFT(B3345,5)="gift_",H3345&lt;&gt;"United Kingdom"),"Drop","Keep")</f>
        <v/>
      </c>
    </row>
    <row r="3346">
      <c r="A3346" t="n">
        <v>540280</v>
      </c>
      <c r="B3346" t="n">
        <v>21421</v>
      </c>
      <c r="C3346" t="inlineStr">
        <is>
          <t xml:space="preserve">PORCELAIN ROSE LARGE </t>
        </is>
      </c>
      <c r="D3346" t="n">
        <v>60</v>
      </c>
      <c r="E3346" s="8" t="n">
        <v>40549.52569444444</v>
      </c>
      <c r="F3346" s="9" t="n">
        <v>1.25</v>
      </c>
      <c r="G3346" t="n">
        <v>12386</v>
      </c>
      <c r="H3346" t="inlineStr">
        <is>
          <t>Australia</t>
        </is>
      </c>
      <c r="I3346" s="10">
        <f>IF(OR(G3346="",LEFT(A3346,1)="C",D3346&lt;=0,F3346&lt;=0,ISNUMBER(MATCH(B3346,NonProduct,0)),LEFT(B3346,5)="gift_",H3346&lt;&gt;"United Kingdom"),"Drop","Keep")</f>
        <v/>
      </c>
    </row>
    <row r="3347">
      <c r="A3347" t="n">
        <v>540288</v>
      </c>
      <c r="B3347" t="n">
        <v>22926</v>
      </c>
      <c r="C3347" t="inlineStr">
        <is>
          <t>IVORY GIANT GARDEN THERMOMETER</t>
        </is>
      </c>
      <c r="D3347" t="n">
        <v>1</v>
      </c>
      <c r="E3347" s="8" t="n">
        <v>40549.53125</v>
      </c>
      <c r="F3347" s="9" t="n">
        <v>5.95</v>
      </c>
      <c r="G3347" t="n">
        <v>17634</v>
      </c>
      <c r="H3347" t="inlineStr">
        <is>
          <t>United Kingdom</t>
        </is>
      </c>
      <c r="I3347" s="10">
        <f>IF(OR(G3347="",LEFT(A3347,1)="C",D3347&lt;=0,F3347&lt;=0,ISNUMBER(MATCH(B3347,NonProduct,0)),LEFT(B3347,5)="gift_",H3347&lt;&gt;"United Kingdom"),"Drop","Keep")</f>
        <v/>
      </c>
    </row>
    <row r="3348">
      <c r="A3348" t="n">
        <v>540288</v>
      </c>
      <c r="B3348" t="n">
        <v>22928</v>
      </c>
      <c r="C3348" t="inlineStr">
        <is>
          <t>YELLOW GIANT GARDEN THERMOMETER</t>
        </is>
      </c>
      <c r="D3348" t="n">
        <v>1</v>
      </c>
      <c r="E3348" s="8" t="n">
        <v>40549.53125</v>
      </c>
      <c r="F3348" s="9" t="n">
        <v>5.95</v>
      </c>
      <c r="G3348" t="n">
        <v>17634</v>
      </c>
      <c r="H3348" t="inlineStr">
        <is>
          <t>United Kingdom</t>
        </is>
      </c>
      <c r="I3348" s="10">
        <f>IF(OR(G3348="",LEFT(A3348,1)="C",D3348&lt;=0,F3348&lt;=0,ISNUMBER(MATCH(B3348,NonProduct,0)),LEFT(B3348,5)="gift_",H3348&lt;&gt;"United Kingdom"),"Drop","Keep")</f>
        <v/>
      </c>
    </row>
    <row r="3349">
      <c r="A3349" t="n">
        <v>540288</v>
      </c>
      <c r="B3349" t="n">
        <v>20752</v>
      </c>
      <c r="C3349" t="inlineStr">
        <is>
          <t>BLUE POLKADOT WASHING UP GLOVES</t>
        </is>
      </c>
      <c r="D3349" t="n">
        <v>1</v>
      </c>
      <c r="E3349" s="8" t="n">
        <v>40549.53125</v>
      </c>
      <c r="F3349" s="9" t="n">
        <v>2.1</v>
      </c>
      <c r="G3349" t="n">
        <v>17634</v>
      </c>
      <c r="H3349" t="inlineStr">
        <is>
          <t>United Kingdom</t>
        </is>
      </c>
      <c r="I3349" s="10">
        <f>IF(OR(G3349="",LEFT(A3349,1)="C",D3349&lt;=0,F3349&lt;=0,ISNUMBER(MATCH(B3349,NonProduct,0)),LEFT(B3349,5)="gift_",H3349&lt;&gt;"United Kingdom"),"Drop","Keep")</f>
        <v/>
      </c>
    </row>
    <row r="3350">
      <c r="A3350" t="n">
        <v>540288</v>
      </c>
      <c r="B3350" t="n">
        <v>20754</v>
      </c>
      <c r="C3350" t="inlineStr">
        <is>
          <t>RETROSPOT RED WASHING UP GLOVES</t>
        </is>
      </c>
      <c r="D3350" t="n">
        <v>1</v>
      </c>
      <c r="E3350" s="8" t="n">
        <v>40549.53125</v>
      </c>
      <c r="F3350" s="9" t="n">
        <v>2.1</v>
      </c>
      <c r="G3350" t="n">
        <v>17634</v>
      </c>
      <c r="H3350" t="inlineStr">
        <is>
          <t>United Kingdom</t>
        </is>
      </c>
      <c r="I3350" s="10">
        <f>IF(OR(G3350="",LEFT(A3350,1)="C",D3350&lt;=0,F3350&lt;=0,ISNUMBER(MATCH(B3350,NonProduct,0)),LEFT(B3350,5)="gift_",H3350&lt;&gt;"United Kingdom"),"Drop","Keep")</f>
        <v/>
      </c>
    </row>
    <row r="3351">
      <c r="A3351" t="n">
        <v>540288</v>
      </c>
      <c r="B3351" t="inlineStr">
        <is>
          <t>47590B</t>
        </is>
      </c>
      <c r="C3351" t="inlineStr">
        <is>
          <t>PINK HAPPY BIRTHDAY BUNTING</t>
        </is>
      </c>
      <c r="D3351" t="n">
        <v>1</v>
      </c>
      <c r="E3351" s="8" t="n">
        <v>40549.53125</v>
      </c>
      <c r="F3351" s="9" t="n">
        <v>5.45</v>
      </c>
      <c r="G3351" t="n">
        <v>17634</v>
      </c>
      <c r="H3351" t="inlineStr">
        <is>
          <t>United Kingdom</t>
        </is>
      </c>
      <c r="I3351" s="10">
        <f>IF(OR(G3351="",LEFT(A3351,1)="C",D3351&lt;=0,F3351&lt;=0,ISNUMBER(MATCH(B3351,NonProduct,0)),LEFT(B3351,5)="gift_",H3351&lt;&gt;"United Kingdom"),"Drop","Keep")</f>
        <v/>
      </c>
    </row>
    <row r="3352">
      <c r="A3352" t="n">
        <v>540288</v>
      </c>
      <c r="B3352" t="n">
        <v>47589</v>
      </c>
      <c r="C3352" t="inlineStr">
        <is>
          <t>CONGRATULATIONS BUNTING</t>
        </is>
      </c>
      <c r="D3352" t="n">
        <v>1</v>
      </c>
      <c r="E3352" s="8" t="n">
        <v>40549.53125</v>
      </c>
      <c r="F3352" s="9" t="n">
        <v>5.45</v>
      </c>
      <c r="G3352" t="n">
        <v>17634</v>
      </c>
      <c r="H3352" t="inlineStr">
        <is>
          <t>United Kingdom</t>
        </is>
      </c>
      <c r="I3352" s="10">
        <f>IF(OR(G3352="",LEFT(A3352,1)="C",D3352&lt;=0,F3352&lt;=0,ISNUMBER(MATCH(B3352,NonProduct,0)),LEFT(B3352,5)="gift_",H3352&lt;&gt;"United Kingdom"),"Drop","Keep")</f>
        <v/>
      </c>
    </row>
    <row r="3353">
      <c r="A3353" t="n">
        <v>540288</v>
      </c>
      <c r="B3353" t="inlineStr">
        <is>
          <t>47590A</t>
        </is>
      </c>
      <c r="C3353" t="inlineStr">
        <is>
          <t>BLUE HAPPY BIRTHDAY BUNTING</t>
        </is>
      </c>
      <c r="D3353" t="n">
        <v>1</v>
      </c>
      <c r="E3353" s="8" t="n">
        <v>40549.53125</v>
      </c>
      <c r="F3353" s="9" t="n">
        <v>5.45</v>
      </c>
      <c r="G3353" t="n">
        <v>17634</v>
      </c>
      <c r="H3353" t="inlineStr">
        <is>
          <t>United Kingdom</t>
        </is>
      </c>
      <c r="I3353" s="10">
        <f>IF(OR(G3353="",LEFT(A3353,1)="C",D3353&lt;=0,F3353&lt;=0,ISNUMBER(MATCH(B3353,NonProduct,0)),LEFT(B3353,5)="gift_",H3353&lt;&gt;"United Kingdom"),"Drop","Keep")</f>
        <v/>
      </c>
    </row>
    <row r="3354">
      <c r="A3354" t="n">
        <v>540288</v>
      </c>
      <c r="B3354" t="n">
        <v>22914</v>
      </c>
      <c r="C3354" t="inlineStr">
        <is>
          <t>BLUE COAT RACK PARIS FASHION</t>
        </is>
      </c>
      <c r="D3354" t="n">
        <v>1</v>
      </c>
      <c r="E3354" s="8" t="n">
        <v>40549.53125</v>
      </c>
      <c r="F3354" s="9" t="n">
        <v>4.95</v>
      </c>
      <c r="G3354" t="n">
        <v>17634</v>
      </c>
      <c r="H3354" t="inlineStr">
        <is>
          <t>United Kingdom</t>
        </is>
      </c>
      <c r="I3354" s="10">
        <f>IF(OR(G3354="",LEFT(A3354,1)="C",D3354&lt;=0,F3354&lt;=0,ISNUMBER(MATCH(B3354,NonProduct,0)),LEFT(B3354,5)="gift_",H3354&lt;&gt;"United Kingdom"),"Drop","Keep")</f>
        <v/>
      </c>
    </row>
    <row r="3355">
      <c r="A3355" t="n">
        <v>540288</v>
      </c>
      <c r="B3355" t="n">
        <v>22913</v>
      </c>
      <c r="C3355" t="inlineStr">
        <is>
          <t>RED COAT RACK PARIS FASHION</t>
        </is>
      </c>
      <c r="D3355" t="n">
        <v>1</v>
      </c>
      <c r="E3355" s="8" t="n">
        <v>40549.53125</v>
      </c>
      <c r="F3355" s="9" t="n">
        <v>4.95</v>
      </c>
      <c r="G3355" t="n">
        <v>17634</v>
      </c>
      <c r="H3355" t="inlineStr">
        <is>
          <t>United Kingdom</t>
        </is>
      </c>
      <c r="I3355" s="10">
        <f>IF(OR(G3355="",LEFT(A3355,1)="C",D3355&lt;=0,F3355&lt;=0,ISNUMBER(MATCH(B3355,NonProduct,0)),LEFT(B3355,5)="gift_",H3355&lt;&gt;"United Kingdom"),"Drop","Keep")</f>
        <v/>
      </c>
    </row>
    <row r="3356">
      <c r="A3356" t="n">
        <v>540288</v>
      </c>
      <c r="B3356" t="n">
        <v>22912</v>
      </c>
      <c r="C3356" t="inlineStr">
        <is>
          <t>YELLOW COAT RACK PARIS FASHION</t>
        </is>
      </c>
      <c r="D3356" t="n">
        <v>1</v>
      </c>
      <c r="E3356" s="8" t="n">
        <v>40549.53125</v>
      </c>
      <c r="F3356" s="9" t="n">
        <v>4.95</v>
      </c>
      <c r="G3356" t="n">
        <v>17634</v>
      </c>
      <c r="H3356" t="inlineStr">
        <is>
          <t>United Kingdom</t>
        </is>
      </c>
      <c r="I3356" s="10">
        <f>IF(OR(G3356="",LEFT(A3356,1)="C",D3356&lt;=0,F3356&lt;=0,ISNUMBER(MATCH(B3356,NonProduct,0)),LEFT(B3356,5)="gift_",H3356&lt;&gt;"United Kingdom"),"Drop","Keep")</f>
        <v/>
      </c>
    </row>
    <row r="3357">
      <c r="A3357" t="n">
        <v>540288</v>
      </c>
      <c r="B3357" t="inlineStr">
        <is>
          <t>84029G</t>
        </is>
      </c>
      <c r="C3357" t="inlineStr">
        <is>
          <t>KNITTED UNION FLAG HOT WATER BOTTLE</t>
        </is>
      </c>
      <c r="D3357" t="n">
        <v>4</v>
      </c>
      <c r="E3357" s="8" t="n">
        <v>40549.53125</v>
      </c>
      <c r="F3357" s="9" t="n">
        <v>3.75</v>
      </c>
      <c r="G3357" t="n">
        <v>17634</v>
      </c>
      <c r="H3357" t="inlineStr">
        <is>
          <t>United Kingdom</t>
        </is>
      </c>
      <c r="I3357" s="10">
        <f>IF(OR(G3357="",LEFT(A3357,1)="C",D3357&lt;=0,F3357&lt;=0,ISNUMBER(MATCH(B3357,NonProduct,0)),LEFT(B3357,5)="gift_",H3357&lt;&gt;"United Kingdom"),"Drop","Keep")</f>
        <v/>
      </c>
    </row>
    <row r="3358">
      <c r="A3358" t="n">
        <v>540288</v>
      </c>
      <c r="B3358" t="inlineStr">
        <is>
          <t>84030E</t>
        </is>
      </c>
      <c r="C3358" t="inlineStr">
        <is>
          <t>ENGLISH ROSE HOT WATER BOTTLE</t>
        </is>
      </c>
      <c r="D3358" t="n">
        <v>2</v>
      </c>
      <c r="E3358" s="8" t="n">
        <v>40549.53125</v>
      </c>
      <c r="F3358" s="9" t="n">
        <v>4.25</v>
      </c>
      <c r="G3358" t="n">
        <v>17634</v>
      </c>
      <c r="H3358" t="inlineStr">
        <is>
          <t>United Kingdom</t>
        </is>
      </c>
      <c r="I3358" s="10">
        <f>IF(OR(G3358="",LEFT(A3358,1)="C",D3358&lt;=0,F3358&lt;=0,ISNUMBER(MATCH(B3358,NonProduct,0)),LEFT(B3358,5)="gift_",H3358&lt;&gt;"United Kingdom"),"Drop","Keep")</f>
        <v/>
      </c>
    </row>
    <row r="3359">
      <c r="A3359" t="n">
        <v>540288</v>
      </c>
      <c r="B3359" t="n">
        <v>22111</v>
      </c>
      <c r="C3359" t="inlineStr">
        <is>
          <t>SCOTTIE DOG HOT WATER BOTTLE</t>
        </is>
      </c>
      <c r="D3359" t="n">
        <v>2</v>
      </c>
      <c r="E3359" s="8" t="n">
        <v>40549.53125</v>
      </c>
      <c r="F3359" s="9" t="n">
        <v>4.95</v>
      </c>
      <c r="G3359" t="n">
        <v>17634</v>
      </c>
      <c r="H3359" t="inlineStr">
        <is>
          <t>United Kingdom</t>
        </is>
      </c>
      <c r="I3359" s="10">
        <f>IF(OR(G3359="",LEFT(A3359,1)="C",D3359&lt;=0,F3359&lt;=0,ISNUMBER(MATCH(B3359,NonProduct,0)),LEFT(B3359,5)="gift_",H3359&lt;&gt;"United Kingdom"),"Drop","Keep")</f>
        <v/>
      </c>
    </row>
    <row r="3360">
      <c r="A3360" t="n">
        <v>540288</v>
      </c>
      <c r="B3360" t="n">
        <v>22112</v>
      </c>
      <c r="C3360" t="inlineStr">
        <is>
          <t>CHOCOLATE HOT WATER BOTTLE</t>
        </is>
      </c>
      <c r="D3360" t="n">
        <v>2</v>
      </c>
      <c r="E3360" s="8" t="n">
        <v>40549.53125</v>
      </c>
      <c r="F3360" s="9" t="n">
        <v>4.95</v>
      </c>
      <c r="G3360" t="n">
        <v>17634</v>
      </c>
      <c r="H3360" t="inlineStr">
        <is>
          <t>United Kingdom</t>
        </is>
      </c>
      <c r="I3360" s="10">
        <f>IF(OR(G3360="",LEFT(A3360,1)="C",D3360&lt;=0,F3360&lt;=0,ISNUMBER(MATCH(B3360,NonProduct,0)),LEFT(B3360,5)="gift_",H3360&lt;&gt;"United Kingdom"),"Drop","Keep")</f>
        <v/>
      </c>
    </row>
    <row r="3361">
      <c r="A3361" t="n">
        <v>540288</v>
      </c>
      <c r="B3361" t="n">
        <v>22835</v>
      </c>
      <c r="C3361" t="inlineStr">
        <is>
          <t>HOT WATER BOTTLE I AM SO POORLY</t>
        </is>
      </c>
      <c r="D3361" t="n">
        <v>2</v>
      </c>
      <c r="E3361" s="8" t="n">
        <v>40549.53125</v>
      </c>
      <c r="F3361" s="9" t="n">
        <v>4.65</v>
      </c>
      <c r="G3361" t="n">
        <v>17634</v>
      </c>
      <c r="H3361" t="inlineStr">
        <is>
          <t>United Kingdom</t>
        </is>
      </c>
      <c r="I3361" s="10">
        <f>IF(OR(G3361="",LEFT(A3361,1)="C",D3361&lt;=0,F3361&lt;=0,ISNUMBER(MATCH(B3361,NonProduct,0)),LEFT(B3361,5)="gift_",H3361&lt;&gt;"United Kingdom"),"Drop","Keep")</f>
        <v/>
      </c>
    </row>
    <row r="3362">
      <c r="A3362" t="n">
        <v>540288</v>
      </c>
      <c r="B3362" t="n">
        <v>21470</v>
      </c>
      <c r="C3362" t="inlineStr">
        <is>
          <t>FLOWER VINE RAFFIA FOOD COVER</t>
        </is>
      </c>
      <c r="D3362" t="n">
        <v>1</v>
      </c>
      <c r="E3362" s="8" t="n">
        <v>40549.53125</v>
      </c>
      <c r="F3362" s="9" t="n">
        <v>3.75</v>
      </c>
      <c r="G3362" t="n">
        <v>17634</v>
      </c>
      <c r="H3362" t="inlineStr">
        <is>
          <t>United Kingdom</t>
        </is>
      </c>
      <c r="I3362" s="10">
        <f>IF(OR(G3362="",LEFT(A3362,1)="C",D3362&lt;=0,F3362&lt;=0,ISNUMBER(MATCH(B3362,NonProduct,0)),LEFT(B3362,5)="gift_",H3362&lt;&gt;"United Kingdom"),"Drop","Keep")</f>
        <v/>
      </c>
    </row>
    <row r="3363">
      <c r="A3363" t="n">
        <v>540288</v>
      </c>
      <c r="B3363" t="n">
        <v>21466</v>
      </c>
      <c r="C3363" t="inlineStr">
        <is>
          <t>RED FLOWER CROCHET FOOD COVER</t>
        </is>
      </c>
      <c r="D3363" t="n">
        <v>1</v>
      </c>
      <c r="E3363" s="8" t="n">
        <v>40549.53125</v>
      </c>
      <c r="F3363" s="9" t="n">
        <v>3.75</v>
      </c>
      <c r="G3363" t="n">
        <v>17634</v>
      </c>
      <c r="H3363" t="inlineStr">
        <is>
          <t>United Kingdom</t>
        </is>
      </c>
      <c r="I3363" s="10">
        <f>IF(OR(G3363="",LEFT(A3363,1)="C",D3363&lt;=0,F3363&lt;=0,ISNUMBER(MATCH(B3363,NonProduct,0)),LEFT(B3363,5)="gift_",H3363&lt;&gt;"United Kingdom"),"Drop","Keep")</f>
        <v/>
      </c>
    </row>
    <row r="3364">
      <c r="A3364" t="n">
        <v>540288</v>
      </c>
      <c r="B3364" t="n">
        <v>21468</v>
      </c>
      <c r="C3364" t="inlineStr">
        <is>
          <t>BUTTERFLY CROCHET FOOD COVER</t>
        </is>
      </c>
      <c r="D3364" t="n">
        <v>1</v>
      </c>
      <c r="E3364" s="8" t="n">
        <v>40549.53125</v>
      </c>
      <c r="F3364" s="9" t="n">
        <v>3.75</v>
      </c>
      <c r="G3364" t="n">
        <v>17634</v>
      </c>
      <c r="H3364" t="inlineStr">
        <is>
          <t>United Kingdom</t>
        </is>
      </c>
      <c r="I3364" s="10">
        <f>IF(OR(G3364="",LEFT(A3364,1)="C",D3364&lt;=0,F3364&lt;=0,ISNUMBER(MATCH(B3364,NonProduct,0)),LEFT(B3364,5)="gift_",H3364&lt;&gt;"United Kingdom"),"Drop","Keep")</f>
        <v/>
      </c>
    </row>
    <row r="3365">
      <c r="A3365" t="n">
        <v>540288</v>
      </c>
      <c r="B3365" t="n">
        <v>22720</v>
      </c>
      <c r="C3365" t="inlineStr">
        <is>
          <t xml:space="preserve">SET OF 3 CAKE TINS PANTRY DESIGN </t>
        </is>
      </c>
      <c r="D3365" t="n">
        <v>3</v>
      </c>
      <c r="E3365" s="8" t="n">
        <v>40549.53125</v>
      </c>
      <c r="F3365" s="9" t="n">
        <v>4.95</v>
      </c>
      <c r="G3365" t="n">
        <v>17634</v>
      </c>
      <c r="H3365" t="inlineStr">
        <is>
          <t>United Kingdom</t>
        </is>
      </c>
      <c r="I3365" s="10">
        <f>IF(OR(G3365="",LEFT(A3365,1)="C",D3365&lt;=0,F3365&lt;=0,ISNUMBER(MATCH(B3365,NonProduct,0)),LEFT(B3365,5)="gift_",H3365&lt;&gt;"United Kingdom"),"Drop","Keep")</f>
        <v/>
      </c>
    </row>
    <row r="3366">
      <c r="A3366" t="n">
        <v>540288</v>
      </c>
      <c r="B3366" t="n">
        <v>22784</v>
      </c>
      <c r="C3366" t="inlineStr">
        <is>
          <t xml:space="preserve">LANTERN CREAM GAZEBO </t>
        </is>
      </c>
      <c r="D3366" t="n">
        <v>6</v>
      </c>
      <c r="E3366" s="8" t="n">
        <v>40549.53125</v>
      </c>
      <c r="F3366" s="9" t="n">
        <v>4.95</v>
      </c>
      <c r="G3366" t="n">
        <v>17634</v>
      </c>
      <c r="H3366" t="inlineStr">
        <is>
          <t>United Kingdom</t>
        </is>
      </c>
      <c r="I3366" s="10">
        <f>IF(OR(G3366="",LEFT(A3366,1)="C",D3366&lt;=0,F3366&lt;=0,ISNUMBER(MATCH(B3366,NonProduct,0)),LEFT(B3366,5)="gift_",H3366&lt;&gt;"United Kingdom"),"Drop","Keep")</f>
        <v/>
      </c>
    </row>
    <row r="3367">
      <c r="A3367" t="n">
        <v>540288</v>
      </c>
      <c r="B3367" t="n">
        <v>22666</v>
      </c>
      <c r="C3367" t="inlineStr">
        <is>
          <t>RECIPE BOX PANTRY YELLOW DESIGN</t>
        </is>
      </c>
      <c r="D3367" t="n">
        <v>1</v>
      </c>
      <c r="E3367" s="8" t="n">
        <v>40549.53125</v>
      </c>
      <c r="F3367" s="9" t="n">
        <v>2.95</v>
      </c>
      <c r="G3367" t="n">
        <v>17634</v>
      </c>
      <c r="H3367" t="inlineStr">
        <is>
          <t>United Kingdom</t>
        </is>
      </c>
      <c r="I3367" s="10">
        <f>IF(OR(G3367="",LEFT(A3367,1)="C",D3367&lt;=0,F3367&lt;=0,ISNUMBER(MATCH(B3367,NonProduct,0)),LEFT(B3367,5)="gift_",H3367&lt;&gt;"United Kingdom"),"Drop","Keep")</f>
        <v/>
      </c>
    </row>
    <row r="3368">
      <c r="A3368" t="n">
        <v>540288</v>
      </c>
      <c r="B3368" t="n">
        <v>22667</v>
      </c>
      <c r="C3368" t="inlineStr">
        <is>
          <t xml:space="preserve">RECIPE BOX RETROSPOT </t>
        </is>
      </c>
      <c r="D3368" t="n">
        <v>1</v>
      </c>
      <c r="E3368" s="8" t="n">
        <v>40549.53125</v>
      </c>
      <c r="F3368" s="9" t="n">
        <v>2.95</v>
      </c>
      <c r="G3368" t="n">
        <v>17634</v>
      </c>
      <c r="H3368" t="inlineStr">
        <is>
          <t>United Kingdom</t>
        </is>
      </c>
      <c r="I3368" s="10">
        <f>IF(OR(G3368="",LEFT(A3368,1)="C",D3368&lt;=0,F3368&lt;=0,ISNUMBER(MATCH(B3368,NonProduct,0)),LEFT(B3368,5)="gift_",H3368&lt;&gt;"United Kingdom"),"Drop","Keep")</f>
        <v/>
      </c>
    </row>
    <row r="3369">
      <c r="A3369" t="n">
        <v>540288</v>
      </c>
      <c r="B3369" t="n">
        <v>22665</v>
      </c>
      <c r="C3369" t="inlineStr">
        <is>
          <t>RECIPE BOX BLUE SKETCHBOOK DESIGN</t>
        </is>
      </c>
      <c r="D3369" t="n">
        <v>1</v>
      </c>
      <c r="E3369" s="8" t="n">
        <v>40549.53125</v>
      </c>
      <c r="F3369" s="9" t="n">
        <v>2.95</v>
      </c>
      <c r="G3369" t="n">
        <v>17634</v>
      </c>
      <c r="H3369" t="inlineStr">
        <is>
          <t>United Kingdom</t>
        </is>
      </c>
      <c r="I3369" s="10">
        <f>IF(OR(G3369="",LEFT(A3369,1)="C",D3369&lt;=0,F3369&lt;=0,ISNUMBER(MATCH(B3369,NonProduct,0)),LEFT(B3369,5)="gift_",H3369&lt;&gt;"United Kingdom"),"Drop","Keep")</f>
        <v/>
      </c>
    </row>
    <row r="3370">
      <c r="A3370" t="n">
        <v>540288</v>
      </c>
      <c r="B3370" t="n">
        <v>22485</v>
      </c>
      <c r="C3370" t="inlineStr">
        <is>
          <t>SET OF 2 WOODEN MARKET CRATES</t>
        </is>
      </c>
      <c r="D3370" t="n">
        <v>1</v>
      </c>
      <c r="E3370" s="8" t="n">
        <v>40549.53125</v>
      </c>
      <c r="F3370" s="9" t="n">
        <v>12.75</v>
      </c>
      <c r="G3370" t="n">
        <v>17634</v>
      </c>
      <c r="H3370" t="inlineStr">
        <is>
          <t>United Kingdom</t>
        </is>
      </c>
      <c r="I3370" s="10">
        <f>IF(OR(G3370="",LEFT(A3370,1)="C",D3370&lt;=0,F3370&lt;=0,ISNUMBER(MATCH(B3370,NonProduct,0)),LEFT(B3370,5)="gift_",H3370&lt;&gt;"United Kingdom"),"Drop","Keep")</f>
        <v/>
      </c>
    </row>
    <row r="3371">
      <c r="A3371" t="n">
        <v>540288</v>
      </c>
      <c r="B3371" t="n">
        <v>22191</v>
      </c>
      <c r="C3371" t="inlineStr">
        <is>
          <t>IVORY DINER WALL CLOCK</t>
        </is>
      </c>
      <c r="D3371" t="n">
        <v>1</v>
      </c>
      <c r="E3371" s="8" t="n">
        <v>40549.53125</v>
      </c>
      <c r="F3371" s="9" t="n">
        <v>8.5</v>
      </c>
      <c r="G3371" t="n">
        <v>17634</v>
      </c>
      <c r="H3371" t="inlineStr">
        <is>
          <t>United Kingdom</t>
        </is>
      </c>
      <c r="I3371" s="10">
        <f>IF(OR(G3371="",LEFT(A3371,1)="C",D3371&lt;=0,F3371&lt;=0,ISNUMBER(MATCH(B3371,NonProduct,0)),LEFT(B3371,5)="gift_",H3371&lt;&gt;"United Kingdom"),"Drop","Keep")</f>
        <v/>
      </c>
    </row>
    <row r="3372">
      <c r="A3372" t="n">
        <v>540288</v>
      </c>
      <c r="B3372" t="n">
        <v>22193</v>
      </c>
      <c r="C3372" t="inlineStr">
        <is>
          <t>RED DINER WALL CLOCK</t>
        </is>
      </c>
      <c r="D3372" t="n">
        <v>1</v>
      </c>
      <c r="E3372" s="8" t="n">
        <v>40549.53125</v>
      </c>
      <c r="F3372" s="9" t="n">
        <v>8.5</v>
      </c>
      <c r="G3372" t="n">
        <v>17634</v>
      </c>
      <c r="H3372" t="inlineStr">
        <is>
          <t>United Kingdom</t>
        </is>
      </c>
      <c r="I3372" s="10">
        <f>IF(OR(G3372="",LEFT(A3372,1)="C",D3372&lt;=0,F3372&lt;=0,ISNUMBER(MATCH(B3372,NonProduct,0)),LEFT(B3372,5)="gift_",H3372&lt;&gt;"United Kingdom"),"Drop","Keep")</f>
        <v/>
      </c>
    </row>
    <row r="3373">
      <c r="A3373" t="n">
        <v>540288</v>
      </c>
      <c r="B3373" t="n">
        <v>22423</v>
      </c>
      <c r="C3373" t="inlineStr">
        <is>
          <t>REGENCY CAKESTAND 3 TIER</t>
        </is>
      </c>
      <c r="D3373" t="n">
        <v>1</v>
      </c>
      <c r="E3373" s="8" t="n">
        <v>40549.53125</v>
      </c>
      <c r="F3373" s="9" t="n">
        <v>12.75</v>
      </c>
      <c r="G3373" t="n">
        <v>17634</v>
      </c>
      <c r="H3373" t="inlineStr">
        <is>
          <t>United Kingdom</t>
        </is>
      </c>
      <c r="I3373" s="10">
        <f>IF(OR(G3373="",LEFT(A3373,1)="C",D3373&lt;=0,F3373&lt;=0,ISNUMBER(MATCH(B3373,NonProduct,0)),LEFT(B3373,5)="gift_",H3373&lt;&gt;"United Kingdom"),"Drop","Keep")</f>
        <v/>
      </c>
    </row>
    <row r="3374">
      <c r="A3374" t="n">
        <v>540288</v>
      </c>
      <c r="B3374" t="n">
        <v>22890</v>
      </c>
      <c r="C3374" t="inlineStr">
        <is>
          <t>NOVELTY BISCUITS CAKE STAND 3 TIER</t>
        </is>
      </c>
      <c r="D3374" t="n">
        <v>2</v>
      </c>
      <c r="E3374" s="8" t="n">
        <v>40549.53125</v>
      </c>
      <c r="F3374" s="9" t="n">
        <v>9.949999999999999</v>
      </c>
      <c r="G3374" t="n">
        <v>17634</v>
      </c>
      <c r="H3374" t="inlineStr">
        <is>
          <t>United Kingdom</t>
        </is>
      </c>
      <c r="I3374" s="10">
        <f>IF(OR(G3374="",LEFT(A3374,1)="C",D3374&lt;=0,F3374&lt;=0,ISNUMBER(MATCH(B3374,NonProduct,0)),LEFT(B3374,5)="gift_",H3374&lt;&gt;"United Kingdom"),"Drop","Keep")</f>
        <v/>
      </c>
    </row>
    <row r="3375">
      <c r="A3375" t="n">
        <v>540288</v>
      </c>
      <c r="B3375" t="n">
        <v>84638</v>
      </c>
      <c r="C3375" t="inlineStr">
        <is>
          <t>SMALL KITCHEN FLOWER POTS PLAQUE</t>
        </is>
      </c>
      <c r="D3375" t="n">
        <v>1</v>
      </c>
      <c r="E3375" s="8" t="n">
        <v>40549.53125</v>
      </c>
      <c r="F3375" s="9" t="n">
        <v>6.95</v>
      </c>
      <c r="G3375" t="n">
        <v>17634</v>
      </c>
      <c r="H3375" t="inlineStr">
        <is>
          <t>United Kingdom</t>
        </is>
      </c>
      <c r="I3375" s="10">
        <f>IF(OR(G3375="",LEFT(A3375,1)="C",D3375&lt;=0,F3375&lt;=0,ISNUMBER(MATCH(B3375,NonProduct,0)),LEFT(B3375,5)="gift_",H3375&lt;&gt;"United Kingdom"),"Drop","Keep")</f>
        <v/>
      </c>
    </row>
    <row r="3376">
      <c r="A3376" t="n">
        <v>540288</v>
      </c>
      <c r="B3376" t="n">
        <v>21843</v>
      </c>
      <c r="C3376" t="inlineStr">
        <is>
          <t>RED RETROSPOT CAKE STAND</t>
        </is>
      </c>
      <c r="D3376" t="n">
        <v>1</v>
      </c>
      <c r="E3376" s="8" t="n">
        <v>40549.53125</v>
      </c>
      <c r="F3376" s="9" t="n">
        <v>10.95</v>
      </c>
      <c r="G3376" t="n">
        <v>17634</v>
      </c>
      <c r="H3376" t="inlineStr">
        <is>
          <t>United Kingdom</t>
        </is>
      </c>
      <c r="I3376" s="10">
        <f>IF(OR(G3376="",LEFT(A3376,1)="C",D3376&lt;=0,F3376&lt;=0,ISNUMBER(MATCH(B3376,NonProduct,0)),LEFT(B3376,5)="gift_",H3376&lt;&gt;"United Kingdom"),"Drop","Keep")</f>
        <v/>
      </c>
    </row>
    <row r="3377">
      <c r="A3377" t="n">
        <v>540288</v>
      </c>
      <c r="B3377" t="n">
        <v>84637</v>
      </c>
      <c r="C3377" t="inlineStr">
        <is>
          <t>KITCHEN FLOWER POTS WALL PLAQUE</t>
        </is>
      </c>
      <c r="D3377" t="n">
        <v>1</v>
      </c>
      <c r="E3377" s="8" t="n">
        <v>40549.53125</v>
      </c>
      <c r="F3377" s="9" t="n">
        <v>5.95</v>
      </c>
      <c r="G3377" t="n">
        <v>17634</v>
      </c>
      <c r="H3377" t="inlineStr">
        <is>
          <t>United Kingdom</t>
        </is>
      </c>
      <c r="I3377" s="10">
        <f>IF(OR(G3377="",LEFT(A3377,1)="C",D3377&lt;=0,F3377&lt;=0,ISNUMBER(MATCH(B3377,NonProduct,0)),LEFT(B3377,5)="gift_",H3377&lt;&gt;"United Kingdom"),"Drop","Keep")</f>
        <v/>
      </c>
    </row>
    <row r="3378">
      <c r="A3378" t="n">
        <v>540288</v>
      </c>
      <c r="B3378" t="n">
        <v>22771</v>
      </c>
      <c r="C3378" t="inlineStr">
        <is>
          <t>CLEAR DRAWER KNOB ACRYLIC EDWARDIAN</t>
        </is>
      </c>
      <c r="D3378" t="n">
        <v>12</v>
      </c>
      <c r="E3378" s="8" t="n">
        <v>40549.53125</v>
      </c>
      <c r="F3378" s="9" t="n">
        <v>1.25</v>
      </c>
      <c r="G3378" t="n">
        <v>17634</v>
      </c>
      <c r="H3378" t="inlineStr">
        <is>
          <t>United Kingdom</t>
        </is>
      </c>
      <c r="I3378" s="10">
        <f>IF(OR(G3378="",LEFT(A3378,1)="C",D3378&lt;=0,F3378&lt;=0,ISNUMBER(MATCH(B3378,NonProduct,0)),LEFT(B3378,5)="gift_",H3378&lt;&gt;"United Kingdom"),"Drop","Keep")</f>
        <v/>
      </c>
    </row>
    <row r="3379">
      <c r="A3379" t="n">
        <v>540288</v>
      </c>
      <c r="B3379" t="n">
        <v>22283</v>
      </c>
      <c r="C3379" t="inlineStr">
        <is>
          <t>6 EGG HOUSE PAINTED WOOD</t>
        </is>
      </c>
      <c r="D3379" t="n">
        <v>2</v>
      </c>
      <c r="E3379" s="8" t="n">
        <v>40549.53125</v>
      </c>
      <c r="F3379" s="9" t="n">
        <v>7.95</v>
      </c>
      <c r="G3379" t="n">
        <v>17634</v>
      </c>
      <c r="H3379" t="inlineStr">
        <is>
          <t>United Kingdom</t>
        </is>
      </c>
      <c r="I3379" s="10">
        <f>IF(OR(G3379="",LEFT(A3379,1)="C",D3379&lt;=0,F3379&lt;=0,ISNUMBER(MATCH(B3379,NonProduct,0)),LEFT(B3379,5)="gift_",H3379&lt;&gt;"United Kingdom"),"Drop","Keep")</f>
        <v/>
      </c>
    </row>
    <row r="3380">
      <c r="A3380" t="n">
        <v>540288</v>
      </c>
      <c r="B3380" t="n">
        <v>22722</v>
      </c>
      <c r="C3380" t="inlineStr">
        <is>
          <t>SET OF 6 SPICE TINS PANTRY DESIGN</t>
        </is>
      </c>
      <c r="D3380" t="n">
        <v>3</v>
      </c>
      <c r="E3380" s="8" t="n">
        <v>40549.53125</v>
      </c>
      <c r="F3380" s="9" t="n">
        <v>3.95</v>
      </c>
      <c r="G3380" t="n">
        <v>17634</v>
      </c>
      <c r="H3380" t="inlineStr">
        <is>
          <t>United Kingdom</t>
        </is>
      </c>
      <c r="I3380" s="10">
        <f>IF(OR(G3380="",LEFT(A3380,1)="C",D3380&lt;=0,F3380&lt;=0,ISNUMBER(MATCH(B3380,NonProduct,0)),LEFT(B3380,5)="gift_",H3380&lt;&gt;"United Kingdom"),"Drop","Keep")</f>
        <v/>
      </c>
    </row>
    <row r="3381">
      <c r="A3381" t="n">
        <v>540288</v>
      </c>
      <c r="B3381" t="n">
        <v>22723</v>
      </c>
      <c r="C3381" t="inlineStr">
        <is>
          <t>SET OF 6 HERB TINS SKETCHBOOK</t>
        </is>
      </c>
      <c r="D3381" t="n">
        <v>3</v>
      </c>
      <c r="E3381" s="8" t="n">
        <v>40549.53125</v>
      </c>
      <c r="F3381" s="9" t="n">
        <v>3.95</v>
      </c>
      <c r="G3381" t="n">
        <v>17634</v>
      </c>
      <c r="H3381" t="inlineStr">
        <is>
          <t>United Kingdom</t>
        </is>
      </c>
      <c r="I3381" s="10">
        <f>IF(OR(G3381="",LEFT(A3381,1)="C",D3381&lt;=0,F3381&lt;=0,ISNUMBER(MATCH(B3381,NonProduct,0)),LEFT(B3381,5)="gift_",H3381&lt;&gt;"United Kingdom"),"Drop","Keep")</f>
        <v/>
      </c>
    </row>
    <row r="3382">
      <c r="A3382" t="n">
        <v>540288</v>
      </c>
      <c r="B3382" t="n">
        <v>22282</v>
      </c>
      <c r="C3382" t="inlineStr">
        <is>
          <t>12 EGG HOUSE PAINTED WOOD</t>
        </is>
      </c>
      <c r="D3382" t="n">
        <v>2</v>
      </c>
      <c r="E3382" s="8" t="n">
        <v>40549.53125</v>
      </c>
      <c r="F3382" s="9" t="n">
        <v>12.75</v>
      </c>
      <c r="G3382" t="n">
        <v>17634</v>
      </c>
      <c r="H3382" t="inlineStr">
        <is>
          <t>United Kingdom</t>
        </is>
      </c>
      <c r="I3382" s="10">
        <f>IF(OR(G3382="",LEFT(A3382,1)="C",D3382&lt;=0,F3382&lt;=0,ISNUMBER(MATCH(B3382,NonProduct,0)),LEFT(B3382,5)="gift_",H3382&lt;&gt;"United Kingdom"),"Drop","Keep")</f>
        <v/>
      </c>
    </row>
    <row r="3383">
      <c r="A3383" t="n">
        <v>540288</v>
      </c>
      <c r="B3383" t="n">
        <v>22467</v>
      </c>
      <c r="C3383" t="inlineStr">
        <is>
          <t>GUMBALL COAT RACK</t>
        </is>
      </c>
      <c r="D3383" t="n">
        <v>24</v>
      </c>
      <c r="E3383" s="8" t="n">
        <v>40549.53125</v>
      </c>
      <c r="F3383" s="9" t="n">
        <v>2.55</v>
      </c>
      <c r="G3383" t="n">
        <v>17634</v>
      </c>
      <c r="H3383" t="inlineStr">
        <is>
          <t>United Kingdom</t>
        </is>
      </c>
      <c r="I3383" s="10">
        <f>IF(OR(G3383="",LEFT(A3383,1)="C",D3383&lt;=0,F3383&lt;=0,ISNUMBER(MATCH(B3383,NonProduct,0)),LEFT(B3383,5)="gift_",H3383&lt;&gt;"United Kingdom"),"Drop","Keep")</f>
        <v/>
      </c>
    </row>
    <row r="3384">
      <c r="A3384" t="n">
        <v>540288</v>
      </c>
      <c r="B3384" t="n">
        <v>22430</v>
      </c>
      <c r="C3384" t="inlineStr">
        <is>
          <t>ENAMEL WATERING CAN CREAM</t>
        </is>
      </c>
      <c r="D3384" t="n">
        <v>2</v>
      </c>
      <c r="E3384" s="8" t="n">
        <v>40549.53125</v>
      </c>
      <c r="F3384" s="9" t="n">
        <v>4.95</v>
      </c>
      <c r="G3384" t="n">
        <v>17634</v>
      </c>
      <c r="H3384" t="inlineStr">
        <is>
          <t>United Kingdom</t>
        </is>
      </c>
      <c r="I3384" s="10">
        <f>IF(OR(G3384="",LEFT(A3384,1)="C",D3384&lt;=0,F3384&lt;=0,ISNUMBER(MATCH(B3384,NonProduct,0)),LEFT(B3384,5)="gift_",H3384&lt;&gt;"United Kingdom"),"Drop","Keep")</f>
        <v/>
      </c>
    </row>
    <row r="3385">
      <c r="A3385" t="n">
        <v>540288</v>
      </c>
      <c r="B3385" t="n">
        <v>82486</v>
      </c>
      <c r="C3385" t="inlineStr">
        <is>
          <t>WOOD S/3 CABINET ANT WHITE FINISH</t>
        </is>
      </c>
      <c r="D3385" t="n">
        <v>4</v>
      </c>
      <c r="E3385" s="8" t="n">
        <v>40549.53125</v>
      </c>
      <c r="F3385" s="9" t="n">
        <v>7.95</v>
      </c>
      <c r="G3385" t="n">
        <v>17634</v>
      </c>
      <c r="H3385" t="inlineStr">
        <is>
          <t>United Kingdom</t>
        </is>
      </c>
      <c r="I3385" s="10">
        <f>IF(OR(G3385="",LEFT(A3385,1)="C",D3385&lt;=0,F3385&lt;=0,ISNUMBER(MATCH(B3385,NonProduct,0)),LEFT(B3385,5)="gift_",H3385&lt;&gt;"United Kingdom"),"Drop","Keep")</f>
        <v/>
      </c>
    </row>
    <row r="3386">
      <c r="A3386" t="n">
        <v>540288</v>
      </c>
      <c r="B3386" t="n">
        <v>82482</v>
      </c>
      <c r="C3386" t="inlineStr">
        <is>
          <t>WOODEN PICTURE FRAME WHITE FINISH</t>
        </is>
      </c>
      <c r="D3386" t="n">
        <v>6</v>
      </c>
      <c r="E3386" s="8" t="n">
        <v>40549.53125</v>
      </c>
      <c r="F3386" s="9" t="n">
        <v>2.55</v>
      </c>
      <c r="G3386" t="n">
        <v>17634</v>
      </c>
      <c r="H3386" t="inlineStr">
        <is>
          <t>United Kingdom</t>
        </is>
      </c>
      <c r="I3386" s="10">
        <f>IF(OR(G3386="",LEFT(A3386,1)="C",D3386&lt;=0,F3386&lt;=0,ISNUMBER(MATCH(B3386,NonProduct,0)),LEFT(B3386,5)="gift_",H3386&lt;&gt;"United Kingdom"),"Drop","Keep")</f>
        <v/>
      </c>
    </row>
    <row r="3387">
      <c r="A3387" t="n">
        <v>540288</v>
      </c>
      <c r="B3387" t="inlineStr">
        <is>
          <t>82494L</t>
        </is>
      </c>
      <c r="C3387" t="inlineStr">
        <is>
          <t xml:space="preserve">WOODEN FRAME ANTIQUE WHITE </t>
        </is>
      </c>
      <c r="D3387" t="n">
        <v>6</v>
      </c>
      <c r="E3387" s="8" t="n">
        <v>40549.53125</v>
      </c>
      <c r="F3387" s="9" t="n">
        <v>2.95</v>
      </c>
      <c r="G3387" t="n">
        <v>17634</v>
      </c>
      <c r="H3387" t="inlineStr">
        <is>
          <t>United Kingdom</t>
        </is>
      </c>
      <c r="I3387" s="10">
        <f>IF(OR(G3387="",LEFT(A3387,1)="C",D3387&lt;=0,F3387&lt;=0,ISNUMBER(MATCH(B3387,NonProduct,0)),LEFT(B3387,5)="gift_",H3387&lt;&gt;"United Kingdom"),"Drop","Keep")</f>
        <v/>
      </c>
    </row>
    <row r="3388">
      <c r="A3388" t="n">
        <v>540288</v>
      </c>
      <c r="B3388" t="n">
        <v>22782</v>
      </c>
      <c r="C3388" t="inlineStr">
        <is>
          <t xml:space="preserve">SET 3 WICKER STORAGE BASKETS </t>
        </is>
      </c>
      <c r="D3388" t="n">
        <v>4</v>
      </c>
      <c r="E3388" s="8" t="n">
        <v>40549.53125</v>
      </c>
      <c r="F3388" s="9" t="n">
        <v>9.949999999999999</v>
      </c>
      <c r="G3388" t="n">
        <v>17634</v>
      </c>
      <c r="H3388" t="inlineStr">
        <is>
          <t>United Kingdom</t>
        </is>
      </c>
      <c r="I3388" s="10">
        <f>IF(OR(G3388="",LEFT(A3388,1)="C",D3388&lt;=0,F3388&lt;=0,ISNUMBER(MATCH(B3388,NonProduct,0)),LEFT(B3388,5)="gift_",H3388&lt;&gt;"United Kingdom"),"Drop","Keep")</f>
        <v/>
      </c>
    </row>
    <row r="3389">
      <c r="A3389" t="n">
        <v>540288</v>
      </c>
      <c r="B3389" t="n">
        <v>22605</v>
      </c>
      <c r="C3389" t="inlineStr">
        <is>
          <t>WOODEN CROQUET GARDEN SET</t>
        </is>
      </c>
      <c r="D3389" t="n">
        <v>1</v>
      </c>
      <c r="E3389" s="8" t="n">
        <v>40549.53125</v>
      </c>
      <c r="F3389" s="9" t="n">
        <v>14.95</v>
      </c>
      <c r="G3389" t="n">
        <v>17634</v>
      </c>
      <c r="H3389" t="inlineStr">
        <is>
          <t>United Kingdom</t>
        </is>
      </c>
      <c r="I3389" s="10">
        <f>IF(OR(G3389="",LEFT(A3389,1)="C",D3389&lt;=0,F3389&lt;=0,ISNUMBER(MATCH(B3389,NonProduct,0)),LEFT(B3389,5)="gift_",H3389&lt;&gt;"United Kingdom"),"Drop","Keep")</f>
        <v/>
      </c>
    </row>
    <row r="3390">
      <c r="A3390" t="n">
        <v>540288</v>
      </c>
      <c r="B3390" t="n">
        <v>22607</v>
      </c>
      <c r="C3390" t="inlineStr">
        <is>
          <t xml:space="preserve">WOODEN ROUNDERS GARDEN SET </t>
        </is>
      </c>
      <c r="D3390" t="n">
        <v>1</v>
      </c>
      <c r="E3390" s="8" t="n">
        <v>40549.53125</v>
      </c>
      <c r="F3390" s="9" t="n">
        <v>9.949999999999999</v>
      </c>
      <c r="G3390" t="n">
        <v>17634</v>
      </c>
      <c r="H3390" t="inlineStr">
        <is>
          <t>United Kingdom</t>
        </is>
      </c>
      <c r="I3390" s="10">
        <f>IF(OR(G3390="",LEFT(A3390,1)="C",D3390&lt;=0,F3390&lt;=0,ISNUMBER(MATCH(B3390,NonProduct,0)),LEFT(B3390,5)="gift_",H3390&lt;&gt;"United Kingdom"),"Drop","Keep")</f>
        <v/>
      </c>
    </row>
    <row r="3391">
      <c r="A3391" t="n">
        <v>540288</v>
      </c>
      <c r="B3391" t="n">
        <v>82484</v>
      </c>
      <c r="C3391" t="inlineStr">
        <is>
          <t>WOOD BLACK BOARD ANT WHITE FINISH</t>
        </is>
      </c>
      <c r="D3391" t="n">
        <v>6</v>
      </c>
      <c r="E3391" s="8" t="n">
        <v>40549.53125</v>
      </c>
      <c r="F3391" s="9" t="n">
        <v>6.45</v>
      </c>
      <c r="G3391" t="n">
        <v>17634</v>
      </c>
      <c r="H3391" t="inlineStr">
        <is>
          <t>United Kingdom</t>
        </is>
      </c>
      <c r="I3391" s="10">
        <f>IF(OR(G3391="",LEFT(A3391,1)="C",D3391&lt;=0,F3391&lt;=0,ISNUMBER(MATCH(B3391,NonProduct,0)),LEFT(B3391,5)="gift_",H3391&lt;&gt;"United Kingdom"),"Drop","Keep")</f>
        <v/>
      </c>
    </row>
    <row r="3392">
      <c r="A3392" t="n">
        <v>540288</v>
      </c>
      <c r="B3392" t="n">
        <v>21784</v>
      </c>
      <c r="C3392" t="inlineStr">
        <is>
          <t xml:space="preserve">SHOE SHINE BOX </t>
        </is>
      </c>
      <c r="D3392" t="n">
        <v>2</v>
      </c>
      <c r="E3392" s="8" t="n">
        <v>40549.53125</v>
      </c>
      <c r="F3392" s="9" t="n">
        <v>9.949999999999999</v>
      </c>
      <c r="G3392" t="n">
        <v>17634</v>
      </c>
      <c r="H3392" t="inlineStr">
        <is>
          <t>United Kingdom</t>
        </is>
      </c>
      <c r="I3392" s="10">
        <f>IF(OR(G3392="",LEFT(A3392,1)="C",D3392&lt;=0,F3392&lt;=0,ISNUMBER(MATCH(B3392,NonProduct,0)),LEFT(B3392,5)="gift_",H3392&lt;&gt;"United Kingdom"),"Drop","Keep")</f>
        <v/>
      </c>
    </row>
    <row r="3393">
      <c r="A3393" t="n">
        <v>540288</v>
      </c>
      <c r="B3393" t="n">
        <v>21781</v>
      </c>
      <c r="C3393" t="inlineStr">
        <is>
          <t>MA CAMPAGNE CUTLERY BOX</t>
        </is>
      </c>
      <c r="D3393" t="n">
        <v>2</v>
      </c>
      <c r="E3393" s="8" t="n">
        <v>40549.53125</v>
      </c>
      <c r="F3393" s="9" t="n">
        <v>14.95</v>
      </c>
      <c r="G3393" t="n">
        <v>17634</v>
      </c>
      <c r="H3393" t="inlineStr">
        <is>
          <t>United Kingdom</t>
        </is>
      </c>
      <c r="I3393" s="10">
        <f>IF(OR(G3393="",LEFT(A3393,1)="C",D3393&lt;=0,F3393&lt;=0,ISNUMBER(MATCH(B3393,NonProduct,0)),LEFT(B3393,5)="gift_",H3393&lt;&gt;"United Kingdom"),"Drop","Keep")</f>
        <v/>
      </c>
    </row>
    <row r="3394">
      <c r="A3394" t="n">
        <v>540288</v>
      </c>
      <c r="B3394" t="n">
        <v>22171</v>
      </c>
      <c r="C3394" t="inlineStr">
        <is>
          <t>3 HOOK PHOTO SHELF ANTIQUE WHITE</t>
        </is>
      </c>
      <c r="D3394" t="n">
        <v>2</v>
      </c>
      <c r="E3394" s="8" t="n">
        <v>40549.53125</v>
      </c>
      <c r="F3394" s="9" t="n">
        <v>8.5</v>
      </c>
      <c r="G3394" t="n">
        <v>17634</v>
      </c>
      <c r="H3394" t="inlineStr">
        <is>
          <t>United Kingdom</t>
        </is>
      </c>
      <c r="I3394" s="10">
        <f>IF(OR(G3394="",LEFT(A3394,1)="C",D3394&lt;=0,F3394&lt;=0,ISNUMBER(MATCH(B3394,NonProduct,0)),LEFT(B3394,5)="gift_",H3394&lt;&gt;"United Kingdom"),"Drop","Keep")</f>
        <v/>
      </c>
    </row>
    <row r="3395">
      <c r="A3395" t="n">
        <v>540288</v>
      </c>
      <c r="B3395" t="n">
        <v>21792</v>
      </c>
      <c r="C3395" t="inlineStr">
        <is>
          <t xml:space="preserve">CLASSIC FRENCH STYLE BASKET GREEN </t>
        </is>
      </c>
      <c r="D3395" t="n">
        <v>1</v>
      </c>
      <c r="E3395" s="8" t="n">
        <v>40549.53125</v>
      </c>
      <c r="F3395" s="9" t="n">
        <v>6.75</v>
      </c>
      <c r="G3395" t="n">
        <v>17634</v>
      </c>
      <c r="H3395" t="inlineStr">
        <is>
          <t>United Kingdom</t>
        </is>
      </c>
      <c r="I3395" s="10">
        <f>IF(OR(G3395="",LEFT(A3395,1)="C",D3395&lt;=0,F3395&lt;=0,ISNUMBER(MATCH(B3395,NonProduct,0)),LEFT(B3395,5)="gift_",H3395&lt;&gt;"United Kingdom"),"Drop","Keep")</f>
        <v/>
      </c>
    </row>
    <row r="3396">
      <c r="A3396" t="n">
        <v>540288</v>
      </c>
      <c r="B3396" t="n">
        <v>21793</v>
      </c>
      <c r="C3396" t="inlineStr">
        <is>
          <t>CLASSIC FRENCH STYLE BASKET BROWN</t>
        </is>
      </c>
      <c r="D3396" t="n">
        <v>1</v>
      </c>
      <c r="E3396" s="8" t="n">
        <v>40549.53125</v>
      </c>
      <c r="F3396" s="9" t="n">
        <v>6.75</v>
      </c>
      <c r="G3396" t="n">
        <v>17634</v>
      </c>
      <c r="H3396" t="inlineStr">
        <is>
          <t>United Kingdom</t>
        </is>
      </c>
      <c r="I3396" s="10">
        <f>IF(OR(G3396="",LEFT(A3396,1)="C",D3396&lt;=0,F3396&lt;=0,ISNUMBER(MATCH(B3396,NonProduct,0)),LEFT(B3396,5)="gift_",H3396&lt;&gt;"United Kingdom"),"Drop","Keep")</f>
        <v/>
      </c>
    </row>
    <row r="3397">
      <c r="A3397" t="n">
        <v>540288</v>
      </c>
      <c r="B3397" t="n">
        <v>21624</v>
      </c>
      <c r="C3397" t="inlineStr">
        <is>
          <t>VINTAGE UNION JACK DOORSTOP</t>
        </is>
      </c>
      <c r="D3397" t="n">
        <v>2</v>
      </c>
      <c r="E3397" s="8" t="n">
        <v>40549.53125</v>
      </c>
      <c r="F3397" s="9" t="n">
        <v>5.95</v>
      </c>
      <c r="G3397" t="n">
        <v>17634</v>
      </c>
      <c r="H3397" t="inlineStr">
        <is>
          <t>United Kingdom</t>
        </is>
      </c>
      <c r="I3397" s="10">
        <f>IF(OR(G3397="",LEFT(A3397,1)="C",D3397&lt;=0,F3397&lt;=0,ISNUMBER(MATCH(B3397,NonProduct,0)),LEFT(B3397,5)="gift_",H3397&lt;&gt;"United Kingdom"),"Drop","Keep")</f>
        <v/>
      </c>
    </row>
    <row r="3398">
      <c r="A3398" t="n">
        <v>540288</v>
      </c>
      <c r="B3398" t="n">
        <v>48138</v>
      </c>
      <c r="C3398" t="inlineStr">
        <is>
          <t>DOORMAT UNION FLAG</t>
        </is>
      </c>
      <c r="D3398" t="n">
        <v>2</v>
      </c>
      <c r="E3398" s="8" t="n">
        <v>40549.53125</v>
      </c>
      <c r="F3398" s="9" t="n">
        <v>7.95</v>
      </c>
      <c r="G3398" t="n">
        <v>17634</v>
      </c>
      <c r="H3398" t="inlineStr">
        <is>
          <t>United Kingdom</t>
        </is>
      </c>
      <c r="I3398" s="10">
        <f>IF(OR(G3398="",LEFT(A3398,1)="C",D3398&lt;=0,F3398&lt;=0,ISNUMBER(MATCH(B3398,NonProduct,0)),LEFT(B3398,5)="gift_",H3398&lt;&gt;"United Kingdom"),"Drop","Keep")</f>
        <v/>
      </c>
    </row>
    <row r="3399">
      <c r="A3399" t="n">
        <v>540288</v>
      </c>
      <c r="B3399" t="n">
        <v>21524</v>
      </c>
      <c r="C3399" t="inlineStr">
        <is>
          <t>DOORMAT SPOTTY HOME SWEET HOME</t>
        </is>
      </c>
      <c r="D3399" t="n">
        <v>1</v>
      </c>
      <c r="E3399" s="8" t="n">
        <v>40549.53125</v>
      </c>
      <c r="F3399" s="9" t="n">
        <v>7.95</v>
      </c>
      <c r="G3399" t="n">
        <v>17634</v>
      </c>
      <c r="H3399" t="inlineStr">
        <is>
          <t>United Kingdom</t>
        </is>
      </c>
      <c r="I3399" s="10">
        <f>IF(OR(G3399="",LEFT(A3399,1)="C",D3399&lt;=0,F3399&lt;=0,ISNUMBER(MATCH(B3399,NonProduct,0)),LEFT(B3399,5)="gift_",H3399&lt;&gt;"United Kingdom"),"Drop","Keep")</f>
        <v/>
      </c>
    </row>
    <row r="3400">
      <c r="A3400" t="n">
        <v>540288</v>
      </c>
      <c r="B3400" t="n">
        <v>48187</v>
      </c>
      <c r="C3400" t="inlineStr">
        <is>
          <t>DOORMAT NEW ENGLAND</t>
        </is>
      </c>
      <c r="D3400" t="n">
        <v>1</v>
      </c>
      <c r="E3400" s="8" t="n">
        <v>40549.53125</v>
      </c>
      <c r="F3400" s="9" t="n">
        <v>7.95</v>
      </c>
      <c r="G3400" t="n">
        <v>17634</v>
      </c>
      <c r="H3400" t="inlineStr">
        <is>
          <t>United Kingdom</t>
        </is>
      </c>
      <c r="I3400" s="10">
        <f>IF(OR(G3400="",LEFT(A3400,1)="C",D3400&lt;=0,F3400&lt;=0,ISNUMBER(MATCH(B3400,NonProduct,0)),LEFT(B3400,5)="gift_",H3400&lt;&gt;"United Kingdom"),"Drop","Keep")</f>
        <v/>
      </c>
    </row>
    <row r="3401">
      <c r="A3401" t="n">
        <v>540288</v>
      </c>
      <c r="B3401" t="n">
        <v>48194</v>
      </c>
      <c r="C3401" t="inlineStr">
        <is>
          <t>DOORMAT HEARTS</t>
        </is>
      </c>
      <c r="D3401" t="n">
        <v>1</v>
      </c>
      <c r="E3401" s="8" t="n">
        <v>40549.53125</v>
      </c>
      <c r="F3401" s="9" t="n">
        <v>7.95</v>
      </c>
      <c r="G3401" t="n">
        <v>17634</v>
      </c>
      <c r="H3401" t="inlineStr">
        <is>
          <t>United Kingdom</t>
        </is>
      </c>
      <c r="I3401" s="10">
        <f>IF(OR(G3401="",LEFT(A3401,1)="C",D3401&lt;=0,F3401&lt;=0,ISNUMBER(MATCH(B3401,NonProduct,0)),LEFT(B3401,5)="gift_",H3401&lt;&gt;"United Kingdom"),"Drop","Keep")</f>
        <v/>
      </c>
    </row>
    <row r="3402">
      <c r="A3402" t="n">
        <v>540288</v>
      </c>
      <c r="B3402" t="n">
        <v>48185</v>
      </c>
      <c r="C3402" t="inlineStr">
        <is>
          <t>DOORMAT FAIRY CAKE</t>
        </is>
      </c>
      <c r="D3402" t="n">
        <v>1</v>
      </c>
      <c r="E3402" s="8" t="n">
        <v>40549.53125</v>
      </c>
      <c r="F3402" s="9" t="n">
        <v>7.95</v>
      </c>
      <c r="G3402" t="n">
        <v>17634</v>
      </c>
      <c r="H3402" t="inlineStr">
        <is>
          <t>United Kingdom</t>
        </is>
      </c>
      <c r="I3402" s="10">
        <f>IF(OR(G3402="",LEFT(A3402,1)="C",D3402&lt;=0,F3402&lt;=0,ISNUMBER(MATCH(B3402,NonProduct,0)),LEFT(B3402,5)="gift_",H3402&lt;&gt;"United Kingdom"),"Drop","Keep")</f>
        <v/>
      </c>
    </row>
    <row r="3403">
      <c r="A3403" t="n">
        <v>540288</v>
      </c>
      <c r="B3403" t="inlineStr">
        <is>
          <t>84927E</t>
        </is>
      </c>
      <c r="C3403" t="inlineStr">
        <is>
          <t>FLOWERS TILE HOOK</t>
        </is>
      </c>
      <c r="D3403" t="n">
        <v>1</v>
      </c>
      <c r="E3403" s="8" t="n">
        <v>40549.53125</v>
      </c>
      <c r="F3403" s="9" t="n">
        <v>2.1</v>
      </c>
      <c r="G3403" t="n">
        <v>17634</v>
      </c>
      <c r="H3403" t="inlineStr">
        <is>
          <t>United Kingdom</t>
        </is>
      </c>
      <c r="I3403" s="10">
        <f>IF(OR(G3403="",LEFT(A3403,1)="C",D3403&lt;=0,F3403&lt;=0,ISNUMBER(MATCH(B3403,NonProduct,0)),LEFT(B3403,5)="gift_",H3403&lt;&gt;"United Kingdom"),"Drop","Keep")</f>
        <v/>
      </c>
    </row>
    <row r="3404">
      <c r="A3404" t="n">
        <v>540288</v>
      </c>
      <c r="B3404" t="inlineStr">
        <is>
          <t>84927F</t>
        </is>
      </c>
      <c r="C3404" t="inlineStr">
        <is>
          <t>PSYCHEDELIC TILE HOOK</t>
        </is>
      </c>
      <c r="D3404" t="n">
        <v>1</v>
      </c>
      <c r="E3404" s="8" t="n">
        <v>40549.53125</v>
      </c>
      <c r="F3404" s="9" t="n">
        <v>2.1</v>
      </c>
      <c r="G3404" t="n">
        <v>17634</v>
      </c>
      <c r="H3404" t="inlineStr">
        <is>
          <t>United Kingdom</t>
        </is>
      </c>
      <c r="I3404" s="10">
        <f>IF(OR(G3404="",LEFT(A3404,1)="C",D3404&lt;=0,F3404&lt;=0,ISNUMBER(MATCH(B3404,NonProduct,0)),LEFT(B3404,5)="gift_",H3404&lt;&gt;"United Kingdom"),"Drop","Keep")</f>
        <v/>
      </c>
    </row>
    <row r="3405">
      <c r="A3405" t="n">
        <v>540288</v>
      </c>
      <c r="B3405" t="n">
        <v>21158</v>
      </c>
      <c r="C3405" t="inlineStr">
        <is>
          <t xml:space="preserve">MOODY GIRL DOOR HANGER </t>
        </is>
      </c>
      <c r="D3405" t="n">
        <v>1</v>
      </c>
      <c r="E3405" s="8" t="n">
        <v>40549.53125</v>
      </c>
      <c r="F3405" s="9" t="n">
        <v>1.45</v>
      </c>
      <c r="G3405" t="n">
        <v>17634</v>
      </c>
      <c r="H3405" t="inlineStr">
        <is>
          <t>United Kingdom</t>
        </is>
      </c>
      <c r="I3405" s="10">
        <f>IF(OR(G3405="",LEFT(A3405,1)="C",D3405&lt;=0,F3405&lt;=0,ISNUMBER(MATCH(B3405,NonProduct,0)),LEFT(B3405,5)="gift_",H3405&lt;&gt;"United Kingdom"),"Drop","Keep")</f>
        <v/>
      </c>
    </row>
    <row r="3406">
      <c r="A3406" t="n">
        <v>540288</v>
      </c>
      <c r="B3406" t="n">
        <v>21159</v>
      </c>
      <c r="C3406" t="inlineStr">
        <is>
          <t xml:space="preserve">MOODY BOY  DOOR HANGER </t>
        </is>
      </c>
      <c r="D3406" t="n">
        <v>1</v>
      </c>
      <c r="E3406" s="8" t="n">
        <v>40549.53125</v>
      </c>
      <c r="F3406" s="9" t="n">
        <v>1.45</v>
      </c>
      <c r="G3406" t="n">
        <v>17634</v>
      </c>
      <c r="H3406" t="inlineStr">
        <is>
          <t>United Kingdom</t>
        </is>
      </c>
      <c r="I3406" s="10">
        <f>IF(OR(G3406="",LEFT(A3406,1)="C",D3406&lt;=0,F3406&lt;=0,ISNUMBER(MATCH(B3406,NonProduct,0)),LEFT(B3406,5)="gift_",H3406&lt;&gt;"United Kingdom"),"Drop","Keep")</f>
        <v/>
      </c>
    </row>
    <row r="3407">
      <c r="A3407" t="n">
        <v>540288</v>
      </c>
      <c r="B3407" t="n">
        <v>21161</v>
      </c>
      <c r="C3407" t="inlineStr">
        <is>
          <t xml:space="preserve">KEEP OUT BOYS DOOR HANGER </t>
        </is>
      </c>
      <c r="D3407" t="n">
        <v>1</v>
      </c>
      <c r="E3407" s="8" t="n">
        <v>40549.53125</v>
      </c>
      <c r="F3407" s="9" t="n">
        <v>1.45</v>
      </c>
      <c r="G3407" t="n">
        <v>17634</v>
      </c>
      <c r="H3407" t="inlineStr">
        <is>
          <t>United Kingdom</t>
        </is>
      </c>
      <c r="I3407" s="10">
        <f>IF(OR(G3407="",LEFT(A3407,1)="C",D3407&lt;=0,F3407&lt;=0,ISNUMBER(MATCH(B3407,NonProduct,0)),LEFT(B3407,5)="gift_",H3407&lt;&gt;"United Kingdom"),"Drop","Keep")</f>
        <v/>
      </c>
    </row>
    <row r="3408">
      <c r="A3408" t="n">
        <v>540288</v>
      </c>
      <c r="B3408" t="n">
        <v>21162</v>
      </c>
      <c r="C3408" t="inlineStr">
        <is>
          <t xml:space="preserve">TOXIC AREA  DOOR HANGER </t>
        </is>
      </c>
      <c r="D3408" t="n">
        <v>1</v>
      </c>
      <c r="E3408" s="8" t="n">
        <v>40549.53125</v>
      </c>
      <c r="F3408" s="9" t="n">
        <v>1.45</v>
      </c>
      <c r="G3408" t="n">
        <v>17634</v>
      </c>
      <c r="H3408" t="inlineStr">
        <is>
          <t>United Kingdom</t>
        </is>
      </c>
      <c r="I3408" s="10">
        <f>IF(OR(G3408="",LEFT(A3408,1)="C",D3408&lt;=0,F3408&lt;=0,ISNUMBER(MATCH(B3408,NonProduct,0)),LEFT(B3408,5)="gift_",H3408&lt;&gt;"United Kingdom"),"Drop","Keep")</f>
        <v/>
      </c>
    </row>
    <row r="3409">
      <c r="A3409" t="n">
        <v>540288</v>
      </c>
      <c r="B3409" t="n">
        <v>21163</v>
      </c>
      <c r="C3409" t="inlineStr">
        <is>
          <t xml:space="preserve">DO NOT TOUCH MY STUFF DOOR HANGER </t>
        </is>
      </c>
      <c r="D3409" t="n">
        <v>1</v>
      </c>
      <c r="E3409" s="8" t="n">
        <v>40549.53125</v>
      </c>
      <c r="F3409" s="9" t="n">
        <v>1.45</v>
      </c>
      <c r="G3409" t="n">
        <v>17634</v>
      </c>
      <c r="H3409" t="inlineStr">
        <is>
          <t>United Kingdom</t>
        </is>
      </c>
      <c r="I3409" s="10">
        <f>IF(OR(G3409="",LEFT(A3409,1)="C",D3409&lt;=0,F3409&lt;=0,ISNUMBER(MATCH(B3409,NonProduct,0)),LEFT(B3409,5)="gift_",H3409&lt;&gt;"United Kingdom"),"Drop","Keep")</f>
        <v/>
      </c>
    </row>
    <row r="3410">
      <c r="A3410" t="n">
        <v>540288</v>
      </c>
      <c r="B3410" t="n">
        <v>22413</v>
      </c>
      <c r="C3410" t="inlineStr">
        <is>
          <t xml:space="preserve">METAL SIGN TAKE IT OR LEAVE IT </t>
        </is>
      </c>
      <c r="D3410" t="n">
        <v>2</v>
      </c>
      <c r="E3410" s="8" t="n">
        <v>40549.53125</v>
      </c>
      <c r="F3410" s="9" t="n">
        <v>2.95</v>
      </c>
      <c r="G3410" t="n">
        <v>17634</v>
      </c>
      <c r="H3410" t="inlineStr">
        <is>
          <t>United Kingdom</t>
        </is>
      </c>
      <c r="I3410" s="10">
        <f>IF(OR(G3410="",LEFT(A3410,1)="C",D3410&lt;=0,F3410&lt;=0,ISNUMBER(MATCH(B3410,NonProduct,0)),LEFT(B3410,5)="gift_",H3410&lt;&gt;"United Kingdom"),"Drop","Keep")</f>
        <v/>
      </c>
    </row>
    <row r="3411">
      <c r="A3411" t="n">
        <v>540288</v>
      </c>
      <c r="B3411" t="n">
        <v>22412</v>
      </c>
      <c r="C3411" t="inlineStr">
        <is>
          <t xml:space="preserve">METAL SIGN NEIGHBOURHOOD WITCH </t>
        </is>
      </c>
      <c r="D3411" t="n">
        <v>2</v>
      </c>
      <c r="E3411" s="8" t="n">
        <v>40549.53125</v>
      </c>
      <c r="F3411" s="9" t="n">
        <v>2.1</v>
      </c>
      <c r="G3411" t="n">
        <v>17634</v>
      </c>
      <c r="H3411" t="inlineStr">
        <is>
          <t>United Kingdom</t>
        </is>
      </c>
      <c r="I3411" s="10">
        <f>IF(OR(G3411="",LEFT(A3411,1)="C",D3411&lt;=0,F3411&lt;=0,ISNUMBER(MATCH(B3411,NonProduct,0)),LEFT(B3411,5)="gift_",H3411&lt;&gt;"United Kingdom"),"Drop","Keep")</f>
        <v/>
      </c>
    </row>
    <row r="3412">
      <c r="A3412" t="n">
        <v>540288</v>
      </c>
      <c r="B3412" t="n">
        <v>21181</v>
      </c>
      <c r="C3412" t="inlineStr">
        <is>
          <t>PLEASE ONE PERSON METAL SIGN</t>
        </is>
      </c>
      <c r="D3412" t="n">
        <v>2</v>
      </c>
      <c r="E3412" s="8" t="n">
        <v>40549.53125</v>
      </c>
      <c r="F3412" s="9" t="n">
        <v>2.1</v>
      </c>
      <c r="G3412" t="n">
        <v>17634</v>
      </c>
      <c r="H3412" t="inlineStr">
        <is>
          <t>United Kingdom</t>
        </is>
      </c>
      <c r="I3412" s="10">
        <f>IF(OR(G3412="",LEFT(A3412,1)="C",D3412&lt;=0,F3412&lt;=0,ISNUMBER(MATCH(B3412,NonProduct,0)),LEFT(B3412,5)="gift_",H3412&lt;&gt;"United Kingdom"),"Drop","Keep")</f>
        <v/>
      </c>
    </row>
    <row r="3413">
      <c r="A3413" t="n">
        <v>540288</v>
      </c>
      <c r="B3413" t="n">
        <v>85152</v>
      </c>
      <c r="C3413" t="inlineStr">
        <is>
          <t xml:space="preserve">HAND OVER THE CHOCOLATE   SIGN </t>
        </is>
      </c>
      <c r="D3413" t="n">
        <v>2</v>
      </c>
      <c r="E3413" s="8" t="n">
        <v>40549.53125</v>
      </c>
      <c r="F3413" s="9" t="n">
        <v>2.1</v>
      </c>
      <c r="G3413" t="n">
        <v>17634</v>
      </c>
      <c r="H3413" t="inlineStr">
        <is>
          <t>United Kingdom</t>
        </is>
      </c>
      <c r="I3413" s="10">
        <f>IF(OR(G3413="",LEFT(A3413,1)="C",D3413&lt;=0,F3413&lt;=0,ISNUMBER(MATCH(B3413,NonProduct,0)),LEFT(B3413,5)="gift_",H3413&lt;&gt;"United Kingdom"),"Drop","Keep")</f>
        <v/>
      </c>
    </row>
    <row r="3414">
      <c r="A3414" t="n">
        <v>540288</v>
      </c>
      <c r="B3414" t="n">
        <v>82600</v>
      </c>
      <c r="C3414" t="inlineStr">
        <is>
          <t>NO SINGING METAL SIGN</t>
        </is>
      </c>
      <c r="D3414" t="n">
        <v>2</v>
      </c>
      <c r="E3414" s="8" t="n">
        <v>40549.53125</v>
      </c>
      <c r="F3414" s="9" t="n">
        <v>2.1</v>
      </c>
      <c r="G3414" t="n">
        <v>17634</v>
      </c>
      <c r="H3414" t="inlineStr">
        <is>
          <t>United Kingdom</t>
        </is>
      </c>
      <c r="I3414" s="10">
        <f>IF(OR(G3414="",LEFT(A3414,1)="C",D3414&lt;=0,F3414&lt;=0,ISNUMBER(MATCH(B3414,NonProduct,0)),LEFT(B3414,5)="gift_",H3414&lt;&gt;"United Kingdom"),"Drop","Keep")</f>
        <v/>
      </c>
    </row>
    <row r="3415">
      <c r="A3415" t="n">
        <v>540288</v>
      </c>
      <c r="B3415" t="inlineStr">
        <is>
          <t>85123A</t>
        </is>
      </c>
      <c r="C3415" t="inlineStr">
        <is>
          <t>WHITE HANGING HEART T-LIGHT HOLDER</t>
        </is>
      </c>
      <c r="D3415" t="n">
        <v>2</v>
      </c>
      <c r="E3415" s="8" t="n">
        <v>40549.53125</v>
      </c>
      <c r="F3415" s="9" t="n">
        <v>2.95</v>
      </c>
      <c r="G3415" t="n">
        <v>17634</v>
      </c>
      <c r="H3415" t="inlineStr">
        <is>
          <t>United Kingdom</t>
        </is>
      </c>
      <c r="I3415" s="10">
        <f>IF(OR(G3415="",LEFT(A3415,1)="C",D3415&lt;=0,F3415&lt;=0,ISNUMBER(MATCH(B3415,NonProduct,0)),LEFT(B3415,5)="gift_",H3415&lt;&gt;"United Kingdom"),"Drop","Keep")</f>
        <v/>
      </c>
    </row>
    <row r="3416">
      <c r="A3416" t="n">
        <v>540288</v>
      </c>
      <c r="B3416" t="n">
        <v>22242</v>
      </c>
      <c r="C3416" t="inlineStr">
        <is>
          <t>5 HOOK HANGER MAGIC TOADSTOOL</t>
        </is>
      </c>
      <c r="D3416" t="n">
        <v>2</v>
      </c>
      <c r="E3416" s="8" t="n">
        <v>40549.53125</v>
      </c>
      <c r="F3416" s="9" t="n">
        <v>1.65</v>
      </c>
      <c r="G3416" t="n">
        <v>17634</v>
      </c>
      <c r="H3416" t="inlineStr">
        <is>
          <t>United Kingdom</t>
        </is>
      </c>
      <c r="I3416" s="10">
        <f>IF(OR(G3416="",LEFT(A3416,1)="C",D3416&lt;=0,F3416&lt;=0,ISNUMBER(MATCH(B3416,NonProduct,0)),LEFT(B3416,5)="gift_",H3416&lt;&gt;"United Kingdom"),"Drop","Keep")</f>
        <v/>
      </c>
    </row>
    <row r="3417">
      <c r="A3417" t="n">
        <v>540288</v>
      </c>
      <c r="B3417" t="n">
        <v>22243</v>
      </c>
      <c r="C3417" t="inlineStr">
        <is>
          <t>5 HOOK HANGER RED MAGIC TOADSTOOL</t>
        </is>
      </c>
      <c r="D3417" t="n">
        <v>2</v>
      </c>
      <c r="E3417" s="8" t="n">
        <v>40549.53125</v>
      </c>
      <c r="F3417" s="9" t="n">
        <v>1.65</v>
      </c>
      <c r="G3417" t="n">
        <v>17634</v>
      </c>
      <c r="H3417" t="inlineStr">
        <is>
          <t>United Kingdom</t>
        </is>
      </c>
      <c r="I3417" s="10">
        <f>IF(OR(G3417="",LEFT(A3417,1)="C",D3417&lt;=0,F3417&lt;=0,ISNUMBER(MATCH(B3417,NonProduct,0)),LEFT(B3417,5)="gift_",H3417&lt;&gt;"United Kingdom"),"Drop","Keep")</f>
        <v/>
      </c>
    </row>
    <row r="3418">
      <c r="A3418" t="n">
        <v>540288</v>
      </c>
      <c r="B3418" t="n">
        <v>21621</v>
      </c>
      <c r="C3418" t="inlineStr">
        <is>
          <t>VINTAGE UNION JACK BUNTING</t>
        </is>
      </c>
      <c r="D3418" t="n">
        <v>2</v>
      </c>
      <c r="E3418" s="8" t="n">
        <v>40549.53125</v>
      </c>
      <c r="F3418" s="9" t="n">
        <v>8.5</v>
      </c>
      <c r="G3418" t="n">
        <v>17634</v>
      </c>
      <c r="H3418" t="inlineStr">
        <is>
          <t>United Kingdom</t>
        </is>
      </c>
      <c r="I3418" s="10">
        <f>IF(OR(G3418="",LEFT(A3418,1)="C",D3418&lt;=0,F3418&lt;=0,ISNUMBER(MATCH(B3418,NonProduct,0)),LEFT(B3418,5)="gift_",H3418&lt;&gt;"United Kingdom"),"Drop","Keep")</f>
        <v/>
      </c>
    </row>
    <row r="3419">
      <c r="A3419" t="n">
        <v>540288</v>
      </c>
      <c r="B3419" t="n">
        <v>22925</v>
      </c>
      <c r="C3419" t="inlineStr">
        <is>
          <t>BLUE GIANT GARDEN THERMOMETER</t>
        </is>
      </c>
      <c r="D3419" t="n">
        <v>1</v>
      </c>
      <c r="E3419" s="8" t="n">
        <v>40549.53125</v>
      </c>
      <c r="F3419" s="9" t="n">
        <v>5.95</v>
      </c>
      <c r="G3419" t="n">
        <v>17634</v>
      </c>
      <c r="H3419" t="inlineStr">
        <is>
          <t>United Kingdom</t>
        </is>
      </c>
      <c r="I3419" s="10">
        <f>IF(OR(G3419="",LEFT(A3419,1)="C",D3419&lt;=0,F3419&lt;=0,ISNUMBER(MATCH(B3419,NonProduct,0)),LEFT(B3419,5)="gift_",H3419&lt;&gt;"United Kingdom"),"Drop","Keep")</f>
        <v/>
      </c>
    </row>
    <row r="3420">
      <c r="A3420" t="n">
        <v>540288</v>
      </c>
      <c r="B3420" t="n">
        <v>22927</v>
      </c>
      <c r="C3420" t="inlineStr">
        <is>
          <t>GREEN GIANT GARDEN THERMOMETER</t>
        </is>
      </c>
      <c r="D3420" t="n">
        <v>1</v>
      </c>
      <c r="E3420" s="8" t="n">
        <v>40549.53125</v>
      </c>
      <c r="F3420" s="9" t="n">
        <v>5.95</v>
      </c>
      <c r="G3420" t="n">
        <v>17634</v>
      </c>
      <c r="H3420" t="inlineStr">
        <is>
          <t>United Kingdom</t>
        </is>
      </c>
      <c r="I3420" s="10">
        <f>IF(OR(G3420="",LEFT(A3420,1)="C",D3420&lt;=0,F3420&lt;=0,ISNUMBER(MATCH(B3420,NonProduct,0)),LEFT(B3420,5)="gift_",H3420&lt;&gt;"United Kingdom"),"Drop","Keep")</f>
        <v/>
      </c>
    </row>
    <row r="3421">
      <c r="A3421" t="inlineStr">
        <is>
          <t>C540307</t>
        </is>
      </c>
      <c r="B3421" t="n">
        <v>22107</v>
      </c>
      <c r="C3421" t="inlineStr">
        <is>
          <t>PIZZA PLATE IN BOX</t>
        </is>
      </c>
      <c r="D3421" t="n">
        <v>-8</v>
      </c>
      <c r="E3421" s="8" t="n">
        <v>40549.54027777778</v>
      </c>
      <c r="F3421" s="9" t="n">
        <v>3.75</v>
      </c>
      <c r="G3421" t="n">
        <v>15823</v>
      </c>
      <c r="H3421" t="inlineStr">
        <is>
          <t>United Kingdom</t>
        </is>
      </c>
      <c r="I3421" s="10">
        <f>IF(OR(G3421="",LEFT(A3421,1)="C",D3421&lt;=0,F3421&lt;=0,ISNUMBER(MATCH(B3421,NonProduct,0)),LEFT(B3421,5)="gift_",H3421&lt;&gt;"United Kingdom"),"Drop","Keep")</f>
        <v/>
      </c>
    </row>
    <row r="3422">
      <c r="A3422" t="inlineStr">
        <is>
          <t>C540307</t>
        </is>
      </c>
      <c r="B3422" t="n">
        <v>22109</v>
      </c>
      <c r="C3422" t="inlineStr">
        <is>
          <t>FULL ENGLISH BREAKFAST PLATE</t>
        </is>
      </c>
      <c r="D3422" t="n">
        <v>-24</v>
      </c>
      <c r="E3422" s="8" t="n">
        <v>40549.54027777778</v>
      </c>
      <c r="F3422" s="9" t="n">
        <v>3.39</v>
      </c>
      <c r="G3422" t="n">
        <v>15823</v>
      </c>
      <c r="H3422" t="inlineStr">
        <is>
          <t>United Kingdom</t>
        </is>
      </c>
      <c r="I3422" s="10">
        <f>IF(OR(G3422="",LEFT(A3422,1)="C",D3422&lt;=0,F3422&lt;=0,ISNUMBER(MATCH(B3422,NonProduct,0)),LEFT(B3422,5)="gift_",H3422&lt;&gt;"United Kingdom"),"Drop","Keep")</f>
        <v/>
      </c>
    </row>
    <row r="3423">
      <c r="A3423" t="inlineStr">
        <is>
          <t>C540307</t>
        </is>
      </c>
      <c r="B3423" t="n">
        <v>22303</v>
      </c>
      <c r="C3423" t="inlineStr">
        <is>
          <t>COFFEE MUG APPLES DESIGN</t>
        </is>
      </c>
      <c r="D3423" t="n">
        <v>-18</v>
      </c>
      <c r="E3423" s="8" t="n">
        <v>40549.54027777778</v>
      </c>
      <c r="F3423" s="9" t="n">
        <v>2.55</v>
      </c>
      <c r="G3423" t="n">
        <v>15823</v>
      </c>
      <c r="H3423" t="inlineStr">
        <is>
          <t>United Kingdom</t>
        </is>
      </c>
      <c r="I3423" s="10">
        <f>IF(OR(G3423="",LEFT(A3423,1)="C",D3423&lt;=0,F3423&lt;=0,ISNUMBER(MATCH(B3423,NonProduct,0)),LEFT(B3423,5)="gift_",H3423&lt;&gt;"United Kingdom"),"Drop","Keep")</f>
        <v/>
      </c>
    </row>
    <row r="3424">
      <c r="A3424" t="inlineStr">
        <is>
          <t>C540307</t>
        </is>
      </c>
      <c r="B3424" t="n">
        <v>21533</v>
      </c>
      <c r="C3424" t="inlineStr">
        <is>
          <t>RETROSPOT LARGE MILK JUG</t>
        </is>
      </c>
      <c r="D3424" t="n">
        <v>-6</v>
      </c>
      <c r="E3424" s="8" t="n">
        <v>40549.54027777778</v>
      </c>
      <c r="F3424" s="9" t="n">
        <v>4.95</v>
      </c>
      <c r="G3424" t="n">
        <v>15823</v>
      </c>
      <c r="H3424" t="inlineStr">
        <is>
          <t>United Kingdom</t>
        </is>
      </c>
      <c r="I3424" s="10">
        <f>IF(OR(G3424="",LEFT(A3424,1)="C",D3424&lt;=0,F3424&lt;=0,ISNUMBER(MATCH(B3424,NonProduct,0)),LEFT(B3424,5)="gift_",H3424&lt;&gt;"United Kingdom"),"Drop","Keep")</f>
        <v/>
      </c>
    </row>
    <row r="3425">
      <c r="A3425" t="inlineStr">
        <is>
          <t>C540307</t>
        </is>
      </c>
      <c r="B3425" t="n">
        <v>21537</v>
      </c>
      <c r="C3425" t="inlineStr">
        <is>
          <t>RED RETROSPOT PUDDING BOWL</t>
        </is>
      </c>
      <c r="D3425" t="n">
        <v>-48</v>
      </c>
      <c r="E3425" s="8" t="n">
        <v>40549.54027777778</v>
      </c>
      <c r="F3425" s="9" t="n">
        <v>3.75</v>
      </c>
      <c r="G3425" t="n">
        <v>15823</v>
      </c>
      <c r="H3425" t="inlineStr">
        <is>
          <t>United Kingdom</t>
        </is>
      </c>
      <c r="I3425" s="10">
        <f>IF(OR(G3425="",LEFT(A3425,1)="C",D3425&lt;=0,F3425&lt;=0,ISNUMBER(MATCH(B3425,NonProduct,0)),LEFT(B3425,5)="gift_",H3425&lt;&gt;"United Kingdom"),"Drop","Keep")</f>
        <v/>
      </c>
    </row>
    <row r="3426">
      <c r="A3426" t="inlineStr">
        <is>
          <t>C540307</t>
        </is>
      </c>
      <c r="B3426" t="n">
        <v>22094</v>
      </c>
      <c r="C3426" t="inlineStr">
        <is>
          <t>RED RETROSPOT TISSUE BOX</t>
        </is>
      </c>
      <c r="D3426" t="n">
        <v>-12</v>
      </c>
      <c r="E3426" s="8" t="n">
        <v>40549.54027777778</v>
      </c>
      <c r="F3426" s="9" t="n">
        <v>1.25</v>
      </c>
      <c r="G3426" t="n">
        <v>15823</v>
      </c>
      <c r="H3426" t="inlineStr">
        <is>
          <t>United Kingdom</t>
        </is>
      </c>
      <c r="I3426" s="10">
        <f>IF(OR(G3426="",LEFT(A3426,1)="C",D3426&lt;=0,F3426&lt;=0,ISNUMBER(MATCH(B3426,NonProduct,0)),LEFT(B3426,5)="gift_",H3426&lt;&gt;"United Kingdom"),"Drop","Keep")</f>
        <v/>
      </c>
    </row>
    <row r="3427">
      <c r="A3427" t="inlineStr">
        <is>
          <t>C540307</t>
        </is>
      </c>
      <c r="B3427" t="n">
        <v>22093</v>
      </c>
      <c r="C3427" t="inlineStr">
        <is>
          <t>MOTORING TISSUE BOX</t>
        </is>
      </c>
      <c r="D3427" t="n">
        <v>-12</v>
      </c>
      <c r="E3427" s="8" t="n">
        <v>40549.54027777778</v>
      </c>
      <c r="F3427" s="9" t="n">
        <v>1.25</v>
      </c>
      <c r="G3427" t="n">
        <v>15823</v>
      </c>
      <c r="H3427" t="inlineStr">
        <is>
          <t>United Kingdom</t>
        </is>
      </c>
      <c r="I3427" s="10">
        <f>IF(OR(G3427="",LEFT(A3427,1)="C",D3427&lt;=0,F3427&lt;=0,ISNUMBER(MATCH(B3427,NonProduct,0)),LEFT(B3427,5)="gift_",H3427&lt;&gt;"United Kingdom"),"Drop","Keep")</f>
        <v/>
      </c>
    </row>
    <row r="3428">
      <c r="A3428" t="inlineStr">
        <is>
          <t>C540307</t>
        </is>
      </c>
      <c r="B3428" t="n">
        <v>22212</v>
      </c>
      <c r="C3428" t="inlineStr">
        <is>
          <t>FOUR HOOK  WHITE LOVEBIRDS</t>
        </is>
      </c>
      <c r="D3428" t="n">
        <v>-12</v>
      </c>
      <c r="E3428" s="8" t="n">
        <v>40549.54027777778</v>
      </c>
      <c r="F3428" s="9" t="n">
        <v>2.1</v>
      </c>
      <c r="G3428" t="n">
        <v>15823</v>
      </c>
      <c r="H3428" t="inlineStr">
        <is>
          <t>United Kingdom</t>
        </is>
      </c>
      <c r="I3428" s="10">
        <f>IF(OR(G3428="",LEFT(A3428,1)="C",D3428&lt;=0,F3428&lt;=0,ISNUMBER(MATCH(B3428,NonProduct,0)),LEFT(B3428,5)="gift_",H3428&lt;&gt;"United Kingdom"),"Drop","Keep")</f>
        <v/>
      </c>
    </row>
    <row r="3429">
      <c r="A3429" t="inlineStr">
        <is>
          <t>C540307</t>
        </is>
      </c>
      <c r="B3429" t="n">
        <v>22113</v>
      </c>
      <c r="C3429" t="inlineStr">
        <is>
          <t>GREY HEART HOT WATER BOTTLE</t>
        </is>
      </c>
      <c r="D3429" t="n">
        <v>-12</v>
      </c>
      <c r="E3429" s="8" t="n">
        <v>40549.54027777778</v>
      </c>
      <c r="F3429" s="9" t="n">
        <v>3.75</v>
      </c>
      <c r="G3429" t="n">
        <v>15823</v>
      </c>
      <c r="H3429" t="inlineStr">
        <is>
          <t>United Kingdom</t>
        </is>
      </c>
      <c r="I3429" s="10">
        <f>IF(OR(G3429="",LEFT(A3429,1)="C",D3429&lt;=0,F3429&lt;=0,ISNUMBER(MATCH(B3429,NonProduct,0)),LEFT(B3429,5)="gift_",H3429&lt;&gt;"United Kingdom"),"Drop","Keep")</f>
        <v/>
      </c>
    </row>
    <row r="3430">
      <c r="A3430" t="inlineStr">
        <is>
          <t>C540307</t>
        </is>
      </c>
      <c r="B3430" t="n">
        <v>22083</v>
      </c>
      <c r="C3430" t="inlineStr">
        <is>
          <t>PAPER CHAIN KIT RETROSPOT</t>
        </is>
      </c>
      <c r="D3430" t="n">
        <v>-36</v>
      </c>
      <c r="E3430" s="8" t="n">
        <v>40549.54027777778</v>
      </c>
      <c r="F3430" s="9" t="n">
        <v>2.95</v>
      </c>
      <c r="G3430" t="n">
        <v>15823</v>
      </c>
      <c r="H3430" t="inlineStr">
        <is>
          <t>United Kingdom</t>
        </is>
      </c>
      <c r="I3430" s="10">
        <f>IF(OR(G3430="",LEFT(A3430,1)="C",D3430&lt;=0,F3430&lt;=0,ISNUMBER(MATCH(B3430,NonProduct,0)),LEFT(B3430,5)="gift_",H3430&lt;&gt;"United Kingdom"),"Drop","Keep")</f>
        <v/>
      </c>
    </row>
    <row r="3431">
      <c r="A3431" t="inlineStr">
        <is>
          <t>C540307</t>
        </is>
      </c>
      <c r="B3431" t="n">
        <v>22084</v>
      </c>
      <c r="C3431" t="inlineStr">
        <is>
          <t>PAPER CHAIN KIT EMPIRE</t>
        </is>
      </c>
      <c r="D3431" t="n">
        <v>-36</v>
      </c>
      <c r="E3431" s="8" t="n">
        <v>40549.54027777778</v>
      </c>
      <c r="F3431" s="9" t="n">
        <v>2.95</v>
      </c>
      <c r="G3431" t="n">
        <v>15823</v>
      </c>
      <c r="H3431" t="inlineStr">
        <is>
          <t>United Kingdom</t>
        </is>
      </c>
      <c r="I3431" s="10">
        <f>IF(OR(G3431="",LEFT(A3431,1)="C",D3431&lt;=0,F3431&lt;=0,ISNUMBER(MATCH(B3431,NonProduct,0)),LEFT(B3431,5)="gift_",H3431&lt;&gt;"United Kingdom"),"Drop","Keep")</f>
        <v/>
      </c>
    </row>
    <row r="3432">
      <c r="A3432" t="inlineStr">
        <is>
          <t>C540307</t>
        </is>
      </c>
      <c r="B3432" t="inlineStr">
        <is>
          <t>85014A</t>
        </is>
      </c>
      <c r="C3432" t="inlineStr">
        <is>
          <t>BLACK/BLUE POLKADOT UMBRELLA</t>
        </is>
      </c>
      <c r="D3432" t="n">
        <v>-6</v>
      </c>
      <c r="E3432" s="8" t="n">
        <v>40549.54027777778</v>
      </c>
      <c r="F3432" s="9" t="n">
        <v>5.95</v>
      </c>
      <c r="G3432" t="n">
        <v>15823</v>
      </c>
      <c r="H3432" t="inlineStr">
        <is>
          <t>United Kingdom</t>
        </is>
      </c>
      <c r="I3432" s="10">
        <f>IF(OR(G3432="",LEFT(A3432,1)="C",D3432&lt;=0,F3432&lt;=0,ISNUMBER(MATCH(B3432,NonProduct,0)),LEFT(B3432,5)="gift_",H3432&lt;&gt;"United Kingdom"),"Drop","Keep")</f>
        <v/>
      </c>
    </row>
    <row r="3433">
      <c r="A3433" t="inlineStr">
        <is>
          <t>C540307</t>
        </is>
      </c>
      <c r="B3433" t="inlineStr">
        <is>
          <t>79323B</t>
        </is>
      </c>
      <c r="C3433" t="inlineStr">
        <is>
          <t>BLACK CHERRY LIGHTS</t>
        </is>
      </c>
      <c r="D3433" t="n">
        <v>-4</v>
      </c>
      <c r="E3433" s="8" t="n">
        <v>40549.54027777778</v>
      </c>
      <c r="F3433" s="9" t="n">
        <v>6.75</v>
      </c>
      <c r="G3433" t="n">
        <v>15823</v>
      </c>
      <c r="H3433" t="inlineStr">
        <is>
          <t>United Kingdom</t>
        </is>
      </c>
      <c r="I3433" s="10">
        <f>IF(OR(G3433="",LEFT(A3433,1)="C",D3433&lt;=0,F3433&lt;=0,ISNUMBER(MATCH(B3433,NonProduct,0)),LEFT(B3433,5)="gift_",H3433&lt;&gt;"United Kingdom"),"Drop","Keep")</f>
        <v/>
      </c>
    </row>
    <row r="3434">
      <c r="A3434" t="inlineStr">
        <is>
          <t>C540307</t>
        </is>
      </c>
      <c r="B3434" t="inlineStr">
        <is>
          <t>M</t>
        </is>
      </c>
      <c r="C3434" t="inlineStr">
        <is>
          <t>Manual</t>
        </is>
      </c>
      <c r="D3434" t="n">
        <v>-2</v>
      </c>
      <c r="E3434" s="8" t="n">
        <v>40549.54027777778</v>
      </c>
      <c r="F3434" s="9" t="n">
        <v>21.95</v>
      </c>
      <c r="G3434" t="n">
        <v>15823</v>
      </c>
      <c r="H3434" t="inlineStr">
        <is>
          <t>United Kingdom</t>
        </is>
      </c>
      <c r="I3434" s="10">
        <f>IF(OR(G3434="",LEFT(A3434,1)="C",D3434&lt;=0,F3434&lt;=0,ISNUMBER(MATCH(B3434,NonProduct,0)),LEFT(B3434,5)="gift_",H3434&lt;&gt;"United Kingdom"),"Drop","Keep")</f>
        <v/>
      </c>
    </row>
    <row r="3435">
      <c r="A3435" t="inlineStr">
        <is>
          <t>C540307</t>
        </is>
      </c>
      <c r="B3435" t="n">
        <v>21644</v>
      </c>
      <c r="C3435" t="inlineStr">
        <is>
          <t>ASSORTED TUTTI FRUTTI HEART BOX</t>
        </is>
      </c>
      <c r="D3435" t="n">
        <v>-24</v>
      </c>
      <c r="E3435" s="8" t="n">
        <v>40549.54027777778</v>
      </c>
      <c r="F3435" s="9" t="n">
        <v>1.25</v>
      </c>
      <c r="G3435" t="n">
        <v>15823</v>
      </c>
      <c r="H3435" t="inlineStr">
        <is>
          <t>United Kingdom</t>
        </is>
      </c>
      <c r="I3435" s="10">
        <f>IF(OR(G3435="",LEFT(A3435,1)="C",D3435&lt;=0,F3435&lt;=0,ISNUMBER(MATCH(B3435,NonProduct,0)),LEFT(B3435,5)="gift_",H3435&lt;&gt;"United Kingdom"),"Drop","Keep")</f>
        <v/>
      </c>
    </row>
    <row r="3436">
      <c r="A3436" t="inlineStr">
        <is>
          <t>C540307</t>
        </is>
      </c>
      <c r="B3436" t="n">
        <v>21645</v>
      </c>
      <c r="C3436" t="inlineStr">
        <is>
          <t>ASSORTED TUTTI FRUTTI ROUND BOX</t>
        </is>
      </c>
      <c r="D3436" t="n">
        <v>-24</v>
      </c>
      <c r="E3436" s="8" t="n">
        <v>40549.54027777778</v>
      </c>
      <c r="F3436" s="9" t="n">
        <v>1.65</v>
      </c>
      <c r="G3436" t="n">
        <v>15823</v>
      </c>
      <c r="H3436" t="inlineStr">
        <is>
          <t>United Kingdom</t>
        </is>
      </c>
      <c r="I3436" s="10">
        <f>IF(OR(G3436="",LEFT(A3436,1)="C",D3436&lt;=0,F3436&lt;=0,ISNUMBER(MATCH(B3436,NonProduct,0)),LEFT(B3436,5)="gift_",H3436&lt;&gt;"United Kingdom"),"Drop","Keep")</f>
        <v/>
      </c>
    </row>
    <row r="3437">
      <c r="A3437" t="n">
        <v>540316</v>
      </c>
      <c r="B3437" t="n">
        <v>22481</v>
      </c>
      <c r="C3437" t="inlineStr">
        <is>
          <t>BLACK TEA TOWEL CLASSIC DESIGN</t>
        </is>
      </c>
      <c r="D3437" t="n">
        <v>24</v>
      </c>
      <c r="E3437" s="8" t="n">
        <v>40549.54166666666</v>
      </c>
      <c r="F3437" s="9" t="n">
        <v>0.42</v>
      </c>
      <c r="G3437" t="n">
        <v>16676</v>
      </c>
      <c r="H3437" t="inlineStr">
        <is>
          <t>United Kingdom</t>
        </is>
      </c>
      <c r="I3437" s="10">
        <f>IF(OR(G3437="",LEFT(A3437,1)="C",D3437&lt;=0,F3437&lt;=0,ISNUMBER(MATCH(B3437,NonProduct,0)),LEFT(B3437,5)="gift_",H3437&lt;&gt;"United Kingdom"),"Drop","Keep")</f>
        <v/>
      </c>
    </row>
    <row r="3438">
      <c r="A3438" t="n">
        <v>540316</v>
      </c>
      <c r="B3438" t="n">
        <v>37342</v>
      </c>
      <c r="C3438" t="inlineStr">
        <is>
          <t>POLKADOT COFFEE CUP &amp; SAUCER PINK</t>
        </is>
      </c>
      <c r="D3438" t="n">
        <v>24</v>
      </c>
      <c r="E3438" s="8" t="n">
        <v>40549.54166666666</v>
      </c>
      <c r="F3438" s="9" t="n">
        <v>0.85</v>
      </c>
      <c r="G3438" t="n">
        <v>16676</v>
      </c>
      <c r="H3438" t="inlineStr">
        <is>
          <t>United Kingdom</t>
        </is>
      </c>
      <c r="I3438" s="10">
        <f>IF(OR(G3438="",LEFT(A3438,1)="C",D3438&lt;=0,F3438&lt;=0,ISNUMBER(MATCH(B3438,NonProduct,0)),LEFT(B3438,5)="gift_",H3438&lt;&gt;"United Kingdom"),"Drop","Keep")</f>
        <v/>
      </c>
    </row>
    <row r="3439">
      <c r="A3439" t="n">
        <v>540316</v>
      </c>
      <c r="B3439" t="n">
        <v>85054</v>
      </c>
      <c r="C3439" t="inlineStr">
        <is>
          <t>FRENCH ENAMEL POT W LID</t>
        </is>
      </c>
      <c r="D3439" t="n">
        <v>12</v>
      </c>
      <c r="E3439" s="8" t="n">
        <v>40549.54166666666</v>
      </c>
      <c r="F3439" s="9" t="n">
        <v>1.25</v>
      </c>
      <c r="G3439" t="n">
        <v>16676</v>
      </c>
      <c r="H3439" t="inlineStr">
        <is>
          <t>United Kingdom</t>
        </is>
      </c>
      <c r="I3439" s="10">
        <f>IF(OR(G3439="",LEFT(A3439,1)="C",D3439&lt;=0,F3439&lt;=0,ISNUMBER(MATCH(B3439,NonProduct,0)),LEFT(B3439,5)="gift_",H3439&lt;&gt;"United Kingdom"),"Drop","Keep")</f>
        <v/>
      </c>
    </row>
    <row r="3440">
      <c r="A3440" t="n">
        <v>540316</v>
      </c>
      <c r="B3440" t="n">
        <v>85059</v>
      </c>
      <c r="C3440" t="inlineStr">
        <is>
          <t>FRENCH ENAMEL WATER BASIN</t>
        </is>
      </c>
      <c r="D3440" t="n">
        <v>8</v>
      </c>
      <c r="E3440" s="8" t="n">
        <v>40549.54166666666</v>
      </c>
      <c r="F3440" s="9" t="n">
        <v>1.25</v>
      </c>
      <c r="G3440" t="n">
        <v>16676</v>
      </c>
      <c r="H3440" t="inlineStr">
        <is>
          <t>United Kingdom</t>
        </is>
      </c>
      <c r="I3440" s="10">
        <f>IF(OR(G3440="",LEFT(A3440,1)="C",D3440&lt;=0,F3440&lt;=0,ISNUMBER(MATCH(B3440,NonProduct,0)),LEFT(B3440,5)="gift_",H3440&lt;&gt;"United Kingdom"),"Drop","Keep")</f>
        <v/>
      </c>
    </row>
    <row r="3441">
      <c r="A3441" t="n">
        <v>540316</v>
      </c>
      <c r="B3441" t="n">
        <v>22423</v>
      </c>
      <c r="C3441" t="inlineStr">
        <is>
          <t>REGENCY CAKESTAND 3 TIER</t>
        </is>
      </c>
      <c r="D3441" t="n">
        <v>1</v>
      </c>
      <c r="E3441" s="8" t="n">
        <v>40549.54166666666</v>
      </c>
      <c r="F3441" s="9" t="n">
        <v>12.75</v>
      </c>
      <c r="G3441" t="n">
        <v>16676</v>
      </c>
      <c r="H3441" t="inlineStr">
        <is>
          <t>United Kingdom</t>
        </is>
      </c>
      <c r="I3441" s="10">
        <f>IF(OR(G3441="",LEFT(A3441,1)="C",D3441&lt;=0,F3441&lt;=0,ISNUMBER(MATCH(B3441,NonProduct,0)),LEFT(B3441,5)="gift_",H3441&lt;&gt;"United Kingdom"),"Drop","Keep")</f>
        <v/>
      </c>
    </row>
    <row r="3442">
      <c r="A3442" t="n">
        <v>540316</v>
      </c>
      <c r="B3442" t="n">
        <v>21240</v>
      </c>
      <c r="C3442" t="inlineStr">
        <is>
          <t>BLUE POLKADOT CUP</t>
        </is>
      </c>
      <c r="D3442" t="n">
        <v>8</v>
      </c>
      <c r="E3442" s="8" t="n">
        <v>40549.54166666666</v>
      </c>
      <c r="F3442" s="9" t="n">
        <v>0.85</v>
      </c>
      <c r="G3442" t="n">
        <v>16676</v>
      </c>
      <c r="H3442" t="inlineStr">
        <is>
          <t>United Kingdom</t>
        </is>
      </c>
      <c r="I3442" s="10">
        <f>IF(OR(G3442="",LEFT(A3442,1)="C",D3442&lt;=0,F3442&lt;=0,ISNUMBER(MATCH(B3442,NonProduct,0)),LEFT(B3442,5)="gift_",H3442&lt;&gt;"United Kingdom"),"Drop","Keep")</f>
        <v/>
      </c>
    </row>
    <row r="3443">
      <c r="A3443" t="n">
        <v>540316</v>
      </c>
      <c r="B3443" t="n">
        <v>21239</v>
      </c>
      <c r="C3443" t="inlineStr">
        <is>
          <t>PINK  POLKADOT CUP</t>
        </is>
      </c>
      <c r="D3443" t="n">
        <v>8</v>
      </c>
      <c r="E3443" s="8" t="n">
        <v>40549.54166666666</v>
      </c>
      <c r="F3443" s="9" t="n">
        <v>0.85</v>
      </c>
      <c r="G3443" t="n">
        <v>16676</v>
      </c>
      <c r="H3443" t="inlineStr">
        <is>
          <t>United Kingdom</t>
        </is>
      </c>
      <c r="I3443" s="10">
        <f>IF(OR(G3443="",LEFT(A3443,1)="C",D3443&lt;=0,F3443&lt;=0,ISNUMBER(MATCH(B3443,NonProduct,0)),LEFT(B3443,5)="gift_",H3443&lt;&gt;"United Kingdom"),"Drop","Keep")</f>
        <v/>
      </c>
    </row>
    <row r="3444">
      <c r="A3444" t="n">
        <v>540316</v>
      </c>
      <c r="B3444" t="n">
        <v>21238</v>
      </c>
      <c r="C3444" t="inlineStr">
        <is>
          <t>RED RETROSPOT CUP</t>
        </is>
      </c>
      <c r="D3444" t="n">
        <v>8</v>
      </c>
      <c r="E3444" s="8" t="n">
        <v>40549.54166666666</v>
      </c>
      <c r="F3444" s="9" t="n">
        <v>0.85</v>
      </c>
      <c r="G3444" t="n">
        <v>16676</v>
      </c>
      <c r="H3444" t="inlineStr">
        <is>
          <t>United Kingdom</t>
        </is>
      </c>
      <c r="I3444" s="10">
        <f>IF(OR(G3444="",LEFT(A3444,1)="C",D3444&lt;=0,F3444&lt;=0,ISNUMBER(MATCH(B3444,NonProduct,0)),LEFT(B3444,5)="gift_",H3444&lt;&gt;"United Kingdom"),"Drop","Keep")</f>
        <v/>
      </c>
    </row>
    <row r="3445">
      <c r="A3445" t="n">
        <v>540316</v>
      </c>
      <c r="B3445" t="n">
        <v>37475</v>
      </c>
      <c r="C3445" t="inlineStr">
        <is>
          <t>SET/4 COLOURFUL MIXING BOWLS</t>
        </is>
      </c>
      <c r="D3445" t="n">
        <v>6</v>
      </c>
      <c r="E3445" s="8" t="n">
        <v>40549.54166666666</v>
      </c>
      <c r="F3445" s="9" t="n">
        <v>8.49</v>
      </c>
      <c r="G3445" t="n">
        <v>16676</v>
      </c>
      <c r="H3445" t="inlineStr">
        <is>
          <t>United Kingdom</t>
        </is>
      </c>
      <c r="I3445" s="10">
        <f>IF(OR(G3445="",LEFT(A3445,1)="C",D3445&lt;=0,F3445&lt;=0,ISNUMBER(MATCH(B3445,NonProduct,0)),LEFT(B3445,5)="gift_",H3445&lt;&gt;"United Kingdom"),"Drop","Keep")</f>
        <v/>
      </c>
    </row>
    <row r="3446">
      <c r="A3446" t="n">
        <v>540316</v>
      </c>
      <c r="B3446" t="n">
        <v>22636</v>
      </c>
      <c r="C3446" t="inlineStr">
        <is>
          <t>CHILDS BREAKFAST SET CIRCUS PARADE</t>
        </is>
      </c>
      <c r="D3446" t="n">
        <v>2</v>
      </c>
      <c r="E3446" s="8" t="n">
        <v>40549.54166666666</v>
      </c>
      <c r="F3446" s="9" t="n">
        <v>8.5</v>
      </c>
      <c r="G3446" t="n">
        <v>16676</v>
      </c>
      <c r="H3446" t="inlineStr">
        <is>
          <t>United Kingdom</t>
        </is>
      </c>
      <c r="I3446" s="10">
        <f>IF(OR(G3446="",LEFT(A3446,1)="C",D3446&lt;=0,F3446&lt;=0,ISNUMBER(MATCH(B3446,NonProduct,0)),LEFT(B3446,5)="gift_",H3446&lt;&gt;"United Kingdom"),"Drop","Keep")</f>
        <v/>
      </c>
    </row>
    <row r="3447">
      <c r="A3447" t="n">
        <v>540316</v>
      </c>
      <c r="B3447" t="n">
        <v>22316</v>
      </c>
      <c r="C3447" t="inlineStr">
        <is>
          <t>200 BENDY SKULL STRAWS</t>
        </is>
      </c>
      <c r="D3447" t="n">
        <v>12</v>
      </c>
      <c r="E3447" s="8" t="n">
        <v>40549.54166666666</v>
      </c>
      <c r="F3447" s="9" t="n">
        <v>1.25</v>
      </c>
      <c r="G3447" t="n">
        <v>16676</v>
      </c>
      <c r="H3447" t="inlineStr">
        <is>
          <t>United Kingdom</t>
        </is>
      </c>
      <c r="I3447" s="10">
        <f>IF(OR(G3447="",LEFT(A3447,1)="C",D3447&lt;=0,F3447&lt;=0,ISNUMBER(MATCH(B3447,NonProduct,0)),LEFT(B3447,5)="gift_",H3447&lt;&gt;"United Kingdom"),"Drop","Keep")</f>
        <v/>
      </c>
    </row>
    <row r="3448">
      <c r="A3448" t="n">
        <v>540316</v>
      </c>
      <c r="B3448" t="n">
        <v>22315</v>
      </c>
      <c r="C3448" t="inlineStr">
        <is>
          <t>200 RED + WHITE BENDY STRAWS</t>
        </is>
      </c>
      <c r="D3448" t="n">
        <v>12</v>
      </c>
      <c r="E3448" s="8" t="n">
        <v>40549.54166666666</v>
      </c>
      <c r="F3448" s="9" t="n">
        <v>1.25</v>
      </c>
      <c r="G3448" t="n">
        <v>16676</v>
      </c>
      <c r="H3448" t="inlineStr">
        <is>
          <t>United Kingdom</t>
        </is>
      </c>
      <c r="I3448" s="10">
        <f>IF(OR(G3448="",LEFT(A3448,1)="C",D3448&lt;=0,F3448&lt;=0,ISNUMBER(MATCH(B3448,NonProduct,0)),LEFT(B3448,5)="gift_",H3448&lt;&gt;"United Kingdom"),"Drop","Keep")</f>
        <v/>
      </c>
    </row>
    <row r="3449">
      <c r="A3449" t="n">
        <v>540316</v>
      </c>
      <c r="B3449" t="n">
        <v>85144</v>
      </c>
      <c r="C3449" t="inlineStr">
        <is>
          <t>JARDIN ETCHED GLASS CHEESE DISH</t>
        </is>
      </c>
      <c r="D3449" t="n">
        <v>2</v>
      </c>
      <c r="E3449" s="8" t="n">
        <v>40549.54166666666</v>
      </c>
      <c r="F3449" s="9" t="n">
        <v>7.25</v>
      </c>
      <c r="G3449" t="n">
        <v>16676</v>
      </c>
      <c r="H3449" t="inlineStr">
        <is>
          <t>United Kingdom</t>
        </is>
      </c>
      <c r="I3449" s="10">
        <f>IF(OR(G3449="",LEFT(A3449,1)="C",D3449&lt;=0,F3449&lt;=0,ISNUMBER(MATCH(B3449,NonProduct,0)),LEFT(B3449,5)="gift_",H3449&lt;&gt;"United Kingdom"),"Drop","Keep")</f>
        <v/>
      </c>
    </row>
    <row r="3450">
      <c r="A3450" t="n">
        <v>540316</v>
      </c>
      <c r="B3450" t="n">
        <v>22624</v>
      </c>
      <c r="C3450" t="inlineStr">
        <is>
          <t>IVORY KITCHEN SCALES</t>
        </is>
      </c>
      <c r="D3450" t="n">
        <v>2</v>
      </c>
      <c r="E3450" s="8" t="n">
        <v>40549.54166666666</v>
      </c>
      <c r="F3450" s="9" t="n">
        <v>8.5</v>
      </c>
      <c r="G3450" t="n">
        <v>16676</v>
      </c>
      <c r="H3450" t="inlineStr">
        <is>
          <t>United Kingdom</t>
        </is>
      </c>
      <c r="I3450" s="10">
        <f>IF(OR(G3450="",LEFT(A3450,1)="C",D3450&lt;=0,F3450&lt;=0,ISNUMBER(MATCH(B3450,NonProduct,0)),LEFT(B3450,5)="gift_",H3450&lt;&gt;"United Kingdom"),"Drop","Keep")</f>
        <v/>
      </c>
    </row>
    <row r="3451">
      <c r="A3451" t="n">
        <v>540316</v>
      </c>
      <c r="B3451" t="n">
        <v>21042</v>
      </c>
      <c r="C3451" t="inlineStr">
        <is>
          <t xml:space="preserve">RED RETROSPOT APRON </t>
        </is>
      </c>
      <c r="D3451" t="n">
        <v>3</v>
      </c>
      <c r="E3451" s="8" t="n">
        <v>40549.54166666666</v>
      </c>
      <c r="F3451" s="9" t="n">
        <v>5.95</v>
      </c>
      <c r="G3451" t="n">
        <v>16676</v>
      </c>
      <c r="H3451" t="inlineStr">
        <is>
          <t>United Kingdom</t>
        </is>
      </c>
      <c r="I3451" s="10">
        <f>IF(OR(G3451="",LEFT(A3451,1)="C",D3451&lt;=0,F3451&lt;=0,ISNUMBER(MATCH(B3451,NonProduct,0)),LEFT(B3451,5)="gift_",H3451&lt;&gt;"United Kingdom"),"Drop","Keep")</f>
        <v/>
      </c>
    </row>
    <row r="3452">
      <c r="A3452" t="n">
        <v>540316</v>
      </c>
      <c r="B3452" t="n">
        <v>21043</v>
      </c>
      <c r="C3452" t="inlineStr">
        <is>
          <t>APRON MODERN VINTAGE COTTON</t>
        </is>
      </c>
      <c r="D3452" t="n">
        <v>3</v>
      </c>
      <c r="E3452" s="8" t="n">
        <v>40549.54166666666</v>
      </c>
      <c r="F3452" s="9" t="n">
        <v>5.95</v>
      </c>
      <c r="G3452" t="n">
        <v>16676</v>
      </c>
      <c r="H3452" t="inlineStr">
        <is>
          <t>United Kingdom</t>
        </is>
      </c>
      <c r="I3452" s="10">
        <f>IF(OR(G3452="",LEFT(A3452,1)="C",D3452&lt;=0,F3452&lt;=0,ISNUMBER(MATCH(B3452,NonProduct,0)),LEFT(B3452,5)="gift_",H3452&lt;&gt;"United Kingdom"),"Drop","Keep")</f>
        <v/>
      </c>
    </row>
    <row r="3453">
      <c r="A3453" t="n">
        <v>540316</v>
      </c>
      <c r="B3453" t="n">
        <v>22939</v>
      </c>
      <c r="C3453" t="inlineStr">
        <is>
          <t>APRON APPLE DELIGHT</t>
        </is>
      </c>
      <c r="D3453" t="n">
        <v>2</v>
      </c>
      <c r="E3453" s="8" t="n">
        <v>40549.54166666666</v>
      </c>
      <c r="F3453" s="9" t="n">
        <v>4.95</v>
      </c>
      <c r="G3453" t="n">
        <v>16676</v>
      </c>
      <c r="H3453" t="inlineStr">
        <is>
          <t>United Kingdom</t>
        </is>
      </c>
      <c r="I3453" s="10">
        <f>IF(OR(G3453="",LEFT(A3453,1)="C",D3453&lt;=0,F3453&lt;=0,ISNUMBER(MATCH(B3453,NonProduct,0)),LEFT(B3453,5)="gift_",H3453&lt;&gt;"United Kingdom"),"Drop","Keep")</f>
        <v/>
      </c>
    </row>
    <row r="3454">
      <c r="A3454" t="n">
        <v>540316</v>
      </c>
      <c r="B3454" t="n">
        <v>22720</v>
      </c>
      <c r="C3454" t="inlineStr">
        <is>
          <t xml:space="preserve">SET OF 3 CAKE TINS PANTRY DESIGN </t>
        </is>
      </c>
      <c r="D3454" t="n">
        <v>3</v>
      </c>
      <c r="E3454" s="8" t="n">
        <v>40549.54166666666</v>
      </c>
      <c r="F3454" s="9" t="n">
        <v>4.95</v>
      </c>
      <c r="G3454" t="n">
        <v>16676</v>
      </c>
      <c r="H3454" t="inlineStr">
        <is>
          <t>United Kingdom</t>
        </is>
      </c>
      <c r="I3454" s="10">
        <f>IF(OR(G3454="",LEFT(A3454,1)="C",D3454&lt;=0,F3454&lt;=0,ISNUMBER(MATCH(B3454,NonProduct,0)),LEFT(B3454,5)="gift_",H3454&lt;&gt;"United Kingdom"),"Drop","Keep")</f>
        <v/>
      </c>
    </row>
    <row r="3455">
      <c r="A3455" t="n">
        <v>540316</v>
      </c>
      <c r="B3455" t="inlineStr">
        <is>
          <t>85132A</t>
        </is>
      </c>
      <c r="C3455" t="inlineStr">
        <is>
          <t>CHARLIE + LOLA BISCUITS TINS</t>
        </is>
      </c>
      <c r="D3455" t="n">
        <v>1</v>
      </c>
      <c r="E3455" s="8" t="n">
        <v>40549.54166666666</v>
      </c>
      <c r="F3455" s="9" t="n">
        <v>9.949999999999999</v>
      </c>
      <c r="G3455" t="n">
        <v>16676</v>
      </c>
      <c r="H3455" t="inlineStr">
        <is>
          <t>United Kingdom</t>
        </is>
      </c>
      <c r="I3455" s="10">
        <f>IF(OR(G3455="",LEFT(A3455,1)="C",D3455&lt;=0,F3455&lt;=0,ISNUMBER(MATCH(B3455,NonProduct,0)),LEFT(B3455,5)="gift_",H3455&lt;&gt;"United Kingdom"),"Drop","Keep")</f>
        <v/>
      </c>
    </row>
    <row r="3456">
      <c r="A3456" t="n">
        <v>540316</v>
      </c>
      <c r="B3456" t="n">
        <v>22427</v>
      </c>
      <c r="C3456" t="inlineStr">
        <is>
          <t>ENAMEL FLOWER JUG CREAM</t>
        </is>
      </c>
      <c r="D3456" t="n">
        <v>3</v>
      </c>
      <c r="E3456" s="8" t="n">
        <v>40549.54166666666</v>
      </c>
      <c r="F3456" s="9" t="n">
        <v>5.95</v>
      </c>
      <c r="G3456" t="n">
        <v>16676</v>
      </c>
      <c r="H3456" t="inlineStr">
        <is>
          <t>United Kingdom</t>
        </is>
      </c>
      <c r="I3456" s="10">
        <f>IF(OR(G3456="",LEFT(A3456,1)="C",D3456&lt;=0,F3456&lt;=0,ISNUMBER(MATCH(B3456,NonProduct,0)),LEFT(B3456,5)="gift_",H3456&lt;&gt;"United Kingdom"),"Drop","Keep")</f>
        <v/>
      </c>
    </row>
    <row r="3457">
      <c r="A3457" t="n">
        <v>540316</v>
      </c>
      <c r="B3457" t="n">
        <v>22429</v>
      </c>
      <c r="C3457" t="inlineStr">
        <is>
          <t>ENAMEL MEASURING JUG CREAM</t>
        </is>
      </c>
      <c r="D3457" t="n">
        <v>4</v>
      </c>
      <c r="E3457" s="8" t="n">
        <v>40549.54166666666</v>
      </c>
      <c r="F3457" s="9" t="n">
        <v>4.25</v>
      </c>
      <c r="G3457" t="n">
        <v>16676</v>
      </c>
      <c r="H3457" t="inlineStr">
        <is>
          <t>United Kingdom</t>
        </is>
      </c>
      <c r="I3457" s="10">
        <f>IF(OR(G3457="",LEFT(A3457,1)="C",D3457&lt;=0,F3457&lt;=0,ISNUMBER(MATCH(B3457,NonProduct,0)),LEFT(B3457,5)="gift_",H3457&lt;&gt;"United Kingdom"),"Drop","Keep")</f>
        <v/>
      </c>
    </row>
    <row r="3458">
      <c r="A3458" t="n">
        <v>540316</v>
      </c>
      <c r="B3458" t="n">
        <v>22138</v>
      </c>
      <c r="C3458" t="inlineStr">
        <is>
          <t xml:space="preserve">BAKING SET 9 PIECE RETROSPOT </t>
        </is>
      </c>
      <c r="D3458" t="n">
        <v>3</v>
      </c>
      <c r="E3458" s="8" t="n">
        <v>40549.54166666666</v>
      </c>
      <c r="F3458" s="9" t="n">
        <v>4.95</v>
      </c>
      <c r="G3458" t="n">
        <v>16676</v>
      </c>
      <c r="H3458" t="inlineStr">
        <is>
          <t>United Kingdom</t>
        </is>
      </c>
      <c r="I3458" s="10">
        <f>IF(OR(G3458="",LEFT(A3458,1)="C",D3458&lt;=0,F3458&lt;=0,ISNUMBER(MATCH(B3458,NonProduct,0)),LEFT(B3458,5)="gift_",H3458&lt;&gt;"United Kingdom"),"Drop","Keep")</f>
        <v/>
      </c>
    </row>
    <row r="3459">
      <c r="A3459" t="n">
        <v>540316</v>
      </c>
      <c r="B3459" t="n">
        <v>22617</v>
      </c>
      <c r="C3459" t="inlineStr">
        <is>
          <t>BAKING SET SPACEBOY DESIGN</t>
        </is>
      </c>
      <c r="D3459" t="n">
        <v>3</v>
      </c>
      <c r="E3459" s="8" t="n">
        <v>40549.54166666666</v>
      </c>
      <c r="F3459" s="9" t="n">
        <v>4.95</v>
      </c>
      <c r="G3459" t="n">
        <v>16676</v>
      </c>
      <c r="H3459" t="inlineStr">
        <is>
          <t>United Kingdom</t>
        </is>
      </c>
      <c r="I3459" s="10">
        <f>IF(OR(G3459="",LEFT(A3459,1)="C",D3459&lt;=0,F3459&lt;=0,ISNUMBER(MATCH(B3459,NonProduct,0)),LEFT(B3459,5)="gift_",H3459&lt;&gt;"United Kingdom"),"Drop","Keep")</f>
        <v/>
      </c>
    </row>
    <row r="3460">
      <c r="A3460" t="n">
        <v>540316</v>
      </c>
      <c r="B3460" t="n">
        <v>84375</v>
      </c>
      <c r="C3460" t="inlineStr">
        <is>
          <t>SET OF 20 KIDS COOKIE CUTTERS</t>
        </is>
      </c>
      <c r="D3460" t="n">
        <v>12</v>
      </c>
      <c r="E3460" s="8" t="n">
        <v>40549.54166666666</v>
      </c>
      <c r="F3460" s="9" t="n">
        <v>2.1</v>
      </c>
      <c r="G3460" t="n">
        <v>16676</v>
      </c>
      <c r="H3460" t="inlineStr">
        <is>
          <t>United Kingdom</t>
        </is>
      </c>
      <c r="I3460" s="10">
        <f>IF(OR(G3460="",LEFT(A3460,1)="C",D3460&lt;=0,F3460&lt;=0,ISNUMBER(MATCH(B3460,NonProduct,0)),LEFT(B3460,5)="gift_",H3460&lt;&gt;"United Kingdom"),"Drop","Keep")</f>
        <v/>
      </c>
    </row>
    <row r="3461">
      <c r="A3461" t="n">
        <v>540316</v>
      </c>
      <c r="B3461" t="n">
        <v>22659</v>
      </c>
      <c r="C3461" t="inlineStr">
        <is>
          <t>LUNCH BOX I LOVE LONDON</t>
        </is>
      </c>
      <c r="D3461" t="n">
        <v>12</v>
      </c>
      <c r="E3461" s="8" t="n">
        <v>40549.54166666666</v>
      </c>
      <c r="F3461" s="9" t="n">
        <v>1.95</v>
      </c>
      <c r="G3461" t="n">
        <v>16676</v>
      </c>
      <c r="H3461" t="inlineStr">
        <is>
          <t>United Kingdom</t>
        </is>
      </c>
      <c r="I3461" s="10">
        <f>IF(OR(G3461="",LEFT(A3461,1)="C",D3461&lt;=0,F3461&lt;=0,ISNUMBER(MATCH(B3461,NonProduct,0)),LEFT(B3461,5)="gift_",H3461&lt;&gt;"United Kingdom"),"Drop","Keep")</f>
        <v/>
      </c>
    </row>
    <row r="3462">
      <c r="A3462" t="n">
        <v>540316</v>
      </c>
      <c r="B3462" t="n">
        <v>22722</v>
      </c>
      <c r="C3462" t="inlineStr">
        <is>
          <t>SET OF 6 SPICE TINS PANTRY DESIGN</t>
        </is>
      </c>
      <c r="D3462" t="n">
        <v>4</v>
      </c>
      <c r="E3462" s="8" t="n">
        <v>40549.54166666666</v>
      </c>
      <c r="F3462" s="9" t="n">
        <v>3.95</v>
      </c>
      <c r="G3462" t="n">
        <v>16676</v>
      </c>
      <c r="H3462" t="inlineStr">
        <is>
          <t>United Kingdom</t>
        </is>
      </c>
      <c r="I3462" s="10">
        <f>IF(OR(G3462="",LEFT(A3462,1)="C",D3462&lt;=0,F3462&lt;=0,ISNUMBER(MATCH(B3462,NonProduct,0)),LEFT(B3462,5)="gift_",H3462&lt;&gt;"United Kingdom"),"Drop","Keep")</f>
        <v/>
      </c>
    </row>
    <row r="3463">
      <c r="A3463" t="n">
        <v>540316</v>
      </c>
      <c r="B3463" t="n">
        <v>22430</v>
      </c>
      <c r="C3463" t="inlineStr">
        <is>
          <t>ENAMEL WATERING CAN CREAM</t>
        </is>
      </c>
      <c r="D3463" t="n">
        <v>4</v>
      </c>
      <c r="E3463" s="8" t="n">
        <v>40549.54166666666</v>
      </c>
      <c r="F3463" s="9" t="n">
        <v>4.95</v>
      </c>
      <c r="G3463" t="n">
        <v>16676</v>
      </c>
      <c r="H3463" t="inlineStr">
        <is>
          <t>United Kingdom</t>
        </is>
      </c>
      <c r="I3463" s="10">
        <f>IF(OR(G3463="",LEFT(A3463,1)="C",D3463&lt;=0,F3463&lt;=0,ISNUMBER(MATCH(B3463,NonProduct,0)),LEFT(B3463,5)="gift_",H3463&lt;&gt;"United Kingdom"),"Drop","Keep")</f>
        <v/>
      </c>
    </row>
    <row r="3464">
      <c r="A3464" t="n">
        <v>540316</v>
      </c>
      <c r="B3464" t="n">
        <v>21894</v>
      </c>
      <c r="C3464" t="inlineStr">
        <is>
          <t>POTTING SHED SEED ENVELOPES</t>
        </is>
      </c>
      <c r="D3464" t="n">
        <v>12</v>
      </c>
      <c r="E3464" s="8" t="n">
        <v>40549.54166666666</v>
      </c>
      <c r="F3464" s="9" t="n">
        <v>1.25</v>
      </c>
      <c r="G3464" t="n">
        <v>16676</v>
      </c>
      <c r="H3464" t="inlineStr">
        <is>
          <t>United Kingdom</t>
        </is>
      </c>
      <c r="I3464" s="10">
        <f>IF(OR(G3464="",LEFT(A3464,1)="C",D3464&lt;=0,F3464&lt;=0,ISNUMBER(MATCH(B3464,NonProduct,0)),LEFT(B3464,5)="gift_",H3464&lt;&gt;"United Kingdom"),"Drop","Keep")</f>
        <v/>
      </c>
    </row>
    <row r="3465">
      <c r="A3465" t="n">
        <v>540316</v>
      </c>
      <c r="B3465" t="n">
        <v>21896</v>
      </c>
      <c r="C3465" t="inlineStr">
        <is>
          <t>POTTING SHED TWINE</t>
        </is>
      </c>
      <c r="D3465" t="n">
        <v>6</v>
      </c>
      <c r="E3465" s="8" t="n">
        <v>40549.54166666666</v>
      </c>
      <c r="F3465" s="9" t="n">
        <v>2.1</v>
      </c>
      <c r="G3465" t="n">
        <v>16676</v>
      </c>
      <c r="H3465" t="inlineStr">
        <is>
          <t>United Kingdom</t>
        </is>
      </c>
      <c r="I3465" s="10">
        <f>IF(OR(G3465="",LEFT(A3465,1)="C",D3465&lt;=0,F3465&lt;=0,ISNUMBER(MATCH(B3465,NonProduct,0)),LEFT(B3465,5)="gift_",H3465&lt;&gt;"United Kingdom"),"Drop","Keep")</f>
        <v/>
      </c>
    </row>
    <row r="3466">
      <c r="A3466" t="n">
        <v>540345</v>
      </c>
      <c r="B3466" t="n">
        <v>84988</v>
      </c>
      <c r="C3466" t="inlineStr">
        <is>
          <t>SET OF 72 PINK HEART PAPER DOILIES</t>
        </is>
      </c>
      <c r="D3466" t="n">
        <v>12</v>
      </c>
      <c r="E3466" s="8" t="n">
        <v>40549.55486111111</v>
      </c>
      <c r="F3466" s="9" t="n">
        <v>1.45</v>
      </c>
      <c r="G3466" t="n">
        <v>14299</v>
      </c>
      <c r="H3466" t="inlineStr">
        <is>
          <t>United Kingdom</t>
        </is>
      </c>
      <c r="I3466" s="10">
        <f>IF(OR(G3466="",LEFT(A3466,1)="C",D3466&lt;=0,F3466&lt;=0,ISNUMBER(MATCH(B3466,NonProduct,0)),LEFT(B3466,5)="gift_",H3466&lt;&gt;"United Kingdom"),"Drop","Keep")</f>
        <v/>
      </c>
    </row>
    <row r="3467">
      <c r="A3467" t="n">
        <v>540345</v>
      </c>
      <c r="B3467" t="n">
        <v>21790</v>
      </c>
      <c r="C3467" t="inlineStr">
        <is>
          <t>VINTAGE SNAP CARDS</t>
        </is>
      </c>
      <c r="D3467" t="n">
        <v>12</v>
      </c>
      <c r="E3467" s="8" t="n">
        <v>40549.55486111111</v>
      </c>
      <c r="F3467" s="9" t="n">
        <v>0.85</v>
      </c>
      <c r="G3467" t="n">
        <v>14299</v>
      </c>
      <c r="H3467" t="inlineStr">
        <is>
          <t>United Kingdom</t>
        </is>
      </c>
      <c r="I3467" s="10">
        <f>IF(OR(G3467="",LEFT(A3467,1)="C",D3467&lt;=0,F3467&lt;=0,ISNUMBER(MATCH(B3467,NonProduct,0)),LEFT(B3467,5)="gift_",H3467&lt;&gt;"United Kingdom"),"Drop","Keep")</f>
        <v/>
      </c>
    </row>
    <row r="3468">
      <c r="A3468" t="n">
        <v>540345</v>
      </c>
      <c r="B3468" t="n">
        <v>22865</v>
      </c>
      <c r="C3468" t="inlineStr">
        <is>
          <t>HAND WARMER OWL DESIGN</t>
        </is>
      </c>
      <c r="D3468" t="n">
        <v>24</v>
      </c>
      <c r="E3468" s="8" t="n">
        <v>40549.55486111111</v>
      </c>
      <c r="F3468" s="9" t="n">
        <v>2.1</v>
      </c>
      <c r="G3468" t="n">
        <v>14299</v>
      </c>
      <c r="H3468" t="inlineStr">
        <is>
          <t>United Kingdom</t>
        </is>
      </c>
      <c r="I3468" s="10">
        <f>IF(OR(G3468="",LEFT(A3468,1)="C",D3468&lt;=0,F3468&lt;=0,ISNUMBER(MATCH(B3468,NonProduct,0)),LEFT(B3468,5)="gift_",H3468&lt;&gt;"United Kingdom"),"Drop","Keep")</f>
        <v/>
      </c>
    </row>
    <row r="3469">
      <c r="A3469" t="n">
        <v>540345</v>
      </c>
      <c r="B3469" t="n">
        <v>22423</v>
      </c>
      <c r="C3469" t="inlineStr">
        <is>
          <t>REGENCY CAKESTAND 3 TIER</t>
        </is>
      </c>
      <c r="D3469" t="n">
        <v>32</v>
      </c>
      <c r="E3469" s="8" t="n">
        <v>40549.55486111111</v>
      </c>
      <c r="F3469" s="9" t="n">
        <v>10.95</v>
      </c>
      <c r="G3469" t="n">
        <v>14299</v>
      </c>
      <c r="H3469" t="inlineStr">
        <is>
          <t>United Kingdom</t>
        </is>
      </c>
      <c r="I3469" s="10">
        <f>IF(OR(G3469="",LEFT(A3469,1)="C",D3469&lt;=0,F3469&lt;=0,ISNUMBER(MATCH(B3469,NonProduct,0)),LEFT(B3469,5)="gift_",H3469&lt;&gt;"United Kingdom"),"Drop","Keep")</f>
        <v/>
      </c>
    </row>
    <row r="3470">
      <c r="A3470" t="n">
        <v>540345</v>
      </c>
      <c r="B3470" t="n">
        <v>21843</v>
      </c>
      <c r="C3470" t="inlineStr">
        <is>
          <t>RED RETROSPOT CAKE STAND</t>
        </is>
      </c>
      <c r="D3470" t="n">
        <v>8</v>
      </c>
      <c r="E3470" s="8" t="n">
        <v>40549.55486111111</v>
      </c>
      <c r="F3470" s="9" t="n">
        <v>10.95</v>
      </c>
      <c r="G3470" t="n">
        <v>14299</v>
      </c>
      <c r="H3470" t="inlineStr">
        <is>
          <t>United Kingdom</t>
        </is>
      </c>
      <c r="I3470" s="10">
        <f>IF(OR(G3470="",LEFT(A3470,1)="C",D3470&lt;=0,F3470&lt;=0,ISNUMBER(MATCH(B3470,NonProduct,0)),LEFT(B3470,5)="gift_",H3470&lt;&gt;"United Kingdom"),"Drop","Keep")</f>
        <v/>
      </c>
    </row>
    <row r="3471">
      <c r="A3471" t="n">
        <v>540345</v>
      </c>
      <c r="B3471" t="n">
        <v>21166</v>
      </c>
      <c r="C3471" t="inlineStr">
        <is>
          <t xml:space="preserve">COOK WITH WINE METAL SIGN </t>
        </is>
      </c>
      <c r="D3471" t="n">
        <v>12</v>
      </c>
      <c r="E3471" s="8" t="n">
        <v>40549.55486111111</v>
      </c>
      <c r="F3471" s="9" t="n">
        <v>1.95</v>
      </c>
      <c r="G3471" t="n">
        <v>14299</v>
      </c>
      <c r="H3471" t="inlineStr">
        <is>
          <t>United Kingdom</t>
        </is>
      </c>
      <c r="I3471" s="10">
        <f>IF(OR(G3471="",LEFT(A3471,1)="C",D3471&lt;=0,F3471&lt;=0,ISNUMBER(MATCH(B3471,NonProduct,0)),LEFT(B3471,5)="gift_",H3471&lt;&gt;"United Kingdom"),"Drop","Keep")</f>
        <v/>
      </c>
    </row>
    <row r="3472">
      <c r="A3472" t="n">
        <v>540345</v>
      </c>
      <c r="B3472" t="n">
        <v>22189</v>
      </c>
      <c r="C3472" t="inlineStr">
        <is>
          <t>CREAM HEART CARD HOLDER</t>
        </is>
      </c>
      <c r="D3472" t="n">
        <v>12</v>
      </c>
      <c r="E3472" s="8" t="n">
        <v>40549.55486111111</v>
      </c>
      <c r="F3472" s="9" t="n">
        <v>3.95</v>
      </c>
      <c r="G3472" t="n">
        <v>14299</v>
      </c>
      <c r="H3472" t="inlineStr">
        <is>
          <t>United Kingdom</t>
        </is>
      </c>
      <c r="I3472" s="10">
        <f>IF(OR(G3472="",LEFT(A3472,1)="C",D3472&lt;=0,F3472&lt;=0,ISNUMBER(MATCH(B3472,NonProduct,0)),LEFT(B3472,5)="gift_",H3472&lt;&gt;"United Kingdom"),"Drop","Keep")</f>
        <v/>
      </c>
    </row>
    <row r="3473">
      <c r="A3473" t="n">
        <v>540345</v>
      </c>
      <c r="B3473" t="n">
        <v>70006</v>
      </c>
      <c r="C3473" t="inlineStr">
        <is>
          <t>LOVE HEART POCKET WARMER</t>
        </is>
      </c>
      <c r="D3473" t="n">
        <v>12</v>
      </c>
      <c r="E3473" s="8" t="n">
        <v>40549.55486111111</v>
      </c>
      <c r="F3473" s="9" t="n">
        <v>1.65</v>
      </c>
      <c r="G3473" t="n">
        <v>14299</v>
      </c>
      <c r="H3473" t="inlineStr">
        <is>
          <t>United Kingdom</t>
        </is>
      </c>
      <c r="I3473" s="10">
        <f>IF(OR(G3473="",LEFT(A3473,1)="C",D3473&lt;=0,F3473&lt;=0,ISNUMBER(MATCH(B3473,NonProduct,0)),LEFT(B3473,5)="gift_",H3473&lt;&gt;"United Kingdom"),"Drop","Keep")</f>
        <v/>
      </c>
    </row>
    <row r="3474">
      <c r="A3474" t="n">
        <v>540345</v>
      </c>
      <c r="B3474" t="n">
        <v>22930</v>
      </c>
      <c r="C3474" t="inlineStr">
        <is>
          <t>BAKING MOULD HEART MILK CHOCOLATE</t>
        </is>
      </c>
      <c r="D3474" t="n">
        <v>6</v>
      </c>
      <c r="E3474" s="8" t="n">
        <v>40549.55486111111</v>
      </c>
      <c r="F3474" s="9" t="n">
        <v>2.55</v>
      </c>
      <c r="G3474" t="n">
        <v>14299</v>
      </c>
      <c r="H3474" t="inlineStr">
        <is>
          <t>United Kingdom</t>
        </is>
      </c>
      <c r="I3474" s="10">
        <f>IF(OR(G3474="",LEFT(A3474,1)="C",D3474&lt;=0,F3474&lt;=0,ISNUMBER(MATCH(B3474,NonProduct,0)),LEFT(B3474,5)="gift_",H3474&lt;&gt;"United Kingdom"),"Drop","Keep")</f>
        <v/>
      </c>
    </row>
    <row r="3475">
      <c r="A3475" t="inlineStr">
        <is>
          <t>C540346</t>
        </is>
      </c>
      <c r="B3475" t="n">
        <v>22077</v>
      </c>
      <c r="C3475" t="inlineStr">
        <is>
          <t>6 RIBBONS RUSTIC CHARM</t>
        </is>
      </c>
      <c r="D3475" t="n">
        <v>-4</v>
      </c>
      <c r="E3475" s="8" t="n">
        <v>40549.57013888889</v>
      </c>
      <c r="F3475" s="9" t="n">
        <v>1.65</v>
      </c>
      <c r="G3475" t="n">
        <v>12471</v>
      </c>
      <c r="H3475" t="inlineStr">
        <is>
          <t>Germany</t>
        </is>
      </c>
      <c r="I3475" s="10">
        <f>IF(OR(G3475="",LEFT(A3475,1)="C",D3475&lt;=0,F3475&lt;=0,ISNUMBER(MATCH(B3475,NonProduct,0)),LEFT(B3475,5)="gift_",H3475&lt;&gt;"United Kingdom"),"Drop","Keep")</f>
        <v/>
      </c>
    </row>
    <row r="3476">
      <c r="A3476" t="inlineStr">
        <is>
          <t>C540347</t>
        </is>
      </c>
      <c r="B3476" t="n">
        <v>22191</v>
      </c>
      <c r="C3476" t="inlineStr">
        <is>
          <t>IVORY DINER WALL CLOCK</t>
        </is>
      </c>
      <c r="D3476" t="n">
        <v>-6</v>
      </c>
      <c r="E3476" s="8" t="n">
        <v>40549.58055555556</v>
      </c>
      <c r="F3476" s="9" t="n">
        <v>8.5</v>
      </c>
      <c r="G3476" t="n">
        <v>16424</v>
      </c>
      <c r="H3476" t="inlineStr">
        <is>
          <t>United Kingdom</t>
        </is>
      </c>
      <c r="I3476" s="10">
        <f>IF(OR(G3476="",LEFT(A3476,1)="C",D3476&lt;=0,F3476&lt;=0,ISNUMBER(MATCH(B3476,NonProduct,0)),LEFT(B3476,5)="gift_",H3476&lt;&gt;"United Kingdom"),"Drop","Keep")</f>
        <v/>
      </c>
    </row>
    <row r="3477">
      <c r="A3477" t="n">
        <v>540348</v>
      </c>
      <c r="B3477" t="n">
        <v>22087</v>
      </c>
      <c r="C3477" t="inlineStr">
        <is>
          <t>PAPER BUNTING WHITE LACE</t>
        </is>
      </c>
      <c r="D3477" t="n">
        <v>4</v>
      </c>
      <c r="E3477" s="8" t="n">
        <v>40549.58055555556</v>
      </c>
      <c r="F3477" s="9" t="n">
        <v>2.95</v>
      </c>
      <c r="G3477" t="n">
        <v>12841</v>
      </c>
      <c r="H3477" t="inlineStr">
        <is>
          <t>United Kingdom</t>
        </is>
      </c>
      <c r="I3477" s="10">
        <f>IF(OR(G3477="",LEFT(A3477,1)="C",D3477&lt;=0,F3477&lt;=0,ISNUMBER(MATCH(B3477,NonProduct,0)),LEFT(B3477,5)="gift_",H3477&lt;&gt;"United Kingdom"),"Drop","Keep")</f>
        <v/>
      </c>
    </row>
    <row r="3478">
      <c r="A3478" t="n">
        <v>540348</v>
      </c>
      <c r="B3478" t="n">
        <v>21207</v>
      </c>
      <c r="C3478" t="inlineStr">
        <is>
          <t xml:space="preserve">SKULL AND CROSSBONES  GARLAND </t>
        </is>
      </c>
      <c r="D3478" t="n">
        <v>3</v>
      </c>
      <c r="E3478" s="8" t="n">
        <v>40549.58055555556</v>
      </c>
      <c r="F3478" s="9" t="n">
        <v>1.65</v>
      </c>
      <c r="G3478" t="n">
        <v>12841</v>
      </c>
      <c r="H3478" t="inlineStr">
        <is>
          <t>United Kingdom</t>
        </is>
      </c>
      <c r="I3478" s="10">
        <f>IF(OR(G3478="",LEFT(A3478,1)="C",D3478&lt;=0,F3478&lt;=0,ISNUMBER(MATCH(B3478,NonProduct,0)),LEFT(B3478,5)="gift_",H3478&lt;&gt;"United Kingdom"),"Drop","Keep")</f>
        <v/>
      </c>
    </row>
    <row r="3479">
      <c r="A3479" t="n">
        <v>540348</v>
      </c>
      <c r="B3479" t="n">
        <v>22595</v>
      </c>
      <c r="C3479" t="inlineStr">
        <is>
          <t>CHRISTMAS GINGHAM HEART</t>
        </is>
      </c>
      <c r="D3479" t="n">
        <v>1</v>
      </c>
      <c r="E3479" s="8" t="n">
        <v>40549.58055555556</v>
      </c>
      <c r="F3479" s="9" t="n">
        <v>0.85</v>
      </c>
      <c r="G3479" t="n">
        <v>12841</v>
      </c>
      <c r="H3479" t="inlineStr">
        <is>
          <t>United Kingdom</t>
        </is>
      </c>
      <c r="I3479" s="10">
        <f>IF(OR(G3479="",LEFT(A3479,1)="C",D3479&lt;=0,F3479&lt;=0,ISNUMBER(MATCH(B3479,NonProduct,0)),LEFT(B3479,5)="gift_",H3479&lt;&gt;"United Kingdom"),"Drop","Keep")</f>
        <v/>
      </c>
    </row>
    <row r="3480">
      <c r="A3480" t="n">
        <v>540348</v>
      </c>
      <c r="B3480" t="n">
        <v>22938</v>
      </c>
      <c r="C3480" t="inlineStr">
        <is>
          <t>CUPCAKE LACE PAPER SET 6</t>
        </is>
      </c>
      <c r="D3480" t="n">
        <v>4</v>
      </c>
      <c r="E3480" s="8" t="n">
        <v>40549.58055555556</v>
      </c>
      <c r="F3480" s="9" t="n">
        <v>1.95</v>
      </c>
      <c r="G3480" t="n">
        <v>12841</v>
      </c>
      <c r="H3480" t="inlineStr">
        <is>
          <t>United Kingdom</t>
        </is>
      </c>
      <c r="I3480" s="10">
        <f>IF(OR(G3480="",LEFT(A3480,1)="C",D3480&lt;=0,F3480&lt;=0,ISNUMBER(MATCH(B3480,NonProduct,0)),LEFT(B3480,5)="gift_",H3480&lt;&gt;"United Kingdom"),"Drop","Keep")</f>
        <v/>
      </c>
    </row>
    <row r="3481">
      <c r="A3481" t="n">
        <v>540348</v>
      </c>
      <c r="B3481" t="n">
        <v>15039</v>
      </c>
      <c r="C3481" t="inlineStr">
        <is>
          <t>SANDALWOOD FAN</t>
        </is>
      </c>
      <c r="D3481" t="n">
        <v>4</v>
      </c>
      <c r="E3481" s="8" t="n">
        <v>40549.58055555556</v>
      </c>
      <c r="F3481" s="9" t="n">
        <v>0.85</v>
      </c>
      <c r="G3481" t="n">
        <v>12841</v>
      </c>
      <c r="H3481" t="inlineStr">
        <is>
          <t>United Kingdom</t>
        </is>
      </c>
      <c r="I3481" s="10">
        <f>IF(OR(G3481="",LEFT(A3481,1)="C",D3481&lt;=0,F3481&lt;=0,ISNUMBER(MATCH(B3481,NonProduct,0)),LEFT(B3481,5)="gift_",H3481&lt;&gt;"United Kingdom"),"Drop","Keep")</f>
        <v/>
      </c>
    </row>
    <row r="3482">
      <c r="A3482" t="n">
        <v>540348</v>
      </c>
      <c r="B3482" t="n">
        <v>22263</v>
      </c>
      <c r="C3482" t="inlineStr">
        <is>
          <t xml:space="preserve">FELT EGG COSY LADYBIRD </t>
        </is>
      </c>
      <c r="D3482" t="n">
        <v>4</v>
      </c>
      <c r="E3482" s="8" t="n">
        <v>40549.58055555556</v>
      </c>
      <c r="F3482" s="9" t="n">
        <v>0.85</v>
      </c>
      <c r="G3482" t="n">
        <v>12841</v>
      </c>
      <c r="H3482" t="inlineStr">
        <is>
          <t>United Kingdom</t>
        </is>
      </c>
      <c r="I3482" s="10">
        <f>IF(OR(G3482="",LEFT(A3482,1)="C",D3482&lt;=0,F3482&lt;=0,ISNUMBER(MATCH(B3482,NonProduct,0)),LEFT(B3482,5)="gift_",H3482&lt;&gt;"United Kingdom"),"Drop","Keep")</f>
        <v/>
      </c>
    </row>
    <row r="3483">
      <c r="A3483" t="n">
        <v>540348</v>
      </c>
      <c r="B3483" t="n">
        <v>22262</v>
      </c>
      <c r="C3483" t="inlineStr">
        <is>
          <t>FELT EGG COSY CHICKEN</t>
        </is>
      </c>
      <c r="D3483" t="n">
        <v>4</v>
      </c>
      <c r="E3483" s="8" t="n">
        <v>40549.58055555556</v>
      </c>
      <c r="F3483" s="9" t="n">
        <v>0.85</v>
      </c>
      <c r="G3483" t="n">
        <v>12841</v>
      </c>
      <c r="H3483" t="inlineStr">
        <is>
          <t>United Kingdom</t>
        </is>
      </c>
      <c r="I3483" s="10">
        <f>IF(OR(G3483="",LEFT(A3483,1)="C",D3483&lt;=0,F3483&lt;=0,ISNUMBER(MATCH(B3483,NonProduct,0)),LEFT(B3483,5)="gift_",H3483&lt;&gt;"United Kingdom"),"Drop","Keep")</f>
        <v/>
      </c>
    </row>
    <row r="3484">
      <c r="A3484" t="n">
        <v>540348</v>
      </c>
      <c r="B3484" t="n">
        <v>22261</v>
      </c>
      <c r="C3484" t="inlineStr">
        <is>
          <t xml:space="preserve">FELT EGG COSY WHITE RABBIT </t>
        </is>
      </c>
      <c r="D3484" t="n">
        <v>4</v>
      </c>
      <c r="E3484" s="8" t="n">
        <v>40549.58055555556</v>
      </c>
      <c r="F3484" s="9" t="n">
        <v>0.85</v>
      </c>
      <c r="G3484" t="n">
        <v>12841</v>
      </c>
      <c r="H3484" t="inlineStr">
        <is>
          <t>United Kingdom</t>
        </is>
      </c>
      <c r="I3484" s="10">
        <f>IF(OR(G3484="",LEFT(A3484,1)="C",D3484&lt;=0,F3484&lt;=0,ISNUMBER(MATCH(B3484,NonProduct,0)),LEFT(B3484,5)="gift_",H3484&lt;&gt;"United Kingdom"),"Drop","Keep")</f>
        <v/>
      </c>
    </row>
    <row r="3485">
      <c r="A3485" t="n">
        <v>540348</v>
      </c>
      <c r="B3485" t="n">
        <v>22937</v>
      </c>
      <c r="C3485" t="inlineStr">
        <is>
          <t>BAKING MOULD CHOCOLATE CUPCAKES</t>
        </is>
      </c>
      <c r="D3485" t="n">
        <v>2</v>
      </c>
      <c r="E3485" s="8" t="n">
        <v>40549.58055555556</v>
      </c>
      <c r="F3485" s="9" t="n">
        <v>2.55</v>
      </c>
      <c r="G3485" t="n">
        <v>12841</v>
      </c>
      <c r="H3485" t="inlineStr">
        <is>
          <t>United Kingdom</t>
        </is>
      </c>
      <c r="I3485" s="10">
        <f>IF(OR(G3485="",LEFT(A3485,1)="C",D3485&lt;=0,F3485&lt;=0,ISNUMBER(MATCH(B3485,NonProduct,0)),LEFT(B3485,5)="gift_",H3485&lt;&gt;"United Kingdom"),"Drop","Keep")</f>
        <v/>
      </c>
    </row>
    <row r="3486">
      <c r="A3486" t="n">
        <v>540348</v>
      </c>
      <c r="B3486" t="n">
        <v>21621</v>
      </c>
      <c r="C3486" t="inlineStr">
        <is>
          <t>VINTAGE UNION JACK BUNTING</t>
        </is>
      </c>
      <c r="D3486" t="n">
        <v>2</v>
      </c>
      <c r="E3486" s="8" t="n">
        <v>40549.58055555556</v>
      </c>
      <c r="F3486" s="9" t="n">
        <v>8.5</v>
      </c>
      <c r="G3486" t="n">
        <v>12841</v>
      </c>
      <c r="H3486" t="inlineStr">
        <is>
          <t>United Kingdom</t>
        </is>
      </c>
      <c r="I3486" s="10">
        <f>IF(OR(G3486="",LEFT(A3486,1)="C",D3486&lt;=0,F3486&lt;=0,ISNUMBER(MATCH(B3486,NonProduct,0)),LEFT(B3486,5)="gift_",H3486&lt;&gt;"United Kingdom"),"Drop","Keep")</f>
        <v/>
      </c>
    </row>
    <row r="3487">
      <c r="A3487" t="n">
        <v>540348</v>
      </c>
      <c r="B3487" t="n">
        <v>22325</v>
      </c>
      <c r="C3487" t="inlineStr">
        <is>
          <t xml:space="preserve">MOBILE VINTAGE HEARTS </t>
        </is>
      </c>
      <c r="D3487" t="n">
        <v>1</v>
      </c>
      <c r="E3487" s="8" t="n">
        <v>40549.58055555556</v>
      </c>
      <c r="F3487" s="9" t="n">
        <v>4.95</v>
      </c>
      <c r="G3487" t="n">
        <v>12841</v>
      </c>
      <c r="H3487" t="inlineStr">
        <is>
          <t>United Kingdom</t>
        </is>
      </c>
      <c r="I3487" s="10">
        <f>IF(OR(G3487="",LEFT(A3487,1)="C",D3487&lt;=0,F3487&lt;=0,ISNUMBER(MATCH(B3487,NonProduct,0)),LEFT(B3487,5)="gift_",H3487&lt;&gt;"United Kingdom"),"Drop","Keep")</f>
        <v/>
      </c>
    </row>
    <row r="3488">
      <c r="A3488" t="n">
        <v>540348</v>
      </c>
      <c r="B3488" t="n">
        <v>22320</v>
      </c>
      <c r="C3488" t="inlineStr">
        <is>
          <t>BIRDS MOBILE VINTAGE DESIGN</t>
        </is>
      </c>
      <c r="D3488" t="n">
        <v>1</v>
      </c>
      <c r="E3488" s="8" t="n">
        <v>40549.58055555556</v>
      </c>
      <c r="F3488" s="9" t="n">
        <v>5.95</v>
      </c>
      <c r="G3488" t="n">
        <v>12841</v>
      </c>
      <c r="H3488" t="inlineStr">
        <is>
          <t>United Kingdom</t>
        </is>
      </c>
      <c r="I3488" s="10">
        <f>IF(OR(G3488="",LEFT(A3488,1)="C",D3488&lt;=0,F3488&lt;=0,ISNUMBER(MATCH(B3488,NonProduct,0)),LEFT(B3488,5)="gift_",H3488&lt;&gt;"United Kingdom"),"Drop","Keep")</f>
        <v/>
      </c>
    </row>
    <row r="3489">
      <c r="A3489" t="n">
        <v>540348</v>
      </c>
      <c r="B3489" t="n">
        <v>22931</v>
      </c>
      <c r="C3489" t="inlineStr">
        <is>
          <t>BAKING MOULD HEART WHITE CHOCOLATE</t>
        </is>
      </c>
      <c r="D3489" t="n">
        <v>2</v>
      </c>
      <c r="E3489" s="8" t="n">
        <v>40549.58055555556</v>
      </c>
      <c r="F3489" s="9" t="n">
        <v>2.55</v>
      </c>
      <c r="G3489" t="n">
        <v>12841</v>
      </c>
      <c r="H3489" t="inlineStr">
        <is>
          <t>United Kingdom</t>
        </is>
      </c>
      <c r="I3489" s="10">
        <f>IF(OR(G3489="",LEFT(A3489,1)="C",D3489&lt;=0,F3489&lt;=0,ISNUMBER(MATCH(B3489,NonProduct,0)),LEFT(B3489,5)="gift_",H3489&lt;&gt;"United Kingdom"),"Drop","Keep")</f>
        <v/>
      </c>
    </row>
    <row r="3490">
      <c r="A3490" t="n">
        <v>540348</v>
      </c>
      <c r="B3490" t="n">
        <v>22930</v>
      </c>
      <c r="C3490" t="inlineStr">
        <is>
          <t>BAKING MOULD HEART MILK CHOCOLATE</t>
        </is>
      </c>
      <c r="D3490" t="n">
        <v>2</v>
      </c>
      <c r="E3490" s="8" t="n">
        <v>40549.58055555556</v>
      </c>
      <c r="F3490" s="9" t="n">
        <v>2.55</v>
      </c>
      <c r="G3490" t="n">
        <v>12841</v>
      </c>
      <c r="H3490" t="inlineStr">
        <is>
          <t>United Kingdom</t>
        </is>
      </c>
      <c r="I3490" s="10">
        <f>IF(OR(G3490="",LEFT(A3490,1)="C",D3490&lt;=0,F3490&lt;=0,ISNUMBER(MATCH(B3490,NonProduct,0)),LEFT(B3490,5)="gift_",H3490&lt;&gt;"United Kingdom"),"Drop","Keep")</f>
        <v/>
      </c>
    </row>
    <row r="3491">
      <c r="A3491" t="n">
        <v>540348</v>
      </c>
      <c r="B3491" t="n">
        <v>22932</v>
      </c>
      <c r="C3491" t="inlineStr">
        <is>
          <t>BAKING MOULD TOFFEE CUP CHOCOLATE</t>
        </is>
      </c>
      <c r="D3491" t="n">
        <v>2</v>
      </c>
      <c r="E3491" s="8" t="n">
        <v>40549.58055555556</v>
      </c>
      <c r="F3491" s="9" t="n">
        <v>2.55</v>
      </c>
      <c r="G3491" t="n">
        <v>12841</v>
      </c>
      <c r="H3491" t="inlineStr">
        <is>
          <t>United Kingdom</t>
        </is>
      </c>
      <c r="I3491" s="10">
        <f>IF(OR(G3491="",LEFT(A3491,1)="C",D3491&lt;=0,F3491&lt;=0,ISNUMBER(MATCH(B3491,NonProduct,0)),LEFT(B3491,5)="gift_",H3491&lt;&gt;"United Kingdom"),"Drop","Keep")</f>
        <v/>
      </c>
    </row>
    <row r="3492">
      <c r="A3492" t="n">
        <v>540348</v>
      </c>
      <c r="B3492" t="n">
        <v>22890</v>
      </c>
      <c r="C3492" t="inlineStr">
        <is>
          <t>NOVELTY BISCUITS CAKE STAND 3 TIER</t>
        </is>
      </c>
      <c r="D3492" t="n">
        <v>2</v>
      </c>
      <c r="E3492" s="8" t="n">
        <v>40549.58055555556</v>
      </c>
      <c r="F3492" s="9" t="n">
        <v>9.949999999999999</v>
      </c>
      <c r="G3492" t="n">
        <v>12841</v>
      </c>
      <c r="H3492" t="inlineStr">
        <is>
          <t>United Kingdom</t>
        </is>
      </c>
      <c r="I3492" s="10">
        <f>IF(OR(G3492="",LEFT(A3492,1)="C",D3492&lt;=0,F3492&lt;=0,ISNUMBER(MATCH(B3492,NonProduct,0)),LEFT(B3492,5)="gift_",H3492&lt;&gt;"United Kingdom"),"Drop","Keep")</f>
        <v/>
      </c>
    </row>
    <row r="3493">
      <c r="A3493" t="n">
        <v>540348</v>
      </c>
      <c r="B3493" t="n">
        <v>22668</v>
      </c>
      <c r="C3493" t="inlineStr">
        <is>
          <t>PINK BABY BUNTING</t>
        </is>
      </c>
      <c r="D3493" t="n">
        <v>5</v>
      </c>
      <c r="E3493" s="8" t="n">
        <v>40549.58055555556</v>
      </c>
      <c r="F3493" s="9" t="n">
        <v>2.95</v>
      </c>
      <c r="G3493" t="n">
        <v>12841</v>
      </c>
      <c r="H3493" t="inlineStr">
        <is>
          <t>United Kingdom</t>
        </is>
      </c>
      <c r="I3493" s="10">
        <f>IF(OR(G3493="",LEFT(A3493,1)="C",D3493&lt;=0,F3493&lt;=0,ISNUMBER(MATCH(B3493,NonProduct,0)),LEFT(B3493,5)="gift_",H3493&lt;&gt;"United Kingdom"),"Drop","Keep")</f>
        <v/>
      </c>
    </row>
    <row r="3494">
      <c r="A3494" t="n">
        <v>540348</v>
      </c>
      <c r="B3494" t="inlineStr">
        <is>
          <t>47590B</t>
        </is>
      </c>
      <c r="C3494" t="inlineStr">
        <is>
          <t>PINK HAPPY BIRTHDAY BUNTING</t>
        </is>
      </c>
      <c r="D3494" t="n">
        <v>3</v>
      </c>
      <c r="E3494" s="8" t="n">
        <v>40549.58055555556</v>
      </c>
      <c r="F3494" s="9" t="n">
        <v>5.45</v>
      </c>
      <c r="G3494" t="n">
        <v>12841</v>
      </c>
      <c r="H3494" t="inlineStr">
        <is>
          <t>United Kingdom</t>
        </is>
      </c>
      <c r="I3494" s="10">
        <f>IF(OR(G3494="",LEFT(A3494,1)="C",D3494&lt;=0,F3494&lt;=0,ISNUMBER(MATCH(B3494,NonProduct,0)),LEFT(B3494,5)="gift_",H3494&lt;&gt;"United Kingdom"),"Drop","Keep")</f>
        <v/>
      </c>
    </row>
    <row r="3495">
      <c r="A3495" t="n">
        <v>540348</v>
      </c>
      <c r="B3495" t="inlineStr">
        <is>
          <t>47590A</t>
        </is>
      </c>
      <c r="C3495" t="inlineStr">
        <is>
          <t>BLUE HAPPY BIRTHDAY BUNTING</t>
        </is>
      </c>
      <c r="D3495" t="n">
        <v>2</v>
      </c>
      <c r="E3495" s="8" t="n">
        <v>40549.58055555556</v>
      </c>
      <c r="F3495" s="9" t="n">
        <v>5.45</v>
      </c>
      <c r="G3495" t="n">
        <v>12841</v>
      </c>
      <c r="H3495" t="inlineStr">
        <is>
          <t>United Kingdom</t>
        </is>
      </c>
      <c r="I3495" s="10">
        <f>IF(OR(G3495="",LEFT(A3495,1)="C",D3495&lt;=0,F3495&lt;=0,ISNUMBER(MATCH(B3495,NonProduct,0)),LEFT(B3495,5)="gift_",H3495&lt;&gt;"United Kingdom"),"Drop","Keep")</f>
        <v/>
      </c>
    </row>
    <row r="3496">
      <c r="A3496" t="n">
        <v>540348</v>
      </c>
      <c r="B3496" t="n">
        <v>47566</v>
      </c>
      <c r="C3496" t="inlineStr">
        <is>
          <t>PARTY BUNTING</t>
        </is>
      </c>
      <c r="D3496" t="n">
        <v>3</v>
      </c>
      <c r="E3496" s="8" t="n">
        <v>40549.58055555556</v>
      </c>
      <c r="F3496" s="9" t="n">
        <v>4.65</v>
      </c>
      <c r="G3496" t="n">
        <v>12841</v>
      </c>
      <c r="H3496" t="inlineStr">
        <is>
          <t>United Kingdom</t>
        </is>
      </c>
      <c r="I3496" s="10">
        <f>IF(OR(G3496="",LEFT(A3496,1)="C",D3496&lt;=0,F3496&lt;=0,ISNUMBER(MATCH(B3496,NonProduct,0)),LEFT(B3496,5)="gift_",H3496&lt;&gt;"United Kingdom"),"Drop","Keep")</f>
        <v/>
      </c>
    </row>
    <row r="3497">
      <c r="A3497" t="n">
        <v>540348</v>
      </c>
      <c r="B3497" t="inlineStr">
        <is>
          <t>35911B</t>
        </is>
      </c>
      <c r="C3497" t="inlineStr">
        <is>
          <t xml:space="preserve">PINK/FLOWER RABBIT EGG WARMER </t>
        </is>
      </c>
      <c r="D3497" t="n">
        <v>6</v>
      </c>
      <c r="E3497" s="8" t="n">
        <v>40549.58055555556</v>
      </c>
      <c r="F3497" s="9" t="n">
        <v>2.1</v>
      </c>
      <c r="G3497" t="n">
        <v>12841</v>
      </c>
      <c r="H3497" t="inlineStr">
        <is>
          <t>United Kingdom</t>
        </is>
      </c>
      <c r="I3497" s="10">
        <f>IF(OR(G3497="",LEFT(A3497,1)="C",D3497&lt;=0,F3497&lt;=0,ISNUMBER(MATCH(B3497,NonProduct,0)),LEFT(B3497,5)="gift_",H3497&lt;&gt;"United Kingdom"),"Drop","Keep")</f>
        <v/>
      </c>
    </row>
    <row r="3498">
      <c r="A3498" t="n">
        <v>540348</v>
      </c>
      <c r="B3498" t="n">
        <v>22933</v>
      </c>
      <c r="C3498" t="inlineStr">
        <is>
          <t>BAKING MOULD EASTER EGG MILK CHOC</t>
        </is>
      </c>
      <c r="D3498" t="n">
        <v>2</v>
      </c>
      <c r="E3498" s="8" t="n">
        <v>40549.58055555556</v>
      </c>
      <c r="F3498" s="9" t="n">
        <v>2.95</v>
      </c>
      <c r="G3498" t="n">
        <v>12841</v>
      </c>
      <c r="H3498" t="inlineStr">
        <is>
          <t>United Kingdom</t>
        </is>
      </c>
      <c r="I3498" s="10">
        <f>IF(OR(G3498="",LEFT(A3498,1)="C",D3498&lt;=0,F3498&lt;=0,ISNUMBER(MATCH(B3498,NonProduct,0)),LEFT(B3498,5)="gift_",H3498&lt;&gt;"United Kingdom"),"Drop","Keep")</f>
        <v/>
      </c>
    </row>
    <row r="3499">
      <c r="A3499" t="n">
        <v>540348</v>
      </c>
      <c r="B3499" t="n">
        <v>22934</v>
      </c>
      <c r="C3499" t="inlineStr">
        <is>
          <t>BAKING MOULD EASTER EGG WHITE CHOC</t>
        </is>
      </c>
      <c r="D3499" t="n">
        <v>2</v>
      </c>
      <c r="E3499" s="8" t="n">
        <v>40549.58055555556</v>
      </c>
      <c r="F3499" s="9" t="n">
        <v>2.95</v>
      </c>
      <c r="G3499" t="n">
        <v>12841</v>
      </c>
      <c r="H3499" t="inlineStr">
        <is>
          <t>United Kingdom</t>
        </is>
      </c>
      <c r="I3499" s="10">
        <f>IF(OR(G3499="",LEFT(A3499,1)="C",D3499&lt;=0,F3499&lt;=0,ISNUMBER(MATCH(B3499,NonProduct,0)),LEFT(B3499,5)="gift_",H3499&lt;&gt;"United Kingdom"),"Drop","Keep")</f>
        <v/>
      </c>
    </row>
    <row r="3500">
      <c r="A3500" t="n">
        <v>540348</v>
      </c>
      <c r="B3500" t="n">
        <v>22935</v>
      </c>
      <c r="C3500" t="inlineStr">
        <is>
          <t>BAKING MOULD ROSE MILK CHOCOLATE</t>
        </is>
      </c>
      <c r="D3500" t="n">
        <v>1</v>
      </c>
      <c r="E3500" s="8" t="n">
        <v>40549.58055555556</v>
      </c>
      <c r="F3500" s="9" t="n">
        <v>3.25</v>
      </c>
      <c r="G3500" t="n">
        <v>12841</v>
      </c>
      <c r="H3500" t="inlineStr">
        <is>
          <t>United Kingdom</t>
        </is>
      </c>
      <c r="I3500" s="10">
        <f>IF(OR(G3500="",LEFT(A3500,1)="C",D3500&lt;=0,F3500&lt;=0,ISNUMBER(MATCH(B3500,NonProduct,0)),LEFT(B3500,5)="gift_",H3500&lt;&gt;"United Kingdom"),"Drop","Keep")</f>
        <v/>
      </c>
    </row>
    <row r="3501">
      <c r="A3501" t="n">
        <v>540348</v>
      </c>
      <c r="B3501" t="n">
        <v>22936</v>
      </c>
      <c r="C3501" t="inlineStr">
        <is>
          <t>BAKING MOULD ROSE WHITE CHOCOLATE</t>
        </is>
      </c>
      <c r="D3501" t="n">
        <v>1</v>
      </c>
      <c r="E3501" s="8" t="n">
        <v>40549.58055555556</v>
      </c>
      <c r="F3501" s="9" t="n">
        <v>3.25</v>
      </c>
      <c r="G3501" t="n">
        <v>12841</v>
      </c>
      <c r="H3501" t="inlineStr">
        <is>
          <t>United Kingdom</t>
        </is>
      </c>
      <c r="I3501" s="10">
        <f>IF(OR(G3501="",LEFT(A3501,1)="C",D3501&lt;=0,F3501&lt;=0,ISNUMBER(MATCH(B3501,NonProduct,0)),LEFT(B3501,5)="gift_",H3501&lt;&gt;"United Kingdom"),"Drop","Keep")</f>
        <v/>
      </c>
    </row>
    <row r="3502">
      <c r="A3502" t="n">
        <v>540348</v>
      </c>
      <c r="B3502" t="n">
        <v>84692</v>
      </c>
      <c r="C3502" t="inlineStr">
        <is>
          <t>BOX OF 24 COCKTAIL PARASOLS</t>
        </is>
      </c>
      <c r="D3502" t="n">
        <v>8</v>
      </c>
      <c r="E3502" s="8" t="n">
        <v>40549.58055555556</v>
      </c>
      <c r="F3502" s="9" t="n">
        <v>0.42</v>
      </c>
      <c r="G3502" t="n">
        <v>12841</v>
      </c>
      <c r="H3502" t="inlineStr">
        <is>
          <t>United Kingdom</t>
        </is>
      </c>
      <c r="I3502" s="10">
        <f>IF(OR(G3502="",LEFT(A3502,1)="C",D3502&lt;=0,F3502&lt;=0,ISNUMBER(MATCH(B3502,NonProduct,0)),LEFT(B3502,5)="gift_",H3502&lt;&gt;"United Kingdom"),"Drop","Keep")</f>
        <v/>
      </c>
    </row>
    <row r="3503">
      <c r="A3503" t="n">
        <v>540348</v>
      </c>
      <c r="B3503" t="n">
        <v>22084</v>
      </c>
      <c r="C3503" t="inlineStr">
        <is>
          <t>PAPER CHAIN KIT EMPIRE</t>
        </is>
      </c>
      <c r="D3503" t="n">
        <v>6</v>
      </c>
      <c r="E3503" s="8" t="n">
        <v>40549.58055555556</v>
      </c>
      <c r="F3503" s="9" t="n">
        <v>2.95</v>
      </c>
      <c r="G3503" t="n">
        <v>12841</v>
      </c>
      <c r="H3503" t="inlineStr">
        <is>
          <t>United Kingdom</t>
        </is>
      </c>
      <c r="I3503" s="10">
        <f>IF(OR(G3503="",LEFT(A3503,1)="C",D3503&lt;=0,F3503&lt;=0,ISNUMBER(MATCH(B3503,NonProduct,0)),LEFT(B3503,5)="gift_",H3503&lt;&gt;"United Kingdom"),"Drop","Keep")</f>
        <v/>
      </c>
    </row>
    <row r="3504">
      <c r="A3504" t="n">
        <v>540348</v>
      </c>
      <c r="B3504" t="n">
        <v>15036</v>
      </c>
      <c r="C3504" t="inlineStr">
        <is>
          <t>ASSORTED COLOURS SILK FAN</t>
        </is>
      </c>
      <c r="D3504" t="n">
        <v>12</v>
      </c>
      <c r="E3504" s="8" t="n">
        <v>40549.58055555556</v>
      </c>
      <c r="F3504" s="9" t="n">
        <v>0.75</v>
      </c>
      <c r="G3504" t="n">
        <v>12841</v>
      </c>
      <c r="H3504" t="inlineStr">
        <is>
          <t>United Kingdom</t>
        </is>
      </c>
      <c r="I3504" s="10">
        <f>IF(OR(G3504="",LEFT(A3504,1)="C",D3504&lt;=0,F3504&lt;=0,ISNUMBER(MATCH(B3504,NonProduct,0)),LEFT(B3504,5)="gift_",H3504&lt;&gt;"United Kingdom"),"Drop","Keep")</f>
        <v/>
      </c>
    </row>
    <row r="3505">
      <c r="A3505" t="n">
        <v>540349</v>
      </c>
      <c r="B3505" t="n">
        <v>70006</v>
      </c>
      <c r="C3505" t="inlineStr">
        <is>
          <t>LOVE HEART POCKET WARMER</t>
        </is>
      </c>
      <c r="D3505" t="n">
        <v>30</v>
      </c>
      <c r="E3505" s="8" t="n">
        <v>40549.58819444444</v>
      </c>
      <c r="F3505" s="9" t="n">
        <v>0.42</v>
      </c>
      <c r="G3505" t="n">
        <v>15379</v>
      </c>
      <c r="H3505" t="inlineStr">
        <is>
          <t>United Kingdom</t>
        </is>
      </c>
      <c r="I3505" s="10">
        <f>IF(OR(G3505="",LEFT(A3505,1)="C",D3505&lt;=0,F3505&lt;=0,ISNUMBER(MATCH(B3505,NonProduct,0)),LEFT(B3505,5)="gift_",H3505&lt;&gt;"United Kingdom"),"Drop","Keep")</f>
        <v/>
      </c>
    </row>
    <row r="3506">
      <c r="A3506" t="n">
        <v>540349</v>
      </c>
      <c r="B3506" t="n">
        <v>21931</v>
      </c>
      <c r="C3506" t="inlineStr">
        <is>
          <t>JUMBO STORAGE BAG SUKI</t>
        </is>
      </c>
      <c r="D3506" t="n">
        <v>10</v>
      </c>
      <c r="E3506" s="8" t="n">
        <v>40549.58819444444</v>
      </c>
      <c r="F3506" s="9" t="n">
        <v>1.95</v>
      </c>
      <c r="G3506" t="n">
        <v>15379</v>
      </c>
      <c r="H3506" t="inlineStr">
        <is>
          <t>United Kingdom</t>
        </is>
      </c>
      <c r="I3506" s="10">
        <f>IF(OR(G3506="",LEFT(A3506,1)="C",D3506&lt;=0,F3506&lt;=0,ISNUMBER(MATCH(B3506,NonProduct,0)),LEFT(B3506,5)="gift_",H3506&lt;&gt;"United Kingdom"),"Drop","Keep")</f>
        <v/>
      </c>
    </row>
    <row r="3507">
      <c r="A3507" t="n">
        <v>540349</v>
      </c>
      <c r="B3507" t="n">
        <v>22380</v>
      </c>
      <c r="C3507" t="inlineStr">
        <is>
          <t xml:space="preserve">TOY TIDY SPACEBOY  </t>
        </is>
      </c>
      <c r="D3507" t="n">
        <v>10</v>
      </c>
      <c r="E3507" s="8" t="n">
        <v>40549.58819444444</v>
      </c>
      <c r="F3507" s="9" t="n">
        <v>2.1</v>
      </c>
      <c r="G3507" t="n">
        <v>15379</v>
      </c>
      <c r="H3507" t="inlineStr">
        <is>
          <t>United Kingdom</t>
        </is>
      </c>
      <c r="I3507" s="10">
        <f>IF(OR(G3507="",LEFT(A3507,1)="C",D3507&lt;=0,F3507&lt;=0,ISNUMBER(MATCH(B3507,NonProduct,0)),LEFT(B3507,5)="gift_",H3507&lt;&gt;"United Kingdom"),"Drop","Keep")</f>
        <v/>
      </c>
    </row>
    <row r="3508">
      <c r="A3508" t="n">
        <v>540349</v>
      </c>
      <c r="B3508" t="n">
        <v>22379</v>
      </c>
      <c r="C3508" t="inlineStr">
        <is>
          <t xml:space="preserve">RECYCLING BAG RETROSPOT </t>
        </is>
      </c>
      <c r="D3508" t="n">
        <v>10</v>
      </c>
      <c r="E3508" s="8" t="n">
        <v>40549.58819444444</v>
      </c>
      <c r="F3508" s="9" t="n">
        <v>2.1</v>
      </c>
      <c r="G3508" t="n">
        <v>15379</v>
      </c>
      <c r="H3508" t="inlineStr">
        <is>
          <t>United Kingdom</t>
        </is>
      </c>
      <c r="I3508" s="10">
        <f>IF(OR(G3508="",LEFT(A3508,1)="C",D3508&lt;=0,F3508&lt;=0,ISNUMBER(MATCH(B3508,NonProduct,0)),LEFT(B3508,5)="gift_",H3508&lt;&gt;"United Kingdom"),"Drop","Keep")</f>
        <v/>
      </c>
    </row>
    <row r="3509">
      <c r="A3509" t="n">
        <v>540349</v>
      </c>
      <c r="B3509" t="n">
        <v>22385</v>
      </c>
      <c r="C3509" t="inlineStr">
        <is>
          <t>JUMBO BAG SPACEBOY DESIGN</t>
        </is>
      </c>
      <c r="D3509" t="n">
        <v>10</v>
      </c>
      <c r="E3509" s="8" t="n">
        <v>40549.58819444444</v>
      </c>
      <c r="F3509" s="9" t="n">
        <v>1.95</v>
      </c>
      <c r="G3509" t="n">
        <v>15379</v>
      </c>
      <c r="H3509" t="inlineStr">
        <is>
          <t>United Kingdom</t>
        </is>
      </c>
      <c r="I3509" s="10">
        <f>IF(OR(G3509="",LEFT(A3509,1)="C",D3509&lt;=0,F3509&lt;=0,ISNUMBER(MATCH(B3509,NonProduct,0)),LEFT(B3509,5)="gift_",H3509&lt;&gt;"United Kingdom"),"Drop","Keep")</f>
        <v/>
      </c>
    </row>
    <row r="3510">
      <c r="A3510" t="n">
        <v>540349</v>
      </c>
      <c r="B3510" t="n">
        <v>22663</v>
      </c>
      <c r="C3510" t="inlineStr">
        <is>
          <t>JUMBO BAG DOLLY GIRL DESIGN</t>
        </is>
      </c>
      <c r="D3510" t="n">
        <v>10</v>
      </c>
      <c r="E3510" s="8" t="n">
        <v>40549.58819444444</v>
      </c>
      <c r="F3510" s="9" t="n">
        <v>1.95</v>
      </c>
      <c r="G3510" t="n">
        <v>15379</v>
      </c>
      <c r="H3510" t="inlineStr">
        <is>
          <t>United Kingdom</t>
        </is>
      </c>
      <c r="I3510" s="10">
        <f>IF(OR(G3510="",LEFT(A3510,1)="C",D3510&lt;=0,F3510&lt;=0,ISNUMBER(MATCH(B3510,NonProduct,0)),LEFT(B3510,5)="gift_",H3510&lt;&gt;"United Kingdom"),"Drop","Keep")</f>
        <v/>
      </c>
    </row>
    <row r="3511">
      <c r="A3511" t="n">
        <v>540349</v>
      </c>
      <c r="B3511" t="n">
        <v>22664</v>
      </c>
      <c r="C3511" t="inlineStr">
        <is>
          <t>TOY TIDY DOLLY GIRL DESIGN</t>
        </is>
      </c>
      <c r="D3511" t="n">
        <v>10</v>
      </c>
      <c r="E3511" s="8" t="n">
        <v>40549.58819444444</v>
      </c>
      <c r="F3511" s="9" t="n">
        <v>2.1</v>
      </c>
      <c r="G3511" t="n">
        <v>15379</v>
      </c>
      <c r="H3511" t="inlineStr">
        <is>
          <t>United Kingdom</t>
        </is>
      </c>
      <c r="I3511" s="10">
        <f>IF(OR(G3511="",LEFT(A3511,1)="C",D3511&lt;=0,F3511&lt;=0,ISNUMBER(MATCH(B3511,NonProduct,0)),LEFT(B3511,5)="gift_",H3511&lt;&gt;"United Kingdom"),"Drop","Keep")</f>
        <v/>
      </c>
    </row>
    <row r="3512">
      <c r="A3512" t="n">
        <v>540349</v>
      </c>
      <c r="B3512" t="n">
        <v>22661</v>
      </c>
      <c r="C3512" t="inlineStr">
        <is>
          <t>CHARLOTTE BAG DOLLY GIRL DESIGN</t>
        </is>
      </c>
      <c r="D3512" t="n">
        <v>10</v>
      </c>
      <c r="E3512" s="8" t="n">
        <v>40549.58819444444</v>
      </c>
      <c r="F3512" s="9" t="n">
        <v>0.85</v>
      </c>
      <c r="G3512" t="n">
        <v>15379</v>
      </c>
      <c r="H3512" t="inlineStr">
        <is>
          <t>United Kingdom</t>
        </is>
      </c>
      <c r="I3512" s="10">
        <f>IF(OR(G3512="",LEFT(A3512,1)="C",D3512&lt;=0,F3512&lt;=0,ISNUMBER(MATCH(B3512,NonProduct,0)),LEFT(B3512,5)="gift_",H3512&lt;&gt;"United Kingdom"),"Drop","Keep")</f>
        <v/>
      </c>
    </row>
    <row r="3513">
      <c r="A3513" t="n">
        <v>540349</v>
      </c>
      <c r="B3513" t="n">
        <v>20723</v>
      </c>
      <c r="C3513" t="inlineStr">
        <is>
          <t>STRAWBERRY CHARLOTTE BAG</t>
        </is>
      </c>
      <c r="D3513" t="n">
        <v>10</v>
      </c>
      <c r="E3513" s="8" t="n">
        <v>40549.58819444444</v>
      </c>
      <c r="F3513" s="9" t="n">
        <v>0.85</v>
      </c>
      <c r="G3513" t="n">
        <v>15379</v>
      </c>
      <c r="H3513" t="inlineStr">
        <is>
          <t>United Kingdom</t>
        </is>
      </c>
      <c r="I3513" s="10">
        <f>IF(OR(G3513="",LEFT(A3513,1)="C",D3513&lt;=0,F3513&lt;=0,ISNUMBER(MATCH(B3513,NonProduct,0)),LEFT(B3513,5)="gift_",H3513&lt;&gt;"United Kingdom"),"Drop","Keep")</f>
        <v/>
      </c>
    </row>
    <row r="3514">
      <c r="A3514" t="n">
        <v>540349</v>
      </c>
      <c r="B3514" t="n">
        <v>21411</v>
      </c>
      <c r="C3514" t="inlineStr">
        <is>
          <t>GINGHAM HEART  DOORSTOP RED</t>
        </is>
      </c>
      <c r="D3514" t="n">
        <v>3</v>
      </c>
      <c r="E3514" s="8" t="n">
        <v>40549.58819444444</v>
      </c>
      <c r="F3514" s="9" t="n">
        <v>4.25</v>
      </c>
      <c r="G3514" t="n">
        <v>15379</v>
      </c>
      <c r="H3514" t="inlineStr">
        <is>
          <t>United Kingdom</t>
        </is>
      </c>
      <c r="I3514" s="10">
        <f>IF(OR(G3514="",LEFT(A3514,1)="C",D3514&lt;=0,F3514&lt;=0,ISNUMBER(MATCH(B3514,NonProduct,0)),LEFT(B3514,5)="gift_",H3514&lt;&gt;"United Kingdom"),"Drop","Keep")</f>
        <v/>
      </c>
    </row>
    <row r="3515">
      <c r="A3515" t="n">
        <v>540349</v>
      </c>
      <c r="B3515" t="n">
        <v>22508</v>
      </c>
      <c r="C3515" t="inlineStr">
        <is>
          <t>DOORSTOP RETROSPOT HEART</t>
        </is>
      </c>
      <c r="D3515" t="n">
        <v>4</v>
      </c>
      <c r="E3515" s="8" t="n">
        <v>40549.58819444444</v>
      </c>
      <c r="F3515" s="9" t="n">
        <v>3.75</v>
      </c>
      <c r="G3515" t="n">
        <v>15379</v>
      </c>
      <c r="H3515" t="inlineStr">
        <is>
          <t>United Kingdom</t>
        </is>
      </c>
      <c r="I3515" s="10">
        <f>IF(OR(G3515="",LEFT(A3515,1)="C",D3515&lt;=0,F3515&lt;=0,ISNUMBER(MATCH(B3515,NonProduct,0)),LEFT(B3515,5)="gift_",H3515&lt;&gt;"United Kingdom"),"Drop","Keep")</f>
        <v/>
      </c>
    </row>
    <row r="3516">
      <c r="A3516" t="n">
        <v>540349</v>
      </c>
      <c r="B3516" t="n">
        <v>84879</v>
      </c>
      <c r="C3516" t="inlineStr">
        <is>
          <t>ASSORTED COLOUR BIRD ORNAMENT</t>
        </is>
      </c>
      <c r="D3516" t="n">
        <v>8</v>
      </c>
      <c r="E3516" s="8" t="n">
        <v>40549.58819444444</v>
      </c>
      <c r="F3516" s="9" t="n">
        <v>1.69</v>
      </c>
      <c r="G3516" t="n">
        <v>15379</v>
      </c>
      <c r="H3516" t="inlineStr">
        <is>
          <t>United Kingdom</t>
        </is>
      </c>
      <c r="I3516" s="10">
        <f>IF(OR(G3516="",LEFT(A3516,1)="C",D3516&lt;=0,F3516&lt;=0,ISNUMBER(MATCH(B3516,NonProduct,0)),LEFT(B3516,5)="gift_",H3516&lt;&gt;"United Kingdom"),"Drop","Keep")</f>
        <v/>
      </c>
    </row>
    <row r="3517">
      <c r="A3517" t="n">
        <v>540349</v>
      </c>
      <c r="B3517" t="n">
        <v>21380</v>
      </c>
      <c r="C3517" t="inlineStr">
        <is>
          <t>WOODEN HAPPY BIRTHDAY GARLAND</t>
        </is>
      </c>
      <c r="D3517" t="n">
        <v>6</v>
      </c>
      <c r="E3517" s="8" t="n">
        <v>40549.58819444444</v>
      </c>
      <c r="F3517" s="9" t="n">
        <v>2.95</v>
      </c>
      <c r="G3517" t="n">
        <v>15379</v>
      </c>
      <c r="H3517" t="inlineStr">
        <is>
          <t>United Kingdom</t>
        </is>
      </c>
      <c r="I3517" s="10">
        <f>IF(OR(G3517="",LEFT(A3517,1)="C",D3517&lt;=0,F3517&lt;=0,ISNUMBER(MATCH(B3517,NonProduct,0)),LEFT(B3517,5)="gift_",H3517&lt;&gt;"United Kingdom"),"Drop","Keep")</f>
        <v/>
      </c>
    </row>
    <row r="3518">
      <c r="A3518" t="n">
        <v>540349</v>
      </c>
      <c r="B3518" t="n">
        <v>22557</v>
      </c>
      <c r="C3518" t="inlineStr">
        <is>
          <t xml:space="preserve">PLASTERS IN TIN VINTAGE PAISLEY </t>
        </is>
      </c>
      <c r="D3518" t="n">
        <v>12</v>
      </c>
      <c r="E3518" s="8" t="n">
        <v>40549.58819444444</v>
      </c>
      <c r="F3518" s="9" t="n">
        <v>1.65</v>
      </c>
      <c r="G3518" t="n">
        <v>15379</v>
      </c>
      <c r="H3518" t="inlineStr">
        <is>
          <t>United Kingdom</t>
        </is>
      </c>
      <c r="I3518" s="10">
        <f>IF(OR(G3518="",LEFT(A3518,1)="C",D3518&lt;=0,F3518&lt;=0,ISNUMBER(MATCH(B3518,NonProduct,0)),LEFT(B3518,5)="gift_",H3518&lt;&gt;"United Kingdom"),"Drop","Keep")</f>
        <v/>
      </c>
    </row>
    <row r="3519">
      <c r="A3519" t="n">
        <v>540349</v>
      </c>
      <c r="B3519" t="n">
        <v>21967</v>
      </c>
      <c r="C3519" t="inlineStr">
        <is>
          <t>PACK OF 12 SKULL TISSUES</t>
        </is>
      </c>
      <c r="D3519" t="n">
        <v>24</v>
      </c>
      <c r="E3519" s="8" t="n">
        <v>40549.58819444444</v>
      </c>
      <c r="F3519" s="9" t="n">
        <v>0.29</v>
      </c>
      <c r="G3519" t="n">
        <v>15379</v>
      </c>
      <c r="H3519" t="inlineStr">
        <is>
          <t>United Kingdom</t>
        </is>
      </c>
      <c r="I3519" s="10">
        <f>IF(OR(G3519="",LEFT(A3519,1)="C",D3519&lt;=0,F3519&lt;=0,ISNUMBER(MATCH(B3519,NonProduct,0)),LEFT(B3519,5)="gift_",H3519&lt;&gt;"United Kingdom"),"Drop","Keep")</f>
        <v/>
      </c>
    </row>
    <row r="3520">
      <c r="A3520" t="n">
        <v>540349</v>
      </c>
      <c r="B3520" t="n">
        <v>21985</v>
      </c>
      <c r="C3520" t="inlineStr">
        <is>
          <t xml:space="preserve">PACK OF 12 HEARTS DESIGN TISSUES </t>
        </is>
      </c>
      <c r="D3520" t="n">
        <v>24</v>
      </c>
      <c r="E3520" s="8" t="n">
        <v>40549.58819444444</v>
      </c>
      <c r="F3520" s="9" t="n">
        <v>0.29</v>
      </c>
      <c r="G3520" t="n">
        <v>15379</v>
      </c>
      <c r="H3520" t="inlineStr">
        <is>
          <t>United Kingdom</t>
        </is>
      </c>
      <c r="I3520" s="10">
        <f>IF(OR(G3520="",LEFT(A3520,1)="C",D3520&lt;=0,F3520&lt;=0,ISNUMBER(MATCH(B3520,NonProduct,0)),LEFT(B3520,5)="gift_",H3520&lt;&gt;"United Kingdom"),"Drop","Keep")</f>
        <v/>
      </c>
    </row>
    <row r="3521">
      <c r="A3521" t="n">
        <v>540349</v>
      </c>
      <c r="B3521" t="n">
        <v>21982</v>
      </c>
      <c r="C3521" t="inlineStr">
        <is>
          <t xml:space="preserve">PACK OF 12 SUKI TISSUES </t>
        </is>
      </c>
      <c r="D3521" t="n">
        <v>24</v>
      </c>
      <c r="E3521" s="8" t="n">
        <v>40549.58819444444</v>
      </c>
      <c r="F3521" s="9" t="n">
        <v>0.29</v>
      </c>
      <c r="G3521" t="n">
        <v>15379</v>
      </c>
      <c r="H3521" t="inlineStr">
        <is>
          <t>United Kingdom</t>
        </is>
      </c>
      <c r="I3521" s="10">
        <f>IF(OR(G3521="",LEFT(A3521,1)="C",D3521&lt;=0,F3521&lt;=0,ISNUMBER(MATCH(B3521,NonProduct,0)),LEFT(B3521,5)="gift_",H3521&lt;&gt;"United Kingdom"),"Drop","Keep")</f>
        <v/>
      </c>
    </row>
    <row r="3522">
      <c r="A3522" t="n">
        <v>540349</v>
      </c>
      <c r="B3522" t="n">
        <v>22614</v>
      </c>
      <c r="C3522" t="inlineStr">
        <is>
          <t>PACK OF 12 SPACEBOY TISSUES</t>
        </is>
      </c>
      <c r="D3522" t="n">
        <v>24</v>
      </c>
      <c r="E3522" s="8" t="n">
        <v>40549.58819444444</v>
      </c>
      <c r="F3522" s="9" t="n">
        <v>0.29</v>
      </c>
      <c r="G3522" t="n">
        <v>15379</v>
      </c>
      <c r="H3522" t="inlineStr">
        <is>
          <t>United Kingdom</t>
        </is>
      </c>
      <c r="I3522" s="10">
        <f>IF(OR(G3522="",LEFT(A3522,1)="C",D3522&lt;=0,F3522&lt;=0,ISNUMBER(MATCH(B3522,NonProduct,0)),LEFT(B3522,5)="gift_",H3522&lt;&gt;"United Kingdom"),"Drop","Keep")</f>
        <v/>
      </c>
    </row>
    <row r="3523">
      <c r="A3523" t="n">
        <v>540349</v>
      </c>
      <c r="B3523" t="n">
        <v>22418</v>
      </c>
      <c r="C3523" t="inlineStr">
        <is>
          <t>10 COLOUR SPACEBOY PEN</t>
        </is>
      </c>
      <c r="D3523" t="n">
        <v>24</v>
      </c>
      <c r="E3523" s="8" t="n">
        <v>40549.58819444444</v>
      </c>
      <c r="F3523" s="9" t="n">
        <v>0.85</v>
      </c>
      <c r="G3523" t="n">
        <v>15379</v>
      </c>
      <c r="H3523" t="inlineStr">
        <is>
          <t>United Kingdom</t>
        </is>
      </c>
      <c r="I3523" s="10">
        <f>IF(OR(G3523="",LEFT(A3523,1)="C",D3523&lt;=0,F3523&lt;=0,ISNUMBER(MATCH(B3523,NonProduct,0)),LEFT(B3523,5)="gift_",H3523&lt;&gt;"United Kingdom"),"Drop","Keep")</f>
        <v/>
      </c>
    </row>
    <row r="3524">
      <c r="A3524" t="n">
        <v>540349</v>
      </c>
      <c r="B3524" t="n">
        <v>22169</v>
      </c>
      <c r="C3524" t="inlineStr">
        <is>
          <t>FAMILY ALBUM WHITE PICTURE FRAME</t>
        </is>
      </c>
      <c r="D3524" t="n">
        <v>2</v>
      </c>
      <c r="E3524" s="8" t="n">
        <v>40549.58819444444</v>
      </c>
      <c r="F3524" s="9" t="n">
        <v>8.5</v>
      </c>
      <c r="G3524" t="n">
        <v>15379</v>
      </c>
      <c r="H3524" t="inlineStr">
        <is>
          <t>United Kingdom</t>
        </is>
      </c>
      <c r="I3524" s="10">
        <f>IF(OR(G3524="",LEFT(A3524,1)="C",D3524&lt;=0,F3524&lt;=0,ISNUMBER(MATCH(B3524,NonProduct,0)),LEFT(B3524,5)="gift_",H3524&lt;&gt;"United Kingdom"),"Drop","Keep")</f>
        <v/>
      </c>
    </row>
    <row r="3525">
      <c r="A3525" t="n">
        <v>540349</v>
      </c>
      <c r="B3525" t="n">
        <v>22383</v>
      </c>
      <c r="C3525" t="inlineStr">
        <is>
          <t xml:space="preserve">LUNCH BAG SUKI  DESIGN </t>
        </is>
      </c>
      <c r="D3525" t="n">
        <v>10</v>
      </c>
      <c r="E3525" s="8" t="n">
        <v>40549.58819444444</v>
      </c>
      <c r="F3525" s="9" t="n">
        <v>1.65</v>
      </c>
      <c r="G3525" t="n">
        <v>15379</v>
      </c>
      <c r="H3525" t="inlineStr">
        <is>
          <t>United Kingdom</t>
        </is>
      </c>
      <c r="I3525" s="10">
        <f>IF(OR(G3525="",LEFT(A3525,1)="C",D3525&lt;=0,F3525&lt;=0,ISNUMBER(MATCH(B3525,NonProduct,0)),LEFT(B3525,5)="gift_",H3525&lt;&gt;"United Kingdom"),"Drop","Keep")</f>
        <v/>
      </c>
    </row>
    <row r="3526">
      <c r="A3526" t="n">
        <v>540349</v>
      </c>
      <c r="B3526" t="n">
        <v>21934</v>
      </c>
      <c r="C3526" t="inlineStr">
        <is>
          <t>SKULL SHOULDER BAG</t>
        </is>
      </c>
      <c r="D3526" t="n">
        <v>10</v>
      </c>
      <c r="E3526" s="8" t="n">
        <v>40549.58819444444</v>
      </c>
      <c r="F3526" s="9" t="n">
        <v>1.65</v>
      </c>
      <c r="G3526" t="n">
        <v>15379</v>
      </c>
      <c r="H3526" t="inlineStr">
        <is>
          <t>United Kingdom</t>
        </is>
      </c>
      <c r="I3526" s="10">
        <f>IF(OR(G3526="",LEFT(A3526,1)="C",D3526&lt;=0,F3526&lt;=0,ISNUMBER(MATCH(B3526,NonProduct,0)),LEFT(B3526,5)="gift_",H3526&lt;&gt;"United Kingdom"),"Drop","Keep")</f>
        <v/>
      </c>
    </row>
    <row r="3527">
      <c r="A3527" t="n">
        <v>540349</v>
      </c>
      <c r="B3527" t="n">
        <v>21935</v>
      </c>
      <c r="C3527" t="inlineStr">
        <is>
          <t>SUKI  SHOULDER BAG</t>
        </is>
      </c>
      <c r="D3527" t="n">
        <v>10</v>
      </c>
      <c r="E3527" s="8" t="n">
        <v>40549.58819444444</v>
      </c>
      <c r="F3527" s="9" t="n">
        <v>1.65</v>
      </c>
      <c r="G3527" t="n">
        <v>15379</v>
      </c>
      <c r="H3527" t="inlineStr">
        <is>
          <t>United Kingdom</t>
        </is>
      </c>
      <c r="I3527" s="10">
        <f>IF(OR(G3527="",LEFT(A3527,1)="C",D3527&lt;=0,F3527&lt;=0,ISNUMBER(MATCH(B3527,NonProduct,0)),LEFT(B3527,5)="gift_",H3527&lt;&gt;"United Kingdom"),"Drop","Keep")</f>
        <v/>
      </c>
    </row>
    <row r="3528">
      <c r="A3528" t="n">
        <v>540349</v>
      </c>
      <c r="B3528" t="inlineStr">
        <is>
          <t>85099B</t>
        </is>
      </c>
      <c r="C3528" t="inlineStr">
        <is>
          <t>JUMBO BAG RED RETROSPOT</t>
        </is>
      </c>
      <c r="D3528" t="n">
        <v>10</v>
      </c>
      <c r="E3528" s="8" t="n">
        <v>40549.58819444444</v>
      </c>
      <c r="F3528" s="9" t="n">
        <v>1.95</v>
      </c>
      <c r="G3528" t="n">
        <v>15379</v>
      </c>
      <c r="H3528" t="inlineStr">
        <is>
          <t>United Kingdom</t>
        </is>
      </c>
      <c r="I3528" s="10">
        <f>IF(OR(G3528="",LEFT(A3528,1)="C",D3528&lt;=0,F3528&lt;=0,ISNUMBER(MATCH(B3528,NonProduct,0)),LEFT(B3528,5)="gift_",H3528&lt;&gt;"United Kingdom"),"Drop","Keep")</f>
        <v/>
      </c>
    </row>
    <row r="3529">
      <c r="A3529" t="n">
        <v>540349</v>
      </c>
      <c r="B3529" t="n">
        <v>21212</v>
      </c>
      <c r="C3529" t="inlineStr">
        <is>
          <t>PACK OF 72 RETROSPOT CAKE CASES</t>
        </is>
      </c>
      <c r="D3529" t="n">
        <v>24</v>
      </c>
      <c r="E3529" s="8" t="n">
        <v>40549.58819444444</v>
      </c>
      <c r="F3529" s="9" t="n">
        <v>0.55</v>
      </c>
      <c r="G3529" t="n">
        <v>15379</v>
      </c>
      <c r="H3529" t="inlineStr">
        <is>
          <t>United Kingdom</t>
        </is>
      </c>
      <c r="I3529" s="10">
        <f>IF(OR(G3529="",LEFT(A3529,1)="C",D3529&lt;=0,F3529&lt;=0,ISNUMBER(MATCH(B3529,NonProduct,0)),LEFT(B3529,5)="gift_",H3529&lt;&gt;"United Kingdom"),"Drop","Keep")</f>
        <v/>
      </c>
    </row>
    <row r="3530">
      <c r="A3530" t="n">
        <v>540349</v>
      </c>
      <c r="B3530" t="n">
        <v>21879</v>
      </c>
      <c r="C3530" t="inlineStr">
        <is>
          <t>HEARTS GIFT TAPE</t>
        </is>
      </c>
      <c r="D3530" t="n">
        <v>24</v>
      </c>
      <c r="E3530" s="8" t="n">
        <v>40549.58819444444</v>
      </c>
      <c r="F3530" s="9" t="n">
        <v>0.19</v>
      </c>
      <c r="G3530" t="n">
        <v>15379</v>
      </c>
      <c r="H3530" t="inlineStr">
        <is>
          <t>United Kingdom</t>
        </is>
      </c>
      <c r="I3530" s="10">
        <f>IF(OR(G3530="",LEFT(A3530,1)="C",D3530&lt;=0,F3530&lt;=0,ISNUMBER(MATCH(B3530,NonProduct,0)),LEFT(B3530,5)="gift_",H3530&lt;&gt;"United Kingdom"),"Drop","Keep")</f>
        <v/>
      </c>
    </row>
    <row r="3531">
      <c r="A3531" t="n">
        <v>540349</v>
      </c>
      <c r="B3531" t="n">
        <v>22609</v>
      </c>
      <c r="C3531" t="inlineStr">
        <is>
          <t>PENS ASSORTED SPACEBALL</t>
        </is>
      </c>
      <c r="D3531" t="n">
        <v>36</v>
      </c>
      <c r="E3531" s="8" t="n">
        <v>40549.58819444444</v>
      </c>
      <c r="F3531" s="9" t="n">
        <v>0.21</v>
      </c>
      <c r="G3531" t="n">
        <v>15379</v>
      </c>
      <c r="H3531" t="inlineStr">
        <is>
          <t>United Kingdom</t>
        </is>
      </c>
      <c r="I3531" s="10">
        <f>IF(OR(G3531="",LEFT(A3531,1)="C",D3531&lt;=0,F3531&lt;=0,ISNUMBER(MATCH(B3531,NonProduct,0)),LEFT(B3531,5)="gift_",H3531&lt;&gt;"United Kingdom"),"Drop","Keep")</f>
        <v/>
      </c>
    </row>
    <row r="3532">
      <c r="A3532" t="n">
        <v>540349</v>
      </c>
      <c r="B3532" t="inlineStr">
        <is>
          <t>85180A</t>
        </is>
      </c>
      <c r="C3532" t="inlineStr">
        <is>
          <t xml:space="preserve">RED HEARTS LIGHT CHAIN </t>
        </is>
      </c>
      <c r="D3532" t="n">
        <v>12</v>
      </c>
      <c r="E3532" s="8" t="n">
        <v>40549.58819444444</v>
      </c>
      <c r="F3532" s="9" t="n">
        <v>1.25</v>
      </c>
      <c r="G3532" t="n">
        <v>15379</v>
      </c>
      <c r="H3532" t="inlineStr">
        <is>
          <t>United Kingdom</t>
        </is>
      </c>
      <c r="I3532" s="10">
        <f>IF(OR(G3532="",LEFT(A3532,1)="C",D3532&lt;=0,F3532&lt;=0,ISNUMBER(MATCH(B3532,NonProduct,0)),LEFT(B3532,5)="gift_",H3532&lt;&gt;"United Kingdom"),"Drop","Keep")</f>
        <v/>
      </c>
    </row>
    <row r="3533">
      <c r="A3533" t="n">
        <v>540349</v>
      </c>
      <c r="B3533" t="n">
        <v>22757</v>
      </c>
      <c r="C3533" t="inlineStr">
        <is>
          <t xml:space="preserve">LARGE RED BABUSHKA NOTEBOOK </t>
        </is>
      </c>
      <c r="D3533" t="n">
        <v>12</v>
      </c>
      <c r="E3533" s="8" t="n">
        <v>40549.58819444444</v>
      </c>
      <c r="F3533" s="9" t="n">
        <v>1.25</v>
      </c>
      <c r="G3533" t="n">
        <v>15379</v>
      </c>
      <c r="H3533" t="inlineStr">
        <is>
          <t>United Kingdom</t>
        </is>
      </c>
      <c r="I3533" s="10">
        <f>IF(OR(G3533="",LEFT(A3533,1)="C",D3533&lt;=0,F3533&lt;=0,ISNUMBER(MATCH(B3533,NonProduct,0)),LEFT(B3533,5)="gift_",H3533&lt;&gt;"United Kingdom"),"Drop","Keep")</f>
        <v/>
      </c>
    </row>
    <row r="3534">
      <c r="A3534" t="n">
        <v>540349</v>
      </c>
      <c r="B3534" t="n">
        <v>22759</v>
      </c>
      <c r="C3534" t="inlineStr">
        <is>
          <t>SET OF 3 NOTEBOOKS IN PARCEL</t>
        </is>
      </c>
      <c r="D3534" t="n">
        <v>12</v>
      </c>
      <c r="E3534" s="8" t="n">
        <v>40549.58819444444</v>
      </c>
      <c r="F3534" s="9" t="n">
        <v>1.65</v>
      </c>
      <c r="G3534" t="n">
        <v>15379</v>
      </c>
      <c r="H3534" t="inlineStr">
        <is>
          <t>United Kingdom</t>
        </is>
      </c>
      <c r="I3534" s="10">
        <f>IF(OR(G3534="",LEFT(A3534,1)="C",D3534&lt;=0,F3534&lt;=0,ISNUMBER(MATCH(B3534,NonProduct,0)),LEFT(B3534,5)="gift_",H3534&lt;&gt;"United Kingdom"),"Drop","Keep")</f>
        <v/>
      </c>
    </row>
    <row r="3535">
      <c r="A3535" t="n">
        <v>540349</v>
      </c>
      <c r="B3535" t="inlineStr">
        <is>
          <t>84536A</t>
        </is>
      </c>
      <c r="C3535" t="inlineStr">
        <is>
          <t>ENGLISH ROSE NOTEBOOK A7 SIZE</t>
        </is>
      </c>
      <c r="D3535" t="n">
        <v>16</v>
      </c>
      <c r="E3535" s="8" t="n">
        <v>40549.58819444444</v>
      </c>
      <c r="F3535" s="9" t="n">
        <v>0.42</v>
      </c>
      <c r="G3535" t="n">
        <v>15379</v>
      </c>
      <c r="H3535" t="inlineStr">
        <is>
          <t>United Kingdom</t>
        </is>
      </c>
      <c r="I3535" s="10">
        <f>IF(OR(G3535="",LEFT(A3535,1)="C",D3535&lt;=0,F3535&lt;=0,ISNUMBER(MATCH(B3535,NonProduct,0)),LEFT(B3535,5)="gift_",H3535&lt;&gt;"United Kingdom"),"Drop","Keep")</f>
        <v/>
      </c>
    </row>
    <row r="3536">
      <c r="A3536" t="n">
        <v>540349</v>
      </c>
      <c r="B3536" t="inlineStr">
        <is>
          <t>85123A</t>
        </is>
      </c>
      <c r="C3536" t="inlineStr">
        <is>
          <t>WHITE HANGING HEART T-LIGHT HOLDER</t>
        </is>
      </c>
      <c r="D3536" t="n">
        <v>12</v>
      </c>
      <c r="E3536" s="8" t="n">
        <v>40549.58819444444</v>
      </c>
      <c r="F3536" s="9" t="n">
        <v>2.95</v>
      </c>
      <c r="G3536" t="n">
        <v>15379</v>
      </c>
      <c r="H3536" t="inlineStr">
        <is>
          <t>United Kingdom</t>
        </is>
      </c>
      <c r="I3536" s="10">
        <f>IF(OR(G3536="",LEFT(A3536,1)="C",D3536&lt;=0,F3536&lt;=0,ISNUMBER(MATCH(B3536,NonProduct,0)),LEFT(B3536,5)="gift_",H3536&lt;&gt;"United Kingdom"),"Drop","Keep")</f>
        <v/>
      </c>
    </row>
    <row r="3537">
      <c r="A3537" t="n">
        <v>540349</v>
      </c>
      <c r="B3537" t="n">
        <v>22423</v>
      </c>
      <c r="C3537" t="inlineStr">
        <is>
          <t>REGENCY CAKESTAND 3 TIER</t>
        </is>
      </c>
      <c r="D3537" t="n">
        <v>2</v>
      </c>
      <c r="E3537" s="8" t="n">
        <v>40549.58819444444</v>
      </c>
      <c r="F3537" s="9" t="n">
        <v>12.75</v>
      </c>
      <c r="G3537" t="n">
        <v>15379</v>
      </c>
      <c r="H3537" t="inlineStr">
        <is>
          <t>United Kingdom</t>
        </is>
      </c>
      <c r="I3537" s="10">
        <f>IF(OR(G3537="",LEFT(A3537,1)="C",D3537&lt;=0,F3537&lt;=0,ISNUMBER(MATCH(B3537,NonProduct,0)),LEFT(B3537,5)="gift_",H3537&lt;&gt;"United Kingdom"),"Drop","Keep")</f>
        <v/>
      </c>
    </row>
    <row r="3538">
      <c r="A3538" t="n">
        <v>540349</v>
      </c>
      <c r="B3538" t="n">
        <v>22138</v>
      </c>
      <c r="C3538" t="inlineStr">
        <is>
          <t xml:space="preserve">BAKING SET 9 PIECE RETROSPOT </t>
        </is>
      </c>
      <c r="D3538" t="n">
        <v>3</v>
      </c>
      <c r="E3538" s="8" t="n">
        <v>40549.58819444444</v>
      </c>
      <c r="F3538" s="9" t="n">
        <v>4.95</v>
      </c>
      <c r="G3538" t="n">
        <v>15379</v>
      </c>
      <c r="H3538" t="inlineStr">
        <is>
          <t>United Kingdom</t>
        </is>
      </c>
      <c r="I3538" s="10">
        <f>IF(OR(G3538="",LEFT(A3538,1)="C",D3538&lt;=0,F3538&lt;=0,ISNUMBER(MATCH(B3538,NonProduct,0)),LEFT(B3538,5)="gift_",H3538&lt;&gt;"United Kingdom"),"Drop","Keep")</f>
        <v/>
      </c>
    </row>
    <row r="3539">
      <c r="A3539" t="n">
        <v>540349</v>
      </c>
      <c r="B3539" t="n">
        <v>84050</v>
      </c>
      <c r="C3539" t="inlineStr">
        <is>
          <t>PINK HEART SHAPE EGG FRYING PAN</t>
        </is>
      </c>
      <c r="D3539" t="n">
        <v>12</v>
      </c>
      <c r="E3539" s="8" t="n">
        <v>40549.58819444444</v>
      </c>
      <c r="F3539" s="9" t="n">
        <v>1.65</v>
      </c>
      <c r="G3539" t="n">
        <v>15379</v>
      </c>
      <c r="H3539" t="inlineStr">
        <is>
          <t>United Kingdom</t>
        </is>
      </c>
      <c r="I3539" s="10">
        <f>IF(OR(G3539="",LEFT(A3539,1)="C",D3539&lt;=0,F3539&lt;=0,ISNUMBER(MATCH(B3539,NonProduct,0)),LEFT(B3539,5)="gift_",H3539&lt;&gt;"United Kingdom"),"Drop","Keep")</f>
        <v/>
      </c>
    </row>
    <row r="3540">
      <c r="A3540" t="n">
        <v>540349</v>
      </c>
      <c r="B3540" t="n">
        <v>21977</v>
      </c>
      <c r="C3540" t="inlineStr">
        <is>
          <t>PACK OF 60 PINK PAISLEY CAKE CASES</t>
        </is>
      </c>
      <c r="D3540" t="n">
        <v>24</v>
      </c>
      <c r="E3540" s="8" t="n">
        <v>40549.58819444444</v>
      </c>
      <c r="F3540" s="9" t="n">
        <v>0.55</v>
      </c>
      <c r="G3540" t="n">
        <v>15379</v>
      </c>
      <c r="H3540" t="inlineStr">
        <is>
          <t>United Kingdom</t>
        </is>
      </c>
      <c r="I3540" s="10">
        <f>IF(OR(G3540="",LEFT(A3540,1)="C",D3540&lt;=0,F3540&lt;=0,ISNUMBER(MATCH(B3540,NonProduct,0)),LEFT(B3540,5)="gift_",H3540&lt;&gt;"United Kingdom"),"Drop","Keep")</f>
        <v/>
      </c>
    </row>
    <row r="3541">
      <c r="A3541" t="n">
        <v>540349</v>
      </c>
      <c r="B3541" t="n">
        <v>22131</v>
      </c>
      <c r="C3541" t="inlineStr">
        <is>
          <t xml:space="preserve">FOOD CONTAINER SET 3 LOVE HEART </t>
        </is>
      </c>
      <c r="D3541" t="n">
        <v>6</v>
      </c>
      <c r="E3541" s="8" t="n">
        <v>40549.58819444444</v>
      </c>
      <c r="F3541" s="9" t="n">
        <v>1.95</v>
      </c>
      <c r="G3541" t="n">
        <v>15379</v>
      </c>
      <c r="H3541" t="inlineStr">
        <is>
          <t>United Kingdom</t>
        </is>
      </c>
      <c r="I3541" s="10">
        <f>IF(OR(G3541="",LEFT(A3541,1)="C",D3541&lt;=0,F3541&lt;=0,ISNUMBER(MATCH(B3541,NonProduct,0)),LEFT(B3541,5)="gift_",H3541&lt;&gt;"United Kingdom"),"Drop","Keep")</f>
        <v/>
      </c>
    </row>
    <row r="3542">
      <c r="A3542" t="n">
        <v>540349</v>
      </c>
      <c r="B3542" t="n">
        <v>22804</v>
      </c>
      <c r="C3542" t="inlineStr">
        <is>
          <t>CANDLEHOLDER PINK HANGING HEART</t>
        </is>
      </c>
      <c r="D3542" t="n">
        <v>6</v>
      </c>
      <c r="E3542" s="8" t="n">
        <v>40549.58819444444</v>
      </c>
      <c r="F3542" s="9" t="n">
        <v>2.95</v>
      </c>
      <c r="G3542" t="n">
        <v>15379</v>
      </c>
      <c r="H3542" t="inlineStr">
        <is>
          <t>United Kingdom</t>
        </is>
      </c>
      <c r="I3542" s="10">
        <f>IF(OR(G3542="",LEFT(A3542,1)="C",D3542&lt;=0,F3542&lt;=0,ISNUMBER(MATCH(B3542,NonProduct,0)),LEFT(B3542,5)="gift_",H3542&lt;&gt;"United Kingdom"),"Drop","Keep")</f>
        <v/>
      </c>
    </row>
    <row r="3543">
      <c r="A3543" t="n">
        <v>540349</v>
      </c>
      <c r="B3543" t="n">
        <v>35971</v>
      </c>
      <c r="C3543" t="inlineStr">
        <is>
          <t>ROSE FOLKART HEART DECORATIONS</t>
        </is>
      </c>
      <c r="D3543" t="n">
        <v>24</v>
      </c>
      <c r="E3543" s="8" t="n">
        <v>40549.58819444444</v>
      </c>
      <c r="F3543" s="9" t="n">
        <v>1.25</v>
      </c>
      <c r="G3543" t="n">
        <v>15379</v>
      </c>
      <c r="H3543" t="inlineStr">
        <is>
          <t>United Kingdom</t>
        </is>
      </c>
      <c r="I3543" s="10">
        <f>IF(OR(G3543="",LEFT(A3543,1)="C",D3543&lt;=0,F3543&lt;=0,ISNUMBER(MATCH(B3543,NonProduct,0)),LEFT(B3543,5)="gift_",H3543&lt;&gt;"United Kingdom"),"Drop","Keep")</f>
        <v/>
      </c>
    </row>
    <row r="3544">
      <c r="A3544" t="n">
        <v>540349</v>
      </c>
      <c r="B3544" t="n">
        <v>84378</v>
      </c>
      <c r="C3544" t="inlineStr">
        <is>
          <t>SET OF 3 HEART COOKIE CUTTERS</t>
        </is>
      </c>
      <c r="D3544" t="n">
        <v>12</v>
      </c>
      <c r="E3544" s="8" t="n">
        <v>40549.58819444444</v>
      </c>
      <c r="F3544" s="9" t="n">
        <v>1.25</v>
      </c>
      <c r="G3544" t="n">
        <v>15379</v>
      </c>
      <c r="H3544" t="inlineStr">
        <is>
          <t>United Kingdom</t>
        </is>
      </c>
      <c r="I3544" s="10">
        <f>IF(OR(G3544="",LEFT(A3544,1)="C",D3544&lt;=0,F3544&lt;=0,ISNUMBER(MATCH(B3544,NonProduct,0)),LEFT(B3544,5)="gift_",H3544&lt;&gt;"United Kingdom"),"Drop","Keep")</f>
        <v/>
      </c>
    </row>
    <row r="3545">
      <c r="A3545" t="n">
        <v>540349</v>
      </c>
      <c r="B3545" t="n">
        <v>84992</v>
      </c>
      <c r="C3545" t="inlineStr">
        <is>
          <t>72 SWEETHEART FAIRY CAKE CASES</t>
        </is>
      </c>
      <c r="D3545" t="n">
        <v>24</v>
      </c>
      <c r="E3545" s="8" t="n">
        <v>40549.58819444444</v>
      </c>
      <c r="F3545" s="9" t="n">
        <v>0.55</v>
      </c>
      <c r="G3545" t="n">
        <v>15379</v>
      </c>
      <c r="H3545" t="inlineStr">
        <is>
          <t>United Kingdom</t>
        </is>
      </c>
      <c r="I3545" s="10">
        <f>IF(OR(G3545="",LEFT(A3545,1)="C",D3545&lt;=0,F3545&lt;=0,ISNUMBER(MATCH(B3545,NonProduct,0)),LEFT(B3545,5)="gift_",H3545&lt;&gt;"United Kingdom"),"Drop","Keep")</f>
        <v/>
      </c>
    </row>
    <row r="3546">
      <c r="A3546" t="n">
        <v>540349</v>
      </c>
      <c r="B3546" t="n">
        <v>21754</v>
      </c>
      <c r="C3546" t="inlineStr">
        <is>
          <t>HOME BUILDING BLOCK WORD</t>
        </is>
      </c>
      <c r="D3546" t="n">
        <v>3</v>
      </c>
      <c r="E3546" s="8" t="n">
        <v>40549.58819444444</v>
      </c>
      <c r="F3546" s="9" t="n">
        <v>5.95</v>
      </c>
      <c r="G3546" t="n">
        <v>15379</v>
      </c>
      <c r="H3546" t="inlineStr">
        <is>
          <t>United Kingdom</t>
        </is>
      </c>
      <c r="I3546" s="10">
        <f>IF(OR(G3546="",LEFT(A3546,1)="C",D3546&lt;=0,F3546&lt;=0,ISNUMBER(MATCH(B3546,NonProduct,0)),LEFT(B3546,5)="gift_",H3546&lt;&gt;"United Kingdom"),"Drop","Keep")</f>
        <v/>
      </c>
    </row>
    <row r="3547">
      <c r="A3547" t="n">
        <v>540350</v>
      </c>
      <c r="B3547" t="n">
        <v>22356</v>
      </c>
      <c r="C3547" t="inlineStr">
        <is>
          <t>CHARLOTTE BAG PINK POLKADOT</t>
        </is>
      </c>
      <c r="D3547" t="n">
        <v>1</v>
      </c>
      <c r="E3547" s="8" t="n">
        <v>40549.59305555555</v>
      </c>
      <c r="F3547" s="9" t="n">
        <v>0.85</v>
      </c>
      <c r="G3547" t="n">
        <v>18283</v>
      </c>
      <c r="H3547" t="inlineStr">
        <is>
          <t>United Kingdom</t>
        </is>
      </c>
      <c r="I3547" s="10">
        <f>IF(OR(G3547="",LEFT(A3547,1)="C",D3547&lt;=0,F3547&lt;=0,ISNUMBER(MATCH(B3547,NonProduct,0)),LEFT(B3547,5)="gift_",H3547&lt;&gt;"United Kingdom"),"Drop","Keep")</f>
        <v/>
      </c>
    </row>
    <row r="3548">
      <c r="A3548" t="n">
        <v>540350</v>
      </c>
      <c r="B3548" t="n">
        <v>20726</v>
      </c>
      <c r="C3548" t="inlineStr">
        <is>
          <t>LUNCH BAG WOODLAND</t>
        </is>
      </c>
      <c r="D3548" t="n">
        <v>1</v>
      </c>
      <c r="E3548" s="8" t="n">
        <v>40549.59305555555</v>
      </c>
      <c r="F3548" s="9" t="n">
        <v>1.65</v>
      </c>
      <c r="G3548" t="n">
        <v>18283</v>
      </c>
      <c r="H3548" t="inlineStr">
        <is>
          <t>United Kingdom</t>
        </is>
      </c>
      <c r="I3548" s="10">
        <f>IF(OR(G3548="",LEFT(A3548,1)="C",D3548&lt;=0,F3548&lt;=0,ISNUMBER(MATCH(B3548,NonProduct,0)),LEFT(B3548,5)="gift_",H3548&lt;&gt;"United Kingdom"),"Drop","Keep")</f>
        <v/>
      </c>
    </row>
    <row r="3549">
      <c r="A3549" t="n">
        <v>540350</v>
      </c>
      <c r="B3549" t="n">
        <v>22384</v>
      </c>
      <c r="C3549" t="inlineStr">
        <is>
          <t>LUNCH BAG PINK POLKADOT</t>
        </is>
      </c>
      <c r="D3549" t="n">
        <v>1</v>
      </c>
      <c r="E3549" s="8" t="n">
        <v>40549.59305555555</v>
      </c>
      <c r="F3549" s="9" t="n">
        <v>1.65</v>
      </c>
      <c r="G3549" t="n">
        <v>18283</v>
      </c>
      <c r="H3549" t="inlineStr">
        <is>
          <t>United Kingdom</t>
        </is>
      </c>
      <c r="I3549" s="10">
        <f>IF(OR(G3549="",LEFT(A3549,1)="C",D3549&lt;=0,F3549&lt;=0,ISNUMBER(MATCH(B3549,NonProduct,0)),LEFT(B3549,5)="gift_",H3549&lt;&gt;"United Kingdom"),"Drop","Keep")</f>
        <v/>
      </c>
    </row>
    <row r="3550">
      <c r="A3550" t="n">
        <v>540350</v>
      </c>
      <c r="B3550" t="n">
        <v>22386</v>
      </c>
      <c r="C3550" t="inlineStr">
        <is>
          <t>JUMBO BAG PINK POLKADOT</t>
        </is>
      </c>
      <c r="D3550" t="n">
        <v>1</v>
      </c>
      <c r="E3550" s="8" t="n">
        <v>40549.59305555555</v>
      </c>
      <c r="F3550" s="9" t="n">
        <v>1.95</v>
      </c>
      <c r="G3550" t="n">
        <v>18283</v>
      </c>
      <c r="H3550" t="inlineStr">
        <is>
          <t>United Kingdom</t>
        </is>
      </c>
      <c r="I3550" s="10">
        <f>IF(OR(G3550="",LEFT(A3550,1)="C",D3550&lt;=0,F3550&lt;=0,ISNUMBER(MATCH(B3550,NonProduct,0)),LEFT(B3550,5)="gift_",H3550&lt;&gt;"United Kingdom"),"Drop","Keep")</f>
        <v/>
      </c>
    </row>
    <row r="3551">
      <c r="A3551" t="n">
        <v>540350</v>
      </c>
      <c r="B3551" t="n">
        <v>20717</v>
      </c>
      <c r="C3551" t="inlineStr">
        <is>
          <t>STRAWBERRY SHOPPER BAG</t>
        </is>
      </c>
      <c r="D3551" t="n">
        <v>1</v>
      </c>
      <c r="E3551" s="8" t="n">
        <v>40549.59305555555</v>
      </c>
      <c r="F3551" s="9" t="n">
        <v>1.25</v>
      </c>
      <c r="G3551" t="n">
        <v>18283</v>
      </c>
      <c r="H3551" t="inlineStr">
        <is>
          <t>United Kingdom</t>
        </is>
      </c>
      <c r="I3551" s="10">
        <f>IF(OR(G3551="",LEFT(A3551,1)="C",D3551&lt;=0,F3551&lt;=0,ISNUMBER(MATCH(B3551,NonProduct,0)),LEFT(B3551,5)="gift_",H3551&lt;&gt;"United Kingdom"),"Drop","Keep")</f>
        <v/>
      </c>
    </row>
    <row r="3552">
      <c r="A3552" t="n">
        <v>540350</v>
      </c>
      <c r="B3552" t="n">
        <v>20718</v>
      </c>
      <c r="C3552" t="inlineStr">
        <is>
          <t>RED RETROSPOT SHOPPER BAG</t>
        </is>
      </c>
      <c r="D3552" t="n">
        <v>1</v>
      </c>
      <c r="E3552" s="8" t="n">
        <v>40549.59305555555</v>
      </c>
      <c r="F3552" s="9" t="n">
        <v>1.25</v>
      </c>
      <c r="G3552" t="n">
        <v>18283</v>
      </c>
      <c r="H3552" t="inlineStr">
        <is>
          <t>United Kingdom</t>
        </is>
      </c>
      <c r="I3552" s="10">
        <f>IF(OR(G3552="",LEFT(A3552,1)="C",D3552&lt;=0,F3552&lt;=0,ISNUMBER(MATCH(B3552,NonProduct,0)),LEFT(B3552,5)="gift_",H3552&lt;&gt;"United Kingdom"),"Drop","Keep")</f>
        <v/>
      </c>
    </row>
    <row r="3553">
      <c r="A3553" t="n">
        <v>540350</v>
      </c>
      <c r="B3553" t="inlineStr">
        <is>
          <t>85099F</t>
        </is>
      </c>
      <c r="C3553" t="inlineStr">
        <is>
          <t>JUMBO BAG STRAWBERRY</t>
        </is>
      </c>
      <c r="D3553" t="n">
        <v>1</v>
      </c>
      <c r="E3553" s="8" t="n">
        <v>40549.59305555555</v>
      </c>
      <c r="F3553" s="9" t="n">
        <v>1.95</v>
      </c>
      <c r="G3553" t="n">
        <v>18283</v>
      </c>
      <c r="H3553" t="inlineStr">
        <is>
          <t>United Kingdom</t>
        </is>
      </c>
      <c r="I3553" s="10">
        <f>IF(OR(G3553="",LEFT(A3553,1)="C",D3553&lt;=0,F3553&lt;=0,ISNUMBER(MATCH(B3553,NonProduct,0)),LEFT(B3553,5)="gift_",H3553&lt;&gt;"United Kingdom"),"Drop","Keep")</f>
        <v/>
      </c>
    </row>
    <row r="3554">
      <c r="A3554" t="n">
        <v>540350</v>
      </c>
      <c r="B3554" t="inlineStr">
        <is>
          <t>85099B</t>
        </is>
      </c>
      <c r="C3554" t="inlineStr">
        <is>
          <t>JUMBO BAG RED RETROSPOT</t>
        </is>
      </c>
      <c r="D3554" t="n">
        <v>2</v>
      </c>
      <c r="E3554" s="8" t="n">
        <v>40549.59305555555</v>
      </c>
      <c r="F3554" s="9" t="n">
        <v>1.95</v>
      </c>
      <c r="G3554" t="n">
        <v>18283</v>
      </c>
      <c r="H3554" t="inlineStr">
        <is>
          <t>United Kingdom</t>
        </is>
      </c>
      <c r="I3554" s="10">
        <f>IF(OR(G3554="",LEFT(A3554,1)="C",D3554&lt;=0,F3554&lt;=0,ISNUMBER(MATCH(B3554,NonProduct,0)),LEFT(B3554,5)="gift_",H3554&lt;&gt;"United Kingdom"),"Drop","Keep")</f>
        <v/>
      </c>
    </row>
    <row r="3555">
      <c r="A3555" t="n">
        <v>540350</v>
      </c>
      <c r="B3555" t="n">
        <v>22385</v>
      </c>
      <c r="C3555" t="inlineStr">
        <is>
          <t>JUMBO BAG SPACEBOY DESIGN</t>
        </is>
      </c>
      <c r="D3555" t="n">
        <v>1</v>
      </c>
      <c r="E3555" s="8" t="n">
        <v>40549.59305555555</v>
      </c>
      <c r="F3555" s="9" t="n">
        <v>1.95</v>
      </c>
      <c r="G3555" t="n">
        <v>18283</v>
      </c>
      <c r="H3555" t="inlineStr">
        <is>
          <t>United Kingdom</t>
        </is>
      </c>
      <c r="I3555" s="10">
        <f>IF(OR(G3555="",LEFT(A3555,1)="C",D3555&lt;=0,F3555&lt;=0,ISNUMBER(MATCH(B3555,NonProduct,0)),LEFT(B3555,5)="gift_",H3555&lt;&gt;"United Kingdom"),"Drop","Keep")</f>
        <v/>
      </c>
    </row>
    <row r="3556">
      <c r="A3556" t="n">
        <v>540350</v>
      </c>
      <c r="B3556" t="n">
        <v>21930</v>
      </c>
      <c r="C3556" t="inlineStr">
        <is>
          <t>JUMBO STORAGE BAG SKULLS</t>
        </is>
      </c>
      <c r="D3556" t="n">
        <v>1</v>
      </c>
      <c r="E3556" s="8" t="n">
        <v>40549.59305555555</v>
      </c>
      <c r="F3556" s="9" t="n">
        <v>1.95</v>
      </c>
      <c r="G3556" t="n">
        <v>18283</v>
      </c>
      <c r="H3556" t="inlineStr">
        <is>
          <t>United Kingdom</t>
        </is>
      </c>
      <c r="I3556" s="10">
        <f>IF(OR(G3556="",LEFT(A3556,1)="C",D3556&lt;=0,F3556&lt;=0,ISNUMBER(MATCH(B3556,NonProduct,0)),LEFT(B3556,5)="gift_",H3556&lt;&gt;"United Kingdom"),"Drop","Keep")</f>
        <v/>
      </c>
    </row>
    <row r="3557">
      <c r="A3557" t="n">
        <v>540350</v>
      </c>
      <c r="B3557" t="n">
        <v>20712</v>
      </c>
      <c r="C3557" t="inlineStr">
        <is>
          <t>JUMBO BAG WOODLAND ANIMALS</t>
        </is>
      </c>
      <c r="D3557" t="n">
        <v>1</v>
      </c>
      <c r="E3557" s="8" t="n">
        <v>40549.59305555555</v>
      </c>
      <c r="F3557" s="9" t="n">
        <v>1.95</v>
      </c>
      <c r="G3557" t="n">
        <v>18283</v>
      </c>
      <c r="H3557" t="inlineStr">
        <is>
          <t>United Kingdom</t>
        </is>
      </c>
      <c r="I3557" s="10">
        <f>IF(OR(G3557="",LEFT(A3557,1)="C",D3557&lt;=0,F3557&lt;=0,ISNUMBER(MATCH(B3557,NonProduct,0)),LEFT(B3557,5)="gift_",H3557&lt;&gt;"United Kingdom"),"Drop","Keep")</f>
        <v/>
      </c>
    </row>
    <row r="3558">
      <c r="A3558" t="n">
        <v>540350</v>
      </c>
      <c r="B3558" t="n">
        <v>21931</v>
      </c>
      <c r="C3558" t="inlineStr">
        <is>
          <t>JUMBO STORAGE BAG SUKI</t>
        </is>
      </c>
      <c r="D3558" t="n">
        <v>2</v>
      </c>
      <c r="E3558" s="8" t="n">
        <v>40549.59305555555</v>
      </c>
      <c r="F3558" s="9" t="n">
        <v>1.95</v>
      </c>
      <c r="G3558" t="n">
        <v>18283</v>
      </c>
      <c r="H3558" t="inlineStr">
        <is>
          <t>United Kingdom</t>
        </is>
      </c>
      <c r="I3558" s="10">
        <f>IF(OR(G3558="",LEFT(A3558,1)="C",D3558&lt;=0,F3558&lt;=0,ISNUMBER(MATCH(B3558,NonProduct,0)),LEFT(B3558,5)="gift_",H3558&lt;&gt;"United Kingdom"),"Drop","Keep")</f>
        <v/>
      </c>
    </row>
    <row r="3559">
      <c r="A3559" t="n">
        <v>540350</v>
      </c>
      <c r="B3559" t="n">
        <v>22355</v>
      </c>
      <c r="C3559" t="inlineStr">
        <is>
          <t>CHARLOTTE BAG SUKI DESIGN</t>
        </is>
      </c>
      <c r="D3559" t="n">
        <v>1</v>
      </c>
      <c r="E3559" s="8" t="n">
        <v>40549.59305555555</v>
      </c>
      <c r="F3559" s="9" t="n">
        <v>0.85</v>
      </c>
      <c r="G3559" t="n">
        <v>18283</v>
      </c>
      <c r="H3559" t="inlineStr">
        <is>
          <t>United Kingdom</t>
        </is>
      </c>
      <c r="I3559" s="10">
        <f>IF(OR(G3559="",LEFT(A3559,1)="C",D3559&lt;=0,F3559&lt;=0,ISNUMBER(MATCH(B3559,NonProduct,0)),LEFT(B3559,5)="gift_",H3559&lt;&gt;"United Kingdom"),"Drop","Keep")</f>
        <v/>
      </c>
    </row>
    <row r="3560">
      <c r="A3560" t="n">
        <v>540350</v>
      </c>
      <c r="B3560" t="n">
        <v>22383</v>
      </c>
      <c r="C3560" t="inlineStr">
        <is>
          <t xml:space="preserve">LUNCH BAG SUKI  DESIGN </t>
        </is>
      </c>
      <c r="D3560" t="n">
        <v>1</v>
      </c>
      <c r="E3560" s="8" t="n">
        <v>40549.59305555555</v>
      </c>
      <c r="F3560" s="9" t="n">
        <v>1.65</v>
      </c>
      <c r="G3560" t="n">
        <v>18283</v>
      </c>
      <c r="H3560" t="inlineStr">
        <is>
          <t>United Kingdom</t>
        </is>
      </c>
      <c r="I3560" s="10">
        <f>IF(OR(G3560="",LEFT(A3560,1)="C",D3560&lt;=0,F3560&lt;=0,ISNUMBER(MATCH(B3560,NonProduct,0)),LEFT(B3560,5)="gift_",H3560&lt;&gt;"United Kingdom"),"Drop","Keep")</f>
        <v/>
      </c>
    </row>
    <row r="3561">
      <c r="A3561" t="n">
        <v>540350</v>
      </c>
      <c r="B3561" t="n">
        <v>21231</v>
      </c>
      <c r="C3561" t="inlineStr">
        <is>
          <t>SWEETHEART CERAMIC TRINKET BOX</t>
        </is>
      </c>
      <c r="D3561" t="n">
        <v>1</v>
      </c>
      <c r="E3561" s="8" t="n">
        <v>40549.59305555555</v>
      </c>
      <c r="F3561" s="9" t="n">
        <v>1.25</v>
      </c>
      <c r="G3561" t="n">
        <v>18283</v>
      </c>
      <c r="H3561" t="inlineStr">
        <is>
          <t>United Kingdom</t>
        </is>
      </c>
      <c r="I3561" s="10">
        <f>IF(OR(G3561="",LEFT(A3561,1)="C",D3561&lt;=0,F3561&lt;=0,ISNUMBER(MATCH(B3561,NonProduct,0)),LEFT(B3561,5)="gift_",H3561&lt;&gt;"United Kingdom"),"Drop","Keep")</f>
        <v/>
      </c>
    </row>
    <row r="3562">
      <c r="A3562" t="n">
        <v>540350</v>
      </c>
      <c r="B3562" t="n">
        <v>22653</v>
      </c>
      <c r="C3562" t="inlineStr">
        <is>
          <t xml:space="preserve">BUTTON BOX </t>
        </is>
      </c>
      <c r="D3562" t="n">
        <v>1</v>
      </c>
      <c r="E3562" s="8" t="n">
        <v>40549.59305555555</v>
      </c>
      <c r="F3562" s="9" t="n">
        <v>1.95</v>
      </c>
      <c r="G3562" t="n">
        <v>18283</v>
      </c>
      <c r="H3562" t="inlineStr">
        <is>
          <t>United Kingdom</t>
        </is>
      </c>
      <c r="I3562" s="10">
        <f>IF(OR(G3562="",LEFT(A3562,1)="C",D3562&lt;=0,F3562&lt;=0,ISNUMBER(MATCH(B3562,NonProduct,0)),LEFT(B3562,5)="gift_",H3562&lt;&gt;"United Kingdom"),"Drop","Keep")</f>
        <v/>
      </c>
    </row>
    <row r="3563">
      <c r="A3563" t="n">
        <v>540350</v>
      </c>
      <c r="B3563" t="n">
        <v>22652</v>
      </c>
      <c r="C3563" t="inlineStr">
        <is>
          <t>TRAVEL SEWING KIT</t>
        </is>
      </c>
      <c r="D3563" t="n">
        <v>1</v>
      </c>
      <c r="E3563" s="8" t="n">
        <v>40549.59305555555</v>
      </c>
      <c r="F3563" s="9" t="n">
        <v>1.65</v>
      </c>
      <c r="G3563" t="n">
        <v>18283</v>
      </c>
      <c r="H3563" t="inlineStr">
        <is>
          <t>United Kingdom</t>
        </is>
      </c>
      <c r="I3563" s="10">
        <f>IF(OR(G3563="",LEFT(A3563,1)="C",D3563&lt;=0,F3563&lt;=0,ISNUMBER(MATCH(B3563,NonProduct,0)),LEFT(B3563,5)="gift_",H3563&lt;&gt;"United Kingdom"),"Drop","Keep")</f>
        <v/>
      </c>
    </row>
    <row r="3564">
      <c r="A3564" t="n">
        <v>540350</v>
      </c>
      <c r="B3564" t="n">
        <v>21232</v>
      </c>
      <c r="C3564" t="inlineStr">
        <is>
          <t>STRAWBERRY CERAMIC TRINKET BOX</t>
        </is>
      </c>
      <c r="D3564" t="n">
        <v>1</v>
      </c>
      <c r="E3564" s="8" t="n">
        <v>40549.59305555555</v>
      </c>
      <c r="F3564" s="9" t="n">
        <v>1.25</v>
      </c>
      <c r="G3564" t="n">
        <v>18283</v>
      </c>
      <c r="H3564" t="inlineStr">
        <is>
          <t>United Kingdom</t>
        </is>
      </c>
      <c r="I3564" s="10">
        <f>IF(OR(G3564="",LEFT(A3564,1)="C",D3564&lt;=0,F3564&lt;=0,ISNUMBER(MATCH(B3564,NonProduct,0)),LEFT(B3564,5)="gift_",H3564&lt;&gt;"United Kingdom"),"Drop","Keep")</f>
        <v/>
      </c>
    </row>
    <row r="3565">
      <c r="A3565" t="n">
        <v>540350</v>
      </c>
      <c r="B3565" t="n">
        <v>21733</v>
      </c>
      <c r="C3565" t="inlineStr">
        <is>
          <t>RED HANGING HEART T-LIGHT HOLDER</t>
        </is>
      </c>
      <c r="D3565" t="n">
        <v>1</v>
      </c>
      <c r="E3565" s="8" t="n">
        <v>40549.59305555555</v>
      </c>
      <c r="F3565" s="9" t="n">
        <v>2.95</v>
      </c>
      <c r="G3565" t="n">
        <v>18283</v>
      </c>
      <c r="H3565" t="inlineStr">
        <is>
          <t>United Kingdom</t>
        </is>
      </c>
      <c r="I3565" s="10">
        <f>IF(OR(G3565="",LEFT(A3565,1)="C",D3565&lt;=0,F3565&lt;=0,ISNUMBER(MATCH(B3565,NonProduct,0)),LEFT(B3565,5)="gift_",H3565&lt;&gt;"United Kingdom"),"Drop","Keep")</f>
        <v/>
      </c>
    </row>
    <row r="3566">
      <c r="A3566" t="n">
        <v>540350</v>
      </c>
      <c r="B3566" t="n">
        <v>22645</v>
      </c>
      <c r="C3566" t="inlineStr">
        <is>
          <t>CERAMIC HEART FAIRY CAKE MONEY BANK</t>
        </is>
      </c>
      <c r="D3566" t="n">
        <v>1</v>
      </c>
      <c r="E3566" s="8" t="n">
        <v>40549.59305555555</v>
      </c>
      <c r="F3566" s="9" t="n">
        <v>1.45</v>
      </c>
      <c r="G3566" t="n">
        <v>18283</v>
      </c>
      <c r="H3566" t="inlineStr">
        <is>
          <t>United Kingdom</t>
        </is>
      </c>
      <c r="I3566" s="10">
        <f>IF(OR(G3566="",LEFT(A3566,1)="C",D3566&lt;=0,F3566&lt;=0,ISNUMBER(MATCH(B3566,NonProduct,0)),LEFT(B3566,5)="gift_",H3566&lt;&gt;"United Kingdom"),"Drop","Keep")</f>
        <v/>
      </c>
    </row>
    <row r="3567">
      <c r="A3567" t="n">
        <v>540350</v>
      </c>
      <c r="B3567" t="n">
        <v>22646</v>
      </c>
      <c r="C3567" t="inlineStr">
        <is>
          <t>CERAMIC STRAWBERRY CAKE MONEY BANK</t>
        </is>
      </c>
      <c r="D3567" t="n">
        <v>1</v>
      </c>
      <c r="E3567" s="8" t="n">
        <v>40549.59305555555</v>
      </c>
      <c r="F3567" s="9" t="n">
        <v>1.45</v>
      </c>
      <c r="G3567" t="n">
        <v>18283</v>
      </c>
      <c r="H3567" t="inlineStr">
        <is>
          <t>United Kingdom</t>
        </is>
      </c>
      <c r="I3567" s="10">
        <f>IF(OR(G3567="",LEFT(A3567,1)="C",D3567&lt;=0,F3567&lt;=0,ISNUMBER(MATCH(B3567,NonProduct,0)),LEFT(B3567,5)="gift_",H3567&lt;&gt;"United Kingdom"),"Drop","Keep")</f>
        <v/>
      </c>
    </row>
    <row r="3568">
      <c r="A3568" t="n">
        <v>540350</v>
      </c>
      <c r="B3568" t="n">
        <v>22644</v>
      </c>
      <c r="C3568" t="inlineStr">
        <is>
          <t>CERAMIC CHERRY CAKE MONEY BANK</t>
        </is>
      </c>
      <c r="D3568" t="n">
        <v>1</v>
      </c>
      <c r="E3568" s="8" t="n">
        <v>40549.59305555555</v>
      </c>
      <c r="F3568" s="9" t="n">
        <v>1.45</v>
      </c>
      <c r="G3568" t="n">
        <v>18283</v>
      </c>
      <c r="H3568" t="inlineStr">
        <is>
          <t>United Kingdom</t>
        </is>
      </c>
      <c r="I3568" s="10">
        <f>IF(OR(G3568="",LEFT(A3568,1)="C",D3568&lt;=0,F3568&lt;=0,ISNUMBER(MATCH(B3568,NonProduct,0)),LEFT(B3568,5)="gift_",H3568&lt;&gt;"United Kingdom"),"Drop","Keep")</f>
        <v/>
      </c>
    </row>
    <row r="3569">
      <c r="A3569" t="n">
        <v>540350</v>
      </c>
      <c r="B3569" t="n">
        <v>22068</v>
      </c>
      <c r="C3569" t="inlineStr">
        <is>
          <t>BLACK PIRATE TREASURE CHEST</t>
        </is>
      </c>
      <c r="D3569" t="n">
        <v>2</v>
      </c>
      <c r="E3569" s="8" t="n">
        <v>40549.59305555555</v>
      </c>
      <c r="F3569" s="9" t="n">
        <v>1.65</v>
      </c>
      <c r="G3569" t="n">
        <v>18283</v>
      </c>
      <c r="H3569" t="inlineStr">
        <is>
          <t>United Kingdom</t>
        </is>
      </c>
      <c r="I3569" s="10">
        <f>IF(OR(G3569="",LEFT(A3569,1)="C",D3569&lt;=0,F3569&lt;=0,ISNUMBER(MATCH(B3569,NonProduct,0)),LEFT(B3569,5)="gift_",H3569&lt;&gt;"United Kingdom"),"Drop","Keep")</f>
        <v/>
      </c>
    </row>
    <row r="3570">
      <c r="A3570" t="n">
        <v>540350</v>
      </c>
      <c r="B3570" t="n">
        <v>84380</v>
      </c>
      <c r="C3570" t="inlineStr">
        <is>
          <t>SET OF 3 BUTTERFLY COOKIE CUTTERS</t>
        </is>
      </c>
      <c r="D3570" t="n">
        <v>1</v>
      </c>
      <c r="E3570" s="8" t="n">
        <v>40549.59305555555</v>
      </c>
      <c r="F3570" s="9" t="n">
        <v>1.25</v>
      </c>
      <c r="G3570" t="n">
        <v>18283</v>
      </c>
      <c r="H3570" t="inlineStr">
        <is>
          <t>United Kingdom</t>
        </is>
      </c>
      <c r="I3570" s="10">
        <f>IF(OR(G3570="",LEFT(A3570,1)="C",D3570&lt;=0,F3570&lt;=0,ISNUMBER(MATCH(B3570,NonProduct,0)),LEFT(B3570,5)="gift_",H3570&lt;&gt;"United Kingdom"),"Drop","Keep")</f>
        <v/>
      </c>
    </row>
    <row r="3571">
      <c r="A3571" t="n">
        <v>540350</v>
      </c>
      <c r="B3571" t="n">
        <v>84378</v>
      </c>
      <c r="C3571" t="inlineStr">
        <is>
          <t>SET OF 3 HEART COOKIE CUTTERS</t>
        </is>
      </c>
      <c r="D3571" t="n">
        <v>1</v>
      </c>
      <c r="E3571" s="8" t="n">
        <v>40549.59305555555</v>
      </c>
      <c r="F3571" s="9" t="n">
        <v>1.25</v>
      </c>
      <c r="G3571" t="n">
        <v>18283</v>
      </c>
      <c r="H3571" t="inlineStr">
        <is>
          <t>United Kingdom</t>
        </is>
      </c>
      <c r="I3571" s="10">
        <f>IF(OR(G3571="",LEFT(A3571,1)="C",D3571&lt;=0,F3571&lt;=0,ISNUMBER(MATCH(B3571,NonProduct,0)),LEFT(B3571,5)="gift_",H3571&lt;&gt;"United Kingdom"),"Drop","Keep")</f>
        <v/>
      </c>
    </row>
    <row r="3572">
      <c r="A3572" t="n">
        <v>540350</v>
      </c>
      <c r="B3572" t="n">
        <v>22722</v>
      </c>
      <c r="C3572" t="inlineStr">
        <is>
          <t>SET OF 6 SPICE TINS PANTRY DESIGN</t>
        </is>
      </c>
      <c r="D3572" t="n">
        <v>1</v>
      </c>
      <c r="E3572" s="8" t="n">
        <v>40549.59305555555</v>
      </c>
      <c r="F3572" s="9" t="n">
        <v>3.95</v>
      </c>
      <c r="G3572" t="n">
        <v>18283</v>
      </c>
      <c r="H3572" t="inlineStr">
        <is>
          <t>United Kingdom</t>
        </is>
      </c>
      <c r="I3572" s="10">
        <f>IF(OR(G3572="",LEFT(A3572,1)="C",D3572&lt;=0,F3572&lt;=0,ISNUMBER(MATCH(B3572,NonProduct,0)),LEFT(B3572,5)="gift_",H3572&lt;&gt;"United Kingdom"),"Drop","Keep")</f>
        <v/>
      </c>
    </row>
    <row r="3573">
      <c r="A3573" t="n">
        <v>540350</v>
      </c>
      <c r="B3573" t="n">
        <v>21874</v>
      </c>
      <c r="C3573" t="inlineStr">
        <is>
          <t>GIN AND TONIC MUG</t>
        </is>
      </c>
      <c r="D3573" t="n">
        <v>1</v>
      </c>
      <c r="E3573" s="8" t="n">
        <v>40549.59305555555</v>
      </c>
      <c r="F3573" s="9" t="n">
        <v>1.25</v>
      </c>
      <c r="G3573" t="n">
        <v>18283</v>
      </c>
      <c r="H3573" t="inlineStr">
        <is>
          <t>United Kingdom</t>
        </is>
      </c>
      <c r="I3573" s="10">
        <f>IF(OR(G3573="",LEFT(A3573,1)="C",D3573&lt;=0,F3573&lt;=0,ISNUMBER(MATCH(B3573,NonProduct,0)),LEFT(B3573,5)="gift_",H3573&lt;&gt;"United Kingdom"),"Drop","Keep")</f>
        <v/>
      </c>
    </row>
    <row r="3574">
      <c r="A3574" t="n">
        <v>540350</v>
      </c>
      <c r="B3574" t="n">
        <v>21870</v>
      </c>
      <c r="C3574" t="inlineStr">
        <is>
          <t>I CAN ONLY PLEASE ONE PERSON MUG</t>
        </is>
      </c>
      <c r="D3574" t="n">
        <v>1</v>
      </c>
      <c r="E3574" s="8" t="n">
        <v>40549.59305555555</v>
      </c>
      <c r="F3574" s="9" t="n">
        <v>1.25</v>
      </c>
      <c r="G3574" t="n">
        <v>18283</v>
      </c>
      <c r="H3574" t="inlineStr">
        <is>
          <t>United Kingdom</t>
        </is>
      </c>
      <c r="I3574" s="10">
        <f>IF(OR(G3574="",LEFT(A3574,1)="C",D3574&lt;=0,F3574&lt;=0,ISNUMBER(MATCH(B3574,NonProduct,0)),LEFT(B3574,5)="gift_",H3574&lt;&gt;"United Kingdom"),"Drop","Keep")</f>
        <v/>
      </c>
    </row>
    <row r="3575">
      <c r="A3575" t="n">
        <v>540350</v>
      </c>
      <c r="B3575" t="n">
        <v>21872</v>
      </c>
      <c r="C3575" t="inlineStr">
        <is>
          <t>GLAMOROUS  MUG</t>
        </is>
      </c>
      <c r="D3575" t="n">
        <v>1</v>
      </c>
      <c r="E3575" s="8" t="n">
        <v>40549.59305555555</v>
      </c>
      <c r="F3575" s="9" t="n">
        <v>1.25</v>
      </c>
      <c r="G3575" t="n">
        <v>18283</v>
      </c>
      <c r="H3575" t="inlineStr">
        <is>
          <t>United Kingdom</t>
        </is>
      </c>
      <c r="I3575" s="10">
        <f>IF(OR(G3575="",LEFT(A3575,1)="C",D3575&lt;=0,F3575&lt;=0,ISNUMBER(MATCH(B3575,NonProduct,0)),LEFT(B3575,5)="gift_",H3575&lt;&gt;"United Kingdom"),"Drop","Keep")</f>
        <v/>
      </c>
    </row>
    <row r="3576">
      <c r="A3576" t="n">
        <v>540350</v>
      </c>
      <c r="B3576" t="n">
        <v>21068</v>
      </c>
      <c r="C3576" t="inlineStr">
        <is>
          <t>VINTAGE BILLBOARD LOVE/HATE MUG</t>
        </is>
      </c>
      <c r="D3576" t="n">
        <v>1</v>
      </c>
      <c r="E3576" s="8" t="n">
        <v>40549.59305555555</v>
      </c>
      <c r="F3576" s="9" t="n">
        <v>1.25</v>
      </c>
      <c r="G3576" t="n">
        <v>18283</v>
      </c>
      <c r="H3576" t="inlineStr">
        <is>
          <t>United Kingdom</t>
        </is>
      </c>
      <c r="I3576" s="10">
        <f>IF(OR(G3576="",LEFT(A3576,1)="C",D3576&lt;=0,F3576&lt;=0,ISNUMBER(MATCH(B3576,NonProduct,0)),LEFT(B3576,5)="gift_",H3576&lt;&gt;"United Kingdom"),"Drop","Keep")</f>
        <v/>
      </c>
    </row>
    <row r="3577">
      <c r="A3577" t="n">
        <v>540350</v>
      </c>
      <c r="B3577" t="n">
        <v>22666</v>
      </c>
      <c r="C3577" t="inlineStr">
        <is>
          <t>RECIPE BOX PANTRY YELLOW DESIGN</t>
        </is>
      </c>
      <c r="D3577" t="n">
        <v>1</v>
      </c>
      <c r="E3577" s="8" t="n">
        <v>40549.59305555555</v>
      </c>
      <c r="F3577" s="9" t="n">
        <v>2.95</v>
      </c>
      <c r="G3577" t="n">
        <v>18283</v>
      </c>
      <c r="H3577" t="inlineStr">
        <is>
          <t>United Kingdom</t>
        </is>
      </c>
      <c r="I3577" s="10">
        <f>IF(OR(G3577="",LEFT(A3577,1)="C",D3577&lt;=0,F3577&lt;=0,ISNUMBER(MATCH(B3577,NonProduct,0)),LEFT(B3577,5)="gift_",H3577&lt;&gt;"United Kingdom"),"Drop","Keep")</f>
        <v/>
      </c>
    </row>
    <row r="3578">
      <c r="A3578" t="n">
        <v>540350</v>
      </c>
      <c r="B3578" t="n">
        <v>22654</v>
      </c>
      <c r="C3578" t="inlineStr">
        <is>
          <t xml:space="preserve">DELUXE SEWING KIT </t>
        </is>
      </c>
      <c r="D3578" t="n">
        <v>1</v>
      </c>
      <c r="E3578" s="8" t="n">
        <v>40549.59305555555</v>
      </c>
      <c r="F3578" s="9" t="n">
        <v>5.95</v>
      </c>
      <c r="G3578" t="n">
        <v>18283</v>
      </c>
      <c r="H3578" t="inlineStr">
        <is>
          <t>United Kingdom</t>
        </is>
      </c>
      <c r="I3578" s="10">
        <f>IF(OR(G3578="",LEFT(A3578,1)="C",D3578&lt;=0,F3578&lt;=0,ISNUMBER(MATCH(B3578,NonProduct,0)),LEFT(B3578,5)="gift_",H3578&lt;&gt;"United Kingdom"),"Drop","Keep")</f>
        <v/>
      </c>
    </row>
    <row r="3579">
      <c r="A3579" t="n">
        <v>540350</v>
      </c>
      <c r="B3579" t="n">
        <v>22750</v>
      </c>
      <c r="C3579" t="inlineStr">
        <is>
          <t>FELTCRAFT PRINCESS LOLA DOLL</t>
        </is>
      </c>
      <c r="D3579" t="n">
        <v>1</v>
      </c>
      <c r="E3579" s="8" t="n">
        <v>40549.59305555555</v>
      </c>
      <c r="F3579" s="9" t="n">
        <v>3.75</v>
      </c>
      <c r="G3579" t="n">
        <v>18283</v>
      </c>
      <c r="H3579" t="inlineStr">
        <is>
          <t>United Kingdom</t>
        </is>
      </c>
      <c r="I3579" s="10">
        <f>IF(OR(G3579="",LEFT(A3579,1)="C",D3579&lt;=0,F3579&lt;=0,ISNUMBER(MATCH(B3579,NonProduct,0)),LEFT(B3579,5)="gift_",H3579&lt;&gt;"United Kingdom"),"Drop","Keep")</f>
        <v/>
      </c>
    </row>
    <row r="3580">
      <c r="A3580" t="n">
        <v>540350</v>
      </c>
      <c r="B3580" t="n">
        <v>22271</v>
      </c>
      <c r="C3580" t="inlineStr">
        <is>
          <t>FELTCRAFT DOLL ROSIE</t>
        </is>
      </c>
      <c r="D3580" t="n">
        <v>1</v>
      </c>
      <c r="E3580" s="8" t="n">
        <v>40549.59305555555</v>
      </c>
      <c r="F3580" s="9" t="n">
        <v>2.95</v>
      </c>
      <c r="G3580" t="n">
        <v>18283</v>
      </c>
      <c r="H3580" t="inlineStr">
        <is>
          <t>United Kingdom</t>
        </is>
      </c>
      <c r="I3580" s="10">
        <f>IF(OR(G3580="",LEFT(A3580,1)="C",D3580&lt;=0,F3580&lt;=0,ISNUMBER(MATCH(B3580,NonProduct,0)),LEFT(B3580,5)="gift_",H3580&lt;&gt;"United Kingdom"),"Drop","Keep")</f>
        <v/>
      </c>
    </row>
    <row r="3581">
      <c r="A3581" t="n">
        <v>540350</v>
      </c>
      <c r="B3581" t="n">
        <v>22720</v>
      </c>
      <c r="C3581" t="inlineStr">
        <is>
          <t xml:space="preserve">SET OF 3 CAKE TINS PANTRY DESIGN </t>
        </is>
      </c>
      <c r="D3581" t="n">
        <v>1</v>
      </c>
      <c r="E3581" s="8" t="n">
        <v>40549.59305555555</v>
      </c>
      <c r="F3581" s="9" t="n">
        <v>4.95</v>
      </c>
      <c r="G3581" t="n">
        <v>18283</v>
      </c>
      <c r="H3581" t="inlineStr">
        <is>
          <t>United Kingdom</t>
        </is>
      </c>
      <c r="I3581" s="10">
        <f>IF(OR(G3581="",LEFT(A3581,1)="C",D3581&lt;=0,F3581&lt;=0,ISNUMBER(MATCH(B3581,NonProduct,0)),LEFT(B3581,5)="gift_",H3581&lt;&gt;"United Kingdom"),"Drop","Keep")</f>
        <v/>
      </c>
    </row>
    <row r="3582">
      <c r="A3582" t="n">
        <v>540350</v>
      </c>
      <c r="B3582" t="n">
        <v>22962</v>
      </c>
      <c r="C3582" t="inlineStr">
        <is>
          <t>JAM JAR WITH PINK LID</t>
        </is>
      </c>
      <c r="D3582" t="n">
        <v>1</v>
      </c>
      <c r="E3582" s="8" t="n">
        <v>40549.59305555555</v>
      </c>
      <c r="F3582" s="9" t="n">
        <v>0.85</v>
      </c>
      <c r="G3582" t="n">
        <v>18283</v>
      </c>
      <c r="H3582" t="inlineStr">
        <is>
          <t>United Kingdom</t>
        </is>
      </c>
      <c r="I3582" s="10">
        <f>IF(OR(G3582="",LEFT(A3582,1)="C",D3582&lt;=0,F3582&lt;=0,ISNUMBER(MATCH(B3582,NonProduct,0)),LEFT(B3582,5)="gift_",H3582&lt;&gt;"United Kingdom"),"Drop","Keep")</f>
        <v/>
      </c>
    </row>
    <row r="3583">
      <c r="A3583" t="n">
        <v>540350</v>
      </c>
      <c r="B3583" t="n">
        <v>22963</v>
      </c>
      <c r="C3583" t="inlineStr">
        <is>
          <t>JAM JAR WITH GREEN LID</t>
        </is>
      </c>
      <c r="D3583" t="n">
        <v>1</v>
      </c>
      <c r="E3583" s="8" t="n">
        <v>40549.59305555555</v>
      </c>
      <c r="F3583" s="9" t="n">
        <v>0.85</v>
      </c>
      <c r="G3583" t="n">
        <v>18283</v>
      </c>
      <c r="H3583" t="inlineStr">
        <is>
          <t>United Kingdom</t>
        </is>
      </c>
      <c r="I3583" s="10">
        <f>IF(OR(G3583="",LEFT(A3583,1)="C",D3583&lt;=0,F3583&lt;=0,ISNUMBER(MATCH(B3583,NonProduct,0)),LEFT(B3583,5)="gift_",H3583&lt;&gt;"United Kingdom"),"Drop","Keep")</f>
        <v/>
      </c>
    </row>
    <row r="3584">
      <c r="A3584" t="n">
        <v>540350</v>
      </c>
      <c r="B3584" t="n">
        <v>22749</v>
      </c>
      <c r="C3584" t="inlineStr">
        <is>
          <t>FELTCRAFT PRINCESS CHARLOTTE DOLL</t>
        </is>
      </c>
      <c r="D3584" t="n">
        <v>1</v>
      </c>
      <c r="E3584" s="8" t="n">
        <v>40549.59305555555</v>
      </c>
      <c r="F3584" s="9" t="n">
        <v>3.75</v>
      </c>
      <c r="G3584" t="n">
        <v>18283</v>
      </c>
      <c r="H3584" t="inlineStr">
        <is>
          <t>United Kingdom</t>
        </is>
      </c>
      <c r="I3584" s="10">
        <f>IF(OR(G3584="",LEFT(A3584,1)="C",D3584&lt;=0,F3584&lt;=0,ISNUMBER(MATCH(B3584,NonProduct,0)),LEFT(B3584,5)="gift_",H3584&lt;&gt;"United Kingdom"),"Drop","Keep")</f>
        <v/>
      </c>
    </row>
    <row r="3585">
      <c r="A3585" t="n">
        <v>540350</v>
      </c>
      <c r="B3585" t="n">
        <v>82581</v>
      </c>
      <c r="C3585" t="inlineStr">
        <is>
          <t>TOILET METAL SIGN</t>
        </is>
      </c>
      <c r="D3585" t="n">
        <v>1</v>
      </c>
      <c r="E3585" s="8" t="n">
        <v>40549.59305555555</v>
      </c>
      <c r="F3585" s="9" t="n">
        <v>0.55</v>
      </c>
      <c r="G3585" t="n">
        <v>18283</v>
      </c>
      <c r="H3585" t="inlineStr">
        <is>
          <t>United Kingdom</t>
        </is>
      </c>
      <c r="I3585" s="10">
        <f>IF(OR(G3585="",LEFT(A3585,1)="C",D3585&lt;=0,F3585&lt;=0,ISNUMBER(MATCH(B3585,NonProduct,0)),LEFT(B3585,5)="gift_",H3585&lt;&gt;"United Kingdom"),"Drop","Keep")</f>
        <v/>
      </c>
    </row>
    <row r="3586">
      <c r="A3586" t="n">
        <v>540350</v>
      </c>
      <c r="B3586" t="n">
        <v>82578</v>
      </c>
      <c r="C3586" t="inlineStr">
        <is>
          <t>KITCHEN METAL SIGN</t>
        </is>
      </c>
      <c r="D3586" t="n">
        <v>1</v>
      </c>
      <c r="E3586" s="8" t="n">
        <v>40549.59305555555</v>
      </c>
      <c r="F3586" s="9" t="n">
        <v>0.55</v>
      </c>
      <c r="G3586" t="n">
        <v>18283</v>
      </c>
      <c r="H3586" t="inlineStr">
        <is>
          <t>United Kingdom</t>
        </is>
      </c>
      <c r="I3586" s="10">
        <f>IF(OR(G3586="",LEFT(A3586,1)="C",D3586&lt;=0,F3586&lt;=0,ISNUMBER(MATCH(B3586,NonProduct,0)),LEFT(B3586,5)="gift_",H3586&lt;&gt;"United Kingdom"),"Drop","Keep")</f>
        <v/>
      </c>
    </row>
    <row r="3587">
      <c r="A3587" t="n">
        <v>540350</v>
      </c>
      <c r="B3587" t="n">
        <v>82580</v>
      </c>
      <c r="C3587" t="inlineStr">
        <is>
          <t>BATHROOM METAL SIGN</t>
        </is>
      </c>
      <c r="D3587" t="n">
        <v>1</v>
      </c>
      <c r="E3587" s="8" t="n">
        <v>40549.59305555555</v>
      </c>
      <c r="F3587" s="9" t="n">
        <v>0.55</v>
      </c>
      <c r="G3587" t="n">
        <v>18283</v>
      </c>
      <c r="H3587" t="inlineStr">
        <is>
          <t>United Kingdom</t>
        </is>
      </c>
      <c r="I3587" s="10">
        <f>IF(OR(G3587="",LEFT(A3587,1)="C",D3587&lt;=0,F3587&lt;=0,ISNUMBER(MATCH(B3587,NonProduct,0)),LEFT(B3587,5)="gift_",H3587&lt;&gt;"United Kingdom"),"Drop","Keep")</f>
        <v/>
      </c>
    </row>
    <row r="3588">
      <c r="A3588" t="n">
        <v>540350</v>
      </c>
      <c r="B3588" t="n">
        <v>21908</v>
      </c>
      <c r="C3588" t="inlineStr">
        <is>
          <t>CHOCOLATE THIS WAY METAL SIGN</t>
        </is>
      </c>
      <c r="D3588" t="n">
        <v>1</v>
      </c>
      <c r="E3588" s="8" t="n">
        <v>40549.59305555555</v>
      </c>
      <c r="F3588" s="9" t="n">
        <v>2.1</v>
      </c>
      <c r="G3588" t="n">
        <v>18283</v>
      </c>
      <c r="H3588" t="inlineStr">
        <is>
          <t>United Kingdom</t>
        </is>
      </c>
      <c r="I3588" s="10">
        <f>IF(OR(G3588="",LEFT(A3588,1)="C",D3588&lt;=0,F3588&lt;=0,ISNUMBER(MATCH(B3588,NonProduct,0)),LEFT(B3588,5)="gift_",H3588&lt;&gt;"United Kingdom"),"Drop","Keep")</f>
        <v/>
      </c>
    </row>
    <row r="3589">
      <c r="A3589" t="n">
        <v>540350</v>
      </c>
      <c r="B3589" t="n">
        <v>21907</v>
      </c>
      <c r="C3589" t="inlineStr">
        <is>
          <t>I'M ON HOLIDAY METAL SIGN</t>
        </is>
      </c>
      <c r="D3589" t="n">
        <v>1</v>
      </c>
      <c r="E3589" s="8" t="n">
        <v>40549.59305555555</v>
      </c>
      <c r="F3589" s="9" t="n">
        <v>2.1</v>
      </c>
      <c r="G3589" t="n">
        <v>18283</v>
      </c>
      <c r="H3589" t="inlineStr">
        <is>
          <t>United Kingdom</t>
        </is>
      </c>
      <c r="I3589" s="10">
        <f>IF(OR(G3589="",LEFT(A3589,1)="C",D3589&lt;=0,F3589&lt;=0,ISNUMBER(MATCH(B3589,NonProduct,0)),LEFT(B3589,5)="gift_",H3589&lt;&gt;"United Kingdom"),"Drop","Keep")</f>
        <v/>
      </c>
    </row>
    <row r="3590">
      <c r="A3590" t="n">
        <v>540350</v>
      </c>
      <c r="B3590" t="n">
        <v>22966</v>
      </c>
      <c r="C3590" t="inlineStr">
        <is>
          <t>GINGERBREAD MAN COOKIE CUTTER</t>
        </is>
      </c>
      <c r="D3590" t="n">
        <v>1</v>
      </c>
      <c r="E3590" s="8" t="n">
        <v>40549.59305555555</v>
      </c>
      <c r="F3590" s="9" t="n">
        <v>1.25</v>
      </c>
      <c r="G3590" t="n">
        <v>18283</v>
      </c>
      <c r="H3590" t="inlineStr">
        <is>
          <t>United Kingdom</t>
        </is>
      </c>
      <c r="I3590" s="10">
        <f>IF(OR(G3590="",LEFT(A3590,1)="C",D3590&lt;=0,F3590&lt;=0,ISNUMBER(MATCH(B3590,NonProduct,0)),LEFT(B3590,5)="gift_",H3590&lt;&gt;"United Kingdom"),"Drop","Keep")</f>
        <v/>
      </c>
    </row>
    <row r="3591">
      <c r="A3591" t="n">
        <v>540350</v>
      </c>
      <c r="B3591" t="n">
        <v>21868</v>
      </c>
      <c r="C3591" t="inlineStr">
        <is>
          <t>POTTING SHED TEA MUG</t>
        </is>
      </c>
      <c r="D3591" t="n">
        <v>1</v>
      </c>
      <c r="E3591" s="8" t="n">
        <v>40549.59305555555</v>
      </c>
      <c r="F3591" s="9" t="n">
        <v>1.25</v>
      </c>
      <c r="G3591" t="n">
        <v>18283</v>
      </c>
      <c r="H3591" t="inlineStr">
        <is>
          <t>United Kingdom</t>
        </is>
      </c>
      <c r="I3591" s="10">
        <f>IF(OR(G3591="",LEFT(A3591,1)="C",D3591&lt;=0,F3591&lt;=0,ISNUMBER(MATCH(B3591,NonProduct,0)),LEFT(B3591,5)="gift_",H3591&lt;&gt;"United Kingdom"),"Drop","Keep")</f>
        <v/>
      </c>
    </row>
    <row r="3592">
      <c r="A3592" t="n">
        <v>540350</v>
      </c>
      <c r="B3592" t="n">
        <v>20724</v>
      </c>
      <c r="C3592" t="inlineStr">
        <is>
          <t>RED RETROSPOT CHARLOTTE BAG</t>
        </is>
      </c>
      <c r="D3592" t="n">
        <v>1</v>
      </c>
      <c r="E3592" s="8" t="n">
        <v>40549.59305555555</v>
      </c>
      <c r="F3592" s="9" t="n">
        <v>0.85</v>
      </c>
      <c r="G3592" t="n">
        <v>18283</v>
      </c>
      <c r="H3592" t="inlineStr">
        <is>
          <t>United Kingdom</t>
        </is>
      </c>
      <c r="I3592" s="10">
        <f>IF(OR(G3592="",LEFT(A3592,1)="C",D3592&lt;=0,F3592&lt;=0,ISNUMBER(MATCH(B3592,NonProduct,0)),LEFT(B3592,5)="gift_",H3592&lt;&gt;"United Kingdom"),"Drop","Keep")</f>
        <v/>
      </c>
    </row>
    <row r="3593">
      <c r="A3593" t="n">
        <v>540350</v>
      </c>
      <c r="B3593" t="n">
        <v>21156</v>
      </c>
      <c r="C3593" t="inlineStr">
        <is>
          <t>RETROSPOT CHILDRENS APRON</t>
        </is>
      </c>
      <c r="D3593" t="n">
        <v>2</v>
      </c>
      <c r="E3593" s="8" t="n">
        <v>40549.59305555555</v>
      </c>
      <c r="F3593" s="9" t="n">
        <v>1.95</v>
      </c>
      <c r="G3593" t="n">
        <v>18283</v>
      </c>
      <c r="H3593" t="inlineStr">
        <is>
          <t>United Kingdom</t>
        </is>
      </c>
      <c r="I3593" s="10">
        <f>IF(OR(G3593="",LEFT(A3593,1)="C",D3593&lt;=0,F3593&lt;=0,ISNUMBER(MATCH(B3593,NonProduct,0)),LEFT(B3593,5)="gift_",H3593&lt;&gt;"United Kingdom"),"Drop","Keep")</f>
        <v/>
      </c>
    </row>
    <row r="3594">
      <c r="A3594" t="n">
        <v>540350</v>
      </c>
      <c r="B3594" t="n">
        <v>22367</v>
      </c>
      <c r="C3594" t="inlineStr">
        <is>
          <t>CHILDRENS APRON SPACEBOY DESIGN</t>
        </is>
      </c>
      <c r="D3594" t="n">
        <v>1</v>
      </c>
      <c r="E3594" s="8" t="n">
        <v>40549.59305555555</v>
      </c>
      <c r="F3594" s="9" t="n">
        <v>1.95</v>
      </c>
      <c r="G3594" t="n">
        <v>18283</v>
      </c>
      <c r="H3594" t="inlineStr">
        <is>
          <t>United Kingdom</t>
        </is>
      </c>
      <c r="I3594" s="10">
        <f>IF(OR(G3594="",LEFT(A3594,1)="C",D3594&lt;=0,F3594&lt;=0,ISNUMBER(MATCH(B3594,NonProduct,0)),LEFT(B3594,5)="gift_",H3594&lt;&gt;"United Kingdom"),"Drop","Keep")</f>
        <v/>
      </c>
    </row>
    <row r="3595">
      <c r="A3595" t="n">
        <v>540350</v>
      </c>
      <c r="B3595" t="n">
        <v>21181</v>
      </c>
      <c r="C3595" t="inlineStr">
        <is>
          <t>PLEASE ONE PERSON METAL SIGN</t>
        </is>
      </c>
      <c r="D3595" t="n">
        <v>1</v>
      </c>
      <c r="E3595" s="8" t="n">
        <v>40549.59305555555</v>
      </c>
      <c r="F3595" s="9" t="n">
        <v>2.1</v>
      </c>
      <c r="G3595" t="n">
        <v>18283</v>
      </c>
      <c r="H3595" t="inlineStr">
        <is>
          <t>United Kingdom</t>
        </is>
      </c>
      <c r="I3595" s="10">
        <f>IF(OR(G3595="",LEFT(A3595,1)="C",D3595&lt;=0,F3595&lt;=0,ISNUMBER(MATCH(B3595,NonProduct,0)),LEFT(B3595,5)="gift_",H3595&lt;&gt;"United Kingdom"),"Drop","Keep")</f>
        <v/>
      </c>
    </row>
    <row r="3596">
      <c r="A3596" t="n">
        <v>540350</v>
      </c>
      <c r="B3596" t="n">
        <v>21175</v>
      </c>
      <c r="C3596" t="inlineStr">
        <is>
          <t>GIN + TONIC DIET METAL SIGN</t>
        </is>
      </c>
      <c r="D3596" t="n">
        <v>1</v>
      </c>
      <c r="E3596" s="8" t="n">
        <v>40549.59305555555</v>
      </c>
      <c r="F3596" s="9" t="n">
        <v>2.1</v>
      </c>
      <c r="G3596" t="n">
        <v>18283</v>
      </c>
      <c r="H3596" t="inlineStr">
        <is>
          <t>United Kingdom</t>
        </is>
      </c>
      <c r="I3596" s="10">
        <f>IF(OR(G3596="",LEFT(A3596,1)="C",D3596&lt;=0,F3596&lt;=0,ISNUMBER(MATCH(B3596,NonProduct,0)),LEFT(B3596,5)="gift_",H3596&lt;&gt;"United Kingdom"),"Drop","Keep")</f>
        <v/>
      </c>
    </row>
    <row r="3597">
      <c r="A3597" t="n">
        <v>540350</v>
      </c>
      <c r="B3597" t="n">
        <v>22457</v>
      </c>
      <c r="C3597" t="inlineStr">
        <is>
          <t xml:space="preserve">NATURAL SLATE HEART CHALKBOARD </t>
        </is>
      </c>
      <c r="D3597" t="n">
        <v>1</v>
      </c>
      <c r="E3597" s="8" t="n">
        <v>40549.59305555555</v>
      </c>
      <c r="F3597" s="9" t="n">
        <v>2.95</v>
      </c>
      <c r="G3597" t="n">
        <v>18283</v>
      </c>
      <c r="H3597" t="inlineStr">
        <is>
          <t>United Kingdom</t>
        </is>
      </c>
      <c r="I3597" s="10">
        <f>IF(OR(G3597="",LEFT(A3597,1)="C",D3597&lt;=0,F3597&lt;=0,ISNUMBER(MATCH(B3597,NonProduct,0)),LEFT(B3597,5)="gift_",H3597&lt;&gt;"United Kingdom"),"Drop","Keep")</f>
        <v/>
      </c>
    </row>
    <row r="3598">
      <c r="A3598" t="n">
        <v>540350</v>
      </c>
      <c r="B3598" t="n">
        <v>22855</v>
      </c>
      <c r="C3598" t="inlineStr">
        <is>
          <t xml:space="preserve">FINE WICKER HEART </t>
        </is>
      </c>
      <c r="D3598" t="n">
        <v>1</v>
      </c>
      <c r="E3598" s="8" t="n">
        <v>40549.59305555555</v>
      </c>
      <c r="F3598" s="9" t="n">
        <v>1.25</v>
      </c>
      <c r="G3598" t="n">
        <v>18283</v>
      </c>
      <c r="H3598" t="inlineStr">
        <is>
          <t>United Kingdom</t>
        </is>
      </c>
      <c r="I3598" s="10">
        <f>IF(OR(G3598="",LEFT(A3598,1)="C",D3598&lt;=0,F3598&lt;=0,ISNUMBER(MATCH(B3598,NonProduct,0)),LEFT(B3598,5)="gift_",H3598&lt;&gt;"United Kingdom"),"Drop","Keep")</f>
        <v/>
      </c>
    </row>
    <row r="3599">
      <c r="A3599" t="n">
        <v>540350</v>
      </c>
      <c r="B3599" t="n">
        <v>20719</v>
      </c>
      <c r="C3599" t="inlineStr">
        <is>
          <t>WOODLAND CHARLOTTE BAG</t>
        </is>
      </c>
      <c r="D3599" t="n">
        <v>1</v>
      </c>
      <c r="E3599" s="8" t="n">
        <v>40549.59305555555</v>
      </c>
      <c r="F3599" s="9" t="n">
        <v>0.85</v>
      </c>
      <c r="G3599" t="n">
        <v>18283</v>
      </c>
      <c r="H3599" t="inlineStr">
        <is>
          <t>United Kingdom</t>
        </is>
      </c>
      <c r="I3599" s="10">
        <f>IF(OR(G3599="",LEFT(A3599,1)="C",D3599&lt;=0,F3599&lt;=0,ISNUMBER(MATCH(B3599,NonProduct,0)),LEFT(B3599,5)="gift_",H3599&lt;&gt;"United Kingdom"),"Drop","Keep")</f>
        <v/>
      </c>
    </row>
    <row r="3600">
      <c r="A3600" t="n">
        <v>540350</v>
      </c>
      <c r="B3600" t="n">
        <v>21213</v>
      </c>
      <c r="C3600" t="inlineStr">
        <is>
          <t>PACK OF 72 SKULL CAKE CASES</t>
        </is>
      </c>
      <c r="D3600" t="n">
        <v>1</v>
      </c>
      <c r="E3600" s="8" t="n">
        <v>40549.59305555555</v>
      </c>
      <c r="F3600" s="9" t="n">
        <v>0.55</v>
      </c>
      <c r="G3600" t="n">
        <v>18283</v>
      </c>
      <c r="H3600" t="inlineStr">
        <is>
          <t>United Kingdom</t>
        </is>
      </c>
      <c r="I3600" s="10">
        <f>IF(OR(G3600="",LEFT(A3600,1)="C",D3600&lt;=0,F3600&lt;=0,ISNUMBER(MATCH(B3600,NonProduct,0)),LEFT(B3600,5)="gift_",H3600&lt;&gt;"United Kingdom"),"Drop","Keep")</f>
        <v/>
      </c>
    </row>
    <row r="3601">
      <c r="A3601" t="n">
        <v>540350</v>
      </c>
      <c r="B3601" t="n">
        <v>21212</v>
      </c>
      <c r="C3601" t="inlineStr">
        <is>
          <t>PACK OF 72 RETROSPOT CAKE CASES</t>
        </is>
      </c>
      <c r="D3601" t="n">
        <v>1</v>
      </c>
      <c r="E3601" s="8" t="n">
        <v>40549.59305555555</v>
      </c>
      <c r="F3601" s="9" t="n">
        <v>0.55</v>
      </c>
      <c r="G3601" t="n">
        <v>18283</v>
      </c>
      <c r="H3601" t="inlineStr">
        <is>
          <t>United Kingdom</t>
        </is>
      </c>
      <c r="I3601" s="10">
        <f>IF(OR(G3601="",LEFT(A3601,1)="C",D3601&lt;=0,F3601&lt;=0,ISNUMBER(MATCH(B3601,NonProduct,0)),LEFT(B3601,5)="gift_",H3601&lt;&gt;"United Kingdom"),"Drop","Keep")</f>
        <v/>
      </c>
    </row>
    <row r="3602">
      <c r="A3602" t="n">
        <v>540350</v>
      </c>
      <c r="B3602" t="n">
        <v>22417</v>
      </c>
      <c r="C3602" t="inlineStr">
        <is>
          <t>PACK OF 60 SPACEBOY CAKE CASES</t>
        </is>
      </c>
      <c r="D3602" t="n">
        <v>1</v>
      </c>
      <c r="E3602" s="8" t="n">
        <v>40549.59305555555</v>
      </c>
      <c r="F3602" s="9" t="n">
        <v>0.55</v>
      </c>
      <c r="G3602" t="n">
        <v>18283</v>
      </c>
      <c r="H3602" t="inlineStr">
        <is>
          <t>United Kingdom</t>
        </is>
      </c>
      <c r="I3602" s="10">
        <f>IF(OR(G3602="",LEFT(A3602,1)="C",D3602&lt;=0,F3602&lt;=0,ISNUMBER(MATCH(B3602,NonProduct,0)),LEFT(B3602,5)="gift_",H3602&lt;&gt;"United Kingdom"),"Drop","Keep")</f>
        <v/>
      </c>
    </row>
    <row r="3603">
      <c r="A3603" t="n">
        <v>540350</v>
      </c>
      <c r="B3603" t="n">
        <v>20727</v>
      </c>
      <c r="C3603" t="inlineStr">
        <is>
          <t>LUNCH BAG  BLACK SKULL.</t>
        </is>
      </c>
      <c r="D3603" t="n">
        <v>1</v>
      </c>
      <c r="E3603" s="8" t="n">
        <v>40549.59305555555</v>
      </c>
      <c r="F3603" s="9" t="n">
        <v>1.65</v>
      </c>
      <c r="G3603" t="n">
        <v>18283</v>
      </c>
      <c r="H3603" t="inlineStr">
        <is>
          <t>United Kingdom</t>
        </is>
      </c>
      <c r="I3603" s="10">
        <f>IF(OR(G3603="",LEFT(A3603,1)="C",D3603&lt;=0,F3603&lt;=0,ISNUMBER(MATCH(B3603,NonProduct,0)),LEFT(B3603,5)="gift_",H3603&lt;&gt;"United Kingdom"),"Drop","Keep")</f>
        <v/>
      </c>
    </row>
    <row r="3604">
      <c r="A3604" t="n">
        <v>540351</v>
      </c>
      <c r="B3604" t="n">
        <v>22645</v>
      </c>
      <c r="C3604" t="inlineStr">
        <is>
          <t>CERAMIC HEART FAIRY CAKE MONEY BANK</t>
        </is>
      </c>
      <c r="D3604" t="n">
        <v>12</v>
      </c>
      <c r="E3604" s="8" t="n">
        <v>40549.60138888889</v>
      </c>
      <c r="F3604" s="9" t="n">
        <v>1.45</v>
      </c>
      <c r="G3604" t="n">
        <v>12735</v>
      </c>
      <c r="H3604" t="inlineStr">
        <is>
          <t>France</t>
        </is>
      </c>
      <c r="I3604" s="10">
        <f>IF(OR(G3604="",LEFT(A3604,1)="C",D3604&lt;=0,F3604&lt;=0,ISNUMBER(MATCH(B3604,NonProduct,0)),LEFT(B3604,5)="gift_",H3604&lt;&gt;"United Kingdom"),"Drop","Keep")</f>
        <v/>
      </c>
    </row>
    <row r="3605">
      <c r="A3605" t="n">
        <v>540351</v>
      </c>
      <c r="B3605" t="n">
        <v>22644</v>
      </c>
      <c r="C3605" t="inlineStr">
        <is>
          <t>CERAMIC CHERRY CAKE MONEY BANK</t>
        </is>
      </c>
      <c r="D3605" t="n">
        <v>12</v>
      </c>
      <c r="E3605" s="8" t="n">
        <v>40549.60138888889</v>
      </c>
      <c r="F3605" s="9" t="n">
        <v>1.45</v>
      </c>
      <c r="G3605" t="n">
        <v>12735</v>
      </c>
      <c r="H3605" t="inlineStr">
        <is>
          <t>France</t>
        </is>
      </c>
      <c r="I3605" s="10">
        <f>IF(OR(G3605="",LEFT(A3605,1)="C",D3605&lt;=0,F3605&lt;=0,ISNUMBER(MATCH(B3605,NonProduct,0)),LEFT(B3605,5)="gift_",H3605&lt;&gt;"United Kingdom"),"Drop","Keep")</f>
        <v/>
      </c>
    </row>
    <row r="3606">
      <c r="A3606" t="n">
        <v>540351</v>
      </c>
      <c r="B3606" t="n">
        <v>22650</v>
      </c>
      <c r="C3606" t="inlineStr">
        <is>
          <t>CERAMIC PIRATE CHEST MONEY BANK</t>
        </is>
      </c>
      <c r="D3606" t="n">
        <v>12</v>
      </c>
      <c r="E3606" s="8" t="n">
        <v>40549.60138888889</v>
      </c>
      <c r="F3606" s="9" t="n">
        <v>1.45</v>
      </c>
      <c r="G3606" t="n">
        <v>12735</v>
      </c>
      <c r="H3606" t="inlineStr">
        <is>
          <t>France</t>
        </is>
      </c>
      <c r="I3606" s="10">
        <f>IF(OR(G3606="",LEFT(A3606,1)="C",D3606&lt;=0,F3606&lt;=0,ISNUMBER(MATCH(B3606,NonProduct,0)),LEFT(B3606,5)="gift_",H3606&lt;&gt;"United Kingdom"),"Drop","Keep")</f>
        <v/>
      </c>
    </row>
    <row r="3607">
      <c r="A3607" t="n">
        <v>540351</v>
      </c>
      <c r="B3607" t="inlineStr">
        <is>
          <t>85032A</t>
        </is>
      </c>
      <c r="C3607" t="inlineStr">
        <is>
          <t>ROMANTIC IMAGES GIFT WRAP SET</t>
        </is>
      </c>
      <c r="D3607" t="n">
        <v>6</v>
      </c>
      <c r="E3607" s="8" t="n">
        <v>40549.60138888889</v>
      </c>
      <c r="F3607" s="9" t="n">
        <v>2.1</v>
      </c>
      <c r="G3607" t="n">
        <v>12735</v>
      </c>
      <c r="H3607" t="inlineStr">
        <is>
          <t>France</t>
        </is>
      </c>
      <c r="I3607" s="10">
        <f>IF(OR(G3607="",LEFT(A3607,1)="C",D3607&lt;=0,F3607&lt;=0,ISNUMBER(MATCH(B3607,NonProduct,0)),LEFT(B3607,5)="gift_",H3607&lt;&gt;"United Kingdom"),"Drop","Keep")</f>
        <v/>
      </c>
    </row>
    <row r="3608">
      <c r="A3608" t="n">
        <v>540351</v>
      </c>
      <c r="B3608" t="n">
        <v>22209</v>
      </c>
      <c r="C3608" t="inlineStr">
        <is>
          <t>WOOD STAMP SET HAPPY BIRTHDAY</t>
        </is>
      </c>
      <c r="D3608" t="n">
        <v>12</v>
      </c>
      <c r="E3608" s="8" t="n">
        <v>40549.60138888889</v>
      </c>
      <c r="F3608" s="9" t="n">
        <v>1.65</v>
      </c>
      <c r="G3608" t="n">
        <v>12735</v>
      </c>
      <c r="H3608" t="inlineStr">
        <is>
          <t>France</t>
        </is>
      </c>
      <c r="I3608" s="10">
        <f>IF(OR(G3608="",LEFT(A3608,1)="C",D3608&lt;=0,F3608&lt;=0,ISNUMBER(MATCH(B3608,NonProduct,0)),LEFT(B3608,5)="gift_",H3608&lt;&gt;"United Kingdom"),"Drop","Keep")</f>
        <v/>
      </c>
    </row>
    <row r="3609">
      <c r="A3609" t="n">
        <v>540351</v>
      </c>
      <c r="B3609" t="n">
        <v>10125</v>
      </c>
      <c r="C3609" t="inlineStr">
        <is>
          <t>MINI FUNKY DESIGN TAPES</t>
        </is>
      </c>
      <c r="D3609" t="n">
        <v>20</v>
      </c>
      <c r="E3609" s="8" t="n">
        <v>40549.60138888889</v>
      </c>
      <c r="F3609" s="9" t="n">
        <v>0.42</v>
      </c>
      <c r="G3609" t="n">
        <v>12735</v>
      </c>
      <c r="H3609" t="inlineStr">
        <is>
          <t>France</t>
        </is>
      </c>
      <c r="I3609" s="10">
        <f>IF(OR(G3609="",LEFT(A3609,1)="C",D3609&lt;=0,F3609&lt;=0,ISNUMBER(MATCH(B3609,NonProduct,0)),LEFT(B3609,5)="gift_",H3609&lt;&gt;"United Kingdom"),"Drop","Keep")</f>
        <v/>
      </c>
    </row>
    <row r="3610">
      <c r="A3610" t="n">
        <v>540351</v>
      </c>
      <c r="B3610" t="n">
        <v>22557</v>
      </c>
      <c r="C3610" t="inlineStr">
        <is>
          <t xml:space="preserve">PLASTERS IN TIN VINTAGE PAISLEY </t>
        </is>
      </c>
      <c r="D3610" t="n">
        <v>12</v>
      </c>
      <c r="E3610" s="8" t="n">
        <v>40549.60138888889</v>
      </c>
      <c r="F3610" s="9" t="n">
        <v>1.65</v>
      </c>
      <c r="G3610" t="n">
        <v>12735</v>
      </c>
      <c r="H3610" t="inlineStr">
        <is>
          <t>France</t>
        </is>
      </c>
      <c r="I3610" s="10">
        <f>IF(OR(G3610="",LEFT(A3610,1)="C",D3610&lt;=0,F3610&lt;=0,ISNUMBER(MATCH(B3610,NonProduct,0)),LEFT(B3610,5)="gift_",H3610&lt;&gt;"United Kingdom"),"Drop","Keep")</f>
        <v/>
      </c>
    </row>
    <row r="3611">
      <c r="A3611" t="n">
        <v>540351</v>
      </c>
      <c r="B3611" t="n">
        <v>22551</v>
      </c>
      <c r="C3611" t="inlineStr">
        <is>
          <t>PLASTERS IN TIN SPACEBOY</t>
        </is>
      </c>
      <c r="D3611" t="n">
        <v>12</v>
      </c>
      <c r="E3611" s="8" t="n">
        <v>40549.60138888889</v>
      </c>
      <c r="F3611" s="9" t="n">
        <v>1.65</v>
      </c>
      <c r="G3611" t="n">
        <v>12735</v>
      </c>
      <c r="H3611" t="inlineStr">
        <is>
          <t>France</t>
        </is>
      </c>
      <c r="I3611" s="10">
        <f>IF(OR(G3611="",LEFT(A3611,1)="C",D3611&lt;=0,F3611&lt;=0,ISNUMBER(MATCH(B3611,NonProduct,0)),LEFT(B3611,5)="gift_",H3611&lt;&gt;"United Kingdom"),"Drop","Keep")</f>
        <v/>
      </c>
    </row>
    <row r="3612">
      <c r="A3612" t="n">
        <v>540351</v>
      </c>
      <c r="B3612" t="n">
        <v>21980</v>
      </c>
      <c r="C3612" t="inlineStr">
        <is>
          <t xml:space="preserve">PACK OF 12 RED RETROSPOT TISSUES </t>
        </is>
      </c>
      <c r="D3612" t="n">
        <v>24</v>
      </c>
      <c r="E3612" s="8" t="n">
        <v>40549.60138888889</v>
      </c>
      <c r="F3612" s="9" t="n">
        <v>0.29</v>
      </c>
      <c r="G3612" t="n">
        <v>12735</v>
      </c>
      <c r="H3612" t="inlineStr">
        <is>
          <t>France</t>
        </is>
      </c>
      <c r="I3612" s="10">
        <f>IF(OR(G3612="",LEFT(A3612,1)="C",D3612&lt;=0,F3612&lt;=0,ISNUMBER(MATCH(B3612,NonProduct,0)),LEFT(B3612,5)="gift_",H3612&lt;&gt;"United Kingdom"),"Drop","Keep")</f>
        <v/>
      </c>
    </row>
    <row r="3613">
      <c r="A3613" t="n">
        <v>540351</v>
      </c>
      <c r="B3613" t="n">
        <v>20725</v>
      </c>
      <c r="C3613" t="inlineStr">
        <is>
          <t>LUNCH BAG RED RETROSPOT</t>
        </is>
      </c>
      <c r="D3613" t="n">
        <v>10</v>
      </c>
      <c r="E3613" s="8" t="n">
        <v>40549.60138888889</v>
      </c>
      <c r="F3613" s="9" t="n">
        <v>1.65</v>
      </c>
      <c r="G3613" t="n">
        <v>12735</v>
      </c>
      <c r="H3613" t="inlineStr">
        <is>
          <t>France</t>
        </is>
      </c>
      <c r="I3613" s="10">
        <f>IF(OR(G3613="",LEFT(A3613,1)="C",D3613&lt;=0,F3613&lt;=0,ISNUMBER(MATCH(B3613,NonProduct,0)),LEFT(B3613,5)="gift_",H3613&lt;&gt;"United Kingdom"),"Drop","Keep")</f>
        <v/>
      </c>
    </row>
    <row r="3614">
      <c r="A3614" t="n">
        <v>540351</v>
      </c>
      <c r="B3614" t="n">
        <v>21212</v>
      </c>
      <c r="C3614" t="inlineStr">
        <is>
          <t>PACK OF 72 RETROSPOT CAKE CASES</t>
        </is>
      </c>
      <c r="D3614" t="n">
        <v>24</v>
      </c>
      <c r="E3614" s="8" t="n">
        <v>40549.60138888889</v>
      </c>
      <c r="F3614" s="9" t="n">
        <v>0.55</v>
      </c>
      <c r="G3614" t="n">
        <v>12735</v>
      </c>
      <c r="H3614" t="inlineStr">
        <is>
          <t>France</t>
        </is>
      </c>
      <c r="I3614" s="10">
        <f>IF(OR(G3614="",LEFT(A3614,1)="C",D3614&lt;=0,F3614&lt;=0,ISNUMBER(MATCH(B3614,NonProduct,0)),LEFT(B3614,5)="gift_",H3614&lt;&gt;"United Kingdom"),"Drop","Keep")</f>
        <v/>
      </c>
    </row>
    <row r="3615">
      <c r="A3615" t="n">
        <v>540351</v>
      </c>
      <c r="B3615" t="n">
        <v>21975</v>
      </c>
      <c r="C3615" t="inlineStr">
        <is>
          <t>PACK OF 60 DINOSAUR CAKE CASES</t>
        </is>
      </c>
      <c r="D3615" t="n">
        <v>24</v>
      </c>
      <c r="E3615" s="8" t="n">
        <v>40549.60138888889</v>
      </c>
      <c r="F3615" s="9" t="n">
        <v>0.55</v>
      </c>
      <c r="G3615" t="n">
        <v>12735</v>
      </c>
      <c r="H3615" t="inlineStr">
        <is>
          <t>France</t>
        </is>
      </c>
      <c r="I3615" s="10">
        <f>IF(OR(G3615="",LEFT(A3615,1)="C",D3615&lt;=0,F3615&lt;=0,ISNUMBER(MATCH(B3615,NonProduct,0)),LEFT(B3615,5)="gift_",H3615&lt;&gt;"United Kingdom"),"Drop","Keep")</f>
        <v/>
      </c>
    </row>
    <row r="3616">
      <c r="A3616" t="n">
        <v>540351</v>
      </c>
      <c r="B3616" t="n">
        <v>22951</v>
      </c>
      <c r="C3616" t="inlineStr">
        <is>
          <t>60 CAKE CASES DOLLY GIRL DESIGN</t>
        </is>
      </c>
      <c r="D3616" t="n">
        <v>24</v>
      </c>
      <c r="E3616" s="8" t="n">
        <v>40549.60138888889</v>
      </c>
      <c r="F3616" s="9" t="n">
        <v>0.55</v>
      </c>
      <c r="G3616" t="n">
        <v>12735</v>
      </c>
      <c r="H3616" t="inlineStr">
        <is>
          <t>France</t>
        </is>
      </c>
      <c r="I3616" s="10">
        <f>IF(OR(G3616="",LEFT(A3616,1)="C",D3616&lt;=0,F3616&lt;=0,ISNUMBER(MATCH(B3616,NonProduct,0)),LEFT(B3616,5)="gift_",H3616&lt;&gt;"United Kingdom"),"Drop","Keep")</f>
        <v/>
      </c>
    </row>
    <row r="3617">
      <c r="A3617" t="n">
        <v>540351</v>
      </c>
      <c r="B3617" t="n">
        <v>22606</v>
      </c>
      <c r="C3617" t="inlineStr">
        <is>
          <t>WOODEN SKITTLES GARDEN SET</t>
        </is>
      </c>
      <c r="D3617" t="n">
        <v>1</v>
      </c>
      <c r="E3617" s="8" t="n">
        <v>40549.60138888889</v>
      </c>
      <c r="F3617" s="9" t="n">
        <v>15.95</v>
      </c>
      <c r="G3617" t="n">
        <v>12735</v>
      </c>
      <c r="H3617" t="inlineStr">
        <is>
          <t>France</t>
        </is>
      </c>
      <c r="I3617" s="10">
        <f>IF(OR(G3617="",LEFT(A3617,1)="C",D3617&lt;=0,F3617&lt;=0,ISNUMBER(MATCH(B3617,NonProduct,0)),LEFT(B3617,5)="gift_",H3617&lt;&gt;"United Kingdom"),"Drop","Keep")</f>
        <v/>
      </c>
    </row>
    <row r="3618">
      <c r="A3618" t="n">
        <v>540351</v>
      </c>
      <c r="B3618" t="n">
        <v>22605</v>
      </c>
      <c r="C3618" t="inlineStr">
        <is>
          <t>WOODEN CROQUET GARDEN SET</t>
        </is>
      </c>
      <c r="D3618" t="n">
        <v>1</v>
      </c>
      <c r="E3618" s="8" t="n">
        <v>40549.60138888889</v>
      </c>
      <c r="F3618" s="9" t="n">
        <v>14.95</v>
      </c>
      <c r="G3618" t="n">
        <v>12735</v>
      </c>
      <c r="H3618" t="inlineStr">
        <is>
          <t>France</t>
        </is>
      </c>
      <c r="I3618" s="10">
        <f>IF(OR(G3618="",LEFT(A3618,1)="C",D3618&lt;=0,F3618&lt;=0,ISNUMBER(MATCH(B3618,NonProduct,0)),LEFT(B3618,5)="gift_",H3618&lt;&gt;"United Kingdom"),"Drop","Keep")</f>
        <v/>
      </c>
    </row>
    <row r="3619">
      <c r="A3619" t="n">
        <v>540351</v>
      </c>
      <c r="B3619" t="n">
        <v>21918</v>
      </c>
      <c r="C3619" t="inlineStr">
        <is>
          <t>SET 12 KIDS COLOUR  CHALK STICKS</t>
        </is>
      </c>
      <c r="D3619" t="n">
        <v>24</v>
      </c>
      <c r="E3619" s="8" t="n">
        <v>40549.60138888889</v>
      </c>
      <c r="F3619" s="9" t="n">
        <v>0.42</v>
      </c>
      <c r="G3619" t="n">
        <v>12735</v>
      </c>
      <c r="H3619" t="inlineStr">
        <is>
          <t>France</t>
        </is>
      </c>
      <c r="I3619" s="10">
        <f>IF(OR(G3619="",LEFT(A3619,1)="C",D3619&lt;=0,F3619&lt;=0,ISNUMBER(MATCH(B3619,NonProduct,0)),LEFT(B3619,5)="gift_",H3619&lt;&gt;"United Kingdom"),"Drop","Keep")</f>
        <v/>
      </c>
    </row>
    <row r="3620">
      <c r="A3620" t="n">
        <v>540351</v>
      </c>
      <c r="B3620" t="n">
        <v>21917</v>
      </c>
      <c r="C3620" t="inlineStr">
        <is>
          <t>SET 12 KIDS  WHITE CHALK STICKS</t>
        </is>
      </c>
      <c r="D3620" t="n">
        <v>24</v>
      </c>
      <c r="E3620" s="8" t="n">
        <v>40549.60138888889</v>
      </c>
      <c r="F3620" s="9" t="n">
        <v>0.42</v>
      </c>
      <c r="G3620" t="n">
        <v>12735</v>
      </c>
      <c r="H3620" t="inlineStr">
        <is>
          <t>France</t>
        </is>
      </c>
      <c r="I3620" s="10">
        <f>IF(OR(G3620="",LEFT(A3620,1)="C",D3620&lt;=0,F3620&lt;=0,ISNUMBER(MATCH(B3620,NonProduct,0)),LEFT(B3620,5)="gift_",H3620&lt;&gt;"United Kingdom"),"Drop","Keep")</f>
        <v/>
      </c>
    </row>
    <row r="3621">
      <c r="A3621" t="n">
        <v>540351</v>
      </c>
      <c r="B3621" t="n">
        <v>21055</v>
      </c>
      <c r="C3621" t="inlineStr">
        <is>
          <t xml:space="preserve">TOOL BOX SOFT TOY </t>
        </is>
      </c>
      <c r="D3621" t="n">
        <v>1</v>
      </c>
      <c r="E3621" s="8" t="n">
        <v>40549.60138888889</v>
      </c>
      <c r="F3621" s="9" t="n">
        <v>8.949999999999999</v>
      </c>
      <c r="G3621" t="n">
        <v>12735</v>
      </c>
      <c r="H3621" t="inlineStr">
        <is>
          <t>France</t>
        </is>
      </c>
      <c r="I3621" s="10">
        <f>IF(OR(G3621="",LEFT(A3621,1)="C",D3621&lt;=0,F3621&lt;=0,ISNUMBER(MATCH(B3621,NonProduct,0)),LEFT(B3621,5)="gift_",H3621&lt;&gt;"United Kingdom"),"Drop","Keep")</f>
        <v/>
      </c>
    </row>
    <row r="3622">
      <c r="A3622" t="n">
        <v>540351</v>
      </c>
      <c r="B3622" t="n">
        <v>21054</v>
      </c>
      <c r="C3622" t="inlineStr">
        <is>
          <t>NURSE'S BAG SOFT TOY</t>
        </is>
      </c>
      <c r="D3622" t="n">
        <v>1</v>
      </c>
      <c r="E3622" s="8" t="n">
        <v>40549.60138888889</v>
      </c>
      <c r="F3622" s="9" t="n">
        <v>8.949999999999999</v>
      </c>
      <c r="G3622" t="n">
        <v>12735</v>
      </c>
      <c r="H3622" t="inlineStr">
        <is>
          <t>France</t>
        </is>
      </c>
      <c r="I3622" s="10">
        <f>IF(OR(G3622="",LEFT(A3622,1)="C",D3622&lt;=0,F3622&lt;=0,ISNUMBER(MATCH(B3622,NonProduct,0)),LEFT(B3622,5)="gift_",H3622&lt;&gt;"United Kingdom"),"Drop","Keep")</f>
        <v/>
      </c>
    </row>
    <row r="3623">
      <c r="A3623" t="n">
        <v>540351</v>
      </c>
      <c r="B3623" t="n">
        <v>21056</v>
      </c>
      <c r="C3623" t="inlineStr">
        <is>
          <t>DOCTOR'S BAG SOFT TOY</t>
        </is>
      </c>
      <c r="D3623" t="n">
        <v>1</v>
      </c>
      <c r="E3623" s="8" t="n">
        <v>40549.60138888889</v>
      </c>
      <c r="F3623" s="9" t="n">
        <v>8.949999999999999</v>
      </c>
      <c r="G3623" t="n">
        <v>12735</v>
      </c>
      <c r="H3623" t="inlineStr">
        <is>
          <t>France</t>
        </is>
      </c>
      <c r="I3623" s="10">
        <f>IF(OR(G3623="",LEFT(A3623,1)="C",D3623&lt;=0,F3623&lt;=0,ISNUMBER(MATCH(B3623,NonProduct,0)),LEFT(B3623,5)="gift_",H3623&lt;&gt;"United Kingdom"),"Drop","Keep")</f>
        <v/>
      </c>
    </row>
    <row r="3624">
      <c r="A3624" t="n">
        <v>540351</v>
      </c>
      <c r="B3624" t="n">
        <v>22637</v>
      </c>
      <c r="C3624" t="inlineStr">
        <is>
          <t xml:space="preserve">PIGGY BANK RETROSPOT </t>
        </is>
      </c>
      <c r="D3624" t="n">
        <v>4</v>
      </c>
      <c r="E3624" s="8" t="n">
        <v>40549.60138888889</v>
      </c>
      <c r="F3624" s="9" t="n">
        <v>2.55</v>
      </c>
      <c r="G3624" t="n">
        <v>12735</v>
      </c>
      <c r="H3624" t="inlineStr">
        <is>
          <t>France</t>
        </is>
      </c>
      <c r="I3624" s="10">
        <f>IF(OR(G3624="",LEFT(A3624,1)="C",D3624&lt;=0,F3624&lt;=0,ISNUMBER(MATCH(B3624,NonProduct,0)),LEFT(B3624,5)="gift_",H3624&lt;&gt;"United Kingdom"),"Drop","Keep")</f>
        <v/>
      </c>
    </row>
    <row r="3625">
      <c r="A3625" t="n">
        <v>540351</v>
      </c>
      <c r="B3625" t="inlineStr">
        <is>
          <t>POST</t>
        </is>
      </c>
      <c r="C3625" t="inlineStr">
        <is>
          <t>POSTAGE</t>
        </is>
      </c>
      <c r="D3625" t="n">
        <v>2</v>
      </c>
      <c r="E3625" s="8" t="n">
        <v>40549.60138888889</v>
      </c>
      <c r="F3625" s="9" t="n">
        <v>18</v>
      </c>
      <c r="G3625" t="n">
        <v>12735</v>
      </c>
      <c r="H3625" t="inlineStr">
        <is>
          <t>France</t>
        </is>
      </c>
      <c r="I3625" s="10">
        <f>IF(OR(G3625="",LEFT(A3625,1)="C",D3625&lt;=0,F3625&lt;=0,ISNUMBER(MATCH(B3625,NonProduct,0)),LEFT(B3625,5)="gift_",H3625&lt;&gt;"United Kingdom"),"Drop","Keep")</f>
        <v/>
      </c>
    </row>
    <row r="3626">
      <c r="A3626" t="n">
        <v>540352</v>
      </c>
      <c r="B3626" t="n">
        <v>10133</v>
      </c>
      <c r="C3626" t="inlineStr">
        <is>
          <t>COLOURING PENCILS BROWN TUBE</t>
        </is>
      </c>
      <c r="D3626" t="n">
        <v>1</v>
      </c>
      <c r="E3626" s="8" t="n">
        <v>40549.60208333333</v>
      </c>
      <c r="F3626" s="9" t="n">
        <v>0.8100000000000001</v>
      </c>
      <c r="H3626" t="inlineStr">
        <is>
          <t>United Kingdom</t>
        </is>
      </c>
      <c r="I3626" s="10">
        <f>IF(OR(G3626="",LEFT(A3626,1)="C",D3626&lt;=0,F3626&lt;=0,ISNUMBER(MATCH(B3626,NonProduct,0)),LEFT(B3626,5)="gift_",H3626&lt;&gt;"United Kingdom"),"Drop","Keep")</f>
        <v/>
      </c>
    </row>
    <row r="3627">
      <c r="A3627" t="n">
        <v>540352</v>
      </c>
      <c r="B3627" t="n">
        <v>10135</v>
      </c>
      <c r="C3627" t="inlineStr">
        <is>
          <t>COLOURING PENCILS BROWN TUBE</t>
        </is>
      </c>
      <c r="D3627" t="n">
        <v>6</v>
      </c>
      <c r="E3627" s="8" t="n">
        <v>40549.60208333333</v>
      </c>
      <c r="F3627" s="9" t="n">
        <v>1.28</v>
      </c>
      <c r="H3627" t="inlineStr">
        <is>
          <t>United Kingdom</t>
        </is>
      </c>
      <c r="I3627" s="10">
        <f>IF(OR(G3627="",LEFT(A3627,1)="C",D3627&lt;=0,F3627&lt;=0,ISNUMBER(MATCH(B3627,NonProduct,0)),LEFT(B3627,5)="gift_",H3627&lt;&gt;"United Kingdom"),"Drop","Keep")</f>
        <v/>
      </c>
    </row>
    <row r="3628">
      <c r="A3628" t="n">
        <v>540352</v>
      </c>
      <c r="B3628" t="n">
        <v>15036</v>
      </c>
      <c r="C3628" t="inlineStr">
        <is>
          <t>ASSORTED COLOURS SILK FAN</t>
        </is>
      </c>
      <c r="D3628" t="n">
        <v>1</v>
      </c>
      <c r="E3628" s="8" t="n">
        <v>40549.60208333333</v>
      </c>
      <c r="F3628" s="9" t="n">
        <v>1.28</v>
      </c>
      <c r="H3628" t="inlineStr">
        <is>
          <t>United Kingdom</t>
        </is>
      </c>
      <c r="I3628" s="10">
        <f>IF(OR(G3628="",LEFT(A3628,1)="C",D3628&lt;=0,F3628&lt;=0,ISNUMBER(MATCH(B3628,NonProduct,0)),LEFT(B3628,5)="gift_",H3628&lt;&gt;"United Kingdom"),"Drop","Keep")</f>
        <v/>
      </c>
    </row>
    <row r="3629">
      <c r="A3629" t="n">
        <v>540352</v>
      </c>
      <c r="B3629" t="n">
        <v>15039</v>
      </c>
      <c r="C3629" t="inlineStr">
        <is>
          <t>SANDALWOOD FAN</t>
        </is>
      </c>
      <c r="D3629" t="n">
        <v>1</v>
      </c>
      <c r="E3629" s="8" t="n">
        <v>40549.60208333333</v>
      </c>
      <c r="F3629" s="9" t="n">
        <v>1.66</v>
      </c>
      <c r="H3629" t="inlineStr">
        <is>
          <t>United Kingdom</t>
        </is>
      </c>
      <c r="I3629" s="10">
        <f>IF(OR(G3629="",LEFT(A3629,1)="C",D3629&lt;=0,F3629&lt;=0,ISNUMBER(MATCH(B3629,NonProduct,0)),LEFT(B3629,5)="gift_",H3629&lt;&gt;"United Kingdom"),"Drop","Keep")</f>
        <v/>
      </c>
    </row>
    <row r="3630">
      <c r="A3630" t="n">
        <v>540352</v>
      </c>
      <c r="B3630" t="inlineStr">
        <is>
          <t>16168M</t>
        </is>
      </c>
      <c r="C3630" t="inlineStr">
        <is>
          <t>FUNKY MONKEY GIFT BAG MEDIUM</t>
        </is>
      </c>
      <c r="D3630" t="n">
        <v>1</v>
      </c>
      <c r="E3630" s="8" t="n">
        <v>40549.60208333333</v>
      </c>
      <c r="F3630" s="9" t="n">
        <v>0.85</v>
      </c>
      <c r="H3630" t="inlineStr">
        <is>
          <t>United Kingdom</t>
        </is>
      </c>
      <c r="I3630" s="10">
        <f>IF(OR(G3630="",LEFT(A3630,1)="C",D3630&lt;=0,F3630&lt;=0,ISNUMBER(MATCH(B3630,NonProduct,0)),LEFT(B3630,5)="gift_",H3630&lt;&gt;"United Kingdom"),"Drop","Keep")</f>
        <v/>
      </c>
    </row>
    <row r="3631">
      <c r="A3631" t="n">
        <v>540352</v>
      </c>
      <c r="B3631" t="n">
        <v>16225</v>
      </c>
      <c r="C3631" t="inlineStr">
        <is>
          <t>RATTLE SNAKE EGGS</t>
        </is>
      </c>
      <c r="D3631" t="n">
        <v>4</v>
      </c>
      <c r="E3631" s="8" t="n">
        <v>40549.60208333333</v>
      </c>
      <c r="F3631" s="9" t="n">
        <v>0.85</v>
      </c>
      <c r="H3631" t="inlineStr">
        <is>
          <t>United Kingdom</t>
        </is>
      </c>
      <c r="I3631" s="10">
        <f>IF(OR(G3631="",LEFT(A3631,1)="C",D3631&lt;=0,F3631&lt;=0,ISNUMBER(MATCH(B3631,NonProduct,0)),LEFT(B3631,5)="gift_",H3631&lt;&gt;"United Kingdom"),"Drop","Keep")</f>
        <v/>
      </c>
    </row>
    <row r="3632">
      <c r="A3632" t="n">
        <v>540352</v>
      </c>
      <c r="B3632" t="n">
        <v>16237</v>
      </c>
      <c r="C3632" t="inlineStr">
        <is>
          <t>SLEEPING CAT ERASERS</t>
        </is>
      </c>
      <c r="D3632" t="n">
        <v>4</v>
      </c>
      <c r="E3632" s="8" t="n">
        <v>40549.60208333333</v>
      </c>
      <c r="F3632" s="9" t="n">
        <v>0.43</v>
      </c>
      <c r="H3632" t="inlineStr">
        <is>
          <t>United Kingdom</t>
        </is>
      </c>
      <c r="I3632" s="10">
        <f>IF(OR(G3632="",LEFT(A3632,1)="C",D3632&lt;=0,F3632&lt;=0,ISNUMBER(MATCH(B3632,NonProduct,0)),LEFT(B3632,5)="gift_",H3632&lt;&gt;"United Kingdom"),"Drop","Keep")</f>
        <v/>
      </c>
    </row>
    <row r="3633">
      <c r="A3633" t="n">
        <v>540352</v>
      </c>
      <c r="B3633" t="inlineStr">
        <is>
          <t>17012A</t>
        </is>
      </c>
      <c r="C3633" t="inlineStr">
        <is>
          <t xml:space="preserve">ORIGAMI VANILLA INCENSE/CANDLE SET </t>
        </is>
      </c>
      <c r="D3633" t="n">
        <v>1</v>
      </c>
      <c r="E3633" s="8" t="n">
        <v>40549.60208333333</v>
      </c>
      <c r="F3633" s="9" t="n">
        <v>2.51</v>
      </c>
      <c r="H3633" t="inlineStr">
        <is>
          <t>United Kingdom</t>
        </is>
      </c>
      <c r="I3633" s="10">
        <f>IF(OR(G3633="",LEFT(A3633,1)="C",D3633&lt;=0,F3633&lt;=0,ISNUMBER(MATCH(B3633,NonProduct,0)),LEFT(B3633,5)="gift_",H3633&lt;&gt;"United Kingdom"),"Drop","Keep")</f>
        <v/>
      </c>
    </row>
    <row r="3634">
      <c r="A3634" t="n">
        <v>540352</v>
      </c>
      <c r="B3634" t="inlineStr">
        <is>
          <t>17012B</t>
        </is>
      </c>
      <c r="C3634" t="inlineStr">
        <is>
          <t>ORIGAMI JASMINE INCENSE/CANDLE SET</t>
        </is>
      </c>
      <c r="D3634" t="n">
        <v>3</v>
      </c>
      <c r="E3634" s="8" t="n">
        <v>40549.60208333333</v>
      </c>
      <c r="F3634" s="9" t="n">
        <v>2.51</v>
      </c>
      <c r="H3634" t="inlineStr">
        <is>
          <t>United Kingdom</t>
        </is>
      </c>
      <c r="I3634" s="10">
        <f>IF(OR(G3634="",LEFT(A3634,1)="C",D3634&lt;=0,F3634&lt;=0,ISNUMBER(MATCH(B3634,NonProduct,0)),LEFT(B3634,5)="gift_",H3634&lt;&gt;"United Kingdom"),"Drop","Keep")</f>
        <v/>
      </c>
    </row>
    <row r="3635">
      <c r="A3635" t="n">
        <v>540352</v>
      </c>
      <c r="B3635" t="inlineStr">
        <is>
          <t>17012F</t>
        </is>
      </c>
      <c r="C3635" t="inlineStr">
        <is>
          <t>ORIGAMI SANDLEWOOD INCENSE/CAND SET</t>
        </is>
      </c>
      <c r="D3635" t="n">
        <v>2</v>
      </c>
      <c r="E3635" s="8" t="n">
        <v>40549.60208333333</v>
      </c>
      <c r="F3635" s="9" t="n">
        <v>2.51</v>
      </c>
      <c r="H3635" t="inlineStr">
        <is>
          <t>United Kingdom</t>
        </is>
      </c>
      <c r="I3635" s="10">
        <f>IF(OR(G3635="",LEFT(A3635,1)="C",D3635&lt;=0,F3635&lt;=0,ISNUMBER(MATCH(B3635,NonProduct,0)),LEFT(B3635,5)="gift_",H3635&lt;&gt;"United Kingdom"),"Drop","Keep")</f>
        <v/>
      </c>
    </row>
    <row r="3636">
      <c r="A3636" t="n">
        <v>540352</v>
      </c>
      <c r="B3636" t="n">
        <v>20615</v>
      </c>
      <c r="C3636" t="inlineStr">
        <is>
          <t>BLUE POLKADOT PASSPORT COVER</t>
        </is>
      </c>
      <c r="D3636" t="n">
        <v>1</v>
      </c>
      <c r="E3636" s="8" t="n">
        <v>40549.60208333333</v>
      </c>
      <c r="F3636" s="9" t="n">
        <v>1.66</v>
      </c>
      <c r="H3636" t="inlineStr">
        <is>
          <t>United Kingdom</t>
        </is>
      </c>
      <c r="I3636" s="10">
        <f>IF(OR(G3636="",LEFT(A3636,1)="C",D3636&lt;=0,F3636&lt;=0,ISNUMBER(MATCH(B3636,NonProduct,0)),LEFT(B3636,5)="gift_",H3636&lt;&gt;"United Kingdom"),"Drop","Keep")</f>
        <v/>
      </c>
    </row>
    <row r="3637">
      <c r="A3637" t="n">
        <v>540352</v>
      </c>
      <c r="B3637" t="n">
        <v>20616</v>
      </c>
      <c r="C3637" t="inlineStr">
        <is>
          <t>CHERRY BLOSSOM PASSPORT COVER</t>
        </is>
      </c>
      <c r="D3637" t="n">
        <v>2</v>
      </c>
      <c r="E3637" s="8" t="n">
        <v>40549.60208333333</v>
      </c>
      <c r="F3637" s="9" t="n">
        <v>1.66</v>
      </c>
      <c r="H3637" t="inlineStr">
        <is>
          <t>United Kingdom</t>
        </is>
      </c>
      <c r="I3637" s="10">
        <f>IF(OR(G3637="",LEFT(A3637,1)="C",D3637&lt;=0,F3637&lt;=0,ISNUMBER(MATCH(B3637,NonProduct,0)),LEFT(B3637,5)="gift_",H3637&lt;&gt;"United Kingdom"),"Drop","Keep")</f>
        <v/>
      </c>
    </row>
    <row r="3638">
      <c r="A3638" t="n">
        <v>540352</v>
      </c>
      <c r="B3638" t="n">
        <v>20617</v>
      </c>
      <c r="C3638" t="inlineStr">
        <is>
          <t xml:space="preserve">FIRST CLASS PASSPORT COVER </t>
        </is>
      </c>
      <c r="D3638" t="n">
        <v>1</v>
      </c>
      <c r="E3638" s="8" t="n">
        <v>40549.60208333333</v>
      </c>
      <c r="F3638" s="9" t="n">
        <v>1.66</v>
      </c>
      <c r="H3638" t="inlineStr">
        <is>
          <t>United Kingdom</t>
        </is>
      </c>
      <c r="I3638" s="10">
        <f>IF(OR(G3638="",LEFT(A3638,1)="C",D3638&lt;=0,F3638&lt;=0,ISNUMBER(MATCH(B3638,NonProduct,0)),LEFT(B3638,5)="gift_",H3638&lt;&gt;"United Kingdom"),"Drop","Keep")</f>
        <v/>
      </c>
    </row>
    <row r="3639">
      <c r="A3639" t="n">
        <v>540352</v>
      </c>
      <c r="B3639" t="n">
        <v>21028</v>
      </c>
      <c r="C3639" t="inlineStr">
        <is>
          <t>NINJA RABBIT BLACK</t>
        </is>
      </c>
      <c r="D3639" t="n">
        <v>3</v>
      </c>
      <c r="E3639" s="8" t="n">
        <v>40549.60208333333</v>
      </c>
      <c r="F3639" s="9" t="n">
        <v>0.85</v>
      </c>
      <c r="H3639" t="inlineStr">
        <is>
          <t>United Kingdom</t>
        </is>
      </c>
      <c r="I3639" s="10">
        <f>IF(OR(G3639="",LEFT(A3639,1)="C",D3639&lt;=0,F3639&lt;=0,ISNUMBER(MATCH(B3639,NonProduct,0)),LEFT(B3639,5)="gift_",H3639&lt;&gt;"United Kingdom"),"Drop","Keep")</f>
        <v/>
      </c>
    </row>
    <row r="3640">
      <c r="A3640" t="n">
        <v>540352</v>
      </c>
      <c r="B3640" t="n">
        <v>21030</v>
      </c>
      <c r="C3640" t="inlineStr">
        <is>
          <t>SPACE CADET RED</t>
        </is>
      </c>
      <c r="D3640" t="n">
        <v>1</v>
      </c>
      <c r="E3640" s="8" t="n">
        <v>40549.60208333333</v>
      </c>
      <c r="F3640" s="9" t="n">
        <v>0.85</v>
      </c>
      <c r="H3640" t="inlineStr">
        <is>
          <t>United Kingdom</t>
        </is>
      </c>
      <c r="I3640" s="10">
        <f>IF(OR(G3640="",LEFT(A3640,1)="C",D3640&lt;=0,F3640&lt;=0,ISNUMBER(MATCH(B3640,NonProduct,0)),LEFT(B3640,5)="gift_",H3640&lt;&gt;"United Kingdom"),"Drop","Keep")</f>
        <v/>
      </c>
    </row>
    <row r="3641">
      <c r="A3641" t="n">
        <v>540352</v>
      </c>
      <c r="B3641" t="n">
        <v>21031</v>
      </c>
      <c r="C3641" t="inlineStr">
        <is>
          <t>SPACE CADET BLACK</t>
        </is>
      </c>
      <c r="D3641" t="n">
        <v>1</v>
      </c>
      <c r="E3641" s="8" t="n">
        <v>40549.60208333333</v>
      </c>
      <c r="F3641" s="9" t="n">
        <v>0.85</v>
      </c>
      <c r="H3641" t="inlineStr">
        <is>
          <t>United Kingdom</t>
        </is>
      </c>
      <c r="I3641" s="10">
        <f>IF(OR(G3641="",LEFT(A3641,1)="C",D3641&lt;=0,F3641&lt;=0,ISNUMBER(MATCH(B3641,NonProduct,0)),LEFT(B3641,5)="gift_",H3641&lt;&gt;"United Kingdom"),"Drop","Keep")</f>
        <v/>
      </c>
    </row>
    <row r="3642">
      <c r="A3642" t="n">
        <v>540352</v>
      </c>
      <c r="B3642" t="n">
        <v>21033</v>
      </c>
      <c r="C3642" t="inlineStr">
        <is>
          <t>JUMBO BAG CHARLIE AND LOLA TOYS</t>
        </is>
      </c>
      <c r="D3642" t="n">
        <v>8</v>
      </c>
      <c r="E3642" s="8" t="n">
        <v>40549.60208333333</v>
      </c>
      <c r="F3642" s="9" t="n">
        <v>2.51</v>
      </c>
      <c r="H3642" t="inlineStr">
        <is>
          <t>United Kingdom</t>
        </is>
      </c>
      <c r="I3642" s="10">
        <f>IF(OR(G3642="",LEFT(A3642,1)="C",D3642&lt;=0,F3642&lt;=0,ISNUMBER(MATCH(B3642,NonProduct,0)),LEFT(B3642,5)="gift_",H3642&lt;&gt;"United Kingdom"),"Drop","Keep")</f>
        <v/>
      </c>
    </row>
    <row r="3643">
      <c r="A3643" t="n">
        <v>540352</v>
      </c>
      <c r="B3643" t="n">
        <v>21035</v>
      </c>
      <c r="C3643" t="inlineStr">
        <is>
          <t xml:space="preserve">SET/2 RED RETROSPOT TEA TOWELS </t>
        </is>
      </c>
      <c r="D3643" t="n">
        <v>1</v>
      </c>
      <c r="E3643" s="8" t="n">
        <v>40549.60208333333</v>
      </c>
      <c r="F3643" s="9" t="n">
        <v>5.91</v>
      </c>
      <c r="H3643" t="inlineStr">
        <is>
          <t>United Kingdom</t>
        </is>
      </c>
      <c r="I3643" s="10">
        <f>IF(OR(G3643="",LEFT(A3643,1)="C",D3643&lt;=0,F3643&lt;=0,ISNUMBER(MATCH(B3643,NonProduct,0)),LEFT(B3643,5)="gift_",H3643&lt;&gt;"United Kingdom"),"Drop","Keep")</f>
        <v/>
      </c>
    </row>
    <row r="3644">
      <c r="A3644" t="n">
        <v>540352</v>
      </c>
      <c r="B3644" t="n">
        <v>21043</v>
      </c>
      <c r="C3644" t="inlineStr">
        <is>
          <t>APRON MODERN VINTAGE COTTON</t>
        </is>
      </c>
      <c r="D3644" t="n">
        <v>2</v>
      </c>
      <c r="E3644" s="8" t="n">
        <v>40549.60208333333</v>
      </c>
      <c r="F3644" s="9" t="n">
        <v>4.21</v>
      </c>
      <c r="H3644" t="inlineStr">
        <is>
          <t>United Kingdom</t>
        </is>
      </c>
      <c r="I3644" s="10">
        <f>IF(OR(G3644="",LEFT(A3644,1)="C",D3644&lt;=0,F3644&lt;=0,ISNUMBER(MATCH(B3644,NonProduct,0)),LEFT(B3644,5)="gift_",H3644&lt;&gt;"United Kingdom"),"Drop","Keep")</f>
        <v/>
      </c>
    </row>
    <row r="3645">
      <c r="A3645" t="n">
        <v>540352</v>
      </c>
      <c r="B3645" t="n">
        <v>21051</v>
      </c>
      <c r="C3645" t="inlineStr">
        <is>
          <t xml:space="preserve">RIBBONS PURSE </t>
        </is>
      </c>
      <c r="D3645" t="n">
        <v>9</v>
      </c>
      <c r="E3645" s="8" t="n">
        <v>40549.60208333333</v>
      </c>
      <c r="F3645" s="9" t="n">
        <v>1.66</v>
      </c>
      <c r="H3645" t="inlineStr">
        <is>
          <t>United Kingdom</t>
        </is>
      </c>
      <c r="I3645" s="10">
        <f>IF(OR(G3645="",LEFT(A3645,1)="C",D3645&lt;=0,F3645&lt;=0,ISNUMBER(MATCH(B3645,NonProduct,0)),LEFT(B3645,5)="gift_",H3645&lt;&gt;"United Kingdom"),"Drop","Keep")</f>
        <v/>
      </c>
    </row>
    <row r="3646">
      <c r="A3646" t="n">
        <v>540352</v>
      </c>
      <c r="B3646" t="n">
        <v>21391</v>
      </c>
      <c r="C3646" t="inlineStr">
        <is>
          <t>FRENCH LAVENDER SCENT HEART</t>
        </is>
      </c>
      <c r="D3646" t="n">
        <v>1</v>
      </c>
      <c r="E3646" s="8" t="n">
        <v>40549.60208333333</v>
      </c>
      <c r="F3646" s="9" t="n">
        <v>4.21</v>
      </c>
      <c r="H3646" t="inlineStr">
        <is>
          <t>United Kingdom</t>
        </is>
      </c>
      <c r="I3646" s="10">
        <f>IF(OR(G3646="",LEFT(A3646,1)="C",D3646&lt;=0,F3646&lt;=0,ISNUMBER(MATCH(B3646,NonProduct,0)),LEFT(B3646,5)="gift_",H3646&lt;&gt;"United Kingdom"),"Drop","Keep")</f>
        <v/>
      </c>
    </row>
    <row r="3647">
      <c r="A3647" t="n">
        <v>540352</v>
      </c>
      <c r="B3647" t="n">
        <v>21539</v>
      </c>
      <c r="C3647" t="inlineStr">
        <is>
          <t>RED RETROSPOT BUTTER DISH</t>
        </is>
      </c>
      <c r="D3647" t="n">
        <v>1</v>
      </c>
      <c r="E3647" s="8" t="n">
        <v>40549.60208333333</v>
      </c>
      <c r="F3647" s="9" t="n">
        <v>10.17</v>
      </c>
      <c r="H3647" t="inlineStr">
        <is>
          <t>United Kingdom</t>
        </is>
      </c>
      <c r="I3647" s="10">
        <f>IF(OR(G3647="",LEFT(A3647,1)="C",D3647&lt;=0,F3647&lt;=0,ISNUMBER(MATCH(B3647,NonProduct,0)),LEFT(B3647,5)="gift_",H3647&lt;&gt;"United Kingdom"),"Drop","Keep")</f>
        <v/>
      </c>
    </row>
    <row r="3648">
      <c r="A3648" t="n">
        <v>540352</v>
      </c>
      <c r="B3648" t="n">
        <v>21618</v>
      </c>
      <c r="C3648" t="inlineStr">
        <is>
          <t>4 WILDFLOWER BOTANICAL CANDLES</t>
        </is>
      </c>
      <c r="D3648" t="n">
        <v>1</v>
      </c>
      <c r="E3648" s="8" t="n">
        <v>40549.60208333333</v>
      </c>
      <c r="F3648" s="9" t="n">
        <v>2.51</v>
      </c>
      <c r="H3648" t="inlineStr">
        <is>
          <t>United Kingdom</t>
        </is>
      </c>
      <c r="I3648" s="10">
        <f>IF(OR(G3648="",LEFT(A3648,1)="C",D3648&lt;=0,F3648&lt;=0,ISNUMBER(MATCH(B3648,NonProduct,0)),LEFT(B3648,5)="gift_",H3648&lt;&gt;"United Kingdom"),"Drop","Keep")</f>
        <v/>
      </c>
    </row>
    <row r="3649">
      <c r="A3649" t="n">
        <v>540352</v>
      </c>
      <c r="B3649" t="n">
        <v>21632</v>
      </c>
      <c r="C3649" t="inlineStr">
        <is>
          <t>VINTAGE PINK DECORATIVE PARASOL</t>
        </is>
      </c>
      <c r="D3649" t="n">
        <v>1</v>
      </c>
      <c r="E3649" s="8" t="n">
        <v>40549.60208333333</v>
      </c>
      <c r="F3649" s="9" t="n">
        <v>8.470000000000001</v>
      </c>
      <c r="H3649" t="inlineStr">
        <is>
          <t>United Kingdom</t>
        </is>
      </c>
      <c r="I3649" s="10">
        <f>IF(OR(G3649="",LEFT(A3649,1)="C",D3649&lt;=0,F3649&lt;=0,ISNUMBER(MATCH(B3649,NonProduct,0)),LEFT(B3649,5)="gift_",H3649&lt;&gt;"United Kingdom"),"Drop","Keep")</f>
        <v/>
      </c>
    </row>
    <row r="3650">
      <c r="A3650" t="n">
        <v>540352</v>
      </c>
      <c r="B3650" t="n">
        <v>22447</v>
      </c>
      <c r="C3650" t="inlineStr">
        <is>
          <t>PIN CUSHION BABUSHKA BLUE</t>
        </is>
      </c>
      <c r="D3650" t="n">
        <v>1</v>
      </c>
      <c r="E3650" s="8" t="n">
        <v>40549.60208333333</v>
      </c>
      <c r="F3650" s="9" t="n">
        <v>2.51</v>
      </c>
      <c r="H3650" t="inlineStr">
        <is>
          <t>United Kingdom</t>
        </is>
      </c>
      <c r="I3650" s="10">
        <f>IF(OR(G3650="",LEFT(A3650,1)="C",D3650&lt;=0,F3650&lt;=0,ISNUMBER(MATCH(B3650,NonProduct,0)),LEFT(B3650,5)="gift_",H3650&lt;&gt;"United Kingdom"),"Drop","Keep")</f>
        <v/>
      </c>
    </row>
    <row r="3651">
      <c r="A3651" t="n">
        <v>540352</v>
      </c>
      <c r="B3651" t="n">
        <v>22452</v>
      </c>
      <c r="C3651" t="inlineStr">
        <is>
          <t>MEASURING TAPE BABUSHKA PINK</t>
        </is>
      </c>
      <c r="D3651" t="n">
        <v>3</v>
      </c>
      <c r="E3651" s="8" t="n">
        <v>40549.60208333333</v>
      </c>
      <c r="F3651" s="9" t="n">
        <v>1.66</v>
      </c>
      <c r="H3651" t="inlineStr">
        <is>
          <t>United Kingdom</t>
        </is>
      </c>
      <c r="I3651" s="10">
        <f>IF(OR(G3651="",LEFT(A3651,1)="C",D3651&lt;=0,F3651&lt;=0,ISNUMBER(MATCH(B3651,NonProduct,0)),LEFT(B3651,5)="gift_",H3651&lt;&gt;"United Kingdom"),"Drop","Keep")</f>
        <v/>
      </c>
    </row>
    <row r="3652">
      <c r="A3652" t="n">
        <v>540352</v>
      </c>
      <c r="B3652" t="n">
        <v>22453</v>
      </c>
      <c r="C3652" t="inlineStr">
        <is>
          <t>MEASURING TAPE BABUSHKA BLUE</t>
        </is>
      </c>
      <c r="D3652" t="n">
        <v>3</v>
      </c>
      <c r="E3652" s="8" t="n">
        <v>40549.60208333333</v>
      </c>
      <c r="F3652" s="9" t="n">
        <v>1.66</v>
      </c>
      <c r="H3652" t="inlineStr">
        <is>
          <t>United Kingdom</t>
        </is>
      </c>
      <c r="I3652" s="10">
        <f>IF(OR(G3652="",LEFT(A3652,1)="C",D3652&lt;=0,F3652&lt;=0,ISNUMBER(MATCH(B3652,NonProduct,0)),LEFT(B3652,5)="gift_",H3652&lt;&gt;"United Kingdom"),"Drop","Keep")</f>
        <v/>
      </c>
    </row>
    <row r="3653">
      <c r="A3653" t="n">
        <v>540352</v>
      </c>
      <c r="B3653" t="n">
        <v>22470</v>
      </c>
      <c r="C3653" t="inlineStr">
        <is>
          <t>HEART OF WICKER LARGE</t>
        </is>
      </c>
      <c r="D3653" t="n">
        <v>2</v>
      </c>
      <c r="E3653" s="8" t="n">
        <v>40549.60208333333</v>
      </c>
      <c r="F3653" s="9" t="n">
        <v>5.91</v>
      </c>
      <c r="H3653" t="inlineStr">
        <is>
          <t>United Kingdom</t>
        </is>
      </c>
      <c r="I3653" s="10">
        <f>IF(OR(G3653="",LEFT(A3653,1)="C",D3653&lt;=0,F3653&lt;=0,ISNUMBER(MATCH(B3653,NonProduct,0)),LEFT(B3653,5)="gift_",H3653&lt;&gt;"United Kingdom"),"Drop","Keep")</f>
        <v/>
      </c>
    </row>
    <row r="3654">
      <c r="A3654" t="n">
        <v>540352</v>
      </c>
      <c r="B3654" t="n">
        <v>22471</v>
      </c>
      <c r="C3654" t="inlineStr">
        <is>
          <t xml:space="preserve">TV DINNER TRAY AIR HOSTESS </t>
        </is>
      </c>
      <c r="D3654" t="n">
        <v>2</v>
      </c>
      <c r="E3654" s="8" t="n">
        <v>40549.60208333333</v>
      </c>
      <c r="F3654" s="9" t="n">
        <v>4.21</v>
      </c>
      <c r="H3654" t="inlineStr">
        <is>
          <t>United Kingdom</t>
        </is>
      </c>
      <c r="I3654" s="10">
        <f>IF(OR(G3654="",LEFT(A3654,1)="C",D3654&lt;=0,F3654&lt;=0,ISNUMBER(MATCH(B3654,NonProduct,0)),LEFT(B3654,5)="gift_",H3654&lt;&gt;"United Kingdom"),"Drop","Keep")</f>
        <v/>
      </c>
    </row>
    <row r="3655">
      <c r="A3655" t="n">
        <v>540352</v>
      </c>
      <c r="B3655" t="n">
        <v>22473</v>
      </c>
      <c r="C3655" t="inlineStr">
        <is>
          <t>TV DINNER TRAY VINTAGE PAISLEY</t>
        </is>
      </c>
      <c r="D3655" t="n">
        <v>1</v>
      </c>
      <c r="E3655" s="8" t="n">
        <v>40549.60208333333</v>
      </c>
      <c r="F3655" s="9" t="n">
        <v>4.21</v>
      </c>
      <c r="H3655" t="inlineStr">
        <is>
          <t>United Kingdom</t>
        </is>
      </c>
      <c r="I3655" s="10">
        <f>IF(OR(G3655="",LEFT(A3655,1)="C",D3655&lt;=0,F3655&lt;=0,ISNUMBER(MATCH(B3655,NonProduct,0)),LEFT(B3655,5)="gift_",H3655&lt;&gt;"United Kingdom"),"Drop","Keep")</f>
        <v/>
      </c>
    </row>
    <row r="3656">
      <c r="A3656" t="n">
        <v>540352</v>
      </c>
      <c r="B3656" t="n">
        <v>22481</v>
      </c>
      <c r="C3656" t="inlineStr">
        <is>
          <t>BLACK TEA TOWEL CLASSIC DESIGN</t>
        </is>
      </c>
      <c r="D3656" t="n">
        <v>3</v>
      </c>
      <c r="E3656" s="8" t="n">
        <v>40549.60208333333</v>
      </c>
      <c r="F3656" s="9" t="n">
        <v>0.85</v>
      </c>
      <c r="H3656" t="inlineStr">
        <is>
          <t>United Kingdom</t>
        </is>
      </c>
      <c r="I3656" s="10">
        <f>IF(OR(G3656="",LEFT(A3656,1)="C",D3656&lt;=0,F3656&lt;=0,ISNUMBER(MATCH(B3656,NonProduct,0)),LEFT(B3656,5)="gift_",H3656&lt;&gt;"United Kingdom"),"Drop","Keep")</f>
        <v/>
      </c>
    </row>
    <row r="3657">
      <c r="A3657" t="n">
        <v>540352</v>
      </c>
      <c r="B3657" t="n">
        <v>22550</v>
      </c>
      <c r="C3657" t="inlineStr">
        <is>
          <t>HOLIDAY FUN LUDO</t>
        </is>
      </c>
      <c r="D3657" t="n">
        <v>1</v>
      </c>
      <c r="E3657" s="8" t="n">
        <v>40549.60208333333</v>
      </c>
      <c r="F3657" s="9" t="n">
        <v>7.62</v>
      </c>
      <c r="H3657" t="inlineStr">
        <is>
          <t>United Kingdom</t>
        </is>
      </c>
      <c r="I3657" s="10">
        <f>IF(OR(G3657="",LEFT(A3657,1)="C",D3657&lt;=0,F3657&lt;=0,ISNUMBER(MATCH(B3657,NonProduct,0)),LEFT(B3657,5)="gift_",H3657&lt;&gt;"United Kingdom"),"Drop","Keep")</f>
        <v/>
      </c>
    </row>
    <row r="3658">
      <c r="A3658" t="n">
        <v>540352</v>
      </c>
      <c r="B3658" t="n">
        <v>22560</v>
      </c>
      <c r="C3658" t="inlineStr">
        <is>
          <t>TRADITIONAL MODELLING CLAY</t>
        </is>
      </c>
      <c r="D3658" t="n">
        <v>1</v>
      </c>
      <c r="E3658" s="8" t="n">
        <v>40549.60208333333</v>
      </c>
      <c r="F3658" s="9" t="n">
        <v>2.51</v>
      </c>
      <c r="H3658" t="inlineStr">
        <is>
          <t>United Kingdom</t>
        </is>
      </c>
      <c r="I3658" s="10">
        <f>IF(OR(G3658="",LEFT(A3658,1)="C",D3658&lt;=0,F3658&lt;=0,ISNUMBER(MATCH(B3658,NonProduct,0)),LEFT(B3658,5)="gift_",H3658&lt;&gt;"United Kingdom"),"Drop","Keep")</f>
        <v/>
      </c>
    </row>
    <row r="3659">
      <c r="A3659" t="n">
        <v>540352</v>
      </c>
      <c r="B3659" t="n">
        <v>22568</v>
      </c>
      <c r="C3659" t="inlineStr">
        <is>
          <t>FELTCRAFT CUSHION OWL</t>
        </is>
      </c>
      <c r="D3659" t="n">
        <v>1</v>
      </c>
      <c r="E3659" s="8" t="n">
        <v>40549.60208333333</v>
      </c>
      <c r="F3659" s="9" t="n">
        <v>7.62</v>
      </c>
      <c r="H3659" t="inlineStr">
        <is>
          <t>United Kingdom</t>
        </is>
      </c>
      <c r="I3659" s="10">
        <f>IF(OR(G3659="",LEFT(A3659,1)="C",D3659&lt;=0,F3659&lt;=0,ISNUMBER(MATCH(B3659,NonProduct,0)),LEFT(B3659,5)="gift_",H3659&lt;&gt;"United Kingdom"),"Drop","Keep")</f>
        <v/>
      </c>
    </row>
    <row r="3660">
      <c r="A3660" t="n">
        <v>540352</v>
      </c>
      <c r="B3660" t="n">
        <v>22571</v>
      </c>
      <c r="C3660" t="inlineStr">
        <is>
          <t xml:space="preserve">ROCKING HORSE RED CHRISTMAS </t>
        </is>
      </c>
      <c r="D3660" t="n">
        <v>4</v>
      </c>
      <c r="E3660" s="8" t="n">
        <v>40549.60208333333</v>
      </c>
      <c r="F3660" s="9" t="n">
        <v>1.66</v>
      </c>
      <c r="H3660" t="inlineStr">
        <is>
          <t>United Kingdom</t>
        </is>
      </c>
      <c r="I3660" s="10">
        <f>IF(OR(G3660="",LEFT(A3660,1)="C",D3660&lt;=0,F3660&lt;=0,ISNUMBER(MATCH(B3660,NonProduct,0)),LEFT(B3660,5)="gift_",H3660&lt;&gt;"United Kingdom"),"Drop","Keep")</f>
        <v/>
      </c>
    </row>
    <row r="3661">
      <c r="A3661" t="n">
        <v>540352</v>
      </c>
      <c r="B3661" t="n">
        <v>22572</v>
      </c>
      <c r="C3661" t="inlineStr">
        <is>
          <t xml:space="preserve">ROCKING HORSE GREEN CHRISTMAS </t>
        </is>
      </c>
      <c r="D3661" t="n">
        <v>1</v>
      </c>
      <c r="E3661" s="8" t="n">
        <v>40549.60208333333</v>
      </c>
      <c r="F3661" s="9" t="n">
        <v>1.66</v>
      </c>
      <c r="H3661" t="inlineStr">
        <is>
          <t>United Kingdom</t>
        </is>
      </c>
      <c r="I3661" s="10">
        <f>IF(OR(G3661="",LEFT(A3661,1)="C",D3661&lt;=0,F3661&lt;=0,ISNUMBER(MATCH(B3661,NonProduct,0)),LEFT(B3661,5)="gift_",H3661&lt;&gt;"United Kingdom"),"Drop","Keep")</f>
        <v/>
      </c>
    </row>
    <row r="3662">
      <c r="A3662" t="n">
        <v>540352</v>
      </c>
      <c r="B3662" t="n">
        <v>22574</v>
      </c>
      <c r="C3662" t="inlineStr">
        <is>
          <t>HEART WOODEN CHRISTMAS DECORATION</t>
        </is>
      </c>
      <c r="D3662" t="n">
        <v>3</v>
      </c>
      <c r="E3662" s="8" t="n">
        <v>40549.60208333333</v>
      </c>
      <c r="F3662" s="9" t="n">
        <v>1.66</v>
      </c>
      <c r="H3662" t="inlineStr">
        <is>
          <t>United Kingdom</t>
        </is>
      </c>
      <c r="I3662" s="10">
        <f>IF(OR(G3662="",LEFT(A3662,1)="C",D3662&lt;=0,F3662&lt;=0,ISNUMBER(MATCH(B3662,NonProduct,0)),LEFT(B3662,5)="gift_",H3662&lt;&gt;"United Kingdom"),"Drop","Keep")</f>
        <v/>
      </c>
    </row>
    <row r="3663">
      <c r="A3663" t="n">
        <v>540352</v>
      </c>
      <c r="B3663" t="n">
        <v>22626</v>
      </c>
      <c r="C3663" t="inlineStr">
        <is>
          <t>BLACK KITCHEN SCALES</t>
        </is>
      </c>
      <c r="D3663" t="n">
        <v>1</v>
      </c>
      <c r="E3663" s="8" t="n">
        <v>40549.60208333333</v>
      </c>
      <c r="F3663" s="9" t="n">
        <v>16.98</v>
      </c>
      <c r="H3663" t="inlineStr">
        <is>
          <t>United Kingdom</t>
        </is>
      </c>
      <c r="I3663" s="10">
        <f>IF(OR(G3663="",LEFT(A3663,1)="C",D3663&lt;=0,F3663&lt;=0,ISNUMBER(MATCH(B3663,NonProduct,0)),LEFT(B3663,5)="gift_",H3663&lt;&gt;"United Kingdom"),"Drop","Keep")</f>
        <v/>
      </c>
    </row>
    <row r="3664">
      <c r="A3664" t="n">
        <v>540352</v>
      </c>
      <c r="B3664" t="n">
        <v>22643</v>
      </c>
      <c r="C3664" t="inlineStr">
        <is>
          <t xml:space="preserve">SET OF 4 NAPKIN CHARMS LEAVES   </t>
        </is>
      </c>
      <c r="D3664" t="n">
        <v>2</v>
      </c>
      <c r="E3664" s="8" t="n">
        <v>40549.60208333333</v>
      </c>
      <c r="F3664" s="9" t="n">
        <v>1.66</v>
      </c>
      <c r="H3664" t="inlineStr">
        <is>
          <t>United Kingdom</t>
        </is>
      </c>
      <c r="I3664" s="10">
        <f>IF(OR(G3664="",LEFT(A3664,1)="C",D3664&lt;=0,F3664&lt;=0,ISNUMBER(MATCH(B3664,NonProduct,0)),LEFT(B3664,5)="gift_",H3664&lt;&gt;"United Kingdom"),"Drop","Keep")</f>
        <v/>
      </c>
    </row>
    <row r="3665">
      <c r="A3665" t="n">
        <v>540352</v>
      </c>
      <c r="B3665" t="n">
        <v>22654</v>
      </c>
      <c r="C3665" t="inlineStr">
        <is>
          <t xml:space="preserve">DELUXE SEWING KIT </t>
        </is>
      </c>
      <c r="D3665" t="n">
        <v>1</v>
      </c>
      <c r="E3665" s="8" t="n">
        <v>40549.60208333333</v>
      </c>
      <c r="F3665" s="9" t="n">
        <v>11.87</v>
      </c>
      <c r="H3665" t="inlineStr">
        <is>
          <t>United Kingdom</t>
        </is>
      </c>
      <c r="I3665" s="10">
        <f>IF(OR(G3665="",LEFT(A3665,1)="C",D3665&lt;=0,F3665&lt;=0,ISNUMBER(MATCH(B3665,NonProduct,0)),LEFT(B3665,5)="gift_",H3665&lt;&gt;"United Kingdom"),"Drop","Keep")</f>
        <v/>
      </c>
    </row>
    <row r="3666">
      <c r="A3666" t="n">
        <v>540352</v>
      </c>
      <c r="B3666" t="n">
        <v>22694</v>
      </c>
      <c r="C3666" t="inlineStr">
        <is>
          <t xml:space="preserve">WICKER STAR </t>
        </is>
      </c>
      <c r="D3666" t="n">
        <v>1</v>
      </c>
      <c r="E3666" s="8" t="n">
        <v>40549.60208333333</v>
      </c>
      <c r="F3666" s="9" t="n">
        <v>4.21</v>
      </c>
      <c r="H3666" t="inlineStr">
        <is>
          <t>United Kingdom</t>
        </is>
      </c>
      <c r="I3666" s="10">
        <f>IF(OR(G3666="",LEFT(A3666,1)="C",D3666&lt;=0,F3666&lt;=0,ISNUMBER(MATCH(B3666,NonProduct,0)),LEFT(B3666,5)="gift_",H3666&lt;&gt;"United Kingdom"),"Drop","Keep")</f>
        <v/>
      </c>
    </row>
    <row r="3667">
      <c r="A3667" t="n">
        <v>540352</v>
      </c>
      <c r="B3667" t="n">
        <v>22697</v>
      </c>
      <c r="C3667" t="inlineStr">
        <is>
          <t>GREEN REGENCY TEACUP AND SAUCER</t>
        </is>
      </c>
      <c r="D3667" t="n">
        <v>1</v>
      </c>
      <c r="E3667" s="8" t="n">
        <v>40549.60208333333</v>
      </c>
      <c r="F3667" s="9" t="n">
        <v>5.91</v>
      </c>
      <c r="H3667" t="inlineStr">
        <is>
          <t>United Kingdom</t>
        </is>
      </c>
      <c r="I3667" s="10">
        <f>IF(OR(G3667="",LEFT(A3667,1)="C",D3667&lt;=0,F3667&lt;=0,ISNUMBER(MATCH(B3667,NonProduct,0)),LEFT(B3667,5)="gift_",H3667&lt;&gt;"United Kingdom"),"Drop","Keep")</f>
        <v/>
      </c>
    </row>
    <row r="3668">
      <c r="A3668" t="n">
        <v>540352</v>
      </c>
      <c r="B3668" t="n">
        <v>22720</v>
      </c>
      <c r="C3668" t="inlineStr">
        <is>
          <t xml:space="preserve">SET OF 3 CAKE TINS PANTRY DESIGN </t>
        </is>
      </c>
      <c r="D3668" t="n">
        <v>1</v>
      </c>
      <c r="E3668" s="8" t="n">
        <v>40549.60208333333</v>
      </c>
      <c r="F3668" s="9" t="n">
        <v>11.02</v>
      </c>
      <c r="H3668" t="inlineStr">
        <is>
          <t>United Kingdom</t>
        </is>
      </c>
      <c r="I3668" s="10">
        <f>IF(OR(G3668="",LEFT(A3668,1)="C",D3668&lt;=0,F3668&lt;=0,ISNUMBER(MATCH(B3668,NonProduct,0)),LEFT(B3668,5)="gift_",H3668&lt;&gt;"United Kingdom"),"Drop","Keep")</f>
        <v/>
      </c>
    </row>
    <row r="3669">
      <c r="A3669" t="n">
        <v>540352</v>
      </c>
      <c r="B3669" t="n">
        <v>22722</v>
      </c>
      <c r="C3669" t="inlineStr">
        <is>
          <t>SET OF 6 SPICE TINS PANTRY DESIGN</t>
        </is>
      </c>
      <c r="D3669" t="n">
        <v>1</v>
      </c>
      <c r="E3669" s="8" t="n">
        <v>40549.60208333333</v>
      </c>
      <c r="F3669" s="9" t="n">
        <v>8.470000000000001</v>
      </c>
      <c r="H3669" t="inlineStr">
        <is>
          <t>United Kingdom</t>
        </is>
      </c>
      <c r="I3669" s="10">
        <f>IF(OR(G3669="",LEFT(A3669,1)="C",D3669&lt;=0,F3669&lt;=0,ISNUMBER(MATCH(B3669,NonProduct,0)),LEFT(B3669,5)="gift_",H3669&lt;&gt;"United Kingdom"),"Drop","Keep")</f>
        <v/>
      </c>
    </row>
    <row r="3670">
      <c r="A3670" t="n">
        <v>540352</v>
      </c>
      <c r="B3670" t="n">
        <v>21650</v>
      </c>
      <c r="C3670" t="inlineStr">
        <is>
          <t>ASSORTED TUTTI FRUTTI BRACELET</t>
        </is>
      </c>
      <c r="D3670" t="n">
        <v>3</v>
      </c>
      <c r="E3670" s="8" t="n">
        <v>40549.60208333333</v>
      </c>
      <c r="F3670" s="9" t="n">
        <v>0.43</v>
      </c>
      <c r="H3670" t="inlineStr">
        <is>
          <t>United Kingdom</t>
        </is>
      </c>
      <c r="I3670" s="10">
        <f>IF(OR(G3670="",LEFT(A3670,1)="C",D3670&lt;=0,F3670&lt;=0,ISNUMBER(MATCH(B3670,NonProduct,0)),LEFT(B3670,5)="gift_",H3670&lt;&gt;"United Kingdom"),"Drop","Keep")</f>
        <v/>
      </c>
    </row>
    <row r="3671">
      <c r="A3671" t="n">
        <v>540352</v>
      </c>
      <c r="B3671" t="n">
        <v>21658</v>
      </c>
      <c r="C3671" t="inlineStr">
        <is>
          <t>GLASS  BEURRE DISH</t>
        </is>
      </c>
      <c r="D3671" t="n">
        <v>1</v>
      </c>
      <c r="E3671" s="8" t="n">
        <v>40549.60208333333</v>
      </c>
      <c r="F3671" s="9" t="n">
        <v>8.470000000000001</v>
      </c>
      <c r="H3671" t="inlineStr">
        <is>
          <t>United Kingdom</t>
        </is>
      </c>
      <c r="I3671" s="10">
        <f>IF(OR(G3671="",LEFT(A3671,1)="C",D3671&lt;=0,F3671&lt;=0,ISNUMBER(MATCH(B3671,NonProduct,0)),LEFT(B3671,5)="gift_",H3671&lt;&gt;"United Kingdom"),"Drop","Keep")</f>
        <v/>
      </c>
    </row>
    <row r="3672">
      <c r="A3672" t="n">
        <v>540352</v>
      </c>
      <c r="B3672" t="n">
        <v>21677</v>
      </c>
      <c r="C3672" t="inlineStr">
        <is>
          <t>HEARTS  STICKERS</t>
        </is>
      </c>
      <c r="D3672" t="n">
        <v>1</v>
      </c>
      <c r="E3672" s="8" t="n">
        <v>40549.60208333333</v>
      </c>
      <c r="F3672" s="9" t="n">
        <v>0.8100000000000001</v>
      </c>
      <c r="H3672" t="inlineStr">
        <is>
          <t>United Kingdom</t>
        </is>
      </c>
      <c r="I3672" s="10">
        <f>IF(OR(G3672="",LEFT(A3672,1)="C",D3672&lt;=0,F3672&lt;=0,ISNUMBER(MATCH(B3672,NonProduct,0)),LEFT(B3672,5)="gift_",H3672&lt;&gt;"United Kingdom"),"Drop","Keep")</f>
        <v/>
      </c>
    </row>
    <row r="3673">
      <c r="A3673" t="n">
        <v>540352</v>
      </c>
      <c r="B3673" t="n">
        <v>37340</v>
      </c>
      <c r="C3673" t="inlineStr">
        <is>
          <t>MULTICOLOUR SPRING FLOWER MUG</t>
        </is>
      </c>
      <c r="D3673" t="n">
        <v>1</v>
      </c>
      <c r="E3673" s="8" t="n">
        <v>40549.60208333333</v>
      </c>
      <c r="F3673" s="9" t="n">
        <v>8.470000000000001</v>
      </c>
      <c r="H3673" t="inlineStr">
        <is>
          <t>United Kingdom</t>
        </is>
      </c>
      <c r="I3673" s="10">
        <f>IF(OR(G3673="",LEFT(A3673,1)="C",D3673&lt;=0,F3673&lt;=0,ISNUMBER(MATCH(B3673,NonProduct,0)),LEFT(B3673,5)="gift_",H3673&lt;&gt;"United Kingdom"),"Drop","Keep")</f>
        <v/>
      </c>
    </row>
    <row r="3674">
      <c r="A3674" t="n">
        <v>540352</v>
      </c>
      <c r="B3674" t="inlineStr">
        <is>
          <t>37482P</t>
        </is>
      </c>
      <c r="C3674" t="inlineStr">
        <is>
          <t>CUBIC MUG PINK POLKADOT</t>
        </is>
      </c>
      <c r="D3674" t="n">
        <v>1</v>
      </c>
      <c r="E3674" s="8" t="n">
        <v>40549.60208333333</v>
      </c>
      <c r="F3674" s="9" t="n">
        <v>5.91</v>
      </c>
      <c r="H3674" t="inlineStr">
        <is>
          <t>United Kingdom</t>
        </is>
      </c>
      <c r="I3674" s="10">
        <f>IF(OR(G3674="",LEFT(A3674,1)="C",D3674&lt;=0,F3674&lt;=0,ISNUMBER(MATCH(B3674,NonProduct,0)),LEFT(B3674,5)="gift_",H3674&lt;&gt;"United Kingdom"),"Drop","Keep")</f>
        <v/>
      </c>
    </row>
    <row r="3675">
      <c r="A3675" t="n">
        <v>540352</v>
      </c>
      <c r="B3675" t="n">
        <v>46118</v>
      </c>
      <c r="C3675" t="inlineStr">
        <is>
          <t>FUNKY MONKEY CUSHION COVER</t>
        </is>
      </c>
      <c r="D3675" t="n">
        <v>1</v>
      </c>
      <c r="E3675" s="8" t="n">
        <v>40549.60208333333</v>
      </c>
      <c r="F3675" s="9" t="n">
        <v>3.36</v>
      </c>
      <c r="H3675" t="inlineStr">
        <is>
          <t>United Kingdom</t>
        </is>
      </c>
      <c r="I3675" s="10">
        <f>IF(OR(G3675="",LEFT(A3675,1)="C",D3675&lt;=0,F3675&lt;=0,ISNUMBER(MATCH(B3675,NonProduct,0)),LEFT(B3675,5)="gift_",H3675&lt;&gt;"United Kingdom"),"Drop","Keep")</f>
        <v/>
      </c>
    </row>
    <row r="3676">
      <c r="A3676" t="n">
        <v>540352</v>
      </c>
      <c r="B3676" t="inlineStr">
        <is>
          <t>46776C</t>
        </is>
      </c>
      <c r="C3676" t="inlineStr">
        <is>
          <t>WOVEN FROST CUSHION COVER</t>
        </is>
      </c>
      <c r="D3676" t="n">
        <v>1</v>
      </c>
      <c r="E3676" s="8" t="n">
        <v>40549.60208333333</v>
      </c>
      <c r="F3676" s="9" t="n">
        <v>4.21</v>
      </c>
      <c r="H3676" t="inlineStr">
        <is>
          <t>United Kingdom</t>
        </is>
      </c>
      <c r="I3676" s="10">
        <f>IF(OR(G3676="",LEFT(A3676,1)="C",D3676&lt;=0,F3676&lt;=0,ISNUMBER(MATCH(B3676,NonProduct,0)),LEFT(B3676,5)="gift_",H3676&lt;&gt;"United Kingdom"),"Drop","Keep")</f>
        <v/>
      </c>
    </row>
    <row r="3677">
      <c r="A3677" t="n">
        <v>540352</v>
      </c>
      <c r="B3677" t="inlineStr">
        <is>
          <t>47310M</t>
        </is>
      </c>
      <c r="C3677" t="inlineStr">
        <is>
          <t>SMALL POP BOX,FUNKY MONKEY</t>
        </is>
      </c>
      <c r="D3677" t="n">
        <v>1</v>
      </c>
      <c r="E3677" s="8" t="n">
        <v>40549.60208333333</v>
      </c>
      <c r="F3677" s="9" t="n">
        <v>1.66</v>
      </c>
      <c r="H3677" t="inlineStr">
        <is>
          <t>United Kingdom</t>
        </is>
      </c>
      <c r="I3677" s="10">
        <f>IF(OR(G3677="",LEFT(A3677,1)="C",D3677&lt;=0,F3677&lt;=0,ISNUMBER(MATCH(B3677,NonProduct,0)),LEFT(B3677,5)="gift_",H3677&lt;&gt;"United Kingdom"),"Drop","Keep")</f>
        <v/>
      </c>
    </row>
    <row r="3678">
      <c r="A3678" t="n">
        <v>540352</v>
      </c>
      <c r="B3678" t="inlineStr">
        <is>
          <t>47585A</t>
        </is>
      </c>
      <c r="C3678" t="inlineStr">
        <is>
          <t>PINK FAIRY CAKE CUSHION COVER</t>
        </is>
      </c>
      <c r="D3678" t="n">
        <v>5</v>
      </c>
      <c r="E3678" s="8" t="n">
        <v>40549.60208333333</v>
      </c>
      <c r="F3678" s="9" t="n">
        <v>4.21</v>
      </c>
      <c r="H3678" t="inlineStr">
        <is>
          <t>United Kingdom</t>
        </is>
      </c>
      <c r="I3678" s="10">
        <f>IF(OR(G3678="",LEFT(A3678,1)="C",D3678&lt;=0,F3678&lt;=0,ISNUMBER(MATCH(B3678,NonProduct,0)),LEFT(B3678,5)="gift_",H3678&lt;&gt;"United Kingdom"),"Drop","Keep")</f>
        <v/>
      </c>
    </row>
    <row r="3679">
      <c r="A3679" t="n">
        <v>540352</v>
      </c>
      <c r="B3679" t="inlineStr">
        <is>
          <t>47593B</t>
        </is>
      </c>
      <c r="C3679" t="inlineStr">
        <is>
          <t>SCOTTIE DOGS BABY BIB</t>
        </is>
      </c>
      <c r="D3679" t="n">
        <v>4</v>
      </c>
      <c r="E3679" s="8" t="n">
        <v>40549.60208333333</v>
      </c>
      <c r="F3679" s="9" t="n">
        <v>0.85</v>
      </c>
      <c r="H3679" t="inlineStr">
        <is>
          <t>United Kingdom</t>
        </is>
      </c>
      <c r="I3679" s="10">
        <f>IF(OR(G3679="",LEFT(A3679,1)="C",D3679&lt;=0,F3679&lt;=0,ISNUMBER(MATCH(B3679,NonProduct,0)),LEFT(B3679,5)="gift_",H3679&lt;&gt;"United Kingdom"),"Drop","Keep")</f>
        <v/>
      </c>
    </row>
    <row r="3680">
      <c r="A3680" t="n">
        <v>540352</v>
      </c>
      <c r="B3680" t="inlineStr">
        <is>
          <t>47594A</t>
        </is>
      </c>
      <c r="C3680" t="inlineStr">
        <is>
          <t>CAROUSEL DESIGN WASHBAG</t>
        </is>
      </c>
      <c r="D3680" t="n">
        <v>1</v>
      </c>
      <c r="E3680" s="8" t="n">
        <v>40549.60208333333</v>
      </c>
      <c r="F3680" s="9" t="n">
        <v>1.66</v>
      </c>
      <c r="H3680" t="inlineStr">
        <is>
          <t>United Kingdom</t>
        </is>
      </c>
      <c r="I3680" s="10">
        <f>IF(OR(G3680="",LEFT(A3680,1)="C",D3680&lt;=0,F3680&lt;=0,ISNUMBER(MATCH(B3680,NonProduct,0)),LEFT(B3680,5)="gift_",H3680&lt;&gt;"United Kingdom"),"Drop","Keep")</f>
        <v/>
      </c>
    </row>
    <row r="3681">
      <c r="A3681" t="n">
        <v>540352</v>
      </c>
      <c r="B3681" t="inlineStr">
        <is>
          <t>47594B</t>
        </is>
      </c>
      <c r="C3681" t="inlineStr">
        <is>
          <t>SCOTTIES DESIGN WASHBAG</t>
        </is>
      </c>
      <c r="D3681" t="n">
        <v>4</v>
      </c>
      <c r="E3681" s="8" t="n">
        <v>40549.60208333333</v>
      </c>
      <c r="F3681" s="9" t="n">
        <v>1.66</v>
      </c>
      <c r="H3681" t="inlineStr">
        <is>
          <t>United Kingdom</t>
        </is>
      </c>
      <c r="I3681" s="10">
        <f>IF(OR(G3681="",LEFT(A3681,1)="C",D3681&lt;=0,F3681&lt;=0,ISNUMBER(MATCH(B3681,NonProduct,0)),LEFT(B3681,5)="gift_",H3681&lt;&gt;"United Kingdom"),"Drop","Keep")</f>
        <v/>
      </c>
    </row>
    <row r="3682">
      <c r="A3682" t="n">
        <v>540352</v>
      </c>
      <c r="B3682" t="n">
        <v>70007</v>
      </c>
      <c r="C3682" t="inlineStr">
        <is>
          <t>HI TEC ALPINE HAND WARMER</t>
        </is>
      </c>
      <c r="D3682" t="n">
        <v>5</v>
      </c>
      <c r="E3682" s="8" t="n">
        <v>40549.60208333333</v>
      </c>
      <c r="F3682" s="9" t="n">
        <v>1.66</v>
      </c>
      <c r="H3682" t="inlineStr">
        <is>
          <t>United Kingdom</t>
        </is>
      </c>
      <c r="I3682" s="10">
        <f>IF(OR(G3682="",LEFT(A3682,1)="C",D3682&lt;=0,F3682&lt;=0,ISNUMBER(MATCH(B3682,NonProduct,0)),LEFT(B3682,5)="gift_",H3682&lt;&gt;"United Kingdom"),"Drop","Keep")</f>
        <v/>
      </c>
    </row>
    <row r="3683">
      <c r="A3683" t="n">
        <v>540352</v>
      </c>
      <c r="B3683" t="inlineStr">
        <is>
          <t>72051S</t>
        </is>
      </c>
      <c r="C3683" t="inlineStr">
        <is>
          <t>BAG OF SILVER STONES</t>
        </is>
      </c>
      <c r="D3683" t="n">
        <v>2</v>
      </c>
      <c r="E3683" s="8" t="n">
        <v>40549.60208333333</v>
      </c>
      <c r="F3683" s="9" t="n">
        <v>0.84</v>
      </c>
      <c r="H3683" t="inlineStr">
        <is>
          <t>United Kingdom</t>
        </is>
      </c>
      <c r="I3683" s="10">
        <f>IF(OR(G3683="",LEFT(A3683,1)="C",D3683&lt;=0,F3683&lt;=0,ISNUMBER(MATCH(B3683,NonProduct,0)),LEFT(B3683,5)="gift_",H3683&lt;&gt;"United Kingdom"),"Drop","Keep")</f>
        <v/>
      </c>
    </row>
    <row r="3684">
      <c r="A3684" t="n">
        <v>540352</v>
      </c>
      <c r="B3684" t="n">
        <v>72586</v>
      </c>
      <c r="C3684" t="inlineStr">
        <is>
          <t>SET OF 6 HALLOWEEN GHOST T-LIGHTS</t>
        </is>
      </c>
      <c r="D3684" t="n">
        <v>2</v>
      </c>
      <c r="E3684" s="8" t="n">
        <v>40549.60208333333</v>
      </c>
      <c r="F3684" s="9" t="n">
        <v>0.85</v>
      </c>
      <c r="H3684" t="inlineStr">
        <is>
          <t>United Kingdom</t>
        </is>
      </c>
      <c r="I3684" s="10">
        <f>IF(OR(G3684="",LEFT(A3684,1)="C",D3684&lt;=0,F3684&lt;=0,ISNUMBER(MATCH(B3684,NonProduct,0)),LEFT(B3684,5)="gift_",H3684&lt;&gt;"United Kingdom"),"Drop","Keep")</f>
        <v/>
      </c>
    </row>
    <row r="3685">
      <c r="A3685" t="n">
        <v>540352</v>
      </c>
      <c r="B3685" t="inlineStr">
        <is>
          <t>72799F</t>
        </is>
      </c>
      <c r="C3685" t="inlineStr">
        <is>
          <t>IVORY PILLAR CANDLE GOLD FLOCK</t>
        </is>
      </c>
      <c r="D3685" t="n">
        <v>2</v>
      </c>
      <c r="E3685" s="8" t="n">
        <v>40549.60208333333</v>
      </c>
      <c r="F3685" s="9" t="n">
        <v>3.36</v>
      </c>
      <c r="H3685" t="inlineStr">
        <is>
          <t>United Kingdom</t>
        </is>
      </c>
      <c r="I3685" s="10">
        <f>IF(OR(G3685="",LEFT(A3685,1)="C",D3685&lt;=0,F3685&lt;=0,ISNUMBER(MATCH(B3685,NonProduct,0)),LEFT(B3685,5)="gift_",H3685&lt;&gt;"United Kingdom"),"Drop","Keep")</f>
        <v/>
      </c>
    </row>
    <row r="3686">
      <c r="A3686" t="n">
        <v>540352</v>
      </c>
      <c r="B3686" t="n">
        <v>72817</v>
      </c>
      <c r="C3686" t="inlineStr">
        <is>
          <t>SET OF 2 CHRISTMAS DECOUPAGE CANDLE</t>
        </is>
      </c>
      <c r="D3686" t="n">
        <v>3</v>
      </c>
      <c r="E3686" s="8" t="n">
        <v>40549.60208333333</v>
      </c>
      <c r="F3686" s="9" t="n">
        <v>1.66</v>
      </c>
      <c r="H3686" t="inlineStr">
        <is>
          <t>United Kingdom</t>
        </is>
      </c>
      <c r="I3686" s="10">
        <f>IF(OR(G3686="",LEFT(A3686,1)="C",D3686&lt;=0,F3686&lt;=0,ISNUMBER(MATCH(B3686,NonProduct,0)),LEFT(B3686,5)="gift_",H3686&lt;&gt;"United Kingdom"),"Drop","Keep")</f>
        <v/>
      </c>
    </row>
    <row r="3687">
      <c r="A3687" t="n">
        <v>540352</v>
      </c>
      <c r="B3687" t="n">
        <v>79000</v>
      </c>
      <c r="C3687" t="inlineStr">
        <is>
          <t>MOROCCAN TEA GLASS</t>
        </is>
      </c>
      <c r="D3687" t="n">
        <v>6</v>
      </c>
      <c r="E3687" s="8" t="n">
        <v>40549.60208333333</v>
      </c>
      <c r="F3687" s="9" t="n">
        <v>1.69</v>
      </c>
      <c r="H3687" t="inlineStr">
        <is>
          <t>United Kingdom</t>
        </is>
      </c>
      <c r="I3687" s="10">
        <f>IF(OR(G3687="",LEFT(A3687,1)="C",D3687&lt;=0,F3687&lt;=0,ISNUMBER(MATCH(B3687,NonProduct,0)),LEFT(B3687,5)="gift_",H3687&lt;&gt;"United Kingdom"),"Drop","Keep")</f>
        <v/>
      </c>
    </row>
    <row r="3688">
      <c r="A3688" t="n">
        <v>540352</v>
      </c>
      <c r="B3688" t="inlineStr">
        <is>
          <t>82494L</t>
        </is>
      </c>
      <c r="C3688" t="inlineStr">
        <is>
          <t xml:space="preserve">WOODEN FRAME ANTIQUE WHITE </t>
        </is>
      </c>
      <c r="D3688" t="n">
        <v>1</v>
      </c>
      <c r="E3688" s="8" t="n">
        <v>40549.60208333333</v>
      </c>
      <c r="F3688" s="9" t="n">
        <v>7.62</v>
      </c>
      <c r="H3688" t="inlineStr">
        <is>
          <t>United Kingdom</t>
        </is>
      </c>
      <c r="I3688" s="10">
        <f>IF(OR(G3688="",LEFT(A3688,1)="C",D3688&lt;=0,F3688&lt;=0,ISNUMBER(MATCH(B3688,NonProduct,0)),LEFT(B3688,5)="gift_",H3688&lt;&gt;"United Kingdom"),"Drop","Keep")</f>
        <v/>
      </c>
    </row>
    <row r="3689">
      <c r="A3689" t="n">
        <v>540352</v>
      </c>
      <c r="B3689" t="n">
        <v>82552</v>
      </c>
      <c r="C3689" t="inlineStr">
        <is>
          <t>WASHROOM METAL SIGN</t>
        </is>
      </c>
      <c r="D3689" t="n">
        <v>1</v>
      </c>
      <c r="E3689" s="8" t="n">
        <v>40549.60208333333</v>
      </c>
      <c r="F3689" s="9" t="n">
        <v>2.51</v>
      </c>
      <c r="H3689" t="inlineStr">
        <is>
          <t>United Kingdom</t>
        </is>
      </c>
      <c r="I3689" s="10">
        <f>IF(OR(G3689="",LEFT(A3689,1)="C",D3689&lt;=0,F3689&lt;=0,ISNUMBER(MATCH(B3689,NonProduct,0)),LEFT(B3689,5)="gift_",H3689&lt;&gt;"United Kingdom"),"Drop","Keep")</f>
        <v/>
      </c>
    </row>
    <row r="3690">
      <c r="A3690" t="n">
        <v>540352</v>
      </c>
      <c r="B3690" t="n">
        <v>82580</v>
      </c>
      <c r="C3690" t="inlineStr">
        <is>
          <t>BATHROOM METAL SIGN</t>
        </is>
      </c>
      <c r="D3690" t="n">
        <v>1</v>
      </c>
      <c r="E3690" s="8" t="n">
        <v>40549.60208333333</v>
      </c>
      <c r="F3690" s="9" t="n">
        <v>1.28</v>
      </c>
      <c r="H3690" t="inlineStr">
        <is>
          <t>United Kingdom</t>
        </is>
      </c>
      <c r="I3690" s="10">
        <f>IF(OR(G3690="",LEFT(A3690,1)="C",D3690&lt;=0,F3690&lt;=0,ISNUMBER(MATCH(B3690,NonProduct,0)),LEFT(B3690,5)="gift_",H3690&lt;&gt;"United Kingdom"),"Drop","Keep")</f>
        <v/>
      </c>
    </row>
    <row r="3691">
      <c r="A3691" t="n">
        <v>540352</v>
      </c>
      <c r="B3691" t="inlineStr">
        <is>
          <t>82613B</t>
        </is>
      </c>
      <c r="C3691" t="inlineStr">
        <is>
          <t>METAL SIGN,CUPCAKE SINGLE HOOK</t>
        </is>
      </c>
      <c r="D3691" t="n">
        <v>9</v>
      </c>
      <c r="E3691" s="8" t="n">
        <v>40549.60208333333</v>
      </c>
      <c r="F3691" s="9" t="n">
        <v>0.85</v>
      </c>
      <c r="H3691" t="inlineStr">
        <is>
          <t>United Kingdom</t>
        </is>
      </c>
      <c r="I3691" s="10">
        <f>IF(OR(G3691="",LEFT(A3691,1)="C",D3691&lt;=0,F3691&lt;=0,ISNUMBER(MATCH(B3691,NonProduct,0)),LEFT(B3691,5)="gift_",H3691&lt;&gt;"United Kingdom"),"Drop","Keep")</f>
        <v/>
      </c>
    </row>
    <row r="3692">
      <c r="A3692" t="n">
        <v>540352</v>
      </c>
      <c r="B3692" t="inlineStr">
        <is>
          <t>82613C</t>
        </is>
      </c>
      <c r="C3692" t="inlineStr">
        <is>
          <t>METAL SIGN,CUPCAKE SINGLE HOOK</t>
        </is>
      </c>
      <c r="D3692" t="n">
        <v>13</v>
      </c>
      <c r="E3692" s="8" t="n">
        <v>40549.60208333333</v>
      </c>
      <c r="F3692" s="9" t="n">
        <v>0.85</v>
      </c>
      <c r="H3692" t="inlineStr">
        <is>
          <t>United Kingdom</t>
        </is>
      </c>
      <c r="I3692" s="10">
        <f>IF(OR(G3692="",LEFT(A3692,1)="C",D3692&lt;=0,F3692&lt;=0,ISNUMBER(MATCH(B3692,NonProduct,0)),LEFT(B3692,5)="gift_",H3692&lt;&gt;"United Kingdom"),"Drop","Keep")</f>
        <v/>
      </c>
    </row>
    <row r="3693">
      <c r="A3693" t="n">
        <v>540352</v>
      </c>
      <c r="B3693" t="inlineStr">
        <is>
          <t>82613D</t>
        </is>
      </c>
      <c r="C3693" t="inlineStr">
        <is>
          <t>METAL SIGN CUPCAKE SINGLE HOOK</t>
        </is>
      </c>
      <c r="D3693" t="n">
        <v>10</v>
      </c>
      <c r="E3693" s="8" t="n">
        <v>40549.60208333333</v>
      </c>
      <c r="F3693" s="9" t="n">
        <v>0.85</v>
      </c>
      <c r="H3693" t="inlineStr">
        <is>
          <t>United Kingdom</t>
        </is>
      </c>
      <c r="I3693" s="10">
        <f>IF(OR(G3693="",LEFT(A3693,1)="C",D3693&lt;=0,F3693&lt;=0,ISNUMBER(MATCH(B3693,NonProduct,0)),LEFT(B3693,5)="gift_",H3693&lt;&gt;"United Kingdom"),"Drop","Keep")</f>
        <v/>
      </c>
    </row>
    <row r="3694">
      <c r="A3694" t="n">
        <v>540352</v>
      </c>
      <c r="B3694" t="n">
        <v>84012</v>
      </c>
      <c r="C3694" t="inlineStr">
        <is>
          <t>MAGIC SHEEP WOOL GROWING FROM PAPER</t>
        </is>
      </c>
      <c r="D3694" t="n">
        <v>2</v>
      </c>
      <c r="E3694" s="8" t="n">
        <v>40549.60208333333</v>
      </c>
      <c r="F3694" s="9" t="n">
        <v>1.66</v>
      </c>
      <c r="H3694" t="inlineStr">
        <is>
          <t>United Kingdom</t>
        </is>
      </c>
      <c r="I3694" s="10">
        <f>IF(OR(G3694="",LEFT(A3694,1)="C",D3694&lt;=0,F3694&lt;=0,ISNUMBER(MATCH(B3694,NonProduct,0)),LEFT(B3694,5)="gift_",H3694&lt;&gt;"United Kingdom"),"Drop","Keep")</f>
        <v/>
      </c>
    </row>
    <row r="3695">
      <c r="A3695" t="n">
        <v>540352</v>
      </c>
      <c r="B3695" t="inlineStr">
        <is>
          <t>84032A</t>
        </is>
      </c>
      <c r="C3695" t="inlineStr">
        <is>
          <t>CHARLIE+LOLA PINK HOT WATER BOTTLE</t>
        </is>
      </c>
      <c r="D3695" t="n">
        <v>1</v>
      </c>
      <c r="E3695" s="8" t="n">
        <v>40549.60208333333</v>
      </c>
      <c r="F3695" s="9" t="n">
        <v>3.36</v>
      </c>
      <c r="H3695" t="inlineStr">
        <is>
          <t>United Kingdom</t>
        </is>
      </c>
      <c r="I3695" s="10">
        <f>IF(OR(G3695="",LEFT(A3695,1)="C",D3695&lt;=0,F3695&lt;=0,ISNUMBER(MATCH(B3695,NonProduct,0)),LEFT(B3695,5)="gift_",H3695&lt;&gt;"United Kingdom"),"Drop","Keep")</f>
        <v/>
      </c>
    </row>
    <row r="3696">
      <c r="A3696" t="n">
        <v>540352</v>
      </c>
      <c r="B3696" t="inlineStr">
        <is>
          <t>84086C</t>
        </is>
      </c>
      <c r="C3696" t="inlineStr">
        <is>
          <t>PINK/PURPLE RETRO RADIO</t>
        </is>
      </c>
      <c r="D3696" t="n">
        <v>2</v>
      </c>
      <c r="E3696" s="8" t="n">
        <v>40549.60208333333</v>
      </c>
      <c r="F3696" s="9" t="n">
        <v>2.51</v>
      </c>
      <c r="H3696" t="inlineStr">
        <is>
          <t>United Kingdom</t>
        </is>
      </c>
      <c r="I3696" s="10">
        <f>IF(OR(G3696="",LEFT(A3696,1)="C",D3696&lt;=0,F3696&lt;=0,ISNUMBER(MATCH(B3696,NonProduct,0)),LEFT(B3696,5)="gift_",H3696&lt;&gt;"United Kingdom"),"Drop","Keep")</f>
        <v/>
      </c>
    </row>
    <row r="3697">
      <c r="A3697" t="n">
        <v>540352</v>
      </c>
      <c r="B3697" t="n">
        <v>20718</v>
      </c>
      <c r="C3697" t="inlineStr">
        <is>
          <t>RED RETROSPOT SHOPPER BAG</t>
        </is>
      </c>
      <c r="D3697" t="n">
        <v>1</v>
      </c>
      <c r="E3697" s="8" t="n">
        <v>40549.60208333333</v>
      </c>
      <c r="F3697" s="9" t="n">
        <v>2.51</v>
      </c>
      <c r="H3697" t="inlineStr">
        <is>
          <t>United Kingdom</t>
        </is>
      </c>
      <c r="I3697" s="10">
        <f>IF(OR(G3697="",LEFT(A3697,1)="C",D3697&lt;=0,F3697&lt;=0,ISNUMBER(MATCH(B3697,NonProduct,0)),LEFT(B3697,5)="gift_",H3697&lt;&gt;"United Kingdom"),"Drop","Keep")</f>
        <v/>
      </c>
    </row>
    <row r="3698">
      <c r="A3698" t="n">
        <v>540352</v>
      </c>
      <c r="B3698" t="n">
        <v>20725</v>
      </c>
      <c r="C3698" t="inlineStr">
        <is>
          <t>LUNCH BAG RED RETROSPOT</t>
        </is>
      </c>
      <c r="D3698" t="n">
        <v>1</v>
      </c>
      <c r="E3698" s="8" t="n">
        <v>40549.60208333333</v>
      </c>
      <c r="F3698" s="9" t="n">
        <v>4.21</v>
      </c>
      <c r="H3698" t="inlineStr">
        <is>
          <t>United Kingdom</t>
        </is>
      </c>
      <c r="I3698" s="10">
        <f>IF(OR(G3698="",LEFT(A3698,1)="C",D3698&lt;=0,F3698&lt;=0,ISNUMBER(MATCH(B3698,NonProduct,0)),LEFT(B3698,5)="gift_",H3698&lt;&gt;"United Kingdom"),"Drop","Keep")</f>
        <v/>
      </c>
    </row>
    <row r="3699">
      <c r="A3699" t="n">
        <v>540352</v>
      </c>
      <c r="B3699" t="n">
        <v>20733</v>
      </c>
      <c r="C3699" t="inlineStr">
        <is>
          <t xml:space="preserve">GOLD MINI TAPE MEASURE </t>
        </is>
      </c>
      <c r="D3699" t="n">
        <v>1</v>
      </c>
      <c r="E3699" s="8" t="n">
        <v>40549.60208333333</v>
      </c>
      <c r="F3699" s="9" t="n">
        <v>0.85</v>
      </c>
      <c r="H3699" t="inlineStr">
        <is>
          <t>United Kingdom</t>
        </is>
      </c>
      <c r="I3699" s="10">
        <f>IF(OR(G3699="",LEFT(A3699,1)="C",D3699&lt;=0,F3699&lt;=0,ISNUMBER(MATCH(B3699,NonProduct,0)),LEFT(B3699,5)="gift_",H3699&lt;&gt;"United Kingdom"),"Drop","Keep")</f>
        <v/>
      </c>
    </row>
    <row r="3700">
      <c r="A3700" t="n">
        <v>540352</v>
      </c>
      <c r="B3700" t="n">
        <v>20801</v>
      </c>
      <c r="C3700" t="inlineStr">
        <is>
          <t>LARGE PINK GLASS SUNDAE DISH</t>
        </is>
      </c>
      <c r="D3700" t="n">
        <v>4</v>
      </c>
      <c r="E3700" s="8" t="n">
        <v>40549.60208333333</v>
      </c>
      <c r="F3700" s="9" t="n">
        <v>2.51</v>
      </c>
      <c r="H3700" t="inlineStr">
        <is>
          <t>United Kingdom</t>
        </is>
      </c>
      <c r="I3700" s="10">
        <f>IF(OR(G3700="",LEFT(A3700,1)="C",D3700&lt;=0,F3700&lt;=0,ISNUMBER(MATCH(B3700,NonProduct,0)),LEFT(B3700,5)="gift_",H3700&lt;&gt;"United Kingdom"),"Drop","Keep")</f>
        <v/>
      </c>
    </row>
    <row r="3701">
      <c r="A3701" t="n">
        <v>540352</v>
      </c>
      <c r="B3701" t="n">
        <v>20854</v>
      </c>
      <c r="C3701" t="inlineStr">
        <is>
          <t>BLUE PATCH PURSE PINK HEART</t>
        </is>
      </c>
      <c r="D3701" t="n">
        <v>4</v>
      </c>
      <c r="E3701" s="8" t="n">
        <v>40549.60208333333</v>
      </c>
      <c r="F3701" s="9" t="n">
        <v>1.66</v>
      </c>
      <c r="H3701" t="inlineStr">
        <is>
          <t>United Kingdom</t>
        </is>
      </c>
      <c r="I3701" s="10">
        <f>IF(OR(G3701="",LEFT(A3701,1)="C",D3701&lt;=0,F3701&lt;=0,ISNUMBER(MATCH(B3701,NonProduct,0)),LEFT(B3701,5)="gift_",H3701&lt;&gt;"United Kingdom"),"Drop","Keep")</f>
        <v/>
      </c>
    </row>
    <row r="3702">
      <c r="A3702" t="n">
        <v>540352</v>
      </c>
      <c r="B3702" t="n">
        <v>20866</v>
      </c>
      <c r="C3702" t="inlineStr">
        <is>
          <t>BLUE ROSE FABRIC MIRROR</t>
        </is>
      </c>
      <c r="D3702" t="n">
        <v>8</v>
      </c>
      <c r="E3702" s="8" t="n">
        <v>40549.60208333333</v>
      </c>
      <c r="F3702" s="9" t="n">
        <v>0.85</v>
      </c>
      <c r="H3702" t="inlineStr">
        <is>
          <t>United Kingdom</t>
        </is>
      </c>
      <c r="I3702" s="10">
        <f>IF(OR(G3702="",LEFT(A3702,1)="C",D3702&lt;=0,F3702&lt;=0,ISNUMBER(MATCH(B3702,NonProduct,0)),LEFT(B3702,5)="gift_",H3702&lt;&gt;"United Kingdom"),"Drop","Keep")</f>
        <v/>
      </c>
    </row>
    <row r="3703">
      <c r="A3703" t="n">
        <v>540352</v>
      </c>
      <c r="B3703" t="n">
        <v>20867</v>
      </c>
      <c r="C3703" t="inlineStr">
        <is>
          <t>PINK ROSE FABRIC MIRROR</t>
        </is>
      </c>
      <c r="D3703" t="n">
        <v>3</v>
      </c>
      <c r="E3703" s="8" t="n">
        <v>40549.60208333333</v>
      </c>
      <c r="F3703" s="9" t="n">
        <v>0.85</v>
      </c>
      <c r="H3703" t="inlineStr">
        <is>
          <t>United Kingdom</t>
        </is>
      </c>
      <c r="I3703" s="10">
        <f>IF(OR(G3703="",LEFT(A3703,1)="C",D3703&lt;=0,F3703&lt;=0,ISNUMBER(MATCH(B3703,NonProduct,0)),LEFT(B3703,5)="gift_",H3703&lt;&gt;"United Kingdom"),"Drop","Keep")</f>
        <v/>
      </c>
    </row>
    <row r="3704">
      <c r="A3704" t="n">
        <v>540352</v>
      </c>
      <c r="B3704" t="n">
        <v>20868</v>
      </c>
      <c r="C3704" t="inlineStr">
        <is>
          <t>SILVER FABRIC MIRROR</t>
        </is>
      </c>
      <c r="D3704" t="n">
        <v>4</v>
      </c>
      <c r="E3704" s="8" t="n">
        <v>40549.60208333333</v>
      </c>
      <c r="F3704" s="9" t="n">
        <v>0.85</v>
      </c>
      <c r="H3704" t="inlineStr">
        <is>
          <t>United Kingdom</t>
        </is>
      </c>
      <c r="I3704" s="10">
        <f>IF(OR(G3704="",LEFT(A3704,1)="C",D3704&lt;=0,F3704&lt;=0,ISNUMBER(MATCH(B3704,NonProduct,0)),LEFT(B3704,5)="gift_",H3704&lt;&gt;"United Kingdom"),"Drop","Keep")</f>
        <v/>
      </c>
    </row>
    <row r="3705">
      <c r="A3705" t="n">
        <v>540352</v>
      </c>
      <c r="B3705" t="n">
        <v>21001</v>
      </c>
      <c r="C3705" t="inlineStr">
        <is>
          <t xml:space="preserve">ROSE DU SUD WASHBAG </t>
        </is>
      </c>
      <c r="D3705" t="n">
        <v>1</v>
      </c>
      <c r="E3705" s="8" t="n">
        <v>40549.60208333333</v>
      </c>
      <c r="F3705" s="9" t="n">
        <v>4.21</v>
      </c>
      <c r="H3705" t="inlineStr">
        <is>
          <t>United Kingdom</t>
        </is>
      </c>
      <c r="I3705" s="10">
        <f>IF(OR(G3705="",LEFT(A3705,1)="C",D3705&lt;=0,F3705&lt;=0,ISNUMBER(MATCH(B3705,NonProduct,0)),LEFT(B3705,5)="gift_",H3705&lt;&gt;"United Kingdom"),"Drop","Keep")</f>
        <v/>
      </c>
    </row>
    <row r="3706">
      <c r="A3706" t="n">
        <v>540352</v>
      </c>
      <c r="B3706" t="n">
        <v>22165</v>
      </c>
      <c r="C3706" t="inlineStr">
        <is>
          <t xml:space="preserve">DIAMANTE HEART SHAPED WALL MIRROR, </t>
        </is>
      </c>
      <c r="D3706" t="n">
        <v>2</v>
      </c>
      <c r="E3706" s="8" t="n">
        <v>40549.60208333333</v>
      </c>
      <c r="F3706" s="9" t="n">
        <v>11.02</v>
      </c>
      <c r="H3706" t="inlineStr">
        <is>
          <t>United Kingdom</t>
        </is>
      </c>
      <c r="I3706" s="10">
        <f>IF(OR(G3706="",LEFT(A3706,1)="C",D3706&lt;=0,F3706&lt;=0,ISNUMBER(MATCH(B3706,NonProduct,0)),LEFT(B3706,5)="gift_",H3706&lt;&gt;"United Kingdom"),"Drop","Keep")</f>
        <v/>
      </c>
    </row>
    <row r="3707">
      <c r="A3707" t="n">
        <v>540352</v>
      </c>
      <c r="B3707" t="n">
        <v>22178</v>
      </c>
      <c r="C3707" t="inlineStr">
        <is>
          <t>VICTORIAN GLASS HANGING T-LIGHT</t>
        </is>
      </c>
      <c r="D3707" t="n">
        <v>2</v>
      </c>
      <c r="E3707" s="8" t="n">
        <v>40549.60208333333</v>
      </c>
      <c r="F3707" s="9" t="n">
        <v>2.51</v>
      </c>
      <c r="H3707" t="inlineStr">
        <is>
          <t>United Kingdom</t>
        </is>
      </c>
      <c r="I3707" s="10">
        <f>IF(OR(G3707="",LEFT(A3707,1)="C",D3707&lt;=0,F3707&lt;=0,ISNUMBER(MATCH(B3707,NonProduct,0)),LEFT(B3707,5)="gift_",H3707&lt;&gt;"United Kingdom"),"Drop","Keep")</f>
        <v/>
      </c>
    </row>
    <row r="3708">
      <c r="A3708" t="n">
        <v>540352</v>
      </c>
      <c r="B3708" t="n">
        <v>22190</v>
      </c>
      <c r="C3708" t="inlineStr">
        <is>
          <t>LOCAL CAFE MUG</t>
        </is>
      </c>
      <c r="D3708" t="n">
        <v>1</v>
      </c>
      <c r="E3708" s="8" t="n">
        <v>40549.60208333333</v>
      </c>
      <c r="F3708" s="9" t="n">
        <v>2.51</v>
      </c>
      <c r="H3708" t="inlineStr">
        <is>
          <t>United Kingdom</t>
        </is>
      </c>
      <c r="I3708" s="10">
        <f>IF(OR(G3708="",LEFT(A3708,1)="C",D3708&lt;=0,F3708&lt;=0,ISNUMBER(MATCH(B3708,NonProduct,0)),LEFT(B3708,5)="gift_",H3708&lt;&gt;"United Kingdom"),"Drop","Keep")</f>
        <v/>
      </c>
    </row>
    <row r="3709">
      <c r="A3709" t="n">
        <v>540352</v>
      </c>
      <c r="B3709" t="n">
        <v>22195</v>
      </c>
      <c r="C3709" t="inlineStr">
        <is>
          <t>LARGE HEART MEASURING SPOONS</t>
        </is>
      </c>
      <c r="D3709" t="n">
        <v>1</v>
      </c>
      <c r="E3709" s="8" t="n">
        <v>40549.60208333333</v>
      </c>
      <c r="F3709" s="9" t="n">
        <v>3.36</v>
      </c>
      <c r="H3709" t="inlineStr">
        <is>
          <t>United Kingdom</t>
        </is>
      </c>
      <c r="I3709" s="10">
        <f>IF(OR(G3709="",LEFT(A3709,1)="C",D3709&lt;=0,F3709&lt;=0,ISNUMBER(MATCH(B3709,NonProduct,0)),LEFT(B3709,5)="gift_",H3709&lt;&gt;"United Kingdom"),"Drop","Keep")</f>
        <v/>
      </c>
    </row>
    <row r="3710">
      <c r="A3710" t="n">
        <v>540352</v>
      </c>
      <c r="B3710" t="n">
        <v>22197</v>
      </c>
      <c r="C3710" t="inlineStr">
        <is>
          <t>SMALL POPCORN HOLDER</t>
        </is>
      </c>
      <c r="D3710" t="n">
        <v>2</v>
      </c>
      <c r="E3710" s="8" t="n">
        <v>40549.60208333333</v>
      </c>
      <c r="F3710" s="9" t="n">
        <v>1.66</v>
      </c>
      <c r="H3710" t="inlineStr">
        <is>
          <t>United Kingdom</t>
        </is>
      </c>
      <c r="I3710" s="10">
        <f>IF(OR(G3710="",LEFT(A3710,1)="C",D3710&lt;=0,F3710&lt;=0,ISNUMBER(MATCH(B3710,NonProduct,0)),LEFT(B3710,5)="gift_",H3710&lt;&gt;"United Kingdom"),"Drop","Keep")</f>
        <v/>
      </c>
    </row>
    <row r="3711">
      <c r="A3711" t="n">
        <v>540352</v>
      </c>
      <c r="B3711" t="n">
        <v>22200</v>
      </c>
      <c r="C3711" t="inlineStr">
        <is>
          <t>FRYING PAN PINK POLKADOT</t>
        </is>
      </c>
      <c r="D3711" t="n">
        <v>1</v>
      </c>
      <c r="E3711" s="8" t="n">
        <v>40549.60208333333</v>
      </c>
      <c r="F3711" s="9" t="n">
        <v>8.470000000000001</v>
      </c>
      <c r="H3711" t="inlineStr">
        <is>
          <t>United Kingdom</t>
        </is>
      </c>
      <c r="I3711" s="10">
        <f>IF(OR(G3711="",LEFT(A3711,1)="C",D3711&lt;=0,F3711&lt;=0,ISNUMBER(MATCH(B3711,NonProduct,0)),LEFT(B3711,5)="gift_",H3711&lt;&gt;"United Kingdom"),"Drop","Keep")</f>
        <v/>
      </c>
    </row>
    <row r="3712">
      <c r="A3712" t="n">
        <v>540352</v>
      </c>
      <c r="B3712" t="n">
        <v>22201</v>
      </c>
      <c r="C3712" t="inlineStr">
        <is>
          <t>FRYING PAN BLUE POLKADOT</t>
        </is>
      </c>
      <c r="D3712" t="n">
        <v>1</v>
      </c>
      <c r="E3712" s="8" t="n">
        <v>40549.60208333333</v>
      </c>
      <c r="F3712" s="9" t="n">
        <v>3.36</v>
      </c>
      <c r="H3712" t="inlineStr">
        <is>
          <t>United Kingdom</t>
        </is>
      </c>
      <c r="I3712" s="10">
        <f>IF(OR(G3712="",LEFT(A3712,1)="C",D3712&lt;=0,F3712&lt;=0,ISNUMBER(MATCH(B3712,NonProduct,0)),LEFT(B3712,5)="gift_",H3712&lt;&gt;"United Kingdom"),"Drop","Keep")</f>
        <v/>
      </c>
    </row>
    <row r="3713">
      <c r="A3713" t="n">
        <v>540352</v>
      </c>
      <c r="B3713" t="n">
        <v>22202</v>
      </c>
      <c r="C3713" t="inlineStr">
        <is>
          <t>MILK PAN PINK POLKADOT</t>
        </is>
      </c>
      <c r="D3713" t="n">
        <v>1</v>
      </c>
      <c r="E3713" s="8" t="n">
        <v>40549.60208333333</v>
      </c>
      <c r="F3713" s="9" t="n">
        <v>7.62</v>
      </c>
      <c r="H3713" t="inlineStr">
        <is>
          <t>United Kingdom</t>
        </is>
      </c>
      <c r="I3713" s="10">
        <f>IF(OR(G3713="",LEFT(A3713,1)="C",D3713&lt;=0,F3713&lt;=0,ISNUMBER(MATCH(B3713,NonProduct,0)),LEFT(B3713,5)="gift_",H3713&lt;&gt;"United Kingdom"),"Drop","Keep")</f>
        <v/>
      </c>
    </row>
    <row r="3714">
      <c r="A3714" t="n">
        <v>540352</v>
      </c>
      <c r="B3714" t="n">
        <v>22204</v>
      </c>
      <c r="C3714" t="inlineStr">
        <is>
          <t>MILK PAN BLUE POLKADOT</t>
        </is>
      </c>
      <c r="D3714" t="n">
        <v>1</v>
      </c>
      <c r="E3714" s="8" t="n">
        <v>40549.60208333333</v>
      </c>
      <c r="F3714" s="9" t="n">
        <v>3.36</v>
      </c>
      <c r="H3714" t="inlineStr">
        <is>
          <t>United Kingdom</t>
        </is>
      </c>
      <c r="I3714" s="10">
        <f>IF(OR(G3714="",LEFT(A3714,1)="C",D3714&lt;=0,F3714&lt;=0,ISNUMBER(MATCH(B3714,NonProduct,0)),LEFT(B3714,5)="gift_",H3714&lt;&gt;"United Kingdom"),"Drop","Keep")</f>
        <v/>
      </c>
    </row>
    <row r="3715">
      <c r="A3715" t="n">
        <v>540352</v>
      </c>
      <c r="B3715" t="n">
        <v>22208</v>
      </c>
      <c r="C3715" t="inlineStr">
        <is>
          <t>WOOD STAMP SET THANK YOU</t>
        </is>
      </c>
      <c r="D3715" t="n">
        <v>3</v>
      </c>
      <c r="E3715" s="8" t="n">
        <v>40549.60208333333</v>
      </c>
      <c r="F3715" s="9" t="n">
        <v>1.66</v>
      </c>
      <c r="H3715" t="inlineStr">
        <is>
          <t>United Kingdom</t>
        </is>
      </c>
      <c r="I3715" s="10">
        <f>IF(OR(G3715="",LEFT(A3715,1)="C",D3715&lt;=0,F3715&lt;=0,ISNUMBER(MATCH(B3715,NonProduct,0)),LEFT(B3715,5)="gift_",H3715&lt;&gt;"United Kingdom"),"Drop","Keep")</f>
        <v/>
      </c>
    </row>
    <row r="3716">
      <c r="A3716" t="n">
        <v>540352</v>
      </c>
      <c r="B3716" t="n">
        <v>22209</v>
      </c>
      <c r="C3716" t="inlineStr">
        <is>
          <t>WOOD STAMP SET HAPPY BIRTHDAY</t>
        </is>
      </c>
      <c r="D3716" t="n">
        <v>1</v>
      </c>
      <c r="E3716" s="8" t="n">
        <v>40549.60208333333</v>
      </c>
      <c r="F3716" s="9" t="n">
        <v>1.66</v>
      </c>
      <c r="H3716" t="inlineStr">
        <is>
          <t>United Kingdom</t>
        </is>
      </c>
      <c r="I3716" s="10">
        <f>IF(OR(G3716="",LEFT(A3716,1)="C",D3716&lt;=0,F3716&lt;=0,ISNUMBER(MATCH(B3716,NonProduct,0)),LEFT(B3716,5)="gift_",H3716&lt;&gt;"United Kingdom"),"Drop","Keep")</f>
        <v/>
      </c>
    </row>
    <row r="3717">
      <c r="A3717" t="n">
        <v>540352</v>
      </c>
      <c r="B3717" t="n">
        <v>22210</v>
      </c>
      <c r="C3717" t="inlineStr">
        <is>
          <t>WOOD STAMP SET BEST WISHES</t>
        </is>
      </c>
      <c r="D3717" t="n">
        <v>1</v>
      </c>
      <c r="E3717" s="8" t="n">
        <v>40549.60208333333</v>
      </c>
      <c r="F3717" s="9" t="n">
        <v>1.66</v>
      </c>
      <c r="H3717" t="inlineStr">
        <is>
          <t>United Kingdom</t>
        </is>
      </c>
      <c r="I3717" s="10">
        <f>IF(OR(G3717="",LEFT(A3717,1)="C",D3717&lt;=0,F3717&lt;=0,ISNUMBER(MATCH(B3717,NonProduct,0)),LEFT(B3717,5)="gift_",H3717&lt;&gt;"United Kingdom"),"Drop","Keep")</f>
        <v/>
      </c>
    </row>
    <row r="3718">
      <c r="A3718" t="n">
        <v>540352</v>
      </c>
      <c r="B3718" t="n">
        <v>22211</v>
      </c>
      <c r="C3718" t="inlineStr">
        <is>
          <t>WOOD STAMP SET FLOWERS</t>
        </is>
      </c>
      <c r="D3718" t="n">
        <v>4</v>
      </c>
      <c r="E3718" s="8" t="n">
        <v>40549.60208333333</v>
      </c>
      <c r="F3718" s="9" t="n">
        <v>1.66</v>
      </c>
      <c r="H3718" t="inlineStr">
        <is>
          <t>United Kingdom</t>
        </is>
      </c>
      <c r="I3718" s="10">
        <f>IF(OR(G3718="",LEFT(A3718,1)="C",D3718&lt;=0,F3718&lt;=0,ISNUMBER(MATCH(B3718,NonProduct,0)),LEFT(B3718,5)="gift_",H3718&lt;&gt;"United Kingdom"),"Drop","Keep")</f>
        <v/>
      </c>
    </row>
    <row r="3719">
      <c r="A3719" t="n">
        <v>540352</v>
      </c>
      <c r="B3719" t="n">
        <v>22214</v>
      </c>
      <c r="C3719" t="inlineStr">
        <is>
          <t>CANDLE PLATE LACE WHITE</t>
        </is>
      </c>
      <c r="D3719" t="n">
        <v>2</v>
      </c>
      <c r="E3719" s="8" t="n">
        <v>40549.60208333333</v>
      </c>
      <c r="F3719" s="9" t="n">
        <v>1.66</v>
      </c>
      <c r="H3719" t="inlineStr">
        <is>
          <t>United Kingdom</t>
        </is>
      </c>
      <c r="I3719" s="10">
        <f>IF(OR(G3719="",LEFT(A3719,1)="C",D3719&lt;=0,F3719&lt;=0,ISNUMBER(MATCH(B3719,NonProduct,0)),LEFT(B3719,5)="gift_",H3719&lt;&gt;"United Kingdom"),"Drop","Keep")</f>
        <v/>
      </c>
    </row>
    <row r="3720">
      <c r="A3720" t="n">
        <v>540352</v>
      </c>
      <c r="B3720" t="n">
        <v>22216</v>
      </c>
      <c r="C3720" t="inlineStr">
        <is>
          <t>T-LIGHT HOLDER WHITE LACE</t>
        </is>
      </c>
      <c r="D3720" t="n">
        <v>6</v>
      </c>
      <c r="E3720" s="8" t="n">
        <v>40549.60208333333</v>
      </c>
      <c r="F3720" s="9" t="n">
        <v>0.8100000000000001</v>
      </c>
      <c r="H3720" t="inlineStr">
        <is>
          <t>United Kingdom</t>
        </is>
      </c>
      <c r="I3720" s="10">
        <f>IF(OR(G3720="",LEFT(A3720,1)="C",D3720&lt;=0,F3720&lt;=0,ISNUMBER(MATCH(B3720,NonProduct,0)),LEFT(B3720,5)="gift_",H3720&lt;&gt;"United Kingdom"),"Drop","Keep")</f>
        <v/>
      </c>
    </row>
    <row r="3721">
      <c r="A3721" t="n">
        <v>540352</v>
      </c>
      <c r="B3721" t="n">
        <v>22222</v>
      </c>
      <c r="C3721" t="inlineStr">
        <is>
          <t>CAKE PLATE LOVEBIRD WHITE</t>
        </is>
      </c>
      <c r="D3721" t="n">
        <v>4</v>
      </c>
      <c r="E3721" s="8" t="n">
        <v>40549.60208333333</v>
      </c>
      <c r="F3721" s="9" t="n">
        <v>4.21</v>
      </c>
      <c r="H3721" t="inlineStr">
        <is>
          <t>United Kingdom</t>
        </is>
      </c>
      <c r="I3721" s="10">
        <f>IF(OR(G3721="",LEFT(A3721,1)="C",D3721&lt;=0,F3721&lt;=0,ISNUMBER(MATCH(B3721,NonProduct,0)),LEFT(B3721,5)="gift_",H3721&lt;&gt;"United Kingdom"),"Drop","Keep")</f>
        <v/>
      </c>
    </row>
    <row r="3722">
      <c r="A3722" t="n">
        <v>540352</v>
      </c>
      <c r="B3722" t="n">
        <v>22223</v>
      </c>
      <c r="C3722" t="inlineStr">
        <is>
          <t>CAKE PLATE LOVEBIRD PINK</t>
        </is>
      </c>
      <c r="D3722" t="n">
        <v>1</v>
      </c>
      <c r="E3722" s="8" t="n">
        <v>40549.60208333333</v>
      </c>
      <c r="F3722" s="9" t="n">
        <v>4.21</v>
      </c>
      <c r="H3722" t="inlineStr">
        <is>
          <t>United Kingdom</t>
        </is>
      </c>
      <c r="I3722" s="10">
        <f>IF(OR(G3722="",LEFT(A3722,1)="C",D3722&lt;=0,F3722&lt;=0,ISNUMBER(MATCH(B3722,NonProduct,0)),LEFT(B3722,5)="gift_",H3722&lt;&gt;"United Kingdom"),"Drop","Keep")</f>
        <v/>
      </c>
    </row>
    <row r="3723">
      <c r="A3723" t="n">
        <v>540352</v>
      </c>
      <c r="B3723" t="n">
        <v>22227</v>
      </c>
      <c r="C3723" t="inlineStr">
        <is>
          <t xml:space="preserve">HANGING HEART MIRROR DECORATION </t>
        </is>
      </c>
      <c r="D3723" t="n">
        <v>1</v>
      </c>
      <c r="E3723" s="8" t="n">
        <v>40549.60208333333</v>
      </c>
      <c r="F3723" s="9" t="n">
        <v>1.28</v>
      </c>
      <c r="H3723" t="inlineStr">
        <is>
          <t>United Kingdom</t>
        </is>
      </c>
      <c r="I3723" s="10">
        <f>IF(OR(G3723="",LEFT(A3723,1)="C",D3723&lt;=0,F3723&lt;=0,ISNUMBER(MATCH(B3723,NonProduct,0)),LEFT(B3723,5)="gift_",H3723&lt;&gt;"United Kingdom"),"Drop","Keep")</f>
        <v/>
      </c>
    </row>
    <row r="3724">
      <c r="A3724" t="n">
        <v>540352</v>
      </c>
      <c r="B3724" t="n">
        <v>22245</v>
      </c>
      <c r="C3724" t="inlineStr">
        <is>
          <t>HOOK, 1 HANGER ,MAGIC GARDEN</t>
        </is>
      </c>
      <c r="D3724" t="n">
        <v>1</v>
      </c>
      <c r="E3724" s="8" t="n">
        <v>40549.60208333333</v>
      </c>
      <c r="F3724" s="9" t="n">
        <v>1.66</v>
      </c>
      <c r="H3724" t="inlineStr">
        <is>
          <t>United Kingdom</t>
        </is>
      </c>
      <c r="I3724" s="10">
        <f>IF(OR(G3724="",LEFT(A3724,1)="C",D3724&lt;=0,F3724&lt;=0,ISNUMBER(MATCH(B3724,NonProduct,0)),LEFT(B3724,5)="gift_",H3724&lt;&gt;"United Kingdom"),"Drop","Keep")</f>
        <v/>
      </c>
    </row>
    <row r="3725">
      <c r="A3725" t="n">
        <v>540352</v>
      </c>
      <c r="B3725" t="n">
        <v>22248</v>
      </c>
      <c r="C3725" t="inlineStr">
        <is>
          <t>DECORATION  PINK CHICK MAGIC GARDEN</t>
        </is>
      </c>
      <c r="D3725" t="n">
        <v>1</v>
      </c>
      <c r="E3725" s="8" t="n">
        <v>40549.60208333333</v>
      </c>
      <c r="F3725" s="9" t="n">
        <v>0.8100000000000001</v>
      </c>
      <c r="H3725" t="inlineStr">
        <is>
          <t>United Kingdom</t>
        </is>
      </c>
      <c r="I3725" s="10">
        <f>IF(OR(G3725="",LEFT(A3725,1)="C",D3725&lt;=0,F3725&lt;=0,ISNUMBER(MATCH(B3725,NonProduct,0)),LEFT(B3725,5)="gift_",H3725&lt;&gt;"United Kingdom"),"Drop","Keep")</f>
        <v/>
      </c>
    </row>
    <row r="3726">
      <c r="A3726" t="n">
        <v>540352</v>
      </c>
      <c r="B3726" t="n">
        <v>22249</v>
      </c>
      <c r="C3726" t="inlineStr">
        <is>
          <t>DECORATION WHITE CHICK MAGIC GARDEN</t>
        </is>
      </c>
      <c r="D3726" t="n">
        <v>3</v>
      </c>
      <c r="E3726" s="8" t="n">
        <v>40549.60208333333</v>
      </c>
      <c r="F3726" s="9" t="n">
        <v>0.8100000000000001</v>
      </c>
      <c r="H3726" t="inlineStr">
        <is>
          <t>United Kingdom</t>
        </is>
      </c>
      <c r="I3726" s="10">
        <f>IF(OR(G3726="",LEFT(A3726,1)="C",D3726&lt;=0,F3726&lt;=0,ISNUMBER(MATCH(B3726,NonProduct,0)),LEFT(B3726,5)="gift_",H3726&lt;&gt;"United Kingdom"),"Drop","Keep")</f>
        <v/>
      </c>
    </row>
    <row r="3727">
      <c r="A3727" t="n">
        <v>540352</v>
      </c>
      <c r="B3727" t="n">
        <v>22250</v>
      </c>
      <c r="C3727" t="inlineStr">
        <is>
          <t>DECORATION  BUTTERFLY  MAGIC GARDEN</t>
        </is>
      </c>
      <c r="D3727" t="n">
        <v>5</v>
      </c>
      <c r="E3727" s="8" t="n">
        <v>40549.60208333333</v>
      </c>
      <c r="F3727" s="9" t="n">
        <v>0.8100000000000001</v>
      </c>
      <c r="H3727" t="inlineStr">
        <is>
          <t>United Kingdom</t>
        </is>
      </c>
      <c r="I3727" s="10">
        <f>IF(OR(G3727="",LEFT(A3727,1)="C",D3727&lt;=0,F3727&lt;=0,ISNUMBER(MATCH(B3727,NonProduct,0)),LEFT(B3727,5)="gift_",H3727&lt;&gt;"United Kingdom"),"Drop","Keep")</f>
        <v/>
      </c>
    </row>
    <row r="3728">
      <c r="A3728" t="n">
        <v>540352</v>
      </c>
      <c r="B3728" t="n">
        <v>22257</v>
      </c>
      <c r="C3728" t="inlineStr">
        <is>
          <t>FELT FARM ANIMAL SHEEP</t>
        </is>
      </c>
      <c r="D3728" t="n">
        <v>3</v>
      </c>
      <c r="E3728" s="8" t="n">
        <v>40549.60208333333</v>
      </c>
      <c r="F3728" s="9" t="n">
        <v>0.85</v>
      </c>
      <c r="H3728" t="inlineStr">
        <is>
          <t>United Kingdom</t>
        </is>
      </c>
      <c r="I3728" s="10">
        <f>IF(OR(G3728="",LEFT(A3728,1)="C",D3728&lt;=0,F3728&lt;=0,ISNUMBER(MATCH(B3728,NonProduct,0)),LEFT(B3728,5)="gift_",H3728&lt;&gt;"United Kingdom"),"Drop","Keep")</f>
        <v/>
      </c>
    </row>
    <row r="3729">
      <c r="A3729" t="n">
        <v>540352</v>
      </c>
      <c r="B3729" t="n">
        <v>22258</v>
      </c>
      <c r="C3729" t="inlineStr">
        <is>
          <t>FELT FARM ANIMAL RABBIT</t>
        </is>
      </c>
      <c r="D3729" t="n">
        <v>3</v>
      </c>
      <c r="E3729" s="8" t="n">
        <v>40549.60208333333</v>
      </c>
      <c r="F3729" s="9" t="n">
        <v>0.85</v>
      </c>
      <c r="H3729" t="inlineStr">
        <is>
          <t>United Kingdom</t>
        </is>
      </c>
      <c r="I3729" s="10">
        <f>IF(OR(G3729="",LEFT(A3729,1)="C",D3729&lt;=0,F3729&lt;=0,ISNUMBER(MATCH(B3729,NonProduct,0)),LEFT(B3729,5)="gift_",H3729&lt;&gt;"United Kingdom"),"Drop","Keep")</f>
        <v/>
      </c>
    </row>
    <row r="3730">
      <c r="A3730" t="n">
        <v>540352</v>
      </c>
      <c r="B3730" t="n">
        <v>22259</v>
      </c>
      <c r="C3730" t="inlineStr">
        <is>
          <t>FELT FARM ANIMAL HEN</t>
        </is>
      </c>
      <c r="D3730" t="n">
        <v>3</v>
      </c>
      <c r="E3730" s="8" t="n">
        <v>40549.60208333333</v>
      </c>
      <c r="F3730" s="9" t="n">
        <v>0.85</v>
      </c>
      <c r="H3730" t="inlineStr">
        <is>
          <t>United Kingdom</t>
        </is>
      </c>
      <c r="I3730" s="10">
        <f>IF(OR(G3730="",LEFT(A3730,1)="C",D3730&lt;=0,F3730&lt;=0,ISNUMBER(MATCH(B3730,NonProduct,0)),LEFT(B3730,5)="gift_",H3730&lt;&gt;"United Kingdom"),"Drop","Keep")</f>
        <v/>
      </c>
    </row>
    <row r="3731">
      <c r="A3731" t="n">
        <v>540352</v>
      </c>
      <c r="B3731" t="n">
        <v>22263</v>
      </c>
      <c r="C3731" t="inlineStr">
        <is>
          <t xml:space="preserve">FELT EGG COSY LADYBIRD </t>
        </is>
      </c>
      <c r="D3731" t="n">
        <v>4</v>
      </c>
      <c r="E3731" s="8" t="n">
        <v>40549.60208333333</v>
      </c>
      <c r="F3731" s="9" t="n">
        <v>0.8100000000000001</v>
      </c>
      <c r="H3731" t="inlineStr">
        <is>
          <t>United Kingdom</t>
        </is>
      </c>
      <c r="I3731" s="10">
        <f>IF(OR(G3731="",LEFT(A3731,1)="C",D3731&lt;=0,F3731&lt;=0,ISNUMBER(MATCH(B3731,NonProduct,0)),LEFT(B3731,5)="gift_",H3731&lt;&gt;"United Kingdom"),"Drop","Keep")</f>
        <v/>
      </c>
    </row>
    <row r="3732">
      <c r="A3732" t="n">
        <v>540352</v>
      </c>
      <c r="B3732" t="n">
        <v>22264</v>
      </c>
      <c r="C3732" t="inlineStr">
        <is>
          <t xml:space="preserve">FELT FARM ANIMAL WHITE BUNNY </t>
        </is>
      </c>
      <c r="D3732" t="n">
        <v>1</v>
      </c>
      <c r="E3732" s="8" t="n">
        <v>40549.60208333333</v>
      </c>
      <c r="F3732" s="9" t="n">
        <v>0.8100000000000001</v>
      </c>
      <c r="H3732" t="inlineStr">
        <is>
          <t>United Kingdom</t>
        </is>
      </c>
      <c r="I3732" s="10">
        <f>IF(OR(G3732="",LEFT(A3732,1)="C",D3732&lt;=0,F3732&lt;=0,ISNUMBER(MATCH(B3732,NonProduct,0)),LEFT(B3732,5)="gift_",H3732&lt;&gt;"United Kingdom"),"Drop","Keep")</f>
        <v/>
      </c>
    </row>
    <row r="3733">
      <c r="A3733" t="n">
        <v>540352</v>
      </c>
      <c r="B3733" t="n">
        <v>22269</v>
      </c>
      <c r="C3733" t="inlineStr">
        <is>
          <t>EGG CUP NATURAL CHICKEN</t>
        </is>
      </c>
      <c r="D3733" t="n">
        <v>1</v>
      </c>
      <c r="E3733" s="8" t="n">
        <v>40549.60208333333</v>
      </c>
      <c r="F3733" s="9" t="n">
        <v>2.51</v>
      </c>
      <c r="H3733" t="inlineStr">
        <is>
          <t>United Kingdom</t>
        </is>
      </c>
      <c r="I3733" s="10">
        <f>IF(OR(G3733="",LEFT(A3733,1)="C",D3733&lt;=0,F3733&lt;=0,ISNUMBER(MATCH(B3733,NonProduct,0)),LEFT(B3733,5)="gift_",H3733&lt;&gt;"United Kingdom"),"Drop","Keep")</f>
        <v/>
      </c>
    </row>
    <row r="3734">
      <c r="A3734" t="n">
        <v>540352</v>
      </c>
      <c r="B3734" t="n">
        <v>22279</v>
      </c>
      <c r="C3734" t="inlineStr">
        <is>
          <t>POCKET BAG BLUE PAISLEY RED SPOT</t>
        </is>
      </c>
      <c r="D3734" t="n">
        <v>9</v>
      </c>
      <c r="E3734" s="8" t="n">
        <v>40549.60208333333</v>
      </c>
      <c r="F3734" s="9" t="n">
        <v>0.85</v>
      </c>
      <c r="H3734" t="inlineStr">
        <is>
          <t>United Kingdom</t>
        </is>
      </c>
      <c r="I3734" s="10">
        <f>IF(OR(G3734="",LEFT(A3734,1)="C",D3734&lt;=0,F3734&lt;=0,ISNUMBER(MATCH(B3734,NonProduct,0)),LEFT(B3734,5)="gift_",H3734&lt;&gt;"United Kingdom"),"Drop","Keep")</f>
        <v/>
      </c>
    </row>
    <row r="3735">
      <c r="A3735" t="n">
        <v>540352</v>
      </c>
      <c r="B3735" t="n">
        <v>22280</v>
      </c>
      <c r="C3735" t="inlineStr">
        <is>
          <t>POCKET BAG PINK PAISELY BROWN SPOT</t>
        </is>
      </c>
      <c r="D3735" t="n">
        <v>2</v>
      </c>
      <c r="E3735" s="8" t="n">
        <v>40549.60208333333</v>
      </c>
      <c r="F3735" s="9" t="n">
        <v>0.85</v>
      </c>
      <c r="H3735" t="inlineStr">
        <is>
          <t>United Kingdom</t>
        </is>
      </c>
      <c r="I3735" s="10">
        <f>IF(OR(G3735="",LEFT(A3735,1)="C",D3735&lt;=0,F3735&lt;=0,ISNUMBER(MATCH(B3735,NonProduct,0)),LEFT(B3735,5)="gift_",H3735&lt;&gt;"United Kingdom"),"Drop","Keep")</f>
        <v/>
      </c>
    </row>
    <row r="3736">
      <c r="A3736" t="n">
        <v>540352</v>
      </c>
      <c r="B3736" t="n">
        <v>22317</v>
      </c>
      <c r="C3736" t="inlineStr">
        <is>
          <t>FIVE CATS HANGING DECORATION</t>
        </is>
      </c>
      <c r="D3736" t="n">
        <v>4</v>
      </c>
      <c r="E3736" s="8" t="n">
        <v>40549.60208333333</v>
      </c>
      <c r="F3736" s="9" t="n">
        <v>2.51</v>
      </c>
      <c r="H3736" t="inlineStr">
        <is>
          <t>United Kingdom</t>
        </is>
      </c>
      <c r="I3736" s="10">
        <f>IF(OR(G3736="",LEFT(A3736,1)="C",D3736&lt;=0,F3736&lt;=0,ISNUMBER(MATCH(B3736,NonProduct,0)),LEFT(B3736,5)="gift_",H3736&lt;&gt;"United Kingdom"),"Drop","Keep")</f>
        <v/>
      </c>
    </row>
    <row r="3737">
      <c r="A3737" t="n">
        <v>540352</v>
      </c>
      <c r="B3737" t="n">
        <v>22322</v>
      </c>
      <c r="C3737" t="inlineStr">
        <is>
          <t>BIRD DECORATION GREEN POLKADOT</t>
        </is>
      </c>
      <c r="D3737" t="n">
        <v>8</v>
      </c>
      <c r="E3737" s="8" t="n">
        <v>40549.60208333333</v>
      </c>
      <c r="F3737" s="9" t="n">
        <v>0.8100000000000001</v>
      </c>
      <c r="H3737" t="inlineStr">
        <is>
          <t>United Kingdom</t>
        </is>
      </c>
      <c r="I3737" s="10">
        <f>IF(OR(G3737="",LEFT(A3737,1)="C",D3737&lt;=0,F3737&lt;=0,ISNUMBER(MATCH(B3737,NonProduct,0)),LEFT(B3737,5)="gift_",H3737&lt;&gt;"United Kingdom"),"Drop","Keep")</f>
        <v/>
      </c>
    </row>
    <row r="3738">
      <c r="A3738" t="n">
        <v>540352</v>
      </c>
      <c r="B3738" t="n">
        <v>22335</v>
      </c>
      <c r="C3738" t="inlineStr">
        <is>
          <t xml:space="preserve">HEART DECORATION PAINTED ZINC </t>
        </is>
      </c>
      <c r="D3738" t="n">
        <v>1</v>
      </c>
      <c r="E3738" s="8" t="n">
        <v>40549.60208333333</v>
      </c>
      <c r="F3738" s="9" t="n">
        <v>1.28</v>
      </c>
      <c r="H3738" t="inlineStr">
        <is>
          <t>United Kingdom</t>
        </is>
      </c>
      <c r="I3738" s="10">
        <f>IF(OR(G3738="",LEFT(A3738,1)="C",D3738&lt;=0,F3738&lt;=0,ISNUMBER(MATCH(B3738,NonProduct,0)),LEFT(B3738,5)="gift_",H3738&lt;&gt;"United Kingdom"),"Drop","Keep")</f>
        <v/>
      </c>
    </row>
    <row r="3739">
      <c r="A3739" t="n">
        <v>540352</v>
      </c>
      <c r="B3739" t="n">
        <v>22342</v>
      </c>
      <c r="C3739" t="inlineStr">
        <is>
          <t xml:space="preserve">HOME GARLAND PAINTED ZINC </t>
        </is>
      </c>
      <c r="D3739" t="n">
        <v>1</v>
      </c>
      <c r="E3739" s="8" t="n">
        <v>40549.60208333333</v>
      </c>
      <c r="F3739" s="9" t="n">
        <v>1.66</v>
      </c>
      <c r="H3739" t="inlineStr">
        <is>
          <t>United Kingdom</t>
        </is>
      </c>
      <c r="I3739" s="10">
        <f>IF(OR(G3739="",LEFT(A3739,1)="C",D3739&lt;=0,F3739&lt;=0,ISNUMBER(MATCH(B3739,NonProduct,0)),LEFT(B3739,5)="gift_",H3739&lt;&gt;"United Kingdom"),"Drop","Keep")</f>
        <v/>
      </c>
    </row>
    <row r="3740">
      <c r="A3740" t="n">
        <v>540352</v>
      </c>
      <c r="B3740" t="n">
        <v>22344</v>
      </c>
      <c r="C3740" t="inlineStr">
        <is>
          <t>PARTY PIZZA DISH PINK POLKADOT</t>
        </is>
      </c>
      <c r="D3740" t="n">
        <v>3</v>
      </c>
      <c r="E3740" s="8" t="n">
        <v>40549.60208333333</v>
      </c>
      <c r="F3740" s="9" t="n">
        <v>0.43</v>
      </c>
      <c r="H3740" t="inlineStr">
        <is>
          <t>United Kingdom</t>
        </is>
      </c>
      <c r="I3740" s="10">
        <f>IF(OR(G3740="",LEFT(A3740,1)="C",D3740&lt;=0,F3740&lt;=0,ISNUMBER(MATCH(B3740,NonProduct,0)),LEFT(B3740,5)="gift_",H3740&lt;&gt;"United Kingdom"),"Drop","Keep")</f>
        <v/>
      </c>
    </row>
    <row r="3741">
      <c r="A3741" t="n">
        <v>540352</v>
      </c>
      <c r="B3741" t="n">
        <v>22345</v>
      </c>
      <c r="C3741" t="inlineStr">
        <is>
          <t>PARTY PIZZA DISH BLUE POLKADOT</t>
        </is>
      </c>
      <c r="D3741" t="n">
        <v>3</v>
      </c>
      <c r="E3741" s="8" t="n">
        <v>40549.60208333333</v>
      </c>
      <c r="F3741" s="9" t="n">
        <v>0.43</v>
      </c>
      <c r="H3741" t="inlineStr">
        <is>
          <t>United Kingdom</t>
        </is>
      </c>
      <c r="I3741" s="10">
        <f>IF(OR(G3741="",LEFT(A3741,1)="C",D3741&lt;=0,F3741&lt;=0,ISNUMBER(MATCH(B3741,NonProduct,0)),LEFT(B3741,5)="gift_",H3741&lt;&gt;"United Kingdom"),"Drop","Keep")</f>
        <v/>
      </c>
    </row>
    <row r="3742">
      <c r="A3742" t="n">
        <v>540352</v>
      </c>
      <c r="B3742" t="n">
        <v>22348</v>
      </c>
      <c r="C3742" t="inlineStr">
        <is>
          <t>TEA BAG PLATE RED RETROSPOT</t>
        </is>
      </c>
      <c r="D3742" t="n">
        <v>1</v>
      </c>
      <c r="E3742" s="8" t="n">
        <v>40549.60208333333</v>
      </c>
      <c r="F3742" s="9" t="n">
        <v>1.66</v>
      </c>
      <c r="H3742" t="inlineStr">
        <is>
          <t>United Kingdom</t>
        </is>
      </c>
      <c r="I3742" s="10">
        <f>IF(OR(G3742="",LEFT(A3742,1)="C",D3742&lt;=0,F3742&lt;=0,ISNUMBER(MATCH(B3742,NonProduct,0)),LEFT(B3742,5)="gift_",H3742&lt;&gt;"United Kingdom"),"Drop","Keep")</f>
        <v/>
      </c>
    </row>
    <row r="3743">
      <c r="A3743" t="n">
        <v>540352</v>
      </c>
      <c r="B3743" t="n">
        <v>22371</v>
      </c>
      <c r="C3743" t="inlineStr">
        <is>
          <t>AIRLINE BAG VINTAGE TOKYO 78</t>
        </is>
      </c>
      <c r="D3743" t="n">
        <v>1</v>
      </c>
      <c r="E3743" s="8" t="n">
        <v>40549.60208333333</v>
      </c>
      <c r="F3743" s="9" t="n">
        <v>4.21</v>
      </c>
      <c r="H3743" t="inlineStr">
        <is>
          <t>United Kingdom</t>
        </is>
      </c>
      <c r="I3743" s="10">
        <f>IF(OR(G3743="",LEFT(A3743,1)="C",D3743&lt;=0,F3743&lt;=0,ISNUMBER(MATCH(B3743,NonProduct,0)),LEFT(B3743,5)="gift_",H3743&lt;&gt;"United Kingdom"),"Drop","Keep")</f>
        <v/>
      </c>
    </row>
    <row r="3744">
      <c r="A3744" t="n">
        <v>540352</v>
      </c>
      <c r="B3744" t="n">
        <v>21014</v>
      </c>
      <c r="C3744" t="inlineStr">
        <is>
          <t xml:space="preserve">SWISS CHALET TREE DECORATION </t>
        </is>
      </c>
      <c r="D3744" t="n">
        <v>1</v>
      </c>
      <c r="E3744" s="8" t="n">
        <v>40549.60208333333</v>
      </c>
      <c r="F3744" s="9" t="n">
        <v>1.28</v>
      </c>
      <c r="H3744" t="inlineStr">
        <is>
          <t>United Kingdom</t>
        </is>
      </c>
      <c r="I3744" s="10">
        <f>IF(OR(G3744="",LEFT(A3744,1)="C",D3744&lt;=0,F3744&lt;=0,ISNUMBER(MATCH(B3744,NonProduct,0)),LEFT(B3744,5)="gift_",H3744&lt;&gt;"United Kingdom"),"Drop","Keep")</f>
        <v/>
      </c>
    </row>
    <row r="3745">
      <c r="A3745" t="n">
        <v>540352</v>
      </c>
      <c r="B3745" t="n">
        <v>21620</v>
      </c>
      <c r="C3745" t="inlineStr">
        <is>
          <t>SET OF 4 ROSE BOTANICAL CANDLES</t>
        </is>
      </c>
      <c r="D3745" t="n">
        <v>1</v>
      </c>
      <c r="E3745" s="8" t="n">
        <v>40549.60208333333</v>
      </c>
      <c r="F3745" s="9" t="n">
        <v>2.51</v>
      </c>
      <c r="H3745" t="inlineStr">
        <is>
          <t>United Kingdom</t>
        </is>
      </c>
      <c r="I3745" s="10">
        <f>IF(OR(G3745="",LEFT(A3745,1)="C",D3745&lt;=0,F3745&lt;=0,ISNUMBER(MATCH(B3745,NonProduct,0)),LEFT(B3745,5)="gift_",H3745&lt;&gt;"United Kingdom"),"Drop","Keep")</f>
        <v/>
      </c>
    </row>
    <row r="3746">
      <c r="A3746" t="n">
        <v>540352</v>
      </c>
      <c r="B3746" t="n">
        <v>21624</v>
      </c>
      <c r="C3746" t="inlineStr">
        <is>
          <t>VINTAGE UNION JACK DOORSTOP</t>
        </is>
      </c>
      <c r="D3746" t="n">
        <v>1</v>
      </c>
      <c r="E3746" s="8" t="n">
        <v>40549.60208333333</v>
      </c>
      <c r="F3746" s="9" t="n">
        <v>11.87</v>
      </c>
      <c r="H3746" t="inlineStr">
        <is>
          <t>United Kingdom</t>
        </is>
      </c>
      <c r="I3746" s="10">
        <f>IF(OR(G3746="",LEFT(A3746,1)="C",D3746&lt;=0,F3746&lt;=0,ISNUMBER(MATCH(B3746,NonProduct,0)),LEFT(B3746,5)="gift_",H3746&lt;&gt;"United Kingdom"),"Drop","Keep")</f>
        <v/>
      </c>
    </row>
    <row r="3747">
      <c r="A3747" t="n">
        <v>540352</v>
      </c>
      <c r="B3747" t="inlineStr">
        <is>
          <t>84251B</t>
        </is>
      </c>
      <c r="C3747" t="inlineStr">
        <is>
          <t>GREETING CARD, STICKY GORDON</t>
        </is>
      </c>
      <c r="D3747" t="n">
        <v>2</v>
      </c>
      <c r="E3747" s="8" t="n">
        <v>40549.60208333333</v>
      </c>
      <c r="F3747" s="9" t="n">
        <v>0.43</v>
      </c>
      <c r="H3747" t="inlineStr">
        <is>
          <t>United Kingdom</t>
        </is>
      </c>
      <c r="I3747" s="10">
        <f>IF(OR(G3747="",LEFT(A3747,1)="C",D3747&lt;=0,F3747&lt;=0,ISNUMBER(MATCH(B3747,NonProduct,0)),LEFT(B3747,5)="gift_",H3747&lt;&gt;"United Kingdom"),"Drop","Keep")</f>
        <v/>
      </c>
    </row>
    <row r="3748">
      <c r="A3748" t="n">
        <v>540352</v>
      </c>
      <c r="B3748" t="inlineStr">
        <is>
          <t>84251C</t>
        </is>
      </c>
      <c r="C3748" t="inlineStr">
        <is>
          <t>GREETING CARD, TWO SISTERS.</t>
        </is>
      </c>
      <c r="D3748" t="n">
        <v>3</v>
      </c>
      <c r="E3748" s="8" t="n">
        <v>40549.60208333333</v>
      </c>
      <c r="F3748" s="9" t="n">
        <v>0.43</v>
      </c>
      <c r="H3748" t="inlineStr">
        <is>
          <t>United Kingdom</t>
        </is>
      </c>
      <c r="I3748" s="10">
        <f>IF(OR(G3748="",LEFT(A3748,1)="C",D3748&lt;=0,F3748&lt;=0,ISNUMBER(MATCH(B3748,NonProduct,0)),LEFT(B3748,5)="gift_",H3748&lt;&gt;"United Kingdom"),"Drop","Keep")</f>
        <v/>
      </c>
    </row>
    <row r="3749">
      <c r="A3749" t="n">
        <v>540352</v>
      </c>
      <c r="B3749" t="inlineStr">
        <is>
          <t>84251G</t>
        </is>
      </c>
      <c r="C3749" t="inlineStr">
        <is>
          <t>GREETING CARD, OVERCROWDED POOL.</t>
        </is>
      </c>
      <c r="D3749" t="n">
        <v>1</v>
      </c>
      <c r="E3749" s="8" t="n">
        <v>40549.60208333333</v>
      </c>
      <c r="F3749" s="9" t="n">
        <v>0.43</v>
      </c>
      <c r="H3749" t="inlineStr">
        <is>
          <t>United Kingdom</t>
        </is>
      </c>
      <c r="I3749" s="10">
        <f>IF(OR(G3749="",LEFT(A3749,1)="C",D3749&lt;=0,F3749&lt;=0,ISNUMBER(MATCH(B3749,NonProduct,0)),LEFT(B3749,5)="gift_",H3749&lt;&gt;"United Kingdom"),"Drop","Keep")</f>
        <v/>
      </c>
    </row>
    <row r="3750">
      <c r="A3750" t="n">
        <v>540352</v>
      </c>
      <c r="B3750" t="inlineStr">
        <is>
          <t>84313B</t>
        </is>
      </c>
      <c r="C3750" t="inlineStr">
        <is>
          <t xml:space="preserve">BLUE TV TRAY TABLE </t>
        </is>
      </c>
      <c r="D3750" t="n">
        <v>1</v>
      </c>
      <c r="E3750" s="8" t="n">
        <v>40549.60208333333</v>
      </c>
      <c r="F3750" s="9" t="n">
        <v>5.91</v>
      </c>
      <c r="H3750" t="inlineStr">
        <is>
          <t>United Kingdom</t>
        </is>
      </c>
      <c r="I3750" s="10">
        <f>IF(OR(G3750="",LEFT(A3750,1)="C",D3750&lt;=0,F3750&lt;=0,ISNUMBER(MATCH(B3750,NonProduct,0)),LEFT(B3750,5)="gift_",H3750&lt;&gt;"United Kingdom"),"Drop","Keep")</f>
        <v/>
      </c>
    </row>
    <row r="3751">
      <c r="A3751" t="n">
        <v>540352</v>
      </c>
      <c r="B3751" t="n">
        <v>84347</v>
      </c>
      <c r="C3751" t="inlineStr">
        <is>
          <t>ROTATING SILVER ANGELS T-LIGHT HLDR</t>
        </is>
      </c>
      <c r="D3751" t="n">
        <v>6</v>
      </c>
      <c r="E3751" s="8" t="n">
        <v>40549.60208333333</v>
      </c>
      <c r="F3751" s="9" t="n">
        <v>5.06</v>
      </c>
      <c r="H3751" t="inlineStr">
        <is>
          <t>United Kingdom</t>
        </is>
      </c>
      <c r="I3751" s="10">
        <f>IF(OR(G3751="",LEFT(A3751,1)="C",D3751&lt;=0,F3751&lt;=0,ISNUMBER(MATCH(B3751,NonProduct,0)),LEFT(B3751,5)="gift_",H3751&lt;&gt;"United Kingdom"),"Drop","Keep")</f>
        <v/>
      </c>
    </row>
    <row r="3752">
      <c r="A3752" t="n">
        <v>540352</v>
      </c>
      <c r="B3752" t="n">
        <v>84356</v>
      </c>
      <c r="C3752" t="inlineStr">
        <is>
          <t>POMPOM CURTAIN</t>
        </is>
      </c>
      <c r="D3752" t="n">
        <v>2</v>
      </c>
      <c r="E3752" s="8" t="n">
        <v>40549.60208333333</v>
      </c>
      <c r="F3752" s="9" t="n">
        <v>5.91</v>
      </c>
      <c r="H3752" t="inlineStr">
        <is>
          <t>United Kingdom</t>
        </is>
      </c>
      <c r="I3752" s="10">
        <f>IF(OR(G3752="",LEFT(A3752,1)="C",D3752&lt;=0,F3752&lt;=0,ISNUMBER(MATCH(B3752,NonProduct,0)),LEFT(B3752,5)="gift_",H3752&lt;&gt;"United Kingdom"),"Drop","Keep")</f>
        <v/>
      </c>
    </row>
    <row r="3753">
      <c r="A3753" t="n">
        <v>540352</v>
      </c>
      <c r="B3753" t="inlineStr">
        <is>
          <t>84509A</t>
        </is>
      </c>
      <c r="C3753" t="inlineStr">
        <is>
          <t>SET OF 4 ENGLISH ROSE PLACEMATS</t>
        </is>
      </c>
      <c r="D3753" t="n">
        <v>4</v>
      </c>
      <c r="E3753" s="8" t="n">
        <v>40549.60208333333</v>
      </c>
      <c r="F3753" s="9" t="n">
        <v>3.36</v>
      </c>
      <c r="H3753" t="inlineStr">
        <is>
          <t>United Kingdom</t>
        </is>
      </c>
      <c r="I3753" s="10">
        <f>IF(OR(G3753="",LEFT(A3753,1)="C",D3753&lt;=0,F3753&lt;=0,ISNUMBER(MATCH(B3753,NonProduct,0)),LEFT(B3753,5)="gift_",H3753&lt;&gt;"United Kingdom"),"Drop","Keep")</f>
        <v/>
      </c>
    </row>
    <row r="3754">
      <c r="A3754" t="n">
        <v>540352</v>
      </c>
      <c r="B3754" t="inlineStr">
        <is>
          <t>84509B</t>
        </is>
      </c>
      <c r="C3754" t="inlineStr">
        <is>
          <t>SET OF 4 FAIRY CAKE PLACEMATS</t>
        </is>
      </c>
      <c r="D3754" t="n">
        <v>1</v>
      </c>
      <c r="E3754" s="8" t="n">
        <v>40549.60208333333</v>
      </c>
      <c r="F3754" s="9" t="n">
        <v>3.36</v>
      </c>
      <c r="H3754" t="inlineStr">
        <is>
          <t>United Kingdom</t>
        </is>
      </c>
      <c r="I3754" s="10">
        <f>IF(OR(G3754="",LEFT(A3754,1)="C",D3754&lt;=0,F3754&lt;=0,ISNUMBER(MATCH(B3754,NonProduct,0)),LEFT(B3754,5)="gift_",H3754&lt;&gt;"United Kingdom"),"Drop","Keep")</f>
        <v/>
      </c>
    </row>
    <row r="3755">
      <c r="A3755" t="n">
        <v>540352</v>
      </c>
      <c r="B3755" t="inlineStr">
        <is>
          <t>84509E</t>
        </is>
      </c>
      <c r="C3755" t="inlineStr">
        <is>
          <t xml:space="preserve">SET OF 4 CAROUSEL PLACEMATS </t>
        </is>
      </c>
      <c r="D3755" t="n">
        <v>1</v>
      </c>
      <c r="E3755" s="8" t="n">
        <v>40549.60208333333</v>
      </c>
      <c r="F3755" s="9" t="n">
        <v>3.36</v>
      </c>
      <c r="H3755" t="inlineStr">
        <is>
          <t>United Kingdom</t>
        </is>
      </c>
      <c r="I3755" s="10">
        <f>IF(OR(G3755="",LEFT(A3755,1)="C",D3755&lt;=0,F3755&lt;=0,ISNUMBER(MATCH(B3755,NonProduct,0)),LEFT(B3755,5)="gift_",H3755&lt;&gt;"United Kingdom"),"Drop","Keep")</f>
        <v/>
      </c>
    </row>
    <row r="3756">
      <c r="A3756" t="n">
        <v>540352</v>
      </c>
      <c r="B3756" t="inlineStr">
        <is>
          <t>84563A</t>
        </is>
      </c>
      <c r="C3756" t="inlineStr">
        <is>
          <t>PINK &amp; WHITE BREAKFAST TRAY</t>
        </is>
      </c>
      <c r="D3756" t="n">
        <v>1</v>
      </c>
      <c r="E3756" s="8" t="n">
        <v>40549.60208333333</v>
      </c>
      <c r="F3756" s="9" t="n">
        <v>4.21</v>
      </c>
      <c r="H3756" t="inlineStr">
        <is>
          <t>United Kingdom</t>
        </is>
      </c>
      <c r="I3756" s="10">
        <f>IF(OR(G3756="",LEFT(A3756,1)="C",D3756&lt;=0,F3756&lt;=0,ISNUMBER(MATCH(B3756,NonProduct,0)),LEFT(B3756,5)="gift_",H3756&lt;&gt;"United Kingdom"),"Drop","Keep")</f>
        <v/>
      </c>
    </row>
    <row r="3757">
      <c r="A3757" t="n">
        <v>540352</v>
      </c>
      <c r="B3757" t="inlineStr">
        <is>
          <t>84569A</t>
        </is>
      </c>
      <c r="C3757" t="inlineStr">
        <is>
          <t>PACK 3 IRON ON DOG PATCHES</t>
        </is>
      </c>
      <c r="D3757" t="n">
        <v>1</v>
      </c>
      <c r="E3757" s="8" t="n">
        <v>40549.60208333333</v>
      </c>
      <c r="F3757" s="9" t="n">
        <v>0.85</v>
      </c>
      <c r="H3757" t="inlineStr">
        <is>
          <t>United Kingdom</t>
        </is>
      </c>
      <c r="I3757" s="10">
        <f>IF(OR(G3757="",LEFT(A3757,1)="C",D3757&lt;=0,F3757&lt;=0,ISNUMBER(MATCH(B3757,NonProduct,0)),LEFT(B3757,5)="gift_",H3757&lt;&gt;"United Kingdom"),"Drop","Keep")</f>
        <v/>
      </c>
    </row>
    <row r="3758">
      <c r="A3758" t="n">
        <v>540352</v>
      </c>
      <c r="B3758" t="inlineStr">
        <is>
          <t>84569D</t>
        </is>
      </c>
      <c r="C3758" t="inlineStr">
        <is>
          <t>PACK 6 HEART/ICE-CREAM PATCHES</t>
        </is>
      </c>
      <c r="D3758" t="n">
        <v>2</v>
      </c>
      <c r="E3758" s="8" t="n">
        <v>40549.60208333333</v>
      </c>
      <c r="F3758" s="9" t="n">
        <v>0.85</v>
      </c>
      <c r="H3758" t="inlineStr">
        <is>
          <t>United Kingdom</t>
        </is>
      </c>
      <c r="I3758" s="10">
        <f>IF(OR(G3758="",LEFT(A3758,1)="C",D3758&lt;=0,F3758&lt;=0,ISNUMBER(MATCH(B3758,NonProduct,0)),LEFT(B3758,5)="gift_",H3758&lt;&gt;"United Kingdom"),"Drop","Keep")</f>
        <v/>
      </c>
    </row>
    <row r="3759">
      <c r="A3759" t="n">
        <v>540352</v>
      </c>
      <c r="B3759" t="inlineStr">
        <is>
          <t>84596B</t>
        </is>
      </c>
      <c r="C3759" t="inlineStr">
        <is>
          <t>SMALL DOLLY MIX DESIGN ORANGE BOWL</t>
        </is>
      </c>
      <c r="D3759" t="n">
        <v>3</v>
      </c>
      <c r="E3759" s="8" t="n">
        <v>40549.60208333333</v>
      </c>
      <c r="F3759" s="9" t="n">
        <v>0.85</v>
      </c>
      <c r="H3759" t="inlineStr">
        <is>
          <t>United Kingdom</t>
        </is>
      </c>
      <c r="I3759" s="10">
        <f>IF(OR(G3759="",LEFT(A3759,1)="C",D3759&lt;=0,F3759&lt;=0,ISNUMBER(MATCH(B3759,NonProduct,0)),LEFT(B3759,5)="gift_",H3759&lt;&gt;"United Kingdom"),"Drop","Keep")</f>
        <v/>
      </c>
    </row>
    <row r="3760">
      <c r="A3760" t="n">
        <v>540352</v>
      </c>
      <c r="B3760" t="inlineStr">
        <is>
          <t>84596F</t>
        </is>
      </c>
      <c r="C3760" t="inlineStr">
        <is>
          <t>SMALL MARSHMALLOWS PINK BOWL</t>
        </is>
      </c>
      <c r="D3760" t="n">
        <v>8</v>
      </c>
      <c r="E3760" s="8" t="n">
        <v>40549.60208333333</v>
      </c>
      <c r="F3760" s="9" t="n">
        <v>0.85</v>
      </c>
      <c r="H3760" t="inlineStr">
        <is>
          <t>United Kingdom</t>
        </is>
      </c>
      <c r="I3760" s="10">
        <f>IF(OR(G3760="",LEFT(A3760,1)="C",D3760&lt;=0,F3760&lt;=0,ISNUMBER(MATCH(B3760,NonProduct,0)),LEFT(B3760,5)="gift_",H3760&lt;&gt;"United Kingdom"),"Drop","Keep")</f>
        <v/>
      </c>
    </row>
    <row r="3761">
      <c r="A3761" t="n">
        <v>540352</v>
      </c>
      <c r="B3761" t="inlineStr">
        <is>
          <t>84596G</t>
        </is>
      </c>
      <c r="C3761" t="inlineStr">
        <is>
          <t>SMALL CHOCOLATES PINK BOWL</t>
        </is>
      </c>
      <c r="D3761" t="n">
        <v>3</v>
      </c>
      <c r="E3761" s="8" t="n">
        <v>40549.60208333333</v>
      </c>
      <c r="F3761" s="9" t="n">
        <v>0.85</v>
      </c>
      <c r="H3761" t="inlineStr">
        <is>
          <t>United Kingdom</t>
        </is>
      </c>
      <c r="I3761" s="10">
        <f>IF(OR(G3761="",LEFT(A3761,1)="C",D3761&lt;=0,F3761&lt;=0,ISNUMBER(MATCH(B3761,NonProduct,0)),LEFT(B3761,5)="gift_",H3761&lt;&gt;"United Kingdom"),"Drop","Keep")</f>
        <v/>
      </c>
    </row>
    <row r="3762">
      <c r="A3762" t="n">
        <v>540352</v>
      </c>
      <c r="B3762" t="inlineStr">
        <is>
          <t>84596J</t>
        </is>
      </c>
      <c r="C3762" t="inlineStr">
        <is>
          <t>MIXED NUTS LIGHT GREEN BOWL</t>
        </is>
      </c>
      <c r="D3762" t="n">
        <v>4</v>
      </c>
      <c r="E3762" s="8" t="n">
        <v>40549.60208333333</v>
      </c>
      <c r="F3762" s="9" t="n">
        <v>0.85</v>
      </c>
      <c r="H3762" t="inlineStr">
        <is>
          <t>United Kingdom</t>
        </is>
      </c>
      <c r="I3762" s="10">
        <f>IF(OR(G3762="",LEFT(A3762,1)="C",D3762&lt;=0,F3762&lt;=0,ISNUMBER(MATCH(B3762,NonProduct,0)),LEFT(B3762,5)="gift_",H3762&lt;&gt;"United Kingdom"),"Drop","Keep")</f>
        <v/>
      </c>
    </row>
    <row r="3763">
      <c r="A3763" t="n">
        <v>540352</v>
      </c>
      <c r="B3763" t="inlineStr">
        <is>
          <t>84596L</t>
        </is>
      </c>
      <c r="C3763" t="inlineStr">
        <is>
          <t>BISCUITS SMALL BOWL LIGHT BLUE</t>
        </is>
      </c>
      <c r="D3763" t="n">
        <v>3</v>
      </c>
      <c r="E3763" s="8" t="n">
        <v>40549.60208333333</v>
      </c>
      <c r="F3763" s="9" t="n">
        <v>0.85</v>
      </c>
      <c r="H3763" t="inlineStr">
        <is>
          <t>United Kingdom</t>
        </is>
      </c>
      <c r="I3763" s="10">
        <f>IF(OR(G3763="",LEFT(A3763,1)="C",D3763&lt;=0,F3763&lt;=0,ISNUMBER(MATCH(B3763,NonProduct,0)),LEFT(B3763,5)="gift_",H3763&lt;&gt;"United Kingdom"),"Drop","Keep")</f>
        <v/>
      </c>
    </row>
    <row r="3764">
      <c r="A3764" t="n">
        <v>540352</v>
      </c>
      <c r="B3764" t="n">
        <v>84631</v>
      </c>
      <c r="C3764" t="inlineStr">
        <is>
          <t>FRUIT TREE AND BIRDS WALL PLAQUE</t>
        </is>
      </c>
      <c r="D3764" t="n">
        <v>1</v>
      </c>
      <c r="E3764" s="8" t="n">
        <v>40549.60208333333</v>
      </c>
      <c r="F3764" s="9" t="n">
        <v>16.13</v>
      </c>
      <c r="H3764" t="inlineStr">
        <is>
          <t>United Kingdom</t>
        </is>
      </c>
      <c r="I3764" s="10">
        <f>IF(OR(G3764="",LEFT(A3764,1)="C",D3764&lt;=0,F3764&lt;=0,ISNUMBER(MATCH(B3764,NonProduct,0)),LEFT(B3764,5)="gift_",H3764&lt;&gt;"United Kingdom"),"Drop","Keep")</f>
        <v/>
      </c>
    </row>
    <row r="3765">
      <c r="A3765" t="n">
        <v>540352</v>
      </c>
      <c r="B3765" t="n">
        <v>84637</v>
      </c>
      <c r="C3765" t="inlineStr">
        <is>
          <t>KITCHEN FLOWER POTS WALL PLAQUE</t>
        </is>
      </c>
      <c r="D3765" t="n">
        <v>1</v>
      </c>
      <c r="E3765" s="8" t="n">
        <v>40549.60208333333</v>
      </c>
      <c r="F3765" s="9" t="n">
        <v>12.72</v>
      </c>
      <c r="H3765" t="inlineStr">
        <is>
          <t>United Kingdom</t>
        </is>
      </c>
      <c r="I3765" s="10">
        <f>IF(OR(G3765="",LEFT(A3765,1)="C",D3765&lt;=0,F3765&lt;=0,ISNUMBER(MATCH(B3765,NonProduct,0)),LEFT(B3765,5)="gift_",H3765&lt;&gt;"United Kingdom"),"Drop","Keep")</f>
        <v/>
      </c>
    </row>
    <row r="3766">
      <c r="A3766" t="n">
        <v>540352</v>
      </c>
      <c r="B3766" t="n">
        <v>21556</v>
      </c>
      <c r="C3766" t="inlineStr">
        <is>
          <t>CERAMIC STRAWBERRY MONEY BOX</t>
        </is>
      </c>
      <c r="D3766" t="n">
        <v>1</v>
      </c>
      <c r="E3766" s="8" t="n">
        <v>40549.60208333333</v>
      </c>
      <c r="F3766" s="9" t="n">
        <v>2.51</v>
      </c>
      <c r="H3766" t="inlineStr">
        <is>
          <t>United Kingdom</t>
        </is>
      </c>
      <c r="I3766" s="10">
        <f>IF(OR(G3766="",LEFT(A3766,1)="C",D3766&lt;=0,F3766&lt;=0,ISNUMBER(MATCH(B3766,NonProduct,0)),LEFT(B3766,5)="gift_",H3766&lt;&gt;"United Kingdom"),"Drop","Keep")</f>
        <v/>
      </c>
    </row>
    <row r="3767">
      <c r="A3767" t="n">
        <v>540352</v>
      </c>
      <c r="B3767" t="n">
        <v>21557</v>
      </c>
      <c r="C3767" t="inlineStr">
        <is>
          <t>SET OF 6 FUNKY BEAKERS</t>
        </is>
      </c>
      <c r="D3767" t="n">
        <v>3</v>
      </c>
      <c r="E3767" s="8" t="n">
        <v>40549.60208333333</v>
      </c>
      <c r="F3767" s="9" t="n">
        <v>2.51</v>
      </c>
      <c r="H3767" t="inlineStr">
        <is>
          <t>United Kingdom</t>
        </is>
      </c>
      <c r="I3767" s="10">
        <f>IF(OR(G3767="",LEFT(A3767,1)="C",D3767&lt;=0,F3767&lt;=0,ISNUMBER(MATCH(B3767,NonProduct,0)),LEFT(B3767,5)="gift_",H3767&lt;&gt;"United Kingdom"),"Drop","Keep")</f>
        <v/>
      </c>
    </row>
    <row r="3768">
      <c r="A3768" t="n">
        <v>540352</v>
      </c>
      <c r="B3768" t="n">
        <v>21616</v>
      </c>
      <c r="C3768" t="inlineStr">
        <is>
          <t>4 PEAR BOTANICAL DINNER CANDLES</t>
        </is>
      </c>
      <c r="D3768" t="n">
        <v>1</v>
      </c>
      <c r="E3768" s="8" t="n">
        <v>40549.60208333333</v>
      </c>
      <c r="F3768" s="9" t="n">
        <v>2.51</v>
      </c>
      <c r="H3768" t="inlineStr">
        <is>
          <t>United Kingdom</t>
        </is>
      </c>
      <c r="I3768" s="10">
        <f>IF(OR(G3768="",LEFT(A3768,1)="C",D3768&lt;=0,F3768&lt;=0,ISNUMBER(MATCH(B3768,NonProduct,0)),LEFT(B3768,5)="gift_",H3768&lt;&gt;"United Kingdom"),"Drop","Keep")</f>
        <v/>
      </c>
    </row>
    <row r="3769">
      <c r="A3769" t="n">
        <v>540352</v>
      </c>
      <c r="B3769" t="n">
        <v>21494</v>
      </c>
      <c r="C3769" t="inlineStr">
        <is>
          <t>ROTATING LEAVES T-LIGHT HOLDER</t>
        </is>
      </c>
      <c r="D3769" t="n">
        <v>3</v>
      </c>
      <c r="E3769" s="8" t="n">
        <v>40549.60208333333</v>
      </c>
      <c r="F3769" s="9" t="n">
        <v>1.66</v>
      </c>
      <c r="H3769" t="inlineStr">
        <is>
          <t>United Kingdom</t>
        </is>
      </c>
      <c r="I3769" s="10">
        <f>IF(OR(G3769="",LEFT(A3769,1)="C",D3769&lt;=0,F3769&lt;=0,ISNUMBER(MATCH(B3769,NonProduct,0)),LEFT(B3769,5)="gift_",H3769&lt;&gt;"United Kingdom"),"Drop","Keep")</f>
        <v/>
      </c>
    </row>
    <row r="3770">
      <c r="A3770" t="n">
        <v>540352</v>
      </c>
      <c r="B3770" t="n">
        <v>21508</v>
      </c>
      <c r="C3770" t="inlineStr">
        <is>
          <t xml:space="preserve">VINTAGE KID DOLLY CARD </t>
        </is>
      </c>
      <c r="D3770" t="n">
        <v>1</v>
      </c>
      <c r="E3770" s="8" t="n">
        <v>40549.60208333333</v>
      </c>
      <c r="F3770" s="9" t="n">
        <v>0.85</v>
      </c>
      <c r="H3770" t="inlineStr">
        <is>
          <t>United Kingdom</t>
        </is>
      </c>
      <c r="I3770" s="10">
        <f>IF(OR(G3770="",LEFT(A3770,1)="C",D3770&lt;=0,F3770&lt;=0,ISNUMBER(MATCH(B3770,NonProduct,0)),LEFT(B3770,5)="gift_",H3770&lt;&gt;"United Kingdom"),"Drop","Keep")</f>
        <v/>
      </c>
    </row>
    <row r="3771">
      <c r="A3771" t="n">
        <v>540352</v>
      </c>
      <c r="B3771" t="n">
        <v>21509</v>
      </c>
      <c r="C3771" t="inlineStr">
        <is>
          <t xml:space="preserve">COWBOYS AND INDIANS BIRTHDAY CARD </t>
        </is>
      </c>
      <c r="D3771" t="n">
        <v>1</v>
      </c>
      <c r="E3771" s="8" t="n">
        <v>40549.60208333333</v>
      </c>
      <c r="F3771" s="9" t="n">
        <v>0.85</v>
      </c>
      <c r="H3771" t="inlineStr">
        <is>
          <t>United Kingdom</t>
        </is>
      </c>
      <c r="I3771" s="10">
        <f>IF(OR(G3771="",LEFT(A3771,1)="C",D3771&lt;=0,F3771&lt;=0,ISNUMBER(MATCH(B3771,NonProduct,0)),LEFT(B3771,5)="gift_",H3771&lt;&gt;"United Kingdom"),"Drop","Keep")</f>
        <v/>
      </c>
    </row>
    <row r="3772">
      <c r="A3772" t="n">
        <v>540352</v>
      </c>
      <c r="B3772" t="n">
        <v>21518</v>
      </c>
      <c r="C3772" t="inlineStr">
        <is>
          <t xml:space="preserve">BANK ACCOUNT  GREETING  CARD </t>
        </is>
      </c>
      <c r="D3772" t="n">
        <v>4</v>
      </c>
      <c r="E3772" s="8" t="n">
        <v>40549.60208333333</v>
      </c>
      <c r="F3772" s="9" t="n">
        <v>0.43</v>
      </c>
      <c r="H3772" t="inlineStr">
        <is>
          <t>United Kingdom</t>
        </is>
      </c>
      <c r="I3772" s="10">
        <f>IF(OR(G3772="",LEFT(A3772,1)="C",D3772&lt;=0,F3772&lt;=0,ISNUMBER(MATCH(B3772,NonProduct,0)),LEFT(B3772,5)="gift_",H3772&lt;&gt;"United Kingdom"),"Drop","Keep")</f>
        <v/>
      </c>
    </row>
    <row r="3773">
      <c r="A3773" t="n">
        <v>540352</v>
      </c>
      <c r="B3773" t="n">
        <v>21531</v>
      </c>
      <c r="C3773" t="inlineStr">
        <is>
          <t>RED RETROSPOT SUGAR JAM BOWL</t>
        </is>
      </c>
      <c r="D3773" t="n">
        <v>1</v>
      </c>
      <c r="E3773" s="8" t="n">
        <v>40549.60208333333</v>
      </c>
      <c r="F3773" s="9" t="n">
        <v>5.06</v>
      </c>
      <c r="H3773" t="inlineStr">
        <is>
          <t>United Kingdom</t>
        </is>
      </c>
      <c r="I3773" s="10">
        <f>IF(OR(G3773="",LEFT(A3773,1)="C",D3773&lt;=0,F3773&lt;=0,ISNUMBER(MATCH(B3773,NonProduct,0)),LEFT(B3773,5)="gift_",H3773&lt;&gt;"United Kingdom"),"Drop","Keep")</f>
        <v/>
      </c>
    </row>
    <row r="3774">
      <c r="A3774" t="n">
        <v>540352</v>
      </c>
      <c r="B3774" t="n">
        <v>21533</v>
      </c>
      <c r="C3774" t="inlineStr">
        <is>
          <t>RETROSPOT LARGE MILK JUG</t>
        </is>
      </c>
      <c r="D3774" t="n">
        <v>1</v>
      </c>
      <c r="E3774" s="8" t="n">
        <v>40549.60208333333</v>
      </c>
      <c r="F3774" s="9" t="n">
        <v>10.17</v>
      </c>
      <c r="H3774" t="inlineStr">
        <is>
          <t>United Kingdom</t>
        </is>
      </c>
      <c r="I3774" s="10">
        <f>IF(OR(G3774="",LEFT(A3774,1)="C",D3774&lt;=0,F3774&lt;=0,ISNUMBER(MATCH(B3774,NonProduct,0)),LEFT(B3774,5)="gift_",H3774&lt;&gt;"United Kingdom"),"Drop","Keep")</f>
        <v/>
      </c>
    </row>
    <row r="3775">
      <c r="A3775" t="n">
        <v>540352</v>
      </c>
      <c r="B3775" t="n">
        <v>21220</v>
      </c>
      <c r="C3775" t="inlineStr">
        <is>
          <t>SET/4 BADGES DOGS</t>
        </is>
      </c>
      <c r="D3775" t="n">
        <v>1</v>
      </c>
      <c r="E3775" s="8" t="n">
        <v>40549.60208333333</v>
      </c>
      <c r="F3775" s="9" t="n">
        <v>0.85</v>
      </c>
      <c r="H3775" t="inlineStr">
        <is>
          <t>United Kingdom</t>
        </is>
      </c>
      <c r="I3775" s="10">
        <f>IF(OR(G3775="",LEFT(A3775,1)="C",D3775&lt;=0,F3775&lt;=0,ISNUMBER(MATCH(B3775,NonProduct,0)),LEFT(B3775,5)="gift_",H3775&lt;&gt;"United Kingdom"),"Drop","Keep")</f>
        <v/>
      </c>
    </row>
    <row r="3776">
      <c r="A3776" t="n">
        <v>540352</v>
      </c>
      <c r="B3776" t="n">
        <v>21221</v>
      </c>
      <c r="C3776" t="inlineStr">
        <is>
          <t>SET/4 BADGES CUTE CREATURES</t>
        </is>
      </c>
      <c r="D3776" t="n">
        <v>1</v>
      </c>
      <c r="E3776" s="8" t="n">
        <v>40549.60208333333</v>
      </c>
      <c r="F3776" s="9" t="n">
        <v>0.85</v>
      </c>
      <c r="H3776" t="inlineStr">
        <is>
          <t>United Kingdom</t>
        </is>
      </c>
      <c r="I3776" s="10">
        <f>IF(OR(G3776="",LEFT(A3776,1)="C",D3776&lt;=0,F3776&lt;=0,ISNUMBER(MATCH(B3776,NonProduct,0)),LEFT(B3776,5)="gift_",H3776&lt;&gt;"United Kingdom"),"Drop","Keep")</f>
        <v/>
      </c>
    </row>
    <row r="3777">
      <c r="A3777" t="n">
        <v>540352</v>
      </c>
      <c r="B3777" t="n">
        <v>21222</v>
      </c>
      <c r="C3777" t="inlineStr">
        <is>
          <t>SET/4 BADGES BEETLES</t>
        </is>
      </c>
      <c r="D3777" t="n">
        <v>1</v>
      </c>
      <c r="E3777" s="8" t="n">
        <v>40549.60208333333</v>
      </c>
      <c r="F3777" s="9" t="n">
        <v>0.85</v>
      </c>
      <c r="H3777" t="inlineStr">
        <is>
          <t>United Kingdom</t>
        </is>
      </c>
      <c r="I3777" s="10">
        <f>IF(OR(G3777="",LEFT(A3777,1)="C",D3777&lt;=0,F3777&lt;=0,ISNUMBER(MATCH(B3777,NonProduct,0)),LEFT(B3777,5)="gift_",H3777&lt;&gt;"United Kingdom"),"Drop","Keep")</f>
        <v/>
      </c>
    </row>
    <row r="3778">
      <c r="A3778" t="n">
        <v>540352</v>
      </c>
      <c r="B3778" t="n">
        <v>21261</v>
      </c>
      <c r="C3778" t="inlineStr">
        <is>
          <t xml:space="preserve">GREEN GOOSE FEATHER CHRISTMAS TREE </t>
        </is>
      </c>
      <c r="D3778" t="n">
        <v>1</v>
      </c>
      <c r="E3778" s="8" t="n">
        <v>40549.60208333333</v>
      </c>
      <c r="F3778" s="9" t="n">
        <v>7.62</v>
      </c>
      <c r="H3778" t="inlineStr">
        <is>
          <t>United Kingdom</t>
        </is>
      </c>
      <c r="I3778" s="10">
        <f>IF(OR(G3778="",LEFT(A3778,1)="C",D3778&lt;=0,F3778&lt;=0,ISNUMBER(MATCH(B3778,NonProduct,0)),LEFT(B3778,5)="gift_",H3778&lt;&gt;"United Kingdom"),"Drop","Keep")</f>
        <v/>
      </c>
    </row>
    <row r="3779">
      <c r="A3779" t="n">
        <v>540352</v>
      </c>
      <c r="B3779" t="n">
        <v>21262</v>
      </c>
      <c r="C3779" t="inlineStr">
        <is>
          <t xml:space="preserve">WHITE GOOSE FEATHER CHRISTMAS TREE </t>
        </is>
      </c>
      <c r="D3779" t="n">
        <v>1</v>
      </c>
      <c r="E3779" s="8" t="n">
        <v>40549.60208333333</v>
      </c>
      <c r="F3779" s="9" t="n">
        <v>7.62</v>
      </c>
      <c r="H3779" t="inlineStr">
        <is>
          <t>United Kingdom</t>
        </is>
      </c>
      <c r="I3779" s="10">
        <f>IF(OR(G3779="",LEFT(A3779,1)="C",D3779&lt;=0,F3779&lt;=0,ISNUMBER(MATCH(B3779,NonProduct,0)),LEFT(B3779,5)="gift_",H3779&lt;&gt;"United Kingdom"),"Drop","Keep")</f>
        <v/>
      </c>
    </row>
    <row r="3780">
      <c r="A3780" t="n">
        <v>540352</v>
      </c>
      <c r="B3780" t="n">
        <v>21270</v>
      </c>
      <c r="C3780" t="inlineStr">
        <is>
          <t>ANTIQUE CREAM CUTLERY CUPBOARD</t>
        </is>
      </c>
      <c r="D3780" t="n">
        <v>1</v>
      </c>
      <c r="E3780" s="8" t="n">
        <v>40549.60208333333</v>
      </c>
      <c r="F3780" s="9" t="n">
        <v>8.470000000000001</v>
      </c>
      <c r="H3780" t="inlineStr">
        <is>
          <t>United Kingdom</t>
        </is>
      </c>
      <c r="I3780" s="10">
        <f>IF(OR(G3780="",LEFT(A3780,1)="C",D3780&lt;=0,F3780&lt;=0,ISNUMBER(MATCH(B3780,NonProduct,0)),LEFT(B3780,5)="gift_",H3780&lt;&gt;"United Kingdom"),"Drop","Keep")</f>
        <v/>
      </c>
    </row>
    <row r="3781">
      <c r="A3781" t="n">
        <v>540352</v>
      </c>
      <c r="B3781" t="n">
        <v>21015</v>
      </c>
      <c r="C3781" t="inlineStr">
        <is>
          <t>DARK BIRD HOUSE TREE DECORATION</t>
        </is>
      </c>
      <c r="D3781" t="n">
        <v>1</v>
      </c>
      <c r="E3781" s="8" t="n">
        <v>40549.60208333333</v>
      </c>
      <c r="F3781" s="9" t="n">
        <v>1.28</v>
      </c>
      <c r="H3781" t="inlineStr">
        <is>
          <t>United Kingdom</t>
        </is>
      </c>
      <c r="I3781" s="10">
        <f>IF(OR(G3781="",LEFT(A3781,1)="C",D3781&lt;=0,F3781&lt;=0,ISNUMBER(MATCH(B3781,NonProduct,0)),LEFT(B3781,5)="gift_",H3781&lt;&gt;"United Kingdom"),"Drop","Keep")</f>
        <v/>
      </c>
    </row>
    <row r="3782">
      <c r="A3782" t="n">
        <v>540352</v>
      </c>
      <c r="B3782" t="n">
        <v>21025</v>
      </c>
      <c r="C3782" t="inlineStr">
        <is>
          <t>SPACE FROG</t>
        </is>
      </c>
      <c r="D3782" t="n">
        <v>2</v>
      </c>
      <c r="E3782" s="8" t="n">
        <v>40549.60208333333</v>
      </c>
      <c r="F3782" s="9" t="n">
        <v>0.85</v>
      </c>
      <c r="H3782" t="inlineStr">
        <is>
          <t>United Kingdom</t>
        </is>
      </c>
      <c r="I3782" s="10">
        <f>IF(OR(G3782="",LEFT(A3782,1)="C",D3782&lt;=0,F3782&lt;=0,ISNUMBER(MATCH(B3782,NonProduct,0)),LEFT(B3782,5)="gift_",H3782&lt;&gt;"United Kingdom"),"Drop","Keep")</f>
        <v/>
      </c>
    </row>
    <row r="3783">
      <c r="A3783" t="n">
        <v>540352</v>
      </c>
      <c r="B3783" t="n">
        <v>21026</v>
      </c>
      <c r="C3783" t="inlineStr">
        <is>
          <t>SPACE OWL</t>
        </is>
      </c>
      <c r="D3783" t="n">
        <v>1</v>
      </c>
      <c r="E3783" s="8" t="n">
        <v>40549.60208333333</v>
      </c>
      <c r="F3783" s="9" t="n">
        <v>0.85</v>
      </c>
      <c r="H3783" t="inlineStr">
        <is>
          <t>United Kingdom</t>
        </is>
      </c>
      <c r="I3783" s="10">
        <f>IF(OR(G3783="",LEFT(A3783,1)="C",D3783&lt;=0,F3783&lt;=0,ISNUMBER(MATCH(B3783,NonProduct,0)),LEFT(B3783,5)="gift_",H3783&lt;&gt;"United Kingdom"),"Drop","Keep")</f>
        <v/>
      </c>
    </row>
    <row r="3784">
      <c r="A3784" t="n">
        <v>540352</v>
      </c>
      <c r="B3784" t="n">
        <v>21027</v>
      </c>
      <c r="C3784" t="inlineStr">
        <is>
          <t>NINJA RABBIT PINK</t>
        </is>
      </c>
      <c r="D3784" t="n">
        <v>2</v>
      </c>
      <c r="E3784" s="8" t="n">
        <v>40549.60208333333</v>
      </c>
      <c r="F3784" s="9" t="n">
        <v>0.85</v>
      </c>
      <c r="H3784" t="inlineStr">
        <is>
          <t>United Kingdom</t>
        </is>
      </c>
      <c r="I3784" s="10">
        <f>IF(OR(G3784="",LEFT(A3784,1)="C",D3784&lt;=0,F3784&lt;=0,ISNUMBER(MATCH(B3784,NonProduct,0)),LEFT(B3784,5)="gift_",H3784&lt;&gt;"United Kingdom"),"Drop","Keep")</f>
        <v/>
      </c>
    </row>
    <row r="3785">
      <c r="A3785" t="n">
        <v>540352</v>
      </c>
      <c r="B3785" t="n">
        <v>21873</v>
      </c>
      <c r="C3785" t="inlineStr">
        <is>
          <t>IF YOU CAN'T STAND THE HEAT MUG</t>
        </is>
      </c>
      <c r="D3785" t="n">
        <v>1</v>
      </c>
      <c r="E3785" s="8" t="n">
        <v>40549.60208333333</v>
      </c>
      <c r="F3785" s="9" t="n">
        <v>1.66</v>
      </c>
      <c r="H3785" t="inlineStr">
        <is>
          <t>United Kingdom</t>
        </is>
      </c>
      <c r="I3785" s="10">
        <f>IF(OR(G3785="",LEFT(A3785,1)="C",D3785&lt;=0,F3785&lt;=0,ISNUMBER(MATCH(B3785,NonProduct,0)),LEFT(B3785,5)="gift_",H3785&lt;&gt;"United Kingdom"),"Drop","Keep")</f>
        <v/>
      </c>
    </row>
    <row r="3786">
      <c r="A3786" t="n">
        <v>540352</v>
      </c>
      <c r="B3786" t="n">
        <v>21879</v>
      </c>
      <c r="C3786" t="inlineStr">
        <is>
          <t>HEARTS GIFT TAPE</t>
        </is>
      </c>
      <c r="D3786" t="n">
        <v>1</v>
      </c>
      <c r="E3786" s="8" t="n">
        <v>40549.60208333333</v>
      </c>
      <c r="F3786" s="9" t="n">
        <v>0.43</v>
      </c>
      <c r="H3786" t="inlineStr">
        <is>
          <t>United Kingdom</t>
        </is>
      </c>
      <c r="I3786" s="10">
        <f>IF(OR(G3786="",LEFT(A3786,1)="C",D3786&lt;=0,F3786&lt;=0,ISNUMBER(MATCH(B3786,NonProduct,0)),LEFT(B3786,5)="gift_",H3786&lt;&gt;"United Kingdom"),"Drop","Keep")</f>
        <v/>
      </c>
    </row>
    <row r="3787">
      <c r="A3787" t="n">
        <v>540352</v>
      </c>
      <c r="B3787" t="n">
        <v>21883</v>
      </c>
      <c r="C3787" t="inlineStr">
        <is>
          <t xml:space="preserve">STARS GIFT TAPE </t>
        </is>
      </c>
      <c r="D3787" t="n">
        <v>2</v>
      </c>
      <c r="E3787" s="8" t="n">
        <v>40549.60208333333</v>
      </c>
      <c r="F3787" s="9" t="n">
        <v>0.43</v>
      </c>
      <c r="H3787" t="inlineStr">
        <is>
          <t>United Kingdom</t>
        </is>
      </c>
      <c r="I3787" s="10">
        <f>IF(OR(G3787="",LEFT(A3787,1)="C",D3787&lt;=0,F3787&lt;=0,ISNUMBER(MATCH(B3787,NonProduct,0)),LEFT(B3787,5)="gift_",H3787&lt;&gt;"United Kingdom"),"Drop","Keep")</f>
        <v/>
      </c>
    </row>
    <row r="3788">
      <c r="A3788" t="n">
        <v>540352</v>
      </c>
      <c r="B3788" t="n">
        <v>21884</v>
      </c>
      <c r="C3788" t="inlineStr">
        <is>
          <t>CAKES AND BOWS GIFT  TAPE</t>
        </is>
      </c>
      <c r="D3788" t="n">
        <v>1</v>
      </c>
      <c r="E3788" s="8" t="n">
        <v>40549.60208333333</v>
      </c>
      <c r="F3788" s="9" t="n">
        <v>0.43</v>
      </c>
      <c r="H3788" t="inlineStr">
        <is>
          <t>United Kingdom</t>
        </is>
      </c>
      <c r="I3788" s="10">
        <f>IF(OR(G3788="",LEFT(A3788,1)="C",D3788&lt;=0,F3788&lt;=0,ISNUMBER(MATCH(B3788,NonProduct,0)),LEFT(B3788,5)="gift_",H3788&lt;&gt;"United Kingdom"),"Drop","Keep")</f>
        <v/>
      </c>
    </row>
    <row r="3789">
      <c r="A3789" t="n">
        <v>540352</v>
      </c>
      <c r="B3789" t="n">
        <v>21889</v>
      </c>
      <c r="C3789" t="inlineStr">
        <is>
          <t>WOODEN BOX OF DOMINOES</t>
        </is>
      </c>
      <c r="D3789" t="n">
        <v>1</v>
      </c>
      <c r="E3789" s="8" t="n">
        <v>40549.60208333333</v>
      </c>
      <c r="F3789" s="9" t="n">
        <v>2.51</v>
      </c>
      <c r="H3789" t="inlineStr">
        <is>
          <t>United Kingdom</t>
        </is>
      </c>
      <c r="I3789" s="10">
        <f>IF(OR(G3789="",LEFT(A3789,1)="C",D3789&lt;=0,F3789&lt;=0,ISNUMBER(MATCH(B3789,NonProduct,0)),LEFT(B3789,5)="gift_",H3789&lt;&gt;"United Kingdom"),"Drop","Keep")</f>
        <v/>
      </c>
    </row>
    <row r="3790">
      <c r="A3790" t="n">
        <v>540352</v>
      </c>
      <c r="B3790" t="n">
        <v>21902</v>
      </c>
      <c r="C3790" t="inlineStr">
        <is>
          <t xml:space="preserve">KEY FOB , FRONT  DOOR </t>
        </is>
      </c>
      <c r="D3790" t="n">
        <v>1</v>
      </c>
      <c r="E3790" s="8" t="n">
        <v>40549.60208333333</v>
      </c>
      <c r="F3790" s="9" t="n">
        <v>1.66</v>
      </c>
      <c r="H3790" t="inlineStr">
        <is>
          <t>United Kingdom</t>
        </is>
      </c>
      <c r="I3790" s="10">
        <f>IF(OR(G3790="",LEFT(A3790,1)="C",D3790&lt;=0,F3790&lt;=0,ISNUMBER(MATCH(B3790,NonProduct,0)),LEFT(B3790,5)="gift_",H3790&lt;&gt;"United Kingdom"),"Drop","Keep")</f>
        <v/>
      </c>
    </row>
    <row r="3791">
      <c r="A3791" t="n">
        <v>540352</v>
      </c>
      <c r="B3791" t="n">
        <v>21934</v>
      </c>
      <c r="C3791" t="inlineStr">
        <is>
          <t>SKULL SHOULDER BAG</t>
        </is>
      </c>
      <c r="D3791" t="n">
        <v>5</v>
      </c>
      <c r="E3791" s="8" t="n">
        <v>40549.60208333333</v>
      </c>
      <c r="F3791" s="9" t="n">
        <v>1.66</v>
      </c>
      <c r="H3791" t="inlineStr">
        <is>
          <t>United Kingdom</t>
        </is>
      </c>
      <c r="I3791" s="10">
        <f>IF(OR(G3791="",LEFT(A3791,1)="C",D3791&lt;=0,F3791&lt;=0,ISNUMBER(MATCH(B3791,NonProduct,0)),LEFT(B3791,5)="gift_",H3791&lt;&gt;"United Kingdom"),"Drop","Keep")</f>
        <v/>
      </c>
    </row>
    <row r="3792">
      <c r="A3792" t="n">
        <v>540352</v>
      </c>
      <c r="B3792" t="n">
        <v>21935</v>
      </c>
      <c r="C3792" t="inlineStr">
        <is>
          <t>SUKI  SHOULDER BAG</t>
        </is>
      </c>
      <c r="D3792" t="n">
        <v>8</v>
      </c>
      <c r="E3792" s="8" t="n">
        <v>40549.60208333333</v>
      </c>
      <c r="F3792" s="9" t="n">
        <v>1.66</v>
      </c>
      <c r="H3792" t="inlineStr">
        <is>
          <t>United Kingdom</t>
        </is>
      </c>
      <c r="I3792" s="10">
        <f>IF(OR(G3792="",LEFT(A3792,1)="C",D3792&lt;=0,F3792&lt;=0,ISNUMBER(MATCH(B3792,NonProduct,0)),LEFT(B3792,5)="gift_",H3792&lt;&gt;"United Kingdom"),"Drop","Keep")</f>
        <v/>
      </c>
    </row>
    <row r="3793">
      <c r="A3793" t="n">
        <v>540352</v>
      </c>
      <c r="B3793" t="n">
        <v>21947</v>
      </c>
      <c r="C3793" t="inlineStr">
        <is>
          <t>SET OF 6 HEART CHOPSTICKS</t>
        </is>
      </c>
      <c r="D3793" t="n">
        <v>2</v>
      </c>
      <c r="E3793" s="8" t="n">
        <v>40549.60208333333</v>
      </c>
      <c r="F3793" s="9" t="n">
        <v>1.28</v>
      </c>
      <c r="H3793" t="inlineStr">
        <is>
          <t>United Kingdom</t>
        </is>
      </c>
      <c r="I3793" s="10">
        <f>IF(OR(G3793="",LEFT(A3793,1)="C",D3793&lt;=0,F3793&lt;=0,ISNUMBER(MATCH(B3793,NonProduct,0)),LEFT(B3793,5)="gift_",H3793&lt;&gt;"United Kingdom"),"Drop","Keep")</f>
        <v/>
      </c>
    </row>
    <row r="3794">
      <c r="A3794" t="n">
        <v>540352</v>
      </c>
      <c r="B3794" t="n">
        <v>21948</v>
      </c>
      <c r="C3794" t="inlineStr">
        <is>
          <t>SET OF 6 CAKE CHOPSTICKS</t>
        </is>
      </c>
      <c r="D3794" t="n">
        <v>2</v>
      </c>
      <c r="E3794" s="8" t="n">
        <v>40549.60208333333</v>
      </c>
      <c r="F3794" s="9" t="n">
        <v>1.28</v>
      </c>
      <c r="H3794" t="inlineStr">
        <is>
          <t>United Kingdom</t>
        </is>
      </c>
      <c r="I3794" s="10">
        <f>IF(OR(G3794="",LEFT(A3794,1)="C",D3794&lt;=0,F3794&lt;=0,ISNUMBER(MATCH(B3794,NonProduct,0)),LEFT(B3794,5)="gift_",H3794&lt;&gt;"United Kingdom"),"Drop","Keep")</f>
        <v/>
      </c>
    </row>
    <row r="3795">
      <c r="A3795" t="n">
        <v>540352</v>
      </c>
      <c r="B3795" t="n">
        <v>21949</v>
      </c>
      <c r="C3795" t="inlineStr">
        <is>
          <t>SET OF 6 STRAWBERRY CHOPSTICKS</t>
        </is>
      </c>
      <c r="D3795" t="n">
        <v>1</v>
      </c>
      <c r="E3795" s="8" t="n">
        <v>40549.60208333333</v>
      </c>
      <c r="F3795" s="9" t="n">
        <v>1.28</v>
      </c>
      <c r="H3795" t="inlineStr">
        <is>
          <t>United Kingdom</t>
        </is>
      </c>
      <c r="I3795" s="10">
        <f>IF(OR(G3795="",LEFT(A3795,1)="C",D3795&lt;=0,F3795&lt;=0,ISNUMBER(MATCH(B3795,NonProduct,0)),LEFT(B3795,5)="gift_",H3795&lt;&gt;"United Kingdom"),"Drop","Keep")</f>
        <v/>
      </c>
    </row>
    <row r="3796">
      <c r="A3796" t="n">
        <v>540352</v>
      </c>
      <c r="B3796" t="n">
        <v>21977</v>
      </c>
      <c r="C3796" t="inlineStr">
        <is>
          <t>PACK OF 60 PINK PAISLEY CAKE CASES</t>
        </is>
      </c>
      <c r="D3796" t="n">
        <v>2</v>
      </c>
      <c r="E3796" s="8" t="n">
        <v>40549.60208333333</v>
      </c>
      <c r="F3796" s="9" t="n">
        <v>1.28</v>
      </c>
      <c r="H3796" t="inlineStr">
        <is>
          <t>United Kingdom</t>
        </is>
      </c>
      <c r="I3796" s="10">
        <f>IF(OR(G3796="",LEFT(A3796,1)="C",D3796&lt;=0,F3796&lt;=0,ISNUMBER(MATCH(B3796,NonProduct,0)),LEFT(B3796,5)="gift_",H3796&lt;&gt;"United Kingdom"),"Drop","Keep")</f>
        <v/>
      </c>
    </row>
    <row r="3797">
      <c r="A3797" t="n">
        <v>540352</v>
      </c>
      <c r="B3797" t="n">
        <v>21992</v>
      </c>
      <c r="C3797" t="inlineStr">
        <is>
          <t>VINTAGE PAISLEY STATIONERY SET</t>
        </is>
      </c>
      <c r="D3797" t="n">
        <v>2</v>
      </c>
      <c r="E3797" s="8" t="n">
        <v>40549.60208333333</v>
      </c>
      <c r="F3797" s="9" t="n">
        <v>2.51</v>
      </c>
      <c r="H3797" t="inlineStr">
        <is>
          <t>United Kingdom</t>
        </is>
      </c>
      <c r="I3797" s="10">
        <f>IF(OR(G3797="",LEFT(A3797,1)="C",D3797&lt;=0,F3797&lt;=0,ISNUMBER(MATCH(B3797,NonProduct,0)),LEFT(B3797,5)="gift_",H3797&lt;&gt;"United Kingdom"),"Drop","Keep")</f>
        <v/>
      </c>
    </row>
    <row r="3798">
      <c r="A3798" t="n">
        <v>540352</v>
      </c>
      <c r="B3798" t="n">
        <v>21993</v>
      </c>
      <c r="C3798" t="inlineStr">
        <is>
          <t>FLORAL FOLK STATIONERY SET</t>
        </is>
      </c>
      <c r="D3798" t="n">
        <v>2</v>
      </c>
      <c r="E3798" s="8" t="n">
        <v>40549.60208333333</v>
      </c>
      <c r="F3798" s="9" t="n">
        <v>2.51</v>
      </c>
      <c r="H3798" t="inlineStr">
        <is>
          <t>United Kingdom</t>
        </is>
      </c>
      <c r="I3798" s="10">
        <f>IF(OR(G3798="",LEFT(A3798,1)="C",D3798&lt;=0,F3798&lt;=0,ISNUMBER(MATCH(B3798,NonProduct,0)),LEFT(B3798,5)="gift_",H3798&lt;&gt;"United Kingdom"),"Drop","Keep")</f>
        <v/>
      </c>
    </row>
    <row r="3799">
      <c r="A3799" t="n">
        <v>540352</v>
      </c>
      <c r="B3799" t="n">
        <v>22023</v>
      </c>
      <c r="C3799" t="inlineStr">
        <is>
          <t>EMPIRE BIRTHDAY CARD</t>
        </is>
      </c>
      <c r="D3799" t="n">
        <v>1</v>
      </c>
      <c r="E3799" s="8" t="n">
        <v>40549.60208333333</v>
      </c>
      <c r="F3799" s="9" t="n">
        <v>0.85</v>
      </c>
      <c r="H3799" t="inlineStr">
        <is>
          <t>United Kingdom</t>
        </is>
      </c>
      <c r="I3799" s="10">
        <f>IF(OR(G3799="",LEFT(A3799,1)="C",D3799&lt;=0,F3799&lt;=0,ISNUMBER(MATCH(B3799,NonProduct,0)),LEFT(B3799,5)="gift_",H3799&lt;&gt;"United Kingdom"),"Drop","Keep")</f>
        <v/>
      </c>
    </row>
    <row r="3800">
      <c r="A3800" t="n">
        <v>540352</v>
      </c>
      <c r="B3800" t="n">
        <v>22024</v>
      </c>
      <c r="C3800" t="inlineStr">
        <is>
          <t>RAINY LADIES BIRTHDAY CARD</t>
        </is>
      </c>
      <c r="D3800" t="n">
        <v>1</v>
      </c>
      <c r="E3800" s="8" t="n">
        <v>40549.60208333333</v>
      </c>
      <c r="F3800" s="9" t="n">
        <v>0.85</v>
      </c>
      <c r="H3800" t="inlineStr">
        <is>
          <t>United Kingdom</t>
        </is>
      </c>
      <c r="I3800" s="10">
        <f>IF(OR(G3800="",LEFT(A3800,1)="C",D3800&lt;=0,F3800&lt;=0,ISNUMBER(MATCH(B3800,NonProduct,0)),LEFT(B3800,5)="gift_",H3800&lt;&gt;"United Kingdom"),"Drop","Keep")</f>
        <v/>
      </c>
    </row>
    <row r="3801">
      <c r="A3801" t="n">
        <v>540352</v>
      </c>
      <c r="B3801" t="n">
        <v>22031</v>
      </c>
      <c r="C3801" t="inlineStr">
        <is>
          <t>BOTANICAL LAVENDER BIRTHDAY CARD</t>
        </is>
      </c>
      <c r="D3801" t="n">
        <v>1</v>
      </c>
      <c r="E3801" s="8" t="n">
        <v>40549.60208333333</v>
      </c>
      <c r="F3801" s="9" t="n">
        <v>0.43</v>
      </c>
      <c r="H3801" t="inlineStr">
        <is>
          <t>United Kingdom</t>
        </is>
      </c>
      <c r="I3801" s="10">
        <f>IF(OR(G3801="",LEFT(A3801,1)="C",D3801&lt;=0,F3801&lt;=0,ISNUMBER(MATCH(B3801,NonProduct,0)),LEFT(B3801,5)="gift_",H3801&lt;&gt;"United Kingdom"),"Drop","Keep")</f>
        <v/>
      </c>
    </row>
    <row r="3802">
      <c r="A3802" t="n">
        <v>540352</v>
      </c>
      <c r="B3802" t="n">
        <v>22073</v>
      </c>
      <c r="C3802" t="inlineStr">
        <is>
          <t>RED RETROSPOT STORAGE JAR</t>
        </is>
      </c>
      <c r="D3802" t="n">
        <v>1</v>
      </c>
      <c r="E3802" s="8" t="n">
        <v>40549.60208333333</v>
      </c>
      <c r="F3802" s="9" t="n">
        <v>7.62</v>
      </c>
      <c r="H3802" t="inlineStr">
        <is>
          <t>United Kingdom</t>
        </is>
      </c>
      <c r="I3802" s="10">
        <f>IF(OR(G3802="",LEFT(A3802,1)="C",D3802&lt;=0,F3802&lt;=0,ISNUMBER(MATCH(B3802,NonProduct,0)),LEFT(B3802,5)="gift_",H3802&lt;&gt;"United Kingdom"),"Drop","Keep")</f>
        <v/>
      </c>
    </row>
    <row r="3803">
      <c r="A3803" t="n">
        <v>540352</v>
      </c>
      <c r="B3803" t="n">
        <v>22074</v>
      </c>
      <c r="C3803" t="inlineStr">
        <is>
          <t xml:space="preserve">6 RIBBONS SHIMMERING PINKS </t>
        </is>
      </c>
      <c r="D3803" t="n">
        <v>6</v>
      </c>
      <c r="E3803" s="8" t="n">
        <v>40549.60208333333</v>
      </c>
      <c r="F3803" s="9" t="n">
        <v>0.85</v>
      </c>
      <c r="H3803" t="inlineStr">
        <is>
          <t>United Kingdom</t>
        </is>
      </c>
      <c r="I3803" s="10">
        <f>IF(OR(G3803="",LEFT(A3803,1)="C",D3803&lt;=0,F3803&lt;=0,ISNUMBER(MATCH(B3803,NonProduct,0)),LEFT(B3803,5)="gift_",H3803&lt;&gt;"United Kingdom"),"Drop","Keep")</f>
        <v/>
      </c>
    </row>
    <row r="3804">
      <c r="A3804" t="n">
        <v>540352</v>
      </c>
      <c r="B3804" t="n">
        <v>22077</v>
      </c>
      <c r="C3804" t="inlineStr">
        <is>
          <t>6 RIBBONS RUSTIC CHARM</t>
        </is>
      </c>
      <c r="D3804" t="n">
        <v>1</v>
      </c>
      <c r="E3804" s="8" t="n">
        <v>40549.60208333333</v>
      </c>
      <c r="F3804" s="9" t="n">
        <v>3.36</v>
      </c>
      <c r="H3804" t="inlineStr">
        <is>
          <t>United Kingdom</t>
        </is>
      </c>
      <c r="I3804" s="10">
        <f>IF(OR(G3804="",LEFT(A3804,1)="C",D3804&lt;=0,F3804&lt;=0,ISNUMBER(MATCH(B3804,NonProduct,0)),LEFT(B3804,5)="gift_",H3804&lt;&gt;"United Kingdom"),"Drop","Keep")</f>
        <v/>
      </c>
    </row>
    <row r="3805">
      <c r="A3805" t="n">
        <v>540352</v>
      </c>
      <c r="B3805" t="n">
        <v>22086</v>
      </c>
      <c r="C3805" t="inlineStr">
        <is>
          <t xml:space="preserve">PAPER CHAIN KIT 50'S CHRISTMAS </t>
        </is>
      </c>
      <c r="D3805" t="n">
        <v>1</v>
      </c>
      <c r="E3805" s="8" t="n">
        <v>40549.60208333333</v>
      </c>
      <c r="F3805" s="9" t="n">
        <v>5.91</v>
      </c>
      <c r="H3805" t="inlineStr">
        <is>
          <t>United Kingdom</t>
        </is>
      </c>
      <c r="I3805" s="10">
        <f>IF(OR(G3805="",LEFT(A3805,1)="C",D3805&lt;=0,F3805&lt;=0,ISNUMBER(MATCH(B3805,NonProduct,0)),LEFT(B3805,5)="gift_",H3805&lt;&gt;"United Kingdom"),"Drop","Keep")</f>
        <v/>
      </c>
    </row>
    <row r="3806">
      <c r="A3806" t="n">
        <v>540352</v>
      </c>
      <c r="B3806" t="n">
        <v>22107</v>
      </c>
      <c r="C3806" t="inlineStr">
        <is>
          <t>PIZZA PLATE IN BOX</t>
        </is>
      </c>
      <c r="D3806" t="n">
        <v>1</v>
      </c>
      <c r="E3806" s="8" t="n">
        <v>40549.60208333333</v>
      </c>
      <c r="F3806" s="9" t="n">
        <v>7.62</v>
      </c>
      <c r="H3806" t="inlineStr">
        <is>
          <t>United Kingdom</t>
        </is>
      </c>
      <c r="I3806" s="10">
        <f>IF(OR(G3806="",LEFT(A3806,1)="C",D3806&lt;=0,F3806&lt;=0,ISNUMBER(MATCH(B3806,NonProduct,0)),LEFT(B3806,5)="gift_",H3806&lt;&gt;"United Kingdom"),"Drop","Keep")</f>
        <v/>
      </c>
    </row>
    <row r="3807">
      <c r="A3807" t="n">
        <v>540352</v>
      </c>
      <c r="B3807" t="n">
        <v>22110</v>
      </c>
      <c r="C3807" t="inlineStr">
        <is>
          <t>BIRD HOUSE HOT WATER BOTTLE</t>
        </is>
      </c>
      <c r="D3807" t="n">
        <v>2</v>
      </c>
      <c r="E3807" s="8" t="n">
        <v>40549.60208333333</v>
      </c>
      <c r="F3807" s="9" t="n">
        <v>3.36</v>
      </c>
      <c r="H3807" t="inlineStr">
        <is>
          <t>United Kingdom</t>
        </is>
      </c>
      <c r="I3807" s="10">
        <f>IF(OR(G3807="",LEFT(A3807,1)="C",D3807&lt;=0,F3807&lt;=0,ISNUMBER(MATCH(B3807,NonProduct,0)),LEFT(B3807,5)="gift_",H3807&lt;&gt;"United Kingdom"),"Drop","Keep")</f>
        <v/>
      </c>
    </row>
    <row r="3808">
      <c r="A3808" t="n">
        <v>540352</v>
      </c>
      <c r="B3808" t="n">
        <v>22111</v>
      </c>
      <c r="C3808" t="inlineStr">
        <is>
          <t>SCOTTIE DOG HOT WATER BOTTLE</t>
        </is>
      </c>
      <c r="D3808" t="n">
        <v>1</v>
      </c>
      <c r="E3808" s="8" t="n">
        <v>40549.60208333333</v>
      </c>
      <c r="F3808" s="9" t="n">
        <v>11.02</v>
      </c>
      <c r="H3808" t="inlineStr">
        <is>
          <t>United Kingdom</t>
        </is>
      </c>
      <c r="I3808" s="10">
        <f>IF(OR(G3808="",LEFT(A3808,1)="C",D3808&lt;=0,F3808&lt;=0,ISNUMBER(MATCH(B3808,NonProduct,0)),LEFT(B3808,5)="gift_",H3808&lt;&gt;"United Kingdom"),"Drop","Keep")</f>
        <v/>
      </c>
    </row>
    <row r="3809">
      <c r="A3809" t="n">
        <v>540352</v>
      </c>
      <c r="B3809" t="n">
        <v>22120</v>
      </c>
      <c r="C3809" t="inlineStr">
        <is>
          <t>WELCOME  WOODEN BLOCK LETTERS</t>
        </is>
      </c>
      <c r="D3809" t="n">
        <v>1</v>
      </c>
      <c r="E3809" s="8" t="n">
        <v>40549.60208333333</v>
      </c>
      <c r="F3809" s="9" t="n">
        <v>20.38</v>
      </c>
      <c r="H3809" t="inlineStr">
        <is>
          <t>United Kingdom</t>
        </is>
      </c>
      <c r="I3809" s="10">
        <f>IF(OR(G3809="",LEFT(A3809,1)="C",D3809&lt;=0,F3809&lt;=0,ISNUMBER(MATCH(B3809,NonProduct,0)),LEFT(B3809,5)="gift_",H3809&lt;&gt;"United Kingdom"),"Drop","Keep")</f>
        <v/>
      </c>
    </row>
    <row r="3810">
      <c r="A3810" t="n">
        <v>540352</v>
      </c>
      <c r="B3810" t="n">
        <v>22123</v>
      </c>
      <c r="C3810" t="inlineStr">
        <is>
          <t>PING MICROWAVE APRON</t>
        </is>
      </c>
      <c r="D3810" t="n">
        <v>1</v>
      </c>
      <c r="E3810" s="8" t="n">
        <v>40549.60208333333</v>
      </c>
      <c r="F3810" s="9" t="n">
        <v>5.06</v>
      </c>
      <c r="H3810" t="inlineStr">
        <is>
          <t>United Kingdom</t>
        </is>
      </c>
      <c r="I3810" s="10">
        <f>IF(OR(G3810="",LEFT(A3810,1)="C",D3810&lt;=0,F3810&lt;=0,ISNUMBER(MATCH(B3810,NonProduct,0)),LEFT(B3810,5)="gift_",H3810&lt;&gt;"United Kingdom"),"Drop","Keep")</f>
        <v/>
      </c>
    </row>
    <row r="3811">
      <c r="A3811" t="n">
        <v>540352</v>
      </c>
      <c r="B3811" t="n">
        <v>22134</v>
      </c>
      <c r="C3811" t="inlineStr">
        <is>
          <t xml:space="preserve">MINI LADLE LOVE HEART RED </t>
        </is>
      </c>
      <c r="D3811" t="n">
        <v>1</v>
      </c>
      <c r="E3811" s="8" t="n">
        <v>40549.60208333333</v>
      </c>
      <c r="F3811" s="9" t="n">
        <v>0.43</v>
      </c>
      <c r="H3811" t="inlineStr">
        <is>
          <t>United Kingdom</t>
        </is>
      </c>
      <c r="I3811" s="10">
        <f>IF(OR(G3811="",LEFT(A3811,1)="C",D3811&lt;=0,F3811&lt;=0,ISNUMBER(MATCH(B3811,NonProduct,0)),LEFT(B3811,5)="gift_",H3811&lt;&gt;"United Kingdom"),"Drop","Keep")</f>
        <v/>
      </c>
    </row>
    <row r="3812">
      <c r="A3812" t="n">
        <v>540352</v>
      </c>
      <c r="B3812" t="n">
        <v>22135</v>
      </c>
      <c r="C3812" t="inlineStr">
        <is>
          <t>MINI LADLE LOVE HEART PINK</t>
        </is>
      </c>
      <c r="D3812" t="n">
        <v>2</v>
      </c>
      <c r="E3812" s="8" t="n">
        <v>40549.60208333333</v>
      </c>
      <c r="F3812" s="9" t="n">
        <v>0.43</v>
      </c>
      <c r="H3812" t="inlineStr">
        <is>
          <t>United Kingdom</t>
        </is>
      </c>
      <c r="I3812" s="10">
        <f>IF(OR(G3812="",LEFT(A3812,1)="C",D3812&lt;=0,F3812&lt;=0,ISNUMBER(MATCH(B3812,NonProduct,0)),LEFT(B3812,5)="gift_",H3812&lt;&gt;"United Kingdom"),"Drop","Keep")</f>
        <v/>
      </c>
    </row>
    <row r="3813">
      <c r="A3813" t="n">
        <v>540352</v>
      </c>
      <c r="B3813" t="n">
        <v>22161</v>
      </c>
      <c r="C3813" t="inlineStr">
        <is>
          <t xml:space="preserve">HEART DECORATION RUSTIC HANGING </t>
        </is>
      </c>
      <c r="D3813" t="n">
        <v>2</v>
      </c>
      <c r="E3813" s="8" t="n">
        <v>40549.60208333333</v>
      </c>
      <c r="F3813" s="9" t="n">
        <v>0.8100000000000001</v>
      </c>
      <c r="H3813" t="inlineStr">
        <is>
          <t>United Kingdom</t>
        </is>
      </c>
      <c r="I3813" s="10">
        <f>IF(OR(G3813="",LEFT(A3813,1)="C",D3813&lt;=0,F3813&lt;=0,ISNUMBER(MATCH(B3813,NonProduct,0)),LEFT(B3813,5)="gift_",H3813&lt;&gt;"United Kingdom"),"Drop","Keep")</f>
        <v/>
      </c>
    </row>
    <row r="3814">
      <c r="A3814" t="n">
        <v>540352</v>
      </c>
      <c r="B3814" t="n">
        <v>22162</v>
      </c>
      <c r="C3814" t="inlineStr">
        <is>
          <t>HEART GARLAND RUSTIC PADDED</t>
        </is>
      </c>
      <c r="D3814" t="n">
        <v>1</v>
      </c>
      <c r="E3814" s="8" t="n">
        <v>40549.60208333333</v>
      </c>
      <c r="F3814" s="9" t="n">
        <v>3.36</v>
      </c>
      <c r="H3814" t="inlineStr">
        <is>
          <t>United Kingdom</t>
        </is>
      </c>
      <c r="I3814" s="10">
        <f>IF(OR(G3814="",LEFT(A3814,1)="C",D3814&lt;=0,F3814&lt;=0,ISNUMBER(MATCH(B3814,NonProduct,0)),LEFT(B3814,5)="gift_",H3814&lt;&gt;"United Kingdom"),"Drop","Keep")</f>
        <v/>
      </c>
    </row>
    <row r="3815">
      <c r="A3815" t="n">
        <v>540352</v>
      </c>
      <c r="B3815" t="inlineStr">
        <is>
          <t>84659A</t>
        </is>
      </c>
      <c r="C3815" t="inlineStr">
        <is>
          <t>WHITE TRAVEL ALARM CLOCK</t>
        </is>
      </c>
      <c r="D3815" t="n">
        <v>1</v>
      </c>
      <c r="E3815" s="8" t="n">
        <v>40549.60208333333</v>
      </c>
      <c r="F3815" s="9" t="n">
        <v>2.51</v>
      </c>
      <c r="H3815" t="inlineStr">
        <is>
          <t>United Kingdom</t>
        </is>
      </c>
      <c r="I3815" s="10">
        <f>IF(OR(G3815="",LEFT(A3815,1)="C",D3815&lt;=0,F3815&lt;=0,ISNUMBER(MATCH(B3815,NonProduct,0)),LEFT(B3815,5)="gift_",H3815&lt;&gt;"United Kingdom"),"Drop","Keep")</f>
        <v/>
      </c>
    </row>
    <row r="3816">
      <c r="A3816" t="n">
        <v>540352</v>
      </c>
      <c r="B3816" t="inlineStr">
        <is>
          <t>84660B</t>
        </is>
      </c>
      <c r="C3816" t="inlineStr">
        <is>
          <t>BLACK STITCHED WALL CLOCK</t>
        </is>
      </c>
      <c r="D3816" t="n">
        <v>1</v>
      </c>
      <c r="E3816" s="8" t="n">
        <v>40549.60208333333</v>
      </c>
      <c r="F3816" s="9" t="n">
        <v>3.36</v>
      </c>
      <c r="H3816" t="inlineStr">
        <is>
          <t>United Kingdom</t>
        </is>
      </c>
      <c r="I3816" s="10">
        <f>IF(OR(G3816="",LEFT(A3816,1)="C",D3816&lt;=0,F3816&lt;=0,ISNUMBER(MATCH(B3816,NonProduct,0)),LEFT(B3816,5)="gift_",H3816&lt;&gt;"United Kingdom"),"Drop","Keep")</f>
        <v/>
      </c>
    </row>
    <row r="3817">
      <c r="A3817" t="n">
        <v>540352</v>
      </c>
      <c r="B3817" t="inlineStr">
        <is>
          <t>84661A</t>
        </is>
      </c>
      <c r="C3817" t="inlineStr">
        <is>
          <t>WHITE SQUARE TABLE CLOCK</t>
        </is>
      </c>
      <c r="D3817" t="n">
        <v>1</v>
      </c>
      <c r="E3817" s="8" t="n">
        <v>40549.60208333333</v>
      </c>
      <c r="F3817" s="9" t="n">
        <v>2.51</v>
      </c>
      <c r="H3817" t="inlineStr">
        <is>
          <t>United Kingdom</t>
        </is>
      </c>
      <c r="I3817" s="10">
        <f>IF(OR(G3817="",LEFT(A3817,1)="C",D3817&lt;=0,F3817&lt;=0,ISNUMBER(MATCH(B3817,NonProduct,0)),LEFT(B3817,5)="gift_",H3817&lt;&gt;"United Kingdom"),"Drop","Keep")</f>
        <v/>
      </c>
    </row>
    <row r="3818">
      <c r="A3818" t="n">
        <v>540352</v>
      </c>
      <c r="B3818" t="inlineStr">
        <is>
          <t>84661B</t>
        </is>
      </c>
      <c r="C3818" t="inlineStr">
        <is>
          <t>BLACK SQUARE TABLE CLOCK</t>
        </is>
      </c>
      <c r="D3818" t="n">
        <v>1</v>
      </c>
      <c r="E3818" s="8" t="n">
        <v>40549.60208333333</v>
      </c>
      <c r="F3818" s="9" t="n">
        <v>2.51</v>
      </c>
      <c r="H3818" t="inlineStr">
        <is>
          <t>United Kingdom</t>
        </is>
      </c>
      <c r="I3818" s="10">
        <f>IF(OR(G3818="",LEFT(A3818,1)="C",D3818&lt;=0,F3818&lt;=0,ISNUMBER(MATCH(B3818,NonProduct,0)),LEFT(B3818,5)="gift_",H3818&lt;&gt;"United Kingdom"),"Drop","Keep")</f>
        <v/>
      </c>
    </row>
    <row r="3819">
      <c r="A3819" t="n">
        <v>540352</v>
      </c>
      <c r="B3819" t="n">
        <v>84685</v>
      </c>
      <c r="C3819" t="inlineStr">
        <is>
          <t>BEACH HUT KEY CABINET</t>
        </is>
      </c>
      <c r="D3819" t="n">
        <v>1</v>
      </c>
      <c r="E3819" s="8" t="n">
        <v>40549.60208333333</v>
      </c>
      <c r="F3819" s="9" t="n">
        <v>7.62</v>
      </c>
      <c r="H3819" t="inlineStr">
        <is>
          <t>United Kingdom</t>
        </is>
      </c>
      <c r="I3819" s="10">
        <f>IF(OR(G3819="",LEFT(A3819,1)="C",D3819&lt;=0,F3819&lt;=0,ISNUMBER(MATCH(B3819,NonProduct,0)),LEFT(B3819,5)="gift_",H3819&lt;&gt;"United Kingdom"),"Drop","Keep")</f>
        <v/>
      </c>
    </row>
    <row r="3820">
      <c r="A3820" t="n">
        <v>540352</v>
      </c>
      <c r="B3820" t="n">
        <v>84748</v>
      </c>
      <c r="C3820" t="inlineStr">
        <is>
          <t>FOLK FELT HANGING MULTICOL GARLAND</t>
        </is>
      </c>
      <c r="D3820" t="n">
        <v>2</v>
      </c>
      <c r="E3820" s="8" t="n">
        <v>40549.60208333333</v>
      </c>
      <c r="F3820" s="9" t="n">
        <v>2.51</v>
      </c>
      <c r="H3820" t="inlineStr">
        <is>
          <t>United Kingdom</t>
        </is>
      </c>
      <c r="I3820" s="10">
        <f>IF(OR(G3820="",LEFT(A3820,1)="C",D3820&lt;=0,F3820&lt;=0,ISNUMBER(MATCH(B3820,NonProduct,0)),LEFT(B3820,5)="gift_",H3820&lt;&gt;"United Kingdom"),"Drop","Keep")</f>
        <v/>
      </c>
    </row>
    <row r="3821">
      <c r="A3821" t="n">
        <v>540352</v>
      </c>
      <c r="B3821" t="inlineStr">
        <is>
          <t>84870B</t>
        </is>
      </c>
      <c r="C3821" t="inlineStr">
        <is>
          <t xml:space="preserve">BLUE GEISHA GIRL </t>
        </is>
      </c>
      <c r="D3821" t="n">
        <v>1</v>
      </c>
      <c r="E3821" s="8" t="n">
        <v>40549.60208333333</v>
      </c>
      <c r="F3821" s="9" t="n">
        <v>2.51</v>
      </c>
      <c r="H3821" t="inlineStr">
        <is>
          <t>United Kingdom</t>
        </is>
      </c>
      <c r="I3821" s="10">
        <f>IF(OR(G3821="",LEFT(A3821,1)="C",D3821&lt;=0,F3821&lt;=0,ISNUMBER(MATCH(B3821,NonProduct,0)),LEFT(B3821,5)="gift_",H3821&lt;&gt;"United Kingdom"),"Drop","Keep")</f>
        <v/>
      </c>
    </row>
    <row r="3822">
      <c r="A3822" t="n">
        <v>540352</v>
      </c>
      <c r="B3822" t="inlineStr">
        <is>
          <t>84870C</t>
        </is>
      </c>
      <c r="C3822" t="inlineStr">
        <is>
          <t xml:space="preserve">GREEN GEISHA GIRL </t>
        </is>
      </c>
      <c r="D3822" t="n">
        <v>1</v>
      </c>
      <c r="E3822" s="8" t="n">
        <v>40549.60208333333</v>
      </c>
      <c r="F3822" s="9" t="n">
        <v>2.51</v>
      </c>
      <c r="H3822" t="inlineStr">
        <is>
          <t>United Kingdom</t>
        </is>
      </c>
      <c r="I3822" s="10">
        <f>IF(OR(G3822="",LEFT(A3822,1)="C",D3822&lt;=0,F3822&lt;=0,ISNUMBER(MATCH(B3822,NonProduct,0)),LEFT(B3822,5)="gift_",H3822&lt;&gt;"United Kingdom"),"Drop","Keep")</f>
        <v/>
      </c>
    </row>
    <row r="3823">
      <c r="A3823" t="n">
        <v>540352</v>
      </c>
      <c r="B3823" t="inlineStr">
        <is>
          <t>84913A</t>
        </is>
      </c>
      <c r="C3823" t="inlineStr">
        <is>
          <t xml:space="preserve">SOFT PINK ROSE TOWEL </t>
        </is>
      </c>
      <c r="D3823" t="n">
        <v>2</v>
      </c>
      <c r="E3823" s="8" t="n">
        <v>40549.60208333333</v>
      </c>
      <c r="F3823" s="9" t="n">
        <v>3.36</v>
      </c>
      <c r="H3823" t="inlineStr">
        <is>
          <t>United Kingdom</t>
        </is>
      </c>
      <c r="I3823" s="10">
        <f>IF(OR(G3823="",LEFT(A3823,1)="C",D3823&lt;=0,F3823&lt;=0,ISNUMBER(MATCH(B3823,NonProduct,0)),LEFT(B3823,5)="gift_",H3823&lt;&gt;"United Kingdom"),"Drop","Keep")</f>
        <v/>
      </c>
    </row>
    <row r="3824">
      <c r="A3824" t="n">
        <v>540352</v>
      </c>
      <c r="B3824" t="inlineStr">
        <is>
          <t>84931A</t>
        </is>
      </c>
      <c r="C3824" t="inlineStr">
        <is>
          <t>PINK SCOTTIE DOG W FLOWER PATTERN</t>
        </is>
      </c>
      <c r="D3824" t="n">
        <v>2</v>
      </c>
      <c r="E3824" s="8" t="n">
        <v>40549.60208333333</v>
      </c>
      <c r="F3824" s="9" t="n">
        <v>1.66</v>
      </c>
      <c r="H3824" t="inlineStr">
        <is>
          <t>United Kingdom</t>
        </is>
      </c>
      <c r="I3824" s="10">
        <f>IF(OR(G3824="",LEFT(A3824,1)="C",D3824&lt;=0,F3824&lt;=0,ISNUMBER(MATCH(B3824,NonProduct,0)),LEFT(B3824,5)="gift_",H3824&lt;&gt;"United Kingdom"),"Drop","Keep")</f>
        <v/>
      </c>
    </row>
    <row r="3825">
      <c r="A3825" t="n">
        <v>540352</v>
      </c>
      <c r="B3825" t="inlineStr">
        <is>
          <t>84931B</t>
        </is>
      </c>
      <c r="C3825" t="inlineStr">
        <is>
          <t>BLUE SCOTTIE DOG W FLOWER PATTERN</t>
        </is>
      </c>
      <c r="D3825" t="n">
        <v>1</v>
      </c>
      <c r="E3825" s="8" t="n">
        <v>40549.60208333333</v>
      </c>
      <c r="F3825" s="9" t="n">
        <v>1.66</v>
      </c>
      <c r="H3825" t="inlineStr">
        <is>
          <t>United Kingdom</t>
        </is>
      </c>
      <c r="I3825" s="10">
        <f>IF(OR(G3825="",LEFT(A3825,1)="C",D3825&lt;=0,F3825&lt;=0,ISNUMBER(MATCH(B3825,NonProduct,0)),LEFT(B3825,5)="gift_",H3825&lt;&gt;"United Kingdom"),"Drop","Keep")</f>
        <v/>
      </c>
    </row>
    <row r="3826">
      <c r="A3826" t="n">
        <v>540352</v>
      </c>
      <c r="B3826" t="n">
        <v>84950</v>
      </c>
      <c r="C3826" t="inlineStr">
        <is>
          <t>ASSORTED COLOUR T-LIGHT HOLDER</t>
        </is>
      </c>
      <c r="D3826" t="n">
        <v>6</v>
      </c>
      <c r="E3826" s="8" t="n">
        <v>40549.60208333333</v>
      </c>
      <c r="F3826" s="9" t="n">
        <v>0.99</v>
      </c>
      <c r="H3826" t="inlineStr">
        <is>
          <t>United Kingdom</t>
        </is>
      </c>
      <c r="I3826" s="10">
        <f>IF(OR(G3826="",LEFT(A3826,1)="C",D3826&lt;=0,F3826&lt;=0,ISNUMBER(MATCH(B3826,NonProduct,0)),LEFT(B3826,5)="gift_",H3826&lt;&gt;"United Kingdom"),"Drop","Keep")</f>
        <v/>
      </c>
    </row>
    <row r="3827">
      <c r="A3827" t="n">
        <v>540352</v>
      </c>
      <c r="B3827" t="inlineStr">
        <is>
          <t>84951A</t>
        </is>
      </c>
      <c r="C3827" t="inlineStr">
        <is>
          <t>SET OF 4 PISTACHIO LOVEBIRD COASTER</t>
        </is>
      </c>
      <c r="D3827" t="n">
        <v>2</v>
      </c>
      <c r="E3827" s="8" t="n">
        <v>40549.60208333333</v>
      </c>
      <c r="F3827" s="9" t="n">
        <v>1.66</v>
      </c>
      <c r="H3827" t="inlineStr">
        <is>
          <t>United Kingdom</t>
        </is>
      </c>
      <c r="I3827" s="10">
        <f>IF(OR(G3827="",LEFT(A3827,1)="C",D3827&lt;=0,F3827&lt;=0,ISNUMBER(MATCH(B3827,NonProduct,0)),LEFT(B3827,5)="gift_",H3827&lt;&gt;"United Kingdom"),"Drop","Keep")</f>
        <v/>
      </c>
    </row>
    <row r="3828">
      <c r="A3828" t="n">
        <v>540352</v>
      </c>
      <c r="B3828" t="inlineStr">
        <is>
          <t>84951B</t>
        </is>
      </c>
      <c r="C3828" t="inlineStr">
        <is>
          <t>SET OF 4 BLACK LOVEBIRD COASTERS</t>
        </is>
      </c>
      <c r="D3828" t="n">
        <v>2</v>
      </c>
      <c r="E3828" s="8" t="n">
        <v>40549.60208333333</v>
      </c>
      <c r="F3828" s="9" t="n">
        <v>1.66</v>
      </c>
      <c r="H3828" t="inlineStr">
        <is>
          <t>United Kingdom</t>
        </is>
      </c>
      <c r="I3828" s="10">
        <f>IF(OR(G3828="",LEFT(A3828,1)="C",D3828&lt;=0,F3828&lt;=0,ISNUMBER(MATCH(B3828,NonProduct,0)),LEFT(B3828,5)="gift_",H3828&lt;&gt;"United Kingdom"),"Drop","Keep")</f>
        <v/>
      </c>
    </row>
    <row r="3829">
      <c r="A3829" t="n">
        <v>540352</v>
      </c>
      <c r="B3829" t="inlineStr">
        <is>
          <t>84952A</t>
        </is>
      </c>
      <c r="C3829" t="inlineStr">
        <is>
          <t>CLEAR LOVE BIRD T-LIGHT HOLDER</t>
        </is>
      </c>
      <c r="D3829" t="n">
        <v>2</v>
      </c>
      <c r="E3829" s="8" t="n">
        <v>40549.60208333333</v>
      </c>
      <c r="F3829" s="9" t="n">
        <v>1.66</v>
      </c>
      <c r="H3829" t="inlineStr">
        <is>
          <t>United Kingdom</t>
        </is>
      </c>
      <c r="I3829" s="10">
        <f>IF(OR(G3829="",LEFT(A3829,1)="C",D3829&lt;=0,F3829&lt;=0,ISNUMBER(MATCH(B3829,NonProduct,0)),LEFT(B3829,5)="gift_",H3829&lt;&gt;"United Kingdom"),"Drop","Keep")</f>
        <v/>
      </c>
    </row>
    <row r="3830">
      <c r="A3830" t="n">
        <v>540352</v>
      </c>
      <c r="B3830" t="inlineStr">
        <is>
          <t>84968A</t>
        </is>
      </c>
      <c r="C3830" t="inlineStr">
        <is>
          <t>SET OF 16 VINTAGE ROSE CUTLERY</t>
        </is>
      </c>
      <c r="D3830" t="n">
        <v>1</v>
      </c>
      <c r="E3830" s="8" t="n">
        <v>40549.60208333333</v>
      </c>
      <c r="F3830" s="9" t="n">
        <v>8.470000000000001</v>
      </c>
      <c r="H3830" t="inlineStr">
        <is>
          <t>United Kingdom</t>
        </is>
      </c>
      <c r="I3830" s="10">
        <f>IF(OR(G3830="",LEFT(A3830,1)="C",D3830&lt;=0,F3830&lt;=0,ISNUMBER(MATCH(B3830,NonProduct,0)),LEFT(B3830,5)="gift_",H3830&lt;&gt;"United Kingdom"),"Drop","Keep")</f>
        <v/>
      </c>
    </row>
    <row r="3831">
      <c r="A3831" t="n">
        <v>540352</v>
      </c>
      <c r="B3831" t="inlineStr">
        <is>
          <t>84968C</t>
        </is>
      </c>
      <c r="C3831" t="inlineStr">
        <is>
          <t>SET OF 16 VINTAGE PISTACHIO CUTLERY</t>
        </is>
      </c>
      <c r="D3831" t="n">
        <v>5</v>
      </c>
      <c r="E3831" s="8" t="n">
        <v>40549.60208333333</v>
      </c>
      <c r="F3831" s="9" t="n">
        <v>8.470000000000001</v>
      </c>
      <c r="H3831" t="inlineStr">
        <is>
          <t>United Kingdom</t>
        </is>
      </c>
      <c r="I3831" s="10">
        <f>IF(OR(G3831="",LEFT(A3831,1)="C",D3831&lt;=0,F3831&lt;=0,ISNUMBER(MATCH(B3831,NonProduct,0)),LEFT(B3831,5)="gift_",H3831&lt;&gt;"United Kingdom"),"Drop","Keep")</f>
        <v/>
      </c>
    </row>
    <row r="3832">
      <c r="A3832" t="n">
        <v>540352</v>
      </c>
      <c r="B3832" t="inlineStr">
        <is>
          <t>84968D</t>
        </is>
      </c>
      <c r="C3832" t="inlineStr">
        <is>
          <t>SET OF 16 VINTAGE RED CUTLERY</t>
        </is>
      </c>
      <c r="D3832" t="n">
        <v>1</v>
      </c>
      <c r="E3832" s="8" t="n">
        <v>40549.60208333333</v>
      </c>
      <c r="F3832" s="9" t="n">
        <v>8.470000000000001</v>
      </c>
      <c r="H3832" t="inlineStr">
        <is>
          <t>United Kingdom</t>
        </is>
      </c>
      <c r="I3832" s="10">
        <f>IF(OR(G3832="",LEFT(A3832,1)="C",D3832&lt;=0,F3832&lt;=0,ISNUMBER(MATCH(B3832,NonProduct,0)),LEFT(B3832,5)="gift_",H3832&lt;&gt;"United Kingdom"),"Drop","Keep")</f>
        <v/>
      </c>
    </row>
    <row r="3833">
      <c r="A3833" t="n">
        <v>540352</v>
      </c>
      <c r="B3833" t="n">
        <v>84992</v>
      </c>
      <c r="C3833" t="inlineStr">
        <is>
          <t>72 SWEETHEART FAIRY CAKE CASES</t>
        </is>
      </c>
      <c r="D3833" t="n">
        <v>4</v>
      </c>
      <c r="E3833" s="8" t="n">
        <v>40549.60208333333</v>
      </c>
      <c r="F3833" s="9" t="n">
        <v>1.28</v>
      </c>
      <c r="H3833" t="inlineStr">
        <is>
          <t>United Kingdom</t>
        </is>
      </c>
      <c r="I3833" s="10">
        <f>IF(OR(G3833="",LEFT(A3833,1)="C",D3833&lt;=0,F3833&lt;=0,ISNUMBER(MATCH(B3833,NonProduct,0)),LEFT(B3833,5)="gift_",H3833&lt;&gt;"United Kingdom"),"Drop","Keep")</f>
        <v/>
      </c>
    </row>
    <row r="3834">
      <c r="A3834" t="n">
        <v>540352</v>
      </c>
      <c r="B3834" t="inlineStr">
        <is>
          <t>85034B</t>
        </is>
      </c>
      <c r="C3834" t="inlineStr">
        <is>
          <t>3 WHITE CHOC MORRIS BOXED CANDLES</t>
        </is>
      </c>
      <c r="D3834" t="n">
        <v>3</v>
      </c>
      <c r="E3834" s="8" t="n">
        <v>40549.60208333333</v>
      </c>
      <c r="F3834" s="9" t="n">
        <v>3.36</v>
      </c>
      <c r="H3834" t="inlineStr">
        <is>
          <t>United Kingdom</t>
        </is>
      </c>
      <c r="I3834" s="10">
        <f>IF(OR(G3834="",LEFT(A3834,1)="C",D3834&lt;=0,F3834&lt;=0,ISNUMBER(MATCH(B3834,NonProduct,0)),LEFT(B3834,5)="gift_",H3834&lt;&gt;"United Kingdom"),"Drop","Keep")</f>
        <v/>
      </c>
    </row>
    <row r="3835">
      <c r="A3835" t="n">
        <v>540352</v>
      </c>
      <c r="B3835" t="inlineStr">
        <is>
          <t>85034C</t>
        </is>
      </c>
      <c r="C3835" t="inlineStr">
        <is>
          <t>3 ROSE MORRIS BOXED CANDLES</t>
        </is>
      </c>
      <c r="D3835" t="n">
        <v>3</v>
      </c>
      <c r="E3835" s="8" t="n">
        <v>40549.60208333333</v>
      </c>
      <c r="F3835" s="9" t="n">
        <v>3.36</v>
      </c>
      <c r="H3835" t="inlineStr">
        <is>
          <t>United Kingdom</t>
        </is>
      </c>
      <c r="I3835" s="10">
        <f>IF(OR(G3835="",LEFT(A3835,1)="C",D3835&lt;=0,F3835&lt;=0,ISNUMBER(MATCH(B3835,NonProduct,0)),LEFT(B3835,5)="gift_",H3835&lt;&gt;"United Kingdom"),"Drop","Keep")</f>
        <v/>
      </c>
    </row>
    <row r="3836">
      <c r="A3836" t="n">
        <v>540352</v>
      </c>
      <c r="B3836" t="inlineStr">
        <is>
          <t>85035B</t>
        </is>
      </c>
      <c r="C3836" t="inlineStr">
        <is>
          <t>CHOCOLATE 3 WICK MORRIS BOX CANDLE</t>
        </is>
      </c>
      <c r="D3836" t="n">
        <v>2</v>
      </c>
      <c r="E3836" s="8" t="n">
        <v>40549.60208333333</v>
      </c>
      <c r="F3836" s="9" t="n">
        <v>3.36</v>
      </c>
      <c r="H3836" t="inlineStr">
        <is>
          <t>United Kingdom</t>
        </is>
      </c>
      <c r="I3836" s="10">
        <f>IF(OR(G3836="",LEFT(A3836,1)="C",D3836&lt;=0,F3836&lt;=0,ISNUMBER(MATCH(B3836,NonProduct,0)),LEFT(B3836,5)="gift_",H3836&lt;&gt;"United Kingdom"),"Drop","Keep")</f>
        <v/>
      </c>
    </row>
    <row r="3837">
      <c r="A3837" t="n">
        <v>540352</v>
      </c>
      <c r="B3837" t="inlineStr">
        <is>
          <t>85039A</t>
        </is>
      </c>
      <c r="C3837" t="inlineStr">
        <is>
          <t>SET/4 RED MINI ROSE CANDLE IN BOWL</t>
        </is>
      </c>
      <c r="D3837" t="n">
        <v>3</v>
      </c>
      <c r="E3837" s="8" t="n">
        <v>40549.60208333333</v>
      </c>
      <c r="F3837" s="9" t="n">
        <v>1.66</v>
      </c>
      <c r="H3837" t="inlineStr">
        <is>
          <t>United Kingdom</t>
        </is>
      </c>
      <c r="I3837" s="10">
        <f>IF(OR(G3837="",LEFT(A3837,1)="C",D3837&lt;=0,F3837&lt;=0,ISNUMBER(MATCH(B3837,NonProduct,0)),LEFT(B3837,5)="gift_",H3837&lt;&gt;"United Kingdom"),"Drop","Keep")</f>
        <v/>
      </c>
    </row>
    <row r="3838">
      <c r="A3838" t="n">
        <v>540352</v>
      </c>
      <c r="B3838" t="inlineStr">
        <is>
          <t>85049H</t>
        </is>
      </c>
      <c r="C3838" t="inlineStr">
        <is>
          <t xml:space="preserve">URBAN BLACK RIBBONS </t>
        </is>
      </c>
      <c r="D3838" t="n">
        <v>5</v>
      </c>
      <c r="E3838" s="8" t="n">
        <v>40549.60208333333</v>
      </c>
      <c r="F3838" s="9" t="n">
        <v>0.85</v>
      </c>
      <c r="H3838" t="inlineStr">
        <is>
          <t>United Kingdom</t>
        </is>
      </c>
      <c r="I3838" s="10">
        <f>IF(OR(G3838="",LEFT(A3838,1)="C",D3838&lt;=0,F3838&lt;=0,ISNUMBER(MATCH(B3838,NonProduct,0)),LEFT(B3838,5)="gift_",H3838&lt;&gt;"United Kingdom"),"Drop","Keep")</f>
        <v/>
      </c>
    </row>
    <row r="3839">
      <c r="A3839" t="n">
        <v>540352</v>
      </c>
      <c r="B3839" t="n">
        <v>85053</v>
      </c>
      <c r="C3839" t="inlineStr">
        <is>
          <t>FRENCH ENAMEL CANDLEHOLDER</t>
        </is>
      </c>
      <c r="D3839" t="n">
        <v>2</v>
      </c>
      <c r="E3839" s="8" t="n">
        <v>40549.60208333333</v>
      </c>
      <c r="F3839" s="9" t="n">
        <v>4.21</v>
      </c>
      <c r="H3839" t="inlineStr">
        <is>
          <t>United Kingdom</t>
        </is>
      </c>
      <c r="I3839" s="10">
        <f>IF(OR(G3839="",LEFT(A3839,1)="C",D3839&lt;=0,F3839&lt;=0,ISNUMBER(MATCH(B3839,NonProduct,0)),LEFT(B3839,5)="gift_",H3839&lt;&gt;"United Kingdom"),"Drop","Keep")</f>
        <v/>
      </c>
    </row>
    <row r="3840">
      <c r="A3840" t="n">
        <v>540352</v>
      </c>
      <c r="B3840" t="n">
        <v>85059</v>
      </c>
      <c r="C3840" t="inlineStr">
        <is>
          <t>FRENCH ENAMEL WATER BASIN</t>
        </is>
      </c>
      <c r="D3840" t="n">
        <v>4</v>
      </c>
      <c r="E3840" s="8" t="n">
        <v>40549.60208333333</v>
      </c>
      <c r="F3840" s="9" t="n">
        <v>3.36</v>
      </c>
      <c r="H3840" t="inlineStr">
        <is>
          <t>United Kingdom</t>
        </is>
      </c>
      <c r="I3840" s="10">
        <f>IF(OR(G3840="",LEFT(A3840,1)="C",D3840&lt;=0,F3840&lt;=0,ISNUMBER(MATCH(B3840,NonProduct,0)),LEFT(B3840,5)="gift_",H3840&lt;&gt;"United Kingdom"),"Drop","Keep")</f>
        <v/>
      </c>
    </row>
    <row r="3841">
      <c r="A3841" t="n">
        <v>540352</v>
      </c>
      <c r="B3841" t="inlineStr">
        <is>
          <t>85071A</t>
        </is>
      </c>
      <c r="C3841" t="inlineStr">
        <is>
          <t>BLUE CHARLIE+LOLA PERSONAL DOORSIGN</t>
        </is>
      </c>
      <c r="D3841" t="n">
        <v>3</v>
      </c>
      <c r="E3841" s="8" t="n">
        <v>40549.60208333333</v>
      </c>
      <c r="F3841" s="9" t="n">
        <v>0.85</v>
      </c>
      <c r="H3841" t="inlineStr">
        <is>
          <t>United Kingdom</t>
        </is>
      </c>
      <c r="I3841" s="10">
        <f>IF(OR(G3841="",LEFT(A3841,1)="C",D3841&lt;=0,F3841&lt;=0,ISNUMBER(MATCH(B3841,NonProduct,0)),LEFT(B3841,5)="gift_",H3841&lt;&gt;"United Kingdom"),"Drop","Keep")</f>
        <v/>
      </c>
    </row>
    <row r="3842">
      <c r="A3842" t="n">
        <v>540352</v>
      </c>
      <c r="B3842" t="inlineStr">
        <is>
          <t>85071B</t>
        </is>
      </c>
      <c r="C3842" t="inlineStr">
        <is>
          <t>RED CHARLIE+LOLA PERSONAL DOORSIGN</t>
        </is>
      </c>
      <c r="D3842" t="n">
        <v>4</v>
      </c>
      <c r="E3842" s="8" t="n">
        <v>40549.60208333333</v>
      </c>
      <c r="F3842" s="9" t="n">
        <v>0.85</v>
      </c>
      <c r="H3842" t="inlineStr">
        <is>
          <t>United Kingdom</t>
        </is>
      </c>
      <c r="I3842" s="10">
        <f>IF(OR(G3842="",LEFT(A3842,1)="C",D3842&lt;=0,F3842&lt;=0,ISNUMBER(MATCH(B3842,NonProduct,0)),LEFT(B3842,5)="gift_",H3842&lt;&gt;"United Kingdom"),"Drop","Keep")</f>
        <v/>
      </c>
    </row>
    <row r="3843">
      <c r="A3843" t="n">
        <v>540352</v>
      </c>
      <c r="B3843" t="inlineStr">
        <is>
          <t>85071C</t>
        </is>
      </c>
      <c r="C3843" t="inlineStr">
        <is>
          <t>CHARLIE+LOLA"EXTREMELY BUSY" SIGN</t>
        </is>
      </c>
      <c r="D3843" t="n">
        <v>3</v>
      </c>
      <c r="E3843" s="8" t="n">
        <v>40549.60208333333</v>
      </c>
      <c r="F3843" s="9" t="n">
        <v>0.85</v>
      </c>
      <c r="H3843" t="inlineStr">
        <is>
          <t>United Kingdom</t>
        </is>
      </c>
      <c r="I3843" s="10">
        <f>IF(OR(G3843="",LEFT(A3843,1)="C",D3843&lt;=0,F3843&lt;=0,ISNUMBER(MATCH(B3843,NonProduct,0)),LEFT(B3843,5)="gift_",H3843&lt;&gt;"United Kingdom"),"Drop","Keep")</f>
        <v/>
      </c>
    </row>
    <row r="3844">
      <c r="A3844" t="n">
        <v>540352</v>
      </c>
      <c r="B3844" t="inlineStr">
        <is>
          <t>85071D</t>
        </is>
      </c>
      <c r="C3844" t="inlineStr">
        <is>
          <t>CHARLIE+LOLA MY ROOM DOOR SIGN</t>
        </is>
      </c>
      <c r="D3844" t="n">
        <v>1</v>
      </c>
      <c r="E3844" s="8" t="n">
        <v>40549.60208333333</v>
      </c>
      <c r="F3844" s="9" t="n">
        <v>0.85</v>
      </c>
      <c r="H3844" t="inlineStr">
        <is>
          <t>United Kingdom</t>
        </is>
      </c>
      <c r="I3844" s="10">
        <f>IF(OR(G3844="",LEFT(A3844,1)="C",D3844&lt;=0,F3844&lt;=0,ISNUMBER(MATCH(B3844,NonProduct,0)),LEFT(B3844,5)="gift_",H3844&lt;&gt;"United Kingdom"),"Drop","Keep")</f>
        <v/>
      </c>
    </row>
    <row r="3845">
      <c r="A3845" t="n">
        <v>540352</v>
      </c>
      <c r="B3845" t="n">
        <v>85087</v>
      </c>
      <c r="C3845" t="inlineStr">
        <is>
          <t>CANDY SPOT CUSHION COVER</t>
        </is>
      </c>
      <c r="D3845" t="n">
        <v>3</v>
      </c>
      <c r="E3845" s="8" t="n">
        <v>40549.60208333333</v>
      </c>
      <c r="F3845" s="9" t="n">
        <v>3.36</v>
      </c>
      <c r="H3845" t="inlineStr">
        <is>
          <t>United Kingdom</t>
        </is>
      </c>
      <c r="I3845" s="10">
        <f>IF(OR(G3845="",LEFT(A3845,1)="C",D3845&lt;=0,F3845&lt;=0,ISNUMBER(MATCH(B3845,NonProduct,0)),LEFT(B3845,5)="gift_",H3845&lt;&gt;"United Kingdom"),"Drop","Keep")</f>
        <v/>
      </c>
    </row>
    <row r="3846">
      <c r="A3846" t="n">
        <v>540352</v>
      </c>
      <c r="B3846" t="n">
        <v>85088</v>
      </c>
      <c r="C3846" t="inlineStr">
        <is>
          <t>CANDY SPOT HAND BAG</t>
        </is>
      </c>
      <c r="D3846" t="n">
        <v>5</v>
      </c>
      <c r="E3846" s="8" t="n">
        <v>40549.60208333333</v>
      </c>
      <c r="F3846" s="9" t="n">
        <v>1.66</v>
      </c>
      <c r="H3846" t="inlineStr">
        <is>
          <t>United Kingdom</t>
        </is>
      </c>
      <c r="I3846" s="10">
        <f>IF(OR(G3846="",LEFT(A3846,1)="C",D3846&lt;=0,F3846&lt;=0,ISNUMBER(MATCH(B3846,NonProduct,0)),LEFT(B3846,5)="gift_",H3846&lt;&gt;"United Kingdom"),"Drop","Keep")</f>
        <v/>
      </c>
    </row>
    <row r="3847">
      <c r="A3847" t="n">
        <v>540352</v>
      </c>
      <c r="B3847" t="n">
        <v>85095</v>
      </c>
      <c r="C3847" t="inlineStr">
        <is>
          <t>THREE CANVAS LUGGAGE TAGS</t>
        </is>
      </c>
      <c r="D3847" t="n">
        <v>5</v>
      </c>
      <c r="E3847" s="8" t="n">
        <v>40549.60208333333</v>
      </c>
      <c r="F3847" s="9" t="n">
        <v>1.28</v>
      </c>
      <c r="H3847" t="inlineStr">
        <is>
          <t>United Kingdom</t>
        </is>
      </c>
      <c r="I3847" s="10">
        <f>IF(OR(G3847="",LEFT(A3847,1)="C",D3847&lt;=0,F3847&lt;=0,ISNUMBER(MATCH(B3847,NonProduct,0)),LEFT(B3847,5)="gift_",H3847&lt;&gt;"United Kingdom"),"Drop","Keep")</f>
        <v/>
      </c>
    </row>
    <row r="3848">
      <c r="A3848" t="n">
        <v>540352</v>
      </c>
      <c r="B3848" t="inlineStr">
        <is>
          <t>85099F</t>
        </is>
      </c>
      <c r="C3848" t="inlineStr">
        <is>
          <t>JUMBO BAG STRAWBERRY</t>
        </is>
      </c>
      <c r="D3848" t="n">
        <v>1</v>
      </c>
      <c r="E3848" s="8" t="n">
        <v>40549.60208333333</v>
      </c>
      <c r="F3848" s="9" t="n">
        <v>4.21</v>
      </c>
      <c r="H3848" t="inlineStr">
        <is>
          <t>United Kingdom</t>
        </is>
      </c>
      <c r="I3848" s="10">
        <f>IF(OR(G3848="",LEFT(A3848,1)="C",D3848&lt;=0,F3848&lt;=0,ISNUMBER(MATCH(B3848,NonProduct,0)),LEFT(B3848,5)="gift_",H3848&lt;&gt;"United Kingdom"),"Drop","Keep")</f>
        <v/>
      </c>
    </row>
    <row r="3849">
      <c r="A3849" t="n">
        <v>540352</v>
      </c>
      <c r="B3849" t="inlineStr">
        <is>
          <t>85131B</t>
        </is>
      </c>
      <c r="C3849" t="inlineStr">
        <is>
          <t>BEADED CRYSTAL HEART GREEN ON STICK</t>
        </is>
      </c>
      <c r="D3849" t="n">
        <v>1</v>
      </c>
      <c r="E3849" s="8" t="n">
        <v>40549.60208333333</v>
      </c>
      <c r="F3849" s="9" t="n">
        <v>0.85</v>
      </c>
      <c r="H3849" t="inlineStr">
        <is>
          <t>United Kingdom</t>
        </is>
      </c>
      <c r="I3849" s="10">
        <f>IF(OR(G3849="",LEFT(A3849,1)="C",D3849&lt;=0,F3849&lt;=0,ISNUMBER(MATCH(B3849,NonProduct,0)),LEFT(B3849,5)="gift_",H3849&lt;&gt;"United Kingdom"),"Drop","Keep")</f>
        <v/>
      </c>
    </row>
    <row r="3850">
      <c r="A3850" t="n">
        <v>540352</v>
      </c>
      <c r="B3850" t="inlineStr">
        <is>
          <t>85131D</t>
        </is>
      </c>
      <c r="C3850" t="inlineStr">
        <is>
          <t>BEADED CRYSTAL HEART PINK ON STICK</t>
        </is>
      </c>
      <c r="D3850" t="n">
        <v>6</v>
      </c>
      <c r="E3850" s="8" t="n">
        <v>40549.60208333333</v>
      </c>
      <c r="F3850" s="9" t="n">
        <v>0.85</v>
      </c>
      <c r="H3850" t="inlineStr">
        <is>
          <t>United Kingdom</t>
        </is>
      </c>
      <c r="I3850" s="10">
        <f>IF(OR(G3850="",LEFT(A3850,1)="C",D3850&lt;=0,F3850&lt;=0,ISNUMBER(MATCH(B3850,NonProduct,0)),LEFT(B3850,5)="gift_",H3850&lt;&gt;"United Kingdom"),"Drop","Keep")</f>
        <v/>
      </c>
    </row>
    <row r="3851">
      <c r="A3851" t="n">
        <v>540352</v>
      </c>
      <c r="B3851" t="inlineStr">
        <is>
          <t>85163B</t>
        </is>
      </c>
      <c r="C3851" t="inlineStr">
        <is>
          <t xml:space="preserve">BLACK BAROQUE WALL CLOCK </t>
        </is>
      </c>
      <c r="D3851" t="n">
        <v>1</v>
      </c>
      <c r="E3851" s="8" t="n">
        <v>40549.60208333333</v>
      </c>
      <c r="F3851" s="9" t="n">
        <v>8.470000000000001</v>
      </c>
      <c r="H3851" t="inlineStr">
        <is>
          <t>United Kingdom</t>
        </is>
      </c>
      <c r="I3851" s="10">
        <f>IF(OR(G3851="",LEFT(A3851,1)="C",D3851&lt;=0,F3851&lt;=0,ISNUMBER(MATCH(B3851,NonProduct,0)),LEFT(B3851,5)="gift_",H3851&lt;&gt;"United Kingdom"),"Drop","Keep")</f>
        <v/>
      </c>
    </row>
    <row r="3852">
      <c r="A3852" t="n">
        <v>540352</v>
      </c>
      <c r="B3852" t="inlineStr">
        <is>
          <t>85169C</t>
        </is>
      </c>
      <c r="C3852" t="inlineStr">
        <is>
          <t>EAU DE NIL LOVE BIRD CANDLE</t>
        </is>
      </c>
      <c r="D3852" t="n">
        <v>3</v>
      </c>
      <c r="E3852" s="8" t="n">
        <v>40549.60208333333</v>
      </c>
      <c r="F3852" s="9" t="n">
        <v>0.85</v>
      </c>
      <c r="H3852" t="inlineStr">
        <is>
          <t>United Kingdom</t>
        </is>
      </c>
      <c r="I3852" s="10">
        <f>IF(OR(G3852="",LEFT(A3852,1)="C",D3852&lt;=0,F3852&lt;=0,ISNUMBER(MATCH(B3852,NonProduct,0)),LEFT(B3852,5)="gift_",H3852&lt;&gt;"United Kingdom"),"Drop","Keep")</f>
        <v/>
      </c>
    </row>
    <row r="3853">
      <c r="A3853" t="n">
        <v>540352</v>
      </c>
      <c r="B3853" t="inlineStr">
        <is>
          <t>85170C</t>
        </is>
      </c>
      <c r="C3853" t="inlineStr">
        <is>
          <t>SET/6 EAU DE NIL BIRD T-LIGHTS</t>
        </is>
      </c>
      <c r="D3853" t="n">
        <v>1</v>
      </c>
      <c r="E3853" s="8" t="n">
        <v>40549.60208333333</v>
      </c>
      <c r="F3853" s="9" t="n">
        <v>2.51</v>
      </c>
      <c r="H3853" t="inlineStr">
        <is>
          <t>United Kingdom</t>
        </is>
      </c>
      <c r="I3853" s="10">
        <f>IF(OR(G3853="",LEFT(A3853,1)="C",D3853&lt;=0,F3853&lt;=0,ISNUMBER(MATCH(B3853,NonProduct,0)),LEFT(B3853,5)="gift_",H3853&lt;&gt;"United Kingdom"),"Drop","Keep")</f>
        <v/>
      </c>
    </row>
    <row r="3854">
      <c r="A3854" t="n">
        <v>540352</v>
      </c>
      <c r="B3854" t="inlineStr">
        <is>
          <t>85170D</t>
        </is>
      </c>
      <c r="C3854" t="inlineStr">
        <is>
          <t>SET/6 PINK BIRD T-LIGHT CANDLES</t>
        </is>
      </c>
      <c r="D3854" t="n">
        <v>1</v>
      </c>
      <c r="E3854" s="8" t="n">
        <v>40549.60208333333</v>
      </c>
      <c r="F3854" s="9" t="n">
        <v>2.51</v>
      </c>
      <c r="H3854" t="inlineStr">
        <is>
          <t>United Kingdom</t>
        </is>
      </c>
      <c r="I3854" s="10">
        <f>IF(OR(G3854="",LEFT(A3854,1)="C",D3854&lt;=0,F3854&lt;=0,ISNUMBER(MATCH(B3854,NonProduct,0)),LEFT(B3854,5)="gift_",H3854&lt;&gt;"United Kingdom"),"Drop","Keep")</f>
        <v/>
      </c>
    </row>
    <row r="3855">
      <c r="A3855" t="n">
        <v>540352</v>
      </c>
      <c r="B3855" t="inlineStr">
        <is>
          <t>85179C</t>
        </is>
      </c>
      <c r="C3855" t="inlineStr">
        <is>
          <t>PINK BITTY LIGHT CHAIN</t>
        </is>
      </c>
      <c r="D3855" t="n">
        <v>1</v>
      </c>
      <c r="E3855" s="8" t="n">
        <v>40549.60208333333</v>
      </c>
      <c r="F3855" s="9" t="n">
        <v>2.51</v>
      </c>
      <c r="H3855" t="inlineStr">
        <is>
          <t>United Kingdom</t>
        </is>
      </c>
      <c r="I3855" s="10">
        <f>IF(OR(G3855="",LEFT(A3855,1)="C",D3855&lt;=0,F3855&lt;=0,ISNUMBER(MATCH(B3855,NonProduct,0)),LEFT(B3855,5)="gift_",H3855&lt;&gt;"United Kingdom"),"Drop","Keep")</f>
        <v/>
      </c>
    </row>
    <row r="3856">
      <c r="A3856" t="n">
        <v>540352</v>
      </c>
      <c r="B3856" t="inlineStr">
        <is>
          <t>85180A</t>
        </is>
      </c>
      <c r="C3856" t="inlineStr">
        <is>
          <t xml:space="preserve">RED HEARTS LIGHT CHAIN </t>
        </is>
      </c>
      <c r="D3856" t="n">
        <v>1</v>
      </c>
      <c r="E3856" s="8" t="n">
        <v>40549.60208333333</v>
      </c>
      <c r="F3856" s="9" t="n">
        <v>2.51</v>
      </c>
      <c r="H3856" t="inlineStr">
        <is>
          <t>United Kingdom</t>
        </is>
      </c>
      <c r="I3856" s="10">
        <f>IF(OR(G3856="",LEFT(A3856,1)="C",D3856&lt;=0,F3856&lt;=0,ISNUMBER(MATCH(B3856,NonProduct,0)),LEFT(B3856,5)="gift_",H3856&lt;&gt;"United Kingdom"),"Drop","Keep")</f>
        <v/>
      </c>
    </row>
    <row r="3857">
      <c r="A3857" t="n">
        <v>540352</v>
      </c>
      <c r="B3857" t="inlineStr">
        <is>
          <t>85180B</t>
        </is>
      </c>
      <c r="C3857" t="inlineStr">
        <is>
          <t xml:space="preserve">PINK HEARTS LIGHT CHAIN </t>
        </is>
      </c>
      <c r="D3857" t="n">
        <v>2</v>
      </c>
      <c r="E3857" s="8" t="n">
        <v>40549.60208333333</v>
      </c>
      <c r="F3857" s="9" t="n">
        <v>2.51</v>
      </c>
      <c r="H3857" t="inlineStr">
        <is>
          <t>United Kingdom</t>
        </is>
      </c>
      <c r="I3857" s="10">
        <f>IF(OR(G3857="",LEFT(A3857,1)="C",D3857&lt;=0,F3857&lt;=0,ISNUMBER(MATCH(B3857,NonProduct,0)),LEFT(B3857,5)="gift_",H3857&lt;&gt;"United Kingdom"),"Drop","Keep")</f>
        <v/>
      </c>
    </row>
    <row r="3858">
      <c r="A3858" t="n">
        <v>540352</v>
      </c>
      <c r="B3858" t="inlineStr">
        <is>
          <t>85184C</t>
        </is>
      </c>
      <c r="C3858" t="inlineStr">
        <is>
          <t>S/4 VALENTINE DECOUPAGE HEART BOX</t>
        </is>
      </c>
      <c r="D3858" t="n">
        <v>3</v>
      </c>
      <c r="E3858" s="8" t="n">
        <v>40549.60208333333</v>
      </c>
      <c r="F3858" s="9" t="n">
        <v>3.36</v>
      </c>
      <c r="H3858" t="inlineStr">
        <is>
          <t>United Kingdom</t>
        </is>
      </c>
      <c r="I3858" s="10">
        <f>IF(OR(G3858="",LEFT(A3858,1)="C",D3858&lt;=0,F3858&lt;=0,ISNUMBER(MATCH(B3858,NonProduct,0)),LEFT(B3858,5)="gift_",H3858&lt;&gt;"United Kingdom"),"Drop","Keep")</f>
        <v/>
      </c>
    </row>
    <row r="3859">
      <c r="A3859" t="n">
        <v>540352</v>
      </c>
      <c r="B3859" t="inlineStr">
        <is>
          <t>85199S</t>
        </is>
      </c>
      <c r="C3859" t="inlineStr">
        <is>
          <t>SMALL HANGING IVORY/RED WOOD BIRD</t>
        </is>
      </c>
      <c r="D3859" t="n">
        <v>1</v>
      </c>
      <c r="E3859" s="8" t="n">
        <v>40549.60208333333</v>
      </c>
      <c r="F3859" s="9" t="n">
        <v>0.85</v>
      </c>
      <c r="H3859" t="inlineStr">
        <is>
          <t>United Kingdom</t>
        </is>
      </c>
      <c r="I3859" s="10">
        <f>IF(OR(G3859="",LEFT(A3859,1)="C",D3859&lt;=0,F3859&lt;=0,ISNUMBER(MATCH(B3859,NonProduct,0)),LEFT(B3859,5)="gift_",H3859&lt;&gt;"United Kingdom"),"Drop","Keep")</f>
        <v/>
      </c>
    </row>
    <row r="3860">
      <c r="A3860" t="n">
        <v>540352</v>
      </c>
      <c r="B3860" t="n">
        <v>85202</v>
      </c>
      <c r="C3860" t="inlineStr">
        <is>
          <t>HANGING WOOD AND FELT HEART</t>
        </is>
      </c>
      <c r="D3860" t="n">
        <v>4</v>
      </c>
      <c r="E3860" s="8" t="n">
        <v>40549.60208333333</v>
      </c>
      <c r="F3860" s="9" t="n">
        <v>0.43</v>
      </c>
      <c r="H3860" t="inlineStr">
        <is>
          <t>United Kingdom</t>
        </is>
      </c>
      <c r="I3860" s="10">
        <f>IF(OR(G3860="",LEFT(A3860,1)="C",D3860&lt;=0,F3860&lt;=0,ISNUMBER(MATCH(B3860,NonProduct,0)),LEFT(B3860,5)="gift_",H3860&lt;&gt;"United Kingdom"),"Drop","Keep")</f>
        <v/>
      </c>
    </row>
    <row r="3861">
      <c r="A3861" t="n">
        <v>540352</v>
      </c>
      <c r="B3861" t="inlineStr">
        <is>
          <t>90003E</t>
        </is>
      </c>
      <c r="C3861" t="inlineStr">
        <is>
          <t>GREEN PAIR HEART HAIR SLIDES</t>
        </is>
      </c>
      <c r="D3861" t="n">
        <v>1</v>
      </c>
      <c r="E3861" s="8" t="n">
        <v>40549.60208333333</v>
      </c>
      <c r="F3861" s="9" t="n">
        <v>3.81</v>
      </c>
      <c r="H3861" t="inlineStr">
        <is>
          <t>United Kingdom</t>
        </is>
      </c>
      <c r="I3861" s="10">
        <f>IF(OR(G3861="",LEFT(A3861,1)="C",D3861&lt;=0,F3861&lt;=0,ISNUMBER(MATCH(B3861,NonProduct,0)),LEFT(B3861,5)="gift_",H3861&lt;&gt;"United Kingdom"),"Drop","Keep")</f>
        <v/>
      </c>
    </row>
    <row r="3862">
      <c r="A3862" t="n">
        <v>540352</v>
      </c>
      <c r="B3862" t="inlineStr">
        <is>
          <t>90040B</t>
        </is>
      </c>
      <c r="C3862" t="inlineStr">
        <is>
          <t>MURANO STYLE GLASS BRACELET BLACK</t>
        </is>
      </c>
      <c r="D3862" t="n">
        <v>1</v>
      </c>
      <c r="E3862" s="8" t="n">
        <v>40549.60208333333</v>
      </c>
      <c r="F3862" s="9" t="n">
        <v>3.81</v>
      </c>
      <c r="H3862" t="inlineStr">
        <is>
          <t>United Kingdom</t>
        </is>
      </c>
      <c r="I3862" s="10">
        <f>IF(OR(G3862="",LEFT(A3862,1)="C",D3862&lt;=0,F3862&lt;=0,ISNUMBER(MATCH(B3862,NonProduct,0)),LEFT(B3862,5)="gift_",H3862&lt;&gt;"United Kingdom"),"Drop","Keep")</f>
        <v/>
      </c>
    </row>
    <row r="3863">
      <c r="A3863" t="n">
        <v>540352</v>
      </c>
      <c r="B3863" t="inlineStr">
        <is>
          <t>90059B</t>
        </is>
      </c>
      <c r="C3863" t="inlineStr">
        <is>
          <t>DIAMANTE HAIR GRIP PACK/2 BLACK DIA</t>
        </is>
      </c>
      <c r="D3863" t="n">
        <v>1</v>
      </c>
      <c r="E3863" s="8" t="n">
        <v>40549.60208333333</v>
      </c>
      <c r="F3863" s="9" t="n">
        <v>1.69</v>
      </c>
      <c r="H3863" t="inlineStr">
        <is>
          <t>United Kingdom</t>
        </is>
      </c>
      <c r="I3863" s="10">
        <f>IF(OR(G3863="",LEFT(A3863,1)="C",D3863&lt;=0,F3863&lt;=0,ISNUMBER(MATCH(B3863,NonProduct,0)),LEFT(B3863,5)="gift_",H3863&lt;&gt;"United Kingdom"),"Drop","Keep")</f>
        <v/>
      </c>
    </row>
    <row r="3864">
      <c r="A3864" t="n">
        <v>540352</v>
      </c>
      <c r="B3864" t="n">
        <v>90086</v>
      </c>
      <c r="C3864" t="inlineStr">
        <is>
          <t>CRYSTAL FROG PHONE CHARM</t>
        </is>
      </c>
      <c r="D3864" t="n">
        <v>1</v>
      </c>
      <c r="E3864" s="8" t="n">
        <v>40549.60208333333</v>
      </c>
      <c r="F3864" s="9" t="n">
        <v>1.66</v>
      </c>
      <c r="H3864" t="inlineStr">
        <is>
          <t>United Kingdom</t>
        </is>
      </c>
      <c r="I3864" s="10">
        <f>IF(OR(G3864="",LEFT(A3864,1)="C",D3864&lt;=0,F3864&lt;=0,ISNUMBER(MATCH(B3864,NonProduct,0)),LEFT(B3864,5)="gift_",H3864&lt;&gt;"United Kingdom"),"Drop","Keep")</f>
        <v/>
      </c>
    </row>
    <row r="3865">
      <c r="A3865" t="n">
        <v>540352</v>
      </c>
      <c r="B3865" t="n">
        <v>90114</v>
      </c>
      <c r="C3865" t="inlineStr">
        <is>
          <t>SUMMER DAISIES BAG CHARM</t>
        </is>
      </c>
      <c r="D3865" t="n">
        <v>5</v>
      </c>
      <c r="E3865" s="8" t="n">
        <v>40549.60208333333</v>
      </c>
      <c r="F3865" s="9" t="n">
        <v>2.51</v>
      </c>
      <c r="H3865" t="inlineStr">
        <is>
          <t>United Kingdom</t>
        </is>
      </c>
      <c r="I3865" s="10">
        <f>IF(OR(G3865="",LEFT(A3865,1)="C",D3865&lt;=0,F3865&lt;=0,ISNUMBER(MATCH(B3865,NonProduct,0)),LEFT(B3865,5)="gift_",H3865&lt;&gt;"United Kingdom"),"Drop","Keep")</f>
        <v/>
      </c>
    </row>
    <row r="3866">
      <c r="A3866" t="n">
        <v>540352</v>
      </c>
      <c r="B3866" t="n">
        <v>90115</v>
      </c>
      <c r="C3866" t="inlineStr">
        <is>
          <t>SUMMER BUTTERFLIES BAG CHARM</t>
        </is>
      </c>
      <c r="D3866" t="n">
        <v>6</v>
      </c>
      <c r="E3866" s="8" t="n">
        <v>40549.60208333333</v>
      </c>
      <c r="F3866" s="9" t="n">
        <v>2.51</v>
      </c>
      <c r="H3866" t="inlineStr">
        <is>
          <t>United Kingdom</t>
        </is>
      </c>
      <c r="I3866" s="10">
        <f>IF(OR(G3866="",LEFT(A3866,1)="C",D3866&lt;=0,F3866&lt;=0,ISNUMBER(MATCH(B3866,NonProduct,0)),LEFT(B3866,5)="gift_",H3866&lt;&gt;"United Kingdom"),"Drop","Keep")</f>
        <v/>
      </c>
    </row>
    <row r="3867">
      <c r="A3867" t="n">
        <v>540352</v>
      </c>
      <c r="B3867" t="n">
        <v>90118</v>
      </c>
      <c r="C3867" t="inlineStr">
        <is>
          <t>PINK DAISY BAG CHARM</t>
        </is>
      </c>
      <c r="D3867" t="n">
        <v>2</v>
      </c>
      <c r="E3867" s="8" t="n">
        <v>40549.60208333333</v>
      </c>
      <c r="F3867" s="9" t="n">
        <v>2.51</v>
      </c>
      <c r="H3867" t="inlineStr">
        <is>
          <t>United Kingdom</t>
        </is>
      </c>
      <c r="I3867" s="10">
        <f>IF(OR(G3867="",LEFT(A3867,1)="C",D3867&lt;=0,F3867&lt;=0,ISNUMBER(MATCH(B3867,NonProduct,0)),LEFT(B3867,5)="gift_",H3867&lt;&gt;"United Kingdom"),"Drop","Keep")</f>
        <v/>
      </c>
    </row>
    <row r="3868">
      <c r="A3868" t="n">
        <v>540352</v>
      </c>
      <c r="B3868" t="inlineStr">
        <is>
          <t>90125B</t>
        </is>
      </c>
      <c r="C3868" t="inlineStr">
        <is>
          <t>AQUA BERTIE GLASS BEAD BAG CHARM</t>
        </is>
      </c>
      <c r="D3868" t="n">
        <v>1</v>
      </c>
      <c r="E3868" s="8" t="n">
        <v>40549.60208333333</v>
      </c>
      <c r="F3868" s="9" t="n">
        <v>1.66</v>
      </c>
      <c r="H3868" t="inlineStr">
        <is>
          <t>United Kingdom</t>
        </is>
      </c>
      <c r="I3868" s="10">
        <f>IF(OR(G3868="",LEFT(A3868,1)="C",D3868&lt;=0,F3868&lt;=0,ISNUMBER(MATCH(B3868,NonProduct,0)),LEFT(B3868,5)="gift_",H3868&lt;&gt;"United Kingdom"),"Drop","Keep")</f>
        <v/>
      </c>
    </row>
    <row r="3869">
      <c r="A3869" t="n">
        <v>540352</v>
      </c>
      <c r="B3869" t="inlineStr">
        <is>
          <t>90125D</t>
        </is>
      </c>
      <c r="C3869" t="inlineStr">
        <is>
          <t>PURPLE BERTIE GLASS BEAD BAG CHARM</t>
        </is>
      </c>
      <c r="D3869" t="n">
        <v>2</v>
      </c>
      <c r="E3869" s="8" t="n">
        <v>40549.60208333333</v>
      </c>
      <c r="F3869" s="9" t="n">
        <v>1.66</v>
      </c>
      <c r="H3869" t="inlineStr">
        <is>
          <t>United Kingdom</t>
        </is>
      </c>
      <c r="I3869" s="10">
        <f>IF(OR(G3869="",LEFT(A3869,1)="C",D3869&lt;=0,F3869&lt;=0,ISNUMBER(MATCH(B3869,NonProduct,0)),LEFT(B3869,5)="gift_",H3869&lt;&gt;"United Kingdom"),"Drop","Keep")</f>
        <v/>
      </c>
    </row>
    <row r="3870">
      <c r="A3870" t="n">
        <v>540352</v>
      </c>
      <c r="B3870" t="inlineStr">
        <is>
          <t>90161B</t>
        </is>
      </c>
      <c r="C3870" t="inlineStr">
        <is>
          <t>ANT COPPER TURQ BOUDICCA BRACELET</t>
        </is>
      </c>
      <c r="D3870" t="n">
        <v>1</v>
      </c>
      <c r="E3870" s="8" t="n">
        <v>40549.60208333333</v>
      </c>
      <c r="F3870" s="9" t="n">
        <v>5.09</v>
      </c>
      <c r="H3870" t="inlineStr">
        <is>
          <t>United Kingdom</t>
        </is>
      </c>
      <c r="I3870" s="10">
        <f>IF(OR(G3870="",LEFT(A3870,1)="C",D3870&lt;=0,F3870&lt;=0,ISNUMBER(MATCH(B3870,NonProduct,0)),LEFT(B3870,5)="gift_",H3870&lt;&gt;"United Kingdom"),"Drop","Keep")</f>
        <v/>
      </c>
    </row>
    <row r="3871">
      <c r="A3871" t="n">
        <v>540352</v>
      </c>
      <c r="B3871" t="inlineStr">
        <is>
          <t>90161D</t>
        </is>
      </c>
      <c r="C3871" t="inlineStr">
        <is>
          <t>ANT COPPER PINK BOUDICCA BRACELET</t>
        </is>
      </c>
      <c r="D3871" t="n">
        <v>1</v>
      </c>
      <c r="E3871" s="8" t="n">
        <v>40549.60208333333</v>
      </c>
      <c r="F3871" s="9" t="n">
        <v>5.09</v>
      </c>
      <c r="H3871" t="inlineStr">
        <is>
          <t>United Kingdom</t>
        </is>
      </c>
      <c r="I3871" s="10">
        <f>IF(OR(G3871="",LEFT(A3871,1)="C",D3871&lt;=0,F3871&lt;=0,ISNUMBER(MATCH(B3871,NonProduct,0)),LEFT(B3871,5)="gift_",H3871&lt;&gt;"United Kingdom"),"Drop","Keep")</f>
        <v/>
      </c>
    </row>
    <row r="3872">
      <c r="A3872" t="n">
        <v>540352</v>
      </c>
      <c r="B3872" t="inlineStr">
        <is>
          <t>90163A</t>
        </is>
      </c>
      <c r="C3872" t="inlineStr">
        <is>
          <t>PINK ROSEBUD &amp; PEARL NECKLACE</t>
        </is>
      </c>
      <c r="D3872" t="n">
        <v>1</v>
      </c>
      <c r="E3872" s="8" t="n">
        <v>40549.60208333333</v>
      </c>
      <c r="F3872" s="9" t="n">
        <v>7.64</v>
      </c>
      <c r="H3872" t="inlineStr">
        <is>
          <t>United Kingdom</t>
        </is>
      </c>
      <c r="I3872" s="10">
        <f>IF(OR(G3872="",LEFT(A3872,1)="C",D3872&lt;=0,F3872&lt;=0,ISNUMBER(MATCH(B3872,NonProduct,0)),LEFT(B3872,5)="gift_",H3872&lt;&gt;"United Kingdom"),"Drop","Keep")</f>
        <v/>
      </c>
    </row>
    <row r="3873">
      <c r="A3873" t="n">
        <v>540352</v>
      </c>
      <c r="B3873" t="inlineStr">
        <is>
          <t>90164A</t>
        </is>
      </c>
      <c r="C3873" t="inlineStr">
        <is>
          <t>PINK ROSEBUD PEARL BRACELET</t>
        </is>
      </c>
      <c r="D3873" t="n">
        <v>1</v>
      </c>
      <c r="E3873" s="8" t="n">
        <v>40549.60208333333</v>
      </c>
      <c r="F3873" s="9" t="n">
        <v>7.64</v>
      </c>
      <c r="H3873" t="inlineStr">
        <is>
          <t>United Kingdom</t>
        </is>
      </c>
      <c r="I3873" s="10">
        <f>IF(OR(G3873="",LEFT(A3873,1)="C",D3873&lt;=0,F3873&lt;=0,ISNUMBER(MATCH(B3873,NonProduct,0)),LEFT(B3873,5)="gift_",H3873&lt;&gt;"United Kingdom"),"Drop","Keep")</f>
        <v/>
      </c>
    </row>
    <row r="3874">
      <c r="A3874" t="n">
        <v>540352</v>
      </c>
      <c r="B3874" t="inlineStr">
        <is>
          <t>90165A</t>
        </is>
      </c>
      <c r="C3874" t="inlineStr">
        <is>
          <t>PINK ROSEBUD PEARL EARRINGS</t>
        </is>
      </c>
      <c r="D3874" t="n">
        <v>1</v>
      </c>
      <c r="E3874" s="8" t="n">
        <v>40549.60208333333</v>
      </c>
      <c r="F3874" s="9" t="n">
        <v>2.54</v>
      </c>
      <c r="H3874" t="inlineStr">
        <is>
          <t>United Kingdom</t>
        </is>
      </c>
      <c r="I3874" s="10">
        <f>IF(OR(G3874="",LEFT(A3874,1)="C",D3874&lt;=0,F3874&lt;=0,ISNUMBER(MATCH(B3874,NonProduct,0)),LEFT(B3874,5)="gift_",H3874&lt;&gt;"United Kingdom"),"Drop","Keep")</f>
        <v/>
      </c>
    </row>
    <row r="3875">
      <c r="A3875" t="n">
        <v>540352</v>
      </c>
      <c r="B3875" t="inlineStr">
        <is>
          <t>90175B</t>
        </is>
      </c>
      <c r="C3875" t="inlineStr">
        <is>
          <t>PINK GLASS CHUNKY CHARM BRACELET</t>
        </is>
      </c>
      <c r="D3875" t="n">
        <v>1</v>
      </c>
      <c r="E3875" s="8" t="n">
        <v>40549.60208333333</v>
      </c>
      <c r="F3875" s="9" t="n">
        <v>9.34</v>
      </c>
      <c r="H3875" t="inlineStr">
        <is>
          <t>United Kingdom</t>
        </is>
      </c>
      <c r="I3875" s="10">
        <f>IF(OR(G3875="",LEFT(A3875,1)="C",D3875&lt;=0,F3875&lt;=0,ISNUMBER(MATCH(B3875,NonProduct,0)),LEFT(B3875,5)="gift_",H3875&lt;&gt;"United Kingdom"),"Drop","Keep")</f>
        <v/>
      </c>
    </row>
    <row r="3876">
      <c r="A3876" t="n">
        <v>540352</v>
      </c>
      <c r="B3876" t="inlineStr">
        <is>
          <t>90175D</t>
        </is>
      </c>
      <c r="C3876" t="inlineStr">
        <is>
          <t>TIGRIS EYE CHUNKY CHARM BRACELET</t>
        </is>
      </c>
      <c r="D3876" t="n">
        <v>1</v>
      </c>
      <c r="E3876" s="8" t="n">
        <v>40549.60208333333</v>
      </c>
      <c r="F3876" s="9" t="n">
        <v>9.34</v>
      </c>
      <c r="H3876" t="inlineStr">
        <is>
          <t>United Kingdom</t>
        </is>
      </c>
      <c r="I3876" s="10">
        <f>IF(OR(G3876="",LEFT(A3876,1)="C",D3876&lt;=0,F3876&lt;=0,ISNUMBER(MATCH(B3876,NonProduct,0)),LEFT(B3876,5)="gift_",H3876&lt;&gt;"United Kingdom"),"Drop","Keep")</f>
        <v/>
      </c>
    </row>
    <row r="3877">
      <c r="A3877" t="n">
        <v>540352</v>
      </c>
      <c r="B3877" t="inlineStr">
        <is>
          <t>90177C</t>
        </is>
      </c>
      <c r="C3877" t="inlineStr">
        <is>
          <t>DROP DIAMANTE EARRINGS CRYSTAL</t>
        </is>
      </c>
      <c r="D3877" t="n">
        <v>1</v>
      </c>
      <c r="E3877" s="8" t="n">
        <v>40549.60208333333</v>
      </c>
      <c r="F3877" s="9" t="n">
        <v>2.96</v>
      </c>
      <c r="H3877" t="inlineStr">
        <is>
          <t>United Kingdom</t>
        </is>
      </c>
      <c r="I3877" s="10">
        <f>IF(OR(G3877="",LEFT(A3877,1)="C",D3877&lt;=0,F3877&lt;=0,ISNUMBER(MATCH(B3877,NonProduct,0)),LEFT(B3877,5)="gift_",H3877&lt;&gt;"United Kingdom"),"Drop","Keep")</f>
        <v/>
      </c>
    </row>
    <row r="3878">
      <c r="A3878" t="n">
        <v>540352</v>
      </c>
      <c r="B3878" t="inlineStr">
        <is>
          <t>90182C</t>
        </is>
      </c>
      <c r="C3878" t="inlineStr">
        <is>
          <t>BLACK 3 BEAD DROP EARRINGS</t>
        </is>
      </c>
      <c r="D3878" t="n">
        <v>1</v>
      </c>
      <c r="E3878" s="8" t="n">
        <v>40549.60208333333</v>
      </c>
      <c r="F3878" s="9" t="n">
        <v>2.96</v>
      </c>
      <c r="H3878" t="inlineStr">
        <is>
          <t>United Kingdom</t>
        </is>
      </c>
      <c r="I3878" s="10">
        <f>IF(OR(G3878="",LEFT(A3878,1)="C",D3878&lt;=0,F3878&lt;=0,ISNUMBER(MATCH(B3878,NonProduct,0)),LEFT(B3878,5)="gift_",H3878&lt;&gt;"United Kingdom"),"Drop","Keep")</f>
        <v/>
      </c>
    </row>
    <row r="3879">
      <c r="A3879" t="n">
        <v>540352</v>
      </c>
      <c r="B3879" t="inlineStr">
        <is>
          <t>90184A</t>
        </is>
      </c>
      <c r="C3879" t="inlineStr">
        <is>
          <t>AMBER CHUNKY BEAD BRACELET W STRAP</t>
        </is>
      </c>
      <c r="D3879" t="n">
        <v>1</v>
      </c>
      <c r="E3879" s="8" t="n">
        <v>40549.60208333333</v>
      </c>
      <c r="F3879" s="9" t="n">
        <v>9.34</v>
      </c>
      <c r="H3879" t="inlineStr">
        <is>
          <t>United Kingdom</t>
        </is>
      </c>
      <c r="I3879" s="10">
        <f>IF(OR(G3879="",LEFT(A3879,1)="C",D3879&lt;=0,F3879&lt;=0,ISNUMBER(MATCH(B3879,NonProduct,0)),LEFT(B3879,5)="gift_",H3879&lt;&gt;"United Kingdom"),"Drop","Keep")</f>
        <v/>
      </c>
    </row>
    <row r="3880">
      <c r="A3880" t="n">
        <v>540352</v>
      </c>
      <c r="B3880" t="inlineStr">
        <is>
          <t>90202A</t>
        </is>
      </c>
      <c r="C3880" t="inlineStr">
        <is>
          <t>PURPLE ENAMEL FLOWER HAIR TIE</t>
        </is>
      </c>
      <c r="D3880" t="n">
        <v>1</v>
      </c>
      <c r="E3880" s="8" t="n">
        <v>40549.60208333333</v>
      </c>
      <c r="F3880" s="9" t="n">
        <v>2.96</v>
      </c>
      <c r="H3880" t="inlineStr">
        <is>
          <t>United Kingdom</t>
        </is>
      </c>
      <c r="I3880" s="10">
        <f>IF(OR(G3880="",LEFT(A3880,1)="C",D3880&lt;=0,F3880&lt;=0,ISNUMBER(MATCH(B3880,NonProduct,0)),LEFT(B3880,5)="gift_",H3880&lt;&gt;"United Kingdom"),"Drop","Keep")</f>
        <v/>
      </c>
    </row>
    <row r="3881">
      <c r="A3881" t="n">
        <v>540352</v>
      </c>
      <c r="B3881" t="inlineStr">
        <is>
          <t>90205A</t>
        </is>
      </c>
      <c r="C3881" t="inlineStr">
        <is>
          <t>LARGE MINT DIAMANTE HAIRSLIDE</t>
        </is>
      </c>
      <c r="D3881" t="n">
        <v>2</v>
      </c>
      <c r="E3881" s="8" t="n">
        <v>40549.60208333333</v>
      </c>
      <c r="F3881" s="9" t="n">
        <v>1.69</v>
      </c>
      <c r="H3881" t="inlineStr">
        <is>
          <t>United Kingdom</t>
        </is>
      </c>
      <c r="I3881" s="10">
        <f>IF(OR(G3881="",LEFT(A3881,1)="C",D3881&lt;=0,F3881&lt;=0,ISNUMBER(MATCH(B3881,NonProduct,0)),LEFT(B3881,5)="gift_",H3881&lt;&gt;"United Kingdom"),"Drop","Keep")</f>
        <v/>
      </c>
    </row>
    <row r="3882">
      <c r="A3882" t="n">
        <v>540352</v>
      </c>
      <c r="B3882" t="inlineStr">
        <is>
          <t>90209B</t>
        </is>
      </c>
      <c r="C3882" t="inlineStr">
        <is>
          <t>GREEN ENAMEL+GLASS HAIR COMB</t>
        </is>
      </c>
      <c r="D3882" t="n">
        <v>3</v>
      </c>
      <c r="E3882" s="8" t="n">
        <v>40549.60208333333</v>
      </c>
      <c r="F3882" s="9" t="n">
        <v>2.11</v>
      </c>
      <c r="H3882" t="inlineStr">
        <is>
          <t>United Kingdom</t>
        </is>
      </c>
      <c r="I3882" s="10">
        <f>IF(OR(G3882="",LEFT(A3882,1)="C",D3882&lt;=0,F3882&lt;=0,ISNUMBER(MATCH(B3882,NonProduct,0)),LEFT(B3882,5)="gift_",H3882&lt;&gt;"United Kingdom"),"Drop","Keep")</f>
        <v/>
      </c>
    </row>
    <row r="3883">
      <c r="A3883" t="n">
        <v>540352</v>
      </c>
      <c r="B3883" t="inlineStr">
        <is>
          <t>90209C</t>
        </is>
      </c>
      <c r="C3883" t="inlineStr">
        <is>
          <t>PINK ENAMEL+GLASS HAIR COMB</t>
        </is>
      </c>
      <c r="D3883" t="n">
        <v>1</v>
      </c>
      <c r="E3883" s="8" t="n">
        <v>40549.60208333333</v>
      </c>
      <c r="F3883" s="9" t="n">
        <v>2.11</v>
      </c>
      <c r="H3883" t="inlineStr">
        <is>
          <t>United Kingdom</t>
        </is>
      </c>
      <c r="I3883" s="10">
        <f>IF(OR(G3883="",LEFT(A3883,1)="C",D3883&lt;=0,F3883&lt;=0,ISNUMBER(MATCH(B3883,NonProduct,0)),LEFT(B3883,5)="gift_",H3883&lt;&gt;"United Kingdom"),"Drop","Keep")</f>
        <v/>
      </c>
    </row>
    <row r="3884">
      <c r="A3884" t="n">
        <v>540352</v>
      </c>
      <c r="B3884" t="inlineStr">
        <is>
          <t>90214D</t>
        </is>
      </c>
      <c r="C3884" t="inlineStr">
        <is>
          <t>LETTER "D" BLING KEY RING</t>
        </is>
      </c>
      <c r="D3884" t="n">
        <v>1</v>
      </c>
      <c r="E3884" s="8" t="n">
        <v>40549.60208333333</v>
      </c>
      <c r="F3884" s="9" t="n">
        <v>0.85</v>
      </c>
      <c r="H3884" t="inlineStr">
        <is>
          <t>United Kingdom</t>
        </is>
      </c>
      <c r="I3884" s="10">
        <f>IF(OR(G3884="",LEFT(A3884,1)="C",D3884&lt;=0,F3884&lt;=0,ISNUMBER(MATCH(B3884,NonProduct,0)),LEFT(B3884,5)="gift_",H3884&lt;&gt;"United Kingdom"),"Drop","Keep")</f>
        <v/>
      </c>
    </row>
    <row r="3885">
      <c r="A3885" t="n">
        <v>540352</v>
      </c>
      <c r="B3885" t="inlineStr">
        <is>
          <t>90214G</t>
        </is>
      </c>
      <c r="C3885" t="inlineStr">
        <is>
          <t>LETTER "G" BLING KEY RING</t>
        </is>
      </c>
      <c r="D3885" t="n">
        <v>1</v>
      </c>
      <c r="E3885" s="8" t="n">
        <v>40549.60208333333</v>
      </c>
      <c r="F3885" s="9" t="n">
        <v>0.85</v>
      </c>
      <c r="H3885" t="inlineStr">
        <is>
          <t>United Kingdom</t>
        </is>
      </c>
      <c r="I3885" s="10">
        <f>IF(OR(G3885="",LEFT(A3885,1)="C",D3885&lt;=0,F3885&lt;=0,ISNUMBER(MATCH(B3885,NonProduct,0)),LEFT(B3885,5)="gift_",H3885&lt;&gt;"United Kingdom"),"Drop","Keep")</f>
        <v/>
      </c>
    </row>
    <row r="3886">
      <c r="A3886" t="n">
        <v>540352</v>
      </c>
      <c r="B3886" t="inlineStr">
        <is>
          <t>90214K</t>
        </is>
      </c>
      <c r="C3886" t="inlineStr">
        <is>
          <t>LETTER "K" BLING KEY RING</t>
        </is>
      </c>
      <c r="D3886" t="n">
        <v>1</v>
      </c>
      <c r="E3886" s="8" t="n">
        <v>40549.60208333333</v>
      </c>
      <c r="F3886" s="9" t="n">
        <v>0.85</v>
      </c>
      <c r="H3886" t="inlineStr">
        <is>
          <t>United Kingdom</t>
        </is>
      </c>
      <c r="I3886" s="10">
        <f>IF(OR(G3886="",LEFT(A3886,1)="C",D3886&lt;=0,F3886&lt;=0,ISNUMBER(MATCH(B3886,NonProduct,0)),LEFT(B3886,5)="gift_",H3886&lt;&gt;"United Kingdom"),"Drop","Keep")</f>
        <v/>
      </c>
    </row>
    <row r="3887">
      <c r="A3887" t="n">
        <v>540352</v>
      </c>
      <c r="B3887" t="inlineStr">
        <is>
          <t>DOT</t>
        </is>
      </c>
      <c r="C3887" t="inlineStr">
        <is>
          <t>DOTCOM POSTAGE</t>
        </is>
      </c>
      <c r="D3887" t="n">
        <v>1</v>
      </c>
      <c r="E3887" s="8" t="n">
        <v>40549.60208333333</v>
      </c>
      <c r="F3887" s="9" t="n">
        <v>306.35</v>
      </c>
      <c r="H3887" t="inlineStr">
        <is>
          <t>United Kingdom</t>
        </is>
      </c>
      <c r="I3887" s="10">
        <f>IF(OR(G3887="",LEFT(A3887,1)="C",D3887&lt;=0,F3887&lt;=0,ISNUMBER(MATCH(B3887,NonProduct,0)),LEFT(B3887,5)="gift_",H3887&lt;&gt;"United Kingdom"),"Drop","Keep")</f>
        <v/>
      </c>
    </row>
    <row r="3888">
      <c r="A3888" t="n">
        <v>540352</v>
      </c>
      <c r="B3888" t="n">
        <v>21706</v>
      </c>
      <c r="C3888" t="inlineStr">
        <is>
          <t>FOLDING UMBRELLA RED/WHITE POLKADOT</t>
        </is>
      </c>
      <c r="D3888" t="n">
        <v>3</v>
      </c>
      <c r="E3888" s="8" t="n">
        <v>40549.60208333333</v>
      </c>
      <c r="F3888" s="9" t="n">
        <v>3.36</v>
      </c>
      <c r="H3888" t="inlineStr">
        <is>
          <t>United Kingdom</t>
        </is>
      </c>
      <c r="I3888" s="10">
        <f>IF(OR(G3888="",LEFT(A3888,1)="C",D3888&lt;=0,F3888&lt;=0,ISNUMBER(MATCH(B3888,NonProduct,0)),LEFT(B3888,5)="gift_",H3888&lt;&gt;"United Kingdom"),"Drop","Keep")</f>
        <v/>
      </c>
    </row>
    <row r="3889">
      <c r="A3889" t="n">
        <v>540352</v>
      </c>
      <c r="B3889" t="n">
        <v>21710</v>
      </c>
      <c r="C3889" t="inlineStr">
        <is>
          <t>FOLDING UMBRELLA PINKWHITE POLKADOT</t>
        </is>
      </c>
      <c r="D3889" t="n">
        <v>1</v>
      </c>
      <c r="E3889" s="8" t="n">
        <v>40549.60208333333</v>
      </c>
      <c r="F3889" s="9" t="n">
        <v>3.36</v>
      </c>
      <c r="H3889" t="inlineStr">
        <is>
          <t>United Kingdom</t>
        </is>
      </c>
      <c r="I3889" s="10">
        <f>IF(OR(G3889="",LEFT(A3889,1)="C",D3889&lt;=0,F3889&lt;=0,ISNUMBER(MATCH(B3889,NonProduct,0)),LEFT(B3889,5)="gift_",H3889&lt;&gt;"United Kingdom"),"Drop","Keep")</f>
        <v/>
      </c>
    </row>
    <row r="3890">
      <c r="A3890" t="n">
        <v>540352</v>
      </c>
      <c r="B3890" t="n">
        <v>21790</v>
      </c>
      <c r="C3890" t="inlineStr">
        <is>
          <t>VINTAGE SNAP CARDS</t>
        </is>
      </c>
      <c r="D3890" t="n">
        <v>1</v>
      </c>
      <c r="E3890" s="8" t="n">
        <v>40549.60208333333</v>
      </c>
      <c r="F3890" s="9" t="n">
        <v>1.66</v>
      </c>
      <c r="H3890" t="inlineStr">
        <is>
          <t>United Kingdom</t>
        </is>
      </c>
      <c r="I3890" s="10">
        <f>IF(OR(G3890="",LEFT(A3890,1)="C",D3890&lt;=0,F3890&lt;=0,ISNUMBER(MATCH(B3890,NonProduct,0)),LEFT(B3890,5)="gift_",H3890&lt;&gt;"United Kingdom"),"Drop","Keep")</f>
        <v/>
      </c>
    </row>
    <row r="3891">
      <c r="A3891" t="n">
        <v>540352</v>
      </c>
      <c r="B3891" t="n">
        <v>21802</v>
      </c>
      <c r="C3891" t="inlineStr">
        <is>
          <t>CHRISTMAS TREE HEART DECORATION</t>
        </is>
      </c>
      <c r="D3891" t="n">
        <v>12</v>
      </c>
      <c r="E3891" s="8" t="n">
        <v>40549.60208333333</v>
      </c>
      <c r="F3891" s="9" t="n">
        <v>0.43</v>
      </c>
      <c r="H3891" t="inlineStr">
        <is>
          <t>United Kingdom</t>
        </is>
      </c>
      <c r="I3891" s="10">
        <f>IF(OR(G3891="",LEFT(A3891,1)="C",D3891&lt;=0,F3891&lt;=0,ISNUMBER(MATCH(B3891,NonProduct,0)),LEFT(B3891,5)="gift_",H3891&lt;&gt;"United Kingdom"),"Drop","Keep")</f>
        <v/>
      </c>
    </row>
    <row r="3892">
      <c r="A3892" t="n">
        <v>540352</v>
      </c>
      <c r="B3892" t="n">
        <v>21844</v>
      </c>
      <c r="C3892" t="inlineStr">
        <is>
          <t>RED RETROSPOT MUG</t>
        </is>
      </c>
      <c r="D3892" t="n">
        <v>2</v>
      </c>
      <c r="E3892" s="8" t="n">
        <v>40549.60208333333</v>
      </c>
      <c r="F3892" s="9" t="n">
        <v>5.91</v>
      </c>
      <c r="H3892" t="inlineStr">
        <is>
          <t>United Kingdom</t>
        </is>
      </c>
      <c r="I3892" s="10">
        <f>IF(OR(G3892="",LEFT(A3892,1)="C",D3892&lt;=0,F3892&lt;=0,ISNUMBER(MATCH(B3892,NonProduct,0)),LEFT(B3892,5)="gift_",H3892&lt;&gt;"United Kingdom"),"Drop","Keep")</f>
        <v/>
      </c>
    </row>
    <row r="3893">
      <c r="A3893" t="n">
        <v>540352</v>
      </c>
      <c r="B3893" t="n">
        <v>21847</v>
      </c>
      <c r="C3893" t="inlineStr">
        <is>
          <t>GREEN  DIAMANTE PEN IN GIFT BOX</t>
        </is>
      </c>
      <c r="D3893" t="n">
        <v>1</v>
      </c>
      <c r="E3893" s="8" t="n">
        <v>40549.60208333333</v>
      </c>
      <c r="F3893" s="9" t="n">
        <v>1.66</v>
      </c>
      <c r="H3893" t="inlineStr">
        <is>
          <t>United Kingdom</t>
        </is>
      </c>
      <c r="I3893" s="10">
        <f>IF(OR(G3893="",LEFT(A3893,1)="C",D3893&lt;=0,F3893&lt;=0,ISNUMBER(MATCH(B3893,NonProduct,0)),LEFT(B3893,5)="gift_",H3893&lt;&gt;"United Kingdom"),"Drop","Keep")</f>
        <v/>
      </c>
    </row>
    <row r="3894">
      <c r="A3894" t="n">
        <v>540352</v>
      </c>
      <c r="B3894" t="n">
        <v>21065</v>
      </c>
      <c r="C3894" t="inlineStr">
        <is>
          <t>BOOM BOX SPEAKER GIRLS</t>
        </is>
      </c>
      <c r="D3894" t="n">
        <v>1</v>
      </c>
      <c r="E3894" s="8" t="n">
        <v>40549.60208333333</v>
      </c>
      <c r="F3894" s="9" t="n">
        <v>3.36</v>
      </c>
      <c r="H3894" t="inlineStr">
        <is>
          <t>United Kingdom</t>
        </is>
      </c>
      <c r="I3894" s="10">
        <f>IF(OR(G3894="",LEFT(A3894,1)="C",D3894&lt;=0,F3894&lt;=0,ISNUMBER(MATCH(B3894,NonProduct,0)),LEFT(B3894,5)="gift_",H3894&lt;&gt;"United Kingdom"),"Drop","Keep")</f>
        <v/>
      </c>
    </row>
    <row r="3895">
      <c r="A3895" t="n">
        <v>540352</v>
      </c>
      <c r="B3895" t="n">
        <v>21846</v>
      </c>
      <c r="C3895" t="inlineStr">
        <is>
          <t>PINK DIAMANTE PEN IN GIFT BOX</t>
        </is>
      </c>
      <c r="D3895" t="n">
        <v>4</v>
      </c>
      <c r="E3895" s="8" t="n">
        <v>40549.60208333333</v>
      </c>
      <c r="F3895" s="9" t="n">
        <v>1.66</v>
      </c>
      <c r="H3895" t="inlineStr">
        <is>
          <t>United Kingdom</t>
        </is>
      </c>
      <c r="I3895" s="10">
        <f>IF(OR(G3895="",LEFT(A3895,1)="C",D3895&lt;=0,F3895&lt;=0,ISNUMBER(MATCH(B3895,NonProduct,0)),LEFT(B3895,5)="gift_",H3895&lt;&gt;"United Kingdom"),"Drop","Keep")</f>
        <v/>
      </c>
    </row>
    <row r="3896">
      <c r="A3896" t="n">
        <v>540352</v>
      </c>
      <c r="B3896" t="n">
        <v>21849</v>
      </c>
      <c r="C3896" t="inlineStr">
        <is>
          <t>SILVER DIAMANTE PEN IN GIFT BOX</t>
        </is>
      </c>
      <c r="D3896" t="n">
        <v>1</v>
      </c>
      <c r="E3896" s="8" t="n">
        <v>40549.60208333333</v>
      </c>
      <c r="F3896" s="9" t="n">
        <v>1.66</v>
      </c>
      <c r="H3896" t="inlineStr">
        <is>
          <t>United Kingdom</t>
        </is>
      </c>
      <c r="I3896" s="10">
        <f>IF(OR(G3896="",LEFT(A3896,1)="C",D3896&lt;=0,F3896&lt;=0,ISNUMBER(MATCH(B3896,NonProduct,0)),LEFT(B3896,5)="gift_",H3896&lt;&gt;"United Kingdom"),"Drop","Keep")</f>
        <v/>
      </c>
    </row>
    <row r="3897">
      <c r="A3897" t="n">
        <v>540352</v>
      </c>
      <c r="B3897" t="n">
        <v>22728</v>
      </c>
      <c r="C3897" t="inlineStr">
        <is>
          <t>ALARM CLOCK BAKELIKE PINK</t>
        </is>
      </c>
      <c r="D3897" t="n">
        <v>2</v>
      </c>
      <c r="E3897" s="8" t="n">
        <v>40549.60208333333</v>
      </c>
      <c r="F3897" s="9" t="n">
        <v>7.62</v>
      </c>
      <c r="H3897" t="inlineStr">
        <is>
          <t>United Kingdom</t>
        </is>
      </c>
      <c r="I3897" s="10">
        <f>IF(OR(G3897="",LEFT(A3897,1)="C",D3897&lt;=0,F3897&lt;=0,ISNUMBER(MATCH(B3897,NonProduct,0)),LEFT(B3897,5)="gift_",H3897&lt;&gt;"United Kingdom"),"Drop","Keep")</f>
        <v/>
      </c>
    </row>
    <row r="3898">
      <c r="A3898" t="n">
        <v>540352</v>
      </c>
      <c r="B3898" t="n">
        <v>22740</v>
      </c>
      <c r="C3898" t="inlineStr">
        <is>
          <t>POLKADOT PEN</t>
        </is>
      </c>
      <c r="D3898" t="n">
        <v>2</v>
      </c>
      <c r="E3898" s="8" t="n">
        <v>40549.60208333333</v>
      </c>
      <c r="F3898" s="9" t="n">
        <v>1.66</v>
      </c>
      <c r="H3898" t="inlineStr">
        <is>
          <t>United Kingdom</t>
        </is>
      </c>
      <c r="I3898" s="10">
        <f>IF(OR(G3898="",LEFT(A3898,1)="C",D3898&lt;=0,F3898&lt;=0,ISNUMBER(MATCH(B3898,NonProduct,0)),LEFT(B3898,5)="gift_",H3898&lt;&gt;"United Kingdom"),"Drop","Keep")</f>
        <v/>
      </c>
    </row>
    <row r="3899">
      <c r="A3899" t="n">
        <v>540352</v>
      </c>
      <c r="B3899" t="n">
        <v>22753</v>
      </c>
      <c r="C3899" t="inlineStr">
        <is>
          <t xml:space="preserve">SMALL YELLOW BABUSHKA NOTEBOOK </t>
        </is>
      </c>
      <c r="D3899" t="n">
        <v>1</v>
      </c>
      <c r="E3899" s="8" t="n">
        <v>40549.60208333333</v>
      </c>
      <c r="F3899" s="9" t="n">
        <v>1.66</v>
      </c>
      <c r="H3899" t="inlineStr">
        <is>
          <t>United Kingdom</t>
        </is>
      </c>
      <c r="I3899" s="10">
        <f>IF(OR(G3899="",LEFT(A3899,1)="C",D3899&lt;=0,F3899&lt;=0,ISNUMBER(MATCH(B3899,NonProduct,0)),LEFT(B3899,5)="gift_",H3899&lt;&gt;"United Kingdom"),"Drop","Keep")</f>
        <v/>
      </c>
    </row>
    <row r="3900">
      <c r="A3900" t="n">
        <v>540352</v>
      </c>
      <c r="B3900" t="n">
        <v>22754</v>
      </c>
      <c r="C3900" t="inlineStr">
        <is>
          <t xml:space="preserve">SMALL RED BABUSHKA NOTEBOOK </t>
        </is>
      </c>
      <c r="D3900" t="n">
        <v>1</v>
      </c>
      <c r="E3900" s="8" t="n">
        <v>40549.60208333333</v>
      </c>
      <c r="F3900" s="9" t="n">
        <v>1.66</v>
      </c>
      <c r="H3900" t="inlineStr">
        <is>
          <t>United Kingdom</t>
        </is>
      </c>
      <c r="I3900" s="10">
        <f>IF(OR(G3900="",LEFT(A3900,1)="C",D3900&lt;=0,F3900&lt;=0,ISNUMBER(MATCH(B3900,NonProduct,0)),LEFT(B3900,5)="gift_",H3900&lt;&gt;"United Kingdom"),"Drop","Keep")</f>
        <v/>
      </c>
    </row>
    <row r="3901">
      <c r="A3901" t="n">
        <v>540352</v>
      </c>
      <c r="B3901" t="n">
        <v>22755</v>
      </c>
      <c r="C3901" t="inlineStr">
        <is>
          <t xml:space="preserve">SMALL PURPLE BABUSHKA NOTEBOOK </t>
        </is>
      </c>
      <c r="D3901" t="n">
        <v>2</v>
      </c>
      <c r="E3901" s="8" t="n">
        <v>40549.60208333333</v>
      </c>
      <c r="F3901" s="9" t="n">
        <v>1.66</v>
      </c>
      <c r="H3901" t="inlineStr">
        <is>
          <t>United Kingdom</t>
        </is>
      </c>
      <c r="I3901" s="10">
        <f>IF(OR(G3901="",LEFT(A3901,1)="C",D3901&lt;=0,F3901&lt;=0,ISNUMBER(MATCH(B3901,NonProduct,0)),LEFT(B3901,5)="gift_",H3901&lt;&gt;"United Kingdom"),"Drop","Keep")</f>
        <v/>
      </c>
    </row>
    <row r="3902">
      <c r="A3902" t="n">
        <v>540352</v>
      </c>
      <c r="B3902" t="n">
        <v>22804</v>
      </c>
      <c r="C3902" t="inlineStr">
        <is>
          <t>CANDLEHOLDER PINK HANGING HEART</t>
        </is>
      </c>
      <c r="D3902" t="n">
        <v>1</v>
      </c>
      <c r="E3902" s="8" t="n">
        <v>40549.60208333333</v>
      </c>
      <c r="F3902" s="9" t="n">
        <v>5.91</v>
      </c>
      <c r="H3902" t="inlineStr">
        <is>
          <t>United Kingdom</t>
        </is>
      </c>
      <c r="I3902" s="10">
        <f>IF(OR(G3902="",LEFT(A3902,1)="C",D3902&lt;=0,F3902&lt;=0,ISNUMBER(MATCH(B3902,NonProduct,0)),LEFT(B3902,5)="gift_",H3902&lt;&gt;"United Kingdom"),"Drop","Keep")</f>
        <v/>
      </c>
    </row>
    <row r="3903">
      <c r="A3903" t="n">
        <v>540352</v>
      </c>
      <c r="B3903" t="n">
        <v>22810</v>
      </c>
      <c r="C3903" t="inlineStr">
        <is>
          <t>SET OF 6 T-LIGHTS SNOWMEN</t>
        </is>
      </c>
      <c r="D3903" t="n">
        <v>1</v>
      </c>
      <c r="E3903" s="8" t="n">
        <v>40549.60208333333</v>
      </c>
      <c r="F3903" s="9" t="n">
        <v>5.91</v>
      </c>
      <c r="H3903" t="inlineStr">
        <is>
          <t>United Kingdom</t>
        </is>
      </c>
      <c r="I3903" s="10">
        <f>IF(OR(G3903="",LEFT(A3903,1)="C",D3903&lt;=0,F3903&lt;=0,ISNUMBER(MATCH(B3903,NonProduct,0)),LEFT(B3903,5)="gift_",H3903&lt;&gt;"United Kingdom"),"Drop","Keep")</f>
        <v/>
      </c>
    </row>
    <row r="3904">
      <c r="A3904" t="n">
        <v>540352</v>
      </c>
      <c r="B3904" t="n">
        <v>22814</v>
      </c>
      <c r="C3904" t="inlineStr">
        <is>
          <t xml:space="preserve">CARD PARTY GAMES </t>
        </is>
      </c>
      <c r="D3904" t="n">
        <v>1</v>
      </c>
      <c r="E3904" s="8" t="n">
        <v>40549.60208333333</v>
      </c>
      <c r="F3904" s="9" t="n">
        <v>0.85</v>
      </c>
      <c r="H3904" t="inlineStr">
        <is>
          <t>United Kingdom</t>
        </is>
      </c>
      <c r="I3904" s="10">
        <f>IF(OR(G3904="",LEFT(A3904,1)="C",D3904&lt;=0,F3904&lt;=0,ISNUMBER(MATCH(B3904,NonProduct,0)),LEFT(B3904,5)="gift_",H3904&lt;&gt;"United Kingdom"),"Drop","Keep")</f>
        <v/>
      </c>
    </row>
    <row r="3905">
      <c r="A3905" t="n">
        <v>540352</v>
      </c>
      <c r="B3905" t="n">
        <v>22816</v>
      </c>
      <c r="C3905" t="inlineStr">
        <is>
          <t>CARD MOTORBIKE SANTA</t>
        </is>
      </c>
      <c r="D3905" t="n">
        <v>1</v>
      </c>
      <c r="E3905" s="8" t="n">
        <v>40549.60208333333</v>
      </c>
      <c r="F3905" s="9" t="n">
        <v>0.85</v>
      </c>
      <c r="H3905" t="inlineStr">
        <is>
          <t>United Kingdom</t>
        </is>
      </c>
      <c r="I3905" s="10">
        <f>IF(OR(G3905="",LEFT(A3905,1)="C",D3905&lt;=0,F3905&lt;=0,ISNUMBER(MATCH(B3905,NonProduct,0)),LEFT(B3905,5)="gift_",H3905&lt;&gt;"United Kingdom"),"Drop","Keep")</f>
        <v/>
      </c>
    </row>
    <row r="3906">
      <c r="A3906" t="n">
        <v>540352</v>
      </c>
      <c r="B3906" t="n">
        <v>22817</v>
      </c>
      <c r="C3906" t="inlineStr">
        <is>
          <t>CARD SUKI BIRTHDAY</t>
        </is>
      </c>
      <c r="D3906" t="n">
        <v>10</v>
      </c>
      <c r="E3906" s="8" t="n">
        <v>40549.60208333333</v>
      </c>
      <c r="F3906" s="9" t="n">
        <v>0.43</v>
      </c>
      <c r="H3906" t="inlineStr">
        <is>
          <t>United Kingdom</t>
        </is>
      </c>
      <c r="I3906" s="10">
        <f>IF(OR(G3906="",LEFT(A3906,1)="C",D3906&lt;=0,F3906&lt;=0,ISNUMBER(MATCH(B3906,NonProduct,0)),LEFT(B3906,5)="gift_",H3906&lt;&gt;"United Kingdom"),"Drop","Keep")</f>
        <v/>
      </c>
    </row>
    <row r="3907">
      <c r="A3907" t="n">
        <v>540352</v>
      </c>
      <c r="B3907" t="n">
        <v>22819</v>
      </c>
      <c r="C3907" t="inlineStr">
        <is>
          <t>BIRTHDAY CARD, RETRO SPOT</t>
        </is>
      </c>
      <c r="D3907" t="n">
        <v>5</v>
      </c>
      <c r="E3907" s="8" t="n">
        <v>40549.60208333333</v>
      </c>
      <c r="F3907" s="9" t="n">
        <v>0.43</v>
      </c>
      <c r="H3907" t="inlineStr">
        <is>
          <t>United Kingdom</t>
        </is>
      </c>
      <c r="I3907" s="10">
        <f>IF(OR(G3907="",LEFT(A3907,1)="C",D3907&lt;=0,F3907&lt;=0,ISNUMBER(MATCH(B3907,NonProduct,0)),LEFT(B3907,5)="gift_",H3907&lt;&gt;"United Kingdom"),"Drop","Keep")</f>
        <v/>
      </c>
    </row>
    <row r="3908">
      <c r="A3908" t="n">
        <v>540352</v>
      </c>
      <c r="B3908" t="n">
        <v>22834</v>
      </c>
      <c r="C3908" t="inlineStr">
        <is>
          <t>HAND WARMER BABUSHKA DESIGN</t>
        </is>
      </c>
      <c r="D3908" t="n">
        <v>7</v>
      </c>
      <c r="E3908" s="8" t="n">
        <v>40549.60208333333</v>
      </c>
      <c r="F3908" s="9" t="n">
        <v>1.66</v>
      </c>
      <c r="H3908" t="inlineStr">
        <is>
          <t>United Kingdom</t>
        </is>
      </c>
      <c r="I3908" s="10">
        <f>IF(OR(G3908="",LEFT(A3908,1)="C",D3908&lt;=0,F3908&lt;=0,ISNUMBER(MATCH(B3908,NonProduct,0)),LEFT(B3908,5)="gift_",H3908&lt;&gt;"United Kingdom"),"Drop","Keep")</f>
        <v/>
      </c>
    </row>
    <row r="3909">
      <c r="A3909" t="n">
        <v>540352</v>
      </c>
      <c r="B3909" t="n">
        <v>22835</v>
      </c>
      <c r="C3909" t="inlineStr">
        <is>
          <t>HOT WATER BOTTLE I AM SO POORLY</t>
        </is>
      </c>
      <c r="D3909" t="n">
        <v>3</v>
      </c>
      <c r="E3909" s="8" t="n">
        <v>40549.60208333333</v>
      </c>
      <c r="F3909" s="9" t="n">
        <v>9.32</v>
      </c>
      <c r="H3909" t="inlineStr">
        <is>
          <t>United Kingdom</t>
        </is>
      </c>
      <c r="I3909" s="10">
        <f>IF(OR(G3909="",LEFT(A3909,1)="C",D3909&lt;=0,F3909&lt;=0,ISNUMBER(MATCH(B3909,NonProduct,0)),LEFT(B3909,5)="gift_",H3909&lt;&gt;"United Kingdom"),"Drop","Keep")</f>
        <v/>
      </c>
    </row>
    <row r="3910">
      <c r="A3910" t="n">
        <v>540352</v>
      </c>
      <c r="B3910" t="n">
        <v>22839</v>
      </c>
      <c r="C3910" t="inlineStr">
        <is>
          <t>3 TIER CAKE TIN GREEN AND CREAM</t>
        </is>
      </c>
      <c r="D3910" t="n">
        <v>1</v>
      </c>
      <c r="E3910" s="8" t="n">
        <v>40549.60208333333</v>
      </c>
      <c r="F3910" s="9" t="n">
        <v>29.79</v>
      </c>
      <c r="H3910" t="inlineStr">
        <is>
          <t>United Kingdom</t>
        </is>
      </c>
      <c r="I3910" s="10">
        <f>IF(OR(G3910="",LEFT(A3910,1)="C",D3910&lt;=0,F3910&lt;=0,ISNUMBER(MATCH(B3910,NonProduct,0)),LEFT(B3910,5)="gift_",H3910&lt;&gt;"United Kingdom"),"Drop","Keep")</f>
        <v/>
      </c>
    </row>
    <row r="3911">
      <c r="A3911" t="n">
        <v>540352</v>
      </c>
      <c r="B3911" t="n">
        <v>22906</v>
      </c>
      <c r="C3911" t="inlineStr">
        <is>
          <t>12 MESSAGE CARDS WITH ENVELOPES</t>
        </is>
      </c>
      <c r="D3911" t="n">
        <v>1</v>
      </c>
      <c r="E3911" s="8" t="n">
        <v>40549.60208333333</v>
      </c>
      <c r="F3911" s="9" t="n">
        <v>3.36</v>
      </c>
      <c r="H3911" t="inlineStr">
        <is>
          <t>United Kingdom</t>
        </is>
      </c>
      <c r="I3911" s="10">
        <f>IF(OR(G3911="",LEFT(A3911,1)="C",D3911&lt;=0,F3911&lt;=0,ISNUMBER(MATCH(B3911,NonProduct,0)),LEFT(B3911,5)="gift_",H3911&lt;&gt;"United Kingdom"),"Drop","Keep")</f>
        <v/>
      </c>
    </row>
    <row r="3912">
      <c r="A3912" t="n">
        <v>540352</v>
      </c>
      <c r="B3912" t="n">
        <v>22910</v>
      </c>
      <c r="C3912" t="inlineStr">
        <is>
          <t>PAPER CHAIN KIT VINTAGE CHRISTMAS</t>
        </is>
      </c>
      <c r="D3912" t="n">
        <v>1</v>
      </c>
      <c r="E3912" s="8" t="n">
        <v>40549.60208333333</v>
      </c>
      <c r="F3912" s="9" t="n">
        <v>5.91</v>
      </c>
      <c r="H3912" t="inlineStr">
        <is>
          <t>United Kingdom</t>
        </is>
      </c>
      <c r="I3912" s="10">
        <f>IF(OR(G3912="",LEFT(A3912,1)="C",D3912&lt;=0,F3912&lt;=0,ISNUMBER(MATCH(B3912,NonProduct,0)),LEFT(B3912,5)="gift_",H3912&lt;&gt;"United Kingdom"),"Drop","Keep")</f>
        <v/>
      </c>
    </row>
    <row r="3913">
      <c r="A3913" t="n">
        <v>540352</v>
      </c>
      <c r="B3913" t="n">
        <v>22951</v>
      </c>
      <c r="C3913" t="inlineStr">
        <is>
          <t>60 CAKE CASES DOLLY GIRL DESIGN</t>
        </is>
      </c>
      <c r="D3913" t="n">
        <v>1</v>
      </c>
      <c r="E3913" s="8" t="n">
        <v>40549.60208333333</v>
      </c>
      <c r="F3913" s="9" t="n">
        <v>1.28</v>
      </c>
      <c r="H3913" t="inlineStr">
        <is>
          <t>United Kingdom</t>
        </is>
      </c>
      <c r="I3913" s="10">
        <f>IF(OR(G3913="",LEFT(A3913,1)="C",D3913&lt;=0,F3913&lt;=0,ISNUMBER(MATCH(B3913,NonProduct,0)),LEFT(B3913,5)="gift_",H3913&lt;&gt;"United Kingdom"),"Drop","Keep")</f>
        <v/>
      </c>
    </row>
    <row r="3914">
      <c r="A3914" t="n">
        <v>540352</v>
      </c>
      <c r="B3914" t="n">
        <v>22961</v>
      </c>
      <c r="C3914" t="inlineStr">
        <is>
          <t>JAM MAKING SET PRINTED</t>
        </is>
      </c>
      <c r="D3914" t="n">
        <v>1</v>
      </c>
      <c r="E3914" s="8" t="n">
        <v>40549.60208333333</v>
      </c>
      <c r="F3914" s="9" t="n">
        <v>3.36</v>
      </c>
      <c r="H3914" t="inlineStr">
        <is>
          <t>United Kingdom</t>
        </is>
      </c>
      <c r="I3914" s="10">
        <f>IF(OR(G3914="",LEFT(A3914,1)="C",D3914&lt;=0,F3914&lt;=0,ISNUMBER(MATCH(B3914,NonProduct,0)),LEFT(B3914,5)="gift_",H3914&lt;&gt;"United Kingdom"),"Drop","Keep")</f>
        <v/>
      </c>
    </row>
    <row r="3915">
      <c r="A3915" t="n">
        <v>540352</v>
      </c>
      <c r="B3915" t="n">
        <v>22966</v>
      </c>
      <c r="C3915" t="inlineStr">
        <is>
          <t>GINGERBREAD MAN COOKIE CUTTER</t>
        </is>
      </c>
      <c r="D3915" t="n">
        <v>1</v>
      </c>
      <c r="E3915" s="8" t="n">
        <v>40549.60208333333</v>
      </c>
      <c r="F3915" s="9" t="n">
        <v>2.51</v>
      </c>
      <c r="H3915" t="inlineStr">
        <is>
          <t>United Kingdom</t>
        </is>
      </c>
      <c r="I3915" s="10">
        <f>IF(OR(G3915="",LEFT(A3915,1)="C",D3915&lt;=0,F3915&lt;=0,ISNUMBER(MATCH(B3915,NonProduct,0)),LEFT(B3915,5)="gift_",H3915&lt;&gt;"United Kingdom"),"Drop","Keep")</f>
        <v/>
      </c>
    </row>
    <row r="3916">
      <c r="A3916" t="n">
        <v>540352</v>
      </c>
      <c r="B3916" t="n">
        <v>22988</v>
      </c>
      <c r="C3916" t="inlineStr">
        <is>
          <t xml:space="preserve">SOLDIERS EGG CUP </t>
        </is>
      </c>
      <c r="D3916" t="n">
        <v>1</v>
      </c>
      <c r="E3916" s="8" t="n">
        <v>40549.60208333333</v>
      </c>
      <c r="F3916" s="9" t="n">
        <v>2.51</v>
      </c>
      <c r="H3916" t="inlineStr">
        <is>
          <t>United Kingdom</t>
        </is>
      </c>
      <c r="I3916" s="10">
        <f>IF(OR(G3916="",LEFT(A3916,1)="C",D3916&lt;=0,F3916&lt;=0,ISNUMBER(MATCH(B3916,NonProduct,0)),LEFT(B3916,5)="gift_",H3916&lt;&gt;"United Kingdom"),"Drop","Keep")</f>
        <v/>
      </c>
    </row>
    <row r="3917">
      <c r="A3917" t="n">
        <v>540352</v>
      </c>
      <c r="B3917" t="n">
        <v>35646</v>
      </c>
      <c r="C3917" t="inlineStr">
        <is>
          <t>VINTAGE BEAD PINK EVENING BAG</t>
        </is>
      </c>
      <c r="D3917" t="n">
        <v>2</v>
      </c>
      <c r="E3917" s="8" t="n">
        <v>40549.60208333333</v>
      </c>
      <c r="F3917" s="9" t="n">
        <v>2.51</v>
      </c>
      <c r="H3917" t="inlineStr">
        <is>
          <t>United Kingdom</t>
        </is>
      </c>
      <c r="I3917" s="10">
        <f>IF(OR(G3917="",LEFT(A3917,1)="C",D3917&lt;=0,F3917&lt;=0,ISNUMBER(MATCH(B3917,NonProduct,0)),LEFT(B3917,5)="gift_",H3917&lt;&gt;"United Kingdom"),"Drop","Keep")</f>
        <v/>
      </c>
    </row>
    <row r="3918">
      <c r="A3918" t="n">
        <v>540352</v>
      </c>
      <c r="B3918" t="n">
        <v>35648</v>
      </c>
      <c r="C3918" t="inlineStr">
        <is>
          <t xml:space="preserve">VINTAGE BEAD PINK PURSE </t>
        </is>
      </c>
      <c r="D3918" t="n">
        <v>2</v>
      </c>
      <c r="E3918" s="8" t="n">
        <v>40549.60208333333</v>
      </c>
      <c r="F3918" s="9" t="n">
        <v>1.66</v>
      </c>
      <c r="H3918" t="inlineStr">
        <is>
          <t>United Kingdom</t>
        </is>
      </c>
      <c r="I3918" s="10">
        <f>IF(OR(G3918="",LEFT(A3918,1)="C",D3918&lt;=0,F3918&lt;=0,ISNUMBER(MATCH(B3918,NonProduct,0)),LEFT(B3918,5)="gift_",H3918&lt;&gt;"United Kingdom"),"Drop","Keep")</f>
        <v/>
      </c>
    </row>
    <row r="3919">
      <c r="A3919" t="n">
        <v>540352</v>
      </c>
      <c r="B3919" t="n">
        <v>35651</v>
      </c>
      <c r="C3919" t="inlineStr">
        <is>
          <t xml:space="preserve">VINTAGE BEAD PINK SCARF </t>
        </is>
      </c>
      <c r="D3919" t="n">
        <v>6</v>
      </c>
      <c r="E3919" s="8" t="n">
        <v>40549.60208333333</v>
      </c>
      <c r="F3919" s="9" t="n">
        <v>3.36</v>
      </c>
      <c r="H3919" t="inlineStr">
        <is>
          <t>United Kingdom</t>
        </is>
      </c>
      <c r="I3919" s="10">
        <f>IF(OR(G3919="",LEFT(A3919,1)="C",D3919&lt;=0,F3919&lt;=0,ISNUMBER(MATCH(B3919,NonProduct,0)),LEFT(B3919,5)="gift_",H3919&lt;&gt;"United Kingdom"),"Drop","Keep")</f>
        <v/>
      </c>
    </row>
    <row r="3920">
      <c r="A3920" t="n">
        <v>540352</v>
      </c>
      <c r="B3920" t="n">
        <v>35957</v>
      </c>
      <c r="C3920" t="inlineStr">
        <is>
          <t>SMALLFOLKART BAUBLE CHRISTMAS DEC</t>
        </is>
      </c>
      <c r="D3920" t="n">
        <v>3</v>
      </c>
      <c r="E3920" s="8" t="n">
        <v>40549.60208333333</v>
      </c>
      <c r="F3920" s="9" t="n">
        <v>1.66</v>
      </c>
      <c r="H3920" t="inlineStr">
        <is>
          <t>United Kingdom</t>
        </is>
      </c>
      <c r="I3920" s="10">
        <f>IF(OR(G3920="",LEFT(A3920,1)="C",D3920&lt;=0,F3920&lt;=0,ISNUMBER(MATCH(B3920,NonProduct,0)),LEFT(B3920,5)="gift_",H3920&lt;&gt;"United Kingdom"),"Drop","Keep")</f>
        <v/>
      </c>
    </row>
    <row r="3921">
      <c r="A3921" t="n">
        <v>540352</v>
      </c>
      <c r="B3921" t="n">
        <v>35965</v>
      </c>
      <c r="C3921" t="inlineStr">
        <is>
          <t>FOLKART HEART NAPKIN RINGS</t>
        </is>
      </c>
      <c r="D3921" t="n">
        <v>1</v>
      </c>
      <c r="E3921" s="8" t="n">
        <v>40549.60208333333</v>
      </c>
      <c r="F3921" s="9" t="n">
        <v>3.36</v>
      </c>
      <c r="H3921" t="inlineStr">
        <is>
          <t>United Kingdom</t>
        </is>
      </c>
      <c r="I3921" s="10">
        <f>IF(OR(G3921="",LEFT(A3921,1)="C",D3921&lt;=0,F3921&lt;=0,ISNUMBER(MATCH(B3921,NonProduct,0)),LEFT(B3921,5)="gift_",H3921&lt;&gt;"United Kingdom"),"Drop","Keep")</f>
        <v/>
      </c>
    </row>
    <row r="3922">
      <c r="A3922" t="n">
        <v>540352</v>
      </c>
      <c r="B3922" t="n">
        <v>21803</v>
      </c>
      <c r="C3922" t="inlineStr">
        <is>
          <t>CHRISTMAS TREE STAR DECORATION</t>
        </is>
      </c>
      <c r="D3922" t="n">
        <v>14</v>
      </c>
      <c r="E3922" s="8" t="n">
        <v>40549.60208333333</v>
      </c>
      <c r="F3922" s="9" t="n">
        <v>0.43</v>
      </c>
      <c r="H3922" t="inlineStr">
        <is>
          <t>United Kingdom</t>
        </is>
      </c>
      <c r="I3922" s="10">
        <f>IF(OR(G3922="",LEFT(A3922,1)="C",D3922&lt;=0,F3922&lt;=0,ISNUMBER(MATCH(B3922,NonProduct,0)),LEFT(B3922,5)="gift_",H3922&lt;&gt;"United Kingdom"),"Drop","Keep")</f>
        <v/>
      </c>
    </row>
    <row r="3923">
      <c r="A3923" t="n">
        <v>540352</v>
      </c>
      <c r="B3923" t="n">
        <v>21791</v>
      </c>
      <c r="C3923" t="inlineStr">
        <is>
          <t xml:space="preserve">VINTAGE HEADS AND TAILS CARD GAME </t>
        </is>
      </c>
      <c r="D3923" t="n">
        <v>1</v>
      </c>
      <c r="E3923" s="8" t="n">
        <v>40549.60208333333</v>
      </c>
      <c r="F3923" s="9" t="n">
        <v>2.51</v>
      </c>
      <c r="H3923" t="inlineStr">
        <is>
          <t>United Kingdom</t>
        </is>
      </c>
      <c r="I3923" s="10">
        <f>IF(OR(G3923="",LEFT(A3923,1)="C",D3923&lt;=0,F3923&lt;=0,ISNUMBER(MATCH(B3923,NonProduct,0)),LEFT(B3923,5)="gift_",H3923&lt;&gt;"United Kingdom"),"Drop","Keep")</f>
        <v/>
      </c>
    </row>
    <row r="3924">
      <c r="A3924" t="n">
        <v>540352</v>
      </c>
      <c r="B3924" t="n">
        <v>21801</v>
      </c>
      <c r="C3924" t="inlineStr">
        <is>
          <t>CHRISTMAS TREE DECORATION WITH BELL</t>
        </is>
      </c>
      <c r="D3924" t="n">
        <v>8</v>
      </c>
      <c r="E3924" s="8" t="n">
        <v>40549.60208333333</v>
      </c>
      <c r="F3924" s="9" t="n">
        <v>0.43</v>
      </c>
      <c r="H3924" t="inlineStr">
        <is>
          <t>United Kingdom</t>
        </is>
      </c>
      <c r="I3924" s="10">
        <f>IF(OR(G3924="",LEFT(A3924,1)="C",D3924&lt;=0,F3924&lt;=0,ISNUMBER(MATCH(B3924,NonProduct,0)),LEFT(B3924,5)="gift_",H3924&lt;&gt;"United Kingdom"),"Drop","Keep")</f>
        <v/>
      </c>
    </row>
    <row r="3925">
      <c r="A3925" t="n">
        <v>540352</v>
      </c>
      <c r="B3925" t="n">
        <v>20618</v>
      </c>
      <c r="C3925" t="inlineStr">
        <is>
          <t xml:space="preserve">QUEEN OF THE SKIES PASSPORT COVER </t>
        </is>
      </c>
      <c r="D3925" t="n">
        <v>4</v>
      </c>
      <c r="E3925" s="8" t="n">
        <v>40549.60208333333</v>
      </c>
      <c r="F3925" s="9" t="n">
        <v>1.66</v>
      </c>
      <c r="H3925" t="inlineStr">
        <is>
          <t>United Kingdom</t>
        </is>
      </c>
      <c r="I3925" s="10">
        <f>IF(OR(G3925="",LEFT(A3925,1)="C",D3925&lt;=0,F3925&lt;=0,ISNUMBER(MATCH(B3925,NonProduct,0)),LEFT(B3925,5)="gift_",H3925&lt;&gt;"United Kingdom"),"Drop","Keep")</f>
        <v/>
      </c>
    </row>
    <row r="3926">
      <c r="A3926" t="n">
        <v>540352</v>
      </c>
      <c r="B3926" t="n">
        <v>21773</v>
      </c>
      <c r="C3926" t="inlineStr">
        <is>
          <t>DECORATIVE ROSE BATHROOM BOTTLE</t>
        </is>
      </c>
      <c r="D3926" t="n">
        <v>1</v>
      </c>
      <c r="E3926" s="8" t="n">
        <v>40549.60208333333</v>
      </c>
      <c r="F3926" s="9" t="n">
        <v>1.28</v>
      </c>
      <c r="H3926" t="inlineStr">
        <is>
          <t>United Kingdom</t>
        </is>
      </c>
      <c r="I3926" s="10">
        <f>IF(OR(G3926="",LEFT(A3926,1)="C",D3926&lt;=0,F3926&lt;=0,ISNUMBER(MATCH(B3926,NonProduct,0)),LEFT(B3926,5)="gift_",H3926&lt;&gt;"United Kingdom"),"Drop","Keep")</f>
        <v/>
      </c>
    </row>
    <row r="3927">
      <c r="A3927" t="n">
        <v>540352</v>
      </c>
      <c r="B3927" t="n">
        <v>21774</v>
      </c>
      <c r="C3927" t="inlineStr">
        <is>
          <t>DECORATIVE CATS BATHROOM BOTTLE</t>
        </is>
      </c>
      <c r="D3927" t="n">
        <v>2</v>
      </c>
      <c r="E3927" s="8" t="n">
        <v>40549.60208333333</v>
      </c>
      <c r="F3927" s="9" t="n">
        <v>1.28</v>
      </c>
      <c r="H3927" t="inlineStr">
        <is>
          <t>United Kingdom</t>
        </is>
      </c>
      <c r="I3927" s="10">
        <f>IF(OR(G3927="",LEFT(A3927,1)="C",D3927&lt;=0,F3927&lt;=0,ISNUMBER(MATCH(B3927,NonProduct,0)),LEFT(B3927,5)="gift_",H3927&lt;&gt;"United Kingdom"),"Drop","Keep")</f>
        <v/>
      </c>
    </row>
    <row r="3928">
      <c r="A3928" t="n">
        <v>540352</v>
      </c>
      <c r="B3928" t="n">
        <v>21775</v>
      </c>
      <c r="C3928" t="inlineStr">
        <is>
          <t>DECORATIVE FLORE BATHROOM BOTTLE</t>
        </is>
      </c>
      <c r="D3928" t="n">
        <v>2</v>
      </c>
      <c r="E3928" s="8" t="n">
        <v>40549.60208333333</v>
      </c>
      <c r="F3928" s="9" t="n">
        <v>1.28</v>
      </c>
      <c r="H3928" t="inlineStr">
        <is>
          <t>United Kingdom</t>
        </is>
      </c>
      <c r="I3928" s="10">
        <f>IF(OR(G3928="",LEFT(A3928,1)="C",D3928&lt;=0,F3928&lt;=0,ISNUMBER(MATCH(B3928,NonProduct,0)),LEFT(B3928,5)="gift_",H3928&lt;&gt;"United Kingdom"),"Drop","Keep")</f>
        <v/>
      </c>
    </row>
    <row r="3929">
      <c r="A3929" t="n">
        <v>540352</v>
      </c>
      <c r="B3929" t="n">
        <v>21781</v>
      </c>
      <c r="C3929" t="inlineStr">
        <is>
          <t>MA CAMPAGNE CUTLERY BOX</t>
        </is>
      </c>
      <c r="D3929" t="n">
        <v>1</v>
      </c>
      <c r="E3929" s="8" t="n">
        <v>40549.60208333333</v>
      </c>
      <c r="F3929" s="9" t="n">
        <v>29.74</v>
      </c>
      <c r="H3929" t="inlineStr">
        <is>
          <t>United Kingdom</t>
        </is>
      </c>
      <c r="I3929" s="10">
        <f>IF(OR(G3929="",LEFT(A3929,1)="C",D3929&lt;=0,F3929&lt;=0,ISNUMBER(MATCH(B3929,NonProduct,0)),LEFT(B3929,5)="gift_",H3929&lt;&gt;"United Kingdom"),"Drop","Keep")</f>
        <v/>
      </c>
    </row>
    <row r="3930">
      <c r="A3930" t="n">
        <v>540352</v>
      </c>
      <c r="B3930" t="n">
        <v>21067</v>
      </c>
      <c r="C3930" t="inlineStr">
        <is>
          <t>VINTAGE RED TEATIME MUG</t>
        </is>
      </c>
      <c r="D3930" t="n">
        <v>1</v>
      </c>
      <c r="E3930" s="8" t="n">
        <v>40549.60208333333</v>
      </c>
      <c r="F3930" s="9" t="n">
        <v>2.51</v>
      </c>
      <c r="H3930" t="inlineStr">
        <is>
          <t>United Kingdom</t>
        </is>
      </c>
      <c r="I3930" s="10">
        <f>IF(OR(G3930="",LEFT(A3930,1)="C",D3930&lt;=0,F3930&lt;=0,ISNUMBER(MATCH(B3930,NonProduct,0)),LEFT(B3930,5)="gift_",H3930&lt;&gt;"United Kingdom"),"Drop","Keep")</f>
        <v/>
      </c>
    </row>
    <row r="3931">
      <c r="A3931" t="n">
        <v>540352</v>
      </c>
      <c r="B3931" t="n">
        <v>21110</v>
      </c>
      <c r="C3931" t="inlineStr">
        <is>
          <t>LARGE CAKE TOWEL PINK SPOTS</t>
        </is>
      </c>
      <c r="D3931" t="n">
        <v>5</v>
      </c>
      <c r="E3931" s="8" t="n">
        <v>40549.60208333333</v>
      </c>
      <c r="F3931" s="9" t="n">
        <v>4.21</v>
      </c>
      <c r="H3931" t="inlineStr">
        <is>
          <t>United Kingdom</t>
        </is>
      </c>
      <c r="I3931" s="10">
        <f>IF(OR(G3931="",LEFT(A3931,1)="C",D3931&lt;=0,F3931&lt;=0,ISNUMBER(MATCH(B3931,NonProduct,0)),LEFT(B3931,5)="gift_",H3931&lt;&gt;"United Kingdom"),"Drop","Keep")</f>
        <v/>
      </c>
    </row>
    <row r="3932">
      <c r="A3932" t="n">
        <v>540352</v>
      </c>
      <c r="B3932" t="n">
        <v>21112</v>
      </c>
      <c r="C3932" t="inlineStr">
        <is>
          <t>SWISS ROLL TOWEL, PINK  SPOTS</t>
        </is>
      </c>
      <c r="D3932" t="n">
        <v>1</v>
      </c>
      <c r="E3932" s="8" t="n">
        <v>40549.60208333333</v>
      </c>
      <c r="F3932" s="9" t="n">
        <v>2.51</v>
      </c>
      <c r="H3932" t="inlineStr">
        <is>
          <t>United Kingdom</t>
        </is>
      </c>
      <c r="I3932" s="10">
        <f>IF(OR(G3932="",LEFT(A3932,1)="C",D3932&lt;=0,F3932&lt;=0,ISNUMBER(MATCH(B3932,NonProduct,0)),LEFT(B3932,5)="gift_",H3932&lt;&gt;"United Kingdom"),"Drop","Keep")</f>
        <v/>
      </c>
    </row>
    <row r="3933">
      <c r="A3933" t="n">
        <v>540352</v>
      </c>
      <c r="B3933" t="n">
        <v>21147</v>
      </c>
      <c r="C3933" t="inlineStr">
        <is>
          <t>JINGLE BELLS TREE DECORATION</t>
        </is>
      </c>
      <c r="D3933" t="n">
        <v>1</v>
      </c>
      <c r="E3933" s="8" t="n">
        <v>40549.60208333333</v>
      </c>
      <c r="F3933" s="9" t="n">
        <v>2.51</v>
      </c>
      <c r="H3933" t="inlineStr">
        <is>
          <t>United Kingdom</t>
        </is>
      </c>
      <c r="I3933" s="10">
        <f>IF(OR(G3933="",LEFT(A3933,1)="C",D3933&lt;=0,F3933&lt;=0,ISNUMBER(MATCH(B3933,NonProduct,0)),LEFT(B3933,5)="gift_",H3933&lt;&gt;"United Kingdom"),"Drop","Keep")</f>
        <v/>
      </c>
    </row>
    <row r="3934">
      <c r="A3934" t="n">
        <v>540352</v>
      </c>
      <c r="B3934" t="n">
        <v>21171</v>
      </c>
      <c r="C3934" t="inlineStr">
        <is>
          <t xml:space="preserve">BATHROOM METAL SIGN </t>
        </is>
      </c>
      <c r="D3934" t="n">
        <v>1</v>
      </c>
      <c r="E3934" s="8" t="n">
        <v>40549.60208333333</v>
      </c>
      <c r="F3934" s="9" t="n">
        <v>3.36</v>
      </c>
      <c r="H3934" t="inlineStr">
        <is>
          <t>United Kingdom</t>
        </is>
      </c>
      <c r="I3934" s="10">
        <f>IF(OR(G3934="",LEFT(A3934,1)="C",D3934&lt;=0,F3934&lt;=0,ISNUMBER(MATCH(B3934,NonProduct,0)),LEFT(B3934,5)="gift_",H3934&lt;&gt;"United Kingdom"),"Drop","Keep")</f>
        <v/>
      </c>
    </row>
    <row r="3935">
      <c r="A3935" t="n">
        <v>540352</v>
      </c>
      <c r="B3935" t="n">
        <v>21181</v>
      </c>
      <c r="C3935" t="inlineStr">
        <is>
          <t>PLEASE ONE PERSON METAL SIGN</t>
        </is>
      </c>
      <c r="D3935" t="n">
        <v>2</v>
      </c>
      <c r="E3935" s="8" t="n">
        <v>40549.60208333333</v>
      </c>
      <c r="F3935" s="9" t="n">
        <v>4.21</v>
      </c>
      <c r="H3935" t="inlineStr">
        <is>
          <t>United Kingdom</t>
        </is>
      </c>
      <c r="I3935" s="10">
        <f>IF(OR(G3935="",LEFT(A3935,1)="C",D3935&lt;=0,F3935&lt;=0,ISNUMBER(MATCH(B3935,NonProduct,0)),LEFT(B3935,5)="gift_",H3935&lt;&gt;"United Kingdom"),"Drop","Keep")</f>
        <v/>
      </c>
    </row>
    <row r="3936">
      <c r="A3936" t="n">
        <v>540352</v>
      </c>
      <c r="B3936" t="n">
        <v>21195</v>
      </c>
      <c r="C3936" t="inlineStr">
        <is>
          <t xml:space="preserve">PINK  HONEYCOMB PAPER BALL </t>
        </is>
      </c>
      <c r="D3936" t="n">
        <v>4</v>
      </c>
      <c r="E3936" s="8" t="n">
        <v>40549.60208333333</v>
      </c>
      <c r="F3936" s="9" t="n">
        <v>1.66</v>
      </c>
      <c r="H3936" t="inlineStr">
        <is>
          <t>United Kingdom</t>
        </is>
      </c>
      <c r="I3936" s="10">
        <f>IF(OR(G3936="",LEFT(A3936,1)="C",D3936&lt;=0,F3936&lt;=0,ISNUMBER(MATCH(B3936,NonProduct,0)),LEFT(B3936,5)="gift_",H3936&lt;&gt;"United Kingdom"),"Drop","Keep")</f>
        <v/>
      </c>
    </row>
    <row r="3937">
      <c r="A3937" t="n">
        <v>540352</v>
      </c>
      <c r="B3937" t="n">
        <v>21200</v>
      </c>
      <c r="C3937" t="inlineStr">
        <is>
          <t>MULTICOLOUR HONEYCOMB PAPER GARLAND</t>
        </is>
      </c>
      <c r="D3937" t="n">
        <v>5</v>
      </c>
      <c r="E3937" s="8" t="n">
        <v>40549.60208333333</v>
      </c>
      <c r="F3937" s="9" t="n">
        <v>1.66</v>
      </c>
      <c r="H3937" t="inlineStr">
        <is>
          <t>United Kingdom</t>
        </is>
      </c>
      <c r="I3937" s="10">
        <f>IF(OR(G3937="",LEFT(A3937,1)="C",D3937&lt;=0,F3937&lt;=0,ISNUMBER(MATCH(B3937,NonProduct,0)),LEFT(B3937,5)="gift_",H3937&lt;&gt;"United Kingdom"),"Drop","Keep")</f>
        <v/>
      </c>
    </row>
    <row r="3938">
      <c r="A3938" t="n">
        <v>540352</v>
      </c>
      <c r="B3938" t="n">
        <v>21216</v>
      </c>
      <c r="C3938" t="inlineStr">
        <is>
          <t>SET 3 RETROSPOT TEA,COFFEE,SUGAR</t>
        </is>
      </c>
      <c r="D3938" t="n">
        <v>1</v>
      </c>
      <c r="E3938" s="8" t="n">
        <v>40549.60208333333</v>
      </c>
      <c r="F3938" s="9" t="n">
        <v>11.02</v>
      </c>
      <c r="H3938" t="inlineStr">
        <is>
          <t>United Kingdom</t>
        </is>
      </c>
      <c r="I3938" s="10">
        <f>IF(OR(G3938="",LEFT(A3938,1)="C",D3938&lt;=0,F3938&lt;=0,ISNUMBER(MATCH(B3938,NonProduct,0)),LEFT(B3938,5)="gift_",H3938&lt;&gt;"United Kingdom"),"Drop","Keep")</f>
        <v/>
      </c>
    </row>
    <row r="3939">
      <c r="A3939" t="n">
        <v>540352</v>
      </c>
      <c r="B3939" t="n">
        <v>21219</v>
      </c>
      <c r="C3939" t="inlineStr">
        <is>
          <t>SET/4 BADGES BALLOON GIRL</t>
        </is>
      </c>
      <c r="D3939" t="n">
        <v>7</v>
      </c>
      <c r="E3939" s="8" t="n">
        <v>40549.60208333333</v>
      </c>
      <c r="F3939" s="9" t="n">
        <v>0.85</v>
      </c>
      <c r="H3939" t="inlineStr">
        <is>
          <t>United Kingdom</t>
        </is>
      </c>
      <c r="I3939" s="10">
        <f>IF(OR(G3939="",LEFT(A3939,1)="C",D3939&lt;=0,F3939&lt;=0,ISNUMBER(MATCH(B3939,NonProduct,0)),LEFT(B3939,5)="gift_",H3939&lt;&gt;"United Kingdom"),"Drop","Keep")</f>
        <v/>
      </c>
    </row>
    <row r="3940">
      <c r="A3940" t="n">
        <v>540352</v>
      </c>
      <c r="B3940" t="n">
        <v>21708</v>
      </c>
      <c r="C3940" t="inlineStr">
        <is>
          <t>FOLDING UMBRELLA CREAM POLKADOT</t>
        </is>
      </c>
      <c r="D3940" t="n">
        <v>3</v>
      </c>
      <c r="E3940" s="8" t="n">
        <v>40549.60208333333</v>
      </c>
      <c r="F3940" s="9" t="n">
        <v>3.36</v>
      </c>
      <c r="H3940" t="inlineStr">
        <is>
          <t>United Kingdom</t>
        </is>
      </c>
      <c r="I3940" s="10">
        <f>IF(OR(G3940="",LEFT(A3940,1)="C",D3940&lt;=0,F3940&lt;=0,ISNUMBER(MATCH(B3940,NonProduct,0)),LEFT(B3940,5)="gift_",H3940&lt;&gt;"United Kingdom"),"Drop","Keep")</f>
        <v/>
      </c>
    </row>
    <row r="3941">
      <c r="A3941" t="n">
        <v>540352</v>
      </c>
      <c r="B3941" t="n">
        <v>20619</v>
      </c>
      <c r="C3941" t="inlineStr">
        <is>
          <t xml:space="preserve">TROPICAL PASSPORT COVER </t>
        </is>
      </c>
      <c r="D3941" t="n">
        <v>1</v>
      </c>
      <c r="E3941" s="8" t="n">
        <v>40549.60208333333</v>
      </c>
      <c r="F3941" s="9" t="n">
        <v>1.66</v>
      </c>
      <c r="H3941" t="inlineStr">
        <is>
          <t>United Kingdom</t>
        </is>
      </c>
      <c r="I3941" s="10">
        <f>IF(OR(G3941="",LEFT(A3941,1)="C",D3941&lt;=0,F3941&lt;=0,ISNUMBER(MATCH(B3941,NonProduct,0)),LEFT(B3941,5)="gift_",H3941&lt;&gt;"United Kingdom"),"Drop","Keep")</f>
        <v/>
      </c>
    </row>
    <row r="3942">
      <c r="A3942" t="n">
        <v>540352</v>
      </c>
      <c r="B3942" t="n">
        <v>20622</v>
      </c>
      <c r="C3942" t="inlineStr">
        <is>
          <t xml:space="preserve">VIPPASSPORT COVER </t>
        </is>
      </c>
      <c r="D3942" t="n">
        <v>2</v>
      </c>
      <c r="E3942" s="8" t="n">
        <v>40549.60208333333</v>
      </c>
      <c r="F3942" s="9" t="n">
        <v>1.66</v>
      </c>
      <c r="H3942" t="inlineStr">
        <is>
          <t>United Kingdom</t>
        </is>
      </c>
      <c r="I3942" s="10">
        <f>IF(OR(G3942="",LEFT(A3942,1)="C",D3942&lt;=0,F3942&lt;=0,ISNUMBER(MATCH(B3942,NonProduct,0)),LEFT(B3942,5)="gift_",H3942&lt;&gt;"United Kingdom"),"Drop","Keep")</f>
        <v/>
      </c>
    </row>
    <row r="3943">
      <c r="A3943" t="n">
        <v>540352</v>
      </c>
      <c r="B3943" t="n">
        <v>20652</v>
      </c>
      <c r="C3943" t="inlineStr">
        <is>
          <t xml:space="preserve">BLUE POLKADOT LUGGAGE TAG </t>
        </is>
      </c>
      <c r="D3943" t="n">
        <v>3</v>
      </c>
      <c r="E3943" s="8" t="n">
        <v>40549.60208333333</v>
      </c>
      <c r="F3943" s="9" t="n">
        <v>0.85</v>
      </c>
      <c r="H3943" t="inlineStr">
        <is>
          <t>United Kingdom</t>
        </is>
      </c>
      <c r="I3943" s="10">
        <f>IF(OR(G3943="",LEFT(A3943,1)="C",D3943&lt;=0,F3943&lt;=0,ISNUMBER(MATCH(B3943,NonProduct,0)),LEFT(B3943,5)="gift_",H3943&lt;&gt;"United Kingdom"),"Drop","Keep")</f>
        <v/>
      </c>
    </row>
    <row r="3944">
      <c r="A3944" t="n">
        <v>540352</v>
      </c>
      <c r="B3944" t="n">
        <v>20653</v>
      </c>
      <c r="C3944" t="inlineStr">
        <is>
          <t>CHERRY BLOSSOM LUGGAGE TAG</t>
        </is>
      </c>
      <c r="D3944" t="n">
        <v>4</v>
      </c>
      <c r="E3944" s="8" t="n">
        <v>40549.60208333333</v>
      </c>
      <c r="F3944" s="9" t="n">
        <v>0.85</v>
      </c>
      <c r="H3944" t="inlineStr">
        <is>
          <t>United Kingdom</t>
        </is>
      </c>
      <c r="I3944" s="10">
        <f>IF(OR(G3944="",LEFT(A3944,1)="C",D3944&lt;=0,F3944&lt;=0,ISNUMBER(MATCH(B3944,NonProduct,0)),LEFT(B3944,5)="gift_",H3944&lt;&gt;"United Kingdom"),"Drop","Keep")</f>
        <v/>
      </c>
    </row>
    <row r="3945">
      <c r="A3945" t="n">
        <v>540352</v>
      </c>
      <c r="B3945" t="n">
        <v>20654</v>
      </c>
      <c r="C3945" t="inlineStr">
        <is>
          <t xml:space="preserve">FIRST CLASS LUGGAGE TAG </t>
        </is>
      </c>
      <c r="D3945" t="n">
        <v>3</v>
      </c>
      <c r="E3945" s="8" t="n">
        <v>40549.60208333333</v>
      </c>
      <c r="F3945" s="9" t="n">
        <v>0.85</v>
      </c>
      <c r="H3945" t="inlineStr">
        <is>
          <t>United Kingdom</t>
        </is>
      </c>
      <c r="I3945" s="10">
        <f>IF(OR(G3945="",LEFT(A3945,1)="C",D3945&lt;=0,F3945&lt;=0,ISNUMBER(MATCH(B3945,NonProduct,0)),LEFT(B3945,5)="gift_",H3945&lt;&gt;"United Kingdom"),"Drop","Keep")</f>
        <v/>
      </c>
    </row>
    <row r="3946">
      <c r="A3946" t="n">
        <v>540352</v>
      </c>
      <c r="B3946" t="n">
        <v>20655</v>
      </c>
      <c r="C3946" t="inlineStr">
        <is>
          <t>QUEEN OF SKIES LUGGAGE TAG</t>
        </is>
      </c>
      <c r="D3946" t="n">
        <v>7</v>
      </c>
      <c r="E3946" s="8" t="n">
        <v>40549.60208333333</v>
      </c>
      <c r="F3946" s="9" t="n">
        <v>0.85</v>
      </c>
      <c r="H3946" t="inlineStr">
        <is>
          <t>United Kingdom</t>
        </is>
      </c>
      <c r="I3946" s="10">
        <f>IF(OR(G3946="",LEFT(A3946,1)="C",D3946&lt;=0,F3946&lt;=0,ISNUMBER(MATCH(B3946,NonProduct,0)),LEFT(B3946,5)="gift_",H3946&lt;&gt;"United Kingdom"),"Drop","Keep")</f>
        <v/>
      </c>
    </row>
    <row r="3947">
      <c r="A3947" t="n">
        <v>540352</v>
      </c>
      <c r="B3947" t="n">
        <v>20659</v>
      </c>
      <c r="C3947" t="inlineStr">
        <is>
          <t>ECONOMY LUGGAGE TAG</t>
        </is>
      </c>
      <c r="D3947" t="n">
        <v>6</v>
      </c>
      <c r="E3947" s="8" t="n">
        <v>40549.60208333333</v>
      </c>
      <c r="F3947" s="9" t="n">
        <v>0.85</v>
      </c>
      <c r="H3947" t="inlineStr">
        <is>
          <t>United Kingdom</t>
        </is>
      </c>
      <c r="I3947" s="10">
        <f>IF(OR(G3947="",LEFT(A3947,1)="C",D3947&lt;=0,F3947&lt;=0,ISNUMBER(MATCH(B3947,NonProduct,0)),LEFT(B3947,5)="gift_",H3947&lt;&gt;"United Kingdom"),"Drop","Keep")</f>
        <v/>
      </c>
    </row>
    <row r="3948">
      <c r="A3948" t="n">
        <v>540352</v>
      </c>
      <c r="B3948" t="n">
        <v>20662</v>
      </c>
      <c r="C3948" t="inlineStr">
        <is>
          <t xml:space="preserve">FIRST CLASS HOLIDAY PURSE </t>
        </is>
      </c>
      <c r="D3948" t="n">
        <v>1</v>
      </c>
      <c r="E3948" s="8" t="n">
        <v>40549.60208333333</v>
      </c>
      <c r="F3948" s="9" t="n">
        <v>2.51</v>
      </c>
      <c r="H3948" t="inlineStr">
        <is>
          <t>United Kingdom</t>
        </is>
      </c>
      <c r="I3948" s="10">
        <f>IF(OR(G3948="",LEFT(A3948,1)="C",D3948&lt;=0,F3948&lt;=0,ISNUMBER(MATCH(B3948,NonProduct,0)),LEFT(B3948,5)="gift_",H3948&lt;&gt;"United Kingdom"),"Drop","Keep")</f>
        <v/>
      </c>
    </row>
    <row r="3949">
      <c r="A3949" t="n">
        <v>540352</v>
      </c>
      <c r="B3949" t="n">
        <v>20663</v>
      </c>
      <c r="C3949" t="inlineStr">
        <is>
          <t xml:space="preserve">QUEEN OF THE SKIES HOLIDAY PURSE </t>
        </is>
      </c>
      <c r="D3949" t="n">
        <v>2</v>
      </c>
      <c r="E3949" s="8" t="n">
        <v>40549.60208333333</v>
      </c>
      <c r="F3949" s="9" t="n">
        <v>2.51</v>
      </c>
      <c r="H3949" t="inlineStr">
        <is>
          <t>United Kingdom</t>
        </is>
      </c>
      <c r="I3949" s="10">
        <f>IF(OR(G3949="",LEFT(A3949,1)="C",D3949&lt;=0,F3949&lt;=0,ISNUMBER(MATCH(B3949,NonProduct,0)),LEFT(B3949,5)="gift_",H3949&lt;&gt;"United Kingdom"),"Drop","Keep")</f>
        <v/>
      </c>
    </row>
    <row r="3950">
      <c r="A3950" t="n">
        <v>540352</v>
      </c>
      <c r="B3950" t="n">
        <v>20677</v>
      </c>
      <c r="C3950" t="inlineStr">
        <is>
          <t>PINK POLKADOT BOWL</t>
        </is>
      </c>
      <c r="D3950" t="n">
        <v>1</v>
      </c>
      <c r="E3950" s="8" t="n">
        <v>40549.60208333333</v>
      </c>
      <c r="F3950" s="9" t="n">
        <v>2.51</v>
      </c>
      <c r="H3950" t="inlineStr">
        <is>
          <t>United Kingdom</t>
        </is>
      </c>
      <c r="I3950" s="10">
        <f>IF(OR(G3950="",LEFT(A3950,1)="C",D3950&lt;=0,F3950&lt;=0,ISNUMBER(MATCH(B3950,NonProduct,0)),LEFT(B3950,5)="gift_",H3950&lt;&gt;"United Kingdom"),"Drop","Keep")</f>
        <v/>
      </c>
    </row>
    <row r="3951">
      <c r="A3951" t="n">
        <v>540352</v>
      </c>
      <c r="B3951" t="n">
        <v>20717</v>
      </c>
      <c r="C3951" t="inlineStr">
        <is>
          <t>STRAWBERRY SHOPPER BAG</t>
        </is>
      </c>
      <c r="D3951" t="n">
        <v>7</v>
      </c>
      <c r="E3951" s="8" t="n">
        <v>40549.60208333333</v>
      </c>
      <c r="F3951" s="9" t="n">
        <v>0.85</v>
      </c>
      <c r="H3951" t="inlineStr">
        <is>
          <t>United Kingdom</t>
        </is>
      </c>
      <c r="I3951" s="10">
        <f>IF(OR(G3951="",LEFT(A3951,1)="C",D3951&lt;=0,F3951&lt;=0,ISNUMBER(MATCH(B3951,NonProduct,0)),LEFT(B3951,5)="gift_",H3951&lt;&gt;"United Kingdom"),"Drop","Keep")</f>
        <v/>
      </c>
    </row>
    <row r="3952">
      <c r="A3952" t="n">
        <v>540352</v>
      </c>
      <c r="B3952" t="n">
        <v>22372</v>
      </c>
      <c r="C3952" t="inlineStr">
        <is>
          <t xml:space="preserve">AIRLINE BAG VINTAGE WORLD CHAMPION </t>
        </is>
      </c>
      <c r="D3952" t="n">
        <v>1</v>
      </c>
      <c r="E3952" s="8" t="n">
        <v>40549.60208333333</v>
      </c>
      <c r="F3952" s="9" t="n">
        <v>4.21</v>
      </c>
      <c r="H3952" t="inlineStr">
        <is>
          <t>United Kingdom</t>
        </is>
      </c>
      <c r="I3952" s="10">
        <f>IF(OR(G3952="",LEFT(A3952,1)="C",D3952&lt;=0,F3952&lt;=0,ISNUMBER(MATCH(B3952,NonProduct,0)),LEFT(B3952,5)="gift_",H3952&lt;&gt;"United Kingdom"),"Drop","Keep")</f>
        <v/>
      </c>
    </row>
    <row r="3953">
      <c r="A3953" t="n">
        <v>540352</v>
      </c>
      <c r="B3953" t="n">
        <v>22377</v>
      </c>
      <c r="C3953" t="inlineStr">
        <is>
          <t xml:space="preserve">BOTTLE BAG RETROSPOT </t>
        </is>
      </c>
      <c r="D3953" t="n">
        <v>3</v>
      </c>
      <c r="E3953" s="8" t="n">
        <v>40549.60208333333</v>
      </c>
      <c r="F3953" s="9" t="n">
        <v>1.66</v>
      </c>
      <c r="H3953" t="inlineStr">
        <is>
          <t>United Kingdom</t>
        </is>
      </c>
      <c r="I3953" s="10">
        <f>IF(OR(G3953="",LEFT(A3953,1)="C",D3953&lt;=0,F3953&lt;=0,ISNUMBER(MATCH(B3953,NonProduct,0)),LEFT(B3953,5)="gift_",H3953&lt;&gt;"United Kingdom"),"Drop","Keep")</f>
        <v/>
      </c>
    </row>
    <row r="3954">
      <c r="A3954" t="n">
        <v>540352</v>
      </c>
      <c r="B3954" t="n">
        <v>22378</v>
      </c>
      <c r="C3954" t="inlineStr">
        <is>
          <t xml:space="preserve">WALL TIDY RETROSPOT </t>
        </is>
      </c>
      <c r="D3954" t="n">
        <v>7</v>
      </c>
      <c r="E3954" s="8" t="n">
        <v>40549.60208333333</v>
      </c>
      <c r="F3954" s="9" t="n">
        <v>1.66</v>
      </c>
      <c r="H3954" t="inlineStr">
        <is>
          <t>United Kingdom</t>
        </is>
      </c>
      <c r="I3954" s="10">
        <f>IF(OR(G3954="",LEFT(A3954,1)="C",D3954&lt;=0,F3954&lt;=0,ISNUMBER(MATCH(B3954,NonProduct,0)),LEFT(B3954,5)="gift_",H3954&lt;&gt;"United Kingdom"),"Drop","Keep")</f>
        <v/>
      </c>
    </row>
    <row r="3955">
      <c r="A3955" t="n">
        <v>540352</v>
      </c>
      <c r="B3955" t="n">
        <v>22379</v>
      </c>
      <c r="C3955" t="inlineStr">
        <is>
          <t xml:space="preserve">RECYCLING BAG RETROSPOT </t>
        </is>
      </c>
      <c r="D3955" t="n">
        <v>1</v>
      </c>
      <c r="E3955" s="8" t="n">
        <v>40549.60208333333</v>
      </c>
      <c r="F3955" s="9" t="n">
        <v>4.21</v>
      </c>
      <c r="H3955" t="inlineStr">
        <is>
          <t>United Kingdom</t>
        </is>
      </c>
      <c r="I3955" s="10">
        <f>IF(OR(G3955="",LEFT(A3955,1)="C",D3955&lt;=0,F3955&lt;=0,ISNUMBER(MATCH(B3955,NonProduct,0)),LEFT(B3955,5)="gift_",H3955&lt;&gt;"United Kingdom"),"Drop","Keep")</f>
        <v/>
      </c>
    </row>
    <row r="3956">
      <c r="A3956" t="n">
        <v>540352</v>
      </c>
      <c r="B3956" t="n">
        <v>22396</v>
      </c>
      <c r="C3956" t="inlineStr">
        <is>
          <t>MAGNETS PACK OF 4 RETRO PHOTO</t>
        </is>
      </c>
      <c r="D3956" t="n">
        <v>1</v>
      </c>
      <c r="E3956" s="8" t="n">
        <v>40549.60208333333</v>
      </c>
      <c r="F3956" s="9" t="n">
        <v>0.85</v>
      </c>
      <c r="H3956" t="inlineStr">
        <is>
          <t>United Kingdom</t>
        </is>
      </c>
      <c r="I3956" s="10">
        <f>IF(OR(G3956="",LEFT(A3956,1)="C",D3956&lt;=0,F3956&lt;=0,ISNUMBER(MATCH(B3956,NonProduct,0)),LEFT(B3956,5)="gift_",H3956&lt;&gt;"United Kingdom"),"Drop","Keep")</f>
        <v/>
      </c>
    </row>
    <row r="3957">
      <c r="A3957" t="n">
        <v>540352</v>
      </c>
      <c r="B3957" t="n">
        <v>22403</v>
      </c>
      <c r="C3957" t="inlineStr">
        <is>
          <t xml:space="preserve">MAGNETS PACK OF 4 VINTAGE LABELS </t>
        </is>
      </c>
      <c r="D3957" t="n">
        <v>1</v>
      </c>
      <c r="E3957" s="8" t="n">
        <v>40549.60208333333</v>
      </c>
      <c r="F3957" s="9" t="n">
        <v>0.85</v>
      </c>
      <c r="H3957" t="inlineStr">
        <is>
          <t>United Kingdom</t>
        </is>
      </c>
      <c r="I3957" s="10">
        <f>IF(OR(G3957="",LEFT(A3957,1)="C",D3957&lt;=0,F3957&lt;=0,ISNUMBER(MATCH(B3957,NonProduct,0)),LEFT(B3957,5)="gift_",H3957&lt;&gt;"United Kingdom"),"Drop","Keep")</f>
        <v/>
      </c>
    </row>
    <row r="3958">
      <c r="A3958" t="n">
        <v>540352</v>
      </c>
      <c r="B3958" t="n">
        <v>22423</v>
      </c>
      <c r="C3958" t="inlineStr">
        <is>
          <t>REGENCY CAKESTAND 3 TIER</t>
        </is>
      </c>
      <c r="D3958" t="n">
        <v>1</v>
      </c>
      <c r="E3958" s="8" t="n">
        <v>40549.60208333333</v>
      </c>
      <c r="F3958" s="9" t="n">
        <v>25.49</v>
      </c>
      <c r="H3958" t="inlineStr">
        <is>
          <t>United Kingdom</t>
        </is>
      </c>
      <c r="I3958" s="10">
        <f>IF(OR(G3958="",LEFT(A3958,1)="C",D3958&lt;=0,F3958&lt;=0,ISNUMBER(MATCH(B3958,NonProduct,0)),LEFT(B3958,5)="gift_",H3958&lt;&gt;"United Kingdom"),"Drop","Keep")</f>
        <v/>
      </c>
    </row>
    <row r="3959">
      <c r="A3959" t="n">
        <v>540352</v>
      </c>
      <c r="B3959" t="n">
        <v>22438</v>
      </c>
      <c r="C3959" t="inlineStr">
        <is>
          <t>BALLOON ART MAKE YOUR OWN FLOWERS</t>
        </is>
      </c>
      <c r="D3959" t="n">
        <v>2</v>
      </c>
      <c r="E3959" s="8" t="n">
        <v>40549.60208333333</v>
      </c>
      <c r="F3959" s="9" t="n">
        <v>1.66</v>
      </c>
      <c r="H3959" t="inlineStr">
        <is>
          <t>United Kingdom</t>
        </is>
      </c>
      <c r="I3959" s="10">
        <f>IF(OR(G3959="",LEFT(A3959,1)="C",D3959&lt;=0,F3959&lt;=0,ISNUMBER(MATCH(B3959,NonProduct,0)),LEFT(B3959,5)="gift_",H3959&lt;&gt;"United Kingdom"),"Drop","Keep")</f>
        <v/>
      </c>
    </row>
    <row r="3960">
      <c r="A3960" t="n">
        <v>540352</v>
      </c>
      <c r="B3960" t="n">
        <v>22446</v>
      </c>
      <c r="C3960" t="inlineStr">
        <is>
          <t>PIN CUSHION BABUSHKA PINK</t>
        </is>
      </c>
      <c r="D3960" t="n">
        <v>2</v>
      </c>
      <c r="E3960" s="8" t="n">
        <v>40549.60208333333</v>
      </c>
      <c r="F3960" s="9" t="n">
        <v>2.51</v>
      </c>
      <c r="H3960" t="inlineStr">
        <is>
          <t>United Kingdom</t>
        </is>
      </c>
      <c r="I3960" s="10">
        <f>IF(OR(G3960="",LEFT(A3960,1)="C",D3960&lt;=0,F3960&lt;=0,ISNUMBER(MATCH(B3960,NonProduct,0)),LEFT(B3960,5)="gift_",H3960&lt;&gt;"United Kingdom"),"Drop","Keep")</f>
        <v/>
      </c>
    </row>
    <row r="3961">
      <c r="A3961" t="n">
        <v>540353</v>
      </c>
      <c r="B3961" t="n">
        <v>21500</v>
      </c>
      <c r="C3961" t="inlineStr">
        <is>
          <t xml:space="preserve">PINK POLKADOT WRAP </t>
        </is>
      </c>
      <c r="D3961" t="n">
        <v>25</v>
      </c>
      <c r="E3961" s="8" t="n">
        <v>40549.62013888889</v>
      </c>
      <c r="F3961" s="9" t="n">
        <v>0.42</v>
      </c>
      <c r="G3961" t="n">
        <v>13764</v>
      </c>
      <c r="H3961" t="inlineStr">
        <is>
          <t>United Kingdom</t>
        </is>
      </c>
      <c r="I3961" s="10">
        <f>IF(OR(G3961="",LEFT(A3961,1)="C",D3961&lt;=0,F3961&lt;=0,ISNUMBER(MATCH(B3961,NonProduct,0)),LEFT(B3961,5)="gift_",H3961&lt;&gt;"United Kingdom"),"Drop","Keep")</f>
        <v/>
      </c>
    </row>
    <row r="3962">
      <c r="A3962" t="n">
        <v>540353</v>
      </c>
      <c r="B3962" t="n">
        <v>21499</v>
      </c>
      <c r="C3962" t="inlineStr">
        <is>
          <t>BLUE POLKADOT WRAP</t>
        </is>
      </c>
      <c r="D3962" t="n">
        <v>25</v>
      </c>
      <c r="E3962" s="8" t="n">
        <v>40549.62013888889</v>
      </c>
      <c r="F3962" s="9" t="n">
        <v>0.42</v>
      </c>
      <c r="G3962" t="n">
        <v>13764</v>
      </c>
      <c r="H3962" t="inlineStr">
        <is>
          <t>United Kingdom</t>
        </is>
      </c>
      <c r="I3962" s="10">
        <f>IF(OR(G3962="",LEFT(A3962,1)="C",D3962&lt;=0,F3962&lt;=0,ISNUMBER(MATCH(B3962,NonProduct,0)),LEFT(B3962,5)="gift_",H3962&lt;&gt;"United Kingdom"),"Drop","Keep")</f>
        <v/>
      </c>
    </row>
    <row r="3963">
      <c r="A3963" t="n">
        <v>540353</v>
      </c>
      <c r="B3963" t="inlineStr">
        <is>
          <t>16156S</t>
        </is>
      </c>
      <c r="C3963" t="inlineStr">
        <is>
          <t xml:space="preserve">WRAP PINK FAIRY CAKES </t>
        </is>
      </c>
      <c r="D3963" t="n">
        <v>25</v>
      </c>
      <c r="E3963" s="8" t="n">
        <v>40549.62013888889</v>
      </c>
      <c r="F3963" s="9" t="n">
        <v>0.42</v>
      </c>
      <c r="G3963" t="n">
        <v>13764</v>
      </c>
      <c r="H3963" t="inlineStr">
        <is>
          <t>United Kingdom</t>
        </is>
      </c>
      <c r="I3963" s="10">
        <f>IF(OR(G3963="",LEFT(A3963,1)="C",D3963&lt;=0,F3963&lt;=0,ISNUMBER(MATCH(B3963,NonProduct,0)),LEFT(B3963,5)="gift_",H3963&lt;&gt;"United Kingdom"),"Drop","Keep")</f>
        <v/>
      </c>
    </row>
    <row r="3964">
      <c r="A3964" t="n">
        <v>540353</v>
      </c>
      <c r="B3964" t="n">
        <v>21497</v>
      </c>
      <c r="C3964" t="inlineStr">
        <is>
          <t>FANCY FONTS BIRTHDAY WRAP</t>
        </is>
      </c>
      <c r="D3964" t="n">
        <v>25</v>
      </c>
      <c r="E3964" s="8" t="n">
        <v>40549.62013888889</v>
      </c>
      <c r="F3964" s="9" t="n">
        <v>0.42</v>
      </c>
      <c r="G3964" t="n">
        <v>13764</v>
      </c>
      <c r="H3964" t="inlineStr">
        <is>
          <t>United Kingdom</t>
        </is>
      </c>
      <c r="I3964" s="10">
        <f>IF(OR(G3964="",LEFT(A3964,1)="C",D3964&lt;=0,F3964&lt;=0,ISNUMBER(MATCH(B3964,NonProduct,0)),LEFT(B3964,5)="gift_",H3964&lt;&gt;"United Kingdom"),"Drop","Keep")</f>
        <v/>
      </c>
    </row>
    <row r="3965">
      <c r="A3965" t="n">
        <v>540353</v>
      </c>
      <c r="B3965" t="n">
        <v>22646</v>
      </c>
      <c r="C3965" t="inlineStr">
        <is>
          <t>CERAMIC STRAWBERRY CAKE MONEY BANK</t>
        </is>
      </c>
      <c r="D3965" t="n">
        <v>8</v>
      </c>
      <c r="E3965" s="8" t="n">
        <v>40549.62013888889</v>
      </c>
      <c r="F3965" s="9" t="n">
        <v>1.45</v>
      </c>
      <c r="G3965" t="n">
        <v>13764</v>
      </c>
      <c r="H3965" t="inlineStr">
        <is>
          <t>United Kingdom</t>
        </is>
      </c>
      <c r="I3965" s="10">
        <f>IF(OR(G3965="",LEFT(A3965,1)="C",D3965&lt;=0,F3965&lt;=0,ISNUMBER(MATCH(B3965,NonProduct,0)),LEFT(B3965,5)="gift_",H3965&lt;&gt;"United Kingdom"),"Drop","Keep")</f>
        <v/>
      </c>
    </row>
    <row r="3966">
      <c r="A3966" t="n">
        <v>540353</v>
      </c>
      <c r="B3966" t="inlineStr">
        <is>
          <t>47599A</t>
        </is>
      </c>
      <c r="C3966" t="inlineStr">
        <is>
          <t>PINK PARTY BAGS</t>
        </is>
      </c>
      <c r="D3966" t="n">
        <v>8</v>
      </c>
      <c r="E3966" s="8" t="n">
        <v>40549.62013888889</v>
      </c>
      <c r="F3966" s="9" t="n">
        <v>2.1</v>
      </c>
      <c r="G3966" t="n">
        <v>13764</v>
      </c>
      <c r="H3966" t="inlineStr">
        <is>
          <t>United Kingdom</t>
        </is>
      </c>
      <c r="I3966" s="10">
        <f>IF(OR(G3966="",LEFT(A3966,1)="C",D3966&lt;=0,F3966&lt;=0,ISNUMBER(MATCH(B3966,NonProduct,0)),LEFT(B3966,5)="gift_",H3966&lt;&gt;"United Kingdom"),"Drop","Keep")</f>
        <v/>
      </c>
    </row>
    <row r="3967">
      <c r="A3967" t="n">
        <v>540353</v>
      </c>
      <c r="B3967" t="n">
        <v>22752</v>
      </c>
      <c r="C3967" t="inlineStr">
        <is>
          <t>SET 7 BABUSHKA NESTING BOXES</t>
        </is>
      </c>
      <c r="D3967" t="n">
        <v>1</v>
      </c>
      <c r="E3967" s="8" t="n">
        <v>40549.62013888889</v>
      </c>
      <c r="F3967" s="9" t="n">
        <v>8.5</v>
      </c>
      <c r="G3967" t="n">
        <v>13764</v>
      </c>
      <c r="H3967" t="inlineStr">
        <is>
          <t>United Kingdom</t>
        </is>
      </c>
      <c r="I3967" s="10">
        <f>IF(OR(G3967="",LEFT(A3967,1)="C",D3967&lt;=0,F3967&lt;=0,ISNUMBER(MATCH(B3967,NonProduct,0)),LEFT(B3967,5)="gift_",H3967&lt;&gt;"United Kingdom"),"Drop","Keep")</f>
        <v/>
      </c>
    </row>
    <row r="3968">
      <c r="A3968" t="n">
        <v>540353</v>
      </c>
      <c r="B3968" t="n">
        <v>22755</v>
      </c>
      <c r="C3968" t="inlineStr">
        <is>
          <t xml:space="preserve">SMALL PURPLE BABUSHKA NOTEBOOK </t>
        </is>
      </c>
      <c r="D3968" t="n">
        <v>2</v>
      </c>
      <c r="E3968" s="8" t="n">
        <v>40549.62013888889</v>
      </c>
      <c r="F3968" s="9" t="n">
        <v>0.85</v>
      </c>
      <c r="G3968" t="n">
        <v>13764</v>
      </c>
      <c r="H3968" t="inlineStr">
        <is>
          <t>United Kingdom</t>
        </is>
      </c>
      <c r="I3968" s="10">
        <f>IF(OR(G3968="",LEFT(A3968,1)="C",D3968&lt;=0,F3968&lt;=0,ISNUMBER(MATCH(B3968,NonProduct,0)),LEFT(B3968,5)="gift_",H3968&lt;&gt;"United Kingdom"),"Drop","Keep")</f>
        <v/>
      </c>
    </row>
    <row r="3969">
      <c r="A3969" t="n">
        <v>540353</v>
      </c>
      <c r="B3969" t="n">
        <v>20682</v>
      </c>
      <c r="C3969" t="inlineStr">
        <is>
          <t>RED RETROSPOT CHILDRENS UMBRELLA</t>
        </is>
      </c>
      <c r="D3969" t="n">
        <v>2</v>
      </c>
      <c r="E3969" s="8" t="n">
        <v>40549.62013888889</v>
      </c>
      <c r="F3969" s="9" t="n">
        <v>3.25</v>
      </c>
      <c r="G3969" t="n">
        <v>13764</v>
      </c>
      <c r="H3969" t="inlineStr">
        <is>
          <t>United Kingdom</t>
        </is>
      </c>
      <c r="I3969" s="10">
        <f>IF(OR(G3969="",LEFT(A3969,1)="C",D3969&lt;=0,F3969&lt;=0,ISNUMBER(MATCH(B3969,NonProduct,0)),LEFT(B3969,5)="gift_",H3969&lt;&gt;"United Kingdom"),"Drop","Keep")</f>
        <v/>
      </c>
    </row>
    <row r="3970">
      <c r="A3970" t="n">
        <v>540353</v>
      </c>
      <c r="B3970" t="n">
        <v>20728</v>
      </c>
      <c r="C3970" t="inlineStr">
        <is>
          <t>LUNCH BAG CARS BLUE</t>
        </is>
      </c>
      <c r="D3970" t="n">
        <v>2</v>
      </c>
      <c r="E3970" s="8" t="n">
        <v>40549.62013888889</v>
      </c>
      <c r="F3970" s="9" t="n">
        <v>1.65</v>
      </c>
      <c r="G3970" t="n">
        <v>13764</v>
      </c>
      <c r="H3970" t="inlineStr">
        <is>
          <t>United Kingdom</t>
        </is>
      </c>
      <c r="I3970" s="10">
        <f>IF(OR(G3970="",LEFT(A3970,1)="C",D3970&lt;=0,F3970&lt;=0,ISNUMBER(MATCH(B3970,NonProduct,0)),LEFT(B3970,5)="gift_",H3970&lt;&gt;"United Kingdom"),"Drop","Keep")</f>
        <v/>
      </c>
    </row>
    <row r="3971">
      <c r="A3971" t="n">
        <v>540353</v>
      </c>
      <c r="B3971" t="n">
        <v>20727</v>
      </c>
      <c r="C3971" t="inlineStr">
        <is>
          <t>LUNCH BAG  BLACK SKULL.</t>
        </is>
      </c>
      <c r="D3971" t="n">
        <v>1</v>
      </c>
      <c r="E3971" s="8" t="n">
        <v>40549.62013888889</v>
      </c>
      <c r="F3971" s="9" t="n">
        <v>1.65</v>
      </c>
      <c r="G3971" t="n">
        <v>13764</v>
      </c>
      <c r="H3971" t="inlineStr">
        <is>
          <t>United Kingdom</t>
        </is>
      </c>
      <c r="I3971" s="10">
        <f>IF(OR(G3971="",LEFT(A3971,1)="C",D3971&lt;=0,F3971&lt;=0,ISNUMBER(MATCH(B3971,NonProduct,0)),LEFT(B3971,5)="gift_",H3971&lt;&gt;"United Kingdom"),"Drop","Keep")</f>
        <v/>
      </c>
    </row>
    <row r="3972">
      <c r="A3972" t="n">
        <v>540353</v>
      </c>
      <c r="B3972" t="n">
        <v>22383</v>
      </c>
      <c r="C3972" t="inlineStr">
        <is>
          <t xml:space="preserve">LUNCH BAG SUKI  DESIGN </t>
        </is>
      </c>
      <c r="D3972" t="n">
        <v>2</v>
      </c>
      <c r="E3972" s="8" t="n">
        <v>40549.62013888889</v>
      </c>
      <c r="F3972" s="9" t="n">
        <v>1.65</v>
      </c>
      <c r="G3972" t="n">
        <v>13764</v>
      </c>
      <c r="H3972" t="inlineStr">
        <is>
          <t>United Kingdom</t>
        </is>
      </c>
      <c r="I3972" s="10">
        <f>IF(OR(G3972="",LEFT(A3972,1)="C",D3972&lt;=0,F3972&lt;=0,ISNUMBER(MATCH(B3972,NonProduct,0)),LEFT(B3972,5)="gift_",H3972&lt;&gt;"United Kingdom"),"Drop","Keep")</f>
        <v/>
      </c>
    </row>
    <row r="3973">
      <c r="A3973" t="n">
        <v>540353</v>
      </c>
      <c r="B3973" t="inlineStr">
        <is>
          <t>85099C</t>
        </is>
      </c>
      <c r="C3973" t="inlineStr">
        <is>
          <t>JUMBO  BAG BAROQUE BLACK WHITE</t>
        </is>
      </c>
      <c r="D3973" t="n">
        <v>4</v>
      </c>
      <c r="E3973" s="8" t="n">
        <v>40549.62013888889</v>
      </c>
      <c r="F3973" s="9" t="n">
        <v>1.95</v>
      </c>
      <c r="G3973" t="n">
        <v>13764</v>
      </c>
      <c r="H3973" t="inlineStr">
        <is>
          <t>United Kingdom</t>
        </is>
      </c>
      <c r="I3973" s="10">
        <f>IF(OR(G3973="",LEFT(A3973,1)="C",D3973&lt;=0,F3973&lt;=0,ISNUMBER(MATCH(B3973,NonProduct,0)),LEFT(B3973,5)="gift_",H3973&lt;&gt;"United Kingdom"),"Drop","Keep")</f>
        <v/>
      </c>
    </row>
    <row r="3974">
      <c r="A3974" t="n">
        <v>540353</v>
      </c>
      <c r="B3974" t="n">
        <v>22411</v>
      </c>
      <c r="C3974" t="inlineStr">
        <is>
          <t>JUMBO SHOPPER VINTAGE RED PAISLEY</t>
        </is>
      </c>
      <c r="D3974" t="n">
        <v>6</v>
      </c>
      <c r="E3974" s="8" t="n">
        <v>40549.62013888889</v>
      </c>
      <c r="F3974" s="9" t="n">
        <v>1.95</v>
      </c>
      <c r="G3974" t="n">
        <v>13764</v>
      </c>
      <c r="H3974" t="inlineStr">
        <is>
          <t>United Kingdom</t>
        </is>
      </c>
      <c r="I3974" s="10">
        <f>IF(OR(G3974="",LEFT(A3974,1)="C",D3974&lt;=0,F3974&lt;=0,ISNUMBER(MATCH(B3974,NonProduct,0)),LEFT(B3974,5)="gift_",H3974&lt;&gt;"United Kingdom"),"Drop","Keep")</f>
        <v/>
      </c>
    </row>
    <row r="3975">
      <c r="A3975" t="n">
        <v>540353</v>
      </c>
      <c r="B3975" t="inlineStr">
        <is>
          <t>85099B</t>
        </is>
      </c>
      <c r="C3975" t="inlineStr">
        <is>
          <t>JUMBO BAG RED RETROSPOT</t>
        </is>
      </c>
      <c r="D3975" t="n">
        <v>3</v>
      </c>
      <c r="E3975" s="8" t="n">
        <v>40549.62013888889</v>
      </c>
      <c r="F3975" s="9" t="n">
        <v>1.95</v>
      </c>
      <c r="G3975" t="n">
        <v>13764</v>
      </c>
      <c r="H3975" t="inlineStr">
        <is>
          <t>United Kingdom</t>
        </is>
      </c>
      <c r="I3975" s="10">
        <f>IF(OR(G3975="",LEFT(A3975,1)="C",D3975&lt;=0,F3975&lt;=0,ISNUMBER(MATCH(B3975,NonProduct,0)),LEFT(B3975,5)="gift_",H3975&lt;&gt;"United Kingdom"),"Drop","Keep")</f>
        <v/>
      </c>
    </row>
    <row r="3976">
      <c r="A3976" t="n">
        <v>540353</v>
      </c>
      <c r="B3976" t="n">
        <v>21361</v>
      </c>
      <c r="C3976" t="inlineStr">
        <is>
          <t xml:space="preserve">LOVE LARGE WOOD LETTERS </t>
        </is>
      </c>
      <c r="D3976" t="n">
        <v>1</v>
      </c>
      <c r="E3976" s="8" t="n">
        <v>40549.62013888889</v>
      </c>
      <c r="F3976" s="9" t="n">
        <v>12.75</v>
      </c>
      <c r="G3976" t="n">
        <v>13764</v>
      </c>
      <c r="H3976" t="inlineStr">
        <is>
          <t>United Kingdom</t>
        </is>
      </c>
      <c r="I3976" s="10">
        <f>IF(OR(G3976="",LEFT(A3976,1)="C",D3976&lt;=0,F3976&lt;=0,ISNUMBER(MATCH(B3976,NonProduct,0)),LEFT(B3976,5)="gift_",H3976&lt;&gt;"United Kingdom"),"Drop","Keep")</f>
        <v/>
      </c>
    </row>
    <row r="3977">
      <c r="A3977" t="n">
        <v>540353</v>
      </c>
      <c r="B3977" t="n">
        <v>22963</v>
      </c>
      <c r="C3977" t="inlineStr">
        <is>
          <t>JAM JAR WITH GREEN LID</t>
        </is>
      </c>
      <c r="D3977" t="n">
        <v>6</v>
      </c>
      <c r="E3977" s="8" t="n">
        <v>40549.62013888889</v>
      </c>
      <c r="F3977" s="9" t="n">
        <v>0.85</v>
      </c>
      <c r="G3977" t="n">
        <v>13764</v>
      </c>
      <c r="H3977" t="inlineStr">
        <is>
          <t>United Kingdom</t>
        </is>
      </c>
      <c r="I3977" s="10">
        <f>IF(OR(G3977="",LEFT(A3977,1)="C",D3977&lt;=0,F3977&lt;=0,ISNUMBER(MATCH(B3977,NonProduct,0)),LEFT(B3977,5)="gift_",H3977&lt;&gt;"United Kingdom"),"Drop","Keep")</f>
        <v/>
      </c>
    </row>
    <row r="3978">
      <c r="A3978" t="n">
        <v>540353</v>
      </c>
      <c r="B3978" t="n">
        <v>22962</v>
      </c>
      <c r="C3978" t="inlineStr">
        <is>
          <t>JAM JAR WITH PINK LID</t>
        </is>
      </c>
      <c r="D3978" t="n">
        <v>6</v>
      </c>
      <c r="E3978" s="8" t="n">
        <v>40549.62013888889</v>
      </c>
      <c r="F3978" s="9" t="n">
        <v>0.85</v>
      </c>
      <c r="G3978" t="n">
        <v>13764</v>
      </c>
      <c r="H3978" t="inlineStr">
        <is>
          <t>United Kingdom</t>
        </is>
      </c>
      <c r="I3978" s="10">
        <f>IF(OR(G3978="",LEFT(A3978,1)="C",D3978&lt;=0,F3978&lt;=0,ISNUMBER(MATCH(B3978,NonProduct,0)),LEFT(B3978,5)="gift_",H3978&lt;&gt;"United Kingdom"),"Drop","Keep")</f>
        <v/>
      </c>
    </row>
    <row r="3979">
      <c r="A3979" t="n">
        <v>540353</v>
      </c>
      <c r="B3979" t="n">
        <v>22961</v>
      </c>
      <c r="C3979" t="inlineStr">
        <is>
          <t>JAM MAKING SET PRINTED</t>
        </is>
      </c>
      <c r="D3979" t="n">
        <v>3</v>
      </c>
      <c r="E3979" s="8" t="n">
        <v>40549.62013888889</v>
      </c>
      <c r="F3979" s="9" t="n">
        <v>1.45</v>
      </c>
      <c r="G3979" t="n">
        <v>13764</v>
      </c>
      <c r="H3979" t="inlineStr">
        <is>
          <t>United Kingdom</t>
        </is>
      </c>
      <c r="I3979" s="10">
        <f>IF(OR(G3979="",LEFT(A3979,1)="C",D3979&lt;=0,F3979&lt;=0,ISNUMBER(MATCH(B3979,NonProduct,0)),LEFT(B3979,5)="gift_",H3979&lt;&gt;"United Kingdom"),"Drop","Keep")</f>
        <v/>
      </c>
    </row>
    <row r="3980">
      <c r="A3980" t="n">
        <v>540353</v>
      </c>
      <c r="B3980" t="n">
        <v>22180</v>
      </c>
      <c r="C3980" t="inlineStr">
        <is>
          <t>RETROSPOT LAMP</t>
        </is>
      </c>
      <c r="D3980" t="n">
        <v>1</v>
      </c>
      <c r="E3980" s="8" t="n">
        <v>40549.62013888889</v>
      </c>
      <c r="F3980" s="9" t="n">
        <v>9.949999999999999</v>
      </c>
      <c r="G3980" t="n">
        <v>13764</v>
      </c>
      <c r="H3980" t="inlineStr">
        <is>
          <t>United Kingdom</t>
        </is>
      </c>
      <c r="I3980" s="10">
        <f>IF(OR(G3980="",LEFT(A3980,1)="C",D3980&lt;=0,F3980&lt;=0,ISNUMBER(MATCH(B3980,NonProduct,0)),LEFT(B3980,5)="gift_",H3980&lt;&gt;"United Kingdom"),"Drop","Keep")</f>
        <v/>
      </c>
    </row>
    <row r="3981">
      <c r="A3981" t="n">
        <v>540353</v>
      </c>
      <c r="B3981" t="n">
        <v>22960</v>
      </c>
      <c r="C3981" t="inlineStr">
        <is>
          <t>JAM MAKING SET WITH JARS</t>
        </is>
      </c>
      <c r="D3981" t="n">
        <v>1</v>
      </c>
      <c r="E3981" s="8" t="n">
        <v>40549.62013888889</v>
      </c>
      <c r="F3981" s="9" t="n">
        <v>4.25</v>
      </c>
      <c r="G3981" t="n">
        <v>13764</v>
      </c>
      <c r="H3981" t="inlineStr">
        <is>
          <t>United Kingdom</t>
        </is>
      </c>
      <c r="I3981" s="10">
        <f>IF(OR(G3981="",LEFT(A3981,1)="C",D3981&lt;=0,F3981&lt;=0,ISNUMBER(MATCH(B3981,NonProduct,0)),LEFT(B3981,5)="gift_",H3981&lt;&gt;"United Kingdom"),"Drop","Keep")</f>
        <v/>
      </c>
    </row>
    <row r="3982">
      <c r="A3982" t="n">
        <v>540353</v>
      </c>
      <c r="B3982" t="n">
        <v>21248</v>
      </c>
      <c r="C3982" t="inlineStr">
        <is>
          <t>DOOR HANGER  MUM + DADS ROOM</t>
        </is>
      </c>
      <c r="D3982" t="n">
        <v>2</v>
      </c>
      <c r="E3982" s="8" t="n">
        <v>40549.62013888889</v>
      </c>
      <c r="F3982" s="9" t="n">
        <v>1.45</v>
      </c>
      <c r="G3982" t="n">
        <v>13764</v>
      </c>
      <c r="H3982" t="inlineStr">
        <is>
          <t>United Kingdom</t>
        </is>
      </c>
      <c r="I3982" s="10">
        <f>IF(OR(G3982="",LEFT(A3982,1)="C",D3982&lt;=0,F3982&lt;=0,ISNUMBER(MATCH(B3982,NonProduct,0)),LEFT(B3982,5)="gift_",H3982&lt;&gt;"United Kingdom"),"Drop","Keep")</f>
        <v/>
      </c>
    </row>
    <row r="3983">
      <c r="A3983" t="n">
        <v>540353</v>
      </c>
      <c r="B3983" t="n">
        <v>21162</v>
      </c>
      <c r="C3983" t="inlineStr">
        <is>
          <t xml:space="preserve">TOXIC AREA  DOOR HANGER </t>
        </is>
      </c>
      <c r="D3983" t="n">
        <v>2</v>
      </c>
      <c r="E3983" s="8" t="n">
        <v>40549.62013888889</v>
      </c>
      <c r="F3983" s="9" t="n">
        <v>1.45</v>
      </c>
      <c r="G3983" t="n">
        <v>13764</v>
      </c>
      <c r="H3983" t="inlineStr">
        <is>
          <t>United Kingdom</t>
        </is>
      </c>
      <c r="I3983" s="10">
        <f>IF(OR(G3983="",LEFT(A3983,1)="C",D3983&lt;=0,F3983&lt;=0,ISNUMBER(MATCH(B3983,NonProduct,0)),LEFT(B3983,5)="gift_",H3983&lt;&gt;"United Kingdom"),"Drop","Keep")</f>
        <v/>
      </c>
    </row>
    <row r="3984">
      <c r="A3984" t="n">
        <v>540353</v>
      </c>
      <c r="B3984" t="n">
        <v>21163</v>
      </c>
      <c r="C3984" t="inlineStr">
        <is>
          <t xml:space="preserve">DO NOT TOUCH MY STUFF DOOR HANGER </t>
        </is>
      </c>
      <c r="D3984" t="n">
        <v>2</v>
      </c>
      <c r="E3984" s="8" t="n">
        <v>40549.62013888889</v>
      </c>
      <c r="F3984" s="9" t="n">
        <v>1.45</v>
      </c>
      <c r="G3984" t="n">
        <v>13764</v>
      </c>
      <c r="H3984" t="inlineStr">
        <is>
          <t>United Kingdom</t>
        </is>
      </c>
      <c r="I3984" s="10">
        <f>IF(OR(G3984="",LEFT(A3984,1)="C",D3984&lt;=0,F3984&lt;=0,ISNUMBER(MATCH(B3984,NonProduct,0)),LEFT(B3984,5)="gift_",H3984&lt;&gt;"United Kingdom"),"Drop","Keep")</f>
        <v/>
      </c>
    </row>
    <row r="3985">
      <c r="A3985" t="n">
        <v>540353</v>
      </c>
      <c r="B3985" t="n">
        <v>22384</v>
      </c>
      <c r="C3985" t="inlineStr">
        <is>
          <t>LUNCH BAG PINK POLKADOT</t>
        </is>
      </c>
      <c r="D3985" t="n">
        <v>5</v>
      </c>
      <c r="E3985" s="8" t="n">
        <v>40549.62013888889</v>
      </c>
      <c r="F3985" s="9" t="n">
        <v>1.65</v>
      </c>
      <c r="G3985" t="n">
        <v>13764</v>
      </c>
      <c r="H3985" t="inlineStr">
        <is>
          <t>United Kingdom</t>
        </is>
      </c>
      <c r="I3985" s="10">
        <f>IF(OR(G3985="",LEFT(A3985,1)="C",D3985&lt;=0,F3985&lt;=0,ISNUMBER(MATCH(B3985,NonProduct,0)),LEFT(B3985,5)="gift_",H3985&lt;&gt;"United Kingdom"),"Drop","Keep")</f>
        <v/>
      </c>
    </row>
    <row r="3986">
      <c r="A3986" t="n">
        <v>540353</v>
      </c>
      <c r="B3986" t="n">
        <v>22840</v>
      </c>
      <c r="C3986" t="inlineStr">
        <is>
          <t>ROUND CAKE TIN VINTAGE RED</t>
        </is>
      </c>
      <c r="D3986" t="n">
        <v>1</v>
      </c>
      <c r="E3986" s="8" t="n">
        <v>40549.62013888889</v>
      </c>
      <c r="F3986" s="9" t="n">
        <v>7.95</v>
      </c>
      <c r="G3986" t="n">
        <v>13764</v>
      </c>
      <c r="H3986" t="inlineStr">
        <is>
          <t>United Kingdom</t>
        </is>
      </c>
      <c r="I3986" s="10">
        <f>IF(OR(G3986="",LEFT(A3986,1)="C",D3986&lt;=0,F3986&lt;=0,ISNUMBER(MATCH(B3986,NonProduct,0)),LEFT(B3986,5)="gift_",H3986&lt;&gt;"United Kingdom"),"Drop","Keep")</f>
        <v/>
      </c>
    </row>
    <row r="3987">
      <c r="A3987" t="n">
        <v>540353</v>
      </c>
      <c r="B3987" t="n">
        <v>22720</v>
      </c>
      <c r="C3987" t="inlineStr">
        <is>
          <t xml:space="preserve">SET OF 3 CAKE TINS PANTRY DESIGN </t>
        </is>
      </c>
      <c r="D3987" t="n">
        <v>3</v>
      </c>
      <c r="E3987" s="8" t="n">
        <v>40549.62013888889</v>
      </c>
      <c r="F3987" s="9" t="n">
        <v>4.95</v>
      </c>
      <c r="G3987" t="n">
        <v>13764</v>
      </c>
      <c r="H3987" t="inlineStr">
        <is>
          <t>United Kingdom</t>
        </is>
      </c>
      <c r="I3987" s="10">
        <f>IF(OR(G3987="",LEFT(A3987,1)="C",D3987&lt;=0,F3987&lt;=0,ISNUMBER(MATCH(B3987,NonProduct,0)),LEFT(B3987,5)="gift_",H3987&lt;&gt;"United Kingdom"),"Drop","Keep")</f>
        <v/>
      </c>
    </row>
    <row r="3988">
      <c r="A3988" t="n">
        <v>540353</v>
      </c>
      <c r="B3988" t="n">
        <v>22842</v>
      </c>
      <c r="C3988" t="inlineStr">
        <is>
          <t>BISCUIT TIN VINTAGE RED</t>
        </is>
      </c>
      <c r="D3988" t="n">
        <v>2</v>
      </c>
      <c r="E3988" s="8" t="n">
        <v>40549.62013888889</v>
      </c>
      <c r="F3988" s="9" t="n">
        <v>6.75</v>
      </c>
      <c r="G3988" t="n">
        <v>13764</v>
      </c>
      <c r="H3988" t="inlineStr">
        <is>
          <t>United Kingdom</t>
        </is>
      </c>
      <c r="I3988" s="10">
        <f>IF(OR(G3988="",LEFT(A3988,1)="C",D3988&lt;=0,F3988&lt;=0,ISNUMBER(MATCH(B3988,NonProduct,0)),LEFT(B3988,5)="gift_",H3988&lt;&gt;"United Kingdom"),"Drop","Keep")</f>
        <v/>
      </c>
    </row>
    <row r="3989">
      <c r="A3989" t="n">
        <v>540353</v>
      </c>
      <c r="B3989" t="n">
        <v>22191</v>
      </c>
      <c r="C3989" t="inlineStr">
        <is>
          <t>IVORY DINER WALL CLOCK</t>
        </is>
      </c>
      <c r="D3989" t="n">
        <v>1</v>
      </c>
      <c r="E3989" s="8" t="n">
        <v>40549.62013888889</v>
      </c>
      <c r="F3989" s="9" t="n">
        <v>8.5</v>
      </c>
      <c r="G3989" t="n">
        <v>13764</v>
      </c>
      <c r="H3989" t="inlineStr">
        <is>
          <t>United Kingdom</t>
        </is>
      </c>
      <c r="I3989" s="10">
        <f>IF(OR(G3989="",LEFT(A3989,1)="C",D3989&lt;=0,F3989&lt;=0,ISNUMBER(MATCH(B3989,NonProduct,0)),LEFT(B3989,5)="gift_",H3989&lt;&gt;"United Kingdom"),"Drop","Keep")</f>
        <v/>
      </c>
    </row>
    <row r="3990">
      <c r="A3990" t="n">
        <v>540353</v>
      </c>
      <c r="B3990" t="n">
        <v>22841</v>
      </c>
      <c r="C3990" t="inlineStr">
        <is>
          <t>ROUND CAKE TIN VINTAGE GREEN</t>
        </is>
      </c>
      <c r="D3990" t="n">
        <v>2</v>
      </c>
      <c r="E3990" s="8" t="n">
        <v>40549.62013888889</v>
      </c>
      <c r="F3990" s="9" t="n">
        <v>7.95</v>
      </c>
      <c r="G3990" t="n">
        <v>13764</v>
      </c>
      <c r="H3990" t="inlineStr">
        <is>
          <t>United Kingdom</t>
        </is>
      </c>
      <c r="I3990" s="10">
        <f>IF(OR(G3990="",LEFT(A3990,1)="C",D3990&lt;=0,F3990&lt;=0,ISNUMBER(MATCH(B3990,NonProduct,0)),LEFT(B3990,5)="gift_",H3990&lt;&gt;"United Kingdom"),"Drop","Keep")</f>
        <v/>
      </c>
    </row>
    <row r="3991">
      <c r="A3991" t="n">
        <v>540353</v>
      </c>
      <c r="B3991" t="n">
        <v>22843</v>
      </c>
      <c r="C3991" t="inlineStr">
        <is>
          <t>BISCUIT TIN VINTAGE GREEN</t>
        </is>
      </c>
      <c r="D3991" t="n">
        <v>1</v>
      </c>
      <c r="E3991" s="8" t="n">
        <v>40549.62013888889</v>
      </c>
      <c r="F3991" s="9" t="n">
        <v>6.75</v>
      </c>
      <c r="G3991" t="n">
        <v>13764</v>
      </c>
      <c r="H3991" t="inlineStr">
        <is>
          <t>United Kingdom</t>
        </is>
      </c>
      <c r="I3991" s="10">
        <f>IF(OR(G3991="",LEFT(A3991,1)="C",D3991&lt;=0,F3991&lt;=0,ISNUMBER(MATCH(B3991,NonProduct,0)),LEFT(B3991,5)="gift_",H3991&lt;&gt;"United Kingdom"),"Drop","Keep")</f>
        <v/>
      </c>
    </row>
    <row r="3992">
      <c r="A3992" t="n">
        <v>540353</v>
      </c>
      <c r="B3992" t="n">
        <v>22722</v>
      </c>
      <c r="C3992" t="inlineStr">
        <is>
          <t>SET OF 6 SPICE TINS PANTRY DESIGN</t>
        </is>
      </c>
      <c r="D3992" t="n">
        <v>3</v>
      </c>
      <c r="E3992" s="8" t="n">
        <v>40549.62013888889</v>
      </c>
      <c r="F3992" s="9" t="n">
        <v>3.95</v>
      </c>
      <c r="G3992" t="n">
        <v>13764</v>
      </c>
      <c r="H3992" t="inlineStr">
        <is>
          <t>United Kingdom</t>
        </is>
      </c>
      <c r="I3992" s="10">
        <f>IF(OR(G3992="",LEFT(A3992,1)="C",D3992&lt;=0,F3992&lt;=0,ISNUMBER(MATCH(B3992,NonProduct,0)),LEFT(B3992,5)="gift_",H3992&lt;&gt;"United Kingdom"),"Drop","Keep")</f>
        <v/>
      </c>
    </row>
    <row r="3993">
      <c r="A3993" t="n">
        <v>540353</v>
      </c>
      <c r="B3993" t="n">
        <v>22969</v>
      </c>
      <c r="C3993" t="inlineStr">
        <is>
          <t>HOMEMADE JAM SCENTED CANDLES</t>
        </is>
      </c>
      <c r="D3993" t="n">
        <v>12</v>
      </c>
      <c r="E3993" s="8" t="n">
        <v>40549.62013888889</v>
      </c>
      <c r="F3993" s="9" t="n">
        <v>1.45</v>
      </c>
      <c r="G3993" t="n">
        <v>13764</v>
      </c>
      <c r="H3993" t="inlineStr">
        <is>
          <t>United Kingdom</t>
        </is>
      </c>
      <c r="I3993" s="10">
        <f>IF(OR(G3993="",LEFT(A3993,1)="C",D3993&lt;=0,F3993&lt;=0,ISNUMBER(MATCH(B3993,NonProduct,0)),LEFT(B3993,5)="gift_",H3993&lt;&gt;"United Kingdom"),"Drop","Keep")</f>
        <v/>
      </c>
    </row>
    <row r="3994">
      <c r="A3994" t="n">
        <v>540353</v>
      </c>
      <c r="B3994" t="inlineStr">
        <is>
          <t>85014B</t>
        </is>
      </c>
      <c r="C3994" t="inlineStr">
        <is>
          <t>RED RETROSPOT UMBRELLA</t>
        </is>
      </c>
      <c r="D3994" t="n">
        <v>2</v>
      </c>
      <c r="E3994" s="8" t="n">
        <v>40549.62013888889</v>
      </c>
      <c r="F3994" s="9" t="n">
        <v>5.95</v>
      </c>
      <c r="G3994" t="n">
        <v>13764</v>
      </c>
      <c r="H3994" t="inlineStr">
        <is>
          <t>United Kingdom</t>
        </is>
      </c>
      <c r="I3994" s="10">
        <f>IF(OR(G3994="",LEFT(A3994,1)="C",D3994&lt;=0,F3994&lt;=0,ISNUMBER(MATCH(B3994,NonProduct,0)),LEFT(B3994,5)="gift_",H3994&lt;&gt;"United Kingdom"),"Drop","Keep")</f>
        <v/>
      </c>
    </row>
    <row r="3995">
      <c r="A3995" t="n">
        <v>540353</v>
      </c>
      <c r="B3995" t="n">
        <v>22193</v>
      </c>
      <c r="C3995" t="inlineStr">
        <is>
          <t>RED DINER WALL CLOCK</t>
        </is>
      </c>
      <c r="D3995" t="n">
        <v>1</v>
      </c>
      <c r="E3995" s="8" t="n">
        <v>40549.62013888889</v>
      </c>
      <c r="F3995" s="9" t="n">
        <v>8.5</v>
      </c>
      <c r="G3995" t="n">
        <v>13764</v>
      </c>
      <c r="H3995" t="inlineStr">
        <is>
          <t>United Kingdom</t>
        </is>
      </c>
      <c r="I3995" s="10">
        <f>IF(OR(G3995="",LEFT(A3995,1)="C",D3995&lt;=0,F3995&lt;=0,ISNUMBER(MATCH(B3995,NonProduct,0)),LEFT(B3995,5)="gift_",H3995&lt;&gt;"United Kingdom"),"Drop","Keep")</f>
        <v/>
      </c>
    </row>
    <row r="3996">
      <c r="A3996" t="n">
        <v>540353</v>
      </c>
      <c r="B3996" t="n">
        <v>22117</v>
      </c>
      <c r="C3996" t="inlineStr">
        <is>
          <t xml:space="preserve">METAL SIGN HER DINNER IS SERVED </t>
        </is>
      </c>
      <c r="D3996" t="n">
        <v>1</v>
      </c>
      <c r="E3996" s="8" t="n">
        <v>40549.62013888889</v>
      </c>
      <c r="F3996" s="9" t="n">
        <v>2.95</v>
      </c>
      <c r="G3996" t="n">
        <v>13764</v>
      </c>
      <c r="H3996" t="inlineStr">
        <is>
          <t>United Kingdom</t>
        </is>
      </c>
      <c r="I3996" s="10">
        <f>IF(OR(G3996="",LEFT(A3996,1)="C",D3996&lt;=0,F3996&lt;=0,ISNUMBER(MATCH(B3996,NonProduct,0)),LEFT(B3996,5)="gift_",H3996&lt;&gt;"United Kingdom"),"Drop","Keep")</f>
        <v/>
      </c>
    </row>
    <row r="3997">
      <c r="A3997" t="n">
        <v>540353</v>
      </c>
      <c r="B3997" t="n">
        <v>22796</v>
      </c>
      <c r="C3997" t="inlineStr">
        <is>
          <t>PHOTO FRAME 3 CLASSIC HANGING</t>
        </is>
      </c>
      <c r="D3997" t="n">
        <v>1</v>
      </c>
      <c r="E3997" s="8" t="n">
        <v>40549.62013888889</v>
      </c>
      <c r="F3997" s="9" t="n">
        <v>9.949999999999999</v>
      </c>
      <c r="G3997" t="n">
        <v>13764</v>
      </c>
      <c r="H3997" t="inlineStr">
        <is>
          <t>United Kingdom</t>
        </is>
      </c>
      <c r="I3997" s="10">
        <f>IF(OR(G3997="",LEFT(A3997,1)="C",D3997&lt;=0,F3997&lt;=0,ISNUMBER(MATCH(B3997,NonProduct,0)),LEFT(B3997,5)="gift_",H3997&lt;&gt;"United Kingdom"),"Drop","Keep")</f>
        <v/>
      </c>
    </row>
    <row r="3998">
      <c r="A3998" t="n">
        <v>540353</v>
      </c>
      <c r="B3998" t="n">
        <v>22215</v>
      </c>
      <c r="C3998" t="inlineStr">
        <is>
          <t>CAKE STAND WHITE TWO TIER LACE</t>
        </is>
      </c>
      <c r="D3998" t="n">
        <v>1</v>
      </c>
      <c r="E3998" s="8" t="n">
        <v>40549.62013888889</v>
      </c>
      <c r="F3998" s="9" t="n">
        <v>8.5</v>
      </c>
      <c r="G3998" t="n">
        <v>13764</v>
      </c>
      <c r="H3998" t="inlineStr">
        <is>
          <t>United Kingdom</t>
        </is>
      </c>
      <c r="I3998" s="10">
        <f>IF(OR(G3998="",LEFT(A3998,1)="C",D3998&lt;=0,F3998&lt;=0,ISNUMBER(MATCH(B3998,NonProduct,0)),LEFT(B3998,5)="gift_",H3998&lt;&gt;"United Kingdom"),"Drop","Keep")</f>
        <v/>
      </c>
    </row>
    <row r="3999">
      <c r="A3999" t="n">
        <v>540353</v>
      </c>
      <c r="B3999" t="n">
        <v>22113</v>
      </c>
      <c r="C3999" t="inlineStr">
        <is>
          <t>GREY HEART HOT WATER BOTTLE</t>
        </is>
      </c>
      <c r="D3999" t="n">
        <v>1</v>
      </c>
      <c r="E3999" s="8" t="n">
        <v>40549.62013888889</v>
      </c>
      <c r="F3999" s="9" t="n">
        <v>3.75</v>
      </c>
      <c r="G3999" t="n">
        <v>13764</v>
      </c>
      <c r="H3999" t="inlineStr">
        <is>
          <t>United Kingdom</t>
        </is>
      </c>
      <c r="I3999" s="10">
        <f>IF(OR(G3999="",LEFT(A3999,1)="C",D3999&lt;=0,F3999&lt;=0,ISNUMBER(MATCH(B3999,NonProduct,0)),LEFT(B3999,5)="gift_",H3999&lt;&gt;"United Kingdom"),"Drop","Keep")</f>
        <v/>
      </c>
    </row>
    <row r="4000">
      <c r="A4000" t="n">
        <v>540353</v>
      </c>
      <c r="B4000" t="n">
        <v>22835</v>
      </c>
      <c r="C4000" t="inlineStr">
        <is>
          <t>HOT WATER BOTTLE I AM SO POORLY</t>
        </is>
      </c>
      <c r="D4000" t="n">
        <v>3</v>
      </c>
      <c r="E4000" s="8" t="n">
        <v>40549.62013888889</v>
      </c>
      <c r="F4000" s="9" t="n">
        <v>4.65</v>
      </c>
      <c r="G4000" t="n">
        <v>13764</v>
      </c>
      <c r="H4000" t="inlineStr">
        <is>
          <t>United Kingdom</t>
        </is>
      </c>
      <c r="I4000" s="10">
        <f>IF(OR(G4000="",LEFT(A4000,1)="C",D4000&lt;=0,F4000&lt;=0,ISNUMBER(MATCH(B4000,NonProduct,0)),LEFT(B4000,5)="gift_",H4000&lt;&gt;"United Kingdom"),"Drop","Keep")</f>
        <v/>
      </c>
    </row>
    <row r="4001">
      <c r="A4001" t="n">
        <v>540353</v>
      </c>
      <c r="B4001" t="n">
        <v>22425</v>
      </c>
      <c r="C4001" t="inlineStr">
        <is>
          <t>ENAMEL COLANDER CREAM</t>
        </is>
      </c>
      <c r="D4001" t="n">
        <v>1</v>
      </c>
      <c r="E4001" s="8" t="n">
        <v>40549.62013888889</v>
      </c>
      <c r="F4001" s="9" t="n">
        <v>4.95</v>
      </c>
      <c r="G4001" t="n">
        <v>13764</v>
      </c>
      <c r="H4001" t="inlineStr">
        <is>
          <t>United Kingdom</t>
        </is>
      </c>
      <c r="I4001" s="10">
        <f>IF(OR(G4001="",LEFT(A4001,1)="C",D4001&lt;=0,F4001&lt;=0,ISNUMBER(MATCH(B4001,NonProduct,0)),LEFT(B4001,5)="gift_",H4001&lt;&gt;"United Kingdom"),"Drop","Keep")</f>
        <v/>
      </c>
    </row>
    <row r="4002">
      <c r="A4002" t="n">
        <v>540353</v>
      </c>
      <c r="B4002" t="inlineStr">
        <is>
          <t>84997B</t>
        </is>
      </c>
      <c r="C4002" t="inlineStr">
        <is>
          <t>RED 3 PIECE RETROSPOT CUTLERY SET</t>
        </is>
      </c>
      <c r="D4002" t="n">
        <v>1</v>
      </c>
      <c r="E4002" s="8" t="n">
        <v>40549.62013888889</v>
      </c>
      <c r="F4002" s="9" t="n">
        <v>3.75</v>
      </c>
      <c r="G4002" t="n">
        <v>13764</v>
      </c>
      <c r="H4002" t="inlineStr">
        <is>
          <t>United Kingdom</t>
        </is>
      </c>
      <c r="I4002" s="10">
        <f>IF(OR(G4002="",LEFT(A4002,1)="C",D4002&lt;=0,F4002&lt;=0,ISNUMBER(MATCH(B4002,NonProduct,0)),LEFT(B4002,5)="gift_",H4002&lt;&gt;"United Kingdom"),"Drop","Keep")</f>
        <v/>
      </c>
    </row>
    <row r="4003">
      <c r="A4003" t="n">
        <v>540353</v>
      </c>
      <c r="B4003" t="n">
        <v>22428</v>
      </c>
      <c r="C4003" t="inlineStr">
        <is>
          <t>ENAMEL FIRE BUCKET CREAM</t>
        </is>
      </c>
      <c r="D4003" t="n">
        <v>1</v>
      </c>
      <c r="E4003" s="8" t="n">
        <v>40549.62013888889</v>
      </c>
      <c r="F4003" s="9" t="n">
        <v>6.95</v>
      </c>
      <c r="G4003" t="n">
        <v>13764</v>
      </c>
      <c r="H4003" t="inlineStr">
        <is>
          <t>United Kingdom</t>
        </is>
      </c>
      <c r="I4003" s="10">
        <f>IF(OR(G4003="",LEFT(A4003,1)="C",D4003&lt;=0,F4003&lt;=0,ISNUMBER(MATCH(B4003,NonProduct,0)),LEFT(B4003,5)="gift_",H4003&lt;&gt;"United Kingdom"),"Drop","Keep")</f>
        <v/>
      </c>
    </row>
    <row r="4004">
      <c r="A4004" t="n">
        <v>540353</v>
      </c>
      <c r="B4004" t="n">
        <v>21703</v>
      </c>
      <c r="C4004" t="inlineStr">
        <is>
          <t>BAG 125g SWIRLY MARBLES</t>
        </is>
      </c>
      <c r="D4004" t="n">
        <v>5</v>
      </c>
      <c r="E4004" s="8" t="n">
        <v>40549.62013888889</v>
      </c>
      <c r="F4004" s="9" t="n">
        <v>0.42</v>
      </c>
      <c r="G4004" t="n">
        <v>13764</v>
      </c>
      <c r="H4004" t="inlineStr">
        <is>
          <t>United Kingdom</t>
        </is>
      </c>
      <c r="I4004" s="10">
        <f>IF(OR(G4004="",LEFT(A4004,1)="C",D4004&lt;=0,F4004&lt;=0,ISNUMBER(MATCH(B4004,NonProduct,0)),LEFT(B4004,5)="gift_",H4004&lt;&gt;"United Kingdom"),"Drop","Keep")</f>
        <v/>
      </c>
    </row>
    <row r="4005">
      <c r="A4005" t="n">
        <v>540353</v>
      </c>
      <c r="B4005" t="n">
        <v>22953</v>
      </c>
      <c r="C4005" t="inlineStr">
        <is>
          <t>BIRTHDAY PARTY CORDON BARRIER TAPE</t>
        </is>
      </c>
      <c r="D4005" t="n">
        <v>4</v>
      </c>
      <c r="E4005" s="8" t="n">
        <v>40549.62013888889</v>
      </c>
      <c r="F4005" s="9" t="n">
        <v>1.25</v>
      </c>
      <c r="G4005" t="n">
        <v>13764</v>
      </c>
      <c r="H4005" t="inlineStr">
        <is>
          <t>United Kingdom</t>
        </is>
      </c>
      <c r="I4005" s="10">
        <f>IF(OR(G4005="",LEFT(A4005,1)="C",D4005&lt;=0,F4005&lt;=0,ISNUMBER(MATCH(B4005,NonProduct,0)),LEFT(B4005,5)="gift_",H4005&lt;&gt;"United Kingdom"),"Drop","Keep")</f>
        <v/>
      </c>
    </row>
    <row r="4006">
      <c r="A4006" t="n">
        <v>540353</v>
      </c>
      <c r="B4006" t="n">
        <v>22294</v>
      </c>
      <c r="C4006" t="inlineStr">
        <is>
          <t>HEART FILIGREE DOVE  SMALL</t>
        </is>
      </c>
      <c r="D4006" t="n">
        <v>8</v>
      </c>
      <c r="E4006" s="8" t="n">
        <v>40549.62013888889</v>
      </c>
      <c r="F4006" s="9" t="n">
        <v>1.25</v>
      </c>
      <c r="G4006" t="n">
        <v>13764</v>
      </c>
      <c r="H4006" t="inlineStr">
        <is>
          <t>United Kingdom</t>
        </is>
      </c>
      <c r="I4006" s="10">
        <f>IF(OR(G4006="",LEFT(A4006,1)="C",D4006&lt;=0,F4006&lt;=0,ISNUMBER(MATCH(B4006,NonProduct,0)),LEFT(B4006,5)="gift_",H4006&lt;&gt;"United Kingdom"),"Drop","Keep")</f>
        <v/>
      </c>
    </row>
    <row r="4007">
      <c r="A4007" t="n">
        <v>540353</v>
      </c>
      <c r="B4007" t="n">
        <v>22624</v>
      </c>
      <c r="C4007" t="inlineStr">
        <is>
          <t>IVORY KITCHEN SCALES</t>
        </is>
      </c>
      <c r="D4007" t="n">
        <v>1</v>
      </c>
      <c r="E4007" s="8" t="n">
        <v>40549.62013888889</v>
      </c>
      <c r="F4007" s="9" t="n">
        <v>8.5</v>
      </c>
      <c r="G4007" t="n">
        <v>13764</v>
      </c>
      <c r="H4007" t="inlineStr">
        <is>
          <t>United Kingdom</t>
        </is>
      </c>
      <c r="I4007" s="10">
        <f>IF(OR(G4007="",LEFT(A4007,1)="C",D4007&lt;=0,F4007&lt;=0,ISNUMBER(MATCH(B4007,NonProduct,0)),LEFT(B4007,5)="gift_",H4007&lt;&gt;"United Kingdom"),"Drop","Keep")</f>
        <v/>
      </c>
    </row>
    <row r="4008">
      <c r="A4008" t="n">
        <v>540353</v>
      </c>
      <c r="B4008" t="n">
        <v>22424</v>
      </c>
      <c r="C4008" t="inlineStr">
        <is>
          <t>ENAMEL BREAD BIN CREAM</t>
        </is>
      </c>
      <c r="D4008" t="n">
        <v>1</v>
      </c>
      <c r="E4008" s="8" t="n">
        <v>40549.62013888889</v>
      </c>
      <c r="F4008" s="9" t="n">
        <v>12.75</v>
      </c>
      <c r="G4008" t="n">
        <v>13764</v>
      </c>
      <c r="H4008" t="inlineStr">
        <is>
          <t>United Kingdom</t>
        </is>
      </c>
      <c r="I4008" s="10">
        <f>IF(OR(G4008="",LEFT(A4008,1)="C",D4008&lt;=0,F4008&lt;=0,ISNUMBER(MATCH(B4008,NonProduct,0)),LEFT(B4008,5)="gift_",H4008&lt;&gt;"United Kingdom"),"Drop","Keep")</f>
        <v/>
      </c>
    </row>
    <row r="4009">
      <c r="A4009" t="n">
        <v>540353</v>
      </c>
      <c r="B4009" t="n">
        <v>21278</v>
      </c>
      <c r="C4009" t="inlineStr">
        <is>
          <t>VINTAGE KITCHEN PRINT PUDDINGS</t>
        </is>
      </c>
      <c r="D4009" t="n">
        <v>2</v>
      </c>
      <c r="E4009" s="8" t="n">
        <v>40549.62013888889</v>
      </c>
      <c r="F4009" s="9" t="n">
        <v>2.55</v>
      </c>
      <c r="G4009" t="n">
        <v>13764</v>
      </c>
      <c r="H4009" t="inlineStr">
        <is>
          <t>United Kingdom</t>
        </is>
      </c>
      <c r="I4009" s="10">
        <f>IF(OR(G4009="",LEFT(A4009,1)="C",D4009&lt;=0,F4009&lt;=0,ISNUMBER(MATCH(B4009,NonProduct,0)),LEFT(B4009,5)="gift_",H4009&lt;&gt;"United Kingdom"),"Drop","Keep")</f>
        <v/>
      </c>
    </row>
    <row r="4010">
      <c r="A4010" t="n">
        <v>540353</v>
      </c>
      <c r="B4010" t="n">
        <v>22098</v>
      </c>
      <c r="C4010" t="inlineStr">
        <is>
          <t>BOUDOIR SQUARE TISSUE BOX</t>
        </is>
      </c>
      <c r="D4010" t="n">
        <v>2</v>
      </c>
      <c r="E4010" s="8" t="n">
        <v>40549.62013888889</v>
      </c>
      <c r="F4010" s="9" t="n">
        <v>1.25</v>
      </c>
      <c r="G4010" t="n">
        <v>13764</v>
      </c>
      <c r="H4010" t="inlineStr">
        <is>
          <t>United Kingdom</t>
        </is>
      </c>
      <c r="I4010" s="10">
        <f>IF(OR(G4010="",LEFT(A4010,1)="C",D4010&lt;=0,F4010&lt;=0,ISNUMBER(MATCH(B4010,NonProduct,0)),LEFT(B4010,5)="gift_",H4010&lt;&gt;"United Kingdom"),"Drop","Keep")</f>
        <v/>
      </c>
    </row>
    <row r="4011">
      <c r="A4011" t="n">
        <v>540353</v>
      </c>
      <c r="B4011" t="n">
        <v>21900</v>
      </c>
      <c r="C4011" t="inlineStr">
        <is>
          <t>KEY FOB , SHED</t>
        </is>
      </c>
      <c r="D4011" t="n">
        <v>4</v>
      </c>
      <c r="E4011" s="8" t="n">
        <v>40549.62013888889</v>
      </c>
      <c r="F4011" s="9" t="n">
        <v>0.65</v>
      </c>
      <c r="G4011" t="n">
        <v>13764</v>
      </c>
      <c r="H4011" t="inlineStr">
        <is>
          <t>United Kingdom</t>
        </is>
      </c>
      <c r="I4011" s="10">
        <f>IF(OR(G4011="",LEFT(A4011,1)="C",D4011&lt;=0,F4011&lt;=0,ISNUMBER(MATCH(B4011,NonProduct,0)),LEFT(B4011,5)="gift_",H4011&lt;&gt;"United Kingdom"),"Drop","Keep")</f>
        <v/>
      </c>
    </row>
    <row r="4012">
      <c r="A4012" t="n">
        <v>540353</v>
      </c>
      <c r="B4012" t="n">
        <v>21899</v>
      </c>
      <c r="C4012" t="inlineStr">
        <is>
          <t>KEY FOB , GARAGE DESIGN</t>
        </is>
      </c>
      <c r="D4012" t="n">
        <v>3</v>
      </c>
      <c r="E4012" s="8" t="n">
        <v>40549.62013888889</v>
      </c>
      <c r="F4012" s="9" t="n">
        <v>0.65</v>
      </c>
      <c r="G4012" t="n">
        <v>13764</v>
      </c>
      <c r="H4012" t="inlineStr">
        <is>
          <t>United Kingdom</t>
        </is>
      </c>
      <c r="I4012" s="10">
        <f>IF(OR(G4012="",LEFT(A4012,1)="C",D4012&lt;=0,F4012&lt;=0,ISNUMBER(MATCH(B4012,NonProduct,0)),LEFT(B4012,5)="gift_",H4012&lt;&gt;"United Kingdom"),"Drop","Keep")</f>
        <v/>
      </c>
    </row>
    <row r="4013">
      <c r="A4013" t="n">
        <v>540353</v>
      </c>
      <c r="B4013" t="n">
        <v>22429</v>
      </c>
      <c r="C4013" t="inlineStr">
        <is>
          <t>ENAMEL MEASURING JUG CREAM</t>
        </is>
      </c>
      <c r="D4013" t="n">
        <v>1</v>
      </c>
      <c r="E4013" s="8" t="n">
        <v>40549.62013888889</v>
      </c>
      <c r="F4013" s="9" t="n">
        <v>4.25</v>
      </c>
      <c r="G4013" t="n">
        <v>13764</v>
      </c>
      <c r="H4013" t="inlineStr">
        <is>
          <t>United Kingdom</t>
        </is>
      </c>
      <c r="I4013" s="10">
        <f>IF(OR(G4013="",LEFT(A4013,1)="C",D4013&lt;=0,F4013&lt;=0,ISNUMBER(MATCH(B4013,NonProduct,0)),LEFT(B4013,5)="gift_",H4013&lt;&gt;"United Kingdom"),"Drop","Keep")</f>
        <v/>
      </c>
    </row>
    <row r="4014">
      <c r="A4014" t="n">
        <v>540353</v>
      </c>
      <c r="B4014" t="n">
        <v>21896</v>
      </c>
      <c r="C4014" t="inlineStr">
        <is>
          <t>POTTING SHED TWINE</t>
        </is>
      </c>
      <c r="D4014" t="n">
        <v>1</v>
      </c>
      <c r="E4014" s="8" t="n">
        <v>40549.62013888889</v>
      </c>
      <c r="F4014" s="9" t="n">
        <v>2.1</v>
      </c>
      <c r="G4014" t="n">
        <v>13764</v>
      </c>
      <c r="H4014" t="inlineStr">
        <is>
          <t>United Kingdom</t>
        </is>
      </c>
      <c r="I4014" s="10">
        <f>IF(OR(G4014="",LEFT(A4014,1)="C",D4014&lt;=0,F4014&lt;=0,ISNUMBER(MATCH(B4014,NonProduct,0)),LEFT(B4014,5)="gift_",H4014&lt;&gt;"United Kingdom"),"Drop","Keep")</f>
        <v/>
      </c>
    </row>
    <row r="4015">
      <c r="A4015" t="n">
        <v>540353</v>
      </c>
      <c r="B4015" t="n">
        <v>22665</v>
      </c>
      <c r="C4015" t="inlineStr">
        <is>
          <t>RECIPE BOX BLUE SKETCHBOOK DESIGN</t>
        </is>
      </c>
      <c r="D4015" t="n">
        <v>1</v>
      </c>
      <c r="E4015" s="8" t="n">
        <v>40549.62013888889</v>
      </c>
      <c r="F4015" s="9" t="n">
        <v>2.95</v>
      </c>
      <c r="G4015" t="n">
        <v>13764</v>
      </c>
      <c r="H4015" t="inlineStr">
        <is>
          <t>United Kingdom</t>
        </is>
      </c>
      <c r="I4015" s="10">
        <f>IF(OR(G4015="",LEFT(A4015,1)="C",D4015&lt;=0,F4015&lt;=0,ISNUMBER(MATCH(B4015,NonProduct,0)),LEFT(B4015,5)="gift_",H4015&lt;&gt;"United Kingdom"),"Drop","Keep")</f>
        <v/>
      </c>
    </row>
    <row r="4016">
      <c r="A4016" t="n">
        <v>540353</v>
      </c>
      <c r="B4016" t="n">
        <v>22956</v>
      </c>
      <c r="C4016" t="inlineStr">
        <is>
          <t>36 FOIL HEART CAKE CASES</t>
        </is>
      </c>
      <c r="D4016" t="n">
        <v>2</v>
      </c>
      <c r="E4016" s="8" t="n">
        <v>40549.62013888889</v>
      </c>
      <c r="F4016" s="9" t="n">
        <v>2.1</v>
      </c>
      <c r="G4016" t="n">
        <v>13764</v>
      </c>
      <c r="H4016" t="inlineStr">
        <is>
          <t>United Kingdom</t>
        </is>
      </c>
      <c r="I4016" s="10">
        <f>IF(OR(G4016="",LEFT(A4016,1)="C",D4016&lt;=0,F4016&lt;=0,ISNUMBER(MATCH(B4016,NonProduct,0)),LEFT(B4016,5)="gift_",H4016&lt;&gt;"United Kingdom"),"Drop","Keep")</f>
        <v/>
      </c>
    </row>
    <row r="4017">
      <c r="A4017" t="n">
        <v>540353</v>
      </c>
      <c r="B4017" t="n">
        <v>22198</v>
      </c>
      <c r="C4017" t="inlineStr">
        <is>
          <t xml:space="preserve">LARGE POPCORN HOLDER </t>
        </is>
      </c>
      <c r="D4017" t="n">
        <v>4</v>
      </c>
      <c r="E4017" s="8" t="n">
        <v>40549.62013888889</v>
      </c>
      <c r="F4017" s="9" t="n">
        <v>1.65</v>
      </c>
      <c r="G4017" t="n">
        <v>13764</v>
      </c>
      <c r="H4017" t="inlineStr">
        <is>
          <t>United Kingdom</t>
        </is>
      </c>
      <c r="I4017" s="10">
        <f>IF(OR(G4017="",LEFT(A4017,1)="C",D4017&lt;=0,F4017&lt;=0,ISNUMBER(MATCH(B4017,NonProduct,0)),LEFT(B4017,5)="gift_",H4017&lt;&gt;"United Kingdom"),"Drop","Keep")</f>
        <v/>
      </c>
    </row>
    <row r="4018">
      <c r="A4018" t="n">
        <v>540353</v>
      </c>
      <c r="B4018" t="n">
        <v>22197</v>
      </c>
      <c r="C4018" t="inlineStr">
        <is>
          <t>SMALL POPCORN HOLDER</t>
        </is>
      </c>
      <c r="D4018" t="n">
        <v>6</v>
      </c>
      <c r="E4018" s="8" t="n">
        <v>40549.62013888889</v>
      </c>
      <c r="F4018" s="9" t="n">
        <v>0.85</v>
      </c>
      <c r="G4018" t="n">
        <v>13764</v>
      </c>
      <c r="H4018" t="inlineStr">
        <is>
          <t>United Kingdom</t>
        </is>
      </c>
      <c r="I4018" s="10">
        <f>IF(OR(G4018="",LEFT(A4018,1)="C",D4018&lt;=0,F4018&lt;=0,ISNUMBER(MATCH(B4018,NonProduct,0)),LEFT(B4018,5)="gift_",H4018&lt;&gt;"United Kingdom"),"Drop","Keep")</f>
        <v/>
      </c>
    </row>
    <row r="4019">
      <c r="A4019" t="n">
        <v>540353</v>
      </c>
      <c r="B4019" t="n">
        <v>22907</v>
      </c>
      <c r="C4019" t="inlineStr">
        <is>
          <t>PACK OF 20 NAPKINS PANTRY DESIGN</t>
        </is>
      </c>
      <c r="D4019" t="n">
        <v>5</v>
      </c>
      <c r="E4019" s="8" t="n">
        <v>40549.62013888889</v>
      </c>
      <c r="F4019" s="9" t="n">
        <v>0.85</v>
      </c>
      <c r="G4019" t="n">
        <v>13764</v>
      </c>
      <c r="H4019" t="inlineStr">
        <is>
          <t>United Kingdom</t>
        </is>
      </c>
      <c r="I4019" s="10">
        <f>IF(OR(G4019="",LEFT(A4019,1)="C",D4019&lt;=0,F4019&lt;=0,ISNUMBER(MATCH(B4019,NonProduct,0)),LEFT(B4019,5)="gift_",H4019&lt;&gt;"United Kingdom"),"Drop","Keep")</f>
        <v/>
      </c>
    </row>
    <row r="4020">
      <c r="A4020" t="n">
        <v>540353</v>
      </c>
      <c r="B4020" t="n">
        <v>21245</v>
      </c>
      <c r="C4020" t="inlineStr">
        <is>
          <t xml:space="preserve">GREEN POLKADOT PLATE </t>
        </is>
      </c>
      <c r="D4020" t="n">
        <v>6</v>
      </c>
      <c r="E4020" s="8" t="n">
        <v>40549.62013888889</v>
      </c>
      <c r="F4020" s="9" t="n">
        <v>1.69</v>
      </c>
      <c r="G4020" t="n">
        <v>13764</v>
      </c>
      <c r="H4020" t="inlineStr">
        <is>
          <t>United Kingdom</t>
        </is>
      </c>
      <c r="I4020" s="10">
        <f>IF(OR(G4020="",LEFT(A4020,1)="C",D4020&lt;=0,F4020&lt;=0,ISNUMBER(MATCH(B4020,NonProduct,0)),LEFT(B4020,5)="gift_",H4020&lt;&gt;"United Kingdom"),"Drop","Keep")</f>
        <v/>
      </c>
    </row>
    <row r="4021">
      <c r="A4021" t="n">
        <v>540353</v>
      </c>
      <c r="B4021" t="n">
        <v>22427</v>
      </c>
      <c r="C4021" t="inlineStr">
        <is>
          <t>ENAMEL FLOWER JUG CREAM</t>
        </is>
      </c>
      <c r="D4021" t="n">
        <v>1</v>
      </c>
      <c r="E4021" s="8" t="n">
        <v>40549.62013888889</v>
      </c>
      <c r="F4021" s="9" t="n">
        <v>5.95</v>
      </c>
      <c r="G4021" t="n">
        <v>13764</v>
      </c>
      <c r="H4021" t="inlineStr">
        <is>
          <t>United Kingdom</t>
        </is>
      </c>
      <c r="I4021" s="10">
        <f>IF(OR(G4021="",LEFT(A4021,1)="C",D4021&lt;=0,F4021&lt;=0,ISNUMBER(MATCH(B4021,NonProduct,0)),LEFT(B4021,5)="gift_",H4021&lt;&gt;"United Kingdom"),"Drop","Keep")</f>
        <v/>
      </c>
    </row>
    <row r="4022">
      <c r="A4022" t="n">
        <v>540353</v>
      </c>
      <c r="B4022" t="n">
        <v>22727</v>
      </c>
      <c r="C4022" t="inlineStr">
        <is>
          <t xml:space="preserve">ALARM CLOCK BAKELIKE RED </t>
        </is>
      </c>
      <c r="D4022" t="n">
        <v>3</v>
      </c>
      <c r="E4022" s="8" t="n">
        <v>40549.62013888889</v>
      </c>
      <c r="F4022" s="9" t="n">
        <v>3.75</v>
      </c>
      <c r="G4022" t="n">
        <v>13764</v>
      </c>
      <c r="H4022" t="inlineStr">
        <is>
          <t>United Kingdom</t>
        </is>
      </c>
      <c r="I4022" s="10">
        <f>IF(OR(G4022="",LEFT(A4022,1)="C",D4022&lt;=0,F4022&lt;=0,ISNUMBER(MATCH(B4022,NonProduct,0)),LEFT(B4022,5)="gift_",H4022&lt;&gt;"United Kingdom"),"Drop","Keep")</f>
        <v/>
      </c>
    </row>
    <row r="4023">
      <c r="A4023" t="n">
        <v>540353</v>
      </c>
      <c r="B4023" t="n">
        <v>22726</v>
      </c>
      <c r="C4023" t="inlineStr">
        <is>
          <t>ALARM CLOCK BAKELIKE GREEN</t>
        </is>
      </c>
      <c r="D4023" t="n">
        <v>2</v>
      </c>
      <c r="E4023" s="8" t="n">
        <v>40549.62013888889</v>
      </c>
      <c r="F4023" s="9" t="n">
        <v>3.75</v>
      </c>
      <c r="G4023" t="n">
        <v>13764</v>
      </c>
      <c r="H4023" t="inlineStr">
        <is>
          <t>United Kingdom</t>
        </is>
      </c>
      <c r="I4023" s="10">
        <f>IF(OR(G4023="",LEFT(A4023,1)="C",D4023&lt;=0,F4023&lt;=0,ISNUMBER(MATCH(B4023,NonProduct,0)),LEFT(B4023,5)="gift_",H4023&lt;&gt;"United Kingdom"),"Drop","Keep")</f>
        <v/>
      </c>
    </row>
    <row r="4024">
      <c r="A4024" t="n">
        <v>540353</v>
      </c>
      <c r="B4024" t="n">
        <v>20828</v>
      </c>
      <c r="C4024" t="inlineStr">
        <is>
          <t>GLITTER BUTTERFLY CLIPS</t>
        </is>
      </c>
      <c r="D4024" t="n">
        <v>3</v>
      </c>
      <c r="E4024" s="8" t="n">
        <v>40549.62013888889</v>
      </c>
      <c r="F4024" s="9" t="n">
        <v>2.55</v>
      </c>
      <c r="G4024" t="n">
        <v>13764</v>
      </c>
      <c r="H4024" t="inlineStr">
        <is>
          <t>United Kingdom</t>
        </is>
      </c>
      <c r="I4024" s="10">
        <f>IF(OR(G4024="",LEFT(A4024,1)="C",D4024&lt;=0,F4024&lt;=0,ISNUMBER(MATCH(B4024,NonProduct,0)),LEFT(B4024,5)="gift_",H4024&lt;&gt;"United Kingdom"),"Drop","Keep")</f>
        <v/>
      </c>
    </row>
    <row r="4025">
      <c r="A4025" t="n">
        <v>540353</v>
      </c>
      <c r="B4025" t="n">
        <v>22457</v>
      </c>
      <c r="C4025" t="inlineStr">
        <is>
          <t xml:space="preserve">NATURAL SLATE HEART CHALKBOARD </t>
        </is>
      </c>
      <c r="D4025" t="n">
        <v>3</v>
      </c>
      <c r="E4025" s="8" t="n">
        <v>40549.62013888889</v>
      </c>
      <c r="F4025" s="9" t="n">
        <v>2.95</v>
      </c>
      <c r="G4025" t="n">
        <v>13764</v>
      </c>
      <c r="H4025" t="inlineStr">
        <is>
          <t>United Kingdom</t>
        </is>
      </c>
      <c r="I4025" s="10">
        <f>IF(OR(G4025="",LEFT(A4025,1)="C",D4025&lt;=0,F4025&lt;=0,ISNUMBER(MATCH(B4025,NonProduct,0)),LEFT(B4025,5)="gift_",H4025&lt;&gt;"United Kingdom"),"Drop","Keep")</f>
        <v/>
      </c>
    </row>
    <row r="4026">
      <c r="A4026" t="n">
        <v>540353</v>
      </c>
      <c r="B4026" t="n">
        <v>22445</v>
      </c>
      <c r="C4026" t="inlineStr">
        <is>
          <t>PENCIL CASE LIFE IS BEAUTIFUL</t>
        </is>
      </c>
      <c r="D4026" t="n">
        <v>2</v>
      </c>
      <c r="E4026" s="8" t="n">
        <v>40549.62013888889</v>
      </c>
      <c r="F4026" s="9" t="n">
        <v>2.95</v>
      </c>
      <c r="G4026" t="n">
        <v>13764</v>
      </c>
      <c r="H4026" t="inlineStr">
        <is>
          <t>United Kingdom</t>
        </is>
      </c>
      <c r="I4026" s="10">
        <f>IF(OR(G4026="",LEFT(A4026,1)="C",D4026&lt;=0,F4026&lt;=0,ISNUMBER(MATCH(B4026,NonProduct,0)),LEFT(B4026,5)="gift_",H4026&lt;&gt;"United Kingdom"),"Drop","Keep")</f>
        <v/>
      </c>
    </row>
    <row r="4027">
      <c r="A4027" t="n">
        <v>540353</v>
      </c>
      <c r="B4027" t="n">
        <v>21928</v>
      </c>
      <c r="C4027" t="inlineStr">
        <is>
          <t>JUMBO BAG SCANDINAVIAN PAISLEY</t>
        </is>
      </c>
      <c r="D4027" t="n">
        <v>2</v>
      </c>
      <c r="E4027" s="8" t="n">
        <v>40549.62013888889</v>
      </c>
      <c r="F4027" s="9" t="n">
        <v>1.95</v>
      </c>
      <c r="G4027" t="n">
        <v>13764</v>
      </c>
      <c r="H4027" t="inlineStr">
        <is>
          <t>United Kingdom</t>
        </is>
      </c>
      <c r="I4027" s="10">
        <f>IF(OR(G4027="",LEFT(A4027,1)="C",D4027&lt;=0,F4027&lt;=0,ISNUMBER(MATCH(B4027,NonProduct,0)),LEFT(B4027,5)="gift_",H4027&lt;&gt;"United Kingdom"),"Drop","Keep")</f>
        <v/>
      </c>
    </row>
    <row r="4028">
      <c r="A4028" t="n">
        <v>540353</v>
      </c>
      <c r="B4028" t="n">
        <v>21931</v>
      </c>
      <c r="C4028" t="inlineStr">
        <is>
          <t>JUMBO STORAGE BAG SUKI</t>
        </is>
      </c>
      <c r="D4028" t="n">
        <v>2</v>
      </c>
      <c r="E4028" s="8" t="n">
        <v>40549.62013888889</v>
      </c>
      <c r="F4028" s="9" t="n">
        <v>1.95</v>
      </c>
      <c r="G4028" t="n">
        <v>13764</v>
      </c>
      <c r="H4028" t="inlineStr">
        <is>
          <t>United Kingdom</t>
        </is>
      </c>
      <c r="I4028" s="10">
        <f>IF(OR(G4028="",LEFT(A4028,1)="C",D4028&lt;=0,F4028&lt;=0,ISNUMBER(MATCH(B4028,NonProduct,0)),LEFT(B4028,5)="gift_",H4028&lt;&gt;"United Kingdom"),"Drop","Keep")</f>
        <v/>
      </c>
    </row>
    <row r="4029">
      <c r="A4029" t="n">
        <v>540353</v>
      </c>
      <c r="B4029" t="n">
        <v>21929</v>
      </c>
      <c r="C4029" t="inlineStr">
        <is>
          <t>JUMBO BAG PINK VINTAGE PAISLEY</t>
        </is>
      </c>
      <c r="D4029" t="n">
        <v>2</v>
      </c>
      <c r="E4029" s="8" t="n">
        <v>40549.62013888889</v>
      </c>
      <c r="F4029" s="9" t="n">
        <v>1.95</v>
      </c>
      <c r="G4029" t="n">
        <v>13764</v>
      </c>
      <c r="H4029" t="inlineStr">
        <is>
          <t>United Kingdom</t>
        </is>
      </c>
      <c r="I4029" s="10">
        <f>IF(OR(G4029="",LEFT(A4029,1)="C",D4029&lt;=0,F4029&lt;=0,ISNUMBER(MATCH(B4029,NonProduct,0)),LEFT(B4029,5)="gift_",H4029&lt;&gt;"United Kingdom"),"Drop","Keep")</f>
        <v/>
      </c>
    </row>
    <row r="4030">
      <c r="A4030" t="n">
        <v>540354</v>
      </c>
      <c r="B4030" t="n">
        <v>21065</v>
      </c>
      <c r="C4030" t="inlineStr">
        <is>
          <t>BOOM BOX SPEAKER GIRLS</t>
        </is>
      </c>
      <c r="D4030" t="n">
        <v>24</v>
      </c>
      <c r="E4030" s="8" t="n">
        <v>40549.62361111111</v>
      </c>
      <c r="F4030" s="9" t="n">
        <v>1.25</v>
      </c>
      <c r="G4030" t="n">
        <v>13576</v>
      </c>
      <c r="H4030" t="inlineStr">
        <is>
          <t>United Kingdom</t>
        </is>
      </c>
      <c r="I4030" s="10">
        <f>IF(OR(G4030="",LEFT(A4030,1)="C",D4030&lt;=0,F4030&lt;=0,ISNUMBER(MATCH(B4030,NonProduct,0)),LEFT(B4030,5)="gift_",H4030&lt;&gt;"United Kingdom"),"Drop","Keep")</f>
        <v/>
      </c>
    </row>
    <row r="4031">
      <c r="A4031" t="n">
        <v>540354</v>
      </c>
      <c r="B4031" t="n">
        <v>22473</v>
      </c>
      <c r="C4031" t="inlineStr">
        <is>
          <t>TV DINNER TRAY VINTAGE PAISLEY</t>
        </is>
      </c>
      <c r="D4031" t="n">
        <v>8</v>
      </c>
      <c r="E4031" s="8" t="n">
        <v>40549.62361111111</v>
      </c>
      <c r="F4031" s="9" t="n">
        <v>1.95</v>
      </c>
      <c r="G4031" t="n">
        <v>13576</v>
      </c>
      <c r="H4031" t="inlineStr">
        <is>
          <t>United Kingdom</t>
        </is>
      </c>
      <c r="I4031" s="10">
        <f>IF(OR(G4031="",LEFT(A4031,1)="C",D4031&lt;=0,F4031&lt;=0,ISNUMBER(MATCH(B4031,NonProduct,0)),LEFT(B4031,5)="gift_",H4031&lt;&gt;"United Kingdom"),"Drop","Keep")</f>
        <v/>
      </c>
    </row>
    <row r="4032">
      <c r="A4032" t="n">
        <v>540354</v>
      </c>
      <c r="B4032" t="n">
        <v>84813</v>
      </c>
      <c r="C4032" t="inlineStr">
        <is>
          <t>SET OF 4 DIAMOND NAPKIN RINGS</t>
        </is>
      </c>
      <c r="D4032" t="n">
        <v>8</v>
      </c>
      <c r="E4032" s="8" t="n">
        <v>40549.62361111111</v>
      </c>
      <c r="F4032" s="9" t="n">
        <v>3.95</v>
      </c>
      <c r="G4032" t="n">
        <v>13576</v>
      </c>
      <c r="H4032" t="inlineStr">
        <is>
          <t>United Kingdom</t>
        </is>
      </c>
      <c r="I4032" s="10">
        <f>IF(OR(G4032="",LEFT(A4032,1)="C",D4032&lt;=0,F4032&lt;=0,ISNUMBER(MATCH(B4032,NonProduct,0)),LEFT(B4032,5)="gift_",H4032&lt;&gt;"United Kingdom"),"Drop","Keep")</f>
        <v/>
      </c>
    </row>
    <row r="4033">
      <c r="A4033" t="n">
        <v>540354</v>
      </c>
      <c r="B4033" t="inlineStr">
        <is>
          <t>85036B</t>
        </is>
      </c>
      <c r="C4033" t="inlineStr">
        <is>
          <t>CHOCOLATE 1 WICK MORRIS BOX CANDLE</t>
        </is>
      </c>
      <c r="D4033" t="n">
        <v>12</v>
      </c>
      <c r="E4033" s="8" t="n">
        <v>40549.62361111111</v>
      </c>
      <c r="F4033" s="9" t="n">
        <v>1.25</v>
      </c>
      <c r="G4033" t="n">
        <v>13576</v>
      </c>
      <c r="H4033" t="inlineStr">
        <is>
          <t>United Kingdom</t>
        </is>
      </c>
      <c r="I4033" s="10">
        <f>IF(OR(G4033="",LEFT(A4033,1)="C",D4033&lt;=0,F4033&lt;=0,ISNUMBER(MATCH(B4033,NonProduct,0)),LEFT(B4033,5)="gift_",H4033&lt;&gt;"United Kingdom"),"Drop","Keep")</f>
        <v/>
      </c>
    </row>
    <row r="4034">
      <c r="A4034" t="n">
        <v>540354</v>
      </c>
      <c r="B4034" t="inlineStr">
        <is>
          <t>85036C</t>
        </is>
      </c>
      <c r="C4034" t="inlineStr">
        <is>
          <t>ROSE 1 WICK MORRIS BOXED CANDLE</t>
        </is>
      </c>
      <c r="D4034" t="n">
        <v>12</v>
      </c>
      <c r="E4034" s="8" t="n">
        <v>40549.62361111111</v>
      </c>
      <c r="F4034" s="9" t="n">
        <v>1.85</v>
      </c>
      <c r="G4034" t="n">
        <v>13576</v>
      </c>
      <c r="H4034" t="inlineStr">
        <is>
          <t>United Kingdom</t>
        </is>
      </c>
      <c r="I4034" s="10">
        <f>IF(OR(G4034="",LEFT(A4034,1)="C",D4034&lt;=0,F4034&lt;=0,ISNUMBER(MATCH(B4034,NonProduct,0)),LEFT(B4034,5)="gift_",H4034&lt;&gt;"United Kingdom"),"Drop","Keep")</f>
        <v/>
      </c>
    </row>
    <row r="4035">
      <c r="A4035" t="n">
        <v>540354</v>
      </c>
      <c r="B4035" t="inlineStr">
        <is>
          <t>85180A</t>
        </is>
      </c>
      <c r="C4035" t="inlineStr">
        <is>
          <t xml:space="preserve">RED HEARTS LIGHT CHAIN </t>
        </is>
      </c>
      <c r="D4035" t="n">
        <v>24</v>
      </c>
      <c r="E4035" s="8" t="n">
        <v>40549.62361111111</v>
      </c>
      <c r="F4035" s="9" t="n">
        <v>1.25</v>
      </c>
      <c r="G4035" t="n">
        <v>13576</v>
      </c>
      <c r="H4035" t="inlineStr">
        <is>
          <t>United Kingdom</t>
        </is>
      </c>
      <c r="I4035" s="10">
        <f>IF(OR(G4035="",LEFT(A4035,1)="C",D4035&lt;=0,F4035&lt;=0,ISNUMBER(MATCH(B4035,NonProduct,0)),LEFT(B4035,5)="gift_",H4035&lt;&gt;"United Kingdom"),"Drop","Keep")</f>
        <v/>
      </c>
    </row>
    <row r="4036">
      <c r="A4036" t="n">
        <v>540354</v>
      </c>
      <c r="B4036" t="n">
        <v>90057</v>
      </c>
      <c r="C4036" t="inlineStr">
        <is>
          <t>DIAMANTE RING ASSORTED IN BOX.</t>
        </is>
      </c>
      <c r="D4036" t="n">
        <v>24</v>
      </c>
      <c r="E4036" s="8" t="n">
        <v>40549.62361111111</v>
      </c>
      <c r="F4036" s="9" t="n">
        <v>1.25</v>
      </c>
      <c r="G4036" t="n">
        <v>13576</v>
      </c>
      <c r="H4036" t="inlineStr">
        <is>
          <t>United Kingdom</t>
        </is>
      </c>
      <c r="I4036" s="10">
        <f>IF(OR(G4036="",LEFT(A4036,1)="C",D4036&lt;=0,F4036&lt;=0,ISNUMBER(MATCH(B4036,NonProduct,0)),LEFT(B4036,5)="gift_",H4036&lt;&gt;"United Kingdom"),"Drop","Keep")</f>
        <v/>
      </c>
    </row>
    <row r="4037">
      <c r="A4037" t="n">
        <v>540354</v>
      </c>
      <c r="B4037" t="n">
        <v>20828</v>
      </c>
      <c r="C4037" t="inlineStr">
        <is>
          <t>GLITTER BUTTERFLY CLIPS</t>
        </is>
      </c>
      <c r="D4037" t="n">
        <v>6</v>
      </c>
      <c r="E4037" s="8" t="n">
        <v>40549.62361111111</v>
      </c>
      <c r="F4037" s="9" t="n">
        <v>2.55</v>
      </c>
      <c r="G4037" t="n">
        <v>13576</v>
      </c>
      <c r="H4037" t="inlineStr">
        <is>
          <t>United Kingdom</t>
        </is>
      </c>
      <c r="I4037" s="10">
        <f>IF(OR(G4037="",LEFT(A4037,1)="C",D4037&lt;=0,F4037&lt;=0,ISNUMBER(MATCH(B4037,NonProduct,0)),LEFT(B4037,5)="gift_",H4037&lt;&gt;"United Kingdom"),"Drop","Keep")</f>
        <v/>
      </c>
    </row>
    <row r="4038">
      <c r="A4038" t="n">
        <v>540354</v>
      </c>
      <c r="B4038" t="n">
        <v>20829</v>
      </c>
      <c r="C4038" t="inlineStr">
        <is>
          <t>GLITTER HANGING BUTTERFLY STRING</t>
        </is>
      </c>
      <c r="D4038" t="n">
        <v>8</v>
      </c>
      <c r="E4038" s="8" t="n">
        <v>40549.62361111111</v>
      </c>
      <c r="F4038" s="9" t="n">
        <v>2.1</v>
      </c>
      <c r="G4038" t="n">
        <v>13576</v>
      </c>
      <c r="H4038" t="inlineStr">
        <is>
          <t>United Kingdom</t>
        </is>
      </c>
      <c r="I4038" s="10">
        <f>IF(OR(G4038="",LEFT(A4038,1)="C",D4038&lt;=0,F4038&lt;=0,ISNUMBER(MATCH(B4038,NonProduct,0)),LEFT(B4038,5)="gift_",H4038&lt;&gt;"United Kingdom"),"Drop","Keep")</f>
        <v/>
      </c>
    </row>
    <row r="4039">
      <c r="A4039" t="n">
        <v>540354</v>
      </c>
      <c r="B4039" t="n">
        <v>21137</v>
      </c>
      <c r="C4039" t="inlineStr">
        <is>
          <t>BLACK RECORD COVER FRAME</t>
        </is>
      </c>
      <c r="D4039" t="n">
        <v>48</v>
      </c>
      <c r="E4039" s="8" t="n">
        <v>40549.62361111111</v>
      </c>
      <c r="F4039" s="9" t="n">
        <v>3.39</v>
      </c>
      <c r="G4039" t="n">
        <v>13576</v>
      </c>
      <c r="H4039" t="inlineStr">
        <is>
          <t>United Kingdom</t>
        </is>
      </c>
      <c r="I4039" s="10">
        <f>IF(OR(G4039="",LEFT(A4039,1)="C",D4039&lt;=0,F4039&lt;=0,ISNUMBER(MATCH(B4039,NonProduct,0)),LEFT(B4039,5)="gift_",H4039&lt;&gt;"United Kingdom"),"Drop","Keep")</f>
        <v/>
      </c>
    </row>
    <row r="4040">
      <c r="A4040" t="n">
        <v>540354</v>
      </c>
      <c r="B4040" t="inlineStr">
        <is>
          <t>82001S</t>
        </is>
      </c>
      <c r="C4040" t="inlineStr">
        <is>
          <t>VINYL RECORD FRAME SILVER</t>
        </is>
      </c>
      <c r="D4040" t="n">
        <v>24</v>
      </c>
      <c r="E4040" s="8" t="n">
        <v>40549.62361111111</v>
      </c>
      <c r="F4040" s="9" t="n">
        <v>3.39</v>
      </c>
      <c r="G4040" t="n">
        <v>13576</v>
      </c>
      <c r="H4040" t="inlineStr">
        <is>
          <t>United Kingdom</t>
        </is>
      </c>
      <c r="I4040" s="10">
        <f>IF(OR(G4040="",LEFT(A4040,1)="C",D4040&lt;=0,F4040&lt;=0,ISNUMBER(MATCH(B4040,NonProduct,0)),LEFT(B4040,5)="gift_",H4040&lt;&gt;"United Kingdom"),"Drop","Keep")</f>
        <v/>
      </c>
    </row>
    <row r="4041">
      <c r="A4041" t="n">
        <v>540354</v>
      </c>
      <c r="B4041" t="n">
        <v>22041</v>
      </c>
      <c r="C4041" t="inlineStr">
        <is>
          <t xml:space="preserve">RECORD FRAME 7" SINGLE SIZE </t>
        </is>
      </c>
      <c r="D4041" t="n">
        <v>48</v>
      </c>
      <c r="E4041" s="8" t="n">
        <v>40549.62361111111</v>
      </c>
      <c r="F4041" s="9" t="n">
        <v>2.1</v>
      </c>
      <c r="G4041" t="n">
        <v>13576</v>
      </c>
      <c r="H4041" t="inlineStr">
        <is>
          <t>United Kingdom</t>
        </is>
      </c>
      <c r="I4041" s="10">
        <f>IF(OR(G4041="",LEFT(A4041,1)="C",D4041&lt;=0,F4041&lt;=0,ISNUMBER(MATCH(B4041,NonProduct,0)),LEFT(B4041,5)="gift_",H4041&lt;&gt;"United Kingdom"),"Drop","Keep")</f>
        <v/>
      </c>
    </row>
    <row r="4042">
      <c r="A4042" t="n">
        <v>540354</v>
      </c>
      <c r="B4042" t="n">
        <v>82580</v>
      </c>
      <c r="C4042" t="inlineStr">
        <is>
          <t>BATHROOM METAL SIGN</t>
        </is>
      </c>
      <c r="D4042" t="n">
        <v>12</v>
      </c>
      <c r="E4042" s="8" t="n">
        <v>40549.62361111111</v>
      </c>
      <c r="F4042" s="9" t="n">
        <v>0.55</v>
      </c>
      <c r="G4042" t="n">
        <v>13576</v>
      </c>
      <c r="H4042" t="inlineStr">
        <is>
          <t>United Kingdom</t>
        </is>
      </c>
      <c r="I4042" s="10">
        <f>IF(OR(G4042="",LEFT(A4042,1)="C",D4042&lt;=0,F4042&lt;=0,ISNUMBER(MATCH(B4042,NonProduct,0)),LEFT(B4042,5)="gift_",H4042&lt;&gt;"United Kingdom"),"Drop","Keep")</f>
        <v/>
      </c>
    </row>
    <row r="4043">
      <c r="A4043" t="n">
        <v>540354</v>
      </c>
      <c r="B4043" t="n">
        <v>21755</v>
      </c>
      <c r="C4043" t="inlineStr">
        <is>
          <t>LOVE BUILDING BLOCK WORD</t>
        </is>
      </c>
      <c r="D4043" t="n">
        <v>6</v>
      </c>
      <c r="E4043" s="8" t="n">
        <v>40549.62361111111</v>
      </c>
      <c r="F4043" s="9" t="n">
        <v>5.95</v>
      </c>
      <c r="G4043" t="n">
        <v>13576</v>
      </c>
      <c r="H4043" t="inlineStr">
        <is>
          <t>United Kingdom</t>
        </is>
      </c>
      <c r="I4043" s="10">
        <f>IF(OR(G4043="",LEFT(A4043,1)="C",D4043&lt;=0,F4043&lt;=0,ISNUMBER(MATCH(B4043,NonProduct,0)),LEFT(B4043,5)="gift_",H4043&lt;&gt;"United Kingdom"),"Drop","Keep")</f>
        <v/>
      </c>
    </row>
    <row r="4044">
      <c r="A4044" t="n">
        <v>540354</v>
      </c>
      <c r="B4044" t="n">
        <v>20971</v>
      </c>
      <c r="C4044" t="inlineStr">
        <is>
          <t>PINK BLUE FELT CRAFT TRINKET BOX</t>
        </is>
      </c>
      <c r="D4044" t="n">
        <v>12</v>
      </c>
      <c r="E4044" s="8" t="n">
        <v>40549.62361111111</v>
      </c>
      <c r="F4044" s="9" t="n">
        <v>1.25</v>
      </c>
      <c r="G4044" t="n">
        <v>13576</v>
      </c>
      <c r="H4044" t="inlineStr">
        <is>
          <t>United Kingdom</t>
        </is>
      </c>
      <c r="I4044" s="10">
        <f>IF(OR(G4044="",LEFT(A4044,1)="C",D4044&lt;=0,F4044&lt;=0,ISNUMBER(MATCH(B4044,NonProduct,0)),LEFT(B4044,5)="gift_",H4044&lt;&gt;"United Kingdom"),"Drop","Keep")</f>
        <v/>
      </c>
    </row>
    <row r="4045">
      <c r="A4045" t="n">
        <v>540354</v>
      </c>
      <c r="B4045" t="n">
        <v>21231</v>
      </c>
      <c r="C4045" t="inlineStr">
        <is>
          <t>SWEETHEART CERAMIC TRINKET BOX</t>
        </is>
      </c>
      <c r="D4045" t="n">
        <v>12</v>
      </c>
      <c r="E4045" s="8" t="n">
        <v>40549.62361111111</v>
      </c>
      <c r="F4045" s="9" t="n">
        <v>1.25</v>
      </c>
      <c r="G4045" t="n">
        <v>13576</v>
      </c>
      <c r="H4045" t="inlineStr">
        <is>
          <t>United Kingdom</t>
        </is>
      </c>
      <c r="I4045" s="10">
        <f>IF(OR(G4045="",LEFT(A4045,1)="C",D4045&lt;=0,F4045&lt;=0,ISNUMBER(MATCH(B4045,NonProduct,0)),LEFT(B4045,5)="gift_",H4045&lt;&gt;"United Kingdom"),"Drop","Keep")</f>
        <v/>
      </c>
    </row>
    <row r="4046">
      <c r="A4046" t="n">
        <v>540355</v>
      </c>
      <c r="B4046" t="n">
        <v>21668</v>
      </c>
      <c r="C4046" t="inlineStr">
        <is>
          <t>RED STRIPE CERAMIC DRAWER KNOB</t>
        </is>
      </c>
      <c r="D4046" t="n">
        <v>1</v>
      </c>
      <c r="E4046" s="8" t="n">
        <v>40549.63263888889</v>
      </c>
      <c r="F4046" s="9" t="n">
        <v>2.51</v>
      </c>
      <c r="H4046" t="inlineStr">
        <is>
          <t>United Kingdom</t>
        </is>
      </c>
      <c r="I4046" s="10">
        <f>IF(OR(G4046="",LEFT(A4046,1)="C",D4046&lt;=0,F4046&lt;=0,ISNUMBER(MATCH(B4046,NonProduct,0)),LEFT(B4046,5)="gift_",H4046&lt;&gt;"United Kingdom"),"Drop","Keep")</f>
        <v/>
      </c>
    </row>
    <row r="4047">
      <c r="A4047" t="n">
        <v>540355</v>
      </c>
      <c r="B4047" t="n">
        <v>21669</v>
      </c>
      <c r="C4047" t="inlineStr">
        <is>
          <t>BLUE STRIPE CERAMIC DRAWER KNOB</t>
        </is>
      </c>
      <c r="D4047" t="n">
        <v>2</v>
      </c>
      <c r="E4047" s="8" t="n">
        <v>40549.63263888889</v>
      </c>
      <c r="F4047" s="9" t="n">
        <v>2.51</v>
      </c>
      <c r="H4047" t="inlineStr">
        <is>
          <t>United Kingdom</t>
        </is>
      </c>
      <c r="I4047" s="10">
        <f>IF(OR(G4047="",LEFT(A4047,1)="C",D4047&lt;=0,F4047&lt;=0,ISNUMBER(MATCH(B4047,NonProduct,0)),LEFT(B4047,5)="gift_",H4047&lt;&gt;"United Kingdom"),"Drop","Keep")</f>
        <v/>
      </c>
    </row>
    <row r="4048">
      <c r="A4048" t="n">
        <v>540355</v>
      </c>
      <c r="B4048" t="n">
        <v>21670</v>
      </c>
      <c r="C4048" t="inlineStr">
        <is>
          <t>BLUE SPOT CERAMIC DRAWER KNOB</t>
        </is>
      </c>
      <c r="D4048" t="n">
        <v>2</v>
      </c>
      <c r="E4048" s="8" t="n">
        <v>40549.63263888889</v>
      </c>
      <c r="F4048" s="9" t="n">
        <v>3.36</v>
      </c>
      <c r="H4048" t="inlineStr">
        <is>
          <t>United Kingdom</t>
        </is>
      </c>
      <c r="I4048" s="10">
        <f>IF(OR(G4048="",LEFT(A4048,1)="C",D4048&lt;=0,F4048&lt;=0,ISNUMBER(MATCH(B4048,NonProduct,0)),LEFT(B4048,5)="gift_",H4048&lt;&gt;"United Kingdom"),"Drop","Keep")</f>
        <v/>
      </c>
    </row>
    <row r="4049">
      <c r="A4049" t="n">
        <v>540355</v>
      </c>
      <c r="B4049" t="n">
        <v>21673</v>
      </c>
      <c r="C4049" t="inlineStr">
        <is>
          <t>WHITE SPOT BLUE CERAMIC DRAWER KNOB</t>
        </is>
      </c>
      <c r="D4049" t="n">
        <v>15</v>
      </c>
      <c r="E4049" s="8" t="n">
        <v>40549.63263888889</v>
      </c>
      <c r="F4049" s="9" t="n">
        <v>2.51</v>
      </c>
      <c r="H4049" t="inlineStr">
        <is>
          <t>United Kingdom</t>
        </is>
      </c>
      <c r="I4049" s="10">
        <f>IF(OR(G4049="",LEFT(A4049,1)="C",D4049&lt;=0,F4049&lt;=0,ISNUMBER(MATCH(B4049,NonProduct,0)),LEFT(B4049,5)="gift_",H4049&lt;&gt;"United Kingdom"),"Drop","Keep")</f>
        <v/>
      </c>
    </row>
    <row r="4050">
      <c r="A4050" t="n">
        <v>540355</v>
      </c>
      <c r="B4050" t="n">
        <v>21864</v>
      </c>
      <c r="C4050" t="inlineStr">
        <is>
          <t xml:space="preserve">UNION JACK FLAG PASSPORT COVER </t>
        </is>
      </c>
      <c r="D4050" t="n">
        <v>1</v>
      </c>
      <c r="E4050" s="8" t="n">
        <v>40549.63263888889</v>
      </c>
      <c r="F4050" s="9" t="n">
        <v>4.21</v>
      </c>
      <c r="H4050" t="inlineStr">
        <is>
          <t>United Kingdom</t>
        </is>
      </c>
      <c r="I4050" s="10">
        <f>IF(OR(G4050="",LEFT(A4050,1)="C",D4050&lt;=0,F4050&lt;=0,ISNUMBER(MATCH(B4050,NonProduct,0)),LEFT(B4050,5)="gift_",H4050&lt;&gt;"United Kingdom"),"Drop","Keep")</f>
        <v/>
      </c>
    </row>
    <row r="4051">
      <c r="A4051" t="n">
        <v>540355</v>
      </c>
      <c r="B4051" t="n">
        <v>21866</v>
      </c>
      <c r="C4051" t="inlineStr">
        <is>
          <t>UNION JACK FLAG LUGGAGE TAG</t>
        </is>
      </c>
      <c r="D4051" t="n">
        <v>4</v>
      </c>
      <c r="E4051" s="8" t="n">
        <v>40549.63263888889</v>
      </c>
      <c r="F4051" s="9" t="n">
        <v>3.36</v>
      </c>
      <c r="H4051" t="inlineStr">
        <is>
          <t>United Kingdom</t>
        </is>
      </c>
      <c r="I4051" s="10">
        <f>IF(OR(G4051="",LEFT(A4051,1)="C",D4051&lt;=0,F4051&lt;=0,ISNUMBER(MATCH(B4051,NonProduct,0)),LEFT(B4051,5)="gift_",H4051&lt;&gt;"United Kingdom"),"Drop","Keep")</f>
        <v/>
      </c>
    </row>
    <row r="4052">
      <c r="A4052" t="n">
        <v>540355</v>
      </c>
      <c r="B4052" t="n">
        <v>21912</v>
      </c>
      <c r="C4052" t="inlineStr">
        <is>
          <t>VINTAGE SNAKES &amp; LADDERS</t>
        </is>
      </c>
      <c r="D4052" t="n">
        <v>1</v>
      </c>
      <c r="E4052" s="8" t="n">
        <v>40549.63263888889</v>
      </c>
      <c r="F4052" s="9" t="n">
        <v>7.62</v>
      </c>
      <c r="H4052" t="inlineStr">
        <is>
          <t>United Kingdom</t>
        </is>
      </c>
      <c r="I4052" s="10">
        <f>IF(OR(G4052="",LEFT(A4052,1)="C",D4052&lt;=0,F4052&lt;=0,ISNUMBER(MATCH(B4052,NonProduct,0)),LEFT(B4052,5)="gift_",H4052&lt;&gt;"United Kingdom"),"Drop","Keep")</f>
        <v/>
      </c>
    </row>
    <row r="4053">
      <c r="A4053" t="n">
        <v>540355</v>
      </c>
      <c r="B4053" t="n">
        <v>21929</v>
      </c>
      <c r="C4053" t="inlineStr">
        <is>
          <t>JUMBO BAG PINK VINTAGE PAISLEY</t>
        </is>
      </c>
      <c r="D4053" t="n">
        <v>7</v>
      </c>
      <c r="E4053" s="8" t="n">
        <v>40549.63263888889</v>
      </c>
      <c r="F4053" s="9" t="n">
        <v>5.06</v>
      </c>
      <c r="H4053" t="inlineStr">
        <is>
          <t>United Kingdom</t>
        </is>
      </c>
      <c r="I4053" s="10">
        <f>IF(OR(G4053="",LEFT(A4053,1)="C",D4053&lt;=0,F4053&lt;=0,ISNUMBER(MATCH(B4053,NonProduct,0)),LEFT(B4053,5)="gift_",H4053&lt;&gt;"United Kingdom"),"Drop","Keep")</f>
        <v/>
      </c>
    </row>
    <row r="4054">
      <c r="A4054" t="n">
        <v>540355</v>
      </c>
      <c r="B4054" t="n">
        <v>21930</v>
      </c>
      <c r="C4054" t="inlineStr">
        <is>
          <t>JUMBO STORAGE BAG SKULLS</t>
        </is>
      </c>
      <c r="D4054" t="n">
        <v>6</v>
      </c>
      <c r="E4054" s="8" t="n">
        <v>40549.63263888889</v>
      </c>
      <c r="F4054" s="9" t="n">
        <v>4.21</v>
      </c>
      <c r="H4054" t="inlineStr">
        <is>
          <t>United Kingdom</t>
        </is>
      </c>
      <c r="I4054" s="10">
        <f>IF(OR(G4054="",LEFT(A4054,1)="C",D4054&lt;=0,F4054&lt;=0,ISNUMBER(MATCH(B4054,NonProduct,0)),LEFT(B4054,5)="gift_",H4054&lt;&gt;"United Kingdom"),"Drop","Keep")</f>
        <v/>
      </c>
    </row>
    <row r="4055">
      <c r="A4055" t="n">
        <v>540355</v>
      </c>
      <c r="B4055" t="n">
        <v>21931</v>
      </c>
      <c r="C4055" t="inlineStr">
        <is>
          <t>JUMBO STORAGE BAG SUKI</t>
        </is>
      </c>
      <c r="D4055" t="n">
        <v>33</v>
      </c>
      <c r="E4055" s="8" t="n">
        <v>40549.63263888889</v>
      </c>
      <c r="F4055" s="9" t="n">
        <v>5.06</v>
      </c>
      <c r="H4055" t="inlineStr">
        <is>
          <t>United Kingdom</t>
        </is>
      </c>
      <c r="I4055" s="10">
        <f>IF(OR(G4055="",LEFT(A4055,1)="C",D4055&lt;=0,F4055&lt;=0,ISNUMBER(MATCH(B4055,NonProduct,0)),LEFT(B4055,5)="gift_",H4055&lt;&gt;"United Kingdom"),"Drop","Keep")</f>
        <v/>
      </c>
    </row>
    <row r="4056">
      <c r="A4056" t="n">
        <v>540355</v>
      </c>
      <c r="B4056" t="n">
        <v>21934</v>
      </c>
      <c r="C4056" t="inlineStr">
        <is>
          <t>SKULL SHOULDER BAG</t>
        </is>
      </c>
      <c r="D4056" t="n">
        <v>4</v>
      </c>
      <c r="E4056" s="8" t="n">
        <v>40549.63263888889</v>
      </c>
      <c r="F4056" s="9" t="n">
        <v>3.36</v>
      </c>
      <c r="H4056" t="inlineStr">
        <is>
          <t>United Kingdom</t>
        </is>
      </c>
      <c r="I4056" s="10">
        <f>IF(OR(G4056="",LEFT(A4056,1)="C",D4056&lt;=0,F4056&lt;=0,ISNUMBER(MATCH(B4056,NonProduct,0)),LEFT(B4056,5)="gift_",H4056&lt;&gt;"United Kingdom"),"Drop","Keep")</f>
        <v/>
      </c>
    </row>
    <row r="4057">
      <c r="A4057" t="n">
        <v>540355</v>
      </c>
      <c r="B4057" t="n">
        <v>48188</v>
      </c>
      <c r="C4057" t="inlineStr">
        <is>
          <t>DOORMAT WELCOME PUPPIES</t>
        </is>
      </c>
      <c r="D4057" t="n">
        <v>2</v>
      </c>
      <c r="E4057" s="8" t="n">
        <v>40549.63263888889</v>
      </c>
      <c r="F4057" s="9" t="n">
        <v>16.98</v>
      </c>
      <c r="H4057" t="inlineStr">
        <is>
          <t>United Kingdom</t>
        </is>
      </c>
      <c r="I4057" s="10">
        <f>IF(OR(G4057="",LEFT(A4057,1)="C",D4057&lt;=0,F4057&lt;=0,ISNUMBER(MATCH(B4057,NonProduct,0)),LEFT(B4057,5)="gift_",H4057&lt;&gt;"United Kingdom"),"Drop","Keep")</f>
        <v/>
      </c>
    </row>
    <row r="4058">
      <c r="A4058" t="n">
        <v>540355</v>
      </c>
      <c r="B4058" t="inlineStr">
        <is>
          <t>82494l</t>
        </is>
      </c>
      <c r="C4058" t="inlineStr">
        <is>
          <t xml:space="preserve">WOODEN FRAME ANTIQUE WHITE </t>
        </is>
      </c>
      <c r="D4058" t="n">
        <v>1</v>
      </c>
      <c r="E4058" s="8" t="n">
        <v>40549.63263888889</v>
      </c>
      <c r="F4058" s="9" t="n">
        <v>8.470000000000001</v>
      </c>
      <c r="H4058" t="inlineStr">
        <is>
          <t>United Kingdom</t>
        </is>
      </c>
      <c r="I4058" s="10">
        <f>IF(OR(G4058="",LEFT(A4058,1)="C",D4058&lt;=0,F4058&lt;=0,ISNUMBER(MATCH(B4058,NonProduct,0)),LEFT(B4058,5)="gift_",H4058&lt;&gt;"United Kingdom"),"Drop","Keep")</f>
        <v/>
      </c>
    </row>
    <row r="4059">
      <c r="A4059" t="n">
        <v>540355</v>
      </c>
      <c r="B4059" t="inlineStr">
        <is>
          <t>84029E</t>
        </is>
      </c>
      <c r="C4059" t="inlineStr">
        <is>
          <t>RED WOOLLY HOTTIE WHITE HEART.</t>
        </is>
      </c>
      <c r="D4059" t="n">
        <v>3</v>
      </c>
      <c r="E4059" s="8" t="n">
        <v>40549.63263888889</v>
      </c>
      <c r="F4059" s="9" t="n">
        <v>8.470000000000001</v>
      </c>
      <c r="H4059" t="inlineStr">
        <is>
          <t>United Kingdom</t>
        </is>
      </c>
      <c r="I4059" s="10">
        <f>IF(OR(G4059="",LEFT(A4059,1)="C",D4059&lt;=0,F4059&lt;=0,ISNUMBER(MATCH(B4059,NonProduct,0)),LEFT(B4059,5)="gift_",H4059&lt;&gt;"United Kingdom"),"Drop","Keep")</f>
        <v/>
      </c>
    </row>
    <row r="4060">
      <c r="A4060" t="n">
        <v>540355</v>
      </c>
      <c r="B4060" t="inlineStr">
        <is>
          <t>84029G</t>
        </is>
      </c>
      <c r="C4060" t="inlineStr">
        <is>
          <t>KNITTED UNION FLAG HOT WATER BOTTLE</t>
        </is>
      </c>
      <c r="D4060" t="n">
        <v>7</v>
      </c>
      <c r="E4060" s="8" t="n">
        <v>40549.63263888889</v>
      </c>
      <c r="F4060" s="9" t="n">
        <v>8.470000000000001</v>
      </c>
      <c r="H4060" t="inlineStr">
        <is>
          <t>United Kingdom</t>
        </is>
      </c>
      <c r="I4060" s="10">
        <f>IF(OR(G4060="",LEFT(A4060,1)="C",D4060&lt;=0,F4060&lt;=0,ISNUMBER(MATCH(B4060,NonProduct,0)),LEFT(B4060,5)="gift_",H4060&lt;&gt;"United Kingdom"),"Drop","Keep")</f>
        <v/>
      </c>
    </row>
    <row r="4061">
      <c r="A4061" t="n">
        <v>540355</v>
      </c>
      <c r="B4061" t="inlineStr">
        <is>
          <t>84030e</t>
        </is>
      </c>
      <c r="C4061" t="inlineStr">
        <is>
          <t>ENGLISH ROSE HOT WATER BOTTLE</t>
        </is>
      </c>
      <c r="D4061" t="n">
        <v>5</v>
      </c>
      <c r="E4061" s="8" t="n">
        <v>40549.63263888889</v>
      </c>
      <c r="F4061" s="9" t="n">
        <v>5.91</v>
      </c>
      <c r="H4061" t="inlineStr">
        <is>
          <t>United Kingdom</t>
        </is>
      </c>
      <c r="I4061" s="10">
        <f>IF(OR(G4061="",LEFT(A4061,1)="C",D4061&lt;=0,F4061&lt;=0,ISNUMBER(MATCH(B4061,NonProduct,0)),LEFT(B4061,5)="gift_",H4061&lt;&gt;"United Kingdom"),"Drop","Keep")</f>
        <v/>
      </c>
    </row>
    <row r="4062">
      <c r="A4062" t="n">
        <v>540355</v>
      </c>
      <c r="B4062" t="inlineStr">
        <is>
          <t>84031B</t>
        </is>
      </c>
      <c r="C4062" t="inlineStr">
        <is>
          <t xml:space="preserve">CHARLIE LOLA BLUE HOT WATER BOTTLE </t>
        </is>
      </c>
      <c r="D4062" t="n">
        <v>1</v>
      </c>
      <c r="E4062" s="8" t="n">
        <v>40549.63263888889</v>
      </c>
      <c r="F4062" s="9" t="n">
        <v>9.32</v>
      </c>
      <c r="H4062" t="inlineStr">
        <is>
          <t>United Kingdom</t>
        </is>
      </c>
      <c r="I4062" s="10">
        <f>IF(OR(G4062="",LEFT(A4062,1)="C",D4062&lt;=0,F4062&lt;=0,ISNUMBER(MATCH(B4062,NonProduct,0)),LEFT(B4062,5)="gift_",H4062&lt;&gt;"United Kingdom"),"Drop","Keep")</f>
        <v/>
      </c>
    </row>
    <row r="4063">
      <c r="A4063" t="n">
        <v>540355</v>
      </c>
      <c r="B4063" t="inlineStr">
        <is>
          <t>84032A</t>
        </is>
      </c>
      <c r="C4063" t="inlineStr">
        <is>
          <t>CHARLIE+LOLA PINK HOT WATER BOTTLE</t>
        </is>
      </c>
      <c r="D4063" t="n">
        <v>1</v>
      </c>
      <c r="E4063" s="8" t="n">
        <v>40549.63263888889</v>
      </c>
      <c r="F4063" s="9" t="n">
        <v>5.91</v>
      </c>
      <c r="H4063" t="inlineStr">
        <is>
          <t>United Kingdom</t>
        </is>
      </c>
      <c r="I4063" s="10">
        <f>IF(OR(G4063="",LEFT(A4063,1)="C",D4063&lt;=0,F4063&lt;=0,ISNUMBER(MATCH(B4063,NonProduct,0)),LEFT(B4063,5)="gift_",H4063&lt;&gt;"United Kingdom"),"Drop","Keep")</f>
        <v/>
      </c>
    </row>
    <row r="4064">
      <c r="A4064" t="n">
        <v>540355</v>
      </c>
      <c r="B4064" t="n">
        <v>84347</v>
      </c>
      <c r="C4064" t="inlineStr">
        <is>
          <t>ROTATING SILVER ANGELS T-LIGHT HLDR</t>
        </is>
      </c>
      <c r="D4064" t="n">
        <v>1</v>
      </c>
      <c r="E4064" s="8" t="n">
        <v>40549.63263888889</v>
      </c>
      <c r="F4064" s="9" t="n">
        <v>5.91</v>
      </c>
      <c r="H4064" t="inlineStr">
        <is>
          <t>United Kingdom</t>
        </is>
      </c>
      <c r="I4064" s="10">
        <f>IF(OR(G4064="",LEFT(A4064,1)="C",D4064&lt;=0,F4064&lt;=0,ISNUMBER(MATCH(B4064,NonProduct,0)),LEFT(B4064,5)="gift_",H4064&lt;&gt;"United Kingdom"),"Drop","Keep")</f>
        <v/>
      </c>
    </row>
    <row r="4065">
      <c r="A4065" t="n">
        <v>540355</v>
      </c>
      <c r="B4065" t="n">
        <v>21955</v>
      </c>
      <c r="C4065" t="inlineStr">
        <is>
          <t>DOORMAT UNION JACK GUNS AND ROSES</t>
        </is>
      </c>
      <c r="D4065" t="n">
        <v>1</v>
      </c>
      <c r="E4065" s="8" t="n">
        <v>40549.63263888889</v>
      </c>
      <c r="F4065" s="9" t="n">
        <v>12.72</v>
      </c>
      <c r="H4065" t="inlineStr">
        <is>
          <t>United Kingdom</t>
        </is>
      </c>
      <c r="I4065" s="10">
        <f>IF(OR(G4065="",LEFT(A4065,1)="C",D4065&lt;=0,F4065&lt;=0,ISNUMBER(MATCH(B4065,NonProduct,0)),LEFT(B4065,5)="gift_",H4065&lt;&gt;"United Kingdom"),"Drop","Keep")</f>
        <v/>
      </c>
    </row>
    <row r="4066">
      <c r="A4066" t="n">
        <v>540355</v>
      </c>
      <c r="B4066" t="n">
        <v>22499</v>
      </c>
      <c r="C4066" t="inlineStr">
        <is>
          <t>WOODEN UNION JACK BUNTING</t>
        </is>
      </c>
      <c r="D4066" t="n">
        <v>2</v>
      </c>
      <c r="E4066" s="8" t="n">
        <v>40549.63263888889</v>
      </c>
      <c r="F4066" s="9" t="n">
        <v>8.470000000000001</v>
      </c>
      <c r="H4066" t="inlineStr">
        <is>
          <t>United Kingdom</t>
        </is>
      </c>
      <c r="I4066" s="10">
        <f>IF(OR(G4066="",LEFT(A4066,1)="C",D4066&lt;=0,F4066&lt;=0,ISNUMBER(MATCH(B4066,NonProduct,0)),LEFT(B4066,5)="gift_",H4066&lt;&gt;"United Kingdom"),"Drop","Keep")</f>
        <v/>
      </c>
    </row>
    <row r="4067">
      <c r="A4067" t="n">
        <v>540355</v>
      </c>
      <c r="B4067" t="n">
        <v>22549</v>
      </c>
      <c r="C4067" t="inlineStr">
        <is>
          <t>PICTURE DOMINOES</t>
        </is>
      </c>
      <c r="D4067" t="n">
        <v>1</v>
      </c>
      <c r="E4067" s="8" t="n">
        <v>40549.63263888889</v>
      </c>
      <c r="F4067" s="9" t="n">
        <v>2.51</v>
      </c>
      <c r="H4067" t="inlineStr">
        <is>
          <t>United Kingdom</t>
        </is>
      </c>
      <c r="I4067" s="10">
        <f>IF(OR(G4067="",LEFT(A4067,1)="C",D4067&lt;=0,F4067&lt;=0,ISNUMBER(MATCH(B4067,NonProduct,0)),LEFT(B4067,5)="gift_",H4067&lt;&gt;"United Kingdom"),"Drop","Keep")</f>
        <v/>
      </c>
    </row>
    <row r="4068">
      <c r="A4068" t="n">
        <v>540355</v>
      </c>
      <c r="B4068" t="n">
        <v>22554</v>
      </c>
      <c r="C4068" t="inlineStr">
        <is>
          <t>PLASTERS IN TIN WOODLAND ANIMALS</t>
        </is>
      </c>
      <c r="D4068" t="n">
        <v>1</v>
      </c>
      <c r="E4068" s="8" t="n">
        <v>40549.63263888889</v>
      </c>
      <c r="F4068" s="9" t="n">
        <v>3.36</v>
      </c>
      <c r="H4068" t="inlineStr">
        <is>
          <t>United Kingdom</t>
        </is>
      </c>
      <c r="I4068" s="10">
        <f>IF(OR(G4068="",LEFT(A4068,1)="C",D4068&lt;=0,F4068&lt;=0,ISNUMBER(MATCH(B4068,NonProduct,0)),LEFT(B4068,5)="gift_",H4068&lt;&gt;"United Kingdom"),"Drop","Keep")</f>
        <v/>
      </c>
    </row>
    <row r="4069">
      <c r="A4069" t="n">
        <v>540355</v>
      </c>
      <c r="B4069" t="n">
        <v>22631</v>
      </c>
      <c r="C4069" t="inlineStr">
        <is>
          <t xml:space="preserve">CIRCUS PARADE LUNCH BOX </t>
        </is>
      </c>
      <c r="D4069" t="n">
        <v>1</v>
      </c>
      <c r="E4069" s="8" t="n">
        <v>40549.63263888889</v>
      </c>
      <c r="F4069" s="9" t="n">
        <v>3.36</v>
      </c>
      <c r="H4069" t="inlineStr">
        <is>
          <t>United Kingdom</t>
        </is>
      </c>
      <c r="I4069" s="10">
        <f>IF(OR(G4069="",LEFT(A4069,1)="C",D4069&lt;=0,F4069&lt;=0,ISNUMBER(MATCH(B4069,NonProduct,0)),LEFT(B4069,5)="gift_",H4069&lt;&gt;"United Kingdom"),"Drop","Keep")</f>
        <v/>
      </c>
    </row>
    <row r="4070">
      <c r="A4070" t="n">
        <v>540355</v>
      </c>
      <c r="B4070" t="n">
        <v>22637</v>
      </c>
      <c r="C4070" t="inlineStr">
        <is>
          <t xml:space="preserve">PIGGY BANK RETROSPOT </t>
        </is>
      </c>
      <c r="D4070" t="n">
        <v>3</v>
      </c>
      <c r="E4070" s="8" t="n">
        <v>40549.63263888889</v>
      </c>
      <c r="F4070" s="9" t="n">
        <v>5.91</v>
      </c>
      <c r="H4070" t="inlineStr">
        <is>
          <t>United Kingdom</t>
        </is>
      </c>
      <c r="I4070" s="10">
        <f>IF(OR(G4070="",LEFT(A4070,1)="C",D4070&lt;=0,F4070&lt;=0,ISNUMBER(MATCH(B4070,NonProduct,0)),LEFT(B4070,5)="gift_",H4070&lt;&gt;"United Kingdom"),"Drop","Keep")</f>
        <v/>
      </c>
    </row>
    <row r="4071">
      <c r="A4071" t="n">
        <v>540355</v>
      </c>
      <c r="B4071" t="n">
        <v>22644</v>
      </c>
      <c r="C4071" t="inlineStr">
        <is>
          <t>CERAMIC CHERRY CAKE MONEY BANK</t>
        </is>
      </c>
      <c r="D4071" t="n">
        <v>2</v>
      </c>
      <c r="E4071" s="8" t="n">
        <v>40549.63263888889</v>
      </c>
      <c r="F4071" s="9" t="n">
        <v>4.21</v>
      </c>
      <c r="H4071" t="inlineStr">
        <is>
          <t>United Kingdom</t>
        </is>
      </c>
      <c r="I4071" s="10">
        <f>IF(OR(G4071="",LEFT(A4071,1)="C",D4071&lt;=0,F4071&lt;=0,ISNUMBER(MATCH(B4071,NonProduct,0)),LEFT(B4071,5)="gift_",H4071&lt;&gt;"United Kingdom"),"Drop","Keep")</f>
        <v/>
      </c>
    </row>
    <row r="4072">
      <c r="A4072" t="n">
        <v>540355</v>
      </c>
      <c r="B4072" t="n">
        <v>22646</v>
      </c>
      <c r="C4072" t="inlineStr">
        <is>
          <t>CERAMIC STRAWBERRY CAKE MONEY BANK</t>
        </is>
      </c>
      <c r="D4072" t="n">
        <v>3</v>
      </c>
      <c r="E4072" s="8" t="n">
        <v>40549.63263888889</v>
      </c>
      <c r="F4072" s="9" t="n">
        <v>4.21</v>
      </c>
      <c r="H4072" t="inlineStr">
        <is>
          <t>United Kingdom</t>
        </is>
      </c>
      <c r="I4072" s="10">
        <f>IF(OR(G4072="",LEFT(A4072,1)="C",D4072&lt;=0,F4072&lt;=0,ISNUMBER(MATCH(B4072,NonProduct,0)),LEFT(B4072,5)="gift_",H4072&lt;&gt;"United Kingdom"),"Drop","Keep")</f>
        <v/>
      </c>
    </row>
    <row r="4073">
      <c r="A4073" t="n">
        <v>540355</v>
      </c>
      <c r="B4073" t="n">
        <v>22652</v>
      </c>
      <c r="C4073" t="inlineStr">
        <is>
          <t>TRAVEL SEWING KIT</t>
        </is>
      </c>
      <c r="D4073" t="n">
        <v>6</v>
      </c>
      <c r="E4073" s="8" t="n">
        <v>40549.63263888889</v>
      </c>
      <c r="F4073" s="9" t="n">
        <v>4.21</v>
      </c>
      <c r="H4073" t="inlineStr">
        <is>
          <t>United Kingdom</t>
        </is>
      </c>
      <c r="I4073" s="10">
        <f>IF(OR(G4073="",LEFT(A4073,1)="C",D4073&lt;=0,F4073&lt;=0,ISNUMBER(MATCH(B4073,NonProduct,0)),LEFT(B4073,5)="gift_",H4073&lt;&gt;"United Kingdom"),"Drop","Keep")</f>
        <v/>
      </c>
    </row>
    <row r="4074">
      <c r="A4074" t="n">
        <v>540355</v>
      </c>
      <c r="B4074" t="n">
        <v>22654</v>
      </c>
      <c r="C4074" t="inlineStr">
        <is>
          <t xml:space="preserve">DELUXE SEWING KIT </t>
        </is>
      </c>
      <c r="D4074" t="n">
        <v>15</v>
      </c>
      <c r="E4074" s="8" t="n">
        <v>40549.63263888889</v>
      </c>
      <c r="F4074" s="9" t="n">
        <v>12.72</v>
      </c>
      <c r="H4074" t="inlineStr">
        <is>
          <t>United Kingdom</t>
        </is>
      </c>
      <c r="I4074" s="10">
        <f>IF(OR(G4074="",LEFT(A4074,1)="C",D4074&lt;=0,F4074&lt;=0,ISNUMBER(MATCH(B4074,NonProduct,0)),LEFT(B4074,5)="gift_",H4074&lt;&gt;"United Kingdom"),"Drop","Keep")</f>
        <v/>
      </c>
    </row>
    <row r="4075">
      <c r="A4075" t="n">
        <v>540355</v>
      </c>
      <c r="B4075" t="n">
        <v>22692</v>
      </c>
      <c r="C4075" t="inlineStr">
        <is>
          <t>DOORMAT WELCOME TO OUR HOME</t>
        </is>
      </c>
      <c r="D4075" t="n">
        <v>1</v>
      </c>
      <c r="E4075" s="8" t="n">
        <v>40549.63263888889</v>
      </c>
      <c r="F4075" s="9" t="n">
        <v>16.98</v>
      </c>
      <c r="H4075" t="inlineStr">
        <is>
          <t>United Kingdom</t>
        </is>
      </c>
      <c r="I4075" s="10">
        <f>IF(OR(G4075="",LEFT(A4075,1)="C",D4075&lt;=0,F4075&lt;=0,ISNUMBER(MATCH(B4075,NonProduct,0)),LEFT(B4075,5)="gift_",H4075&lt;&gt;"United Kingdom"),"Drop","Keep")</f>
        <v/>
      </c>
    </row>
    <row r="4076">
      <c r="A4076" t="n">
        <v>540355</v>
      </c>
      <c r="B4076" t="n">
        <v>21976</v>
      </c>
      <c r="C4076" t="inlineStr">
        <is>
          <t>PACK OF 60 MUSHROOM CAKE CASES</t>
        </is>
      </c>
      <c r="D4076" t="n">
        <v>2</v>
      </c>
      <c r="E4076" s="8" t="n">
        <v>40549.63263888889</v>
      </c>
      <c r="F4076" s="9" t="n">
        <v>2.13</v>
      </c>
      <c r="H4076" t="inlineStr">
        <is>
          <t>United Kingdom</t>
        </is>
      </c>
      <c r="I4076" s="10">
        <f>IF(OR(G4076="",LEFT(A4076,1)="C",D4076&lt;=0,F4076&lt;=0,ISNUMBER(MATCH(B4076,NonProduct,0)),LEFT(B4076,5)="gift_",H4076&lt;&gt;"United Kingdom"),"Drop","Keep")</f>
        <v/>
      </c>
    </row>
    <row r="4077">
      <c r="A4077" t="n">
        <v>540355</v>
      </c>
      <c r="B4077" t="n">
        <v>22069</v>
      </c>
      <c r="C4077" t="inlineStr">
        <is>
          <t xml:space="preserve">BROWN  PIRATE TREASURE CHEST </t>
        </is>
      </c>
      <c r="D4077" t="n">
        <v>2</v>
      </c>
      <c r="E4077" s="8" t="n">
        <v>40549.63263888889</v>
      </c>
      <c r="F4077" s="9" t="n">
        <v>4.21</v>
      </c>
      <c r="H4077" t="inlineStr">
        <is>
          <t>United Kingdom</t>
        </is>
      </c>
      <c r="I4077" s="10">
        <f>IF(OR(G4077="",LEFT(A4077,1)="C",D4077&lt;=0,F4077&lt;=0,ISNUMBER(MATCH(B4077,NonProduct,0)),LEFT(B4077,5)="gift_",H4077&lt;&gt;"United Kingdom"),"Drop","Keep")</f>
        <v/>
      </c>
    </row>
    <row r="4078">
      <c r="A4078" t="n">
        <v>540355</v>
      </c>
      <c r="B4078" t="n">
        <v>22074</v>
      </c>
      <c r="C4078" t="inlineStr">
        <is>
          <t xml:space="preserve">6 RIBBONS SHIMMERING PINKS </t>
        </is>
      </c>
      <c r="D4078" t="n">
        <v>2</v>
      </c>
      <c r="E4078" s="8" t="n">
        <v>40549.63263888889</v>
      </c>
      <c r="F4078" s="9" t="n">
        <v>2.51</v>
      </c>
      <c r="H4078" t="inlineStr">
        <is>
          <t>United Kingdom</t>
        </is>
      </c>
      <c r="I4078" s="10">
        <f>IF(OR(G4078="",LEFT(A4078,1)="C",D4078&lt;=0,F4078&lt;=0,ISNUMBER(MATCH(B4078,NonProduct,0)),LEFT(B4078,5)="gift_",H4078&lt;&gt;"United Kingdom"),"Drop","Keep")</f>
        <v/>
      </c>
    </row>
    <row r="4079">
      <c r="A4079" t="n">
        <v>540355</v>
      </c>
      <c r="B4079" t="n">
        <v>22076</v>
      </c>
      <c r="C4079" t="inlineStr">
        <is>
          <t xml:space="preserve">6 RIBBONS EMPIRE  </t>
        </is>
      </c>
      <c r="D4079" t="n">
        <v>1</v>
      </c>
      <c r="E4079" s="8" t="n">
        <v>40549.63263888889</v>
      </c>
      <c r="F4079" s="9" t="n">
        <v>2.51</v>
      </c>
      <c r="H4079" t="inlineStr">
        <is>
          <t>United Kingdom</t>
        </is>
      </c>
      <c r="I4079" s="10">
        <f>IF(OR(G4079="",LEFT(A4079,1)="C",D4079&lt;=0,F4079&lt;=0,ISNUMBER(MATCH(B4079,NonProduct,0)),LEFT(B4079,5)="gift_",H4079&lt;&gt;"United Kingdom"),"Drop","Keep")</f>
        <v/>
      </c>
    </row>
    <row r="4080">
      <c r="A4080" t="n">
        <v>540355</v>
      </c>
      <c r="B4080" t="n">
        <v>22077</v>
      </c>
      <c r="C4080" t="inlineStr">
        <is>
          <t>6 RIBBONS RUSTIC CHARM</t>
        </is>
      </c>
      <c r="D4080" t="n">
        <v>4</v>
      </c>
      <c r="E4080" s="8" t="n">
        <v>40549.63263888889</v>
      </c>
      <c r="F4080" s="9" t="n">
        <v>4.21</v>
      </c>
      <c r="H4080" t="inlineStr">
        <is>
          <t>United Kingdom</t>
        </is>
      </c>
      <c r="I4080" s="10">
        <f>IF(OR(G4080="",LEFT(A4080,1)="C",D4080&lt;=0,F4080&lt;=0,ISNUMBER(MATCH(B4080,NonProduct,0)),LEFT(B4080,5)="gift_",H4080&lt;&gt;"United Kingdom"),"Drop","Keep")</f>
        <v/>
      </c>
    </row>
    <row r="4081">
      <c r="A4081" t="n">
        <v>540355</v>
      </c>
      <c r="B4081" t="n">
        <v>22078</v>
      </c>
      <c r="C4081" t="inlineStr">
        <is>
          <t xml:space="preserve">RIBBON REEL LACE DESIGN </t>
        </is>
      </c>
      <c r="D4081" t="n">
        <v>2</v>
      </c>
      <c r="E4081" s="8" t="n">
        <v>40549.63263888889</v>
      </c>
      <c r="F4081" s="9" t="n">
        <v>4.81</v>
      </c>
      <c r="H4081" t="inlineStr">
        <is>
          <t>United Kingdom</t>
        </is>
      </c>
      <c r="I4081" s="10">
        <f>IF(OR(G4081="",LEFT(A4081,1)="C",D4081&lt;=0,F4081&lt;=0,ISNUMBER(MATCH(B4081,NonProduct,0)),LEFT(B4081,5)="gift_",H4081&lt;&gt;"United Kingdom"),"Drop","Keep")</f>
        <v/>
      </c>
    </row>
    <row r="4082">
      <c r="A4082" t="n">
        <v>540355</v>
      </c>
      <c r="B4082" t="n">
        <v>22080</v>
      </c>
      <c r="C4082" t="inlineStr">
        <is>
          <t xml:space="preserve">RIBBON REEL POLKADOTS </t>
        </is>
      </c>
      <c r="D4082" t="n">
        <v>1</v>
      </c>
      <c r="E4082" s="8" t="n">
        <v>40549.63263888889</v>
      </c>
      <c r="F4082" s="9" t="n">
        <v>4.21</v>
      </c>
      <c r="H4082" t="inlineStr">
        <is>
          <t>United Kingdom</t>
        </is>
      </c>
      <c r="I4082" s="10">
        <f>IF(OR(G4082="",LEFT(A4082,1)="C",D4082&lt;=0,F4082&lt;=0,ISNUMBER(MATCH(B4082,NonProduct,0)),LEFT(B4082,5)="gift_",H4082&lt;&gt;"United Kingdom"),"Drop","Keep")</f>
        <v/>
      </c>
    </row>
    <row r="4083">
      <c r="A4083" t="n">
        <v>540355</v>
      </c>
      <c r="B4083" t="n">
        <v>22083</v>
      </c>
      <c r="C4083" t="inlineStr">
        <is>
          <t>PAPER CHAIN KIT RETROSPOT</t>
        </is>
      </c>
      <c r="D4083" t="n">
        <v>5</v>
      </c>
      <c r="E4083" s="8" t="n">
        <v>40549.63263888889</v>
      </c>
      <c r="F4083" s="9" t="n">
        <v>6.77</v>
      </c>
      <c r="H4083" t="inlineStr">
        <is>
          <t>United Kingdom</t>
        </is>
      </c>
      <c r="I4083" s="10">
        <f>IF(OR(G4083="",LEFT(A4083,1)="C",D4083&lt;=0,F4083&lt;=0,ISNUMBER(MATCH(B4083,NonProduct,0)),LEFT(B4083,5)="gift_",H4083&lt;&gt;"United Kingdom"),"Drop","Keep")</f>
        <v/>
      </c>
    </row>
    <row r="4084">
      <c r="A4084" t="n">
        <v>540355</v>
      </c>
      <c r="B4084" t="n">
        <v>22086</v>
      </c>
      <c r="C4084" t="inlineStr">
        <is>
          <t xml:space="preserve">PAPER CHAIN KIT 50'S CHRISTMAS </t>
        </is>
      </c>
      <c r="D4084" t="n">
        <v>2</v>
      </c>
      <c r="E4084" s="8" t="n">
        <v>40549.63263888889</v>
      </c>
      <c r="F4084" s="9" t="n">
        <v>6.77</v>
      </c>
      <c r="H4084" t="inlineStr">
        <is>
          <t>United Kingdom</t>
        </is>
      </c>
      <c r="I4084" s="10">
        <f>IF(OR(G4084="",LEFT(A4084,1)="C",D4084&lt;=0,F4084&lt;=0,ISNUMBER(MATCH(B4084,NonProduct,0)),LEFT(B4084,5)="gift_",H4084&lt;&gt;"United Kingdom"),"Drop","Keep")</f>
        <v/>
      </c>
    </row>
    <row r="4085">
      <c r="A4085" t="n">
        <v>540355</v>
      </c>
      <c r="B4085" t="n">
        <v>22088</v>
      </c>
      <c r="C4085" t="inlineStr">
        <is>
          <t>PAPER BUNTING COLOURED LACE</t>
        </is>
      </c>
      <c r="D4085" t="n">
        <v>4</v>
      </c>
      <c r="E4085" s="8" t="n">
        <v>40549.63263888889</v>
      </c>
      <c r="F4085" s="9" t="n">
        <v>4.21</v>
      </c>
      <c r="H4085" t="inlineStr">
        <is>
          <t>United Kingdom</t>
        </is>
      </c>
      <c r="I4085" s="10">
        <f>IF(OR(G4085="",LEFT(A4085,1)="C",D4085&lt;=0,F4085&lt;=0,ISNUMBER(MATCH(B4085,NonProduct,0)),LEFT(B4085,5)="gift_",H4085&lt;&gt;"United Kingdom"),"Drop","Keep")</f>
        <v/>
      </c>
    </row>
    <row r="4086">
      <c r="A4086" t="n">
        <v>540355</v>
      </c>
      <c r="B4086" t="n">
        <v>22090</v>
      </c>
      <c r="C4086" t="inlineStr">
        <is>
          <t>PAPER BUNTING RETROSPOT</t>
        </is>
      </c>
      <c r="D4086" t="n">
        <v>3</v>
      </c>
      <c r="E4086" s="8" t="n">
        <v>40549.63263888889</v>
      </c>
      <c r="F4086" s="9" t="n">
        <v>6.77</v>
      </c>
      <c r="H4086" t="inlineStr">
        <is>
          <t>United Kingdom</t>
        </is>
      </c>
      <c r="I4086" s="10">
        <f>IF(OR(G4086="",LEFT(A4086,1)="C",D4086&lt;=0,F4086&lt;=0,ISNUMBER(MATCH(B4086,NonProduct,0)),LEFT(B4086,5)="gift_",H4086&lt;&gt;"United Kingdom"),"Drop","Keep")</f>
        <v/>
      </c>
    </row>
    <row r="4087">
      <c r="A4087" t="n">
        <v>540355</v>
      </c>
      <c r="B4087" t="n">
        <v>22110</v>
      </c>
      <c r="C4087" t="inlineStr">
        <is>
          <t>BIRD HOUSE HOT WATER BOTTLE</t>
        </is>
      </c>
      <c r="D4087" t="n">
        <v>8</v>
      </c>
      <c r="E4087" s="8" t="n">
        <v>40549.63263888889</v>
      </c>
      <c r="F4087" s="9" t="n">
        <v>7.62</v>
      </c>
      <c r="H4087" t="inlineStr">
        <is>
          <t>United Kingdom</t>
        </is>
      </c>
      <c r="I4087" s="10">
        <f>IF(OR(G4087="",LEFT(A4087,1)="C",D4087&lt;=0,F4087&lt;=0,ISNUMBER(MATCH(B4087,NonProduct,0)),LEFT(B4087,5)="gift_",H4087&lt;&gt;"United Kingdom"),"Drop","Keep")</f>
        <v/>
      </c>
    </row>
    <row r="4088">
      <c r="A4088" t="n">
        <v>540355</v>
      </c>
      <c r="B4088" t="n">
        <v>22111</v>
      </c>
      <c r="C4088" t="inlineStr">
        <is>
          <t>SCOTTIE DOG HOT WATER BOTTLE</t>
        </is>
      </c>
      <c r="D4088" t="n">
        <v>12</v>
      </c>
      <c r="E4088" s="8" t="n">
        <v>40549.63263888889</v>
      </c>
      <c r="F4088" s="9" t="n">
        <v>5.91</v>
      </c>
      <c r="H4088" t="inlineStr">
        <is>
          <t>United Kingdom</t>
        </is>
      </c>
      <c r="I4088" s="10">
        <f>IF(OR(G4088="",LEFT(A4088,1)="C",D4088&lt;=0,F4088&lt;=0,ISNUMBER(MATCH(B4088,NonProduct,0)),LEFT(B4088,5)="gift_",H4088&lt;&gt;"United Kingdom"),"Drop","Keep")</f>
        <v/>
      </c>
    </row>
    <row r="4089">
      <c r="A4089" t="n">
        <v>540355</v>
      </c>
      <c r="B4089" t="n">
        <v>22112</v>
      </c>
      <c r="C4089" t="inlineStr">
        <is>
          <t>CHOCOLATE HOT WATER BOTTLE</t>
        </is>
      </c>
      <c r="D4089" t="n">
        <v>20</v>
      </c>
      <c r="E4089" s="8" t="n">
        <v>40549.63263888889</v>
      </c>
      <c r="F4089" s="9" t="n">
        <v>5.91</v>
      </c>
      <c r="H4089" t="inlineStr">
        <is>
          <t>United Kingdom</t>
        </is>
      </c>
      <c r="I4089" s="10">
        <f>IF(OR(G4089="",LEFT(A4089,1)="C",D4089&lt;=0,F4089&lt;=0,ISNUMBER(MATCH(B4089,NonProduct,0)),LEFT(B4089,5)="gift_",H4089&lt;&gt;"United Kingdom"),"Drop","Keep")</f>
        <v/>
      </c>
    </row>
    <row r="4090">
      <c r="A4090" t="n">
        <v>540355</v>
      </c>
      <c r="B4090" t="n">
        <v>22114</v>
      </c>
      <c r="C4090" t="inlineStr">
        <is>
          <t>HOT WATER BOTTLE TEA AND SYMPATHY</t>
        </is>
      </c>
      <c r="D4090" t="n">
        <v>1</v>
      </c>
      <c r="E4090" s="8" t="n">
        <v>40549.63263888889</v>
      </c>
      <c r="F4090" s="9" t="n">
        <v>9.32</v>
      </c>
      <c r="H4090" t="inlineStr">
        <is>
          <t>United Kingdom</t>
        </is>
      </c>
      <c r="I4090" s="10">
        <f>IF(OR(G4090="",LEFT(A4090,1)="C",D4090&lt;=0,F4090&lt;=0,ISNUMBER(MATCH(B4090,NonProduct,0)),LEFT(B4090,5)="gift_",H4090&lt;&gt;"United Kingdom"),"Drop","Keep")</f>
        <v/>
      </c>
    </row>
    <row r="4091">
      <c r="A4091" t="n">
        <v>540355</v>
      </c>
      <c r="B4091" t="n">
        <v>22326</v>
      </c>
      <c r="C4091" t="inlineStr">
        <is>
          <t xml:space="preserve">ROUND SNACK BOXES SET OF4 WOODLAND </t>
        </is>
      </c>
      <c r="D4091" t="n">
        <v>8</v>
      </c>
      <c r="E4091" s="8" t="n">
        <v>40549.63263888889</v>
      </c>
      <c r="F4091" s="9" t="n">
        <v>6.77</v>
      </c>
      <c r="H4091" t="inlineStr">
        <is>
          <t>United Kingdom</t>
        </is>
      </c>
      <c r="I4091" s="10">
        <f>IF(OR(G4091="",LEFT(A4091,1)="C",D4091&lt;=0,F4091&lt;=0,ISNUMBER(MATCH(B4091,NonProduct,0)),LEFT(B4091,5)="gift_",H4091&lt;&gt;"United Kingdom"),"Drop","Keep")</f>
        <v/>
      </c>
    </row>
    <row r="4092">
      <c r="A4092" t="n">
        <v>540355</v>
      </c>
      <c r="B4092" t="n">
        <v>20675</v>
      </c>
      <c r="C4092" t="inlineStr">
        <is>
          <t>BLUE POLKADOT BOWL</t>
        </is>
      </c>
      <c r="D4092" t="n">
        <v>1</v>
      </c>
      <c r="E4092" s="8" t="n">
        <v>40549.63263888889</v>
      </c>
      <c r="F4092" s="9" t="n">
        <v>1.66</v>
      </c>
      <c r="H4092" t="inlineStr">
        <is>
          <t>United Kingdom</t>
        </is>
      </c>
      <c r="I4092" s="10">
        <f>IF(OR(G4092="",LEFT(A4092,1)="C",D4092&lt;=0,F4092&lt;=0,ISNUMBER(MATCH(B4092,NonProduct,0)),LEFT(B4092,5)="gift_",H4092&lt;&gt;"United Kingdom"),"Drop","Keep")</f>
        <v/>
      </c>
    </row>
    <row r="4093">
      <c r="A4093" t="n">
        <v>540355</v>
      </c>
      <c r="B4093" t="n">
        <v>20676</v>
      </c>
      <c r="C4093" t="inlineStr">
        <is>
          <t>RED RETROSPOT BOWL</t>
        </is>
      </c>
      <c r="D4093" t="n">
        <v>5</v>
      </c>
      <c r="E4093" s="8" t="n">
        <v>40549.63263888889</v>
      </c>
      <c r="F4093" s="9" t="n">
        <v>1.66</v>
      </c>
      <c r="H4093" t="inlineStr">
        <is>
          <t>United Kingdom</t>
        </is>
      </c>
      <c r="I4093" s="10">
        <f>IF(OR(G4093="",LEFT(A4093,1)="C",D4093&lt;=0,F4093&lt;=0,ISNUMBER(MATCH(B4093,NonProduct,0)),LEFT(B4093,5)="gift_",H4093&lt;&gt;"United Kingdom"),"Drop","Keep")</f>
        <v/>
      </c>
    </row>
    <row r="4094">
      <c r="A4094" t="n">
        <v>540355</v>
      </c>
      <c r="B4094" t="n">
        <v>20685</v>
      </c>
      <c r="C4094" t="inlineStr">
        <is>
          <t>DOORMAT RED RETROSPOT</t>
        </is>
      </c>
      <c r="D4094" t="n">
        <v>1</v>
      </c>
      <c r="E4094" s="8" t="n">
        <v>40549.63263888889</v>
      </c>
      <c r="F4094" s="9" t="n">
        <v>16.98</v>
      </c>
      <c r="H4094" t="inlineStr">
        <is>
          <t>United Kingdom</t>
        </is>
      </c>
      <c r="I4094" s="10">
        <f>IF(OR(G4094="",LEFT(A4094,1)="C",D4094&lt;=0,F4094&lt;=0,ISNUMBER(MATCH(B4094,NonProduct,0)),LEFT(B4094,5)="gift_",H4094&lt;&gt;"United Kingdom"),"Drop","Keep")</f>
        <v/>
      </c>
    </row>
    <row r="4095">
      <c r="A4095" t="n">
        <v>540355</v>
      </c>
      <c r="B4095" t="n">
        <v>20712</v>
      </c>
      <c r="C4095" t="inlineStr">
        <is>
          <t>JUMBO BAG WOODLAND ANIMALS</t>
        </is>
      </c>
      <c r="D4095" t="n">
        <v>18</v>
      </c>
      <c r="E4095" s="8" t="n">
        <v>40549.63263888889</v>
      </c>
      <c r="F4095" s="9" t="n">
        <v>5.06</v>
      </c>
      <c r="H4095" t="inlineStr">
        <is>
          <t>United Kingdom</t>
        </is>
      </c>
      <c r="I4095" s="10">
        <f>IF(OR(G4095="",LEFT(A4095,1)="C",D4095&lt;=0,F4095&lt;=0,ISNUMBER(MATCH(B4095,NonProduct,0)),LEFT(B4095,5)="gift_",H4095&lt;&gt;"United Kingdom"),"Drop","Keep")</f>
        <v/>
      </c>
    </row>
    <row r="4096">
      <c r="A4096" t="n">
        <v>540355</v>
      </c>
      <c r="B4096" t="n">
        <v>20717</v>
      </c>
      <c r="C4096" t="inlineStr">
        <is>
          <t>STRAWBERRY SHOPPER BAG</t>
        </is>
      </c>
      <c r="D4096" t="n">
        <v>2</v>
      </c>
      <c r="E4096" s="8" t="n">
        <v>40549.63263888889</v>
      </c>
      <c r="F4096" s="9" t="n">
        <v>2.51</v>
      </c>
      <c r="H4096" t="inlineStr">
        <is>
          <t>United Kingdom</t>
        </is>
      </c>
      <c r="I4096" s="10">
        <f>IF(OR(G4096="",LEFT(A4096,1)="C",D4096&lt;=0,F4096&lt;=0,ISNUMBER(MATCH(B4096,NonProduct,0)),LEFT(B4096,5)="gift_",H4096&lt;&gt;"United Kingdom"),"Drop","Keep")</f>
        <v/>
      </c>
    </row>
    <row r="4097">
      <c r="A4097" t="n">
        <v>540355</v>
      </c>
      <c r="B4097" t="n">
        <v>20718</v>
      </c>
      <c r="C4097" t="inlineStr">
        <is>
          <t>RED RETROSPOT SHOPPER BAG</t>
        </is>
      </c>
      <c r="D4097" t="n">
        <v>10</v>
      </c>
      <c r="E4097" s="8" t="n">
        <v>40549.63263888889</v>
      </c>
      <c r="F4097" s="9" t="n">
        <v>3.36</v>
      </c>
      <c r="H4097" t="inlineStr">
        <is>
          <t>United Kingdom</t>
        </is>
      </c>
      <c r="I4097" s="10">
        <f>IF(OR(G4097="",LEFT(A4097,1)="C",D4097&lt;=0,F4097&lt;=0,ISNUMBER(MATCH(B4097,NonProduct,0)),LEFT(B4097,5)="gift_",H4097&lt;&gt;"United Kingdom"),"Drop","Keep")</f>
        <v/>
      </c>
    </row>
    <row r="4098">
      <c r="A4098" t="n">
        <v>540355</v>
      </c>
      <c r="B4098" t="n">
        <v>20719</v>
      </c>
      <c r="C4098" t="inlineStr">
        <is>
          <t>WOODLAND CHARLOTTE BAG</t>
        </is>
      </c>
      <c r="D4098" t="n">
        <v>37</v>
      </c>
      <c r="E4098" s="8" t="n">
        <v>40549.63263888889</v>
      </c>
      <c r="F4098" s="9" t="n">
        <v>2.51</v>
      </c>
      <c r="H4098" t="inlineStr">
        <is>
          <t>United Kingdom</t>
        </is>
      </c>
      <c r="I4098" s="10">
        <f>IF(OR(G4098="",LEFT(A4098,1)="C",D4098&lt;=0,F4098&lt;=0,ISNUMBER(MATCH(B4098,NonProduct,0)),LEFT(B4098,5)="gift_",H4098&lt;&gt;"United Kingdom"),"Drop","Keep")</f>
        <v/>
      </c>
    </row>
    <row r="4099">
      <c r="A4099" t="n">
        <v>540355</v>
      </c>
      <c r="B4099" t="n">
        <v>20723</v>
      </c>
      <c r="C4099" t="inlineStr">
        <is>
          <t>STRAWBERRY CHARLOTTE BAG</t>
        </is>
      </c>
      <c r="D4099" t="n">
        <v>13</v>
      </c>
      <c r="E4099" s="8" t="n">
        <v>40549.63263888889</v>
      </c>
      <c r="F4099" s="9" t="n">
        <v>2.51</v>
      </c>
      <c r="H4099" t="inlineStr">
        <is>
          <t>United Kingdom</t>
        </is>
      </c>
      <c r="I4099" s="10">
        <f>IF(OR(G4099="",LEFT(A4099,1)="C",D4099&lt;=0,F4099&lt;=0,ISNUMBER(MATCH(B4099,NonProduct,0)),LEFT(B4099,5)="gift_",H4099&lt;&gt;"United Kingdom"),"Drop","Keep")</f>
        <v/>
      </c>
    </row>
    <row r="4100">
      <c r="A4100" t="n">
        <v>540355</v>
      </c>
      <c r="B4100" t="n">
        <v>20724</v>
      </c>
      <c r="C4100" t="inlineStr">
        <is>
          <t>RED RETROSPOT CHARLOTTE BAG</t>
        </is>
      </c>
      <c r="D4100" t="n">
        <v>1</v>
      </c>
      <c r="E4100" s="8" t="n">
        <v>40549.63263888889</v>
      </c>
      <c r="F4100" s="9" t="n">
        <v>0</v>
      </c>
      <c r="H4100" t="inlineStr">
        <is>
          <t>United Kingdom</t>
        </is>
      </c>
      <c r="I4100" s="10">
        <f>IF(OR(G4100="",LEFT(A4100,1)="C",D4100&lt;=0,F4100&lt;=0,ISNUMBER(MATCH(B4100,NonProduct,0)),LEFT(B4100,5)="gift_",H4100&lt;&gt;"United Kingdom"),"Drop","Keep")</f>
        <v/>
      </c>
    </row>
    <row r="4101">
      <c r="A4101" t="n">
        <v>540355</v>
      </c>
      <c r="B4101" t="n">
        <v>20724</v>
      </c>
      <c r="C4101" t="inlineStr">
        <is>
          <t>RED RETROSPOT CHARLOTTE BAG</t>
        </is>
      </c>
      <c r="D4101" t="n">
        <v>28</v>
      </c>
      <c r="E4101" s="8" t="n">
        <v>40549.63263888889</v>
      </c>
      <c r="F4101" s="9" t="n">
        <v>2.51</v>
      </c>
      <c r="H4101" t="inlineStr">
        <is>
          <t>United Kingdom</t>
        </is>
      </c>
      <c r="I4101" s="10">
        <f>IF(OR(G4101="",LEFT(A4101,1)="C",D4101&lt;=0,F4101&lt;=0,ISNUMBER(MATCH(B4101,NonProduct,0)),LEFT(B4101,5)="gift_",H4101&lt;&gt;"United Kingdom"),"Drop","Keep")</f>
        <v/>
      </c>
    </row>
    <row r="4102">
      <c r="A4102" t="n">
        <v>540355</v>
      </c>
      <c r="B4102" t="n">
        <v>20726</v>
      </c>
      <c r="C4102" t="inlineStr">
        <is>
          <t>LUNCH BAG WOODLAND</t>
        </is>
      </c>
      <c r="D4102" t="n">
        <v>9</v>
      </c>
      <c r="E4102" s="8" t="n">
        <v>40549.63263888889</v>
      </c>
      <c r="F4102" s="9" t="n">
        <v>5.06</v>
      </c>
      <c r="H4102" t="inlineStr">
        <is>
          <t>United Kingdom</t>
        </is>
      </c>
      <c r="I4102" s="10">
        <f>IF(OR(G4102="",LEFT(A4102,1)="C",D4102&lt;=0,F4102&lt;=0,ISNUMBER(MATCH(B4102,NonProduct,0)),LEFT(B4102,5)="gift_",H4102&lt;&gt;"United Kingdom"),"Drop","Keep")</f>
        <v/>
      </c>
    </row>
    <row r="4103">
      <c r="A4103" t="n">
        <v>540355</v>
      </c>
      <c r="B4103" t="n">
        <v>20727</v>
      </c>
      <c r="C4103" t="inlineStr">
        <is>
          <t>LUNCH BAG  BLACK SKULL.</t>
        </is>
      </c>
      <c r="D4103" t="n">
        <v>5</v>
      </c>
      <c r="E4103" s="8" t="n">
        <v>40549.63263888889</v>
      </c>
      <c r="F4103" s="9" t="n">
        <v>5.06</v>
      </c>
      <c r="H4103" t="inlineStr">
        <is>
          <t>United Kingdom</t>
        </is>
      </c>
      <c r="I4103" s="10">
        <f>IF(OR(G4103="",LEFT(A4103,1)="C",D4103&lt;=0,F4103&lt;=0,ISNUMBER(MATCH(B4103,NonProduct,0)),LEFT(B4103,5)="gift_",H4103&lt;&gt;"United Kingdom"),"Drop","Keep")</f>
        <v/>
      </c>
    </row>
    <row r="4104">
      <c r="A4104" t="n">
        <v>540355</v>
      </c>
      <c r="B4104" t="n">
        <v>20728</v>
      </c>
      <c r="C4104" t="inlineStr">
        <is>
          <t>LUNCH BAG CARS BLUE</t>
        </is>
      </c>
      <c r="D4104" t="n">
        <v>7</v>
      </c>
      <c r="E4104" s="8" t="n">
        <v>40549.63263888889</v>
      </c>
      <c r="F4104" s="9" t="n">
        <v>4.21</v>
      </c>
      <c r="H4104" t="inlineStr">
        <is>
          <t>United Kingdom</t>
        </is>
      </c>
      <c r="I4104" s="10">
        <f>IF(OR(G4104="",LEFT(A4104,1)="C",D4104&lt;=0,F4104&lt;=0,ISNUMBER(MATCH(B4104,NonProduct,0)),LEFT(B4104,5)="gift_",H4104&lt;&gt;"United Kingdom"),"Drop","Keep")</f>
        <v/>
      </c>
    </row>
    <row r="4105">
      <c r="A4105" t="n">
        <v>540355</v>
      </c>
      <c r="B4105" t="n">
        <v>20734</v>
      </c>
      <c r="C4105" t="inlineStr">
        <is>
          <t xml:space="preserve">SILVER MINI TAPE MEASURE </t>
        </is>
      </c>
      <c r="D4105" t="n">
        <v>9</v>
      </c>
      <c r="E4105" s="8" t="n">
        <v>40549.63263888889</v>
      </c>
      <c r="F4105" s="9" t="n">
        <v>1.66</v>
      </c>
      <c r="H4105" t="inlineStr">
        <is>
          <t>United Kingdom</t>
        </is>
      </c>
      <c r="I4105" s="10">
        <f>IF(OR(G4105="",LEFT(A4105,1)="C",D4105&lt;=0,F4105&lt;=0,ISNUMBER(MATCH(B4105,NonProduct,0)),LEFT(B4105,5)="gift_",H4105&lt;&gt;"United Kingdom"),"Drop","Keep")</f>
        <v/>
      </c>
    </row>
    <row r="4106">
      <c r="A4106" t="n">
        <v>540355</v>
      </c>
      <c r="B4106" t="n">
        <v>20735</v>
      </c>
      <c r="C4106" t="inlineStr">
        <is>
          <t xml:space="preserve">BLACK MINI TAPE MEASURE </t>
        </is>
      </c>
      <c r="D4106" t="n">
        <v>11</v>
      </c>
      <c r="E4106" s="8" t="n">
        <v>40549.63263888889</v>
      </c>
      <c r="F4106" s="9" t="n">
        <v>1.66</v>
      </c>
      <c r="H4106" t="inlineStr">
        <is>
          <t>United Kingdom</t>
        </is>
      </c>
      <c r="I4106" s="10">
        <f>IF(OR(G4106="",LEFT(A4106,1)="C",D4106&lt;=0,F4106&lt;=0,ISNUMBER(MATCH(B4106,NonProduct,0)),LEFT(B4106,5)="gift_",H4106&lt;&gt;"United Kingdom"),"Drop","Keep")</f>
        <v/>
      </c>
    </row>
    <row r="4107">
      <c r="A4107" t="n">
        <v>540355</v>
      </c>
      <c r="B4107" t="n">
        <v>21080</v>
      </c>
      <c r="C4107" t="inlineStr">
        <is>
          <t xml:space="preserve">SET/20 RED RETROSPOT PAPER NAPKINS </t>
        </is>
      </c>
      <c r="D4107" t="n">
        <v>9</v>
      </c>
      <c r="E4107" s="8" t="n">
        <v>40549.63263888889</v>
      </c>
      <c r="F4107" s="9" t="n">
        <v>2.51</v>
      </c>
      <c r="H4107" t="inlineStr">
        <is>
          <t>United Kingdom</t>
        </is>
      </c>
      <c r="I4107" s="10">
        <f>IF(OR(G4107="",LEFT(A4107,1)="C",D4107&lt;=0,F4107&lt;=0,ISNUMBER(MATCH(B4107,NonProduct,0)),LEFT(B4107,5)="gift_",H4107&lt;&gt;"United Kingdom"),"Drop","Keep")</f>
        <v/>
      </c>
    </row>
    <row r="4108">
      <c r="A4108" t="n">
        <v>540355</v>
      </c>
      <c r="B4108" t="n">
        <v>21215</v>
      </c>
      <c r="C4108" t="inlineStr">
        <is>
          <t xml:space="preserve">IVORY PAPER CUP CAKE CASES </t>
        </is>
      </c>
      <c r="D4108" t="n">
        <v>5</v>
      </c>
      <c r="E4108" s="8" t="n">
        <v>40549.63263888889</v>
      </c>
      <c r="F4108" s="9" t="n">
        <v>1.28</v>
      </c>
      <c r="H4108" t="inlineStr">
        <is>
          <t>United Kingdom</t>
        </is>
      </c>
      <c r="I4108" s="10">
        <f>IF(OR(G4108="",LEFT(A4108,1)="C",D4108&lt;=0,F4108&lt;=0,ISNUMBER(MATCH(B4108,NonProduct,0)),LEFT(B4108,5)="gift_",H4108&lt;&gt;"United Kingdom"),"Drop","Keep")</f>
        <v/>
      </c>
    </row>
    <row r="4109">
      <c r="A4109" t="n">
        <v>540355</v>
      </c>
      <c r="B4109" t="n">
        <v>21240</v>
      </c>
      <c r="C4109" t="inlineStr">
        <is>
          <t>BLUE POLKADOT CUP</t>
        </is>
      </c>
      <c r="D4109" t="n">
        <v>1</v>
      </c>
      <c r="E4109" s="8" t="n">
        <v>40549.63263888889</v>
      </c>
      <c r="F4109" s="9" t="n">
        <v>1.66</v>
      </c>
      <c r="H4109" t="inlineStr">
        <is>
          <t>United Kingdom</t>
        </is>
      </c>
      <c r="I4109" s="10">
        <f>IF(OR(G4109="",LEFT(A4109,1)="C",D4109&lt;=0,F4109&lt;=0,ISNUMBER(MATCH(B4109,NonProduct,0)),LEFT(B4109,5)="gift_",H4109&lt;&gt;"United Kingdom"),"Drop","Keep")</f>
        <v/>
      </c>
    </row>
    <row r="4110">
      <c r="A4110" t="n">
        <v>540355</v>
      </c>
      <c r="B4110" t="n">
        <v>21242</v>
      </c>
      <c r="C4110" t="inlineStr">
        <is>
          <t xml:space="preserve">RED RETROSPOT PLATE </t>
        </is>
      </c>
      <c r="D4110" t="n">
        <v>4</v>
      </c>
      <c r="E4110" s="8" t="n">
        <v>40549.63263888889</v>
      </c>
      <c r="F4110" s="9" t="n">
        <v>2.51</v>
      </c>
      <c r="H4110" t="inlineStr">
        <is>
          <t>United Kingdom</t>
        </is>
      </c>
      <c r="I4110" s="10">
        <f>IF(OR(G4110="",LEFT(A4110,1)="C",D4110&lt;=0,F4110&lt;=0,ISNUMBER(MATCH(B4110,NonProduct,0)),LEFT(B4110,5)="gift_",H4110&lt;&gt;"United Kingdom"),"Drop","Keep")</f>
        <v/>
      </c>
    </row>
    <row r="4111">
      <c r="A4111" t="n">
        <v>540355</v>
      </c>
      <c r="B4111" t="n">
        <v>21327</v>
      </c>
      <c r="C4111" t="inlineStr">
        <is>
          <t xml:space="preserve">SKULLS WRITING SET </t>
        </is>
      </c>
      <c r="D4111" t="n">
        <v>3</v>
      </c>
      <c r="E4111" s="8" t="n">
        <v>40549.63263888889</v>
      </c>
      <c r="F4111" s="9" t="n">
        <v>2.51</v>
      </c>
      <c r="H4111" t="inlineStr">
        <is>
          <t>United Kingdom</t>
        </is>
      </c>
      <c r="I4111" s="10">
        <f>IF(OR(G4111="",LEFT(A4111,1)="C",D4111&lt;=0,F4111&lt;=0,ISNUMBER(MATCH(B4111,NonProduct,0)),LEFT(B4111,5)="gift_",H4111&lt;&gt;"United Kingdom"),"Drop","Keep")</f>
        <v/>
      </c>
    </row>
    <row r="4112">
      <c r="A4112" t="n">
        <v>540355</v>
      </c>
      <c r="B4112" t="n">
        <v>21328</v>
      </c>
      <c r="C4112" t="inlineStr">
        <is>
          <t xml:space="preserve">BALLOONS  WRITING SET </t>
        </is>
      </c>
      <c r="D4112" t="n">
        <v>4</v>
      </c>
      <c r="E4112" s="8" t="n">
        <v>40549.63263888889</v>
      </c>
      <c r="F4112" s="9" t="n">
        <v>3.36</v>
      </c>
      <c r="H4112" t="inlineStr">
        <is>
          <t>United Kingdom</t>
        </is>
      </c>
      <c r="I4112" s="10">
        <f>IF(OR(G4112="",LEFT(A4112,1)="C",D4112&lt;=0,F4112&lt;=0,ISNUMBER(MATCH(B4112,NonProduct,0)),LEFT(B4112,5)="gift_",H4112&lt;&gt;"United Kingdom"),"Drop","Keep")</f>
        <v/>
      </c>
    </row>
    <row r="4113">
      <c r="A4113" t="n">
        <v>540355</v>
      </c>
      <c r="B4113" t="n">
        <v>21329</v>
      </c>
      <c r="C4113" t="inlineStr">
        <is>
          <t xml:space="preserve">DINOSAURS  WRITING SET </t>
        </is>
      </c>
      <c r="D4113" t="n">
        <v>4</v>
      </c>
      <c r="E4113" s="8" t="n">
        <v>40549.63263888889</v>
      </c>
      <c r="F4113" s="9" t="n">
        <v>3.36</v>
      </c>
      <c r="H4113" t="inlineStr">
        <is>
          <t>United Kingdom</t>
        </is>
      </c>
      <c r="I4113" s="10">
        <f>IF(OR(G4113="",LEFT(A4113,1)="C",D4113&lt;=0,F4113&lt;=0,ISNUMBER(MATCH(B4113,NonProduct,0)),LEFT(B4113,5)="gift_",H4113&lt;&gt;"United Kingdom"),"Drop","Keep")</f>
        <v/>
      </c>
    </row>
    <row r="4114">
      <c r="A4114" t="n">
        <v>540355</v>
      </c>
      <c r="B4114" t="n">
        <v>21425</v>
      </c>
      <c r="C4114" t="inlineStr">
        <is>
          <t>SKULLS STORAGE BOX LARGE</t>
        </is>
      </c>
      <c r="D4114" t="n">
        <v>1</v>
      </c>
      <c r="E4114" s="8" t="n">
        <v>40549.63263888889</v>
      </c>
      <c r="F4114" s="9" t="n">
        <v>6.77</v>
      </c>
      <c r="H4114" t="inlineStr">
        <is>
          <t>United Kingdom</t>
        </is>
      </c>
      <c r="I4114" s="10">
        <f>IF(OR(G4114="",LEFT(A4114,1)="C",D4114&lt;=0,F4114&lt;=0,ISNUMBER(MATCH(B4114,NonProduct,0)),LEFT(B4114,5)="gift_",H4114&lt;&gt;"United Kingdom"),"Drop","Keep")</f>
        <v/>
      </c>
    </row>
    <row r="4115">
      <c r="A4115" t="n">
        <v>540355</v>
      </c>
      <c r="B4115" t="n">
        <v>21452</v>
      </c>
      <c r="C4115" t="inlineStr">
        <is>
          <t>TOADSTOOL MONEY BOX</t>
        </is>
      </c>
      <c r="D4115" t="n">
        <v>1</v>
      </c>
      <c r="E4115" s="8" t="n">
        <v>40549.63263888889</v>
      </c>
      <c r="F4115" s="9" t="n">
        <v>5.06</v>
      </c>
      <c r="H4115" t="inlineStr">
        <is>
          <t>United Kingdom</t>
        </is>
      </c>
      <c r="I4115" s="10">
        <f>IF(OR(G4115="",LEFT(A4115,1)="C",D4115&lt;=0,F4115&lt;=0,ISNUMBER(MATCH(B4115,NonProduct,0)),LEFT(B4115,5)="gift_",H4115&lt;&gt;"United Kingdom"),"Drop","Keep")</f>
        <v/>
      </c>
    </row>
    <row r="4116">
      <c r="A4116" t="n">
        <v>540355</v>
      </c>
      <c r="B4116" t="n">
        <v>21479</v>
      </c>
      <c r="C4116" t="inlineStr">
        <is>
          <t xml:space="preserve">WHITE SKULL HOT WATER BOTTLE </t>
        </is>
      </c>
      <c r="D4116" t="n">
        <v>24</v>
      </c>
      <c r="E4116" s="8" t="n">
        <v>40549.63263888889</v>
      </c>
      <c r="F4116" s="9" t="n">
        <v>8.470000000000001</v>
      </c>
      <c r="H4116" t="inlineStr">
        <is>
          <t>United Kingdom</t>
        </is>
      </c>
      <c r="I4116" s="10">
        <f>IF(OR(G4116="",LEFT(A4116,1)="C",D4116&lt;=0,F4116&lt;=0,ISNUMBER(MATCH(B4116,NonProduct,0)),LEFT(B4116,5)="gift_",H4116&lt;&gt;"United Kingdom"),"Drop","Keep")</f>
        <v/>
      </c>
    </row>
    <row r="4117">
      <c r="A4117" t="n">
        <v>540355</v>
      </c>
      <c r="B4117" t="n">
        <v>21481</v>
      </c>
      <c r="C4117" t="inlineStr">
        <is>
          <t>FAWN BLUE HOT WATER BOTTLE</t>
        </is>
      </c>
      <c r="D4117" t="n">
        <v>8</v>
      </c>
      <c r="E4117" s="8" t="n">
        <v>40549.63263888889</v>
      </c>
      <c r="F4117" s="9" t="n">
        <v>6.77</v>
      </c>
      <c r="H4117" t="inlineStr">
        <is>
          <t>United Kingdom</t>
        </is>
      </c>
      <c r="I4117" s="10">
        <f>IF(OR(G4117="",LEFT(A4117,1)="C",D4117&lt;=0,F4117&lt;=0,ISNUMBER(MATCH(B4117,NonProduct,0)),LEFT(B4117,5)="gift_",H4117&lt;&gt;"United Kingdom"),"Drop","Keep")</f>
        <v/>
      </c>
    </row>
    <row r="4118">
      <c r="A4118" t="n">
        <v>540355</v>
      </c>
      <c r="B4118" t="n">
        <v>21484</v>
      </c>
      <c r="C4118" t="inlineStr">
        <is>
          <t>CHICK GREY HOT WATER BOTTLE</t>
        </is>
      </c>
      <c r="D4118" t="n">
        <v>9</v>
      </c>
      <c r="E4118" s="8" t="n">
        <v>40549.63263888889</v>
      </c>
      <c r="F4118" s="9" t="n">
        <v>8.470000000000001</v>
      </c>
      <c r="H4118" t="inlineStr">
        <is>
          <t>United Kingdom</t>
        </is>
      </c>
      <c r="I4118" s="10">
        <f>IF(OR(G4118="",LEFT(A4118,1)="C",D4118&lt;=0,F4118&lt;=0,ISNUMBER(MATCH(B4118,NonProduct,0)),LEFT(B4118,5)="gift_",H4118&lt;&gt;"United Kingdom"),"Drop","Keep")</f>
        <v/>
      </c>
    </row>
    <row r="4119">
      <c r="A4119" t="n">
        <v>540355</v>
      </c>
      <c r="B4119" t="n">
        <v>21485</v>
      </c>
      <c r="C4119" t="inlineStr">
        <is>
          <t>RETROSPOT HEART HOT WATER BOTTLE</t>
        </is>
      </c>
      <c r="D4119" t="n">
        <v>2</v>
      </c>
      <c r="E4119" s="8" t="n">
        <v>40549.63263888889</v>
      </c>
      <c r="F4119" s="9" t="n">
        <v>7.62</v>
      </c>
      <c r="H4119" t="inlineStr">
        <is>
          <t>United Kingdom</t>
        </is>
      </c>
      <c r="I4119" s="10">
        <f>IF(OR(G4119="",LEFT(A4119,1)="C",D4119&lt;=0,F4119&lt;=0,ISNUMBER(MATCH(B4119,NonProduct,0)),LEFT(B4119,5)="gift_",H4119&lt;&gt;"United Kingdom"),"Drop","Keep")</f>
        <v/>
      </c>
    </row>
    <row r="4120">
      <c r="A4120" t="n">
        <v>540355</v>
      </c>
      <c r="B4120" t="n">
        <v>21523</v>
      </c>
      <c r="C4120" t="inlineStr">
        <is>
          <t>DOORMAT FANCY FONT HOME SWEET HOME</t>
        </is>
      </c>
      <c r="D4120" t="n">
        <v>4</v>
      </c>
      <c r="E4120" s="8" t="n">
        <v>40549.63263888889</v>
      </c>
      <c r="F4120" s="9" t="n">
        <v>16.98</v>
      </c>
      <c r="H4120" t="inlineStr">
        <is>
          <t>United Kingdom</t>
        </is>
      </c>
      <c r="I4120" s="10">
        <f>IF(OR(G4120="",LEFT(A4120,1)="C",D4120&lt;=0,F4120&lt;=0,ISNUMBER(MATCH(B4120,NonProduct,0)),LEFT(B4120,5)="gift_",H4120&lt;&gt;"United Kingdom"),"Drop","Keep")</f>
        <v/>
      </c>
    </row>
    <row r="4121">
      <c r="A4121" t="n">
        <v>540355</v>
      </c>
      <c r="B4121" t="n">
        <v>22725</v>
      </c>
      <c r="C4121" t="inlineStr">
        <is>
          <t>ALARM CLOCK BAKELIKE CHOCOLATE</t>
        </is>
      </c>
      <c r="D4121" t="n">
        <v>5</v>
      </c>
      <c r="E4121" s="8" t="n">
        <v>40549.63263888889</v>
      </c>
      <c r="F4121" s="9" t="n">
        <v>5.91</v>
      </c>
      <c r="H4121" t="inlineStr">
        <is>
          <t>United Kingdom</t>
        </is>
      </c>
      <c r="I4121" s="10">
        <f>IF(OR(G4121="",LEFT(A4121,1)="C",D4121&lt;=0,F4121&lt;=0,ISNUMBER(MATCH(B4121,NonProduct,0)),LEFT(B4121,5)="gift_",H4121&lt;&gt;"United Kingdom"),"Drop","Keep")</f>
        <v/>
      </c>
    </row>
    <row r="4122">
      <c r="A4122" t="n">
        <v>540355</v>
      </c>
      <c r="B4122" t="n">
        <v>22327</v>
      </c>
      <c r="C4122" t="inlineStr">
        <is>
          <t>ROUND SNACK BOXES SET OF 4 SKULLS</t>
        </is>
      </c>
      <c r="D4122" t="n">
        <v>1</v>
      </c>
      <c r="E4122" s="8" t="n">
        <v>40549.63263888889</v>
      </c>
      <c r="F4122" s="9" t="n">
        <v>6.77</v>
      </c>
      <c r="H4122" t="inlineStr">
        <is>
          <t>United Kingdom</t>
        </is>
      </c>
      <c r="I4122" s="10">
        <f>IF(OR(G4122="",LEFT(A4122,1)="C",D4122&lt;=0,F4122&lt;=0,ISNUMBER(MATCH(B4122,NonProduct,0)),LEFT(B4122,5)="gift_",H4122&lt;&gt;"United Kingdom"),"Drop","Keep")</f>
        <v/>
      </c>
    </row>
    <row r="4123">
      <c r="A4123" t="n">
        <v>540355</v>
      </c>
      <c r="B4123" t="n">
        <v>22328</v>
      </c>
      <c r="C4123" t="inlineStr">
        <is>
          <t xml:space="preserve">ROUND SNACK BOXES SET OF 4 FRUITS </t>
        </is>
      </c>
      <c r="D4123" t="n">
        <v>1</v>
      </c>
      <c r="E4123" s="8" t="n">
        <v>40549.63263888889</v>
      </c>
      <c r="F4123" s="9" t="n">
        <v>4.21</v>
      </c>
      <c r="H4123" t="inlineStr">
        <is>
          <t>United Kingdom</t>
        </is>
      </c>
      <c r="I4123" s="10">
        <f>IF(OR(G4123="",LEFT(A4123,1)="C",D4123&lt;=0,F4123&lt;=0,ISNUMBER(MATCH(B4123,NonProduct,0)),LEFT(B4123,5)="gift_",H4123&lt;&gt;"United Kingdom"),"Drop","Keep")</f>
        <v/>
      </c>
    </row>
    <row r="4124">
      <c r="A4124" t="n">
        <v>540355</v>
      </c>
      <c r="B4124" t="n">
        <v>22355</v>
      </c>
      <c r="C4124" t="inlineStr">
        <is>
          <t>CHARLOTTE BAG SUKI DESIGN</t>
        </is>
      </c>
      <c r="D4124" t="n">
        <v>71</v>
      </c>
      <c r="E4124" s="8" t="n">
        <v>40549.63263888889</v>
      </c>
      <c r="F4124" s="9" t="n">
        <v>2.51</v>
      </c>
      <c r="H4124" t="inlineStr">
        <is>
          <t>United Kingdom</t>
        </is>
      </c>
      <c r="I4124" s="10">
        <f>IF(OR(G4124="",LEFT(A4124,1)="C",D4124&lt;=0,F4124&lt;=0,ISNUMBER(MATCH(B4124,NonProduct,0)),LEFT(B4124,5)="gift_",H4124&lt;&gt;"United Kingdom"),"Drop","Keep")</f>
        <v/>
      </c>
    </row>
    <row r="4125">
      <c r="A4125" t="n">
        <v>540355</v>
      </c>
      <c r="B4125" t="n">
        <v>22356</v>
      </c>
      <c r="C4125" t="inlineStr">
        <is>
          <t>CHARLOTTE BAG PINK POLKADOT</t>
        </is>
      </c>
      <c r="D4125" t="n">
        <v>16</v>
      </c>
      <c r="E4125" s="8" t="n">
        <v>40549.63263888889</v>
      </c>
      <c r="F4125" s="9" t="n">
        <v>2.51</v>
      </c>
      <c r="H4125" t="inlineStr">
        <is>
          <t>United Kingdom</t>
        </is>
      </c>
      <c r="I4125" s="10">
        <f>IF(OR(G4125="",LEFT(A4125,1)="C",D4125&lt;=0,F4125&lt;=0,ISNUMBER(MATCH(B4125,NonProduct,0)),LEFT(B4125,5)="gift_",H4125&lt;&gt;"United Kingdom"),"Drop","Keep")</f>
        <v/>
      </c>
    </row>
    <row r="4126">
      <c r="A4126" t="n">
        <v>540355</v>
      </c>
      <c r="B4126" t="n">
        <v>22377</v>
      </c>
      <c r="C4126" t="inlineStr">
        <is>
          <t xml:space="preserve">BOTTLE BAG RETROSPOT </t>
        </is>
      </c>
      <c r="D4126" t="n">
        <v>1</v>
      </c>
      <c r="E4126" s="8" t="n">
        <v>40549.63263888889</v>
      </c>
      <c r="F4126" s="9" t="n">
        <v>4.21</v>
      </c>
      <c r="H4126" t="inlineStr">
        <is>
          <t>United Kingdom</t>
        </is>
      </c>
      <c r="I4126" s="10">
        <f>IF(OR(G4126="",LEFT(A4126,1)="C",D4126&lt;=0,F4126&lt;=0,ISNUMBER(MATCH(B4126,NonProduct,0)),LEFT(B4126,5)="gift_",H4126&lt;&gt;"United Kingdom"),"Drop","Keep")</f>
        <v/>
      </c>
    </row>
    <row r="4127">
      <c r="A4127" t="n">
        <v>540355</v>
      </c>
      <c r="B4127" t="n">
        <v>22378</v>
      </c>
      <c r="C4127" t="inlineStr">
        <is>
          <t xml:space="preserve">WALL TIDY RETROSPOT </t>
        </is>
      </c>
      <c r="D4127" t="n">
        <v>2</v>
      </c>
      <c r="E4127" s="8" t="n">
        <v>40549.63263888889</v>
      </c>
      <c r="F4127" s="9" t="n">
        <v>5.06</v>
      </c>
      <c r="H4127" t="inlineStr">
        <is>
          <t>United Kingdom</t>
        </is>
      </c>
      <c r="I4127" s="10">
        <f>IF(OR(G4127="",LEFT(A4127,1)="C",D4127&lt;=0,F4127&lt;=0,ISNUMBER(MATCH(B4127,NonProduct,0)),LEFT(B4127,5)="gift_",H4127&lt;&gt;"United Kingdom"),"Drop","Keep")</f>
        <v/>
      </c>
    </row>
    <row r="4128">
      <c r="A4128" t="n">
        <v>540355</v>
      </c>
      <c r="B4128" t="n">
        <v>22379</v>
      </c>
      <c r="C4128" t="inlineStr">
        <is>
          <t xml:space="preserve">RECYCLING BAG RETROSPOT </t>
        </is>
      </c>
      <c r="D4128" t="n">
        <v>8</v>
      </c>
      <c r="E4128" s="8" t="n">
        <v>40549.63263888889</v>
      </c>
      <c r="F4128" s="9" t="n">
        <v>5.06</v>
      </c>
      <c r="H4128" t="inlineStr">
        <is>
          <t>United Kingdom</t>
        </is>
      </c>
      <c r="I4128" s="10">
        <f>IF(OR(G4128="",LEFT(A4128,1)="C",D4128&lt;=0,F4128&lt;=0,ISNUMBER(MATCH(B4128,NonProduct,0)),LEFT(B4128,5)="gift_",H4128&lt;&gt;"United Kingdom"),"Drop","Keep")</f>
        <v/>
      </c>
    </row>
    <row r="4129">
      <c r="A4129" t="n">
        <v>540355</v>
      </c>
      <c r="B4129" t="n">
        <v>22382</v>
      </c>
      <c r="C4129" t="inlineStr">
        <is>
          <t xml:space="preserve">LUNCH BAG SPACEBOY DESIGN </t>
        </is>
      </c>
      <c r="D4129" t="n">
        <v>1</v>
      </c>
      <c r="E4129" s="8" t="n">
        <v>40549.63263888889</v>
      </c>
      <c r="F4129" s="9" t="n">
        <v>4.21</v>
      </c>
      <c r="H4129" t="inlineStr">
        <is>
          <t>United Kingdom</t>
        </is>
      </c>
      <c r="I4129" s="10">
        <f>IF(OR(G4129="",LEFT(A4129,1)="C",D4129&lt;=0,F4129&lt;=0,ISNUMBER(MATCH(B4129,NonProduct,0)),LEFT(B4129,5)="gift_",H4129&lt;&gt;"United Kingdom"),"Drop","Keep")</f>
        <v/>
      </c>
    </row>
    <row r="4130">
      <c r="A4130" t="n">
        <v>540355</v>
      </c>
      <c r="B4130" t="n">
        <v>22384</v>
      </c>
      <c r="C4130" t="inlineStr">
        <is>
          <t>LUNCH BAG PINK POLKADOT</t>
        </is>
      </c>
      <c r="D4130" t="n">
        <v>3</v>
      </c>
      <c r="E4130" s="8" t="n">
        <v>40549.63263888889</v>
      </c>
      <c r="F4130" s="9" t="n">
        <v>5.06</v>
      </c>
      <c r="H4130" t="inlineStr">
        <is>
          <t>United Kingdom</t>
        </is>
      </c>
      <c r="I4130" s="10">
        <f>IF(OR(G4130="",LEFT(A4130,1)="C",D4130&lt;=0,F4130&lt;=0,ISNUMBER(MATCH(B4130,NonProduct,0)),LEFT(B4130,5)="gift_",H4130&lt;&gt;"United Kingdom"),"Drop","Keep")</f>
        <v/>
      </c>
    </row>
    <row r="4131">
      <c r="A4131" t="n">
        <v>540355</v>
      </c>
      <c r="B4131" t="n">
        <v>22728</v>
      </c>
      <c r="C4131" t="inlineStr">
        <is>
          <t>ALARM CLOCK BAKELIKE PINK</t>
        </is>
      </c>
      <c r="D4131" t="n">
        <v>1</v>
      </c>
      <c r="E4131" s="8" t="n">
        <v>40549.63263888889</v>
      </c>
      <c r="F4131" s="9" t="n">
        <v>5.91</v>
      </c>
      <c r="H4131" t="inlineStr">
        <is>
          <t>United Kingdom</t>
        </is>
      </c>
      <c r="I4131" s="10">
        <f>IF(OR(G4131="",LEFT(A4131,1)="C",D4131&lt;=0,F4131&lt;=0,ISNUMBER(MATCH(B4131,NonProduct,0)),LEFT(B4131,5)="gift_",H4131&lt;&gt;"United Kingdom"),"Drop","Keep")</f>
        <v/>
      </c>
    </row>
    <row r="4132">
      <c r="A4132" t="n">
        <v>540355</v>
      </c>
      <c r="B4132" t="n">
        <v>22730</v>
      </c>
      <c r="C4132" t="inlineStr">
        <is>
          <t>ALARM CLOCK BAKELIKE IVORY</t>
        </is>
      </c>
      <c r="D4132" t="n">
        <v>1</v>
      </c>
      <c r="E4132" s="8" t="n">
        <v>40549.63263888889</v>
      </c>
      <c r="F4132" s="9" t="n">
        <v>5.91</v>
      </c>
      <c r="H4132" t="inlineStr">
        <is>
          <t>United Kingdom</t>
        </is>
      </c>
      <c r="I4132" s="10">
        <f>IF(OR(G4132="",LEFT(A4132,1)="C",D4132&lt;=0,F4132&lt;=0,ISNUMBER(MATCH(B4132,NonProduct,0)),LEFT(B4132,5)="gift_",H4132&lt;&gt;"United Kingdom"),"Drop","Keep")</f>
        <v/>
      </c>
    </row>
    <row r="4133">
      <c r="A4133" t="n">
        <v>540355</v>
      </c>
      <c r="B4133" t="n">
        <v>22731</v>
      </c>
      <c r="C4133" t="inlineStr">
        <is>
          <t xml:space="preserve">3D CHRISTMAS STAMPS STICKERS </t>
        </is>
      </c>
      <c r="D4133" t="n">
        <v>2</v>
      </c>
      <c r="E4133" s="8" t="n">
        <v>40549.63263888889</v>
      </c>
      <c r="F4133" s="9" t="n">
        <v>1.66</v>
      </c>
      <c r="H4133" t="inlineStr">
        <is>
          <t>United Kingdom</t>
        </is>
      </c>
      <c r="I4133" s="10">
        <f>IF(OR(G4133="",LEFT(A4133,1)="C",D4133&lt;=0,F4133&lt;=0,ISNUMBER(MATCH(B4133,NonProduct,0)),LEFT(B4133,5)="gift_",H4133&lt;&gt;"United Kingdom"),"Drop","Keep")</f>
        <v/>
      </c>
    </row>
    <row r="4134">
      <c r="A4134" t="n">
        <v>540355</v>
      </c>
      <c r="B4134" t="n">
        <v>22732</v>
      </c>
      <c r="C4134" t="inlineStr">
        <is>
          <t xml:space="preserve">3D VINTAGE CHRISTMAS STICKERS </t>
        </is>
      </c>
      <c r="D4134" t="n">
        <v>5</v>
      </c>
      <c r="E4134" s="8" t="n">
        <v>40549.63263888889</v>
      </c>
      <c r="F4134" s="9" t="n">
        <v>1.66</v>
      </c>
      <c r="H4134" t="inlineStr">
        <is>
          <t>United Kingdom</t>
        </is>
      </c>
      <c r="I4134" s="10">
        <f>IF(OR(G4134="",LEFT(A4134,1)="C",D4134&lt;=0,F4134&lt;=0,ISNUMBER(MATCH(B4134,NonProduct,0)),LEFT(B4134,5)="gift_",H4134&lt;&gt;"United Kingdom"),"Drop","Keep")</f>
        <v/>
      </c>
    </row>
    <row r="4135">
      <c r="A4135" t="n">
        <v>540355</v>
      </c>
      <c r="B4135" t="n">
        <v>22734</v>
      </c>
      <c r="C4135" t="inlineStr">
        <is>
          <t>SET OF 6 RIBBONS VINTAGE CHRISTMAS</t>
        </is>
      </c>
      <c r="D4135" t="n">
        <v>2</v>
      </c>
      <c r="E4135" s="8" t="n">
        <v>40549.63263888889</v>
      </c>
      <c r="F4135" s="9" t="n">
        <v>5.91</v>
      </c>
      <c r="H4135" t="inlineStr">
        <is>
          <t>United Kingdom</t>
        </is>
      </c>
      <c r="I4135" s="10">
        <f>IF(OR(G4135="",LEFT(A4135,1)="C",D4135&lt;=0,F4135&lt;=0,ISNUMBER(MATCH(B4135,NonProduct,0)),LEFT(B4135,5)="gift_",H4135&lt;&gt;"United Kingdom"),"Drop","Keep")</f>
        <v/>
      </c>
    </row>
    <row r="4136">
      <c r="A4136" t="n">
        <v>540355</v>
      </c>
      <c r="B4136" t="n">
        <v>22737</v>
      </c>
      <c r="C4136" t="inlineStr">
        <is>
          <t xml:space="preserve">RIBBON REEL CHRISTMAS PRESENT </t>
        </is>
      </c>
      <c r="D4136" t="n">
        <v>4</v>
      </c>
      <c r="E4136" s="8" t="n">
        <v>40549.63263888889</v>
      </c>
      <c r="F4136" s="9" t="n">
        <v>2.51</v>
      </c>
      <c r="H4136" t="inlineStr">
        <is>
          <t>United Kingdom</t>
        </is>
      </c>
      <c r="I4136" s="10">
        <f>IF(OR(G4136="",LEFT(A4136,1)="C",D4136&lt;=0,F4136&lt;=0,ISNUMBER(MATCH(B4136,NonProduct,0)),LEFT(B4136,5)="gift_",H4136&lt;&gt;"United Kingdom"),"Drop","Keep")</f>
        <v/>
      </c>
    </row>
    <row r="4137">
      <c r="A4137" t="n">
        <v>540355</v>
      </c>
      <c r="B4137" t="n">
        <v>22738</v>
      </c>
      <c r="C4137" t="inlineStr">
        <is>
          <t>RIBBON REEL SNOWY VILLAGE</t>
        </is>
      </c>
      <c r="D4137" t="n">
        <v>2</v>
      </c>
      <c r="E4137" s="8" t="n">
        <v>40549.63263888889</v>
      </c>
      <c r="F4137" s="9" t="n">
        <v>2.51</v>
      </c>
      <c r="H4137" t="inlineStr">
        <is>
          <t>United Kingdom</t>
        </is>
      </c>
      <c r="I4137" s="10">
        <f>IF(OR(G4137="",LEFT(A4137,1)="C",D4137&lt;=0,F4137&lt;=0,ISNUMBER(MATCH(B4137,NonProduct,0)),LEFT(B4137,5)="gift_",H4137&lt;&gt;"United Kingdom"),"Drop","Keep")</f>
        <v/>
      </c>
    </row>
    <row r="4138">
      <c r="A4138" t="n">
        <v>540355</v>
      </c>
      <c r="B4138" t="n">
        <v>22739</v>
      </c>
      <c r="C4138" t="inlineStr">
        <is>
          <t>RIBBON REEL CHRISTMAS SOCK BAUBLE</t>
        </is>
      </c>
      <c r="D4138" t="n">
        <v>4</v>
      </c>
      <c r="E4138" s="8" t="n">
        <v>40549.63263888889</v>
      </c>
      <c r="F4138" s="9" t="n">
        <v>2.51</v>
      </c>
      <c r="H4138" t="inlineStr">
        <is>
          <t>United Kingdom</t>
        </is>
      </c>
      <c r="I4138" s="10">
        <f>IF(OR(G4138="",LEFT(A4138,1)="C",D4138&lt;=0,F4138&lt;=0,ISNUMBER(MATCH(B4138,NonProduct,0)),LEFT(B4138,5)="gift_",H4138&lt;&gt;"United Kingdom"),"Drop","Keep")</f>
        <v/>
      </c>
    </row>
    <row r="4139">
      <c r="A4139" t="n">
        <v>540355</v>
      </c>
      <c r="B4139" t="n">
        <v>22745</v>
      </c>
      <c r="C4139" t="inlineStr">
        <is>
          <t xml:space="preserve">POPPY'S PLAYHOUSE BEDROOM </t>
        </is>
      </c>
      <c r="D4139" t="n">
        <v>1</v>
      </c>
      <c r="E4139" s="8" t="n">
        <v>40549.63263888889</v>
      </c>
      <c r="F4139" s="9" t="n">
        <v>3.36</v>
      </c>
      <c r="H4139" t="inlineStr">
        <is>
          <t>United Kingdom</t>
        </is>
      </c>
      <c r="I4139" s="10">
        <f>IF(OR(G4139="",LEFT(A4139,1)="C",D4139&lt;=0,F4139&lt;=0,ISNUMBER(MATCH(B4139,NonProduct,0)),LEFT(B4139,5)="gift_",H4139&lt;&gt;"United Kingdom"),"Drop","Keep")</f>
        <v/>
      </c>
    </row>
    <row r="4140">
      <c r="A4140" t="n">
        <v>540355</v>
      </c>
      <c r="B4140" t="n">
        <v>22411</v>
      </c>
      <c r="C4140" t="inlineStr">
        <is>
          <t>JUMBO SHOPPER VINTAGE RED PAISLEY</t>
        </is>
      </c>
      <c r="D4140" t="n">
        <v>34</v>
      </c>
      <c r="E4140" s="8" t="n">
        <v>40549.63263888889</v>
      </c>
      <c r="F4140" s="9" t="n">
        <v>4.21</v>
      </c>
      <c r="H4140" t="inlineStr">
        <is>
          <t>United Kingdom</t>
        </is>
      </c>
      <c r="I4140" s="10">
        <f>IF(OR(G4140="",LEFT(A4140,1)="C",D4140&lt;=0,F4140&lt;=0,ISNUMBER(MATCH(B4140,NonProduct,0)),LEFT(B4140,5)="gift_",H4140&lt;&gt;"United Kingdom"),"Drop","Keep")</f>
        <v/>
      </c>
    </row>
    <row r="4141">
      <c r="A4141" t="n">
        <v>540355</v>
      </c>
      <c r="B4141" t="n">
        <v>22834</v>
      </c>
      <c r="C4141" t="inlineStr">
        <is>
          <t>HAND WARMER BABUSHKA DESIGN</t>
        </is>
      </c>
      <c r="D4141" t="n">
        <v>4</v>
      </c>
      <c r="E4141" s="8" t="n">
        <v>40549.63263888889</v>
      </c>
      <c r="F4141" s="9" t="n">
        <v>5.06</v>
      </c>
      <c r="H4141" t="inlineStr">
        <is>
          <t>United Kingdom</t>
        </is>
      </c>
      <c r="I4141" s="10">
        <f>IF(OR(G4141="",LEFT(A4141,1)="C",D4141&lt;=0,F4141&lt;=0,ISNUMBER(MATCH(B4141,NonProduct,0)),LEFT(B4141,5)="gift_",H4141&lt;&gt;"United Kingdom"),"Drop","Keep")</f>
        <v/>
      </c>
    </row>
    <row r="4142">
      <c r="A4142" t="n">
        <v>540355</v>
      </c>
      <c r="B4142" t="inlineStr">
        <is>
          <t>85049e</t>
        </is>
      </c>
      <c r="C4142" t="inlineStr">
        <is>
          <t>SCANDINAVIAN REDS RIBBONS</t>
        </is>
      </c>
      <c r="D4142" t="n">
        <v>1</v>
      </c>
      <c r="E4142" s="8" t="n">
        <v>40549.63263888889</v>
      </c>
      <c r="F4142" s="9" t="n">
        <v>3.36</v>
      </c>
      <c r="H4142" t="inlineStr">
        <is>
          <t>United Kingdom</t>
        </is>
      </c>
      <c r="I4142" s="10">
        <f>IF(OR(G4142="",LEFT(A4142,1)="C",D4142&lt;=0,F4142&lt;=0,ISNUMBER(MATCH(B4142,NonProduct,0)),LEFT(B4142,5)="gift_",H4142&lt;&gt;"United Kingdom"),"Drop","Keep")</f>
        <v/>
      </c>
    </row>
    <row r="4143">
      <c r="A4143" t="n">
        <v>540355</v>
      </c>
      <c r="B4143" t="inlineStr">
        <is>
          <t>85099f</t>
        </is>
      </c>
      <c r="C4143" t="inlineStr">
        <is>
          <t>JUMBO BAG STRAWBERRY</t>
        </is>
      </c>
      <c r="D4143" t="n">
        <v>14</v>
      </c>
      <c r="E4143" s="8" t="n">
        <v>40549.63263888889</v>
      </c>
      <c r="F4143" s="9" t="n">
        <v>5.06</v>
      </c>
      <c r="H4143" t="inlineStr">
        <is>
          <t>United Kingdom</t>
        </is>
      </c>
      <c r="I4143" s="10">
        <f>IF(OR(G4143="",LEFT(A4143,1)="C",D4143&lt;=0,F4143&lt;=0,ISNUMBER(MATCH(B4143,NonProduct,0)),LEFT(B4143,5)="gift_",H4143&lt;&gt;"United Kingdom"),"Drop","Keep")</f>
        <v/>
      </c>
    </row>
    <row r="4144">
      <c r="A4144" t="n">
        <v>540355</v>
      </c>
      <c r="B4144" t="n">
        <v>84380</v>
      </c>
      <c r="C4144" t="inlineStr">
        <is>
          <t>SET OF 3 BUTTERFLY COOKIE CUTTERS</t>
        </is>
      </c>
      <c r="D4144" t="n">
        <v>9</v>
      </c>
      <c r="E4144" s="8" t="n">
        <v>40549.63263888889</v>
      </c>
      <c r="F4144" s="9" t="n">
        <v>3.36</v>
      </c>
      <c r="H4144" t="inlineStr">
        <is>
          <t>United Kingdom</t>
        </is>
      </c>
      <c r="I4144" s="10">
        <f>IF(OR(G4144="",LEFT(A4144,1)="C",D4144&lt;=0,F4144&lt;=0,ISNUMBER(MATCH(B4144,NonProduct,0)),LEFT(B4144,5)="gift_",H4144&lt;&gt;"United Kingdom"),"Drop","Keep")</f>
        <v/>
      </c>
    </row>
    <row r="4145">
      <c r="A4145" t="n">
        <v>540355</v>
      </c>
      <c r="B4145" t="n">
        <v>84692</v>
      </c>
      <c r="C4145" t="inlineStr">
        <is>
          <t>BOX OF 24 COCKTAIL PARASOLS</t>
        </is>
      </c>
      <c r="D4145" t="n">
        <v>10</v>
      </c>
      <c r="E4145" s="8" t="n">
        <v>40549.63263888889</v>
      </c>
      <c r="F4145" s="9" t="n">
        <v>1.66</v>
      </c>
      <c r="H4145" t="inlineStr">
        <is>
          <t>United Kingdom</t>
        </is>
      </c>
      <c r="I4145" s="10">
        <f>IF(OR(G4145="",LEFT(A4145,1)="C",D4145&lt;=0,F4145&lt;=0,ISNUMBER(MATCH(B4145,NonProduct,0)),LEFT(B4145,5)="gift_",H4145&lt;&gt;"United Kingdom"),"Drop","Keep")</f>
        <v/>
      </c>
    </row>
    <row r="4146">
      <c r="A4146" t="n">
        <v>540355</v>
      </c>
      <c r="B4146" t="n">
        <v>84988</v>
      </c>
      <c r="C4146" t="inlineStr">
        <is>
          <t>SET OF 72 PINK HEART PAPER DOILIES</t>
        </is>
      </c>
      <c r="D4146" t="n">
        <v>1</v>
      </c>
      <c r="E4146" s="8" t="n">
        <v>40549.63263888889</v>
      </c>
      <c r="F4146" s="9" t="n">
        <v>3.83</v>
      </c>
      <c r="H4146" t="inlineStr">
        <is>
          <t>United Kingdom</t>
        </is>
      </c>
      <c r="I4146" s="10">
        <f>IF(OR(G4146="",LEFT(A4146,1)="C",D4146&lt;=0,F4146&lt;=0,ISNUMBER(MATCH(B4146,NonProduct,0)),LEFT(B4146,5)="gift_",H4146&lt;&gt;"United Kingdom"),"Drop","Keep")</f>
        <v/>
      </c>
    </row>
    <row r="4147">
      <c r="A4147" t="n">
        <v>540355</v>
      </c>
      <c r="B4147" t="inlineStr">
        <is>
          <t>84989a</t>
        </is>
      </c>
      <c r="C4147" t="inlineStr">
        <is>
          <t>75 GREEN FAIRY CAKE CASES</t>
        </is>
      </c>
      <c r="D4147" t="n">
        <v>1</v>
      </c>
      <c r="E4147" s="8" t="n">
        <v>40549.63263888889</v>
      </c>
      <c r="F4147" s="9" t="n">
        <v>2.13</v>
      </c>
      <c r="H4147" t="inlineStr">
        <is>
          <t>United Kingdom</t>
        </is>
      </c>
      <c r="I4147" s="10">
        <f>IF(OR(G4147="",LEFT(A4147,1)="C",D4147&lt;=0,F4147&lt;=0,ISNUMBER(MATCH(B4147,NonProduct,0)),LEFT(B4147,5)="gift_",H4147&lt;&gt;"United Kingdom"),"Drop","Keep")</f>
        <v/>
      </c>
    </row>
    <row r="4148">
      <c r="A4148" t="n">
        <v>540355</v>
      </c>
      <c r="B4148" t="n">
        <v>84991</v>
      </c>
      <c r="C4148" t="inlineStr">
        <is>
          <t>60 TEATIME FAIRY CAKE CASES</t>
        </is>
      </c>
      <c r="D4148" t="n">
        <v>5</v>
      </c>
      <c r="E4148" s="8" t="n">
        <v>40549.63263888889</v>
      </c>
      <c r="F4148" s="9" t="n">
        <v>1.28</v>
      </c>
      <c r="H4148" t="inlineStr">
        <is>
          <t>United Kingdom</t>
        </is>
      </c>
      <c r="I4148" s="10">
        <f>IF(OR(G4148="",LEFT(A4148,1)="C",D4148&lt;=0,F4148&lt;=0,ISNUMBER(MATCH(B4148,NonProduct,0)),LEFT(B4148,5)="gift_",H4148&lt;&gt;"United Kingdom"),"Drop","Keep")</f>
        <v/>
      </c>
    </row>
    <row r="4149">
      <c r="A4149" t="n">
        <v>540355</v>
      </c>
      <c r="B4149" t="inlineStr">
        <is>
          <t>84997b</t>
        </is>
      </c>
      <c r="C4149" t="inlineStr">
        <is>
          <t>RED 3 PIECE RETROSPOT CUTLERY SET</t>
        </is>
      </c>
      <c r="D4149" t="n">
        <v>1</v>
      </c>
      <c r="E4149" s="8" t="n">
        <v>40549.63263888889</v>
      </c>
      <c r="F4149" s="9" t="n">
        <v>8.470000000000001</v>
      </c>
      <c r="H4149" t="inlineStr">
        <is>
          <t>United Kingdom</t>
        </is>
      </c>
      <c r="I4149" s="10">
        <f>IF(OR(G4149="",LEFT(A4149,1)="C",D4149&lt;=0,F4149&lt;=0,ISNUMBER(MATCH(B4149,NonProduct,0)),LEFT(B4149,5)="gift_",H4149&lt;&gt;"United Kingdom"),"Drop","Keep")</f>
        <v/>
      </c>
    </row>
    <row r="4150">
      <c r="A4150" t="n">
        <v>540355</v>
      </c>
      <c r="B4150" t="n">
        <v>22835</v>
      </c>
      <c r="C4150" t="inlineStr">
        <is>
          <t>HOT WATER BOTTLE I AM SO POORLY</t>
        </is>
      </c>
      <c r="D4150" t="n">
        <v>2</v>
      </c>
      <c r="E4150" s="8" t="n">
        <v>40549.63263888889</v>
      </c>
      <c r="F4150" s="9" t="n">
        <v>7.62</v>
      </c>
      <c r="H4150" t="inlineStr">
        <is>
          <t>United Kingdom</t>
        </is>
      </c>
      <c r="I4150" s="10">
        <f>IF(OR(G4150="",LEFT(A4150,1)="C",D4150&lt;=0,F4150&lt;=0,ISNUMBER(MATCH(B4150,NonProduct,0)),LEFT(B4150,5)="gift_",H4150&lt;&gt;"United Kingdom"),"Drop","Keep")</f>
        <v/>
      </c>
    </row>
    <row r="4151">
      <c r="A4151" t="n">
        <v>540355</v>
      </c>
      <c r="B4151" t="n">
        <v>22866</v>
      </c>
      <c r="C4151" t="inlineStr">
        <is>
          <t>HAND WARMER SCOTTY DOG DESIGN</t>
        </is>
      </c>
      <c r="D4151" t="n">
        <v>1</v>
      </c>
      <c r="E4151" s="8" t="n">
        <v>40549.63263888889</v>
      </c>
      <c r="F4151" s="9" t="n">
        <v>4.21</v>
      </c>
      <c r="H4151" t="inlineStr">
        <is>
          <t>United Kingdom</t>
        </is>
      </c>
      <c r="I4151" s="10">
        <f>IF(OR(G4151="",LEFT(A4151,1)="C",D4151&lt;=0,F4151&lt;=0,ISNUMBER(MATCH(B4151,NonProduct,0)),LEFT(B4151,5)="gift_",H4151&lt;&gt;"United Kingdom"),"Drop","Keep")</f>
        <v/>
      </c>
    </row>
    <row r="4152">
      <c r="A4152" t="n">
        <v>540355</v>
      </c>
      <c r="B4152" t="n">
        <v>35970</v>
      </c>
      <c r="C4152" t="inlineStr">
        <is>
          <t>ZINC FOLKART SLEIGH BELLS</t>
        </is>
      </c>
      <c r="D4152" t="n">
        <v>5</v>
      </c>
      <c r="E4152" s="8" t="n">
        <v>40549.63263888889</v>
      </c>
      <c r="F4152" s="9" t="n">
        <v>4.21</v>
      </c>
      <c r="H4152" t="inlineStr">
        <is>
          <t>United Kingdom</t>
        </is>
      </c>
      <c r="I4152" s="10">
        <f>IF(OR(G4152="",LEFT(A4152,1)="C",D4152&lt;=0,F4152&lt;=0,ISNUMBER(MATCH(B4152,NonProduct,0)),LEFT(B4152,5)="gift_",H4152&lt;&gt;"United Kingdom"),"Drop","Keep")</f>
        <v/>
      </c>
    </row>
    <row r="4153">
      <c r="A4153" t="n">
        <v>540355</v>
      </c>
      <c r="B4153" t="inlineStr">
        <is>
          <t>47559b</t>
        </is>
      </c>
      <c r="C4153" t="inlineStr">
        <is>
          <t>TEA TIME OVEN GLOVE</t>
        </is>
      </c>
      <c r="D4153" t="n">
        <v>2</v>
      </c>
      <c r="E4153" s="8" t="n">
        <v>40549.63263888889</v>
      </c>
      <c r="F4153" s="9" t="n">
        <v>3.36</v>
      </c>
      <c r="H4153" t="inlineStr">
        <is>
          <t>United Kingdom</t>
        </is>
      </c>
      <c r="I4153" s="10">
        <f>IF(OR(G4153="",LEFT(A4153,1)="C",D4153&lt;=0,F4153&lt;=0,ISNUMBER(MATCH(B4153,NonProduct,0)),LEFT(B4153,5)="gift_",H4153&lt;&gt;"United Kingdom"),"Drop","Keep")</f>
        <v/>
      </c>
    </row>
    <row r="4154">
      <c r="A4154" t="n">
        <v>540355</v>
      </c>
      <c r="B4154" t="n">
        <v>22417</v>
      </c>
      <c r="C4154" t="inlineStr">
        <is>
          <t>PACK OF 60 SPACEBOY CAKE CASES</t>
        </is>
      </c>
      <c r="D4154" t="n">
        <v>3</v>
      </c>
      <c r="E4154" s="8" t="n">
        <v>40549.63263888889</v>
      </c>
      <c r="F4154" s="9" t="n">
        <v>2.13</v>
      </c>
      <c r="H4154" t="inlineStr">
        <is>
          <t>United Kingdom</t>
        </is>
      </c>
      <c r="I4154" s="10">
        <f>IF(OR(G4154="",LEFT(A4154,1)="C",D4154&lt;=0,F4154&lt;=0,ISNUMBER(MATCH(B4154,NonProduct,0)),LEFT(B4154,5)="gift_",H4154&lt;&gt;"United Kingdom"),"Drop","Keep")</f>
        <v/>
      </c>
    </row>
    <row r="4155">
      <c r="A4155" t="n">
        <v>540355</v>
      </c>
      <c r="B4155" t="n">
        <v>21524</v>
      </c>
      <c r="C4155" t="inlineStr">
        <is>
          <t>DOORMAT SPOTTY HOME SWEET HOME</t>
        </is>
      </c>
      <c r="D4155" t="n">
        <v>1</v>
      </c>
      <c r="E4155" s="8" t="n">
        <v>40549.63263888889</v>
      </c>
      <c r="F4155" s="9" t="n">
        <v>16.98</v>
      </c>
      <c r="H4155" t="inlineStr">
        <is>
          <t>United Kingdom</t>
        </is>
      </c>
      <c r="I4155" s="10">
        <f>IF(OR(G4155="",LEFT(A4155,1)="C",D4155&lt;=0,F4155&lt;=0,ISNUMBER(MATCH(B4155,NonProduct,0)),LEFT(B4155,5)="gift_",H4155&lt;&gt;"United Kingdom"),"Drop","Keep")</f>
        <v/>
      </c>
    </row>
    <row r="4156">
      <c r="A4156" t="n">
        <v>540355</v>
      </c>
      <c r="B4156" t="n">
        <v>22423</v>
      </c>
      <c r="C4156" t="inlineStr">
        <is>
          <t>REGENCY CAKESTAND 3 TIER</t>
        </is>
      </c>
      <c r="D4156" t="n">
        <v>11</v>
      </c>
      <c r="E4156" s="8" t="n">
        <v>40549.63263888889</v>
      </c>
      <c r="F4156" s="9" t="n">
        <v>25.49</v>
      </c>
      <c r="H4156" t="inlineStr">
        <is>
          <t>United Kingdom</t>
        </is>
      </c>
      <c r="I4156" s="10">
        <f>IF(OR(G4156="",LEFT(A4156,1)="C",D4156&lt;=0,F4156&lt;=0,ISNUMBER(MATCH(B4156,NonProduct,0)),LEFT(B4156,5)="gift_",H4156&lt;&gt;"United Kingdom"),"Drop","Keep")</f>
        <v/>
      </c>
    </row>
    <row r="4157">
      <c r="A4157" t="n">
        <v>540355</v>
      </c>
      <c r="B4157" t="n">
        <v>47580</v>
      </c>
      <c r="C4157" t="inlineStr">
        <is>
          <t>TEA TIME DES TEA COSY</t>
        </is>
      </c>
      <c r="D4157" t="n">
        <v>1</v>
      </c>
      <c r="E4157" s="8" t="n">
        <v>40549.63263888889</v>
      </c>
      <c r="F4157" s="9" t="n">
        <v>5.91</v>
      </c>
      <c r="H4157" t="inlineStr">
        <is>
          <t>United Kingdom</t>
        </is>
      </c>
      <c r="I4157" s="10">
        <f>IF(OR(G4157="",LEFT(A4157,1)="C",D4157&lt;=0,F4157&lt;=0,ISNUMBER(MATCH(B4157,NonProduct,0)),LEFT(B4157,5)="gift_",H4157&lt;&gt;"United Kingdom"),"Drop","Keep")</f>
        <v/>
      </c>
    </row>
    <row r="4158">
      <c r="A4158" t="n">
        <v>540355</v>
      </c>
      <c r="B4158" t="inlineStr">
        <is>
          <t>84997c</t>
        </is>
      </c>
      <c r="C4158" t="inlineStr">
        <is>
          <t>BLUE 3 PIECE POLKADOT CUTLERY SET</t>
        </is>
      </c>
      <c r="D4158" t="n">
        <v>1</v>
      </c>
      <c r="E4158" s="8" t="n">
        <v>40549.63263888889</v>
      </c>
      <c r="F4158" s="9" t="n">
        <v>8.470000000000001</v>
      </c>
      <c r="H4158" t="inlineStr">
        <is>
          <t>United Kingdom</t>
        </is>
      </c>
      <c r="I4158" s="10">
        <f>IF(OR(G4158="",LEFT(A4158,1)="C",D4158&lt;=0,F4158&lt;=0,ISNUMBER(MATCH(B4158,NonProduct,0)),LEFT(B4158,5)="gift_",H4158&lt;&gt;"United Kingdom"),"Drop","Keep")</f>
        <v/>
      </c>
    </row>
    <row r="4159">
      <c r="A4159" t="n">
        <v>540355</v>
      </c>
      <c r="B4159" t="n">
        <v>21621</v>
      </c>
      <c r="C4159" t="inlineStr">
        <is>
          <t>VINTAGE UNION JACK BUNTING</t>
        </is>
      </c>
      <c r="D4159" t="n">
        <v>7</v>
      </c>
      <c r="E4159" s="8" t="n">
        <v>40549.63263888889</v>
      </c>
      <c r="F4159" s="9" t="n">
        <v>12.72</v>
      </c>
      <c r="H4159" t="inlineStr">
        <is>
          <t>United Kingdom</t>
        </is>
      </c>
      <c r="I4159" s="10">
        <f>IF(OR(G4159="",LEFT(A4159,1)="C",D4159&lt;=0,F4159&lt;=0,ISNUMBER(MATCH(B4159,NonProduct,0)),LEFT(B4159,5)="gift_",H4159&lt;&gt;"United Kingdom"),"Drop","Keep")</f>
        <v/>
      </c>
    </row>
    <row r="4160">
      <c r="A4160" t="n">
        <v>540356</v>
      </c>
      <c r="B4160" t="n">
        <v>22078</v>
      </c>
      <c r="C4160" t="inlineStr">
        <is>
          <t xml:space="preserve">RIBBON REEL LACE DESIGN </t>
        </is>
      </c>
      <c r="D4160" t="n">
        <v>1</v>
      </c>
      <c r="E4160" s="8" t="n">
        <v>40549.63333333333</v>
      </c>
      <c r="F4160" s="9" t="n">
        <v>4.81</v>
      </c>
      <c r="H4160" t="inlineStr">
        <is>
          <t>United Kingdom</t>
        </is>
      </c>
      <c r="I4160" s="10">
        <f>IF(OR(G4160="",LEFT(A4160,1)="C",D4160&lt;=0,F4160&lt;=0,ISNUMBER(MATCH(B4160,NonProduct,0)),LEFT(B4160,5)="gift_",H4160&lt;&gt;"United Kingdom"),"Drop","Keep")</f>
        <v/>
      </c>
    </row>
    <row r="4161">
      <c r="A4161" t="n">
        <v>540356</v>
      </c>
      <c r="B4161" t="n">
        <v>22083</v>
      </c>
      <c r="C4161" t="inlineStr">
        <is>
          <t>PAPER CHAIN KIT RETROSPOT</t>
        </is>
      </c>
      <c r="D4161" t="n">
        <v>1</v>
      </c>
      <c r="E4161" s="8" t="n">
        <v>40549.63333333333</v>
      </c>
      <c r="F4161" s="9" t="n">
        <v>6.77</v>
      </c>
      <c r="H4161" t="inlineStr">
        <is>
          <t>United Kingdom</t>
        </is>
      </c>
      <c r="I4161" s="10">
        <f>IF(OR(G4161="",LEFT(A4161,1)="C",D4161&lt;=0,F4161&lt;=0,ISNUMBER(MATCH(B4161,NonProduct,0)),LEFT(B4161,5)="gift_",H4161&lt;&gt;"United Kingdom"),"Drop","Keep")</f>
        <v/>
      </c>
    </row>
    <row r="4162">
      <c r="A4162" t="n">
        <v>540356</v>
      </c>
      <c r="B4162" t="n">
        <v>22110</v>
      </c>
      <c r="C4162" t="inlineStr">
        <is>
          <t>BIRD HOUSE HOT WATER BOTTLE</t>
        </is>
      </c>
      <c r="D4162" t="n">
        <v>1</v>
      </c>
      <c r="E4162" s="8" t="n">
        <v>40549.63333333333</v>
      </c>
      <c r="F4162" s="9" t="n">
        <v>7.62</v>
      </c>
      <c r="H4162" t="inlineStr">
        <is>
          <t>United Kingdom</t>
        </is>
      </c>
      <c r="I4162" s="10">
        <f>IF(OR(G4162="",LEFT(A4162,1)="C",D4162&lt;=0,F4162&lt;=0,ISNUMBER(MATCH(B4162,NonProduct,0)),LEFT(B4162,5)="gift_",H4162&lt;&gt;"United Kingdom"),"Drop","Keep")</f>
        <v/>
      </c>
    </row>
    <row r="4163">
      <c r="A4163" t="n">
        <v>540356</v>
      </c>
      <c r="B4163" t="n">
        <v>22111</v>
      </c>
      <c r="C4163" t="inlineStr">
        <is>
          <t>SCOTTIE DOG HOT WATER BOTTLE</t>
        </is>
      </c>
      <c r="D4163" t="n">
        <v>1</v>
      </c>
      <c r="E4163" s="8" t="n">
        <v>40549.63333333333</v>
      </c>
      <c r="F4163" s="9" t="n">
        <v>5.91</v>
      </c>
      <c r="H4163" t="inlineStr">
        <is>
          <t>United Kingdom</t>
        </is>
      </c>
      <c r="I4163" s="10">
        <f>IF(OR(G4163="",LEFT(A4163,1)="C",D4163&lt;=0,F4163&lt;=0,ISNUMBER(MATCH(B4163,NonProduct,0)),LEFT(B4163,5)="gift_",H4163&lt;&gt;"United Kingdom"),"Drop","Keep")</f>
        <v/>
      </c>
    </row>
    <row r="4164">
      <c r="A4164" t="n">
        <v>540356</v>
      </c>
      <c r="B4164" t="n">
        <v>22112</v>
      </c>
      <c r="C4164" t="inlineStr">
        <is>
          <t>CHOCOLATE HOT WATER BOTTLE</t>
        </is>
      </c>
      <c r="D4164" t="n">
        <v>2</v>
      </c>
      <c r="E4164" s="8" t="n">
        <v>40549.63333333333</v>
      </c>
      <c r="F4164" s="9" t="n">
        <v>5.91</v>
      </c>
      <c r="H4164" t="inlineStr">
        <is>
          <t>United Kingdom</t>
        </is>
      </c>
      <c r="I4164" s="10">
        <f>IF(OR(G4164="",LEFT(A4164,1)="C",D4164&lt;=0,F4164&lt;=0,ISNUMBER(MATCH(B4164,NonProduct,0)),LEFT(B4164,5)="gift_",H4164&lt;&gt;"United Kingdom"),"Drop","Keep")</f>
        <v/>
      </c>
    </row>
    <row r="4165">
      <c r="A4165" t="n">
        <v>540356</v>
      </c>
      <c r="B4165" t="n">
        <v>22326</v>
      </c>
      <c r="C4165" t="inlineStr">
        <is>
          <t xml:space="preserve">ROUND SNACK BOXES SET OF4 WOODLAND </t>
        </is>
      </c>
      <c r="D4165" t="n">
        <v>1</v>
      </c>
      <c r="E4165" s="8" t="n">
        <v>40549.63333333333</v>
      </c>
      <c r="F4165" s="9" t="n">
        <v>6.77</v>
      </c>
      <c r="H4165" t="inlineStr">
        <is>
          <t>United Kingdom</t>
        </is>
      </c>
      <c r="I4165" s="10">
        <f>IF(OR(G4165="",LEFT(A4165,1)="C",D4165&lt;=0,F4165&lt;=0,ISNUMBER(MATCH(B4165,NonProduct,0)),LEFT(B4165,5)="gift_",H4165&lt;&gt;"United Kingdom"),"Drop","Keep")</f>
        <v/>
      </c>
    </row>
    <row r="4166">
      <c r="A4166" t="n">
        <v>540356</v>
      </c>
      <c r="B4166" t="n">
        <v>22327</v>
      </c>
      <c r="C4166" t="inlineStr">
        <is>
          <t>ROUND SNACK BOXES SET OF 4 SKULLS</t>
        </is>
      </c>
      <c r="D4166" t="n">
        <v>1</v>
      </c>
      <c r="E4166" s="8" t="n">
        <v>40549.63333333333</v>
      </c>
      <c r="F4166" s="9" t="n">
        <v>6.77</v>
      </c>
      <c r="H4166" t="inlineStr">
        <is>
          <t>United Kingdom</t>
        </is>
      </c>
      <c r="I4166" s="10">
        <f>IF(OR(G4166="",LEFT(A4166,1)="C",D4166&lt;=0,F4166&lt;=0,ISNUMBER(MATCH(B4166,NonProduct,0)),LEFT(B4166,5)="gift_",H4166&lt;&gt;"United Kingdom"),"Drop","Keep")</f>
        <v/>
      </c>
    </row>
    <row r="4167">
      <c r="A4167" t="n">
        <v>540356</v>
      </c>
      <c r="B4167" t="n">
        <v>22328</v>
      </c>
      <c r="C4167" t="inlineStr">
        <is>
          <t xml:space="preserve">ROUND SNACK BOXES SET OF 4 FRUITS </t>
        </is>
      </c>
      <c r="D4167" t="n">
        <v>1</v>
      </c>
      <c r="E4167" s="8" t="n">
        <v>40549.63333333333</v>
      </c>
      <c r="F4167" s="9" t="n">
        <v>4.21</v>
      </c>
      <c r="H4167" t="inlineStr">
        <is>
          <t>United Kingdom</t>
        </is>
      </c>
      <c r="I4167" s="10">
        <f>IF(OR(G4167="",LEFT(A4167,1)="C",D4167&lt;=0,F4167&lt;=0,ISNUMBER(MATCH(B4167,NonProduct,0)),LEFT(B4167,5)="gift_",H4167&lt;&gt;"United Kingdom"),"Drop","Keep")</f>
        <v/>
      </c>
    </row>
    <row r="4168">
      <c r="A4168" t="n">
        <v>540356</v>
      </c>
      <c r="B4168" t="n">
        <v>22355</v>
      </c>
      <c r="C4168" t="inlineStr">
        <is>
          <t>CHARLOTTE BAG SUKI DESIGN</t>
        </is>
      </c>
      <c r="D4168" t="n">
        <v>13</v>
      </c>
      <c r="E4168" s="8" t="n">
        <v>40549.63333333333</v>
      </c>
      <c r="F4168" s="9" t="n">
        <v>2.51</v>
      </c>
      <c r="H4168" t="inlineStr">
        <is>
          <t>United Kingdom</t>
        </is>
      </c>
      <c r="I4168" s="10">
        <f>IF(OR(G4168="",LEFT(A4168,1)="C",D4168&lt;=0,F4168&lt;=0,ISNUMBER(MATCH(B4168,NonProduct,0)),LEFT(B4168,5)="gift_",H4168&lt;&gt;"United Kingdom"),"Drop","Keep")</f>
        <v/>
      </c>
    </row>
    <row r="4169">
      <c r="A4169" t="n">
        <v>540356</v>
      </c>
      <c r="B4169" t="n">
        <v>22356</v>
      </c>
      <c r="C4169" t="inlineStr">
        <is>
          <t>CHARLOTTE BAG PINK POLKADOT</t>
        </is>
      </c>
      <c r="D4169" t="n">
        <v>2</v>
      </c>
      <c r="E4169" s="8" t="n">
        <v>40549.63333333333</v>
      </c>
      <c r="F4169" s="9" t="n">
        <v>2.51</v>
      </c>
      <c r="H4169" t="inlineStr">
        <is>
          <t>United Kingdom</t>
        </is>
      </c>
      <c r="I4169" s="10">
        <f>IF(OR(G4169="",LEFT(A4169,1)="C",D4169&lt;=0,F4169&lt;=0,ISNUMBER(MATCH(B4169,NonProduct,0)),LEFT(B4169,5)="gift_",H4169&lt;&gt;"United Kingdom"),"Drop","Keep")</f>
        <v/>
      </c>
    </row>
    <row r="4170">
      <c r="A4170" t="n">
        <v>540356</v>
      </c>
      <c r="B4170" t="n">
        <v>22411</v>
      </c>
      <c r="C4170" t="inlineStr">
        <is>
          <t>JUMBO SHOPPER VINTAGE RED PAISLEY</t>
        </is>
      </c>
      <c r="D4170" t="n">
        <v>3</v>
      </c>
      <c r="E4170" s="8" t="n">
        <v>40549.63333333333</v>
      </c>
      <c r="F4170" s="9" t="n">
        <v>4.21</v>
      </c>
      <c r="H4170" t="inlineStr">
        <is>
          <t>United Kingdom</t>
        </is>
      </c>
      <c r="I4170" s="10">
        <f>IF(OR(G4170="",LEFT(A4170,1)="C",D4170&lt;=0,F4170&lt;=0,ISNUMBER(MATCH(B4170,NonProduct,0)),LEFT(B4170,5)="gift_",H4170&lt;&gt;"United Kingdom"),"Drop","Keep")</f>
        <v/>
      </c>
    </row>
    <row r="4171">
      <c r="A4171" t="n">
        <v>540356</v>
      </c>
      <c r="B4171" t="n">
        <v>22423</v>
      </c>
      <c r="C4171" t="inlineStr">
        <is>
          <t>REGENCY CAKESTAND 3 TIER</t>
        </is>
      </c>
      <c r="D4171" t="n">
        <v>1</v>
      </c>
      <c r="E4171" s="8" t="n">
        <v>40549.63333333333</v>
      </c>
      <c r="F4171" s="9" t="n">
        <v>25.49</v>
      </c>
      <c r="H4171" t="inlineStr">
        <is>
          <t>United Kingdom</t>
        </is>
      </c>
      <c r="I4171" s="10">
        <f>IF(OR(G4171="",LEFT(A4171,1)="C",D4171&lt;=0,F4171&lt;=0,ISNUMBER(MATCH(B4171,NonProduct,0)),LEFT(B4171,5)="gift_",H4171&lt;&gt;"United Kingdom"),"Drop","Keep")</f>
        <v/>
      </c>
    </row>
    <row r="4172">
      <c r="A4172" t="n">
        <v>540356</v>
      </c>
      <c r="B4172" t="n">
        <v>22613</v>
      </c>
      <c r="C4172" t="inlineStr">
        <is>
          <t>PACK OF 20 SPACEBOY NAPKINS</t>
        </is>
      </c>
      <c r="D4172" t="n">
        <v>1</v>
      </c>
      <c r="E4172" s="8" t="n">
        <v>40549.63333333333</v>
      </c>
      <c r="F4172" s="9" t="n">
        <v>1.66</v>
      </c>
      <c r="H4172" t="inlineStr">
        <is>
          <t>United Kingdom</t>
        </is>
      </c>
      <c r="I4172" s="10">
        <f>IF(OR(G4172="",LEFT(A4172,1)="C",D4172&lt;=0,F4172&lt;=0,ISNUMBER(MATCH(B4172,NonProduct,0)),LEFT(B4172,5)="gift_",H4172&lt;&gt;"United Kingdom"),"Drop","Keep")</f>
        <v/>
      </c>
    </row>
    <row r="4173">
      <c r="A4173" t="n">
        <v>540356</v>
      </c>
      <c r="B4173" t="n">
        <v>22637</v>
      </c>
      <c r="C4173" t="inlineStr">
        <is>
          <t xml:space="preserve">PIGGY BANK RETROSPOT </t>
        </is>
      </c>
      <c r="D4173" t="n">
        <v>1</v>
      </c>
      <c r="E4173" s="8" t="n">
        <v>40549.63333333333</v>
      </c>
      <c r="F4173" s="9" t="n">
        <v>5.91</v>
      </c>
      <c r="H4173" t="inlineStr">
        <is>
          <t>United Kingdom</t>
        </is>
      </c>
      <c r="I4173" s="10">
        <f>IF(OR(G4173="",LEFT(A4173,1)="C",D4173&lt;=0,F4173&lt;=0,ISNUMBER(MATCH(B4173,NonProduct,0)),LEFT(B4173,5)="gift_",H4173&lt;&gt;"United Kingdom"),"Drop","Keep")</f>
        <v/>
      </c>
    </row>
    <row r="4174">
      <c r="A4174" t="n">
        <v>540356</v>
      </c>
      <c r="B4174" t="n">
        <v>22644</v>
      </c>
      <c r="C4174" t="inlineStr">
        <is>
          <t>CERAMIC CHERRY CAKE MONEY BANK</t>
        </is>
      </c>
      <c r="D4174" t="n">
        <v>2</v>
      </c>
      <c r="E4174" s="8" t="n">
        <v>40549.63333333333</v>
      </c>
      <c r="F4174" s="9" t="n">
        <v>4.21</v>
      </c>
      <c r="H4174" t="inlineStr">
        <is>
          <t>United Kingdom</t>
        </is>
      </c>
      <c r="I4174" s="10">
        <f>IF(OR(G4174="",LEFT(A4174,1)="C",D4174&lt;=0,F4174&lt;=0,ISNUMBER(MATCH(B4174,NonProduct,0)),LEFT(B4174,5)="gift_",H4174&lt;&gt;"United Kingdom"),"Drop","Keep")</f>
        <v/>
      </c>
    </row>
    <row r="4175">
      <c r="A4175" t="n">
        <v>540356</v>
      </c>
      <c r="B4175" t="n">
        <v>22652</v>
      </c>
      <c r="C4175" t="inlineStr">
        <is>
          <t>TRAVEL SEWING KIT</t>
        </is>
      </c>
      <c r="D4175" t="n">
        <v>3</v>
      </c>
      <c r="E4175" s="8" t="n">
        <v>40549.63333333333</v>
      </c>
      <c r="F4175" s="9" t="n">
        <v>4.21</v>
      </c>
      <c r="H4175" t="inlineStr">
        <is>
          <t>United Kingdom</t>
        </is>
      </c>
      <c r="I4175" s="10">
        <f>IF(OR(G4175="",LEFT(A4175,1)="C",D4175&lt;=0,F4175&lt;=0,ISNUMBER(MATCH(B4175,NonProduct,0)),LEFT(B4175,5)="gift_",H4175&lt;&gt;"United Kingdom"),"Drop","Keep")</f>
        <v/>
      </c>
    </row>
    <row r="4176">
      <c r="A4176" t="n">
        <v>540356</v>
      </c>
      <c r="B4176" t="n">
        <v>22654</v>
      </c>
      <c r="C4176" t="inlineStr">
        <is>
          <t xml:space="preserve">DELUXE SEWING KIT </t>
        </is>
      </c>
      <c r="D4176" t="n">
        <v>4</v>
      </c>
      <c r="E4176" s="8" t="n">
        <v>40549.63333333333</v>
      </c>
      <c r="F4176" s="9" t="n">
        <v>12.72</v>
      </c>
      <c r="H4176" t="inlineStr">
        <is>
          <t>United Kingdom</t>
        </is>
      </c>
      <c r="I4176" s="10">
        <f>IF(OR(G4176="",LEFT(A4176,1)="C",D4176&lt;=0,F4176&lt;=0,ISNUMBER(MATCH(B4176,NonProduct,0)),LEFT(B4176,5)="gift_",H4176&lt;&gt;"United Kingdom"),"Drop","Keep")</f>
        <v/>
      </c>
    </row>
    <row r="4177">
      <c r="A4177" t="n">
        <v>540356</v>
      </c>
      <c r="B4177" t="n">
        <v>22692</v>
      </c>
      <c r="C4177" t="inlineStr">
        <is>
          <t>DOORMAT WELCOME TO OUR HOME</t>
        </is>
      </c>
      <c r="D4177" t="n">
        <v>1</v>
      </c>
      <c r="E4177" s="8" t="n">
        <v>40549.63333333333</v>
      </c>
      <c r="F4177" s="9" t="n">
        <v>16.98</v>
      </c>
      <c r="H4177" t="inlineStr">
        <is>
          <t>United Kingdom</t>
        </is>
      </c>
      <c r="I4177" s="10">
        <f>IF(OR(G4177="",LEFT(A4177,1)="C",D4177&lt;=0,F4177&lt;=0,ISNUMBER(MATCH(B4177,NonProduct,0)),LEFT(B4177,5)="gift_",H4177&lt;&gt;"United Kingdom"),"Drop","Keep")</f>
        <v/>
      </c>
    </row>
    <row r="4178">
      <c r="A4178" t="n">
        <v>540356</v>
      </c>
      <c r="B4178" t="n">
        <v>22727</v>
      </c>
      <c r="C4178" t="inlineStr">
        <is>
          <t xml:space="preserve">ALARM CLOCK BAKELIKE RED </t>
        </is>
      </c>
      <c r="D4178" t="n">
        <v>1</v>
      </c>
      <c r="E4178" s="8" t="n">
        <v>40549.63333333333</v>
      </c>
      <c r="F4178" s="9" t="n">
        <v>8.470000000000001</v>
      </c>
      <c r="H4178" t="inlineStr">
        <is>
          <t>United Kingdom</t>
        </is>
      </c>
      <c r="I4178" s="10">
        <f>IF(OR(G4178="",LEFT(A4178,1)="C",D4178&lt;=0,F4178&lt;=0,ISNUMBER(MATCH(B4178,NonProduct,0)),LEFT(B4178,5)="gift_",H4178&lt;&gt;"United Kingdom"),"Drop","Keep")</f>
        <v/>
      </c>
    </row>
    <row r="4179">
      <c r="A4179" t="n">
        <v>540356</v>
      </c>
      <c r="B4179" t="n">
        <v>22734</v>
      </c>
      <c r="C4179" t="inlineStr">
        <is>
          <t>SET OF 6 RIBBONS VINTAGE CHRISTMAS</t>
        </is>
      </c>
      <c r="D4179" t="n">
        <v>2</v>
      </c>
      <c r="E4179" s="8" t="n">
        <v>40549.63333333333</v>
      </c>
      <c r="F4179" s="9" t="n">
        <v>5.91</v>
      </c>
      <c r="H4179" t="inlineStr">
        <is>
          <t>United Kingdom</t>
        </is>
      </c>
      <c r="I4179" s="10">
        <f>IF(OR(G4179="",LEFT(A4179,1)="C",D4179&lt;=0,F4179&lt;=0,ISNUMBER(MATCH(B4179,NonProduct,0)),LEFT(B4179,5)="gift_",H4179&lt;&gt;"United Kingdom"),"Drop","Keep")</f>
        <v/>
      </c>
    </row>
    <row r="4180">
      <c r="A4180" t="n">
        <v>540356</v>
      </c>
      <c r="B4180" t="n">
        <v>22735</v>
      </c>
      <c r="C4180" t="inlineStr">
        <is>
          <t>RIBBON REEL SOCKS AND MITTENS</t>
        </is>
      </c>
      <c r="D4180" t="n">
        <v>1</v>
      </c>
      <c r="E4180" s="8" t="n">
        <v>40549.63333333333</v>
      </c>
      <c r="F4180" s="9" t="n">
        <v>2.51</v>
      </c>
      <c r="H4180" t="inlineStr">
        <is>
          <t>United Kingdom</t>
        </is>
      </c>
      <c r="I4180" s="10">
        <f>IF(OR(G4180="",LEFT(A4180,1)="C",D4180&lt;=0,F4180&lt;=0,ISNUMBER(MATCH(B4180,NonProduct,0)),LEFT(B4180,5)="gift_",H4180&lt;&gt;"United Kingdom"),"Drop","Keep")</f>
        <v/>
      </c>
    </row>
    <row r="4181">
      <c r="A4181" t="n">
        <v>540356</v>
      </c>
      <c r="B4181" t="n">
        <v>22737</v>
      </c>
      <c r="C4181" t="inlineStr">
        <is>
          <t xml:space="preserve">RIBBON REEL CHRISTMAS PRESENT </t>
        </is>
      </c>
      <c r="D4181" t="n">
        <v>1</v>
      </c>
      <c r="E4181" s="8" t="n">
        <v>40549.63333333333</v>
      </c>
      <c r="F4181" s="9" t="n">
        <v>2.51</v>
      </c>
      <c r="H4181" t="inlineStr">
        <is>
          <t>United Kingdom</t>
        </is>
      </c>
      <c r="I4181" s="10">
        <f>IF(OR(G4181="",LEFT(A4181,1)="C",D4181&lt;=0,F4181&lt;=0,ISNUMBER(MATCH(B4181,NonProduct,0)),LEFT(B4181,5)="gift_",H4181&lt;&gt;"United Kingdom"),"Drop","Keep")</f>
        <v/>
      </c>
    </row>
    <row r="4182">
      <c r="A4182" t="n">
        <v>540356</v>
      </c>
      <c r="B4182" t="n">
        <v>22738</v>
      </c>
      <c r="C4182" t="inlineStr">
        <is>
          <t>RIBBON REEL SNOWY VILLAGE</t>
        </is>
      </c>
      <c r="D4182" t="n">
        <v>1</v>
      </c>
      <c r="E4182" s="8" t="n">
        <v>40549.63333333333</v>
      </c>
      <c r="F4182" s="9" t="n">
        <v>2.51</v>
      </c>
      <c r="H4182" t="inlineStr">
        <is>
          <t>United Kingdom</t>
        </is>
      </c>
      <c r="I4182" s="10">
        <f>IF(OR(G4182="",LEFT(A4182,1)="C",D4182&lt;=0,F4182&lt;=0,ISNUMBER(MATCH(B4182,NonProduct,0)),LEFT(B4182,5)="gift_",H4182&lt;&gt;"United Kingdom"),"Drop","Keep")</f>
        <v/>
      </c>
    </row>
    <row r="4183">
      <c r="A4183" t="n">
        <v>540356</v>
      </c>
      <c r="B4183" t="n">
        <v>22739</v>
      </c>
      <c r="C4183" t="inlineStr">
        <is>
          <t>RIBBON REEL CHRISTMAS SOCK BAUBLE</t>
        </is>
      </c>
      <c r="D4183" t="n">
        <v>3</v>
      </c>
      <c r="E4183" s="8" t="n">
        <v>40549.63333333333</v>
      </c>
      <c r="F4183" s="9" t="n">
        <v>2.51</v>
      </c>
      <c r="H4183" t="inlineStr">
        <is>
          <t>United Kingdom</t>
        </is>
      </c>
      <c r="I4183" s="10">
        <f>IF(OR(G4183="",LEFT(A4183,1)="C",D4183&lt;=0,F4183&lt;=0,ISNUMBER(MATCH(B4183,NonProduct,0)),LEFT(B4183,5)="gift_",H4183&lt;&gt;"United Kingdom"),"Drop","Keep")</f>
        <v/>
      </c>
    </row>
    <row r="4184">
      <c r="A4184" t="n">
        <v>540356</v>
      </c>
      <c r="B4184" t="n">
        <v>35970</v>
      </c>
      <c r="C4184" t="inlineStr">
        <is>
          <t>ZINC FOLKART SLEIGH BELLS</t>
        </is>
      </c>
      <c r="D4184" t="n">
        <v>2</v>
      </c>
      <c r="E4184" s="8" t="n">
        <v>40549.63333333333</v>
      </c>
      <c r="F4184" s="9" t="n">
        <v>4.21</v>
      </c>
      <c r="H4184" t="inlineStr">
        <is>
          <t>United Kingdom</t>
        </is>
      </c>
      <c r="I4184" s="10">
        <f>IF(OR(G4184="",LEFT(A4184,1)="C",D4184&lt;=0,F4184&lt;=0,ISNUMBER(MATCH(B4184,NonProduct,0)),LEFT(B4184,5)="gift_",H4184&lt;&gt;"United Kingdom"),"Drop","Keep")</f>
        <v/>
      </c>
    </row>
    <row r="4185">
      <c r="A4185" t="n">
        <v>540356</v>
      </c>
      <c r="B4185" t="inlineStr">
        <is>
          <t>47559b</t>
        </is>
      </c>
      <c r="C4185" t="inlineStr">
        <is>
          <t>TEA TIME OVEN GLOVE</t>
        </is>
      </c>
      <c r="D4185" t="n">
        <v>3</v>
      </c>
      <c r="E4185" s="8" t="n">
        <v>40549.63333333333</v>
      </c>
      <c r="F4185" s="9" t="n">
        <v>3.36</v>
      </c>
      <c r="H4185" t="inlineStr">
        <is>
          <t>United Kingdom</t>
        </is>
      </c>
      <c r="I4185" s="10">
        <f>IF(OR(G4185="",LEFT(A4185,1)="C",D4185&lt;=0,F4185&lt;=0,ISNUMBER(MATCH(B4185,NonProduct,0)),LEFT(B4185,5)="gift_",H4185&lt;&gt;"United Kingdom"),"Drop","Keep")</f>
        <v/>
      </c>
    </row>
    <row r="4186">
      <c r="A4186" t="n">
        <v>540356</v>
      </c>
      <c r="B4186" t="n">
        <v>84380</v>
      </c>
      <c r="C4186" t="inlineStr">
        <is>
          <t>SET OF 3 BUTTERFLY COOKIE CUTTERS</t>
        </is>
      </c>
      <c r="D4186" t="n">
        <v>3</v>
      </c>
      <c r="E4186" s="8" t="n">
        <v>40549.63333333333</v>
      </c>
      <c r="F4186" s="9" t="n">
        <v>3.36</v>
      </c>
      <c r="H4186" t="inlineStr">
        <is>
          <t>United Kingdom</t>
        </is>
      </c>
      <c r="I4186" s="10">
        <f>IF(OR(G4186="",LEFT(A4186,1)="C",D4186&lt;=0,F4186&lt;=0,ISNUMBER(MATCH(B4186,NonProduct,0)),LEFT(B4186,5)="gift_",H4186&lt;&gt;"United Kingdom"),"Drop","Keep")</f>
        <v/>
      </c>
    </row>
    <row r="4187">
      <c r="A4187" t="n">
        <v>540356</v>
      </c>
      <c r="B4187" t="inlineStr">
        <is>
          <t>85099f</t>
        </is>
      </c>
      <c r="C4187" t="inlineStr">
        <is>
          <t>JUMBO BAG STRAWBERRY</t>
        </is>
      </c>
      <c r="D4187" t="n">
        <v>5</v>
      </c>
      <c r="E4187" s="8" t="n">
        <v>40549.63333333333</v>
      </c>
      <c r="F4187" s="9" t="n">
        <v>5.06</v>
      </c>
      <c r="H4187" t="inlineStr">
        <is>
          <t>United Kingdom</t>
        </is>
      </c>
      <c r="I4187" s="10">
        <f>IF(OR(G4187="",LEFT(A4187,1)="C",D4187&lt;=0,F4187&lt;=0,ISNUMBER(MATCH(B4187,NonProduct,0)),LEFT(B4187,5)="gift_",H4187&lt;&gt;"United Kingdom"),"Drop","Keep")</f>
        <v/>
      </c>
    </row>
    <row r="4188">
      <c r="A4188" t="n">
        <v>540356</v>
      </c>
      <c r="B4188" t="n">
        <v>20675</v>
      </c>
      <c r="C4188" t="inlineStr">
        <is>
          <t>BLUE POLKADOT BOWL</t>
        </is>
      </c>
      <c r="D4188" t="n">
        <v>2</v>
      </c>
      <c r="E4188" s="8" t="n">
        <v>40549.63333333333</v>
      </c>
      <c r="F4188" s="9" t="n">
        <v>1.66</v>
      </c>
      <c r="H4188" t="inlineStr">
        <is>
          <t>United Kingdom</t>
        </is>
      </c>
      <c r="I4188" s="10">
        <f>IF(OR(G4188="",LEFT(A4188,1)="C",D4188&lt;=0,F4188&lt;=0,ISNUMBER(MATCH(B4188,NonProduct,0)),LEFT(B4188,5)="gift_",H4188&lt;&gt;"United Kingdom"),"Drop","Keep")</f>
        <v/>
      </c>
    </row>
    <row r="4189">
      <c r="A4189" t="n">
        <v>540356</v>
      </c>
      <c r="B4189" t="n">
        <v>20676</v>
      </c>
      <c r="C4189" t="inlineStr">
        <is>
          <t>RED RETROSPOT BOWL</t>
        </is>
      </c>
      <c r="D4189" t="n">
        <v>3</v>
      </c>
      <c r="E4189" s="8" t="n">
        <v>40549.63333333333</v>
      </c>
      <c r="F4189" s="9" t="n">
        <v>1.66</v>
      </c>
      <c r="H4189" t="inlineStr">
        <is>
          <t>United Kingdom</t>
        </is>
      </c>
      <c r="I4189" s="10">
        <f>IF(OR(G4189="",LEFT(A4189,1)="C",D4189&lt;=0,F4189&lt;=0,ISNUMBER(MATCH(B4189,NonProduct,0)),LEFT(B4189,5)="gift_",H4189&lt;&gt;"United Kingdom"),"Drop","Keep")</f>
        <v/>
      </c>
    </row>
    <row r="4190">
      <c r="A4190" t="n">
        <v>540356</v>
      </c>
      <c r="B4190" t="n">
        <v>20677</v>
      </c>
      <c r="C4190" t="inlineStr">
        <is>
          <t>PINK POLKADOT BOWL</t>
        </is>
      </c>
      <c r="D4190" t="n">
        <v>1</v>
      </c>
      <c r="E4190" s="8" t="n">
        <v>40549.63333333333</v>
      </c>
      <c r="F4190" s="9" t="n">
        <v>1.66</v>
      </c>
      <c r="H4190" t="inlineStr">
        <is>
          <t>United Kingdom</t>
        </is>
      </c>
      <c r="I4190" s="10">
        <f>IF(OR(G4190="",LEFT(A4190,1)="C",D4190&lt;=0,F4190&lt;=0,ISNUMBER(MATCH(B4190,NonProduct,0)),LEFT(B4190,5)="gift_",H4190&lt;&gt;"United Kingdom"),"Drop","Keep")</f>
        <v/>
      </c>
    </row>
    <row r="4191">
      <c r="A4191" t="n">
        <v>540356</v>
      </c>
      <c r="B4191" t="n">
        <v>20712</v>
      </c>
      <c r="C4191" t="inlineStr">
        <is>
          <t>JUMBO BAG WOODLAND ANIMALS</t>
        </is>
      </c>
      <c r="D4191" t="n">
        <v>4</v>
      </c>
      <c r="E4191" s="8" t="n">
        <v>40549.63333333333</v>
      </c>
      <c r="F4191" s="9" t="n">
        <v>5.06</v>
      </c>
      <c r="H4191" t="inlineStr">
        <is>
          <t>United Kingdom</t>
        </is>
      </c>
      <c r="I4191" s="10">
        <f>IF(OR(G4191="",LEFT(A4191,1)="C",D4191&lt;=0,F4191&lt;=0,ISNUMBER(MATCH(B4191,NonProduct,0)),LEFT(B4191,5)="gift_",H4191&lt;&gt;"United Kingdom"),"Drop","Keep")</f>
        <v/>
      </c>
    </row>
    <row r="4192">
      <c r="A4192" t="n">
        <v>540356</v>
      </c>
      <c r="B4192" t="n">
        <v>20719</v>
      </c>
      <c r="C4192" t="inlineStr">
        <is>
          <t>WOODLAND CHARLOTTE BAG</t>
        </is>
      </c>
      <c r="D4192" t="n">
        <v>5</v>
      </c>
      <c r="E4192" s="8" t="n">
        <v>40549.63333333333</v>
      </c>
      <c r="F4192" s="9" t="n">
        <v>2.51</v>
      </c>
      <c r="H4192" t="inlineStr">
        <is>
          <t>United Kingdom</t>
        </is>
      </c>
      <c r="I4192" s="10">
        <f>IF(OR(G4192="",LEFT(A4192,1)="C",D4192&lt;=0,F4192&lt;=0,ISNUMBER(MATCH(B4192,NonProduct,0)),LEFT(B4192,5)="gift_",H4192&lt;&gt;"United Kingdom"),"Drop","Keep")</f>
        <v/>
      </c>
    </row>
    <row r="4193">
      <c r="A4193" t="n">
        <v>540356</v>
      </c>
      <c r="B4193" t="n">
        <v>20723</v>
      </c>
      <c r="C4193" t="inlineStr">
        <is>
          <t>STRAWBERRY CHARLOTTE BAG</t>
        </is>
      </c>
      <c r="D4193" t="n">
        <v>2</v>
      </c>
      <c r="E4193" s="8" t="n">
        <v>40549.63333333333</v>
      </c>
      <c r="F4193" s="9" t="n">
        <v>2.51</v>
      </c>
      <c r="H4193" t="inlineStr">
        <is>
          <t>United Kingdom</t>
        </is>
      </c>
      <c r="I4193" s="10">
        <f>IF(OR(G4193="",LEFT(A4193,1)="C",D4193&lt;=0,F4193&lt;=0,ISNUMBER(MATCH(B4193,NonProduct,0)),LEFT(B4193,5)="gift_",H4193&lt;&gt;"United Kingdom"),"Drop","Keep")</f>
        <v/>
      </c>
    </row>
    <row r="4194">
      <c r="A4194" t="n">
        <v>540356</v>
      </c>
      <c r="B4194" t="n">
        <v>20724</v>
      </c>
      <c r="C4194" t="inlineStr">
        <is>
          <t>RED RETROSPOT CHARLOTTE BAG</t>
        </is>
      </c>
      <c r="D4194" t="n">
        <v>1</v>
      </c>
      <c r="E4194" s="8" t="n">
        <v>40549.63333333333</v>
      </c>
      <c r="F4194" s="9" t="n">
        <v>0</v>
      </c>
      <c r="H4194" t="inlineStr">
        <is>
          <t>United Kingdom</t>
        </is>
      </c>
      <c r="I4194" s="10">
        <f>IF(OR(G4194="",LEFT(A4194,1)="C",D4194&lt;=0,F4194&lt;=0,ISNUMBER(MATCH(B4194,NonProduct,0)),LEFT(B4194,5)="gift_",H4194&lt;&gt;"United Kingdom"),"Drop","Keep")</f>
        <v/>
      </c>
    </row>
    <row r="4195">
      <c r="A4195" t="n">
        <v>540356</v>
      </c>
      <c r="B4195" t="n">
        <v>20724</v>
      </c>
      <c r="C4195" t="inlineStr">
        <is>
          <t>RED RETROSPOT CHARLOTTE BAG</t>
        </is>
      </c>
      <c r="D4195" t="n">
        <v>7</v>
      </c>
      <c r="E4195" s="8" t="n">
        <v>40549.63333333333</v>
      </c>
      <c r="F4195" s="9" t="n">
        <v>2.51</v>
      </c>
      <c r="H4195" t="inlineStr">
        <is>
          <t>United Kingdom</t>
        </is>
      </c>
      <c r="I4195" s="10">
        <f>IF(OR(G4195="",LEFT(A4195,1)="C",D4195&lt;=0,F4195&lt;=0,ISNUMBER(MATCH(B4195,NonProduct,0)),LEFT(B4195,5)="gift_",H4195&lt;&gt;"United Kingdom"),"Drop","Keep")</f>
        <v/>
      </c>
    </row>
    <row r="4196">
      <c r="A4196" t="n">
        <v>540356</v>
      </c>
      <c r="B4196" t="n">
        <v>20726</v>
      </c>
      <c r="C4196" t="inlineStr">
        <is>
          <t>LUNCH BAG WOODLAND</t>
        </is>
      </c>
      <c r="D4196" t="n">
        <v>1</v>
      </c>
      <c r="E4196" s="8" t="n">
        <v>40549.63333333333</v>
      </c>
      <c r="F4196" s="9" t="n">
        <v>5.06</v>
      </c>
      <c r="H4196" t="inlineStr">
        <is>
          <t>United Kingdom</t>
        </is>
      </c>
      <c r="I4196" s="10">
        <f>IF(OR(G4196="",LEFT(A4196,1)="C",D4196&lt;=0,F4196&lt;=0,ISNUMBER(MATCH(B4196,NonProduct,0)),LEFT(B4196,5)="gift_",H4196&lt;&gt;"United Kingdom"),"Drop","Keep")</f>
        <v/>
      </c>
    </row>
    <row r="4197">
      <c r="A4197" t="n">
        <v>540356</v>
      </c>
      <c r="B4197" t="n">
        <v>20728</v>
      </c>
      <c r="C4197" t="inlineStr">
        <is>
          <t>LUNCH BAG CARS BLUE</t>
        </is>
      </c>
      <c r="D4197" t="n">
        <v>1</v>
      </c>
      <c r="E4197" s="8" t="n">
        <v>40549.63333333333</v>
      </c>
      <c r="F4197" s="9" t="n">
        <v>4.21</v>
      </c>
      <c r="H4197" t="inlineStr">
        <is>
          <t>United Kingdom</t>
        </is>
      </c>
      <c r="I4197" s="10">
        <f>IF(OR(G4197="",LEFT(A4197,1)="C",D4197&lt;=0,F4197&lt;=0,ISNUMBER(MATCH(B4197,NonProduct,0)),LEFT(B4197,5)="gift_",H4197&lt;&gt;"United Kingdom"),"Drop","Keep")</f>
        <v/>
      </c>
    </row>
    <row r="4198">
      <c r="A4198" t="n">
        <v>540356</v>
      </c>
      <c r="B4198" t="n">
        <v>21080</v>
      </c>
      <c r="C4198" t="inlineStr">
        <is>
          <t xml:space="preserve">SET/20 RED RETROSPOT PAPER NAPKINS </t>
        </is>
      </c>
      <c r="D4198" t="n">
        <v>1</v>
      </c>
      <c r="E4198" s="8" t="n">
        <v>40549.63333333333</v>
      </c>
      <c r="F4198" s="9" t="n">
        <v>2.51</v>
      </c>
      <c r="H4198" t="inlineStr">
        <is>
          <t>United Kingdom</t>
        </is>
      </c>
      <c r="I4198" s="10">
        <f>IF(OR(G4198="",LEFT(A4198,1)="C",D4198&lt;=0,F4198&lt;=0,ISNUMBER(MATCH(B4198,NonProduct,0)),LEFT(B4198,5)="gift_",H4198&lt;&gt;"United Kingdom"),"Drop","Keep")</f>
        <v/>
      </c>
    </row>
    <row r="4199">
      <c r="A4199" t="n">
        <v>540356</v>
      </c>
      <c r="B4199" t="n">
        <v>21215</v>
      </c>
      <c r="C4199" t="inlineStr">
        <is>
          <t xml:space="preserve">IVORY PAPER CUP CAKE CASES </t>
        </is>
      </c>
      <c r="D4199" t="n">
        <v>1</v>
      </c>
      <c r="E4199" s="8" t="n">
        <v>40549.63333333333</v>
      </c>
      <c r="F4199" s="9" t="n">
        <v>1.28</v>
      </c>
      <c r="H4199" t="inlineStr">
        <is>
          <t>United Kingdom</t>
        </is>
      </c>
      <c r="I4199" s="10">
        <f>IF(OR(G4199="",LEFT(A4199,1)="C",D4199&lt;=0,F4199&lt;=0,ISNUMBER(MATCH(B4199,NonProduct,0)),LEFT(B4199,5)="gift_",H4199&lt;&gt;"United Kingdom"),"Drop","Keep")</f>
        <v/>
      </c>
    </row>
    <row r="4200">
      <c r="A4200" t="n">
        <v>540356</v>
      </c>
      <c r="B4200" t="n">
        <v>21242</v>
      </c>
      <c r="C4200" t="inlineStr">
        <is>
          <t xml:space="preserve">RED RETROSPOT PLATE </t>
        </is>
      </c>
      <c r="D4200" t="n">
        <v>1</v>
      </c>
      <c r="E4200" s="8" t="n">
        <v>40549.63333333333</v>
      </c>
      <c r="F4200" s="9" t="n">
        <v>2.51</v>
      </c>
      <c r="H4200" t="inlineStr">
        <is>
          <t>United Kingdom</t>
        </is>
      </c>
      <c r="I4200" s="10">
        <f>IF(OR(G4200="",LEFT(A4200,1)="C",D4200&lt;=0,F4200&lt;=0,ISNUMBER(MATCH(B4200,NonProduct,0)),LEFT(B4200,5)="gift_",H4200&lt;&gt;"United Kingdom"),"Drop","Keep")</f>
        <v/>
      </c>
    </row>
    <row r="4201">
      <c r="A4201" t="n">
        <v>540356</v>
      </c>
      <c r="B4201" t="n">
        <v>21327</v>
      </c>
      <c r="C4201" t="inlineStr">
        <is>
          <t xml:space="preserve">SKULLS WRITING SET </t>
        </is>
      </c>
      <c r="D4201" t="n">
        <v>1</v>
      </c>
      <c r="E4201" s="8" t="n">
        <v>40549.63333333333</v>
      </c>
      <c r="F4201" s="9" t="n">
        <v>2.51</v>
      </c>
      <c r="H4201" t="inlineStr">
        <is>
          <t>United Kingdom</t>
        </is>
      </c>
      <c r="I4201" s="10">
        <f>IF(OR(G4201="",LEFT(A4201,1)="C",D4201&lt;=0,F4201&lt;=0,ISNUMBER(MATCH(B4201,NonProduct,0)),LEFT(B4201,5)="gift_",H4201&lt;&gt;"United Kingdom"),"Drop","Keep")</f>
        <v/>
      </c>
    </row>
    <row r="4202">
      <c r="A4202" t="n">
        <v>540356</v>
      </c>
      <c r="B4202" t="n">
        <v>21524</v>
      </c>
      <c r="C4202" t="inlineStr">
        <is>
          <t>DOORMAT SPOTTY HOME SWEET HOME</t>
        </is>
      </c>
      <c r="D4202" t="n">
        <v>1</v>
      </c>
      <c r="E4202" s="8" t="n">
        <v>40549.63333333333</v>
      </c>
      <c r="F4202" s="9" t="n">
        <v>16.98</v>
      </c>
      <c r="H4202" t="inlineStr">
        <is>
          <t>United Kingdom</t>
        </is>
      </c>
      <c r="I4202" s="10">
        <f>IF(OR(G4202="",LEFT(A4202,1)="C",D4202&lt;=0,F4202&lt;=0,ISNUMBER(MATCH(B4202,NonProduct,0)),LEFT(B4202,5)="gift_",H4202&lt;&gt;"United Kingdom"),"Drop","Keep")</f>
        <v/>
      </c>
    </row>
    <row r="4203">
      <c r="A4203" t="n">
        <v>540356</v>
      </c>
      <c r="B4203" t="n">
        <v>21929</v>
      </c>
      <c r="C4203" t="inlineStr">
        <is>
          <t>JUMBO BAG PINK VINTAGE PAISLEY</t>
        </is>
      </c>
      <c r="D4203" t="n">
        <v>2</v>
      </c>
      <c r="E4203" s="8" t="n">
        <v>40549.63333333333</v>
      </c>
      <c r="F4203" s="9" t="n">
        <v>5.06</v>
      </c>
      <c r="H4203" t="inlineStr">
        <is>
          <t>United Kingdom</t>
        </is>
      </c>
      <c r="I4203" s="10">
        <f>IF(OR(G4203="",LEFT(A4203,1)="C",D4203&lt;=0,F4203&lt;=0,ISNUMBER(MATCH(B4203,NonProduct,0)),LEFT(B4203,5)="gift_",H4203&lt;&gt;"United Kingdom"),"Drop","Keep")</f>
        <v/>
      </c>
    </row>
    <row r="4204">
      <c r="A4204" t="n">
        <v>540356</v>
      </c>
      <c r="B4204" t="n">
        <v>21930</v>
      </c>
      <c r="C4204" t="inlineStr">
        <is>
          <t>JUMBO STORAGE BAG SKULLS</t>
        </is>
      </c>
      <c r="D4204" t="n">
        <v>1</v>
      </c>
      <c r="E4204" s="8" t="n">
        <v>40549.63333333333</v>
      </c>
      <c r="F4204" s="9" t="n">
        <v>4.21</v>
      </c>
      <c r="H4204" t="inlineStr">
        <is>
          <t>United Kingdom</t>
        </is>
      </c>
      <c r="I4204" s="10">
        <f>IF(OR(G4204="",LEFT(A4204,1)="C",D4204&lt;=0,F4204&lt;=0,ISNUMBER(MATCH(B4204,NonProduct,0)),LEFT(B4204,5)="gift_",H4204&lt;&gt;"United Kingdom"),"Drop","Keep")</f>
        <v/>
      </c>
    </row>
    <row r="4205">
      <c r="A4205" t="n">
        <v>540356</v>
      </c>
      <c r="B4205" t="n">
        <v>21931</v>
      </c>
      <c r="C4205" t="inlineStr">
        <is>
          <t>JUMBO STORAGE BAG SUKI</t>
        </is>
      </c>
      <c r="D4205" t="n">
        <v>11</v>
      </c>
      <c r="E4205" s="8" t="n">
        <v>40549.63333333333</v>
      </c>
      <c r="F4205" s="9" t="n">
        <v>5.06</v>
      </c>
      <c r="H4205" t="inlineStr">
        <is>
          <t>United Kingdom</t>
        </is>
      </c>
      <c r="I4205" s="10">
        <f>IF(OR(G4205="",LEFT(A4205,1)="C",D4205&lt;=0,F4205&lt;=0,ISNUMBER(MATCH(B4205,NonProduct,0)),LEFT(B4205,5)="gift_",H4205&lt;&gt;"United Kingdom"),"Drop","Keep")</f>
        <v/>
      </c>
    </row>
    <row r="4206">
      <c r="A4206" t="n">
        <v>540356</v>
      </c>
      <c r="B4206" t="n">
        <v>21934</v>
      </c>
      <c r="C4206" t="inlineStr">
        <is>
          <t>SKULL SHOULDER BAG</t>
        </is>
      </c>
      <c r="D4206" t="n">
        <v>1</v>
      </c>
      <c r="E4206" s="8" t="n">
        <v>40549.63333333333</v>
      </c>
      <c r="F4206" s="9" t="n">
        <v>3.36</v>
      </c>
      <c r="H4206" t="inlineStr">
        <is>
          <t>United Kingdom</t>
        </is>
      </c>
      <c r="I4206" s="10">
        <f>IF(OR(G4206="",LEFT(A4206,1)="C",D4206&lt;=0,F4206&lt;=0,ISNUMBER(MATCH(B4206,NonProduct,0)),LEFT(B4206,5)="gift_",H4206&lt;&gt;"United Kingdom"),"Drop","Keep")</f>
        <v/>
      </c>
    </row>
    <row r="4207">
      <c r="A4207" t="n">
        <v>540356</v>
      </c>
      <c r="B4207" t="n">
        <v>21976</v>
      </c>
      <c r="C4207" t="inlineStr">
        <is>
          <t>PACK OF 60 MUSHROOM CAKE CASES</t>
        </is>
      </c>
      <c r="D4207" t="n">
        <v>1</v>
      </c>
      <c r="E4207" s="8" t="n">
        <v>40549.63333333333</v>
      </c>
      <c r="F4207" s="9" t="n">
        <v>2.13</v>
      </c>
      <c r="H4207" t="inlineStr">
        <is>
          <t>United Kingdom</t>
        </is>
      </c>
      <c r="I4207" s="10">
        <f>IF(OR(G4207="",LEFT(A4207,1)="C",D4207&lt;=0,F4207&lt;=0,ISNUMBER(MATCH(B4207,NonProduct,0)),LEFT(B4207,5)="gift_",H4207&lt;&gt;"United Kingdom"),"Drop","Keep")</f>
        <v/>
      </c>
    </row>
    <row r="4208">
      <c r="A4208" t="n">
        <v>540356</v>
      </c>
      <c r="B4208" t="n">
        <v>21989</v>
      </c>
      <c r="C4208" t="inlineStr">
        <is>
          <t>PACK OF 20 SKULL PAPER NAPKINS</t>
        </is>
      </c>
      <c r="D4208" t="n">
        <v>1</v>
      </c>
      <c r="E4208" s="8" t="n">
        <v>40549.63333333333</v>
      </c>
      <c r="F4208" s="9" t="n">
        <v>1.66</v>
      </c>
      <c r="H4208" t="inlineStr">
        <is>
          <t>United Kingdom</t>
        </is>
      </c>
      <c r="I4208" s="10">
        <f>IF(OR(G4208="",LEFT(A4208,1)="C",D4208&lt;=0,F4208&lt;=0,ISNUMBER(MATCH(B4208,NonProduct,0)),LEFT(B4208,5)="gift_",H4208&lt;&gt;"United Kingdom"),"Drop","Keep")</f>
        <v/>
      </c>
    </row>
    <row r="4209">
      <c r="A4209" t="n">
        <v>540356</v>
      </c>
      <c r="B4209" t="n">
        <v>22074</v>
      </c>
      <c r="C4209" t="inlineStr">
        <is>
          <t xml:space="preserve">6 RIBBONS SHIMMERING PINKS </t>
        </is>
      </c>
      <c r="D4209" t="n">
        <v>2</v>
      </c>
      <c r="E4209" s="8" t="n">
        <v>40549.63333333333</v>
      </c>
      <c r="F4209" s="9" t="n">
        <v>2.51</v>
      </c>
      <c r="H4209" t="inlineStr">
        <is>
          <t>United Kingdom</t>
        </is>
      </c>
      <c r="I4209" s="10">
        <f>IF(OR(G4209="",LEFT(A4209,1)="C",D4209&lt;=0,F4209&lt;=0,ISNUMBER(MATCH(B4209,NonProduct,0)),LEFT(B4209,5)="gift_",H4209&lt;&gt;"United Kingdom"),"Drop","Keep")</f>
        <v/>
      </c>
    </row>
    <row r="4210">
      <c r="A4210" t="n">
        <v>540356</v>
      </c>
      <c r="B4210" t="n">
        <v>22075</v>
      </c>
      <c r="C4210" t="inlineStr">
        <is>
          <t xml:space="preserve">6 RIBBONS ELEGANT CHRISTMAS </t>
        </is>
      </c>
      <c r="D4210" t="n">
        <v>1</v>
      </c>
      <c r="E4210" s="8" t="n">
        <v>40549.63333333333</v>
      </c>
      <c r="F4210" s="9" t="n">
        <v>4.21</v>
      </c>
      <c r="H4210" t="inlineStr">
        <is>
          <t>United Kingdom</t>
        </is>
      </c>
      <c r="I4210" s="10">
        <f>IF(OR(G4210="",LEFT(A4210,1)="C",D4210&lt;=0,F4210&lt;=0,ISNUMBER(MATCH(B4210,NonProduct,0)),LEFT(B4210,5)="gift_",H4210&lt;&gt;"United Kingdom"),"Drop","Keep")</f>
        <v/>
      </c>
    </row>
    <row r="4211">
      <c r="A4211" t="n">
        <v>540356</v>
      </c>
      <c r="B4211" t="n">
        <v>22076</v>
      </c>
      <c r="C4211" t="inlineStr">
        <is>
          <t xml:space="preserve">6 RIBBONS EMPIRE  </t>
        </is>
      </c>
      <c r="D4211" t="n">
        <v>1</v>
      </c>
      <c r="E4211" s="8" t="n">
        <v>40549.63333333333</v>
      </c>
      <c r="F4211" s="9" t="n">
        <v>2.51</v>
      </c>
      <c r="H4211" t="inlineStr">
        <is>
          <t>United Kingdom</t>
        </is>
      </c>
      <c r="I4211" s="10">
        <f>IF(OR(G4211="",LEFT(A4211,1)="C",D4211&lt;=0,F4211&lt;=0,ISNUMBER(MATCH(B4211,NonProduct,0)),LEFT(B4211,5)="gift_",H4211&lt;&gt;"United Kingdom"),"Drop","Keep")</f>
        <v/>
      </c>
    </row>
    <row r="4212">
      <c r="A4212" t="n">
        <v>540356</v>
      </c>
      <c r="B4212" t="n">
        <v>22077</v>
      </c>
      <c r="C4212" t="inlineStr">
        <is>
          <t>6 RIBBONS RUSTIC CHARM</t>
        </is>
      </c>
      <c r="D4212" t="n">
        <v>2</v>
      </c>
      <c r="E4212" s="8" t="n">
        <v>40549.63333333333</v>
      </c>
      <c r="F4212" s="9" t="n">
        <v>4.21</v>
      </c>
      <c r="H4212" t="inlineStr">
        <is>
          <t>United Kingdom</t>
        </is>
      </c>
      <c r="I4212" s="10">
        <f>IF(OR(G4212="",LEFT(A4212,1)="C",D4212&lt;=0,F4212&lt;=0,ISNUMBER(MATCH(B4212,NonProduct,0)),LEFT(B4212,5)="gift_",H4212&lt;&gt;"United Kingdom"),"Drop","Keep")</f>
        <v/>
      </c>
    </row>
    <row r="4213">
      <c r="A4213" t="n">
        <v>540357</v>
      </c>
      <c r="B4213" t="n">
        <v>22334</v>
      </c>
      <c r="C4213" t="inlineStr">
        <is>
          <t>DINOSAUR PARTY BAG + STICKER SET</t>
        </is>
      </c>
      <c r="D4213" t="n">
        <v>8</v>
      </c>
      <c r="E4213" s="8" t="n">
        <v>40549.63472222222</v>
      </c>
      <c r="F4213" s="9" t="n">
        <v>1.65</v>
      </c>
      <c r="G4213" t="n">
        <v>13093</v>
      </c>
      <c r="H4213" t="inlineStr">
        <is>
          <t>United Kingdom</t>
        </is>
      </c>
      <c r="I4213" s="10">
        <f>IF(OR(G4213="",LEFT(A4213,1)="C",D4213&lt;=0,F4213&lt;=0,ISNUMBER(MATCH(B4213,NonProduct,0)),LEFT(B4213,5)="gift_",H4213&lt;&gt;"United Kingdom"),"Drop","Keep")</f>
        <v/>
      </c>
    </row>
    <row r="4214">
      <c r="A4214" t="n">
        <v>540357</v>
      </c>
      <c r="B4214" t="n">
        <v>22333</v>
      </c>
      <c r="C4214" t="inlineStr">
        <is>
          <t>RETROSPOT PARTY BAG + STICKER SET</t>
        </is>
      </c>
      <c r="D4214" t="n">
        <v>8</v>
      </c>
      <c r="E4214" s="8" t="n">
        <v>40549.63472222222</v>
      </c>
      <c r="F4214" s="9" t="n">
        <v>1.65</v>
      </c>
      <c r="G4214" t="n">
        <v>13093</v>
      </c>
      <c r="H4214" t="inlineStr">
        <is>
          <t>United Kingdom</t>
        </is>
      </c>
      <c r="I4214" s="10">
        <f>IF(OR(G4214="",LEFT(A4214,1)="C",D4214&lt;=0,F4214&lt;=0,ISNUMBER(MATCH(B4214,NonProduct,0)),LEFT(B4214,5)="gift_",H4214&lt;&gt;"United Kingdom"),"Drop","Keep")</f>
        <v/>
      </c>
    </row>
    <row r="4215">
      <c r="A4215" t="n">
        <v>540357</v>
      </c>
      <c r="B4215" t="n">
        <v>22332</v>
      </c>
      <c r="C4215" t="inlineStr">
        <is>
          <t>SKULLS PARTY BAG + STICKER SET</t>
        </is>
      </c>
      <c r="D4215" t="n">
        <v>8</v>
      </c>
      <c r="E4215" s="8" t="n">
        <v>40549.63472222222</v>
      </c>
      <c r="F4215" s="9" t="n">
        <v>1.65</v>
      </c>
      <c r="G4215" t="n">
        <v>13093</v>
      </c>
      <c r="H4215" t="inlineStr">
        <is>
          <t>United Kingdom</t>
        </is>
      </c>
      <c r="I4215" s="10">
        <f>IF(OR(G4215="",LEFT(A4215,1)="C",D4215&lt;=0,F4215&lt;=0,ISNUMBER(MATCH(B4215,NonProduct,0)),LEFT(B4215,5)="gift_",H4215&lt;&gt;"United Kingdom"),"Drop","Keep")</f>
        <v/>
      </c>
    </row>
    <row r="4216">
      <c r="A4216" t="n">
        <v>540357</v>
      </c>
      <c r="B4216" t="n">
        <v>22331</v>
      </c>
      <c r="C4216" t="inlineStr">
        <is>
          <t>WOODLAND PARTY BAG + STICKER SET</t>
        </is>
      </c>
      <c r="D4216" t="n">
        <v>8</v>
      </c>
      <c r="E4216" s="8" t="n">
        <v>40549.63472222222</v>
      </c>
      <c r="F4216" s="9" t="n">
        <v>1.65</v>
      </c>
      <c r="G4216" t="n">
        <v>13093</v>
      </c>
      <c r="H4216" t="inlineStr">
        <is>
          <t>United Kingdom</t>
        </is>
      </c>
      <c r="I4216" s="10">
        <f>IF(OR(G4216="",LEFT(A4216,1)="C",D4216&lt;=0,F4216&lt;=0,ISNUMBER(MATCH(B4216,NonProduct,0)),LEFT(B4216,5)="gift_",H4216&lt;&gt;"United Kingdom"),"Drop","Keep")</f>
        <v/>
      </c>
    </row>
    <row r="4217">
      <c r="A4217" t="n">
        <v>540357</v>
      </c>
      <c r="B4217" t="n">
        <v>21058</v>
      </c>
      <c r="C4217" t="inlineStr">
        <is>
          <t>PARTY INVITES WOODLAND</t>
        </is>
      </c>
      <c r="D4217" t="n">
        <v>12</v>
      </c>
      <c r="E4217" s="8" t="n">
        <v>40549.63472222222</v>
      </c>
      <c r="F4217" s="9" t="n">
        <v>0.85</v>
      </c>
      <c r="G4217" t="n">
        <v>13093</v>
      </c>
      <c r="H4217" t="inlineStr">
        <is>
          <t>United Kingdom</t>
        </is>
      </c>
      <c r="I4217" s="10">
        <f>IF(OR(G4217="",LEFT(A4217,1)="C",D4217&lt;=0,F4217&lt;=0,ISNUMBER(MATCH(B4217,NonProduct,0)),LEFT(B4217,5)="gift_",H4217&lt;&gt;"United Kingdom"),"Drop","Keep")</f>
        <v/>
      </c>
    </row>
    <row r="4218">
      <c r="A4218" t="n">
        <v>540357</v>
      </c>
      <c r="B4218" t="n">
        <v>21059</v>
      </c>
      <c r="C4218" t="inlineStr">
        <is>
          <t>PARTY INVITES DINOSAURS</t>
        </is>
      </c>
      <c r="D4218" t="n">
        <v>12</v>
      </c>
      <c r="E4218" s="8" t="n">
        <v>40549.63472222222</v>
      </c>
      <c r="F4218" s="9" t="n">
        <v>0.85</v>
      </c>
      <c r="G4218" t="n">
        <v>13093</v>
      </c>
      <c r="H4218" t="inlineStr">
        <is>
          <t>United Kingdom</t>
        </is>
      </c>
      <c r="I4218" s="10">
        <f>IF(OR(G4218="",LEFT(A4218,1)="C",D4218&lt;=0,F4218&lt;=0,ISNUMBER(MATCH(B4218,NonProduct,0)),LEFT(B4218,5)="gift_",H4218&lt;&gt;"United Kingdom"),"Drop","Keep")</f>
        <v/>
      </c>
    </row>
    <row r="4219">
      <c r="A4219" t="n">
        <v>540357</v>
      </c>
      <c r="B4219" t="n">
        <v>21062</v>
      </c>
      <c r="C4219" t="inlineStr">
        <is>
          <t>PARTY INVITES SPACEMAN</t>
        </is>
      </c>
      <c r="D4219" t="n">
        <v>12</v>
      </c>
      <c r="E4219" s="8" t="n">
        <v>40549.63472222222</v>
      </c>
      <c r="F4219" s="9" t="n">
        <v>0.85</v>
      </c>
      <c r="G4219" t="n">
        <v>13093</v>
      </c>
      <c r="H4219" t="inlineStr">
        <is>
          <t>United Kingdom</t>
        </is>
      </c>
      <c r="I4219" s="10">
        <f>IF(OR(G4219="",LEFT(A4219,1)="C",D4219&lt;=0,F4219&lt;=0,ISNUMBER(MATCH(B4219,NonProduct,0)),LEFT(B4219,5)="gift_",H4219&lt;&gt;"United Kingdom"),"Drop","Keep")</f>
        <v/>
      </c>
    </row>
    <row r="4220">
      <c r="A4220" t="n">
        <v>540357</v>
      </c>
      <c r="B4220" t="n">
        <v>21060</v>
      </c>
      <c r="C4220" t="inlineStr">
        <is>
          <t>PARTY INVITES BALLOON GIRL</t>
        </is>
      </c>
      <c r="D4220" t="n">
        <v>12</v>
      </c>
      <c r="E4220" s="8" t="n">
        <v>40549.63472222222</v>
      </c>
      <c r="F4220" s="9" t="n">
        <v>0.85</v>
      </c>
      <c r="G4220" t="n">
        <v>13093</v>
      </c>
      <c r="H4220" t="inlineStr">
        <is>
          <t>United Kingdom</t>
        </is>
      </c>
      <c r="I4220" s="10">
        <f>IF(OR(G4220="",LEFT(A4220,1)="C",D4220&lt;=0,F4220&lt;=0,ISNUMBER(MATCH(B4220,NonProduct,0)),LEFT(B4220,5)="gift_",H4220&lt;&gt;"United Kingdom"),"Drop","Keep")</f>
        <v/>
      </c>
    </row>
    <row r="4221">
      <c r="A4221" t="n">
        <v>540357</v>
      </c>
      <c r="B4221" t="n">
        <v>22346</v>
      </c>
      <c r="C4221" t="inlineStr">
        <is>
          <t>PARTY PIZZA DISH GREEN POLKADOT</t>
        </is>
      </c>
      <c r="D4221" t="n">
        <v>24</v>
      </c>
      <c r="E4221" s="8" t="n">
        <v>40549.63472222222</v>
      </c>
      <c r="F4221" s="9" t="n">
        <v>0.21</v>
      </c>
      <c r="G4221" t="n">
        <v>13093</v>
      </c>
      <c r="H4221" t="inlineStr">
        <is>
          <t>United Kingdom</t>
        </is>
      </c>
      <c r="I4221" s="10">
        <f>IF(OR(G4221="",LEFT(A4221,1)="C",D4221&lt;=0,F4221&lt;=0,ISNUMBER(MATCH(B4221,NonProduct,0)),LEFT(B4221,5)="gift_",H4221&lt;&gt;"United Kingdom"),"Drop","Keep")</f>
        <v/>
      </c>
    </row>
    <row r="4222">
      <c r="A4222" t="n">
        <v>540357</v>
      </c>
      <c r="B4222" t="n">
        <v>22345</v>
      </c>
      <c r="C4222" t="inlineStr">
        <is>
          <t>PARTY PIZZA DISH BLUE POLKADOT</t>
        </is>
      </c>
      <c r="D4222" t="n">
        <v>24</v>
      </c>
      <c r="E4222" s="8" t="n">
        <v>40549.63472222222</v>
      </c>
      <c r="F4222" s="9" t="n">
        <v>0.21</v>
      </c>
      <c r="G4222" t="n">
        <v>13093</v>
      </c>
      <c r="H4222" t="inlineStr">
        <is>
          <t>United Kingdom</t>
        </is>
      </c>
      <c r="I4222" s="10">
        <f>IF(OR(G4222="",LEFT(A4222,1)="C",D4222&lt;=0,F4222&lt;=0,ISNUMBER(MATCH(B4222,NonProduct,0)),LEFT(B4222,5)="gift_",H4222&lt;&gt;"United Kingdom"),"Drop","Keep")</f>
        <v/>
      </c>
    </row>
    <row r="4223">
      <c r="A4223" t="n">
        <v>540357</v>
      </c>
      <c r="B4223" t="n">
        <v>22344</v>
      </c>
      <c r="C4223" t="inlineStr">
        <is>
          <t>PARTY PIZZA DISH PINK POLKADOT</t>
        </is>
      </c>
      <c r="D4223" t="n">
        <v>24</v>
      </c>
      <c r="E4223" s="8" t="n">
        <v>40549.63472222222</v>
      </c>
      <c r="F4223" s="9" t="n">
        <v>0.21</v>
      </c>
      <c r="G4223" t="n">
        <v>13093</v>
      </c>
      <c r="H4223" t="inlineStr">
        <is>
          <t>United Kingdom</t>
        </is>
      </c>
      <c r="I4223" s="10">
        <f>IF(OR(G4223="",LEFT(A4223,1)="C",D4223&lt;=0,F4223&lt;=0,ISNUMBER(MATCH(B4223,NonProduct,0)),LEFT(B4223,5)="gift_",H4223&lt;&gt;"United Kingdom"),"Drop","Keep")</f>
        <v/>
      </c>
    </row>
    <row r="4224">
      <c r="A4224" t="n">
        <v>540357</v>
      </c>
      <c r="B4224" t="n">
        <v>22343</v>
      </c>
      <c r="C4224" t="inlineStr">
        <is>
          <t>PARTY PIZZA DISH RED RETROSPOT</t>
        </is>
      </c>
      <c r="D4224" t="n">
        <v>48</v>
      </c>
      <c r="E4224" s="8" t="n">
        <v>40549.63472222222</v>
      </c>
      <c r="F4224" s="9" t="n">
        <v>0.21</v>
      </c>
      <c r="G4224" t="n">
        <v>13093</v>
      </c>
      <c r="H4224" t="inlineStr">
        <is>
          <t>United Kingdom</t>
        </is>
      </c>
      <c r="I4224" s="10">
        <f>IF(OR(G4224="",LEFT(A4224,1)="C",D4224&lt;=0,F4224&lt;=0,ISNUMBER(MATCH(B4224,NonProduct,0)),LEFT(B4224,5)="gift_",H4224&lt;&gt;"United Kingdom"),"Drop","Keep")</f>
        <v/>
      </c>
    </row>
    <row r="4225">
      <c r="A4225" t="n">
        <v>540357</v>
      </c>
      <c r="B4225" t="n">
        <v>21876</v>
      </c>
      <c r="C4225" t="inlineStr">
        <is>
          <t>POTTERING MUG</t>
        </is>
      </c>
      <c r="D4225" t="n">
        <v>108</v>
      </c>
      <c r="E4225" s="8" t="n">
        <v>40549.63472222222</v>
      </c>
      <c r="F4225" s="9" t="n">
        <v>0.42</v>
      </c>
      <c r="G4225" t="n">
        <v>13093</v>
      </c>
      <c r="H4225" t="inlineStr">
        <is>
          <t>United Kingdom</t>
        </is>
      </c>
      <c r="I4225" s="10">
        <f>IF(OR(G4225="",LEFT(A4225,1)="C",D4225&lt;=0,F4225&lt;=0,ISNUMBER(MATCH(B4225,NonProduct,0)),LEFT(B4225,5)="gift_",H4225&lt;&gt;"United Kingdom"),"Drop","Keep")</f>
        <v/>
      </c>
    </row>
    <row r="4226">
      <c r="A4226" t="n">
        <v>540357</v>
      </c>
      <c r="B4226" t="n">
        <v>21873</v>
      </c>
      <c r="C4226" t="inlineStr">
        <is>
          <t>IF YOU CAN'T STAND THE HEAT MUG</t>
        </is>
      </c>
      <c r="D4226" t="n">
        <v>108</v>
      </c>
      <c r="E4226" s="8" t="n">
        <v>40549.63472222222</v>
      </c>
      <c r="F4226" s="9" t="n">
        <v>0.42</v>
      </c>
      <c r="G4226" t="n">
        <v>13093</v>
      </c>
      <c r="H4226" t="inlineStr">
        <is>
          <t>United Kingdom</t>
        </is>
      </c>
      <c r="I4226" s="10">
        <f>IF(OR(G4226="",LEFT(A4226,1)="C",D4226&lt;=0,F4226&lt;=0,ISNUMBER(MATCH(B4226,NonProduct,0)),LEFT(B4226,5)="gift_",H4226&lt;&gt;"United Kingdom"),"Drop","Keep")</f>
        <v/>
      </c>
    </row>
    <row r="4227">
      <c r="A4227" t="n">
        <v>540357</v>
      </c>
      <c r="B4227" t="n">
        <v>21209</v>
      </c>
      <c r="C4227" t="inlineStr">
        <is>
          <t>MULTICOLOUR HONEYCOMB FAN</t>
        </is>
      </c>
      <c r="D4227" t="n">
        <v>48</v>
      </c>
      <c r="E4227" s="8" t="n">
        <v>40549.63472222222</v>
      </c>
      <c r="F4227" s="9" t="n">
        <v>0.65</v>
      </c>
      <c r="G4227" t="n">
        <v>13093</v>
      </c>
      <c r="H4227" t="inlineStr">
        <is>
          <t>United Kingdom</t>
        </is>
      </c>
      <c r="I4227" s="10">
        <f>IF(OR(G4227="",LEFT(A4227,1)="C",D4227&lt;=0,F4227&lt;=0,ISNUMBER(MATCH(B4227,NonProduct,0)),LEFT(B4227,5)="gift_",H4227&lt;&gt;"United Kingdom"),"Drop","Keep")</f>
        <v/>
      </c>
    </row>
    <row r="4228">
      <c r="A4228" t="n">
        <v>540357</v>
      </c>
      <c r="B4228" t="n">
        <v>21200</v>
      </c>
      <c r="C4228" t="inlineStr">
        <is>
          <t>MULTICOLOUR HONEYCOMB PAPER GARLAND</t>
        </is>
      </c>
      <c r="D4228" t="n">
        <v>48</v>
      </c>
      <c r="E4228" s="8" t="n">
        <v>40549.63472222222</v>
      </c>
      <c r="F4228" s="9" t="n">
        <v>0.65</v>
      </c>
      <c r="G4228" t="n">
        <v>13093</v>
      </c>
      <c r="H4228" t="inlineStr">
        <is>
          <t>United Kingdom</t>
        </is>
      </c>
      <c r="I4228" s="10">
        <f>IF(OR(G4228="",LEFT(A4228,1)="C",D4228&lt;=0,F4228&lt;=0,ISNUMBER(MATCH(B4228,NonProduct,0)),LEFT(B4228,5)="gift_",H4228&lt;&gt;"United Kingdom"),"Drop","Keep")</f>
        <v/>
      </c>
    </row>
    <row r="4229">
      <c r="A4229" t="n">
        <v>540357</v>
      </c>
      <c r="B4229" t="n">
        <v>21206</v>
      </c>
      <c r="C4229" t="inlineStr">
        <is>
          <t xml:space="preserve">STRAWBERRY HONEYCOMB  GARLAND </t>
        </is>
      </c>
      <c r="D4229" t="n">
        <v>48</v>
      </c>
      <c r="E4229" s="8" t="n">
        <v>40549.63472222222</v>
      </c>
      <c r="F4229" s="9" t="n">
        <v>0.65</v>
      </c>
      <c r="G4229" t="n">
        <v>13093</v>
      </c>
      <c r="H4229" t="inlineStr">
        <is>
          <t>United Kingdom</t>
        </is>
      </c>
      <c r="I4229" s="10">
        <f>IF(OR(G4229="",LEFT(A4229,1)="C",D4229&lt;=0,F4229&lt;=0,ISNUMBER(MATCH(B4229,NonProduct,0)),LEFT(B4229,5)="gift_",H4229&lt;&gt;"United Kingdom"),"Drop","Keep")</f>
        <v/>
      </c>
    </row>
    <row r="4230">
      <c r="A4230" t="n">
        <v>540357</v>
      </c>
      <c r="B4230" t="n">
        <v>22197</v>
      </c>
      <c r="C4230" t="inlineStr">
        <is>
          <t>SMALL POPCORN HOLDER</t>
        </is>
      </c>
      <c r="D4230" t="n">
        <v>24</v>
      </c>
      <c r="E4230" s="8" t="n">
        <v>40549.63472222222</v>
      </c>
      <c r="F4230" s="9" t="n">
        <v>0.85</v>
      </c>
      <c r="G4230" t="n">
        <v>13093</v>
      </c>
      <c r="H4230" t="inlineStr">
        <is>
          <t>United Kingdom</t>
        </is>
      </c>
      <c r="I4230" s="10">
        <f>IF(OR(G4230="",LEFT(A4230,1)="C",D4230&lt;=0,F4230&lt;=0,ISNUMBER(MATCH(B4230,NonProduct,0)),LEFT(B4230,5)="gift_",H4230&lt;&gt;"United Kingdom"),"Drop","Keep")</f>
        <v/>
      </c>
    </row>
    <row r="4231">
      <c r="A4231" t="n">
        <v>540357</v>
      </c>
      <c r="B4231" t="n">
        <v>48194</v>
      </c>
      <c r="C4231" t="inlineStr">
        <is>
          <t>DOORMAT HEARTS</t>
        </is>
      </c>
      <c r="D4231" t="n">
        <v>10</v>
      </c>
      <c r="E4231" s="8" t="n">
        <v>40549.63472222222</v>
      </c>
      <c r="F4231" s="9" t="n">
        <v>6.75</v>
      </c>
      <c r="G4231" t="n">
        <v>13093</v>
      </c>
      <c r="H4231" t="inlineStr">
        <is>
          <t>United Kingdom</t>
        </is>
      </c>
      <c r="I4231" s="10">
        <f>IF(OR(G4231="",LEFT(A4231,1)="C",D4231&lt;=0,F4231&lt;=0,ISNUMBER(MATCH(B4231,NonProduct,0)),LEFT(B4231,5)="gift_",H4231&lt;&gt;"United Kingdom"),"Drop","Keep")</f>
        <v/>
      </c>
    </row>
    <row r="4232">
      <c r="A4232" t="n">
        <v>540357</v>
      </c>
      <c r="B4232" t="n">
        <v>21495</v>
      </c>
      <c r="C4232" t="inlineStr">
        <is>
          <t>SKULLS AND CROSSBONES WRAP</t>
        </is>
      </c>
      <c r="D4232" t="n">
        <v>25</v>
      </c>
      <c r="E4232" s="8" t="n">
        <v>40549.63472222222</v>
      </c>
      <c r="F4232" s="9" t="n">
        <v>0.42</v>
      </c>
      <c r="G4232" t="n">
        <v>13093</v>
      </c>
      <c r="H4232" t="inlineStr">
        <is>
          <t>United Kingdom</t>
        </is>
      </c>
      <c r="I4232" s="10">
        <f>IF(OR(G4232="",LEFT(A4232,1)="C",D4232&lt;=0,F4232&lt;=0,ISNUMBER(MATCH(B4232,NonProduct,0)),LEFT(B4232,5)="gift_",H4232&lt;&gt;"United Kingdom"),"Drop","Keep")</f>
        <v/>
      </c>
    </row>
    <row r="4233">
      <c r="A4233" t="n">
        <v>540357</v>
      </c>
      <c r="B4233" t="inlineStr">
        <is>
          <t>16161U</t>
        </is>
      </c>
      <c r="C4233" t="inlineStr">
        <is>
          <t>WRAP SUKI AND FRIENDS</t>
        </is>
      </c>
      <c r="D4233" t="n">
        <v>25</v>
      </c>
      <c r="E4233" s="8" t="n">
        <v>40549.63472222222</v>
      </c>
      <c r="F4233" s="9" t="n">
        <v>0.42</v>
      </c>
      <c r="G4233" t="n">
        <v>13093</v>
      </c>
      <c r="H4233" t="inlineStr">
        <is>
          <t>United Kingdom</t>
        </is>
      </c>
      <c r="I4233" s="10">
        <f>IF(OR(G4233="",LEFT(A4233,1)="C",D4233&lt;=0,F4233&lt;=0,ISNUMBER(MATCH(B4233,NonProduct,0)),LEFT(B4233,5)="gift_",H4233&lt;&gt;"United Kingdom"),"Drop","Keep")</f>
        <v/>
      </c>
    </row>
    <row r="4234">
      <c r="A4234" t="n">
        <v>540357</v>
      </c>
      <c r="B4234" t="inlineStr">
        <is>
          <t>16161P</t>
        </is>
      </c>
      <c r="C4234" t="inlineStr">
        <is>
          <t xml:space="preserve">WRAP ENGLISH ROSE </t>
        </is>
      </c>
      <c r="D4234" t="n">
        <v>25</v>
      </c>
      <c r="E4234" s="8" t="n">
        <v>40549.63472222222</v>
      </c>
      <c r="F4234" s="9" t="n">
        <v>0.42</v>
      </c>
      <c r="G4234" t="n">
        <v>13093</v>
      </c>
      <c r="H4234" t="inlineStr">
        <is>
          <t>United Kingdom</t>
        </is>
      </c>
      <c r="I4234" s="10">
        <f>IF(OR(G4234="",LEFT(A4234,1)="C",D4234&lt;=0,F4234&lt;=0,ISNUMBER(MATCH(B4234,NonProduct,0)),LEFT(B4234,5)="gift_",H4234&lt;&gt;"United Kingdom"),"Drop","Keep")</f>
        <v/>
      </c>
    </row>
    <row r="4235">
      <c r="A4235" t="n">
        <v>540357</v>
      </c>
      <c r="B4235" t="n">
        <v>84375</v>
      </c>
      <c r="C4235" t="inlineStr">
        <is>
          <t>SET OF 20 KIDS COOKIE CUTTERS</t>
        </is>
      </c>
      <c r="D4235" t="n">
        <v>24</v>
      </c>
      <c r="E4235" s="8" t="n">
        <v>40549.63472222222</v>
      </c>
      <c r="F4235" s="9" t="n">
        <v>2.1</v>
      </c>
      <c r="G4235" t="n">
        <v>13093</v>
      </c>
      <c r="H4235" t="inlineStr">
        <is>
          <t>United Kingdom</t>
        </is>
      </c>
      <c r="I4235" s="10">
        <f>IF(OR(G4235="",LEFT(A4235,1)="C",D4235&lt;=0,F4235&lt;=0,ISNUMBER(MATCH(B4235,NonProduct,0)),LEFT(B4235,5)="gift_",H4235&lt;&gt;"United Kingdom"),"Drop","Keep")</f>
        <v/>
      </c>
    </row>
    <row r="4236">
      <c r="A4236" t="n">
        <v>540357</v>
      </c>
      <c r="B4236" t="n">
        <v>84050</v>
      </c>
      <c r="C4236" t="inlineStr">
        <is>
          <t>PINK HEART SHAPE EGG FRYING PAN</t>
        </is>
      </c>
      <c r="D4236" t="n">
        <v>36</v>
      </c>
      <c r="E4236" s="8" t="n">
        <v>40549.63472222222</v>
      </c>
      <c r="F4236" s="9" t="n">
        <v>1.65</v>
      </c>
      <c r="G4236" t="n">
        <v>13093</v>
      </c>
      <c r="H4236" t="inlineStr">
        <is>
          <t>United Kingdom</t>
        </is>
      </c>
      <c r="I4236" s="10">
        <f>IF(OR(G4236="",LEFT(A4236,1)="C",D4236&lt;=0,F4236&lt;=0,ISNUMBER(MATCH(B4236,NonProduct,0)),LEFT(B4236,5)="gift_",H4236&lt;&gt;"United Kingdom"),"Drop","Keep")</f>
        <v/>
      </c>
    </row>
    <row r="4237">
      <c r="A4237" t="n">
        <v>540357</v>
      </c>
      <c r="B4237" t="n">
        <v>48116</v>
      </c>
      <c r="C4237" t="inlineStr">
        <is>
          <t>DOORMAT MULTICOLOUR STRIPE</t>
        </is>
      </c>
      <c r="D4237" t="n">
        <v>10</v>
      </c>
      <c r="E4237" s="8" t="n">
        <v>40549.63472222222</v>
      </c>
      <c r="F4237" s="9" t="n">
        <v>6.75</v>
      </c>
      <c r="G4237" t="n">
        <v>13093</v>
      </c>
      <c r="H4237" t="inlineStr">
        <is>
          <t>United Kingdom</t>
        </is>
      </c>
      <c r="I4237" s="10">
        <f>IF(OR(G4237="",LEFT(A4237,1)="C",D4237&lt;=0,F4237&lt;=0,ISNUMBER(MATCH(B4237,NonProduct,0)),LEFT(B4237,5)="gift_",H4237&lt;&gt;"United Kingdom"),"Drop","Keep")</f>
        <v/>
      </c>
    </row>
    <row r="4238">
      <c r="A4238" t="n">
        <v>540357</v>
      </c>
      <c r="B4238" t="n">
        <v>22963</v>
      </c>
      <c r="C4238" t="inlineStr">
        <is>
          <t>JAM JAR WITH GREEN LID</t>
        </is>
      </c>
      <c r="D4238" t="n">
        <v>96</v>
      </c>
      <c r="E4238" s="8" t="n">
        <v>40549.63472222222</v>
      </c>
      <c r="F4238" s="9" t="n">
        <v>0.72</v>
      </c>
      <c r="G4238" t="n">
        <v>13093</v>
      </c>
      <c r="H4238" t="inlineStr">
        <is>
          <t>United Kingdom</t>
        </is>
      </c>
      <c r="I4238" s="10">
        <f>IF(OR(G4238="",LEFT(A4238,1)="C",D4238&lt;=0,F4238&lt;=0,ISNUMBER(MATCH(B4238,NonProduct,0)),LEFT(B4238,5)="gift_",H4238&lt;&gt;"United Kingdom"),"Drop","Keep")</f>
        <v/>
      </c>
    </row>
    <row r="4239">
      <c r="A4239" t="n">
        <v>540357</v>
      </c>
      <c r="B4239" t="n">
        <v>22962</v>
      </c>
      <c r="C4239" t="inlineStr">
        <is>
          <t>JAM JAR WITH PINK LID</t>
        </is>
      </c>
      <c r="D4239" t="n">
        <v>96</v>
      </c>
      <c r="E4239" s="8" t="n">
        <v>40549.63472222222</v>
      </c>
      <c r="F4239" s="9" t="n">
        <v>0.72</v>
      </c>
      <c r="G4239" t="n">
        <v>13093</v>
      </c>
      <c r="H4239" t="inlineStr">
        <is>
          <t>United Kingdom</t>
        </is>
      </c>
      <c r="I4239" s="10">
        <f>IF(OR(G4239="",LEFT(A4239,1)="C",D4239&lt;=0,F4239&lt;=0,ISNUMBER(MATCH(B4239,NonProduct,0)),LEFT(B4239,5)="gift_",H4239&lt;&gt;"United Kingdom"),"Drop","Keep")</f>
        <v/>
      </c>
    </row>
    <row r="4240">
      <c r="A4240" t="n">
        <v>540357</v>
      </c>
      <c r="B4240" t="n">
        <v>22849</v>
      </c>
      <c r="C4240" t="inlineStr">
        <is>
          <t>BREAD BIN DINER STYLE MINT</t>
        </is>
      </c>
      <c r="D4240" t="n">
        <v>4</v>
      </c>
      <c r="E4240" s="8" t="n">
        <v>40549.63472222222</v>
      </c>
      <c r="F4240" s="9" t="n">
        <v>14.95</v>
      </c>
      <c r="G4240" t="n">
        <v>13093</v>
      </c>
      <c r="H4240" t="inlineStr">
        <is>
          <t>United Kingdom</t>
        </is>
      </c>
      <c r="I4240" s="10">
        <f>IF(OR(G4240="",LEFT(A4240,1)="C",D4240&lt;=0,F4240&lt;=0,ISNUMBER(MATCH(B4240,NonProduct,0)),LEFT(B4240,5)="gift_",H4240&lt;&gt;"United Kingdom"),"Drop","Keep")</f>
        <v/>
      </c>
    </row>
    <row r="4241">
      <c r="A4241" t="n">
        <v>540357</v>
      </c>
      <c r="B4241" t="n">
        <v>22846</v>
      </c>
      <c r="C4241" t="inlineStr">
        <is>
          <t xml:space="preserve">BREAD BIN DINER STYLE RED </t>
        </is>
      </c>
      <c r="D4241" t="n">
        <v>4</v>
      </c>
      <c r="E4241" s="8" t="n">
        <v>40549.63472222222</v>
      </c>
      <c r="F4241" s="9" t="n">
        <v>14.95</v>
      </c>
      <c r="G4241" t="n">
        <v>13093</v>
      </c>
      <c r="H4241" t="inlineStr">
        <is>
          <t>United Kingdom</t>
        </is>
      </c>
      <c r="I4241" s="10">
        <f>IF(OR(G4241="",LEFT(A4241,1)="C",D4241&lt;=0,F4241&lt;=0,ISNUMBER(MATCH(B4241,NonProduct,0)),LEFT(B4241,5)="gift_",H4241&lt;&gt;"United Kingdom"),"Drop","Keep")</f>
        <v/>
      </c>
    </row>
    <row r="4242">
      <c r="A4242" t="n">
        <v>540357</v>
      </c>
      <c r="B4242" t="n">
        <v>22723</v>
      </c>
      <c r="C4242" t="inlineStr">
        <is>
          <t>SET OF 6 HERB TINS SKETCHBOOK</t>
        </is>
      </c>
      <c r="D4242" t="n">
        <v>24</v>
      </c>
      <c r="E4242" s="8" t="n">
        <v>40549.63472222222</v>
      </c>
      <c r="F4242" s="9" t="n">
        <v>3.45</v>
      </c>
      <c r="G4242" t="n">
        <v>13093</v>
      </c>
      <c r="H4242" t="inlineStr">
        <is>
          <t>United Kingdom</t>
        </is>
      </c>
      <c r="I4242" s="10">
        <f>IF(OR(G4242="",LEFT(A4242,1)="C",D4242&lt;=0,F4242&lt;=0,ISNUMBER(MATCH(B4242,NonProduct,0)),LEFT(B4242,5)="gift_",H4242&lt;&gt;"United Kingdom"),"Drop","Keep")</f>
        <v/>
      </c>
    </row>
    <row r="4243">
      <c r="A4243" t="n">
        <v>540357</v>
      </c>
      <c r="B4243" t="n">
        <v>22722</v>
      </c>
      <c r="C4243" t="inlineStr">
        <is>
          <t>SET OF 6 SPICE TINS PANTRY DESIGN</t>
        </is>
      </c>
      <c r="D4243" t="n">
        <v>24</v>
      </c>
      <c r="E4243" s="8" t="n">
        <v>40549.63472222222</v>
      </c>
      <c r="F4243" s="9" t="n">
        <v>3.45</v>
      </c>
      <c r="G4243" t="n">
        <v>13093</v>
      </c>
      <c r="H4243" t="inlineStr">
        <is>
          <t>United Kingdom</t>
        </is>
      </c>
      <c r="I4243" s="10">
        <f>IF(OR(G4243="",LEFT(A4243,1)="C",D4243&lt;=0,F4243&lt;=0,ISNUMBER(MATCH(B4243,NonProduct,0)),LEFT(B4243,5)="gift_",H4243&lt;&gt;"United Kingdom"),"Drop","Keep")</f>
        <v/>
      </c>
    </row>
    <row r="4244">
      <c r="A4244" t="n">
        <v>540357</v>
      </c>
      <c r="B4244" t="n">
        <v>22692</v>
      </c>
      <c r="C4244" t="inlineStr">
        <is>
          <t>DOORMAT WELCOME TO OUR HOME</t>
        </is>
      </c>
      <c r="D4244" t="n">
        <v>10</v>
      </c>
      <c r="E4244" s="8" t="n">
        <v>40549.63472222222</v>
      </c>
      <c r="F4244" s="9" t="n">
        <v>6.75</v>
      </c>
      <c r="G4244" t="n">
        <v>13093</v>
      </c>
      <c r="H4244" t="inlineStr">
        <is>
          <t>United Kingdom</t>
        </is>
      </c>
      <c r="I4244" s="10">
        <f>IF(OR(G4244="",LEFT(A4244,1)="C",D4244&lt;=0,F4244&lt;=0,ISNUMBER(MATCH(B4244,NonProduct,0)),LEFT(B4244,5)="gift_",H4244&lt;&gt;"United Kingdom"),"Drop","Keep")</f>
        <v/>
      </c>
    </row>
    <row r="4245">
      <c r="A4245" t="n">
        <v>540357</v>
      </c>
      <c r="B4245" t="n">
        <v>22630</v>
      </c>
      <c r="C4245" t="inlineStr">
        <is>
          <t>DOLLY GIRL LUNCH BOX</t>
        </is>
      </c>
      <c r="D4245" t="n">
        <v>12</v>
      </c>
      <c r="E4245" s="8" t="n">
        <v>40549.63472222222</v>
      </c>
      <c r="F4245" s="9" t="n">
        <v>1.95</v>
      </c>
      <c r="G4245" t="n">
        <v>13093</v>
      </c>
      <c r="H4245" t="inlineStr">
        <is>
          <t>United Kingdom</t>
        </is>
      </c>
      <c r="I4245" s="10">
        <f>IF(OR(G4245="",LEFT(A4245,1)="C",D4245&lt;=0,F4245&lt;=0,ISNUMBER(MATCH(B4245,NonProduct,0)),LEFT(B4245,5)="gift_",H4245&lt;&gt;"United Kingdom"),"Drop","Keep")</f>
        <v/>
      </c>
    </row>
    <row r="4246">
      <c r="A4246" t="n">
        <v>540357</v>
      </c>
      <c r="B4246" t="n">
        <v>22629</v>
      </c>
      <c r="C4246" t="inlineStr">
        <is>
          <t xml:space="preserve">SPACEBOY LUNCH BOX </t>
        </is>
      </c>
      <c r="D4246" t="n">
        <v>12</v>
      </c>
      <c r="E4246" s="8" t="n">
        <v>40549.63472222222</v>
      </c>
      <c r="F4246" s="9" t="n">
        <v>1.95</v>
      </c>
      <c r="G4246" t="n">
        <v>13093</v>
      </c>
      <c r="H4246" t="inlineStr">
        <is>
          <t>United Kingdom</t>
        </is>
      </c>
      <c r="I4246" s="10">
        <f>IF(OR(G4246="",LEFT(A4246,1)="C",D4246&lt;=0,F4246&lt;=0,ISNUMBER(MATCH(B4246,NonProduct,0)),LEFT(B4246,5)="gift_",H4246&lt;&gt;"United Kingdom"),"Drop","Keep")</f>
        <v/>
      </c>
    </row>
    <row r="4247">
      <c r="A4247" t="n">
        <v>540357</v>
      </c>
      <c r="B4247" t="n">
        <v>22383</v>
      </c>
      <c r="C4247" t="inlineStr">
        <is>
          <t xml:space="preserve">LUNCH BAG SUKI  DESIGN </t>
        </is>
      </c>
      <c r="D4247" t="n">
        <v>20</v>
      </c>
      <c r="E4247" s="8" t="n">
        <v>40549.63472222222</v>
      </c>
      <c r="F4247" s="9" t="n">
        <v>1.65</v>
      </c>
      <c r="G4247" t="n">
        <v>13093</v>
      </c>
      <c r="H4247" t="inlineStr">
        <is>
          <t>United Kingdom</t>
        </is>
      </c>
      <c r="I4247" s="10">
        <f>IF(OR(G4247="",LEFT(A4247,1)="C",D4247&lt;=0,F4247&lt;=0,ISNUMBER(MATCH(B4247,NonProduct,0)),LEFT(B4247,5)="gift_",H4247&lt;&gt;"United Kingdom"),"Drop","Keep")</f>
        <v/>
      </c>
    </row>
    <row r="4248">
      <c r="A4248" t="n">
        <v>540357</v>
      </c>
      <c r="B4248" t="n">
        <v>22382</v>
      </c>
      <c r="C4248" t="inlineStr">
        <is>
          <t xml:space="preserve">LUNCH BAG SPACEBOY DESIGN </t>
        </is>
      </c>
      <c r="D4248" t="n">
        <v>20</v>
      </c>
      <c r="E4248" s="8" t="n">
        <v>40549.63472222222</v>
      </c>
      <c r="F4248" s="9" t="n">
        <v>1.65</v>
      </c>
      <c r="G4248" t="n">
        <v>13093</v>
      </c>
      <c r="H4248" t="inlineStr">
        <is>
          <t>United Kingdom</t>
        </is>
      </c>
      <c r="I4248" s="10">
        <f>IF(OR(G4248="",LEFT(A4248,1)="C",D4248&lt;=0,F4248&lt;=0,ISNUMBER(MATCH(B4248,NonProduct,0)),LEFT(B4248,5)="gift_",H4248&lt;&gt;"United Kingdom"),"Drop","Keep")</f>
        <v/>
      </c>
    </row>
    <row r="4249">
      <c r="A4249" t="n">
        <v>540357</v>
      </c>
      <c r="B4249" t="n">
        <v>22378</v>
      </c>
      <c r="C4249" t="inlineStr">
        <is>
          <t xml:space="preserve">WALL TIDY RETROSPOT </t>
        </is>
      </c>
      <c r="D4249" t="n">
        <v>20</v>
      </c>
      <c r="E4249" s="8" t="n">
        <v>40549.63472222222</v>
      </c>
      <c r="F4249" s="9" t="n">
        <v>0.85</v>
      </c>
      <c r="G4249" t="n">
        <v>13093</v>
      </c>
      <c r="H4249" t="inlineStr">
        <is>
          <t>United Kingdom</t>
        </is>
      </c>
      <c r="I4249" s="10">
        <f>IF(OR(G4249="",LEFT(A4249,1)="C",D4249&lt;=0,F4249&lt;=0,ISNUMBER(MATCH(B4249,NonProduct,0)),LEFT(B4249,5)="gift_",H4249&lt;&gt;"United Kingdom"),"Drop","Keep")</f>
        <v/>
      </c>
    </row>
    <row r="4250">
      <c r="A4250" t="n">
        <v>540357</v>
      </c>
      <c r="B4250" t="n">
        <v>22352</v>
      </c>
      <c r="C4250" t="inlineStr">
        <is>
          <t xml:space="preserve">LUNCH BOX WITH CUTLERY RETROSPOT </t>
        </is>
      </c>
      <c r="D4250" t="n">
        <v>6</v>
      </c>
      <c r="E4250" s="8" t="n">
        <v>40549.63472222222</v>
      </c>
      <c r="F4250" s="9" t="n">
        <v>2.55</v>
      </c>
      <c r="G4250" t="n">
        <v>13093</v>
      </c>
      <c r="H4250" t="inlineStr">
        <is>
          <t>United Kingdom</t>
        </is>
      </c>
      <c r="I4250" s="10">
        <f>IF(OR(G4250="",LEFT(A4250,1)="C",D4250&lt;=0,F4250&lt;=0,ISNUMBER(MATCH(B4250,NonProduct,0)),LEFT(B4250,5)="gift_",H4250&lt;&gt;"United Kingdom"),"Drop","Keep")</f>
        <v/>
      </c>
    </row>
    <row r="4251">
      <c r="A4251" t="n">
        <v>540357</v>
      </c>
      <c r="B4251" t="n">
        <v>22136</v>
      </c>
      <c r="C4251" t="inlineStr">
        <is>
          <t>LOVE HEART SOCK HANGER</t>
        </is>
      </c>
      <c r="D4251" t="n">
        <v>24</v>
      </c>
      <c r="E4251" s="8" t="n">
        <v>40549.63472222222</v>
      </c>
      <c r="F4251" s="9" t="n">
        <v>1.65</v>
      </c>
      <c r="G4251" t="n">
        <v>13093</v>
      </c>
      <c r="H4251" t="inlineStr">
        <is>
          <t>United Kingdom</t>
        </is>
      </c>
      <c r="I4251" s="10">
        <f>IF(OR(G4251="",LEFT(A4251,1)="C",D4251&lt;=0,F4251&lt;=0,ISNUMBER(MATCH(B4251,NonProduct,0)),LEFT(B4251,5)="gift_",H4251&lt;&gt;"United Kingdom"),"Drop","Keep")</f>
        <v/>
      </c>
    </row>
    <row r="4252">
      <c r="A4252" t="n">
        <v>540357</v>
      </c>
      <c r="B4252" t="n">
        <v>20728</v>
      </c>
      <c r="C4252" t="inlineStr">
        <is>
          <t>LUNCH BAG CARS BLUE</t>
        </is>
      </c>
      <c r="D4252" t="n">
        <v>20</v>
      </c>
      <c r="E4252" s="8" t="n">
        <v>40549.63472222222</v>
      </c>
      <c r="F4252" s="9" t="n">
        <v>1.65</v>
      </c>
      <c r="G4252" t="n">
        <v>13093</v>
      </c>
      <c r="H4252" t="inlineStr">
        <is>
          <t>United Kingdom</t>
        </is>
      </c>
      <c r="I4252" s="10">
        <f>IF(OR(G4252="",LEFT(A4252,1)="C",D4252&lt;=0,F4252&lt;=0,ISNUMBER(MATCH(B4252,NonProduct,0)),LEFT(B4252,5)="gift_",H4252&lt;&gt;"United Kingdom"),"Drop","Keep")</f>
        <v/>
      </c>
    </row>
    <row r="4253">
      <c r="A4253" t="n">
        <v>540357</v>
      </c>
      <c r="B4253" t="n">
        <v>20726</v>
      </c>
      <c r="C4253" t="inlineStr">
        <is>
          <t>LUNCH BAG WOODLAND</t>
        </is>
      </c>
      <c r="D4253" t="n">
        <v>20</v>
      </c>
      <c r="E4253" s="8" t="n">
        <v>40549.63472222222</v>
      </c>
      <c r="F4253" s="9" t="n">
        <v>1.65</v>
      </c>
      <c r="G4253" t="n">
        <v>13093</v>
      </c>
      <c r="H4253" t="inlineStr">
        <is>
          <t>United Kingdom</t>
        </is>
      </c>
      <c r="I4253" s="10">
        <f>IF(OR(G4253="",LEFT(A4253,1)="C",D4253&lt;=0,F4253&lt;=0,ISNUMBER(MATCH(B4253,NonProduct,0)),LEFT(B4253,5)="gift_",H4253&lt;&gt;"United Kingdom"),"Drop","Keep")</f>
        <v/>
      </c>
    </row>
    <row r="4254">
      <c r="A4254" t="n">
        <v>540357</v>
      </c>
      <c r="B4254" t="n">
        <v>20725</v>
      </c>
      <c r="C4254" t="inlineStr">
        <is>
          <t>LUNCH BAG RED RETROSPOT</t>
        </is>
      </c>
      <c r="D4254" t="n">
        <v>20</v>
      </c>
      <c r="E4254" s="8" t="n">
        <v>40549.63472222222</v>
      </c>
      <c r="F4254" s="9" t="n">
        <v>1.65</v>
      </c>
      <c r="G4254" t="n">
        <v>13093</v>
      </c>
      <c r="H4254" t="inlineStr">
        <is>
          <t>United Kingdom</t>
        </is>
      </c>
      <c r="I4254" s="10">
        <f>IF(OR(G4254="",LEFT(A4254,1)="C",D4254&lt;=0,F4254&lt;=0,ISNUMBER(MATCH(B4254,NonProduct,0)),LEFT(B4254,5)="gift_",H4254&lt;&gt;"United Kingdom"),"Drop","Keep")</f>
        <v/>
      </c>
    </row>
    <row r="4255">
      <c r="A4255" t="n">
        <v>540358</v>
      </c>
      <c r="B4255" t="n">
        <v>20801</v>
      </c>
      <c r="C4255" t="inlineStr">
        <is>
          <t>LARGE PINK GLASS SUNDAE DISH</t>
        </is>
      </c>
      <c r="D4255" t="n">
        <v>16</v>
      </c>
      <c r="E4255" s="8" t="n">
        <v>40549.64236111111</v>
      </c>
      <c r="F4255" s="9" t="n">
        <v>0.75</v>
      </c>
      <c r="G4255" t="n">
        <v>13599</v>
      </c>
      <c r="H4255" t="inlineStr">
        <is>
          <t>United Kingdom</t>
        </is>
      </c>
      <c r="I4255" s="10">
        <f>IF(OR(G4255="",LEFT(A4255,1)="C",D4255&lt;=0,F4255&lt;=0,ISNUMBER(MATCH(B4255,NonProduct,0)),LEFT(B4255,5)="gift_",H4255&lt;&gt;"United Kingdom"),"Drop","Keep")</f>
        <v/>
      </c>
    </row>
    <row r="4256">
      <c r="A4256" t="n">
        <v>540358</v>
      </c>
      <c r="B4256" t="n">
        <v>20803</v>
      </c>
      <c r="C4256" t="inlineStr">
        <is>
          <t>SMALL PINK GLASS SUNDAE DISH</t>
        </is>
      </c>
      <c r="D4256" t="n">
        <v>36</v>
      </c>
      <c r="E4256" s="8" t="n">
        <v>40549.64236111111</v>
      </c>
      <c r="F4256" s="9" t="n">
        <v>0.42</v>
      </c>
      <c r="G4256" t="n">
        <v>13599</v>
      </c>
      <c r="H4256" t="inlineStr">
        <is>
          <t>United Kingdom</t>
        </is>
      </c>
      <c r="I4256" s="10">
        <f>IF(OR(G4256="",LEFT(A4256,1)="C",D4256&lt;=0,F4256&lt;=0,ISNUMBER(MATCH(B4256,NonProduct,0)),LEFT(B4256,5)="gift_",H4256&lt;&gt;"United Kingdom"),"Drop","Keep")</f>
        <v/>
      </c>
    </row>
    <row r="4257">
      <c r="A4257" t="n">
        <v>540358</v>
      </c>
      <c r="B4257" t="n">
        <v>21200</v>
      </c>
      <c r="C4257" t="inlineStr">
        <is>
          <t>MULTICOLOUR HONEYCOMB PAPER GARLAND</t>
        </is>
      </c>
      <c r="D4257" t="n">
        <v>48</v>
      </c>
      <c r="E4257" s="8" t="n">
        <v>40549.64236111111</v>
      </c>
      <c r="F4257" s="9" t="n">
        <v>0.65</v>
      </c>
      <c r="G4257" t="n">
        <v>13599</v>
      </c>
      <c r="H4257" t="inlineStr">
        <is>
          <t>United Kingdom</t>
        </is>
      </c>
      <c r="I4257" s="10">
        <f>IF(OR(G4257="",LEFT(A4257,1)="C",D4257&lt;=0,F4257&lt;=0,ISNUMBER(MATCH(B4257,NonProduct,0)),LEFT(B4257,5)="gift_",H4257&lt;&gt;"United Kingdom"),"Drop","Keep")</f>
        <v/>
      </c>
    </row>
    <row r="4258">
      <c r="A4258" t="n">
        <v>540358</v>
      </c>
      <c r="B4258" t="n">
        <v>21620</v>
      </c>
      <c r="C4258" t="inlineStr">
        <is>
          <t>SET OF 4 ROSE BOTANICAL CANDLES</t>
        </is>
      </c>
      <c r="D4258" t="n">
        <v>12</v>
      </c>
      <c r="E4258" s="8" t="n">
        <v>40549.64236111111</v>
      </c>
      <c r="F4258" s="9" t="n">
        <v>1.25</v>
      </c>
      <c r="G4258" t="n">
        <v>13599</v>
      </c>
      <c r="H4258" t="inlineStr">
        <is>
          <t>United Kingdom</t>
        </is>
      </c>
      <c r="I4258" s="10">
        <f>IF(OR(G4258="",LEFT(A4258,1)="C",D4258&lt;=0,F4258&lt;=0,ISNUMBER(MATCH(B4258,NonProduct,0)),LEFT(B4258,5)="gift_",H4258&lt;&gt;"United Kingdom"),"Drop","Keep")</f>
        <v/>
      </c>
    </row>
    <row r="4259">
      <c r="A4259" t="n">
        <v>540358</v>
      </c>
      <c r="B4259" t="n">
        <v>84819</v>
      </c>
      <c r="C4259" t="inlineStr">
        <is>
          <t>DANISH ROSE ROUND SEWING BOX</t>
        </is>
      </c>
      <c r="D4259" t="n">
        <v>16</v>
      </c>
      <c r="E4259" s="8" t="n">
        <v>40549.64236111111</v>
      </c>
      <c r="F4259" s="9" t="n">
        <v>0.85</v>
      </c>
      <c r="G4259" t="n">
        <v>13599</v>
      </c>
      <c r="H4259" t="inlineStr">
        <is>
          <t>United Kingdom</t>
        </is>
      </c>
      <c r="I4259" s="10">
        <f>IF(OR(G4259="",LEFT(A4259,1)="C",D4259&lt;=0,F4259&lt;=0,ISNUMBER(MATCH(B4259,NonProduct,0)),LEFT(B4259,5)="gift_",H4259&lt;&gt;"United Kingdom"),"Drop","Keep")</f>
        <v/>
      </c>
    </row>
    <row r="4260">
      <c r="A4260" t="n">
        <v>540358</v>
      </c>
      <c r="B4260" t="inlineStr">
        <is>
          <t>84406B</t>
        </is>
      </c>
      <c r="C4260" t="inlineStr">
        <is>
          <t>CREAM CUPID HEARTS COAT HANGER</t>
        </is>
      </c>
      <c r="D4260" t="n">
        <v>32</v>
      </c>
      <c r="E4260" s="8" t="n">
        <v>40549.64236111111</v>
      </c>
      <c r="F4260" s="9" t="n">
        <v>2.75</v>
      </c>
      <c r="G4260" t="n">
        <v>13599</v>
      </c>
      <c r="H4260" t="inlineStr">
        <is>
          <t>United Kingdom</t>
        </is>
      </c>
      <c r="I4260" s="10">
        <f>IF(OR(G4260="",LEFT(A4260,1)="C",D4260&lt;=0,F4260&lt;=0,ISNUMBER(MATCH(B4260,NonProduct,0)),LEFT(B4260,5)="gift_",H4260&lt;&gt;"United Kingdom"),"Drop","Keep")</f>
        <v/>
      </c>
    </row>
    <row r="4261">
      <c r="A4261" t="n">
        <v>540358</v>
      </c>
      <c r="B4261" t="n">
        <v>21755</v>
      </c>
      <c r="C4261" t="inlineStr">
        <is>
          <t>LOVE BUILDING BLOCK WORD</t>
        </is>
      </c>
      <c r="D4261" t="n">
        <v>18</v>
      </c>
      <c r="E4261" s="8" t="n">
        <v>40549.64236111111</v>
      </c>
      <c r="F4261" s="9" t="n">
        <v>5.45</v>
      </c>
      <c r="G4261" t="n">
        <v>13599</v>
      </c>
      <c r="H4261" t="inlineStr">
        <is>
          <t>United Kingdom</t>
        </is>
      </c>
      <c r="I4261" s="10">
        <f>IF(OR(G4261="",LEFT(A4261,1)="C",D4261&lt;=0,F4261&lt;=0,ISNUMBER(MATCH(B4261,NonProduct,0)),LEFT(B4261,5)="gift_",H4261&lt;&gt;"United Kingdom"),"Drop","Keep")</f>
        <v/>
      </c>
    </row>
    <row r="4262">
      <c r="A4262" t="n">
        <v>540358</v>
      </c>
      <c r="B4262" t="n">
        <v>22791</v>
      </c>
      <c r="C4262" t="inlineStr">
        <is>
          <t>T-LIGHT GLASS FLUTED ANTIQUE</t>
        </is>
      </c>
      <c r="D4262" t="n">
        <v>72</v>
      </c>
      <c r="E4262" s="8" t="n">
        <v>40549.64236111111</v>
      </c>
      <c r="F4262" s="9" t="n">
        <v>1.06</v>
      </c>
      <c r="G4262" t="n">
        <v>13599</v>
      </c>
      <c r="H4262" t="inlineStr">
        <is>
          <t>United Kingdom</t>
        </is>
      </c>
      <c r="I4262" s="10">
        <f>IF(OR(G4262="",LEFT(A4262,1)="C",D4262&lt;=0,F4262&lt;=0,ISNUMBER(MATCH(B4262,NonProduct,0)),LEFT(B4262,5)="gift_",H4262&lt;&gt;"United Kingdom"),"Drop","Keep")</f>
        <v/>
      </c>
    </row>
    <row r="4263">
      <c r="A4263" t="n">
        <v>540358</v>
      </c>
      <c r="B4263" t="n">
        <v>22469</v>
      </c>
      <c r="C4263" t="inlineStr">
        <is>
          <t>HEART OF WICKER SMALL</t>
        </is>
      </c>
      <c r="D4263" t="n">
        <v>12</v>
      </c>
      <c r="E4263" s="8" t="n">
        <v>40549.64236111111</v>
      </c>
      <c r="F4263" s="9" t="n">
        <v>1.65</v>
      </c>
      <c r="G4263" t="n">
        <v>13599</v>
      </c>
      <c r="H4263" t="inlineStr">
        <is>
          <t>United Kingdom</t>
        </is>
      </c>
      <c r="I4263" s="10">
        <f>IF(OR(G4263="",LEFT(A4263,1)="C",D4263&lt;=0,F4263&lt;=0,ISNUMBER(MATCH(B4263,NonProduct,0)),LEFT(B4263,5)="gift_",H4263&lt;&gt;"United Kingdom"),"Drop","Keep")</f>
        <v/>
      </c>
    </row>
    <row r="4264">
      <c r="A4264" t="n">
        <v>540359</v>
      </c>
      <c r="B4264" t="inlineStr">
        <is>
          <t>51014A</t>
        </is>
      </c>
      <c r="C4264" t="inlineStr">
        <is>
          <t>FEATHER PEN,HOT PINK</t>
        </is>
      </c>
      <c r="D4264" t="n">
        <v>12</v>
      </c>
      <c r="E4264" s="8" t="n">
        <v>40549.64513888889</v>
      </c>
      <c r="F4264" s="9" t="n">
        <v>0.85</v>
      </c>
      <c r="G4264" t="n">
        <v>18041</v>
      </c>
      <c r="H4264" t="inlineStr">
        <is>
          <t>United Kingdom</t>
        </is>
      </c>
      <c r="I4264" s="10">
        <f>IF(OR(G4264="",LEFT(A4264,1)="C",D4264&lt;=0,F4264&lt;=0,ISNUMBER(MATCH(B4264,NonProduct,0)),LEFT(B4264,5)="gift_",H4264&lt;&gt;"United Kingdom"),"Drop","Keep")</f>
        <v/>
      </c>
    </row>
    <row r="4265">
      <c r="A4265" t="n">
        <v>540359</v>
      </c>
      <c r="B4265" t="n">
        <v>21242</v>
      </c>
      <c r="C4265" t="inlineStr">
        <is>
          <t xml:space="preserve">RED RETROSPOT PLATE </t>
        </is>
      </c>
      <c r="D4265" t="n">
        <v>8</v>
      </c>
      <c r="E4265" s="8" t="n">
        <v>40549.64513888889</v>
      </c>
      <c r="F4265" s="9" t="n">
        <v>1.69</v>
      </c>
      <c r="G4265" t="n">
        <v>18041</v>
      </c>
      <c r="H4265" t="inlineStr">
        <is>
          <t>United Kingdom</t>
        </is>
      </c>
      <c r="I4265" s="10">
        <f>IF(OR(G4265="",LEFT(A4265,1)="C",D4265&lt;=0,F4265&lt;=0,ISNUMBER(MATCH(B4265,NonProduct,0)),LEFT(B4265,5)="gift_",H4265&lt;&gt;"United Kingdom"),"Drop","Keep")</f>
        <v/>
      </c>
    </row>
    <row r="4266">
      <c r="A4266" t="n">
        <v>540359</v>
      </c>
      <c r="B4266" t="inlineStr">
        <is>
          <t>84997A</t>
        </is>
      </c>
      <c r="C4266" t="inlineStr">
        <is>
          <t>GREEN 3 PIECE POLKADOT CUTLERY SET</t>
        </is>
      </c>
      <c r="D4266" t="n">
        <v>8</v>
      </c>
      <c r="E4266" s="8" t="n">
        <v>40549.64513888889</v>
      </c>
      <c r="F4266" s="9" t="n">
        <v>3.75</v>
      </c>
      <c r="G4266" t="n">
        <v>18041</v>
      </c>
      <c r="H4266" t="inlineStr">
        <is>
          <t>United Kingdom</t>
        </is>
      </c>
      <c r="I4266" s="10">
        <f>IF(OR(G4266="",LEFT(A4266,1)="C",D4266&lt;=0,F4266&lt;=0,ISNUMBER(MATCH(B4266,NonProduct,0)),LEFT(B4266,5)="gift_",H4266&lt;&gt;"United Kingdom"),"Drop","Keep")</f>
        <v/>
      </c>
    </row>
    <row r="4267">
      <c r="A4267" t="n">
        <v>540359</v>
      </c>
      <c r="B4267" t="inlineStr">
        <is>
          <t>84997B</t>
        </is>
      </c>
      <c r="C4267" t="inlineStr">
        <is>
          <t>RED 3 PIECE RETROSPOT CUTLERY SET</t>
        </is>
      </c>
      <c r="D4267" t="n">
        <v>8</v>
      </c>
      <c r="E4267" s="8" t="n">
        <v>40549.64513888889</v>
      </c>
      <c r="F4267" s="9" t="n">
        <v>3.75</v>
      </c>
      <c r="G4267" t="n">
        <v>18041</v>
      </c>
      <c r="H4267" t="inlineStr">
        <is>
          <t>United Kingdom</t>
        </is>
      </c>
      <c r="I4267" s="10">
        <f>IF(OR(G4267="",LEFT(A4267,1)="C",D4267&lt;=0,F4267&lt;=0,ISNUMBER(MATCH(B4267,NonProduct,0)),LEFT(B4267,5)="gift_",H4267&lt;&gt;"United Kingdom"),"Drop","Keep")</f>
        <v/>
      </c>
    </row>
    <row r="4268">
      <c r="A4268" t="n">
        <v>540359</v>
      </c>
      <c r="B4268" t="inlineStr">
        <is>
          <t>84997B</t>
        </is>
      </c>
      <c r="C4268" t="inlineStr">
        <is>
          <t>RED 3 PIECE RETROSPOT CUTLERY SET</t>
        </is>
      </c>
      <c r="D4268" t="n">
        <v>4</v>
      </c>
      <c r="E4268" s="8" t="n">
        <v>40549.64513888889</v>
      </c>
      <c r="F4268" s="9" t="n">
        <v>3.75</v>
      </c>
      <c r="G4268" t="n">
        <v>18041</v>
      </c>
      <c r="H4268" t="inlineStr">
        <is>
          <t>United Kingdom</t>
        </is>
      </c>
      <c r="I4268" s="10">
        <f>IF(OR(G4268="",LEFT(A4268,1)="C",D4268&lt;=0,F4268&lt;=0,ISNUMBER(MATCH(B4268,NonProduct,0)),LEFT(B4268,5)="gift_",H4268&lt;&gt;"United Kingdom"),"Drop","Keep")</f>
        <v/>
      </c>
    </row>
    <row r="4269">
      <c r="A4269" t="n">
        <v>540359</v>
      </c>
      <c r="B4269" t="n">
        <v>21677</v>
      </c>
      <c r="C4269" t="inlineStr">
        <is>
          <t>HEARTS  STICKERS</t>
        </is>
      </c>
      <c r="D4269" t="n">
        <v>12</v>
      </c>
      <c r="E4269" s="8" t="n">
        <v>40549.64513888889</v>
      </c>
      <c r="F4269" s="9" t="n">
        <v>0.85</v>
      </c>
      <c r="G4269" t="n">
        <v>18041</v>
      </c>
      <c r="H4269" t="inlineStr">
        <is>
          <t>United Kingdom</t>
        </is>
      </c>
      <c r="I4269" s="10">
        <f>IF(OR(G4269="",LEFT(A4269,1)="C",D4269&lt;=0,F4269&lt;=0,ISNUMBER(MATCH(B4269,NonProduct,0)),LEFT(B4269,5)="gift_",H4269&lt;&gt;"United Kingdom"),"Drop","Keep")</f>
        <v/>
      </c>
    </row>
    <row r="4270">
      <c r="A4270" t="n">
        <v>540359</v>
      </c>
      <c r="B4270" t="n">
        <v>21679</v>
      </c>
      <c r="C4270" t="inlineStr">
        <is>
          <t>SKULLS  STICKERS</t>
        </is>
      </c>
      <c r="D4270" t="n">
        <v>18</v>
      </c>
      <c r="E4270" s="8" t="n">
        <v>40549.64513888889</v>
      </c>
      <c r="F4270" s="9" t="n">
        <v>0.85</v>
      </c>
      <c r="G4270" t="n">
        <v>18041</v>
      </c>
      <c r="H4270" t="inlineStr">
        <is>
          <t>United Kingdom</t>
        </is>
      </c>
      <c r="I4270" s="10">
        <f>IF(OR(G4270="",LEFT(A4270,1)="C",D4270&lt;=0,F4270&lt;=0,ISNUMBER(MATCH(B4270,NonProduct,0)),LEFT(B4270,5)="gift_",H4270&lt;&gt;"United Kingdom"),"Drop","Keep")</f>
        <v/>
      </c>
    </row>
    <row r="4271">
      <c r="A4271" t="n">
        <v>540359</v>
      </c>
      <c r="B4271" t="n">
        <v>21245</v>
      </c>
      <c r="C4271" t="inlineStr">
        <is>
          <t xml:space="preserve">GREEN POLKADOT PLATE </t>
        </is>
      </c>
      <c r="D4271" t="n">
        <v>12</v>
      </c>
      <c r="E4271" s="8" t="n">
        <v>40549.64513888889</v>
      </c>
      <c r="F4271" s="9" t="n">
        <v>1.69</v>
      </c>
      <c r="G4271" t="n">
        <v>18041</v>
      </c>
      <c r="H4271" t="inlineStr">
        <is>
          <t>United Kingdom</t>
        </is>
      </c>
      <c r="I4271" s="10">
        <f>IF(OR(G4271="",LEFT(A4271,1)="C",D4271&lt;=0,F4271&lt;=0,ISNUMBER(MATCH(B4271,NonProduct,0)),LEFT(B4271,5)="gift_",H4271&lt;&gt;"United Kingdom"),"Drop","Keep")</f>
        <v/>
      </c>
    </row>
    <row r="4272">
      <c r="A4272" t="n">
        <v>540359</v>
      </c>
      <c r="B4272" t="n">
        <v>21967</v>
      </c>
      <c r="C4272" t="inlineStr">
        <is>
          <t>PACK OF 12 SKULL TISSUES</t>
        </is>
      </c>
      <c r="D4272" t="n">
        <v>24</v>
      </c>
      <c r="E4272" s="8" t="n">
        <v>40549.64513888889</v>
      </c>
      <c r="F4272" s="9" t="n">
        <v>0.29</v>
      </c>
      <c r="G4272" t="n">
        <v>18041</v>
      </c>
      <c r="H4272" t="inlineStr">
        <is>
          <t>United Kingdom</t>
        </is>
      </c>
      <c r="I4272" s="10">
        <f>IF(OR(G4272="",LEFT(A4272,1)="C",D4272&lt;=0,F4272&lt;=0,ISNUMBER(MATCH(B4272,NonProduct,0)),LEFT(B4272,5)="gift_",H4272&lt;&gt;"United Kingdom"),"Drop","Keep")</f>
        <v/>
      </c>
    </row>
    <row r="4273">
      <c r="A4273" t="n">
        <v>540359</v>
      </c>
      <c r="B4273" t="n">
        <v>21985</v>
      </c>
      <c r="C4273" t="inlineStr">
        <is>
          <t xml:space="preserve">PACK OF 12 HEARTS DESIGN TISSUES </t>
        </is>
      </c>
      <c r="D4273" t="n">
        <v>24</v>
      </c>
      <c r="E4273" s="8" t="n">
        <v>40549.64513888889</v>
      </c>
      <c r="F4273" s="9" t="n">
        <v>0.29</v>
      </c>
      <c r="G4273" t="n">
        <v>18041</v>
      </c>
      <c r="H4273" t="inlineStr">
        <is>
          <t>United Kingdom</t>
        </is>
      </c>
      <c r="I4273" s="10">
        <f>IF(OR(G4273="",LEFT(A4273,1)="C",D4273&lt;=0,F4273&lt;=0,ISNUMBER(MATCH(B4273,NonProduct,0)),LEFT(B4273,5)="gift_",H4273&lt;&gt;"United Kingdom"),"Drop","Keep")</f>
        <v/>
      </c>
    </row>
    <row r="4274">
      <c r="A4274" t="n">
        <v>540359</v>
      </c>
      <c r="B4274" t="n">
        <v>21238</v>
      </c>
      <c r="C4274" t="inlineStr">
        <is>
          <t>RED RETROSPOT CUP</t>
        </is>
      </c>
      <c r="D4274" t="n">
        <v>15</v>
      </c>
      <c r="E4274" s="8" t="n">
        <v>40549.64513888889</v>
      </c>
      <c r="F4274" s="9" t="n">
        <v>0.85</v>
      </c>
      <c r="G4274" t="n">
        <v>18041</v>
      </c>
      <c r="H4274" t="inlineStr">
        <is>
          <t>United Kingdom</t>
        </is>
      </c>
      <c r="I4274" s="10">
        <f>IF(OR(G4274="",LEFT(A4274,1)="C",D4274&lt;=0,F4274&lt;=0,ISNUMBER(MATCH(B4274,NonProduct,0)),LEFT(B4274,5)="gift_",H4274&lt;&gt;"United Kingdom"),"Drop","Keep")</f>
        <v/>
      </c>
    </row>
    <row r="4275">
      <c r="A4275" t="n">
        <v>540359</v>
      </c>
      <c r="B4275" t="n">
        <v>21914</v>
      </c>
      <c r="C4275" t="inlineStr">
        <is>
          <t xml:space="preserve">BLUE HARMONICA IN BOX </t>
        </is>
      </c>
      <c r="D4275" t="n">
        <v>12</v>
      </c>
      <c r="E4275" s="8" t="n">
        <v>40549.64513888889</v>
      </c>
      <c r="F4275" s="9" t="n">
        <v>1.25</v>
      </c>
      <c r="G4275" t="n">
        <v>18041</v>
      </c>
      <c r="H4275" t="inlineStr">
        <is>
          <t>United Kingdom</t>
        </is>
      </c>
      <c r="I4275" s="10">
        <f>IF(OR(G4275="",LEFT(A4275,1)="C",D4275&lt;=0,F4275&lt;=0,ISNUMBER(MATCH(B4275,NonProduct,0)),LEFT(B4275,5)="gift_",H4275&lt;&gt;"United Kingdom"),"Drop","Keep")</f>
        <v/>
      </c>
    </row>
    <row r="4276">
      <c r="A4276" t="n">
        <v>540359</v>
      </c>
      <c r="B4276" t="n">
        <v>21210</v>
      </c>
      <c r="C4276" t="inlineStr">
        <is>
          <t>SET OF 72 RETROSPOT PAPER  DOILIES</t>
        </is>
      </c>
      <c r="D4276" t="n">
        <v>2</v>
      </c>
      <c r="E4276" s="8" t="n">
        <v>40549.64513888889</v>
      </c>
      <c r="F4276" s="9" t="n">
        <v>1.45</v>
      </c>
      <c r="G4276" t="n">
        <v>18041</v>
      </c>
      <c r="H4276" t="inlineStr">
        <is>
          <t>United Kingdom</t>
        </is>
      </c>
      <c r="I4276" s="10">
        <f>IF(OR(G4276="",LEFT(A4276,1)="C",D4276&lt;=0,F4276&lt;=0,ISNUMBER(MATCH(B4276,NonProduct,0)),LEFT(B4276,5)="gift_",H4276&lt;&gt;"United Kingdom"),"Drop","Keep")</f>
        <v/>
      </c>
    </row>
    <row r="4277">
      <c r="A4277" t="n">
        <v>540359</v>
      </c>
      <c r="B4277" t="inlineStr">
        <is>
          <t>47518F</t>
        </is>
      </c>
      <c r="C4277" t="inlineStr">
        <is>
          <t>ICON PLACEMAT POP ART ELVIS</t>
        </is>
      </c>
      <c r="D4277" t="n">
        <v>24</v>
      </c>
      <c r="E4277" s="8" t="n">
        <v>40549.64513888889</v>
      </c>
      <c r="F4277" s="9" t="n">
        <v>0.42</v>
      </c>
      <c r="G4277" t="n">
        <v>18041</v>
      </c>
      <c r="H4277" t="inlineStr">
        <is>
          <t>United Kingdom</t>
        </is>
      </c>
      <c r="I4277" s="10">
        <f>IF(OR(G4277="",LEFT(A4277,1)="C",D4277&lt;=0,F4277&lt;=0,ISNUMBER(MATCH(B4277,NonProduct,0)),LEFT(B4277,5)="gift_",H4277&lt;&gt;"United Kingdom"),"Drop","Keep")</f>
        <v/>
      </c>
    </row>
    <row r="4278">
      <c r="A4278" t="n">
        <v>540359</v>
      </c>
      <c r="B4278" t="n">
        <v>21080</v>
      </c>
      <c r="C4278" t="inlineStr">
        <is>
          <t xml:space="preserve">SET/20 RED RETROSPOT PAPER NAPKINS </t>
        </is>
      </c>
      <c r="D4278" t="n">
        <v>16</v>
      </c>
      <c r="E4278" s="8" t="n">
        <v>40549.64513888889</v>
      </c>
      <c r="F4278" s="9" t="n">
        <v>0.85</v>
      </c>
      <c r="G4278" t="n">
        <v>18041</v>
      </c>
      <c r="H4278" t="inlineStr">
        <is>
          <t>United Kingdom</t>
        </is>
      </c>
      <c r="I4278" s="10">
        <f>IF(OR(G4278="",LEFT(A4278,1)="C",D4278&lt;=0,F4278&lt;=0,ISNUMBER(MATCH(B4278,NonProduct,0)),LEFT(B4278,5)="gift_",H4278&lt;&gt;"United Kingdom"),"Drop","Keep")</f>
        <v/>
      </c>
    </row>
    <row r="4279">
      <c r="A4279" t="n">
        <v>540359</v>
      </c>
      <c r="B4279" t="inlineStr">
        <is>
          <t>84985A</t>
        </is>
      </c>
      <c r="C4279" t="inlineStr">
        <is>
          <t>SET OF 72 GREEN PAPER DOILIES</t>
        </is>
      </c>
      <c r="D4279" t="n">
        <v>2</v>
      </c>
      <c r="E4279" s="8" t="n">
        <v>40549.64513888889</v>
      </c>
      <c r="F4279" s="9" t="n">
        <v>1.45</v>
      </c>
      <c r="G4279" t="n">
        <v>18041</v>
      </c>
      <c r="H4279" t="inlineStr">
        <is>
          <t>United Kingdom</t>
        </is>
      </c>
      <c r="I4279" s="10">
        <f>IF(OR(G4279="",LEFT(A4279,1)="C",D4279&lt;=0,F4279&lt;=0,ISNUMBER(MATCH(B4279,NonProduct,0)),LEFT(B4279,5)="gift_",H4279&lt;&gt;"United Kingdom"),"Drop","Keep")</f>
        <v/>
      </c>
    </row>
    <row r="4280">
      <c r="A4280" t="n">
        <v>540359</v>
      </c>
      <c r="B4280" t="inlineStr">
        <is>
          <t>84985A</t>
        </is>
      </c>
      <c r="C4280" t="inlineStr">
        <is>
          <t>SET OF 72 GREEN PAPER DOILIES</t>
        </is>
      </c>
      <c r="D4280" t="n">
        <v>5</v>
      </c>
      <c r="E4280" s="8" t="n">
        <v>40549.64513888889</v>
      </c>
      <c r="F4280" s="9" t="n">
        <v>1.45</v>
      </c>
      <c r="G4280" t="n">
        <v>18041</v>
      </c>
      <c r="H4280" t="inlineStr">
        <is>
          <t>United Kingdom</t>
        </is>
      </c>
      <c r="I4280" s="10">
        <f>IF(OR(G4280="",LEFT(A4280,1)="C",D4280&lt;=0,F4280&lt;=0,ISNUMBER(MATCH(B4280,NonProduct,0)),LEFT(B4280,5)="gift_",H4280&lt;&gt;"United Kingdom"),"Drop","Keep")</f>
        <v/>
      </c>
    </row>
    <row r="4281">
      <c r="A4281" t="n">
        <v>540359</v>
      </c>
      <c r="B4281" t="n">
        <v>21915</v>
      </c>
      <c r="C4281" t="inlineStr">
        <is>
          <t xml:space="preserve">RED  HARMONICA IN BOX </t>
        </is>
      </c>
      <c r="D4281" t="n">
        <v>12</v>
      </c>
      <c r="E4281" s="8" t="n">
        <v>40549.64513888889</v>
      </c>
      <c r="F4281" s="9" t="n">
        <v>1.25</v>
      </c>
      <c r="G4281" t="n">
        <v>18041</v>
      </c>
      <c r="H4281" t="inlineStr">
        <is>
          <t>United Kingdom</t>
        </is>
      </c>
      <c r="I4281" s="10">
        <f>IF(OR(G4281="",LEFT(A4281,1)="C",D4281&lt;=0,F4281&lt;=0,ISNUMBER(MATCH(B4281,NonProduct,0)),LEFT(B4281,5)="gift_",H4281&lt;&gt;"United Kingdom"),"Drop","Keep")</f>
        <v/>
      </c>
    </row>
    <row r="4282">
      <c r="A4282" t="n">
        <v>540359</v>
      </c>
      <c r="B4282" t="n">
        <v>22133</v>
      </c>
      <c r="C4282" t="inlineStr">
        <is>
          <t>PINK LOVE HEART SHAPE CUP</t>
        </is>
      </c>
      <c r="D4282" t="n">
        <v>10</v>
      </c>
      <c r="E4282" s="8" t="n">
        <v>40549.64513888889</v>
      </c>
      <c r="F4282" s="9" t="n">
        <v>0.85</v>
      </c>
      <c r="G4282" t="n">
        <v>18041</v>
      </c>
      <c r="H4282" t="inlineStr">
        <is>
          <t>United Kingdom</t>
        </is>
      </c>
      <c r="I4282" s="10">
        <f>IF(OR(G4282="",LEFT(A4282,1)="C",D4282&lt;=0,F4282&lt;=0,ISNUMBER(MATCH(B4282,NonProduct,0)),LEFT(B4282,5)="gift_",H4282&lt;&gt;"United Kingdom"),"Drop","Keep")</f>
        <v/>
      </c>
    </row>
    <row r="4283">
      <c r="A4283" t="n">
        <v>540359</v>
      </c>
      <c r="B4283" t="n">
        <v>22196</v>
      </c>
      <c r="C4283" t="inlineStr">
        <is>
          <t>SMALL HEART MEASURING SPOONS</t>
        </is>
      </c>
      <c r="D4283" t="n">
        <v>10</v>
      </c>
      <c r="E4283" s="8" t="n">
        <v>40549.64513888889</v>
      </c>
      <c r="F4283" s="9" t="n">
        <v>0.85</v>
      </c>
      <c r="G4283" t="n">
        <v>18041</v>
      </c>
      <c r="H4283" t="inlineStr">
        <is>
          <t>United Kingdom</t>
        </is>
      </c>
      <c r="I4283" s="10">
        <f>IF(OR(G4283="",LEFT(A4283,1)="C",D4283&lt;=0,F4283&lt;=0,ISNUMBER(MATCH(B4283,NonProduct,0)),LEFT(B4283,5)="gift_",H4283&lt;&gt;"United Kingdom"),"Drop","Keep")</f>
        <v/>
      </c>
    </row>
    <row r="4284">
      <c r="A4284" t="n">
        <v>540359</v>
      </c>
      <c r="B4284" t="n">
        <v>20974</v>
      </c>
      <c r="C4284" t="inlineStr">
        <is>
          <t>12 PENCILS SMALL TUBE SKULL</t>
        </is>
      </c>
      <c r="D4284" t="n">
        <v>48</v>
      </c>
      <c r="E4284" s="8" t="n">
        <v>40549.64513888889</v>
      </c>
      <c r="F4284" s="9" t="n">
        <v>0.65</v>
      </c>
      <c r="G4284" t="n">
        <v>18041</v>
      </c>
      <c r="H4284" t="inlineStr">
        <is>
          <t>United Kingdom</t>
        </is>
      </c>
      <c r="I4284" s="10">
        <f>IF(OR(G4284="",LEFT(A4284,1)="C",D4284&lt;=0,F4284&lt;=0,ISNUMBER(MATCH(B4284,NonProduct,0)),LEFT(B4284,5)="gift_",H4284&lt;&gt;"United Kingdom"),"Drop","Keep")</f>
        <v/>
      </c>
    </row>
    <row r="4285">
      <c r="A4285" t="n">
        <v>540359</v>
      </c>
      <c r="B4285" t="n">
        <v>20674</v>
      </c>
      <c r="C4285" t="inlineStr">
        <is>
          <t>GREEN POLKADOT BOWL</t>
        </is>
      </c>
      <c r="D4285" t="n">
        <v>12</v>
      </c>
      <c r="E4285" s="8" t="n">
        <v>40549.64513888889</v>
      </c>
      <c r="F4285" s="9" t="n">
        <v>1.25</v>
      </c>
      <c r="G4285" t="n">
        <v>18041</v>
      </c>
      <c r="H4285" t="inlineStr">
        <is>
          <t>United Kingdom</t>
        </is>
      </c>
      <c r="I4285" s="10">
        <f>IF(OR(G4285="",LEFT(A4285,1)="C",D4285&lt;=0,F4285&lt;=0,ISNUMBER(MATCH(B4285,NonProduct,0)),LEFT(B4285,5)="gift_",H4285&lt;&gt;"United Kingdom"),"Drop","Keep")</f>
        <v/>
      </c>
    </row>
    <row r="4286">
      <c r="A4286" t="n">
        <v>540359</v>
      </c>
      <c r="B4286" t="n">
        <v>21703</v>
      </c>
      <c r="C4286" t="inlineStr">
        <is>
          <t>BAG 125g SWIRLY MARBLES</t>
        </is>
      </c>
      <c r="D4286" t="n">
        <v>20</v>
      </c>
      <c r="E4286" s="8" t="n">
        <v>40549.64513888889</v>
      </c>
      <c r="F4286" s="9" t="n">
        <v>0.42</v>
      </c>
      <c r="G4286" t="n">
        <v>18041</v>
      </c>
      <c r="H4286" t="inlineStr">
        <is>
          <t>United Kingdom</t>
        </is>
      </c>
      <c r="I4286" s="10">
        <f>IF(OR(G4286="",LEFT(A4286,1)="C",D4286&lt;=0,F4286&lt;=0,ISNUMBER(MATCH(B4286,NonProduct,0)),LEFT(B4286,5)="gift_",H4286&lt;&gt;"United Kingdom"),"Drop","Keep")</f>
        <v/>
      </c>
    </row>
    <row r="4287">
      <c r="A4287" t="n">
        <v>540359</v>
      </c>
      <c r="B4287" t="n">
        <v>20676</v>
      </c>
      <c r="C4287" t="inlineStr">
        <is>
          <t>RED RETROSPOT BOWL</t>
        </is>
      </c>
      <c r="D4287" t="n">
        <v>12</v>
      </c>
      <c r="E4287" s="8" t="n">
        <v>40549.64513888889</v>
      </c>
      <c r="F4287" s="9" t="n">
        <v>1.25</v>
      </c>
      <c r="G4287" t="n">
        <v>18041</v>
      </c>
      <c r="H4287" t="inlineStr">
        <is>
          <t>United Kingdom</t>
        </is>
      </c>
      <c r="I4287" s="10">
        <f>IF(OR(G4287="",LEFT(A4287,1)="C",D4287&lt;=0,F4287&lt;=0,ISNUMBER(MATCH(B4287,NonProduct,0)),LEFT(B4287,5)="gift_",H4287&lt;&gt;"United Kingdom"),"Drop","Keep")</f>
        <v/>
      </c>
    </row>
    <row r="4288">
      <c r="A4288" t="n">
        <v>540359</v>
      </c>
      <c r="B4288" t="n">
        <v>22356</v>
      </c>
      <c r="C4288" t="inlineStr">
        <is>
          <t>CHARLOTTE BAG PINK POLKADOT</t>
        </is>
      </c>
      <c r="D4288" t="n">
        <v>10</v>
      </c>
      <c r="E4288" s="8" t="n">
        <v>40549.64513888889</v>
      </c>
      <c r="F4288" s="9" t="n">
        <v>0.85</v>
      </c>
      <c r="G4288" t="n">
        <v>18041</v>
      </c>
      <c r="H4288" t="inlineStr">
        <is>
          <t>United Kingdom</t>
        </is>
      </c>
      <c r="I4288" s="10">
        <f>IF(OR(G4288="",LEFT(A4288,1)="C",D4288&lt;=0,F4288&lt;=0,ISNUMBER(MATCH(B4288,NonProduct,0)),LEFT(B4288,5)="gift_",H4288&lt;&gt;"United Kingdom"),"Drop","Keep")</f>
        <v/>
      </c>
    </row>
    <row r="4289">
      <c r="A4289" t="n">
        <v>540359</v>
      </c>
      <c r="B4289" t="inlineStr">
        <is>
          <t>85099B</t>
        </is>
      </c>
      <c r="C4289" t="inlineStr">
        <is>
          <t>JUMBO BAG RED RETROSPOT</t>
        </is>
      </c>
      <c r="D4289" t="n">
        <v>6</v>
      </c>
      <c r="E4289" s="8" t="n">
        <v>40549.64513888889</v>
      </c>
      <c r="F4289" s="9" t="n">
        <v>1.95</v>
      </c>
      <c r="G4289" t="n">
        <v>18041</v>
      </c>
      <c r="H4289" t="inlineStr">
        <is>
          <t>United Kingdom</t>
        </is>
      </c>
      <c r="I4289" s="10">
        <f>IF(OR(G4289="",LEFT(A4289,1)="C",D4289&lt;=0,F4289&lt;=0,ISNUMBER(MATCH(B4289,NonProduct,0)),LEFT(B4289,5)="gift_",H4289&lt;&gt;"United Kingdom"),"Drop","Keep")</f>
        <v/>
      </c>
    </row>
    <row r="4290">
      <c r="A4290" t="n">
        <v>540359</v>
      </c>
      <c r="B4290" t="n">
        <v>20727</v>
      </c>
      <c r="C4290" t="inlineStr">
        <is>
          <t>LUNCH BAG  BLACK SKULL.</t>
        </is>
      </c>
      <c r="D4290" t="n">
        <v>20</v>
      </c>
      <c r="E4290" s="8" t="n">
        <v>40549.64513888889</v>
      </c>
      <c r="F4290" s="9" t="n">
        <v>1.65</v>
      </c>
      <c r="G4290" t="n">
        <v>18041</v>
      </c>
      <c r="H4290" t="inlineStr">
        <is>
          <t>United Kingdom</t>
        </is>
      </c>
      <c r="I4290" s="10">
        <f>IF(OR(G4290="",LEFT(A4290,1)="C",D4290&lt;=0,F4290&lt;=0,ISNUMBER(MATCH(B4290,NonProduct,0)),LEFT(B4290,5)="gift_",H4290&lt;&gt;"United Kingdom"),"Drop","Keep")</f>
        <v/>
      </c>
    </row>
    <row r="4291">
      <c r="A4291" t="inlineStr">
        <is>
          <t>C540360</t>
        </is>
      </c>
      <c r="B4291" t="inlineStr">
        <is>
          <t>84985A</t>
        </is>
      </c>
      <c r="C4291" t="inlineStr">
        <is>
          <t>SET OF 72 GREEN PAPER DOILIES</t>
        </is>
      </c>
      <c r="D4291" t="n">
        <v>-5</v>
      </c>
      <c r="E4291" s="8" t="n">
        <v>40549.64930555555</v>
      </c>
      <c r="F4291" s="9" t="n">
        <v>1.45</v>
      </c>
      <c r="G4291" t="n">
        <v>18041</v>
      </c>
      <c r="H4291" t="inlineStr">
        <is>
          <t>United Kingdom</t>
        </is>
      </c>
      <c r="I4291" s="10">
        <f>IF(OR(G4291="",LEFT(A4291,1)="C",D4291&lt;=0,F4291&lt;=0,ISNUMBER(MATCH(B4291,NonProduct,0)),LEFT(B4291,5)="gift_",H4291&lt;&gt;"United Kingdom"),"Drop","Keep")</f>
        <v/>
      </c>
    </row>
    <row r="4292">
      <c r="A4292" t="inlineStr">
        <is>
          <t>C540360</t>
        </is>
      </c>
      <c r="B4292" t="inlineStr">
        <is>
          <t>84997B</t>
        </is>
      </c>
      <c r="C4292" t="inlineStr">
        <is>
          <t>RED 3 PIECE RETROSPOT CUTLERY SET</t>
        </is>
      </c>
      <c r="D4292" t="n">
        <v>-4</v>
      </c>
      <c r="E4292" s="8" t="n">
        <v>40549.64930555555</v>
      </c>
      <c r="F4292" s="9" t="n">
        <v>3.75</v>
      </c>
      <c r="G4292" t="n">
        <v>18041</v>
      </c>
      <c r="H4292" t="inlineStr">
        <is>
          <t>United Kingdom</t>
        </is>
      </c>
      <c r="I4292" s="10">
        <f>IF(OR(G4292="",LEFT(A4292,1)="C",D4292&lt;=0,F4292&lt;=0,ISNUMBER(MATCH(B4292,NonProduct,0)),LEFT(B4292,5)="gift_",H4292&lt;&gt;"United Kingdom"),"Drop","Keep")</f>
        <v/>
      </c>
    </row>
    <row r="4293">
      <c r="A4293" t="n">
        <v>540361</v>
      </c>
      <c r="B4293" t="n">
        <v>22360</v>
      </c>
      <c r="C4293" t="inlineStr">
        <is>
          <t>GLASS JAR ENGLISH CONFECTIONERY</t>
        </is>
      </c>
      <c r="D4293" t="n">
        <v>24</v>
      </c>
      <c r="E4293" s="8" t="n">
        <v>40549.65347222222</v>
      </c>
      <c r="F4293" s="9" t="n">
        <v>2.55</v>
      </c>
      <c r="G4293" t="n">
        <v>13408</v>
      </c>
      <c r="H4293" t="inlineStr">
        <is>
          <t>United Kingdom</t>
        </is>
      </c>
      <c r="I4293" s="10">
        <f>IF(OR(G4293="",LEFT(A4293,1)="C",D4293&lt;=0,F4293&lt;=0,ISNUMBER(MATCH(B4293,NonProduct,0)),LEFT(B4293,5)="gift_",H4293&lt;&gt;"United Kingdom"),"Drop","Keep")</f>
        <v/>
      </c>
    </row>
    <row r="4294">
      <c r="A4294" t="n">
        <v>540361</v>
      </c>
      <c r="B4294" t="n">
        <v>22364</v>
      </c>
      <c r="C4294" t="inlineStr">
        <is>
          <t>GLASS JAR DIGESTIVE BISCUITS</t>
        </is>
      </c>
      <c r="D4294" t="n">
        <v>24</v>
      </c>
      <c r="E4294" s="8" t="n">
        <v>40549.65347222222</v>
      </c>
      <c r="F4294" s="9" t="n">
        <v>2.55</v>
      </c>
      <c r="G4294" t="n">
        <v>13408</v>
      </c>
      <c r="H4294" t="inlineStr">
        <is>
          <t>United Kingdom</t>
        </is>
      </c>
      <c r="I4294" s="10">
        <f>IF(OR(G4294="",LEFT(A4294,1)="C",D4294&lt;=0,F4294&lt;=0,ISNUMBER(MATCH(B4294,NonProduct,0)),LEFT(B4294,5)="gift_",H4294&lt;&gt;"United Kingdom"),"Drop","Keep")</f>
        <v/>
      </c>
    </row>
    <row r="4295">
      <c r="A4295" t="n">
        <v>540361</v>
      </c>
      <c r="B4295" t="n">
        <v>84755</v>
      </c>
      <c r="C4295" t="inlineStr">
        <is>
          <t>COLOUR GLASS T-LIGHT HOLDER HANGING</t>
        </is>
      </c>
      <c r="D4295" t="n">
        <v>144</v>
      </c>
      <c r="E4295" s="8" t="n">
        <v>40549.65347222222</v>
      </c>
      <c r="F4295" s="9" t="n">
        <v>0.55</v>
      </c>
      <c r="G4295" t="n">
        <v>13408</v>
      </c>
      <c r="H4295" t="inlineStr">
        <is>
          <t>United Kingdom</t>
        </is>
      </c>
      <c r="I4295" s="10">
        <f>IF(OR(G4295="",LEFT(A4295,1)="C",D4295&lt;=0,F4295&lt;=0,ISNUMBER(MATCH(B4295,NonProduct,0)),LEFT(B4295,5)="gift_",H4295&lt;&gt;"United Kingdom"),"Drop","Keep")</f>
        <v/>
      </c>
    </row>
    <row r="4296">
      <c r="A4296" t="n">
        <v>540361</v>
      </c>
      <c r="B4296" t="inlineStr">
        <is>
          <t>85123A</t>
        </is>
      </c>
      <c r="C4296" t="inlineStr">
        <is>
          <t>WHITE HANGING HEART T-LIGHT HOLDER</t>
        </is>
      </c>
      <c r="D4296" t="n">
        <v>32</v>
      </c>
      <c r="E4296" s="8" t="n">
        <v>40549.65347222222</v>
      </c>
      <c r="F4296" s="9" t="n">
        <v>2.55</v>
      </c>
      <c r="G4296" t="n">
        <v>13408</v>
      </c>
      <c r="H4296" t="inlineStr">
        <is>
          <t>United Kingdom</t>
        </is>
      </c>
      <c r="I4296" s="10">
        <f>IF(OR(G4296="",LEFT(A4296,1)="C",D4296&lt;=0,F4296&lt;=0,ISNUMBER(MATCH(B4296,NonProduct,0)),LEFT(B4296,5)="gift_",H4296&lt;&gt;"United Kingdom"),"Drop","Keep")</f>
        <v/>
      </c>
    </row>
    <row r="4297">
      <c r="A4297" t="n">
        <v>540361</v>
      </c>
      <c r="B4297" t="n">
        <v>21495</v>
      </c>
      <c r="C4297" t="inlineStr">
        <is>
          <t>SKULLS AND CROSSBONES WRAP</t>
        </is>
      </c>
      <c r="D4297" t="n">
        <v>25</v>
      </c>
      <c r="E4297" s="8" t="n">
        <v>40549.65347222222</v>
      </c>
      <c r="F4297" s="9" t="n">
        <v>0.42</v>
      </c>
      <c r="G4297" t="n">
        <v>13408</v>
      </c>
      <c r="H4297" t="inlineStr">
        <is>
          <t>United Kingdom</t>
        </is>
      </c>
      <c r="I4297" s="10">
        <f>IF(OR(G4297="",LEFT(A4297,1)="C",D4297&lt;=0,F4297&lt;=0,ISNUMBER(MATCH(B4297,NonProduct,0)),LEFT(B4297,5)="gift_",H4297&lt;&gt;"United Kingdom"),"Drop","Keep")</f>
        <v/>
      </c>
    </row>
    <row r="4298">
      <c r="A4298" t="n">
        <v>540361</v>
      </c>
      <c r="B4298" t="n">
        <v>21497</v>
      </c>
      <c r="C4298" t="inlineStr">
        <is>
          <t>FANCY FONTS BIRTHDAY WRAP</t>
        </is>
      </c>
      <c r="D4298" t="n">
        <v>25</v>
      </c>
      <c r="E4298" s="8" t="n">
        <v>40549.65347222222</v>
      </c>
      <c r="F4298" s="9" t="n">
        <v>0.42</v>
      </c>
      <c r="G4298" t="n">
        <v>13408</v>
      </c>
      <c r="H4298" t="inlineStr">
        <is>
          <t>United Kingdom</t>
        </is>
      </c>
      <c r="I4298" s="10">
        <f>IF(OR(G4298="",LEFT(A4298,1)="C",D4298&lt;=0,F4298&lt;=0,ISNUMBER(MATCH(B4298,NonProduct,0)),LEFT(B4298,5)="gift_",H4298&lt;&gt;"United Kingdom"),"Drop","Keep")</f>
        <v/>
      </c>
    </row>
    <row r="4299">
      <c r="A4299" t="n">
        <v>540362</v>
      </c>
      <c r="B4299" t="n">
        <v>22356</v>
      </c>
      <c r="C4299" t="inlineStr">
        <is>
          <t>CHARLOTTE BAG PINK POLKADOT</t>
        </is>
      </c>
      <c r="D4299" t="n">
        <v>5</v>
      </c>
      <c r="E4299" s="8" t="n">
        <v>40549.65416666667</v>
      </c>
      <c r="F4299" s="9" t="n">
        <v>0.85</v>
      </c>
      <c r="G4299" t="n">
        <v>13656</v>
      </c>
      <c r="H4299" t="inlineStr">
        <is>
          <t>United Kingdom</t>
        </is>
      </c>
      <c r="I4299" s="10">
        <f>IF(OR(G4299="",LEFT(A4299,1)="C",D4299&lt;=0,F4299&lt;=0,ISNUMBER(MATCH(B4299,NonProduct,0)),LEFT(B4299,5)="gift_",H4299&lt;&gt;"United Kingdom"),"Drop","Keep")</f>
        <v/>
      </c>
    </row>
    <row r="4300">
      <c r="A4300" t="n">
        <v>540362</v>
      </c>
      <c r="B4300" t="n">
        <v>20723</v>
      </c>
      <c r="C4300" t="inlineStr">
        <is>
          <t>STRAWBERRY CHARLOTTE BAG</t>
        </is>
      </c>
      <c r="D4300" t="n">
        <v>5</v>
      </c>
      <c r="E4300" s="8" t="n">
        <v>40549.65416666667</v>
      </c>
      <c r="F4300" s="9" t="n">
        <v>0.85</v>
      </c>
      <c r="G4300" t="n">
        <v>13656</v>
      </c>
      <c r="H4300" t="inlineStr">
        <is>
          <t>United Kingdom</t>
        </is>
      </c>
      <c r="I4300" s="10">
        <f>IF(OR(G4300="",LEFT(A4300,1)="C",D4300&lt;=0,F4300&lt;=0,ISNUMBER(MATCH(B4300,NonProduct,0)),LEFT(B4300,5)="gift_",H4300&lt;&gt;"United Kingdom"),"Drop","Keep")</f>
        <v/>
      </c>
    </row>
    <row r="4301">
      <c r="A4301" t="n">
        <v>540362</v>
      </c>
      <c r="B4301" t="n">
        <v>20719</v>
      </c>
      <c r="C4301" t="inlineStr">
        <is>
          <t>WOODLAND CHARLOTTE BAG</t>
        </is>
      </c>
      <c r="D4301" t="n">
        <v>5</v>
      </c>
      <c r="E4301" s="8" t="n">
        <v>40549.65416666667</v>
      </c>
      <c r="F4301" s="9" t="n">
        <v>0.85</v>
      </c>
      <c r="G4301" t="n">
        <v>13656</v>
      </c>
      <c r="H4301" t="inlineStr">
        <is>
          <t>United Kingdom</t>
        </is>
      </c>
      <c r="I4301" s="10">
        <f>IF(OR(G4301="",LEFT(A4301,1)="C",D4301&lt;=0,F4301&lt;=0,ISNUMBER(MATCH(B4301,NonProduct,0)),LEFT(B4301,5)="gift_",H4301&lt;&gt;"United Kingdom"),"Drop","Keep")</f>
        <v/>
      </c>
    </row>
    <row r="4302">
      <c r="A4302" t="n">
        <v>540362</v>
      </c>
      <c r="B4302" t="n">
        <v>22355</v>
      </c>
      <c r="C4302" t="inlineStr">
        <is>
          <t>CHARLOTTE BAG SUKI DESIGN</t>
        </is>
      </c>
      <c r="D4302" t="n">
        <v>5</v>
      </c>
      <c r="E4302" s="8" t="n">
        <v>40549.65416666667</v>
      </c>
      <c r="F4302" s="9" t="n">
        <v>0.85</v>
      </c>
      <c r="G4302" t="n">
        <v>13656</v>
      </c>
      <c r="H4302" t="inlineStr">
        <is>
          <t>United Kingdom</t>
        </is>
      </c>
      <c r="I4302" s="10">
        <f>IF(OR(G4302="",LEFT(A4302,1)="C",D4302&lt;=0,F4302&lt;=0,ISNUMBER(MATCH(B4302,NonProduct,0)),LEFT(B4302,5)="gift_",H4302&lt;&gt;"United Kingdom"),"Drop","Keep")</f>
        <v/>
      </c>
    </row>
    <row r="4303">
      <c r="A4303" t="n">
        <v>540362</v>
      </c>
      <c r="B4303" t="n">
        <v>20724</v>
      </c>
      <c r="C4303" t="inlineStr">
        <is>
          <t>RED RETROSPOT CHARLOTTE BAG</t>
        </is>
      </c>
      <c r="D4303" t="n">
        <v>10</v>
      </c>
      <c r="E4303" s="8" t="n">
        <v>40549.65416666667</v>
      </c>
      <c r="F4303" s="9" t="n">
        <v>0.85</v>
      </c>
      <c r="G4303" t="n">
        <v>13656</v>
      </c>
      <c r="H4303" t="inlineStr">
        <is>
          <t>United Kingdom</t>
        </is>
      </c>
      <c r="I4303" s="10">
        <f>IF(OR(G4303="",LEFT(A4303,1)="C",D4303&lt;=0,F4303&lt;=0,ISNUMBER(MATCH(B4303,NonProduct,0)),LEFT(B4303,5)="gift_",H4303&lt;&gt;"United Kingdom"),"Drop","Keep")</f>
        <v/>
      </c>
    </row>
    <row r="4304">
      <c r="A4304" t="n">
        <v>540362</v>
      </c>
      <c r="B4304" t="n">
        <v>22684</v>
      </c>
      <c r="C4304" t="inlineStr">
        <is>
          <t>FRENCH BLUE METAL DOOR SIGN 9</t>
        </is>
      </c>
      <c r="D4304" t="n">
        <v>1</v>
      </c>
      <c r="E4304" s="8" t="n">
        <v>40549.65416666667</v>
      </c>
      <c r="F4304" s="9" t="n">
        <v>1.25</v>
      </c>
      <c r="G4304" t="n">
        <v>13656</v>
      </c>
      <c r="H4304" t="inlineStr">
        <is>
          <t>United Kingdom</t>
        </is>
      </c>
      <c r="I4304" s="10">
        <f>IF(OR(G4304="",LEFT(A4304,1)="C",D4304&lt;=0,F4304&lt;=0,ISNUMBER(MATCH(B4304,NonProduct,0)),LEFT(B4304,5)="gift_",H4304&lt;&gt;"United Kingdom"),"Drop","Keep")</f>
        <v/>
      </c>
    </row>
    <row r="4305">
      <c r="A4305" t="n">
        <v>540362</v>
      </c>
      <c r="B4305" t="n">
        <v>22686</v>
      </c>
      <c r="C4305" t="inlineStr">
        <is>
          <t>FRENCH BLUE METAL DOOR SIGN No</t>
        </is>
      </c>
      <c r="D4305" t="n">
        <v>1</v>
      </c>
      <c r="E4305" s="8" t="n">
        <v>40549.65416666667</v>
      </c>
      <c r="F4305" s="9" t="n">
        <v>1.25</v>
      </c>
      <c r="G4305" t="n">
        <v>13656</v>
      </c>
      <c r="H4305" t="inlineStr">
        <is>
          <t>United Kingdom</t>
        </is>
      </c>
      <c r="I4305" s="10">
        <f>IF(OR(G4305="",LEFT(A4305,1)="C",D4305&lt;=0,F4305&lt;=0,ISNUMBER(MATCH(B4305,NonProduct,0)),LEFT(B4305,5)="gift_",H4305&lt;&gt;"United Kingdom"),"Drop","Keep")</f>
        <v/>
      </c>
    </row>
    <row r="4306">
      <c r="A4306" t="n">
        <v>540362</v>
      </c>
      <c r="B4306" t="n">
        <v>21166</v>
      </c>
      <c r="C4306" t="inlineStr">
        <is>
          <t xml:space="preserve">COOK WITH WINE METAL SIGN </t>
        </is>
      </c>
      <c r="D4306" t="n">
        <v>2</v>
      </c>
      <c r="E4306" s="8" t="n">
        <v>40549.65416666667</v>
      </c>
      <c r="F4306" s="9" t="n">
        <v>1.95</v>
      </c>
      <c r="G4306" t="n">
        <v>13656</v>
      </c>
      <c r="H4306" t="inlineStr">
        <is>
          <t>United Kingdom</t>
        </is>
      </c>
      <c r="I4306" s="10">
        <f>IF(OR(G4306="",LEFT(A4306,1)="C",D4306&lt;=0,F4306&lt;=0,ISNUMBER(MATCH(B4306,NonProduct,0)),LEFT(B4306,5)="gift_",H4306&lt;&gt;"United Kingdom"),"Drop","Keep")</f>
        <v/>
      </c>
    </row>
    <row r="4307">
      <c r="A4307" t="n">
        <v>540362</v>
      </c>
      <c r="B4307" t="n">
        <v>21174</v>
      </c>
      <c r="C4307" t="inlineStr">
        <is>
          <t>POTTERING IN THE SHED METAL SIGN</t>
        </is>
      </c>
      <c r="D4307" t="n">
        <v>2</v>
      </c>
      <c r="E4307" s="8" t="n">
        <v>40549.65416666667</v>
      </c>
      <c r="F4307" s="9" t="n">
        <v>1.95</v>
      </c>
      <c r="G4307" t="n">
        <v>13656</v>
      </c>
      <c r="H4307" t="inlineStr">
        <is>
          <t>United Kingdom</t>
        </is>
      </c>
      <c r="I4307" s="10">
        <f>IF(OR(G4307="",LEFT(A4307,1)="C",D4307&lt;=0,F4307&lt;=0,ISNUMBER(MATCH(B4307,NonProduct,0)),LEFT(B4307,5)="gift_",H4307&lt;&gt;"United Kingdom"),"Drop","Keep")</f>
        <v/>
      </c>
    </row>
    <row r="4308">
      <c r="A4308" t="n">
        <v>540362</v>
      </c>
      <c r="B4308" t="n">
        <v>21907</v>
      </c>
      <c r="C4308" t="inlineStr">
        <is>
          <t>I'M ON HOLIDAY METAL SIGN</t>
        </is>
      </c>
      <c r="D4308" t="n">
        <v>2</v>
      </c>
      <c r="E4308" s="8" t="n">
        <v>40549.65416666667</v>
      </c>
      <c r="F4308" s="9" t="n">
        <v>2.1</v>
      </c>
      <c r="G4308" t="n">
        <v>13656</v>
      </c>
      <c r="H4308" t="inlineStr">
        <is>
          <t>United Kingdom</t>
        </is>
      </c>
      <c r="I4308" s="10">
        <f>IF(OR(G4308="",LEFT(A4308,1)="C",D4308&lt;=0,F4308&lt;=0,ISNUMBER(MATCH(B4308,NonProduct,0)),LEFT(B4308,5)="gift_",H4308&lt;&gt;"United Kingdom"),"Drop","Keep")</f>
        <v/>
      </c>
    </row>
    <row r="4309">
      <c r="A4309" t="n">
        <v>540362</v>
      </c>
      <c r="B4309" t="n">
        <v>85152</v>
      </c>
      <c r="C4309" t="inlineStr">
        <is>
          <t xml:space="preserve">HAND OVER THE CHOCOLATE   SIGN </t>
        </is>
      </c>
      <c r="D4309" t="n">
        <v>3</v>
      </c>
      <c r="E4309" s="8" t="n">
        <v>40549.65416666667</v>
      </c>
      <c r="F4309" s="9" t="n">
        <v>2.1</v>
      </c>
      <c r="G4309" t="n">
        <v>13656</v>
      </c>
      <c r="H4309" t="inlineStr">
        <is>
          <t>United Kingdom</t>
        </is>
      </c>
      <c r="I4309" s="10">
        <f>IF(OR(G4309="",LEFT(A4309,1)="C",D4309&lt;=0,F4309&lt;=0,ISNUMBER(MATCH(B4309,NonProduct,0)),LEFT(B4309,5)="gift_",H4309&lt;&gt;"United Kingdom"),"Drop","Keep")</f>
        <v/>
      </c>
    </row>
    <row r="4310">
      <c r="A4310" t="n">
        <v>540362</v>
      </c>
      <c r="B4310" t="n">
        <v>22117</v>
      </c>
      <c r="C4310" t="inlineStr">
        <is>
          <t xml:space="preserve">METAL SIGN HER DINNER IS SERVED </t>
        </is>
      </c>
      <c r="D4310" t="n">
        <v>2</v>
      </c>
      <c r="E4310" s="8" t="n">
        <v>40549.65416666667</v>
      </c>
      <c r="F4310" s="9" t="n">
        <v>2.95</v>
      </c>
      <c r="G4310" t="n">
        <v>13656</v>
      </c>
      <c r="H4310" t="inlineStr">
        <is>
          <t>United Kingdom</t>
        </is>
      </c>
      <c r="I4310" s="10">
        <f>IF(OR(G4310="",LEFT(A4310,1)="C",D4310&lt;=0,F4310&lt;=0,ISNUMBER(MATCH(B4310,NonProduct,0)),LEFT(B4310,5)="gift_",H4310&lt;&gt;"United Kingdom"),"Drop","Keep")</f>
        <v/>
      </c>
    </row>
    <row r="4311">
      <c r="A4311" t="n">
        <v>540362</v>
      </c>
      <c r="B4311" t="n">
        <v>22413</v>
      </c>
      <c r="C4311" t="inlineStr">
        <is>
          <t xml:space="preserve">METAL SIGN TAKE IT OR LEAVE IT </t>
        </is>
      </c>
      <c r="D4311" t="n">
        <v>2</v>
      </c>
      <c r="E4311" s="8" t="n">
        <v>40549.65416666667</v>
      </c>
      <c r="F4311" s="9" t="n">
        <v>2.95</v>
      </c>
      <c r="G4311" t="n">
        <v>13656</v>
      </c>
      <c r="H4311" t="inlineStr">
        <is>
          <t>United Kingdom</t>
        </is>
      </c>
      <c r="I4311" s="10">
        <f>IF(OR(G4311="",LEFT(A4311,1)="C",D4311&lt;=0,F4311&lt;=0,ISNUMBER(MATCH(B4311,NonProduct,0)),LEFT(B4311,5)="gift_",H4311&lt;&gt;"United Kingdom"),"Drop","Keep")</f>
        <v/>
      </c>
    </row>
    <row r="4312">
      <c r="A4312" t="n">
        <v>540362</v>
      </c>
      <c r="B4312" t="n">
        <v>82580</v>
      </c>
      <c r="C4312" t="inlineStr">
        <is>
          <t>BATHROOM METAL SIGN</t>
        </is>
      </c>
      <c r="D4312" t="n">
        <v>6</v>
      </c>
      <c r="E4312" s="8" t="n">
        <v>40549.65416666667</v>
      </c>
      <c r="F4312" s="9" t="n">
        <v>0.55</v>
      </c>
      <c r="G4312" t="n">
        <v>13656</v>
      </c>
      <c r="H4312" t="inlineStr">
        <is>
          <t>United Kingdom</t>
        </is>
      </c>
      <c r="I4312" s="10">
        <f>IF(OR(G4312="",LEFT(A4312,1)="C",D4312&lt;=0,F4312&lt;=0,ISNUMBER(MATCH(B4312,NonProduct,0)),LEFT(B4312,5)="gift_",H4312&lt;&gt;"United Kingdom"),"Drop","Keep")</f>
        <v/>
      </c>
    </row>
    <row r="4313">
      <c r="A4313" t="n">
        <v>540362</v>
      </c>
      <c r="B4313" t="n">
        <v>21671</v>
      </c>
      <c r="C4313" t="inlineStr">
        <is>
          <t>RED SPOT CERAMIC DRAWER KNOB</t>
        </is>
      </c>
      <c r="D4313" t="n">
        <v>1</v>
      </c>
      <c r="E4313" s="8" t="n">
        <v>40549.65416666667</v>
      </c>
      <c r="F4313" s="9" t="n">
        <v>1.25</v>
      </c>
      <c r="G4313" t="n">
        <v>13656</v>
      </c>
      <c r="H4313" t="inlineStr">
        <is>
          <t>United Kingdom</t>
        </is>
      </c>
      <c r="I4313" s="10">
        <f>IF(OR(G4313="",LEFT(A4313,1)="C",D4313&lt;=0,F4313&lt;=0,ISNUMBER(MATCH(B4313,NonProduct,0)),LEFT(B4313,5)="gift_",H4313&lt;&gt;"United Kingdom"),"Drop","Keep")</f>
        <v/>
      </c>
    </row>
    <row r="4314">
      <c r="A4314" t="n">
        <v>540362</v>
      </c>
      <c r="B4314" t="n">
        <v>21670</v>
      </c>
      <c r="C4314" t="inlineStr">
        <is>
          <t>BLUE SPOT CERAMIC DRAWER KNOB</t>
        </is>
      </c>
      <c r="D4314" t="n">
        <v>1</v>
      </c>
      <c r="E4314" s="8" t="n">
        <v>40549.65416666667</v>
      </c>
      <c r="F4314" s="9" t="n">
        <v>1.25</v>
      </c>
      <c r="G4314" t="n">
        <v>13656</v>
      </c>
      <c r="H4314" t="inlineStr">
        <is>
          <t>United Kingdom</t>
        </is>
      </c>
      <c r="I4314" s="10">
        <f>IF(OR(G4314="",LEFT(A4314,1)="C",D4314&lt;=0,F4314&lt;=0,ISNUMBER(MATCH(B4314,NonProduct,0)),LEFT(B4314,5)="gift_",H4314&lt;&gt;"United Kingdom"),"Drop","Keep")</f>
        <v/>
      </c>
    </row>
    <row r="4315">
      <c r="A4315" t="n">
        <v>540362</v>
      </c>
      <c r="B4315" t="n">
        <v>21669</v>
      </c>
      <c r="C4315" t="inlineStr">
        <is>
          <t>BLUE STRIPE CERAMIC DRAWER KNOB</t>
        </is>
      </c>
      <c r="D4315" t="n">
        <v>2</v>
      </c>
      <c r="E4315" s="8" t="n">
        <v>40549.65416666667</v>
      </c>
      <c r="F4315" s="9" t="n">
        <v>1.25</v>
      </c>
      <c r="G4315" t="n">
        <v>13656</v>
      </c>
      <c r="H4315" t="inlineStr">
        <is>
          <t>United Kingdom</t>
        </is>
      </c>
      <c r="I4315" s="10">
        <f>IF(OR(G4315="",LEFT(A4315,1)="C",D4315&lt;=0,F4315&lt;=0,ISNUMBER(MATCH(B4315,NonProduct,0)),LEFT(B4315,5)="gift_",H4315&lt;&gt;"United Kingdom"),"Drop","Keep")</f>
        <v/>
      </c>
    </row>
    <row r="4316">
      <c r="A4316" t="n">
        <v>540362</v>
      </c>
      <c r="B4316" t="n">
        <v>21668</v>
      </c>
      <c r="C4316" t="inlineStr">
        <is>
          <t>RED STRIPE CERAMIC DRAWER KNOB</t>
        </is>
      </c>
      <c r="D4316" t="n">
        <v>2</v>
      </c>
      <c r="E4316" s="8" t="n">
        <v>40549.65416666667</v>
      </c>
      <c r="F4316" s="9" t="n">
        <v>1.25</v>
      </c>
      <c r="G4316" t="n">
        <v>13656</v>
      </c>
      <c r="H4316" t="inlineStr">
        <is>
          <t>United Kingdom</t>
        </is>
      </c>
      <c r="I4316" s="10">
        <f>IF(OR(G4316="",LEFT(A4316,1)="C",D4316&lt;=0,F4316&lt;=0,ISNUMBER(MATCH(B4316,NonProduct,0)),LEFT(B4316,5)="gift_",H4316&lt;&gt;"United Kingdom"),"Drop","Keep")</f>
        <v/>
      </c>
    </row>
    <row r="4317">
      <c r="A4317" t="n">
        <v>540362</v>
      </c>
      <c r="B4317" t="n">
        <v>21672</v>
      </c>
      <c r="C4317" t="inlineStr">
        <is>
          <t>WHITE SPOT RED CERAMIC DRAWER KNOB</t>
        </is>
      </c>
      <c r="D4317" t="n">
        <v>1</v>
      </c>
      <c r="E4317" s="8" t="n">
        <v>40549.65416666667</v>
      </c>
      <c r="F4317" s="9" t="n">
        <v>1.25</v>
      </c>
      <c r="G4317" t="n">
        <v>13656</v>
      </c>
      <c r="H4317" t="inlineStr">
        <is>
          <t>United Kingdom</t>
        </is>
      </c>
      <c r="I4317" s="10">
        <f>IF(OR(G4317="",LEFT(A4317,1)="C",D4317&lt;=0,F4317&lt;=0,ISNUMBER(MATCH(B4317,NonProduct,0)),LEFT(B4317,5)="gift_",H4317&lt;&gt;"United Kingdom"),"Drop","Keep")</f>
        <v/>
      </c>
    </row>
    <row r="4318">
      <c r="A4318" t="n">
        <v>540362</v>
      </c>
      <c r="B4318" t="n">
        <v>21673</v>
      </c>
      <c r="C4318" t="inlineStr">
        <is>
          <t>WHITE SPOT BLUE CERAMIC DRAWER KNOB</t>
        </is>
      </c>
      <c r="D4318" t="n">
        <v>5</v>
      </c>
      <c r="E4318" s="8" t="n">
        <v>40549.65416666667</v>
      </c>
      <c r="F4318" s="9" t="n">
        <v>1.25</v>
      </c>
      <c r="G4318" t="n">
        <v>13656</v>
      </c>
      <c r="H4318" t="inlineStr">
        <is>
          <t>United Kingdom</t>
        </is>
      </c>
      <c r="I4318" s="10">
        <f>IF(OR(G4318="",LEFT(A4318,1)="C",D4318&lt;=0,F4318&lt;=0,ISNUMBER(MATCH(B4318,NonProduct,0)),LEFT(B4318,5)="gift_",H4318&lt;&gt;"United Kingdom"),"Drop","Keep")</f>
        <v/>
      </c>
    </row>
    <row r="4319">
      <c r="A4319" t="n">
        <v>540362</v>
      </c>
      <c r="B4319" t="n">
        <v>85054</v>
      </c>
      <c r="C4319" t="inlineStr">
        <is>
          <t>FRENCH ENAMEL POT W LID</t>
        </is>
      </c>
      <c r="D4319" t="n">
        <v>12</v>
      </c>
      <c r="E4319" s="8" t="n">
        <v>40549.65416666667</v>
      </c>
      <c r="F4319" s="9" t="n">
        <v>1.25</v>
      </c>
      <c r="G4319" t="n">
        <v>13656</v>
      </c>
      <c r="H4319" t="inlineStr">
        <is>
          <t>United Kingdom</t>
        </is>
      </c>
      <c r="I4319" s="10">
        <f>IF(OR(G4319="",LEFT(A4319,1)="C",D4319&lt;=0,F4319&lt;=0,ISNUMBER(MATCH(B4319,NonProduct,0)),LEFT(B4319,5)="gift_",H4319&lt;&gt;"United Kingdom"),"Drop","Keep")</f>
        <v/>
      </c>
    </row>
    <row r="4320">
      <c r="A4320" t="n">
        <v>540362</v>
      </c>
      <c r="B4320" t="n">
        <v>85055</v>
      </c>
      <c r="C4320" t="inlineStr">
        <is>
          <t>FRENCH ENAMEL UTENSIL HOLDER</t>
        </is>
      </c>
      <c r="D4320" t="n">
        <v>1</v>
      </c>
      <c r="E4320" s="8" t="n">
        <v>40549.65416666667</v>
      </c>
      <c r="F4320" s="9" t="n">
        <v>3.75</v>
      </c>
      <c r="G4320" t="n">
        <v>13656</v>
      </c>
      <c r="H4320" t="inlineStr">
        <is>
          <t>United Kingdom</t>
        </is>
      </c>
      <c r="I4320" s="10">
        <f>IF(OR(G4320="",LEFT(A4320,1)="C",D4320&lt;=0,F4320&lt;=0,ISNUMBER(MATCH(B4320,NonProduct,0)),LEFT(B4320,5)="gift_",H4320&lt;&gt;"United Kingdom"),"Drop","Keep")</f>
        <v/>
      </c>
    </row>
    <row r="4321">
      <c r="A4321" t="n">
        <v>540362</v>
      </c>
      <c r="B4321" t="n">
        <v>22457</v>
      </c>
      <c r="C4321" t="inlineStr">
        <is>
          <t xml:space="preserve">NATURAL SLATE HEART CHALKBOARD </t>
        </is>
      </c>
      <c r="D4321" t="n">
        <v>12</v>
      </c>
      <c r="E4321" s="8" t="n">
        <v>40549.65416666667</v>
      </c>
      <c r="F4321" s="9" t="n">
        <v>2.95</v>
      </c>
      <c r="G4321" t="n">
        <v>13656</v>
      </c>
      <c r="H4321" t="inlineStr">
        <is>
          <t>United Kingdom</t>
        </is>
      </c>
      <c r="I4321" s="10">
        <f>IF(OR(G4321="",LEFT(A4321,1)="C",D4321&lt;=0,F4321&lt;=0,ISNUMBER(MATCH(B4321,NonProduct,0)),LEFT(B4321,5)="gift_",H4321&lt;&gt;"United Kingdom"),"Drop","Keep")</f>
        <v/>
      </c>
    </row>
    <row r="4322">
      <c r="A4322" t="n">
        <v>540362</v>
      </c>
      <c r="B4322" t="n">
        <v>22862</v>
      </c>
      <c r="C4322" t="inlineStr">
        <is>
          <t xml:space="preserve">LOVE HEART NAPKIN BOX </t>
        </is>
      </c>
      <c r="D4322" t="n">
        <v>1</v>
      </c>
      <c r="E4322" s="8" t="n">
        <v>40549.65416666667</v>
      </c>
      <c r="F4322" s="9" t="n">
        <v>4.25</v>
      </c>
      <c r="G4322" t="n">
        <v>13656</v>
      </c>
      <c r="H4322" t="inlineStr">
        <is>
          <t>United Kingdom</t>
        </is>
      </c>
      <c r="I4322" s="10">
        <f>IF(OR(G4322="",LEFT(A4322,1)="C",D4322&lt;=0,F4322&lt;=0,ISNUMBER(MATCH(B4322,NonProduct,0)),LEFT(B4322,5)="gift_",H4322&lt;&gt;"United Kingdom"),"Drop","Keep")</f>
        <v/>
      </c>
    </row>
    <row r="4323">
      <c r="A4323" t="n">
        <v>540362</v>
      </c>
      <c r="B4323" t="n">
        <v>21061</v>
      </c>
      <c r="C4323" t="inlineStr">
        <is>
          <t>PARTY INVITES FOOTBALL</t>
        </is>
      </c>
      <c r="D4323" t="n">
        <v>4</v>
      </c>
      <c r="E4323" s="8" t="n">
        <v>40549.65416666667</v>
      </c>
      <c r="F4323" s="9" t="n">
        <v>0.85</v>
      </c>
      <c r="G4323" t="n">
        <v>13656</v>
      </c>
      <c r="H4323" t="inlineStr">
        <is>
          <t>United Kingdom</t>
        </is>
      </c>
      <c r="I4323" s="10">
        <f>IF(OR(G4323="",LEFT(A4323,1)="C",D4323&lt;=0,F4323&lt;=0,ISNUMBER(MATCH(B4323,NonProduct,0)),LEFT(B4323,5)="gift_",H4323&lt;&gt;"United Kingdom"),"Drop","Keep")</f>
        <v/>
      </c>
    </row>
    <row r="4324">
      <c r="A4324" t="n">
        <v>540362</v>
      </c>
      <c r="B4324" t="n">
        <v>22326</v>
      </c>
      <c r="C4324" t="inlineStr">
        <is>
          <t xml:space="preserve">ROUND SNACK BOXES SET OF4 WOODLAND </t>
        </is>
      </c>
      <c r="D4324" t="n">
        <v>2</v>
      </c>
      <c r="E4324" s="8" t="n">
        <v>40549.65416666667</v>
      </c>
      <c r="F4324" s="9" t="n">
        <v>2.95</v>
      </c>
      <c r="G4324" t="n">
        <v>13656</v>
      </c>
      <c r="H4324" t="inlineStr">
        <is>
          <t>United Kingdom</t>
        </is>
      </c>
      <c r="I4324" s="10">
        <f>IF(OR(G4324="",LEFT(A4324,1)="C",D4324&lt;=0,F4324&lt;=0,ISNUMBER(MATCH(B4324,NonProduct,0)),LEFT(B4324,5)="gift_",H4324&lt;&gt;"United Kingdom"),"Drop","Keep")</f>
        <v/>
      </c>
    </row>
    <row r="4325">
      <c r="A4325" t="n">
        <v>540362</v>
      </c>
      <c r="B4325" t="n">
        <v>22631</v>
      </c>
      <c r="C4325" t="inlineStr">
        <is>
          <t xml:space="preserve">CIRCUS PARADE LUNCH BOX </t>
        </is>
      </c>
      <c r="D4325" t="n">
        <v>2</v>
      </c>
      <c r="E4325" s="8" t="n">
        <v>40549.65416666667</v>
      </c>
      <c r="F4325" s="9" t="n">
        <v>1.95</v>
      </c>
      <c r="G4325" t="n">
        <v>13656</v>
      </c>
      <c r="H4325" t="inlineStr">
        <is>
          <t>United Kingdom</t>
        </is>
      </c>
      <c r="I4325" s="10">
        <f>IF(OR(G4325="",LEFT(A4325,1)="C",D4325&lt;=0,F4325&lt;=0,ISNUMBER(MATCH(B4325,NonProduct,0)),LEFT(B4325,5)="gift_",H4325&lt;&gt;"United Kingdom"),"Drop","Keep")</f>
        <v/>
      </c>
    </row>
    <row r="4326">
      <c r="A4326" t="n">
        <v>540362</v>
      </c>
      <c r="B4326" t="inlineStr">
        <is>
          <t>17164B</t>
        </is>
      </c>
      <c r="C4326" t="inlineStr">
        <is>
          <t>ASS COL SMALL SAND GECKO P'WEIGHT</t>
        </is>
      </c>
      <c r="D4326" t="n">
        <v>10</v>
      </c>
      <c r="E4326" s="8" t="n">
        <v>40549.65416666667</v>
      </c>
      <c r="F4326" s="9" t="n">
        <v>0.42</v>
      </c>
      <c r="G4326" t="n">
        <v>13656</v>
      </c>
      <c r="H4326" t="inlineStr">
        <is>
          <t>United Kingdom</t>
        </is>
      </c>
      <c r="I4326" s="10">
        <f>IF(OR(G4326="",LEFT(A4326,1)="C",D4326&lt;=0,F4326&lt;=0,ISNUMBER(MATCH(B4326,NonProduct,0)),LEFT(B4326,5)="gift_",H4326&lt;&gt;"United Kingdom"),"Drop","Keep")</f>
        <v/>
      </c>
    </row>
    <row r="4327">
      <c r="A4327" t="n">
        <v>540362</v>
      </c>
      <c r="B4327" t="n">
        <v>22629</v>
      </c>
      <c r="C4327" t="inlineStr">
        <is>
          <t xml:space="preserve">SPACEBOY LUNCH BOX </t>
        </is>
      </c>
      <c r="D4327" t="n">
        <v>2</v>
      </c>
      <c r="E4327" s="8" t="n">
        <v>40549.65416666667</v>
      </c>
      <c r="F4327" s="9" t="n">
        <v>1.95</v>
      </c>
      <c r="G4327" t="n">
        <v>13656</v>
      </c>
      <c r="H4327" t="inlineStr">
        <is>
          <t>United Kingdom</t>
        </is>
      </c>
      <c r="I4327" s="10">
        <f>IF(OR(G4327="",LEFT(A4327,1)="C",D4327&lt;=0,F4327&lt;=0,ISNUMBER(MATCH(B4327,NonProduct,0)),LEFT(B4327,5)="gift_",H4327&lt;&gt;"United Kingdom"),"Drop","Keep")</f>
        <v/>
      </c>
    </row>
    <row r="4328">
      <c r="A4328" t="n">
        <v>540362</v>
      </c>
      <c r="B4328" t="n">
        <v>21327</v>
      </c>
      <c r="C4328" t="inlineStr">
        <is>
          <t xml:space="preserve">SKULLS WRITING SET </t>
        </is>
      </c>
      <c r="D4328" t="n">
        <v>2</v>
      </c>
      <c r="E4328" s="8" t="n">
        <v>40549.65416666667</v>
      </c>
      <c r="F4328" s="9" t="n">
        <v>1.65</v>
      </c>
      <c r="G4328" t="n">
        <v>13656</v>
      </c>
      <c r="H4328" t="inlineStr">
        <is>
          <t>United Kingdom</t>
        </is>
      </c>
      <c r="I4328" s="10">
        <f>IF(OR(G4328="",LEFT(A4328,1)="C",D4328&lt;=0,F4328&lt;=0,ISNUMBER(MATCH(B4328,NonProduct,0)),LEFT(B4328,5)="gift_",H4328&lt;&gt;"United Kingdom"),"Drop","Keep")</f>
        <v/>
      </c>
    </row>
    <row r="4329">
      <c r="A4329" t="n">
        <v>540362</v>
      </c>
      <c r="B4329" t="n">
        <v>21328</v>
      </c>
      <c r="C4329" t="inlineStr">
        <is>
          <t xml:space="preserve">BALLOONS  WRITING SET </t>
        </is>
      </c>
      <c r="D4329" t="n">
        <v>2</v>
      </c>
      <c r="E4329" s="8" t="n">
        <v>40549.65416666667</v>
      </c>
      <c r="F4329" s="9" t="n">
        <v>1.65</v>
      </c>
      <c r="G4329" t="n">
        <v>13656</v>
      </c>
      <c r="H4329" t="inlineStr">
        <is>
          <t>United Kingdom</t>
        </is>
      </c>
      <c r="I4329" s="10">
        <f>IF(OR(G4329="",LEFT(A4329,1)="C",D4329&lt;=0,F4329&lt;=0,ISNUMBER(MATCH(B4329,NonProduct,0)),LEFT(B4329,5)="gift_",H4329&lt;&gt;"United Kingdom"),"Drop","Keep")</f>
        <v/>
      </c>
    </row>
    <row r="4330">
      <c r="A4330" t="n">
        <v>540363</v>
      </c>
      <c r="B4330" t="n">
        <v>40016</v>
      </c>
      <c r="C4330" t="inlineStr">
        <is>
          <t>CHINESE DRAGON PAPER LANTERNS</t>
        </is>
      </c>
      <c r="D4330" t="n">
        <v>600</v>
      </c>
      <c r="E4330" s="8" t="n">
        <v>40549.6625</v>
      </c>
      <c r="F4330" s="9" t="n">
        <v>0.25</v>
      </c>
      <c r="G4330" t="n">
        <v>12971</v>
      </c>
      <c r="H4330" t="inlineStr">
        <is>
          <t>United Kingdom</t>
        </is>
      </c>
      <c r="I4330" s="10">
        <f>IF(OR(G4330="",LEFT(A4330,1)="C",D4330&lt;=0,F4330&lt;=0,ISNUMBER(MATCH(B4330,NonProduct,0)),LEFT(B4330,5)="gift_",H4330&lt;&gt;"United Kingdom"),"Drop","Keep")</f>
        <v/>
      </c>
    </row>
    <row r="4331">
      <c r="A4331" t="n">
        <v>540363</v>
      </c>
      <c r="B4331" t="n">
        <v>21815</v>
      </c>
      <c r="C4331" t="inlineStr">
        <is>
          <t xml:space="preserve">STAR  T-LIGHT HOLDER </t>
        </is>
      </c>
      <c r="D4331" t="n">
        <v>12</v>
      </c>
      <c r="E4331" s="8" t="n">
        <v>40549.6625</v>
      </c>
      <c r="F4331" s="9" t="n">
        <v>1.45</v>
      </c>
      <c r="G4331" t="n">
        <v>12971</v>
      </c>
      <c r="H4331" t="inlineStr">
        <is>
          <t>United Kingdom</t>
        </is>
      </c>
      <c r="I4331" s="10">
        <f>IF(OR(G4331="",LEFT(A4331,1)="C",D4331&lt;=0,F4331&lt;=0,ISNUMBER(MATCH(B4331,NonProduct,0)),LEFT(B4331,5)="gift_",H4331&lt;&gt;"United Kingdom"),"Drop","Keep")</f>
        <v/>
      </c>
    </row>
    <row r="4332">
      <c r="A4332" t="n">
        <v>540363</v>
      </c>
      <c r="B4332" t="n">
        <v>22807</v>
      </c>
      <c r="C4332" t="inlineStr">
        <is>
          <t>SET OF 6 T-LIGHTS TOADSTOOLS</t>
        </is>
      </c>
      <c r="D4332" t="n">
        <v>6</v>
      </c>
      <c r="E4332" s="8" t="n">
        <v>40549.6625</v>
      </c>
      <c r="F4332" s="9" t="n">
        <v>2.95</v>
      </c>
      <c r="G4332" t="n">
        <v>12971</v>
      </c>
      <c r="H4332" t="inlineStr">
        <is>
          <t>United Kingdom</t>
        </is>
      </c>
      <c r="I4332" s="10">
        <f>IF(OR(G4332="",LEFT(A4332,1)="C",D4332&lt;=0,F4332&lt;=0,ISNUMBER(MATCH(B4332,NonProduct,0)),LEFT(B4332,5)="gift_",H4332&lt;&gt;"United Kingdom"),"Drop","Keep")</f>
        <v/>
      </c>
    </row>
    <row r="4333">
      <c r="A4333" t="n">
        <v>540364</v>
      </c>
      <c r="B4333" t="n">
        <v>22720</v>
      </c>
      <c r="C4333" t="inlineStr">
        <is>
          <t xml:space="preserve">SET OF 3 CAKE TINS PANTRY DESIGN </t>
        </is>
      </c>
      <c r="D4333" t="n">
        <v>4</v>
      </c>
      <c r="E4333" s="8" t="n">
        <v>40549.66875</v>
      </c>
      <c r="F4333" s="9" t="n">
        <v>4.95</v>
      </c>
      <c r="G4333" t="n">
        <v>14505</v>
      </c>
      <c r="H4333" t="inlineStr">
        <is>
          <t>United Kingdom</t>
        </is>
      </c>
      <c r="I4333" s="10">
        <f>IF(OR(G4333="",LEFT(A4333,1)="C",D4333&lt;=0,F4333&lt;=0,ISNUMBER(MATCH(B4333,NonProduct,0)),LEFT(B4333,5)="gift_",H4333&lt;&gt;"United Kingdom"),"Drop","Keep")</f>
        <v/>
      </c>
    </row>
    <row r="4334">
      <c r="A4334" t="n">
        <v>540364</v>
      </c>
      <c r="B4334" t="n">
        <v>22722</v>
      </c>
      <c r="C4334" t="inlineStr">
        <is>
          <t>SET OF 6 SPICE TINS PANTRY DESIGN</t>
        </is>
      </c>
      <c r="D4334" t="n">
        <v>8</v>
      </c>
      <c r="E4334" s="8" t="n">
        <v>40549.66875</v>
      </c>
      <c r="F4334" s="9" t="n">
        <v>3.95</v>
      </c>
      <c r="G4334" t="n">
        <v>14505</v>
      </c>
      <c r="H4334" t="inlineStr">
        <is>
          <t>United Kingdom</t>
        </is>
      </c>
      <c r="I4334" s="10">
        <f>IF(OR(G4334="",LEFT(A4334,1)="C",D4334&lt;=0,F4334&lt;=0,ISNUMBER(MATCH(B4334,NonProduct,0)),LEFT(B4334,5)="gift_",H4334&lt;&gt;"United Kingdom"),"Drop","Keep")</f>
        <v/>
      </c>
    </row>
    <row r="4335">
      <c r="A4335" t="n">
        <v>540364</v>
      </c>
      <c r="B4335" t="inlineStr">
        <is>
          <t>85123A</t>
        </is>
      </c>
      <c r="C4335" t="inlineStr">
        <is>
          <t>WHITE HANGING HEART T-LIGHT HOLDER</t>
        </is>
      </c>
      <c r="D4335" t="n">
        <v>3</v>
      </c>
      <c r="E4335" s="8" t="n">
        <v>40549.66875</v>
      </c>
      <c r="F4335" s="9" t="n">
        <v>2.95</v>
      </c>
      <c r="G4335" t="n">
        <v>14505</v>
      </c>
      <c r="H4335" t="inlineStr">
        <is>
          <t>United Kingdom</t>
        </is>
      </c>
      <c r="I4335" s="10">
        <f>IF(OR(G4335="",LEFT(A4335,1)="C",D4335&lt;=0,F4335&lt;=0,ISNUMBER(MATCH(B4335,NonProduct,0)),LEFT(B4335,5)="gift_",H4335&lt;&gt;"United Kingdom"),"Drop","Keep")</f>
        <v/>
      </c>
    </row>
    <row r="4336">
      <c r="A4336" t="n">
        <v>540364</v>
      </c>
      <c r="B4336" t="n">
        <v>21733</v>
      </c>
      <c r="C4336" t="inlineStr">
        <is>
          <t>RED HANGING HEART T-LIGHT HOLDER</t>
        </is>
      </c>
      <c r="D4336" t="n">
        <v>6</v>
      </c>
      <c r="E4336" s="8" t="n">
        <v>40549.66875</v>
      </c>
      <c r="F4336" s="9" t="n">
        <v>2.95</v>
      </c>
      <c r="G4336" t="n">
        <v>14505</v>
      </c>
      <c r="H4336" t="inlineStr">
        <is>
          <t>United Kingdom</t>
        </is>
      </c>
      <c r="I4336" s="10">
        <f>IF(OR(G4336="",LEFT(A4336,1)="C",D4336&lt;=0,F4336&lt;=0,ISNUMBER(MATCH(B4336,NonProduct,0)),LEFT(B4336,5)="gift_",H4336&lt;&gt;"United Kingdom"),"Drop","Keep")</f>
        <v/>
      </c>
    </row>
    <row r="4337">
      <c r="A4337" t="n">
        <v>540364</v>
      </c>
      <c r="B4337" t="n">
        <v>20828</v>
      </c>
      <c r="C4337" t="inlineStr">
        <is>
          <t>GLITTER BUTTERFLY CLIPS</t>
        </is>
      </c>
      <c r="D4337" t="n">
        <v>1</v>
      </c>
      <c r="E4337" s="8" t="n">
        <v>40549.66875</v>
      </c>
      <c r="F4337" s="9" t="n">
        <v>2.55</v>
      </c>
      <c r="G4337" t="n">
        <v>14505</v>
      </c>
      <c r="H4337" t="inlineStr">
        <is>
          <t>United Kingdom</t>
        </is>
      </c>
      <c r="I4337" s="10">
        <f>IF(OR(G4337="",LEFT(A4337,1)="C",D4337&lt;=0,F4337&lt;=0,ISNUMBER(MATCH(B4337,NonProduct,0)),LEFT(B4337,5)="gift_",H4337&lt;&gt;"United Kingdom"),"Drop","Keep")</f>
        <v/>
      </c>
    </row>
    <row r="4338">
      <c r="A4338" t="n">
        <v>540364</v>
      </c>
      <c r="B4338" t="n">
        <v>22743</v>
      </c>
      <c r="C4338" t="inlineStr">
        <is>
          <t>MAKE YOUR OWN FLOWERPOWER CARD KIT</t>
        </is>
      </c>
      <c r="D4338" t="n">
        <v>1</v>
      </c>
      <c r="E4338" s="8" t="n">
        <v>40549.66875</v>
      </c>
      <c r="F4338" s="9" t="n">
        <v>2.95</v>
      </c>
      <c r="G4338" t="n">
        <v>14505</v>
      </c>
      <c r="H4338" t="inlineStr">
        <is>
          <t>United Kingdom</t>
        </is>
      </c>
      <c r="I4338" s="10">
        <f>IF(OR(G4338="",LEFT(A4338,1)="C",D4338&lt;=0,F4338&lt;=0,ISNUMBER(MATCH(B4338,NonProduct,0)),LEFT(B4338,5)="gift_",H4338&lt;&gt;"United Kingdom"),"Drop","Keep")</f>
        <v/>
      </c>
    </row>
    <row r="4339">
      <c r="A4339" t="n">
        <v>540364</v>
      </c>
      <c r="B4339" t="n">
        <v>22742</v>
      </c>
      <c r="C4339" t="inlineStr">
        <is>
          <t>MAKE YOUR OWN PLAYTIME CARD KIT</t>
        </is>
      </c>
      <c r="D4339" t="n">
        <v>1</v>
      </c>
      <c r="E4339" s="8" t="n">
        <v>40549.66875</v>
      </c>
      <c r="F4339" s="9" t="n">
        <v>2.95</v>
      </c>
      <c r="G4339" t="n">
        <v>14505</v>
      </c>
      <c r="H4339" t="inlineStr">
        <is>
          <t>United Kingdom</t>
        </is>
      </c>
      <c r="I4339" s="10">
        <f>IF(OR(G4339="",LEFT(A4339,1)="C",D4339&lt;=0,F4339&lt;=0,ISNUMBER(MATCH(B4339,NonProduct,0)),LEFT(B4339,5)="gift_",H4339&lt;&gt;"United Kingdom"),"Drop","Keep")</f>
        <v/>
      </c>
    </row>
    <row r="4340">
      <c r="A4340" t="n">
        <v>540364</v>
      </c>
      <c r="B4340" t="n">
        <v>22744</v>
      </c>
      <c r="C4340" t="inlineStr">
        <is>
          <t>MAKE YOUR OWN MONSOON CARD KIT</t>
        </is>
      </c>
      <c r="D4340" t="n">
        <v>1</v>
      </c>
      <c r="E4340" s="8" t="n">
        <v>40549.66875</v>
      </c>
      <c r="F4340" s="9" t="n">
        <v>2.95</v>
      </c>
      <c r="G4340" t="n">
        <v>14505</v>
      </c>
      <c r="H4340" t="inlineStr">
        <is>
          <t>United Kingdom</t>
        </is>
      </c>
      <c r="I4340" s="10">
        <f>IF(OR(G4340="",LEFT(A4340,1)="C",D4340&lt;=0,F4340&lt;=0,ISNUMBER(MATCH(B4340,NonProduct,0)),LEFT(B4340,5)="gift_",H4340&lt;&gt;"United Kingdom"),"Drop","Keep")</f>
        <v/>
      </c>
    </row>
    <row r="4341">
      <c r="A4341" t="n">
        <v>540364</v>
      </c>
      <c r="B4341" t="n">
        <v>22423</v>
      </c>
      <c r="C4341" t="inlineStr">
        <is>
          <t>REGENCY CAKESTAND 3 TIER</t>
        </is>
      </c>
      <c r="D4341" t="n">
        <v>1</v>
      </c>
      <c r="E4341" s="8" t="n">
        <v>40549.66875</v>
      </c>
      <c r="F4341" s="9" t="n">
        <v>12.75</v>
      </c>
      <c r="G4341" t="n">
        <v>14505</v>
      </c>
      <c r="H4341" t="inlineStr">
        <is>
          <t>United Kingdom</t>
        </is>
      </c>
      <c r="I4341" s="10">
        <f>IF(OR(G4341="",LEFT(A4341,1)="C",D4341&lt;=0,F4341&lt;=0,ISNUMBER(MATCH(B4341,NonProduct,0)),LEFT(B4341,5)="gift_",H4341&lt;&gt;"United Kingdom"),"Drop","Keep")</f>
        <v/>
      </c>
    </row>
    <row r="4342">
      <c r="A4342" t="n">
        <v>540364</v>
      </c>
      <c r="B4342" t="n">
        <v>21871</v>
      </c>
      <c r="C4342" t="inlineStr">
        <is>
          <t>SAVE THE PLANET MUG</t>
        </is>
      </c>
      <c r="D4342" t="n">
        <v>4</v>
      </c>
      <c r="E4342" s="8" t="n">
        <v>40549.66875</v>
      </c>
      <c r="F4342" s="9" t="n">
        <v>1.25</v>
      </c>
      <c r="G4342" t="n">
        <v>14505</v>
      </c>
      <c r="H4342" t="inlineStr">
        <is>
          <t>United Kingdom</t>
        </is>
      </c>
      <c r="I4342" s="10">
        <f>IF(OR(G4342="",LEFT(A4342,1)="C",D4342&lt;=0,F4342&lt;=0,ISNUMBER(MATCH(B4342,NonProduct,0)),LEFT(B4342,5)="gift_",H4342&lt;&gt;"United Kingdom"),"Drop","Keep")</f>
        <v/>
      </c>
    </row>
    <row r="4343">
      <c r="A4343" t="n">
        <v>540364</v>
      </c>
      <c r="B4343" t="n">
        <v>21876</v>
      </c>
      <c r="C4343" t="inlineStr">
        <is>
          <t>POTTERING MUG</t>
        </is>
      </c>
      <c r="D4343" t="n">
        <v>1</v>
      </c>
      <c r="E4343" s="8" t="n">
        <v>40549.66875</v>
      </c>
      <c r="F4343" s="9" t="n">
        <v>1.25</v>
      </c>
      <c r="G4343" t="n">
        <v>14505</v>
      </c>
      <c r="H4343" t="inlineStr">
        <is>
          <t>United Kingdom</t>
        </is>
      </c>
      <c r="I4343" s="10">
        <f>IF(OR(G4343="",LEFT(A4343,1)="C",D4343&lt;=0,F4343&lt;=0,ISNUMBER(MATCH(B4343,NonProduct,0)),LEFT(B4343,5)="gift_",H4343&lt;&gt;"United Kingdom"),"Drop","Keep")</f>
        <v/>
      </c>
    </row>
    <row r="4344">
      <c r="A4344" t="n">
        <v>540364</v>
      </c>
      <c r="B4344" t="n">
        <v>21875</v>
      </c>
      <c r="C4344" t="inlineStr">
        <is>
          <t>KINGS CHOICE MUG</t>
        </is>
      </c>
      <c r="D4344" t="n">
        <v>1</v>
      </c>
      <c r="E4344" s="8" t="n">
        <v>40549.66875</v>
      </c>
      <c r="F4344" s="9" t="n">
        <v>1.25</v>
      </c>
      <c r="G4344" t="n">
        <v>14505</v>
      </c>
      <c r="H4344" t="inlineStr">
        <is>
          <t>United Kingdom</t>
        </is>
      </c>
      <c r="I4344" s="10">
        <f>IF(OR(G4344="",LEFT(A4344,1)="C",D4344&lt;=0,F4344&lt;=0,ISNUMBER(MATCH(B4344,NonProduct,0)),LEFT(B4344,5)="gift_",H4344&lt;&gt;"United Kingdom"),"Drop","Keep")</f>
        <v/>
      </c>
    </row>
    <row r="4345">
      <c r="A4345" t="n">
        <v>540364</v>
      </c>
      <c r="B4345" t="n">
        <v>21877</v>
      </c>
      <c r="C4345" t="inlineStr">
        <is>
          <t>HOME SWEET HOME MUG</t>
        </is>
      </c>
      <c r="D4345" t="n">
        <v>2</v>
      </c>
      <c r="E4345" s="8" t="n">
        <v>40549.66875</v>
      </c>
      <c r="F4345" s="9" t="n">
        <v>1.25</v>
      </c>
      <c r="G4345" t="n">
        <v>14505</v>
      </c>
      <c r="H4345" t="inlineStr">
        <is>
          <t>United Kingdom</t>
        </is>
      </c>
      <c r="I4345" s="10">
        <f>IF(OR(G4345="",LEFT(A4345,1)="C",D4345&lt;=0,F4345&lt;=0,ISNUMBER(MATCH(B4345,NonProduct,0)),LEFT(B4345,5)="gift_",H4345&lt;&gt;"United Kingdom"),"Drop","Keep")</f>
        <v/>
      </c>
    </row>
    <row r="4346">
      <c r="A4346" t="n">
        <v>540364</v>
      </c>
      <c r="B4346" t="n">
        <v>22192</v>
      </c>
      <c r="C4346" t="inlineStr">
        <is>
          <t>BLUE DINER WALL CLOCK</t>
        </is>
      </c>
      <c r="D4346" t="n">
        <v>1</v>
      </c>
      <c r="E4346" s="8" t="n">
        <v>40549.66875</v>
      </c>
      <c r="F4346" s="9" t="n">
        <v>8.5</v>
      </c>
      <c r="G4346" t="n">
        <v>14505</v>
      </c>
      <c r="H4346" t="inlineStr">
        <is>
          <t>United Kingdom</t>
        </is>
      </c>
      <c r="I4346" s="10">
        <f>IF(OR(G4346="",LEFT(A4346,1)="C",D4346&lt;=0,F4346&lt;=0,ISNUMBER(MATCH(B4346,NonProduct,0)),LEFT(B4346,5)="gift_",H4346&lt;&gt;"United Kingdom"),"Drop","Keep")</f>
        <v/>
      </c>
    </row>
    <row r="4347">
      <c r="A4347" t="n">
        <v>540364</v>
      </c>
      <c r="B4347" t="inlineStr">
        <is>
          <t>85159B</t>
        </is>
      </c>
      <c r="C4347" t="inlineStr">
        <is>
          <t>WHITE TEA,COFFEE,SUGAR JARS</t>
        </is>
      </c>
      <c r="D4347" t="n">
        <v>3</v>
      </c>
      <c r="E4347" s="8" t="n">
        <v>40549.66875</v>
      </c>
      <c r="F4347" s="9" t="n">
        <v>6.35</v>
      </c>
      <c r="G4347" t="n">
        <v>14505</v>
      </c>
      <c r="H4347" t="inlineStr">
        <is>
          <t>United Kingdom</t>
        </is>
      </c>
      <c r="I4347" s="10">
        <f>IF(OR(G4347="",LEFT(A4347,1)="C",D4347&lt;=0,F4347&lt;=0,ISNUMBER(MATCH(B4347,NonProduct,0)),LEFT(B4347,5)="gift_",H4347&lt;&gt;"United Kingdom"),"Drop","Keep")</f>
        <v/>
      </c>
    </row>
    <row r="4348">
      <c r="A4348" t="n">
        <v>540364</v>
      </c>
      <c r="B4348" t="n">
        <v>22789</v>
      </c>
      <c r="C4348" t="inlineStr">
        <is>
          <t>T-LIGHT HOLDER SWEETHEART HANGING</t>
        </is>
      </c>
      <c r="D4348" t="n">
        <v>2</v>
      </c>
      <c r="E4348" s="8" t="n">
        <v>40549.66875</v>
      </c>
      <c r="F4348" s="9" t="n">
        <v>1.95</v>
      </c>
      <c r="G4348" t="n">
        <v>14505</v>
      </c>
      <c r="H4348" t="inlineStr">
        <is>
          <t>United Kingdom</t>
        </is>
      </c>
      <c r="I4348" s="10">
        <f>IF(OR(G4348="",LEFT(A4348,1)="C",D4348&lt;=0,F4348&lt;=0,ISNUMBER(MATCH(B4348,NonProduct,0)),LEFT(B4348,5)="gift_",H4348&lt;&gt;"United Kingdom"),"Drop","Keep")</f>
        <v/>
      </c>
    </row>
    <row r="4349">
      <c r="A4349" t="n">
        <v>540364</v>
      </c>
      <c r="B4349" t="inlineStr">
        <is>
          <t>84406B</t>
        </is>
      </c>
      <c r="C4349" t="inlineStr">
        <is>
          <t>CREAM CUPID HEARTS COAT HANGER</t>
        </is>
      </c>
      <c r="D4349" t="n">
        <v>4</v>
      </c>
      <c r="E4349" s="8" t="n">
        <v>40549.66875</v>
      </c>
      <c r="F4349" s="9" t="n">
        <v>3.25</v>
      </c>
      <c r="G4349" t="n">
        <v>14505</v>
      </c>
      <c r="H4349" t="inlineStr">
        <is>
          <t>United Kingdom</t>
        </is>
      </c>
      <c r="I4349" s="10">
        <f>IF(OR(G4349="",LEFT(A4349,1)="C",D4349&lt;=0,F4349&lt;=0,ISNUMBER(MATCH(B4349,NonProduct,0)),LEFT(B4349,5)="gift_",H4349&lt;&gt;"United Kingdom"),"Drop","Keep")</f>
        <v/>
      </c>
    </row>
    <row r="4350">
      <c r="A4350" t="n">
        <v>540364</v>
      </c>
      <c r="B4350" t="n">
        <v>21272</v>
      </c>
      <c r="C4350" t="inlineStr">
        <is>
          <t>SALLE DE BAIN HOOK</t>
        </is>
      </c>
      <c r="D4350" t="n">
        <v>3</v>
      </c>
      <c r="E4350" s="8" t="n">
        <v>40549.66875</v>
      </c>
      <c r="F4350" s="9" t="n">
        <v>1.25</v>
      </c>
      <c r="G4350" t="n">
        <v>14505</v>
      </c>
      <c r="H4350" t="inlineStr">
        <is>
          <t>United Kingdom</t>
        </is>
      </c>
      <c r="I4350" s="10">
        <f>IF(OR(G4350="",LEFT(A4350,1)="C",D4350&lt;=0,F4350&lt;=0,ISNUMBER(MATCH(B4350,NonProduct,0)),LEFT(B4350,5)="gift_",H4350&lt;&gt;"United Kingdom"),"Drop","Keep")</f>
        <v/>
      </c>
    </row>
    <row r="4351">
      <c r="A4351" t="n">
        <v>540364</v>
      </c>
      <c r="B4351" t="n">
        <v>20832</v>
      </c>
      <c r="C4351" t="inlineStr">
        <is>
          <t>RED FLOCK LOVE HEART PHOTO FRAME</t>
        </is>
      </c>
      <c r="D4351" t="n">
        <v>4</v>
      </c>
      <c r="E4351" s="8" t="n">
        <v>40549.66875</v>
      </c>
      <c r="F4351" s="9" t="n">
        <v>0.85</v>
      </c>
      <c r="G4351" t="n">
        <v>14505</v>
      </c>
      <c r="H4351" t="inlineStr">
        <is>
          <t>United Kingdom</t>
        </is>
      </c>
      <c r="I4351" s="10">
        <f>IF(OR(G4351="",LEFT(A4351,1)="C",D4351&lt;=0,F4351&lt;=0,ISNUMBER(MATCH(B4351,NonProduct,0)),LEFT(B4351,5)="gift_",H4351&lt;&gt;"United Kingdom"),"Drop","Keep")</f>
        <v/>
      </c>
    </row>
    <row r="4352">
      <c r="A4352" t="n">
        <v>540364</v>
      </c>
      <c r="B4352" t="inlineStr">
        <is>
          <t>85232D</t>
        </is>
      </c>
      <c r="C4352" t="inlineStr">
        <is>
          <t>SET/3 DECOUPAGE STACKING TINS</t>
        </is>
      </c>
      <c r="D4352" t="n">
        <v>1</v>
      </c>
      <c r="E4352" s="8" t="n">
        <v>40549.66875</v>
      </c>
      <c r="F4352" s="9" t="n">
        <v>4.95</v>
      </c>
      <c r="G4352" t="n">
        <v>14505</v>
      </c>
      <c r="H4352" t="inlineStr">
        <is>
          <t>United Kingdom</t>
        </is>
      </c>
      <c r="I4352" s="10">
        <f>IF(OR(G4352="",LEFT(A4352,1)="C",D4352&lt;=0,F4352&lt;=0,ISNUMBER(MATCH(B4352,NonProduct,0)),LEFT(B4352,5)="gift_",H4352&lt;&gt;"United Kingdom"),"Drop","Keep")</f>
        <v/>
      </c>
    </row>
    <row r="4353">
      <c r="A4353" t="n">
        <v>540364</v>
      </c>
      <c r="B4353" t="n">
        <v>22930</v>
      </c>
      <c r="C4353" t="inlineStr">
        <is>
          <t>BAKING MOULD HEART MILK CHOCOLATE</t>
        </is>
      </c>
      <c r="D4353" t="n">
        <v>2</v>
      </c>
      <c r="E4353" s="8" t="n">
        <v>40549.66875</v>
      </c>
      <c r="F4353" s="9" t="n">
        <v>2.55</v>
      </c>
      <c r="G4353" t="n">
        <v>14505</v>
      </c>
      <c r="H4353" t="inlineStr">
        <is>
          <t>United Kingdom</t>
        </is>
      </c>
      <c r="I4353" s="10">
        <f>IF(OR(G4353="",LEFT(A4353,1)="C",D4353&lt;=0,F4353&lt;=0,ISNUMBER(MATCH(B4353,NonProduct,0)),LEFT(B4353,5)="gift_",H4353&lt;&gt;"United Kingdom"),"Drop","Keep")</f>
        <v/>
      </c>
    </row>
    <row r="4354">
      <c r="A4354" t="n">
        <v>540364</v>
      </c>
      <c r="B4354" t="inlineStr">
        <is>
          <t>17091J</t>
        </is>
      </c>
      <c r="C4354" t="inlineStr">
        <is>
          <t>VANILLA INCENSE IN TIN</t>
        </is>
      </c>
      <c r="D4354" t="n">
        <v>1</v>
      </c>
      <c r="E4354" s="8" t="n">
        <v>40549.66875</v>
      </c>
      <c r="F4354" s="9" t="n">
        <v>1.25</v>
      </c>
      <c r="G4354" t="n">
        <v>14505</v>
      </c>
      <c r="H4354" t="inlineStr">
        <is>
          <t>United Kingdom</t>
        </is>
      </c>
      <c r="I4354" s="10">
        <f>IF(OR(G4354="",LEFT(A4354,1)="C",D4354&lt;=0,F4354&lt;=0,ISNUMBER(MATCH(B4354,NonProduct,0)),LEFT(B4354,5)="gift_",H4354&lt;&gt;"United Kingdom"),"Drop","Keep")</f>
        <v/>
      </c>
    </row>
    <row r="4355">
      <c r="A4355" t="n">
        <v>540364</v>
      </c>
      <c r="B4355" t="inlineStr">
        <is>
          <t>17091A</t>
        </is>
      </c>
      <c r="C4355" t="inlineStr">
        <is>
          <t>LAVENDER INCENSE IN TIN</t>
        </is>
      </c>
      <c r="D4355" t="n">
        <v>1</v>
      </c>
      <c r="E4355" s="8" t="n">
        <v>40549.66875</v>
      </c>
      <c r="F4355" s="9" t="n">
        <v>1.25</v>
      </c>
      <c r="G4355" t="n">
        <v>14505</v>
      </c>
      <c r="H4355" t="inlineStr">
        <is>
          <t>United Kingdom</t>
        </is>
      </c>
      <c r="I4355" s="10">
        <f>IF(OR(G4355="",LEFT(A4355,1)="C",D4355&lt;=0,F4355&lt;=0,ISNUMBER(MATCH(B4355,NonProduct,0)),LEFT(B4355,5)="gift_",H4355&lt;&gt;"United Kingdom"),"Drop","Keep")</f>
        <v/>
      </c>
    </row>
    <row r="4356">
      <c r="A4356" t="n">
        <v>540364</v>
      </c>
      <c r="B4356" t="n">
        <v>22358</v>
      </c>
      <c r="C4356" t="inlineStr">
        <is>
          <t xml:space="preserve">KINGS CHOICE TEA CADDY </t>
        </is>
      </c>
      <c r="D4356" t="n">
        <v>1</v>
      </c>
      <c r="E4356" s="8" t="n">
        <v>40549.66875</v>
      </c>
      <c r="F4356" s="9" t="n">
        <v>2.95</v>
      </c>
      <c r="G4356" t="n">
        <v>14505</v>
      </c>
      <c r="H4356" t="inlineStr">
        <is>
          <t>United Kingdom</t>
        </is>
      </c>
      <c r="I4356" s="10">
        <f>IF(OR(G4356="",LEFT(A4356,1)="C",D4356&lt;=0,F4356&lt;=0,ISNUMBER(MATCH(B4356,NonProduct,0)),LEFT(B4356,5)="gift_",H4356&lt;&gt;"United Kingdom"),"Drop","Keep")</f>
        <v/>
      </c>
    </row>
    <row r="4357">
      <c r="A4357" t="n">
        <v>540364</v>
      </c>
      <c r="B4357" t="n">
        <v>21481</v>
      </c>
      <c r="C4357" t="inlineStr">
        <is>
          <t>FAWN BLUE HOT WATER BOTTLE</t>
        </is>
      </c>
      <c r="D4357" t="n">
        <v>1</v>
      </c>
      <c r="E4357" s="8" t="n">
        <v>40549.66875</v>
      </c>
      <c r="F4357" s="9" t="n">
        <v>2.95</v>
      </c>
      <c r="G4357" t="n">
        <v>14505</v>
      </c>
      <c r="H4357" t="inlineStr">
        <is>
          <t>United Kingdom</t>
        </is>
      </c>
      <c r="I4357" s="10">
        <f>IF(OR(G4357="",LEFT(A4357,1)="C",D4357&lt;=0,F4357&lt;=0,ISNUMBER(MATCH(B4357,NonProduct,0)),LEFT(B4357,5)="gift_",H4357&lt;&gt;"United Kingdom"),"Drop","Keep")</f>
        <v/>
      </c>
    </row>
    <row r="4358">
      <c r="A4358" t="n">
        <v>540364</v>
      </c>
      <c r="B4358" t="inlineStr">
        <is>
          <t>84030E</t>
        </is>
      </c>
      <c r="C4358" t="inlineStr">
        <is>
          <t>ENGLISH ROSE HOT WATER BOTTLE</t>
        </is>
      </c>
      <c r="D4358" t="n">
        <v>2</v>
      </c>
      <c r="E4358" s="8" t="n">
        <v>40549.66875</v>
      </c>
      <c r="F4358" s="9" t="n">
        <v>4.25</v>
      </c>
      <c r="G4358" t="n">
        <v>14505</v>
      </c>
      <c r="H4358" t="inlineStr">
        <is>
          <t>United Kingdom</t>
        </is>
      </c>
      <c r="I4358" s="10">
        <f>IF(OR(G4358="",LEFT(A4358,1)="C",D4358&lt;=0,F4358&lt;=0,ISNUMBER(MATCH(B4358,NonProduct,0)),LEFT(B4358,5)="gift_",H4358&lt;&gt;"United Kingdom"),"Drop","Keep")</f>
        <v/>
      </c>
    </row>
    <row r="4359">
      <c r="A4359" t="n">
        <v>540364</v>
      </c>
      <c r="B4359" t="inlineStr">
        <is>
          <t>84029G</t>
        </is>
      </c>
      <c r="C4359" t="inlineStr">
        <is>
          <t>KNITTED UNION FLAG HOT WATER BOTTLE</t>
        </is>
      </c>
      <c r="D4359" t="n">
        <v>1</v>
      </c>
      <c r="E4359" s="8" t="n">
        <v>40549.66875</v>
      </c>
      <c r="F4359" s="9" t="n">
        <v>3.75</v>
      </c>
      <c r="G4359" t="n">
        <v>14505</v>
      </c>
      <c r="H4359" t="inlineStr">
        <is>
          <t>United Kingdom</t>
        </is>
      </c>
      <c r="I4359" s="10">
        <f>IF(OR(G4359="",LEFT(A4359,1)="C",D4359&lt;=0,F4359&lt;=0,ISNUMBER(MATCH(B4359,NonProduct,0)),LEFT(B4359,5)="gift_",H4359&lt;&gt;"United Kingdom"),"Drop","Keep")</f>
        <v/>
      </c>
    </row>
    <row r="4360">
      <c r="A4360" t="n">
        <v>540364</v>
      </c>
      <c r="B4360" t="n">
        <v>22113</v>
      </c>
      <c r="C4360" t="inlineStr">
        <is>
          <t>GREY HEART HOT WATER BOTTLE</t>
        </is>
      </c>
      <c r="D4360" t="n">
        <v>3</v>
      </c>
      <c r="E4360" s="8" t="n">
        <v>40549.66875</v>
      </c>
      <c r="F4360" s="9" t="n">
        <v>3.75</v>
      </c>
      <c r="G4360" t="n">
        <v>14505</v>
      </c>
      <c r="H4360" t="inlineStr">
        <is>
          <t>United Kingdom</t>
        </is>
      </c>
      <c r="I4360" s="10">
        <f>IF(OR(G4360="",LEFT(A4360,1)="C",D4360&lt;=0,F4360&lt;=0,ISNUMBER(MATCH(B4360,NonProduct,0)),LEFT(B4360,5)="gift_",H4360&lt;&gt;"United Kingdom"),"Drop","Keep")</f>
        <v/>
      </c>
    </row>
    <row r="4361">
      <c r="A4361" t="n">
        <v>540364</v>
      </c>
      <c r="B4361" t="n">
        <v>21485</v>
      </c>
      <c r="C4361" t="inlineStr">
        <is>
          <t>RETROSPOT HEART HOT WATER BOTTLE</t>
        </is>
      </c>
      <c r="D4361" t="n">
        <v>1</v>
      </c>
      <c r="E4361" s="8" t="n">
        <v>40549.66875</v>
      </c>
      <c r="F4361" s="9" t="n">
        <v>4.95</v>
      </c>
      <c r="G4361" t="n">
        <v>14505</v>
      </c>
      <c r="H4361" t="inlineStr">
        <is>
          <t>United Kingdom</t>
        </is>
      </c>
      <c r="I4361" s="10">
        <f>IF(OR(G4361="",LEFT(A4361,1)="C",D4361&lt;=0,F4361&lt;=0,ISNUMBER(MATCH(B4361,NonProduct,0)),LEFT(B4361,5)="gift_",H4361&lt;&gt;"United Kingdom"),"Drop","Keep")</f>
        <v/>
      </c>
    </row>
    <row r="4362">
      <c r="A4362" t="n">
        <v>540364</v>
      </c>
      <c r="B4362" t="n">
        <v>22195</v>
      </c>
      <c r="C4362" t="inlineStr">
        <is>
          <t>LARGE HEART MEASURING SPOONS</t>
        </is>
      </c>
      <c r="D4362" t="n">
        <v>2</v>
      </c>
      <c r="E4362" s="8" t="n">
        <v>40549.66875</v>
      </c>
      <c r="F4362" s="9" t="n">
        <v>1.65</v>
      </c>
      <c r="G4362" t="n">
        <v>14505</v>
      </c>
      <c r="H4362" t="inlineStr">
        <is>
          <t>United Kingdom</t>
        </is>
      </c>
      <c r="I4362" s="10">
        <f>IF(OR(G4362="",LEFT(A4362,1)="C",D4362&lt;=0,F4362&lt;=0,ISNUMBER(MATCH(B4362,NonProduct,0)),LEFT(B4362,5)="gift_",H4362&lt;&gt;"United Kingdom"),"Drop","Keep")</f>
        <v/>
      </c>
    </row>
    <row r="4363">
      <c r="A4363" t="n">
        <v>540364</v>
      </c>
      <c r="B4363" t="inlineStr">
        <is>
          <t>84849A</t>
        </is>
      </c>
      <c r="C4363" t="inlineStr">
        <is>
          <t>HELLO SAILOR BLUE SOAP HOLDER</t>
        </is>
      </c>
      <c r="D4363" t="n">
        <v>1</v>
      </c>
      <c r="E4363" s="8" t="n">
        <v>40549.66875</v>
      </c>
      <c r="F4363" s="9" t="n">
        <v>1.69</v>
      </c>
      <c r="G4363" t="n">
        <v>14505</v>
      </c>
      <c r="H4363" t="inlineStr">
        <is>
          <t>United Kingdom</t>
        </is>
      </c>
      <c r="I4363" s="10">
        <f>IF(OR(G4363="",LEFT(A4363,1)="C",D4363&lt;=0,F4363&lt;=0,ISNUMBER(MATCH(B4363,NonProduct,0)),LEFT(B4363,5)="gift_",H4363&lt;&gt;"United Kingdom"),"Drop","Keep")</f>
        <v/>
      </c>
    </row>
    <row r="4364">
      <c r="A4364" t="n">
        <v>540364</v>
      </c>
      <c r="B4364" t="inlineStr">
        <is>
          <t>84849B</t>
        </is>
      </c>
      <c r="C4364" t="inlineStr">
        <is>
          <t>FAIRY SOAP SOAP HOLDER</t>
        </is>
      </c>
      <c r="D4364" t="n">
        <v>2</v>
      </c>
      <c r="E4364" s="8" t="n">
        <v>40549.66875</v>
      </c>
      <c r="F4364" s="9" t="n">
        <v>1.69</v>
      </c>
      <c r="G4364" t="n">
        <v>14505</v>
      </c>
      <c r="H4364" t="inlineStr">
        <is>
          <t>United Kingdom</t>
        </is>
      </c>
      <c r="I4364" s="10">
        <f>IF(OR(G4364="",LEFT(A4364,1)="C",D4364&lt;=0,F4364&lt;=0,ISNUMBER(MATCH(B4364,NonProduct,0)),LEFT(B4364,5)="gift_",H4364&lt;&gt;"United Kingdom"),"Drop","Keep")</f>
        <v/>
      </c>
    </row>
    <row r="4365">
      <c r="A4365" t="n">
        <v>540364</v>
      </c>
      <c r="B4365" t="inlineStr">
        <is>
          <t>84849D</t>
        </is>
      </c>
      <c r="C4365" t="inlineStr">
        <is>
          <t>HOT BATHS SOAP HOLDER</t>
        </is>
      </c>
      <c r="D4365" t="n">
        <v>1</v>
      </c>
      <c r="E4365" s="8" t="n">
        <v>40549.66875</v>
      </c>
      <c r="F4365" s="9" t="n">
        <v>1.69</v>
      </c>
      <c r="G4365" t="n">
        <v>14505</v>
      </c>
      <c r="H4365" t="inlineStr">
        <is>
          <t>United Kingdom</t>
        </is>
      </c>
      <c r="I4365" s="10">
        <f>IF(OR(G4365="",LEFT(A4365,1)="C",D4365&lt;=0,F4365&lt;=0,ISNUMBER(MATCH(B4365,NonProduct,0)),LEFT(B4365,5)="gift_",H4365&lt;&gt;"United Kingdom"),"Drop","Keep")</f>
        <v/>
      </c>
    </row>
    <row r="4366">
      <c r="A4366" t="n">
        <v>540364</v>
      </c>
      <c r="B4366" t="n">
        <v>22212</v>
      </c>
      <c r="C4366" t="inlineStr">
        <is>
          <t>FOUR HOOK  WHITE LOVEBIRDS</t>
        </is>
      </c>
      <c r="D4366" t="n">
        <v>4</v>
      </c>
      <c r="E4366" s="8" t="n">
        <v>40549.66875</v>
      </c>
      <c r="F4366" s="9" t="n">
        <v>2.1</v>
      </c>
      <c r="G4366" t="n">
        <v>14505</v>
      </c>
      <c r="H4366" t="inlineStr">
        <is>
          <t>United Kingdom</t>
        </is>
      </c>
      <c r="I4366" s="10">
        <f>IF(OR(G4366="",LEFT(A4366,1)="C",D4366&lt;=0,F4366&lt;=0,ISNUMBER(MATCH(B4366,NonProduct,0)),LEFT(B4366,5)="gift_",H4366&lt;&gt;"United Kingdom"),"Drop","Keep")</f>
        <v/>
      </c>
    </row>
    <row r="4367">
      <c r="A4367" t="n">
        <v>540364</v>
      </c>
      <c r="B4367" t="n">
        <v>21034</v>
      </c>
      <c r="C4367" t="inlineStr">
        <is>
          <t>REX CASH+CARRY JUMBO SHOPPER</t>
        </is>
      </c>
      <c r="D4367" t="n">
        <v>2</v>
      </c>
      <c r="E4367" s="8" t="n">
        <v>40549.66875</v>
      </c>
      <c r="F4367" s="9" t="n">
        <v>0.95</v>
      </c>
      <c r="G4367" t="n">
        <v>14505</v>
      </c>
      <c r="H4367" t="inlineStr">
        <is>
          <t>United Kingdom</t>
        </is>
      </c>
      <c r="I4367" s="10">
        <f>IF(OR(G4367="",LEFT(A4367,1)="C",D4367&lt;=0,F4367&lt;=0,ISNUMBER(MATCH(B4367,NonProduct,0)),LEFT(B4367,5)="gift_",H4367&lt;&gt;"United Kingdom"),"Drop","Keep")</f>
        <v/>
      </c>
    </row>
    <row r="4368">
      <c r="A4368" t="n">
        <v>540364</v>
      </c>
      <c r="B4368" t="n">
        <v>22697</v>
      </c>
      <c r="C4368" t="inlineStr">
        <is>
          <t>GREEN REGENCY TEACUP AND SAUCER</t>
        </is>
      </c>
      <c r="D4368" t="n">
        <v>2</v>
      </c>
      <c r="E4368" s="8" t="n">
        <v>40549.66875</v>
      </c>
      <c r="F4368" s="9" t="n">
        <v>2.95</v>
      </c>
      <c r="G4368" t="n">
        <v>14505</v>
      </c>
      <c r="H4368" t="inlineStr">
        <is>
          <t>United Kingdom</t>
        </is>
      </c>
      <c r="I4368" s="10">
        <f>IF(OR(G4368="",LEFT(A4368,1)="C",D4368&lt;=0,F4368&lt;=0,ISNUMBER(MATCH(B4368,NonProduct,0)),LEFT(B4368,5)="gift_",H4368&lt;&gt;"United Kingdom"),"Drop","Keep")</f>
        <v/>
      </c>
    </row>
    <row r="4369">
      <c r="A4369" t="n">
        <v>540364</v>
      </c>
      <c r="B4369" t="n">
        <v>22363</v>
      </c>
      <c r="C4369" t="inlineStr">
        <is>
          <t xml:space="preserve">GLASS JAR MARMALADE </t>
        </is>
      </c>
      <c r="D4369" t="n">
        <v>1</v>
      </c>
      <c r="E4369" s="8" t="n">
        <v>40549.66875</v>
      </c>
      <c r="F4369" s="9" t="n">
        <v>2.95</v>
      </c>
      <c r="G4369" t="n">
        <v>14505</v>
      </c>
      <c r="H4369" t="inlineStr">
        <is>
          <t>United Kingdom</t>
        </is>
      </c>
      <c r="I4369" s="10">
        <f>IF(OR(G4369="",LEFT(A4369,1)="C",D4369&lt;=0,F4369&lt;=0,ISNUMBER(MATCH(B4369,NonProduct,0)),LEFT(B4369,5)="gift_",H4369&lt;&gt;"United Kingdom"),"Drop","Keep")</f>
        <v/>
      </c>
    </row>
    <row r="4370">
      <c r="A4370" t="n">
        <v>540364</v>
      </c>
      <c r="B4370" t="n">
        <v>22361</v>
      </c>
      <c r="C4370" t="inlineStr">
        <is>
          <t>GLASS JAR DAISY FRESH COTTON WOOL</t>
        </is>
      </c>
      <c r="D4370" t="n">
        <v>1</v>
      </c>
      <c r="E4370" s="8" t="n">
        <v>40549.66875</v>
      </c>
      <c r="F4370" s="9" t="n">
        <v>2.95</v>
      </c>
      <c r="G4370" t="n">
        <v>14505</v>
      </c>
      <c r="H4370" t="inlineStr">
        <is>
          <t>United Kingdom</t>
        </is>
      </c>
      <c r="I4370" s="10">
        <f>IF(OR(G4370="",LEFT(A4370,1)="C",D4370&lt;=0,F4370&lt;=0,ISNUMBER(MATCH(B4370,NonProduct,0)),LEFT(B4370,5)="gift_",H4370&lt;&gt;"United Kingdom"),"Drop","Keep")</f>
        <v/>
      </c>
    </row>
    <row r="4371">
      <c r="A4371" t="n">
        <v>540364</v>
      </c>
      <c r="B4371" t="n">
        <v>22364</v>
      </c>
      <c r="C4371" t="inlineStr">
        <is>
          <t>GLASS JAR DIGESTIVE BISCUITS</t>
        </is>
      </c>
      <c r="D4371" t="n">
        <v>2</v>
      </c>
      <c r="E4371" s="8" t="n">
        <v>40549.66875</v>
      </c>
      <c r="F4371" s="9" t="n">
        <v>2.95</v>
      </c>
      <c r="G4371" t="n">
        <v>14505</v>
      </c>
      <c r="H4371" t="inlineStr">
        <is>
          <t>United Kingdom</t>
        </is>
      </c>
      <c r="I4371" s="10">
        <f>IF(OR(G4371="",LEFT(A4371,1)="C",D4371&lt;=0,F4371&lt;=0,ISNUMBER(MATCH(B4371,NonProduct,0)),LEFT(B4371,5)="gift_",H4371&lt;&gt;"United Kingdom"),"Drop","Keep")</f>
        <v/>
      </c>
    </row>
    <row r="4372">
      <c r="A4372" t="n">
        <v>540364</v>
      </c>
      <c r="B4372" t="n">
        <v>22362</v>
      </c>
      <c r="C4372" t="inlineStr">
        <is>
          <t>GLASS JAR PEACOCK BATH SALTS</t>
        </is>
      </c>
      <c r="D4372" t="n">
        <v>1</v>
      </c>
      <c r="E4372" s="8" t="n">
        <v>40549.66875</v>
      </c>
      <c r="F4372" s="9" t="n">
        <v>2.95</v>
      </c>
      <c r="G4372" t="n">
        <v>14505</v>
      </c>
      <c r="H4372" t="inlineStr">
        <is>
          <t>United Kingdom</t>
        </is>
      </c>
      <c r="I4372" s="10">
        <f>IF(OR(G4372="",LEFT(A4372,1)="C",D4372&lt;=0,F4372&lt;=0,ISNUMBER(MATCH(B4372,NonProduct,0)),LEFT(B4372,5)="gift_",H4372&lt;&gt;"United Kingdom"),"Drop","Keep")</f>
        <v/>
      </c>
    </row>
    <row r="4373">
      <c r="A4373" t="n">
        <v>540364</v>
      </c>
      <c r="B4373" t="n">
        <v>22360</v>
      </c>
      <c r="C4373" t="inlineStr">
        <is>
          <t>GLASS JAR ENGLISH CONFECTIONERY</t>
        </is>
      </c>
      <c r="D4373" t="n">
        <v>2</v>
      </c>
      <c r="E4373" s="8" t="n">
        <v>40549.66875</v>
      </c>
      <c r="F4373" s="9" t="n">
        <v>2.95</v>
      </c>
      <c r="G4373" t="n">
        <v>14505</v>
      </c>
      <c r="H4373" t="inlineStr">
        <is>
          <t>United Kingdom</t>
        </is>
      </c>
      <c r="I4373" s="10">
        <f>IF(OR(G4373="",LEFT(A4373,1)="C",D4373&lt;=0,F4373&lt;=0,ISNUMBER(MATCH(B4373,NonProduct,0)),LEFT(B4373,5)="gift_",H4373&lt;&gt;"United Kingdom"),"Drop","Keep")</f>
        <v/>
      </c>
    </row>
    <row r="4374">
      <c r="A4374" t="n">
        <v>540364</v>
      </c>
      <c r="B4374" t="n">
        <v>79321</v>
      </c>
      <c r="C4374" t="inlineStr">
        <is>
          <t>CHILLI LIGHTS</t>
        </is>
      </c>
      <c r="D4374" t="n">
        <v>4</v>
      </c>
      <c r="E4374" s="8" t="n">
        <v>40549.66875</v>
      </c>
      <c r="F4374" s="9" t="n">
        <v>4.95</v>
      </c>
      <c r="G4374" t="n">
        <v>14505</v>
      </c>
      <c r="H4374" t="inlineStr">
        <is>
          <t>United Kingdom</t>
        </is>
      </c>
      <c r="I4374" s="10">
        <f>IF(OR(G4374="",LEFT(A4374,1)="C",D4374&lt;=0,F4374&lt;=0,ISNUMBER(MATCH(B4374,NonProduct,0)),LEFT(B4374,5)="gift_",H4374&lt;&gt;"United Kingdom"),"Drop","Keep")</f>
        <v/>
      </c>
    </row>
    <row r="4375">
      <c r="A4375" t="n">
        <v>540364</v>
      </c>
      <c r="B4375" t="n">
        <v>48184</v>
      </c>
      <c r="C4375" t="inlineStr">
        <is>
          <t xml:space="preserve">DOORMAT ENGLISH ROSE </t>
        </is>
      </c>
      <c r="D4375" t="n">
        <v>2</v>
      </c>
      <c r="E4375" s="8" t="n">
        <v>40549.66875</v>
      </c>
      <c r="F4375" s="9" t="n">
        <v>7.95</v>
      </c>
      <c r="G4375" t="n">
        <v>14505</v>
      </c>
      <c r="H4375" t="inlineStr">
        <is>
          <t>United Kingdom</t>
        </is>
      </c>
      <c r="I4375" s="10">
        <f>IF(OR(G4375="",LEFT(A4375,1)="C",D4375&lt;=0,F4375&lt;=0,ISNUMBER(MATCH(B4375,NonProduct,0)),LEFT(B4375,5)="gift_",H4375&lt;&gt;"United Kingdom"),"Drop","Keep")</f>
        <v/>
      </c>
    </row>
    <row r="4376">
      <c r="A4376" t="n">
        <v>540364</v>
      </c>
      <c r="B4376" t="n">
        <v>21955</v>
      </c>
      <c r="C4376" t="inlineStr">
        <is>
          <t>DOORMAT UNION JACK GUNS AND ROSES</t>
        </is>
      </c>
      <c r="D4376" t="n">
        <v>1</v>
      </c>
      <c r="E4376" s="8" t="n">
        <v>40549.66875</v>
      </c>
      <c r="F4376" s="9" t="n">
        <v>7.95</v>
      </c>
      <c r="G4376" t="n">
        <v>14505</v>
      </c>
      <c r="H4376" t="inlineStr">
        <is>
          <t>United Kingdom</t>
        </is>
      </c>
      <c r="I4376" s="10">
        <f>IF(OR(G4376="",LEFT(A4376,1)="C",D4376&lt;=0,F4376&lt;=0,ISNUMBER(MATCH(B4376,NonProduct,0)),LEFT(B4376,5)="gift_",H4376&lt;&gt;"United Kingdom"),"Drop","Keep")</f>
        <v/>
      </c>
    </row>
    <row r="4377">
      <c r="A4377" t="n">
        <v>540364</v>
      </c>
      <c r="B4377" t="n">
        <v>48194</v>
      </c>
      <c r="C4377" t="inlineStr">
        <is>
          <t>DOORMAT HEARTS</t>
        </is>
      </c>
      <c r="D4377" t="n">
        <v>2</v>
      </c>
      <c r="E4377" s="8" t="n">
        <v>40549.66875</v>
      </c>
      <c r="F4377" s="9" t="n">
        <v>7.95</v>
      </c>
      <c r="G4377" t="n">
        <v>14505</v>
      </c>
      <c r="H4377" t="inlineStr">
        <is>
          <t>United Kingdom</t>
        </is>
      </c>
      <c r="I4377" s="10">
        <f>IF(OR(G4377="",LEFT(A4377,1)="C",D4377&lt;=0,F4377&lt;=0,ISNUMBER(MATCH(B4377,NonProduct,0)),LEFT(B4377,5)="gift_",H4377&lt;&gt;"United Kingdom"),"Drop","Keep")</f>
        <v/>
      </c>
    </row>
    <row r="4378">
      <c r="A4378" t="n">
        <v>540365</v>
      </c>
      <c r="B4378" t="n">
        <v>22748</v>
      </c>
      <c r="C4378" t="inlineStr">
        <is>
          <t>POPPY'S PLAYHOUSE KITCHEN</t>
        </is>
      </c>
      <c r="D4378" t="n">
        <v>6</v>
      </c>
      <c r="E4378" s="8" t="n">
        <v>40549.675</v>
      </c>
      <c r="F4378" s="9" t="n">
        <v>2.1</v>
      </c>
      <c r="G4378" t="n">
        <v>12413</v>
      </c>
      <c r="H4378" t="inlineStr">
        <is>
          <t>France</t>
        </is>
      </c>
      <c r="I4378" s="10">
        <f>IF(OR(G4378="",LEFT(A4378,1)="C",D4378&lt;=0,F4378&lt;=0,ISNUMBER(MATCH(B4378,NonProduct,0)),LEFT(B4378,5)="gift_",H4378&lt;&gt;"United Kingdom"),"Drop","Keep")</f>
        <v/>
      </c>
    </row>
    <row r="4379">
      <c r="A4379" t="n">
        <v>540365</v>
      </c>
      <c r="B4379" t="n">
        <v>21055</v>
      </c>
      <c r="C4379" t="inlineStr">
        <is>
          <t xml:space="preserve">TOOL BOX SOFT TOY </t>
        </is>
      </c>
      <c r="D4379" t="n">
        <v>3</v>
      </c>
      <c r="E4379" s="8" t="n">
        <v>40549.675</v>
      </c>
      <c r="F4379" s="9" t="n">
        <v>8.949999999999999</v>
      </c>
      <c r="G4379" t="n">
        <v>12413</v>
      </c>
      <c r="H4379" t="inlineStr">
        <is>
          <t>France</t>
        </is>
      </c>
      <c r="I4379" s="10">
        <f>IF(OR(G4379="",LEFT(A4379,1)="C",D4379&lt;=0,F4379&lt;=0,ISNUMBER(MATCH(B4379,NonProduct,0)),LEFT(B4379,5)="gift_",H4379&lt;&gt;"United Kingdom"),"Drop","Keep")</f>
        <v/>
      </c>
    </row>
    <row r="4380">
      <c r="A4380" t="n">
        <v>540365</v>
      </c>
      <c r="B4380" t="n">
        <v>21328</v>
      </c>
      <c r="C4380" t="inlineStr">
        <is>
          <t xml:space="preserve">BALLOONS  WRITING SET </t>
        </is>
      </c>
      <c r="D4380" t="n">
        <v>12</v>
      </c>
      <c r="E4380" s="8" t="n">
        <v>40549.675</v>
      </c>
      <c r="F4380" s="9" t="n">
        <v>1.65</v>
      </c>
      <c r="G4380" t="n">
        <v>12413</v>
      </c>
      <c r="H4380" t="inlineStr">
        <is>
          <t>France</t>
        </is>
      </c>
      <c r="I4380" s="10">
        <f>IF(OR(G4380="",LEFT(A4380,1)="C",D4380&lt;=0,F4380&lt;=0,ISNUMBER(MATCH(B4380,NonProduct,0)),LEFT(B4380,5)="gift_",H4380&lt;&gt;"United Kingdom"),"Drop","Keep")</f>
        <v/>
      </c>
    </row>
    <row r="4381">
      <c r="A4381" t="n">
        <v>540365</v>
      </c>
      <c r="B4381" t="n">
        <v>22418</v>
      </c>
      <c r="C4381" t="inlineStr">
        <is>
          <t>10 COLOUR SPACEBOY PEN</t>
        </is>
      </c>
      <c r="D4381" t="n">
        <v>24</v>
      </c>
      <c r="E4381" s="8" t="n">
        <v>40549.675</v>
      </c>
      <c r="F4381" s="9" t="n">
        <v>0.85</v>
      </c>
      <c r="G4381" t="n">
        <v>12413</v>
      </c>
      <c r="H4381" t="inlineStr">
        <is>
          <t>France</t>
        </is>
      </c>
      <c r="I4381" s="10">
        <f>IF(OR(G4381="",LEFT(A4381,1)="C",D4381&lt;=0,F4381&lt;=0,ISNUMBER(MATCH(B4381,NonProduct,0)),LEFT(B4381,5)="gift_",H4381&lt;&gt;"United Kingdom"),"Drop","Keep")</f>
        <v/>
      </c>
    </row>
    <row r="4382">
      <c r="A4382" t="n">
        <v>540365</v>
      </c>
      <c r="B4382" t="n">
        <v>21883</v>
      </c>
      <c r="C4382" t="inlineStr">
        <is>
          <t xml:space="preserve">STARS GIFT TAPE </t>
        </is>
      </c>
      <c r="D4382" t="n">
        <v>12</v>
      </c>
      <c r="E4382" s="8" t="n">
        <v>40549.675</v>
      </c>
      <c r="F4382" s="9" t="n">
        <v>0.65</v>
      </c>
      <c r="G4382" t="n">
        <v>12413</v>
      </c>
      <c r="H4382" t="inlineStr">
        <is>
          <t>France</t>
        </is>
      </c>
      <c r="I4382" s="10">
        <f>IF(OR(G4382="",LEFT(A4382,1)="C",D4382&lt;=0,F4382&lt;=0,ISNUMBER(MATCH(B4382,NonProduct,0)),LEFT(B4382,5)="gift_",H4382&lt;&gt;"United Kingdom"),"Drop","Keep")</f>
        <v/>
      </c>
    </row>
    <row r="4383">
      <c r="A4383" t="n">
        <v>540365</v>
      </c>
      <c r="B4383" t="n">
        <v>22138</v>
      </c>
      <c r="C4383" t="inlineStr">
        <is>
          <t xml:space="preserve">BAKING SET 9 PIECE RETROSPOT </t>
        </is>
      </c>
      <c r="D4383" t="n">
        <v>6</v>
      </c>
      <c r="E4383" s="8" t="n">
        <v>40549.675</v>
      </c>
      <c r="F4383" s="9" t="n">
        <v>4.95</v>
      </c>
      <c r="G4383" t="n">
        <v>12413</v>
      </c>
      <c r="H4383" t="inlineStr">
        <is>
          <t>France</t>
        </is>
      </c>
      <c r="I4383" s="10">
        <f>IF(OR(G4383="",LEFT(A4383,1)="C",D4383&lt;=0,F4383&lt;=0,ISNUMBER(MATCH(B4383,NonProduct,0)),LEFT(B4383,5)="gift_",H4383&lt;&gt;"United Kingdom"),"Drop","Keep")</f>
        <v/>
      </c>
    </row>
    <row r="4384">
      <c r="A4384" t="n">
        <v>540365</v>
      </c>
      <c r="B4384" t="n">
        <v>22617</v>
      </c>
      <c r="C4384" t="inlineStr">
        <is>
          <t>BAKING SET SPACEBOY DESIGN</t>
        </is>
      </c>
      <c r="D4384" t="n">
        <v>6</v>
      </c>
      <c r="E4384" s="8" t="n">
        <v>40549.675</v>
      </c>
      <c r="F4384" s="9" t="n">
        <v>4.95</v>
      </c>
      <c r="G4384" t="n">
        <v>12413</v>
      </c>
      <c r="H4384" t="inlineStr">
        <is>
          <t>France</t>
        </is>
      </c>
      <c r="I4384" s="10">
        <f>IF(OR(G4384="",LEFT(A4384,1)="C",D4384&lt;=0,F4384&lt;=0,ISNUMBER(MATCH(B4384,NonProduct,0)),LEFT(B4384,5)="gift_",H4384&lt;&gt;"United Kingdom"),"Drop","Keep")</f>
        <v/>
      </c>
    </row>
    <row r="4385">
      <c r="A4385" t="n">
        <v>540365</v>
      </c>
      <c r="B4385" t="n">
        <v>22326</v>
      </c>
      <c r="C4385" t="inlineStr">
        <is>
          <t xml:space="preserve">ROUND SNACK BOXES SET OF4 WOODLAND </t>
        </is>
      </c>
      <c r="D4385" t="n">
        <v>6</v>
      </c>
      <c r="E4385" s="8" t="n">
        <v>40549.675</v>
      </c>
      <c r="F4385" s="9" t="n">
        <v>2.95</v>
      </c>
      <c r="G4385" t="n">
        <v>12413</v>
      </c>
      <c r="H4385" t="inlineStr">
        <is>
          <t>France</t>
        </is>
      </c>
      <c r="I4385" s="10">
        <f>IF(OR(G4385="",LEFT(A4385,1)="C",D4385&lt;=0,F4385&lt;=0,ISNUMBER(MATCH(B4385,NonProduct,0)),LEFT(B4385,5)="gift_",H4385&lt;&gt;"United Kingdom"),"Drop","Keep")</f>
        <v/>
      </c>
    </row>
    <row r="4386">
      <c r="A4386" t="n">
        <v>540365</v>
      </c>
      <c r="B4386" t="n">
        <v>21094</v>
      </c>
      <c r="C4386" t="inlineStr">
        <is>
          <t>SET/6 RED SPOTTY PAPER PLATES</t>
        </is>
      </c>
      <c r="D4386" t="n">
        <v>12</v>
      </c>
      <c r="E4386" s="8" t="n">
        <v>40549.675</v>
      </c>
      <c r="F4386" s="9" t="n">
        <v>0.85</v>
      </c>
      <c r="G4386" t="n">
        <v>12413</v>
      </c>
      <c r="H4386" t="inlineStr">
        <is>
          <t>France</t>
        </is>
      </c>
      <c r="I4386" s="10">
        <f>IF(OR(G4386="",LEFT(A4386,1)="C",D4386&lt;=0,F4386&lt;=0,ISNUMBER(MATCH(B4386,NonProduct,0)),LEFT(B4386,5)="gift_",H4386&lt;&gt;"United Kingdom"),"Drop","Keep")</f>
        <v/>
      </c>
    </row>
    <row r="4387">
      <c r="A4387" t="n">
        <v>540365</v>
      </c>
      <c r="B4387" t="n">
        <v>21086</v>
      </c>
      <c r="C4387" t="inlineStr">
        <is>
          <t>SET/6 RED SPOTTY PAPER CUPS</t>
        </is>
      </c>
      <c r="D4387" t="n">
        <v>12</v>
      </c>
      <c r="E4387" s="8" t="n">
        <v>40549.675</v>
      </c>
      <c r="F4387" s="9" t="n">
        <v>0.65</v>
      </c>
      <c r="G4387" t="n">
        <v>12413</v>
      </c>
      <c r="H4387" t="inlineStr">
        <is>
          <t>France</t>
        </is>
      </c>
      <c r="I4387" s="10">
        <f>IF(OR(G4387="",LEFT(A4387,1)="C",D4387&lt;=0,F4387&lt;=0,ISNUMBER(MATCH(B4387,NonProduct,0)),LEFT(B4387,5)="gift_",H4387&lt;&gt;"United Kingdom"),"Drop","Keep")</f>
        <v/>
      </c>
    </row>
    <row r="4388">
      <c r="A4388" t="n">
        <v>540365</v>
      </c>
      <c r="B4388" t="n">
        <v>21080</v>
      </c>
      <c r="C4388" t="inlineStr">
        <is>
          <t xml:space="preserve">SET/20 RED RETROSPOT PAPER NAPKINS </t>
        </is>
      </c>
      <c r="D4388" t="n">
        <v>12</v>
      </c>
      <c r="E4388" s="8" t="n">
        <v>40549.675</v>
      </c>
      <c r="F4388" s="9" t="n">
        <v>0.85</v>
      </c>
      <c r="G4388" t="n">
        <v>12413</v>
      </c>
      <c r="H4388" t="inlineStr">
        <is>
          <t>France</t>
        </is>
      </c>
      <c r="I4388" s="10">
        <f>IF(OR(G4388="",LEFT(A4388,1)="C",D4388&lt;=0,F4388&lt;=0,ISNUMBER(MATCH(B4388,NonProduct,0)),LEFT(B4388,5)="gift_",H4388&lt;&gt;"United Kingdom"),"Drop","Keep")</f>
        <v/>
      </c>
    </row>
    <row r="4389">
      <c r="A4389" t="n">
        <v>540365</v>
      </c>
      <c r="B4389" t="n">
        <v>21936</v>
      </c>
      <c r="C4389" t="inlineStr">
        <is>
          <t>RED RETROSPOT PICNIC BAG</t>
        </is>
      </c>
      <c r="D4389" t="n">
        <v>5</v>
      </c>
      <c r="E4389" s="8" t="n">
        <v>40549.675</v>
      </c>
      <c r="F4389" s="9" t="n">
        <v>2.95</v>
      </c>
      <c r="G4389" t="n">
        <v>12413</v>
      </c>
      <c r="H4389" t="inlineStr">
        <is>
          <t>France</t>
        </is>
      </c>
      <c r="I4389" s="10">
        <f>IF(OR(G4389="",LEFT(A4389,1)="C",D4389&lt;=0,F4389&lt;=0,ISNUMBER(MATCH(B4389,NonProduct,0)),LEFT(B4389,5)="gift_",H4389&lt;&gt;"United Kingdom"),"Drop","Keep")</f>
        <v/>
      </c>
    </row>
    <row r="4390">
      <c r="A4390" t="n">
        <v>540365</v>
      </c>
      <c r="B4390" t="n">
        <v>22634</v>
      </c>
      <c r="C4390" t="inlineStr">
        <is>
          <t xml:space="preserve">CHILDS BREAKFAST SET SPACEBOY </t>
        </is>
      </c>
      <c r="D4390" t="n">
        <v>2</v>
      </c>
      <c r="E4390" s="8" t="n">
        <v>40549.675</v>
      </c>
      <c r="F4390" s="9" t="n">
        <v>9.949999999999999</v>
      </c>
      <c r="G4390" t="n">
        <v>12413</v>
      </c>
      <c r="H4390" t="inlineStr">
        <is>
          <t>France</t>
        </is>
      </c>
      <c r="I4390" s="10">
        <f>IF(OR(G4390="",LEFT(A4390,1)="C",D4390&lt;=0,F4390&lt;=0,ISNUMBER(MATCH(B4390,NonProduct,0)),LEFT(B4390,5)="gift_",H4390&lt;&gt;"United Kingdom"),"Drop","Keep")</f>
        <v/>
      </c>
    </row>
    <row r="4391">
      <c r="A4391" t="n">
        <v>540365</v>
      </c>
      <c r="B4391" t="n">
        <v>22273</v>
      </c>
      <c r="C4391" t="inlineStr">
        <is>
          <t>FELTCRAFT DOLL MOLLY</t>
        </is>
      </c>
      <c r="D4391" t="n">
        <v>6</v>
      </c>
      <c r="E4391" s="8" t="n">
        <v>40549.675</v>
      </c>
      <c r="F4391" s="9" t="n">
        <v>2.95</v>
      </c>
      <c r="G4391" t="n">
        <v>12413</v>
      </c>
      <c r="H4391" t="inlineStr">
        <is>
          <t>France</t>
        </is>
      </c>
      <c r="I4391" s="10">
        <f>IF(OR(G4391="",LEFT(A4391,1)="C",D4391&lt;=0,F4391&lt;=0,ISNUMBER(MATCH(B4391,NonProduct,0)),LEFT(B4391,5)="gift_",H4391&lt;&gt;"United Kingdom"),"Drop","Keep")</f>
        <v/>
      </c>
    </row>
    <row r="4392">
      <c r="A4392" t="n">
        <v>540365</v>
      </c>
      <c r="B4392" t="n">
        <v>22750</v>
      </c>
      <c r="C4392" t="inlineStr">
        <is>
          <t>FELTCRAFT PRINCESS LOLA DOLL</t>
        </is>
      </c>
      <c r="D4392" t="n">
        <v>4</v>
      </c>
      <c r="E4392" s="8" t="n">
        <v>40549.675</v>
      </c>
      <c r="F4392" s="9" t="n">
        <v>3.75</v>
      </c>
      <c r="G4392" t="n">
        <v>12413</v>
      </c>
      <c r="H4392" t="inlineStr">
        <is>
          <t>France</t>
        </is>
      </c>
      <c r="I4392" s="10">
        <f>IF(OR(G4392="",LEFT(A4392,1)="C",D4392&lt;=0,F4392&lt;=0,ISNUMBER(MATCH(B4392,NonProduct,0)),LEFT(B4392,5)="gift_",H4392&lt;&gt;"United Kingdom"),"Drop","Keep")</f>
        <v/>
      </c>
    </row>
    <row r="4393">
      <c r="A4393" t="n">
        <v>540365</v>
      </c>
      <c r="B4393" t="n">
        <v>20679</v>
      </c>
      <c r="C4393" t="inlineStr">
        <is>
          <t>EDWARDIAN PARASOL RED</t>
        </is>
      </c>
      <c r="D4393" t="n">
        <v>3</v>
      </c>
      <c r="E4393" s="8" t="n">
        <v>40549.675</v>
      </c>
      <c r="F4393" s="9" t="n">
        <v>5.95</v>
      </c>
      <c r="G4393" t="n">
        <v>12413</v>
      </c>
      <c r="H4393" t="inlineStr">
        <is>
          <t>France</t>
        </is>
      </c>
      <c r="I4393" s="10">
        <f>IF(OR(G4393="",LEFT(A4393,1)="C",D4393&lt;=0,F4393&lt;=0,ISNUMBER(MATCH(B4393,NonProduct,0)),LEFT(B4393,5)="gift_",H4393&lt;&gt;"United Kingdom"),"Drop","Keep")</f>
        <v/>
      </c>
    </row>
    <row r="4394">
      <c r="A4394" t="n">
        <v>540365</v>
      </c>
      <c r="B4394" t="inlineStr">
        <is>
          <t>85014A</t>
        </is>
      </c>
      <c r="C4394" t="inlineStr">
        <is>
          <t>BLACK/BLUE POLKADOT UMBRELLA</t>
        </is>
      </c>
      <c r="D4394" t="n">
        <v>3</v>
      </c>
      <c r="E4394" s="8" t="n">
        <v>40549.675</v>
      </c>
      <c r="F4394" s="9" t="n">
        <v>5.95</v>
      </c>
      <c r="G4394" t="n">
        <v>12413</v>
      </c>
      <c r="H4394" t="inlineStr">
        <is>
          <t>France</t>
        </is>
      </c>
      <c r="I4394" s="10">
        <f>IF(OR(G4394="",LEFT(A4394,1)="C",D4394&lt;=0,F4394&lt;=0,ISNUMBER(MATCH(B4394,NonProduct,0)),LEFT(B4394,5)="gift_",H4394&lt;&gt;"United Kingdom"),"Drop","Keep")</f>
        <v/>
      </c>
    </row>
    <row r="4395">
      <c r="A4395" t="n">
        <v>540365</v>
      </c>
      <c r="B4395" t="n">
        <v>20750</v>
      </c>
      <c r="C4395" t="inlineStr">
        <is>
          <t>RED RETROSPOT MINI CASES</t>
        </is>
      </c>
      <c r="D4395" t="n">
        <v>6</v>
      </c>
      <c r="E4395" s="8" t="n">
        <v>40549.675</v>
      </c>
      <c r="F4395" s="9" t="n">
        <v>7.95</v>
      </c>
      <c r="G4395" t="n">
        <v>12413</v>
      </c>
      <c r="H4395" t="inlineStr">
        <is>
          <t>France</t>
        </is>
      </c>
      <c r="I4395" s="10">
        <f>IF(OR(G4395="",LEFT(A4395,1)="C",D4395&lt;=0,F4395&lt;=0,ISNUMBER(MATCH(B4395,NonProduct,0)),LEFT(B4395,5)="gift_",H4395&lt;&gt;"United Kingdom"),"Drop","Keep")</f>
        <v/>
      </c>
    </row>
    <row r="4396">
      <c r="A4396" t="n">
        <v>540365</v>
      </c>
      <c r="B4396" t="inlineStr">
        <is>
          <t>85099B</t>
        </is>
      </c>
      <c r="C4396" t="inlineStr">
        <is>
          <t>JUMBO BAG RED RETROSPOT</t>
        </is>
      </c>
      <c r="D4396" t="n">
        <v>10</v>
      </c>
      <c r="E4396" s="8" t="n">
        <v>40549.675</v>
      </c>
      <c r="F4396" s="9" t="n">
        <v>1.95</v>
      </c>
      <c r="G4396" t="n">
        <v>12413</v>
      </c>
      <c r="H4396" t="inlineStr">
        <is>
          <t>France</t>
        </is>
      </c>
      <c r="I4396" s="10">
        <f>IF(OR(G4396="",LEFT(A4396,1)="C",D4396&lt;=0,F4396&lt;=0,ISNUMBER(MATCH(B4396,NonProduct,0)),LEFT(B4396,5)="gift_",H4396&lt;&gt;"United Kingdom"),"Drop","Keep")</f>
        <v/>
      </c>
    </row>
    <row r="4397">
      <c r="A4397" t="n">
        <v>540365</v>
      </c>
      <c r="B4397" t="n">
        <v>21039</v>
      </c>
      <c r="C4397" t="inlineStr">
        <is>
          <t>RED RETROSPOT SHOPPING BAG</t>
        </is>
      </c>
      <c r="D4397" t="n">
        <v>6</v>
      </c>
      <c r="E4397" s="8" t="n">
        <v>40549.675</v>
      </c>
      <c r="F4397" s="9" t="n">
        <v>2.55</v>
      </c>
      <c r="G4397" t="n">
        <v>12413</v>
      </c>
      <c r="H4397" t="inlineStr">
        <is>
          <t>France</t>
        </is>
      </c>
      <c r="I4397" s="10">
        <f>IF(OR(G4397="",LEFT(A4397,1)="C",D4397&lt;=0,F4397&lt;=0,ISNUMBER(MATCH(B4397,NonProduct,0)),LEFT(B4397,5)="gift_",H4397&lt;&gt;"United Kingdom"),"Drop","Keep")</f>
        <v/>
      </c>
    </row>
    <row r="4398">
      <c r="A4398" t="n">
        <v>540365</v>
      </c>
      <c r="B4398" t="n">
        <v>22356</v>
      </c>
      <c r="C4398" t="inlineStr">
        <is>
          <t>CHARLOTTE BAG PINK POLKADOT</t>
        </is>
      </c>
      <c r="D4398" t="n">
        <v>10</v>
      </c>
      <c r="E4398" s="8" t="n">
        <v>40549.675</v>
      </c>
      <c r="F4398" s="9" t="n">
        <v>0.85</v>
      </c>
      <c r="G4398" t="n">
        <v>12413</v>
      </c>
      <c r="H4398" t="inlineStr">
        <is>
          <t>France</t>
        </is>
      </c>
      <c r="I4398" s="10">
        <f>IF(OR(G4398="",LEFT(A4398,1)="C",D4398&lt;=0,F4398&lt;=0,ISNUMBER(MATCH(B4398,NonProduct,0)),LEFT(B4398,5)="gift_",H4398&lt;&gt;"United Kingdom"),"Drop","Keep")</f>
        <v/>
      </c>
    </row>
    <row r="4399">
      <c r="A4399" t="n">
        <v>540365</v>
      </c>
      <c r="B4399" t="n">
        <v>20724</v>
      </c>
      <c r="C4399" t="inlineStr">
        <is>
          <t>RED RETROSPOT CHARLOTTE BAG</t>
        </is>
      </c>
      <c r="D4399" t="n">
        <v>10</v>
      </c>
      <c r="E4399" s="8" t="n">
        <v>40549.675</v>
      </c>
      <c r="F4399" s="9" t="n">
        <v>0.85</v>
      </c>
      <c r="G4399" t="n">
        <v>12413</v>
      </c>
      <c r="H4399" t="inlineStr">
        <is>
          <t>France</t>
        </is>
      </c>
      <c r="I4399" s="10">
        <f>IF(OR(G4399="",LEFT(A4399,1)="C",D4399&lt;=0,F4399&lt;=0,ISNUMBER(MATCH(B4399,NonProduct,0)),LEFT(B4399,5)="gift_",H4399&lt;&gt;"United Kingdom"),"Drop","Keep")</f>
        <v/>
      </c>
    </row>
    <row r="4400">
      <c r="A4400" t="n">
        <v>540365</v>
      </c>
      <c r="B4400" t="n">
        <v>22504</v>
      </c>
      <c r="C4400" t="inlineStr">
        <is>
          <t>CABIN BAG VINTAGE RETROSPOT</t>
        </is>
      </c>
      <c r="D4400" t="n">
        <v>1</v>
      </c>
      <c r="E4400" s="8" t="n">
        <v>40549.675</v>
      </c>
      <c r="F4400" s="9" t="n">
        <v>29.95</v>
      </c>
      <c r="G4400" t="n">
        <v>12413</v>
      </c>
      <c r="H4400" t="inlineStr">
        <is>
          <t>France</t>
        </is>
      </c>
      <c r="I4400" s="10">
        <f>IF(OR(G4400="",LEFT(A4400,1)="C",D4400&lt;=0,F4400&lt;=0,ISNUMBER(MATCH(B4400,NonProduct,0)),LEFT(B4400,5)="gift_",H4400&lt;&gt;"United Kingdom"),"Drop","Keep")</f>
        <v/>
      </c>
    </row>
    <row r="4401">
      <c r="A4401" t="n">
        <v>540365</v>
      </c>
      <c r="B4401" t="inlineStr">
        <is>
          <t>POST</t>
        </is>
      </c>
      <c r="C4401" t="inlineStr">
        <is>
          <t>POSTAGE</t>
        </is>
      </c>
      <c r="D4401" t="n">
        <v>3</v>
      </c>
      <c r="E4401" s="8" t="n">
        <v>40549.675</v>
      </c>
      <c r="F4401" s="9" t="n">
        <v>18</v>
      </c>
      <c r="G4401" t="n">
        <v>12413</v>
      </c>
      <c r="H4401" t="inlineStr">
        <is>
          <t>France</t>
        </is>
      </c>
      <c r="I4401" s="10">
        <f>IF(OR(G4401="",LEFT(A4401,1)="C",D4401&lt;=0,F4401&lt;=0,ISNUMBER(MATCH(B4401,NonProduct,0)),LEFT(B4401,5)="gift_",H4401&lt;&gt;"United Kingdom"),"Drop","Keep")</f>
        <v/>
      </c>
    </row>
    <row r="4402">
      <c r="A4402" t="inlineStr">
        <is>
          <t>C540366</t>
        </is>
      </c>
      <c r="B4402" t="n">
        <v>20719</v>
      </c>
      <c r="C4402" t="inlineStr">
        <is>
          <t>WOODLAND CHARLOTTE BAG</t>
        </is>
      </c>
      <c r="D4402" t="n">
        <v>-30</v>
      </c>
      <c r="E4402" s="8" t="n">
        <v>40549.67638888889</v>
      </c>
      <c r="F4402" s="9" t="n">
        <v>0.72</v>
      </c>
      <c r="G4402" t="n">
        <v>15061</v>
      </c>
      <c r="H4402" t="inlineStr">
        <is>
          <t>United Kingdom</t>
        </is>
      </c>
      <c r="I4402" s="10">
        <f>IF(OR(G4402="",LEFT(A4402,1)="C",D4402&lt;=0,F4402&lt;=0,ISNUMBER(MATCH(B4402,NonProduct,0)),LEFT(B4402,5)="gift_",H4402&lt;&gt;"United Kingdom"),"Drop","Keep")</f>
        <v/>
      </c>
    </row>
    <row r="4403">
      <c r="A4403" t="inlineStr">
        <is>
          <t>C540367</t>
        </is>
      </c>
      <c r="B4403" t="inlineStr">
        <is>
          <t>POST</t>
        </is>
      </c>
      <c r="C4403" t="inlineStr">
        <is>
          <t>POSTAGE</t>
        </is>
      </c>
      <c r="D4403" t="n">
        <v>-3</v>
      </c>
      <c r="E4403" s="8" t="n">
        <v>40549.67847222222</v>
      </c>
      <c r="F4403" s="9" t="n">
        <v>18</v>
      </c>
      <c r="G4403" t="n">
        <v>12413</v>
      </c>
      <c r="H4403" t="inlineStr">
        <is>
          <t>France</t>
        </is>
      </c>
      <c r="I4403" s="10">
        <f>IF(OR(G4403="",LEFT(A4403,1)="C",D4403&lt;=0,F4403&lt;=0,ISNUMBER(MATCH(B4403,NonProduct,0)),LEFT(B4403,5)="gift_",H4403&lt;&gt;"United Kingdom"),"Drop","Keep")</f>
        <v/>
      </c>
    </row>
    <row r="4404">
      <c r="A4404" t="n">
        <v>540369</v>
      </c>
      <c r="B4404" t="inlineStr">
        <is>
          <t>47591D</t>
        </is>
      </c>
      <c r="D4404" t="n">
        <v>-201</v>
      </c>
      <c r="E4404" s="8" t="n">
        <v>40549.68055555555</v>
      </c>
      <c r="F4404" s="9" t="n">
        <v>0</v>
      </c>
      <c r="H4404" t="inlineStr">
        <is>
          <t>United Kingdom</t>
        </is>
      </c>
      <c r="I4404" s="10">
        <f>IF(OR(G4404="",LEFT(A4404,1)="C",D4404&lt;=0,F4404&lt;=0,ISNUMBER(MATCH(B4404,NonProduct,0)),LEFT(B4404,5)="gift_",H4404&lt;&gt;"United Kingdom"),"Drop","Keep")</f>
        <v/>
      </c>
    </row>
    <row r="4405">
      <c r="A4405" t="n">
        <v>540370</v>
      </c>
      <c r="B4405" t="n">
        <v>22791</v>
      </c>
      <c r="C4405" t="inlineStr">
        <is>
          <t>T-LIGHT GLASS FLUTED ANTIQUE</t>
        </is>
      </c>
      <c r="D4405" t="n">
        <v>72</v>
      </c>
      <c r="E4405" s="8" t="n">
        <v>40549.68402777778</v>
      </c>
      <c r="F4405" s="9" t="n">
        <v>1.06</v>
      </c>
      <c r="G4405" t="n">
        <v>13094</v>
      </c>
      <c r="H4405" t="inlineStr">
        <is>
          <t>United Kingdom</t>
        </is>
      </c>
      <c r="I4405" s="10">
        <f>IF(OR(G4405="",LEFT(A4405,1)="C",D4405&lt;=0,F4405&lt;=0,ISNUMBER(MATCH(B4405,NonProduct,0)),LEFT(B4405,5)="gift_",H4405&lt;&gt;"United Kingdom"),"Drop","Keep")</f>
        <v/>
      </c>
    </row>
    <row r="4406">
      <c r="A4406" t="n">
        <v>540371</v>
      </c>
      <c r="B4406" t="n">
        <v>22776</v>
      </c>
      <c r="C4406" t="inlineStr">
        <is>
          <t>SWEETHEART CAKESTAND 3 TIER</t>
        </is>
      </c>
      <c r="D4406" t="n">
        <v>2</v>
      </c>
      <c r="E4406" s="8" t="n">
        <v>40549.69097222222</v>
      </c>
      <c r="F4406" s="9" t="n">
        <v>9.949999999999999</v>
      </c>
      <c r="G4406" t="n">
        <v>14312</v>
      </c>
      <c r="H4406" t="inlineStr">
        <is>
          <t>United Kingdom</t>
        </is>
      </c>
      <c r="I4406" s="10">
        <f>IF(OR(G4406="",LEFT(A4406,1)="C",D4406&lt;=0,F4406&lt;=0,ISNUMBER(MATCH(B4406,NonProduct,0)),LEFT(B4406,5)="gift_",H4406&lt;&gt;"United Kingdom"),"Drop","Keep")</f>
        <v/>
      </c>
    </row>
    <row r="4407">
      <c r="A4407" t="n">
        <v>540371</v>
      </c>
      <c r="B4407" t="inlineStr">
        <is>
          <t>72760B</t>
        </is>
      </c>
      <c r="C4407" t="inlineStr">
        <is>
          <t>VINTAGE CREAM 3 BASKET CAKE STAND</t>
        </is>
      </c>
      <c r="D4407" t="n">
        <v>2</v>
      </c>
      <c r="E4407" s="8" t="n">
        <v>40549.69097222222</v>
      </c>
      <c r="F4407" s="9" t="n">
        <v>9.949999999999999</v>
      </c>
      <c r="G4407" t="n">
        <v>14312</v>
      </c>
      <c r="H4407" t="inlineStr">
        <is>
          <t>United Kingdom</t>
        </is>
      </c>
      <c r="I4407" s="10">
        <f>IF(OR(G4407="",LEFT(A4407,1)="C",D4407&lt;=0,F4407&lt;=0,ISNUMBER(MATCH(B4407,NonProduct,0)),LEFT(B4407,5)="gift_",H4407&lt;&gt;"United Kingdom"),"Drop","Keep")</f>
        <v/>
      </c>
    </row>
    <row r="4408">
      <c r="A4408" t="n">
        <v>540371</v>
      </c>
      <c r="B4408" t="n">
        <v>22782</v>
      </c>
      <c r="C4408" t="inlineStr">
        <is>
          <t xml:space="preserve">SET 3 WICKER STORAGE BASKETS </t>
        </is>
      </c>
      <c r="D4408" t="n">
        <v>1</v>
      </c>
      <c r="E4408" s="8" t="n">
        <v>40549.69097222222</v>
      </c>
      <c r="F4408" s="9" t="n">
        <v>24.95</v>
      </c>
      <c r="G4408" t="n">
        <v>14312</v>
      </c>
      <c r="H4408" t="inlineStr">
        <is>
          <t>United Kingdom</t>
        </is>
      </c>
      <c r="I4408" s="10">
        <f>IF(OR(G4408="",LEFT(A4408,1)="C",D4408&lt;=0,F4408&lt;=0,ISNUMBER(MATCH(B4408,NonProduct,0)),LEFT(B4408,5)="gift_",H4408&lt;&gt;"United Kingdom"),"Drop","Keep")</f>
        <v/>
      </c>
    </row>
    <row r="4409">
      <c r="A4409" t="n">
        <v>540371</v>
      </c>
      <c r="B4409" t="n">
        <v>22699</v>
      </c>
      <c r="C4409" t="inlineStr">
        <is>
          <t xml:space="preserve">ROSES REGENCY TEACUP AND SAUCER </t>
        </is>
      </c>
      <c r="D4409" t="n">
        <v>6</v>
      </c>
      <c r="E4409" s="8" t="n">
        <v>40549.69097222222</v>
      </c>
      <c r="F4409" s="9" t="n">
        <v>2.95</v>
      </c>
      <c r="G4409" t="n">
        <v>14312</v>
      </c>
      <c r="H4409" t="inlineStr">
        <is>
          <t>United Kingdom</t>
        </is>
      </c>
      <c r="I4409" s="10">
        <f>IF(OR(G4409="",LEFT(A4409,1)="C",D4409&lt;=0,F4409&lt;=0,ISNUMBER(MATCH(B4409,NonProduct,0)),LEFT(B4409,5)="gift_",H4409&lt;&gt;"United Kingdom"),"Drop","Keep")</f>
        <v/>
      </c>
    </row>
    <row r="4410">
      <c r="A4410" t="n">
        <v>540371</v>
      </c>
      <c r="B4410" t="n">
        <v>22862</v>
      </c>
      <c r="C4410" t="inlineStr">
        <is>
          <t xml:space="preserve">LOVE HEART NAPKIN BOX </t>
        </is>
      </c>
      <c r="D4410" t="n">
        <v>4</v>
      </c>
      <c r="E4410" s="8" t="n">
        <v>40549.69097222222</v>
      </c>
      <c r="F4410" s="9" t="n">
        <v>4.25</v>
      </c>
      <c r="G4410" t="n">
        <v>14312</v>
      </c>
      <c r="H4410" t="inlineStr">
        <is>
          <t>United Kingdom</t>
        </is>
      </c>
      <c r="I4410" s="10">
        <f>IF(OR(G4410="",LEFT(A4410,1)="C",D4410&lt;=0,F4410&lt;=0,ISNUMBER(MATCH(B4410,NonProduct,0)),LEFT(B4410,5)="gift_",H4410&lt;&gt;"United Kingdom"),"Drop","Keep")</f>
        <v/>
      </c>
    </row>
    <row r="4411">
      <c r="A4411" t="n">
        <v>540371</v>
      </c>
      <c r="B4411" t="n">
        <v>82484</v>
      </c>
      <c r="C4411" t="inlineStr">
        <is>
          <t>WOOD BLACK BOARD ANT WHITE FINISH</t>
        </is>
      </c>
      <c r="D4411" t="n">
        <v>3</v>
      </c>
      <c r="E4411" s="8" t="n">
        <v>40549.69097222222</v>
      </c>
      <c r="F4411" s="9" t="n">
        <v>6.45</v>
      </c>
      <c r="G4411" t="n">
        <v>14312</v>
      </c>
      <c r="H4411" t="inlineStr">
        <is>
          <t>United Kingdom</t>
        </is>
      </c>
      <c r="I4411" s="10">
        <f>IF(OR(G4411="",LEFT(A4411,1)="C",D4411&lt;=0,F4411&lt;=0,ISNUMBER(MATCH(B4411,NonProduct,0)),LEFT(B4411,5)="gift_",H4411&lt;&gt;"United Kingdom"),"Drop","Keep")</f>
        <v/>
      </c>
    </row>
    <row r="4412">
      <c r="A4412" t="n">
        <v>540371</v>
      </c>
      <c r="B4412" t="n">
        <v>22457</v>
      </c>
      <c r="C4412" t="inlineStr">
        <is>
          <t xml:space="preserve">NATURAL SLATE HEART CHALKBOARD </t>
        </is>
      </c>
      <c r="D4412" t="n">
        <v>6</v>
      </c>
      <c r="E4412" s="8" t="n">
        <v>40549.69097222222</v>
      </c>
      <c r="F4412" s="9" t="n">
        <v>2.95</v>
      </c>
      <c r="G4412" t="n">
        <v>14312</v>
      </c>
      <c r="H4412" t="inlineStr">
        <is>
          <t>United Kingdom</t>
        </is>
      </c>
      <c r="I4412" s="10">
        <f>IF(OR(G4412="",LEFT(A4412,1)="C",D4412&lt;=0,F4412&lt;=0,ISNUMBER(MATCH(B4412,NonProduct,0)),LEFT(B4412,5)="gift_",H4412&lt;&gt;"United Kingdom"),"Drop","Keep")</f>
        <v/>
      </c>
    </row>
    <row r="4413">
      <c r="A4413" t="n">
        <v>540371</v>
      </c>
      <c r="B4413" t="n">
        <v>22770</v>
      </c>
      <c r="C4413" t="inlineStr">
        <is>
          <t>MIRROR CORNICE</t>
        </is>
      </c>
      <c r="D4413" t="n">
        <v>1</v>
      </c>
      <c r="E4413" s="8" t="n">
        <v>40549.69097222222</v>
      </c>
      <c r="F4413" s="9" t="n">
        <v>14.95</v>
      </c>
      <c r="G4413" t="n">
        <v>14312</v>
      </c>
      <c r="H4413" t="inlineStr">
        <is>
          <t>United Kingdom</t>
        </is>
      </c>
      <c r="I4413" s="10">
        <f>IF(OR(G4413="",LEFT(A4413,1)="C",D4413&lt;=0,F4413&lt;=0,ISNUMBER(MATCH(B4413,NonProduct,0)),LEFT(B4413,5)="gift_",H4413&lt;&gt;"United Kingdom"),"Drop","Keep")</f>
        <v/>
      </c>
    </row>
    <row r="4414">
      <c r="A4414" t="n">
        <v>540371</v>
      </c>
      <c r="B4414" t="n">
        <v>22170</v>
      </c>
      <c r="C4414" t="inlineStr">
        <is>
          <t>PICTURE FRAME WOOD TRIPLE PORTRAIT</t>
        </is>
      </c>
      <c r="D4414" t="n">
        <v>4</v>
      </c>
      <c r="E4414" s="8" t="n">
        <v>40549.69097222222</v>
      </c>
      <c r="F4414" s="9" t="n">
        <v>6.75</v>
      </c>
      <c r="G4414" t="n">
        <v>14312</v>
      </c>
      <c r="H4414" t="inlineStr">
        <is>
          <t>United Kingdom</t>
        </is>
      </c>
      <c r="I4414" s="10">
        <f>IF(OR(G4414="",LEFT(A4414,1)="C",D4414&lt;=0,F4414&lt;=0,ISNUMBER(MATCH(B4414,NonProduct,0)),LEFT(B4414,5)="gift_",H4414&lt;&gt;"United Kingdom"),"Drop","Keep")</f>
        <v/>
      </c>
    </row>
    <row r="4415">
      <c r="A4415" t="n">
        <v>540371</v>
      </c>
      <c r="B4415" t="n">
        <v>22766</v>
      </c>
      <c r="C4415" t="inlineStr">
        <is>
          <t>PHOTO FRAME CORNICE</t>
        </is>
      </c>
      <c r="D4415" t="n">
        <v>8</v>
      </c>
      <c r="E4415" s="8" t="n">
        <v>40549.69097222222</v>
      </c>
      <c r="F4415" s="9" t="n">
        <v>2.95</v>
      </c>
      <c r="G4415" t="n">
        <v>14312</v>
      </c>
      <c r="H4415" t="inlineStr">
        <is>
          <t>United Kingdom</t>
        </is>
      </c>
      <c r="I4415" s="10">
        <f>IF(OR(G4415="",LEFT(A4415,1)="C",D4415&lt;=0,F4415&lt;=0,ISNUMBER(MATCH(B4415,NonProduct,0)),LEFT(B4415,5)="gift_",H4415&lt;&gt;"United Kingdom"),"Drop","Keep")</f>
        <v/>
      </c>
    </row>
    <row r="4416">
      <c r="A4416" t="n">
        <v>540371</v>
      </c>
      <c r="B4416" t="n">
        <v>22796</v>
      </c>
      <c r="C4416" t="inlineStr">
        <is>
          <t>PHOTO FRAME 3 CLASSIC HANGING</t>
        </is>
      </c>
      <c r="D4416" t="n">
        <v>2</v>
      </c>
      <c r="E4416" s="8" t="n">
        <v>40549.69097222222</v>
      </c>
      <c r="F4416" s="9" t="n">
        <v>9.949999999999999</v>
      </c>
      <c r="G4416" t="n">
        <v>14312</v>
      </c>
      <c r="H4416" t="inlineStr">
        <is>
          <t>United Kingdom</t>
        </is>
      </c>
      <c r="I4416" s="10">
        <f>IF(OR(G4416="",LEFT(A4416,1)="C",D4416&lt;=0,F4416&lt;=0,ISNUMBER(MATCH(B4416,NonProduct,0)),LEFT(B4416,5)="gift_",H4416&lt;&gt;"United Kingdom"),"Drop","Keep")</f>
        <v/>
      </c>
    </row>
    <row r="4417">
      <c r="A4417" t="n">
        <v>540371</v>
      </c>
      <c r="B4417" t="n">
        <v>85066</v>
      </c>
      <c r="C4417" t="inlineStr">
        <is>
          <t>CREAM SWEETHEART MINI CHEST</t>
        </is>
      </c>
      <c r="D4417" t="n">
        <v>2</v>
      </c>
      <c r="E4417" s="8" t="n">
        <v>40549.69097222222</v>
      </c>
      <c r="F4417" s="9" t="n">
        <v>12.75</v>
      </c>
      <c r="G4417" t="n">
        <v>14312</v>
      </c>
      <c r="H4417" t="inlineStr">
        <is>
          <t>United Kingdom</t>
        </is>
      </c>
      <c r="I4417" s="10">
        <f>IF(OR(G4417="",LEFT(A4417,1)="C",D4417&lt;=0,F4417&lt;=0,ISNUMBER(MATCH(B4417,NonProduct,0)),LEFT(B4417,5)="gift_",H4417&lt;&gt;"United Kingdom"),"Drop","Keep")</f>
        <v/>
      </c>
    </row>
    <row r="4418">
      <c r="A4418" t="n">
        <v>540371</v>
      </c>
      <c r="B4418" t="n">
        <v>22178</v>
      </c>
      <c r="C4418" t="inlineStr">
        <is>
          <t>VICTORIAN GLASS HANGING T-LIGHT</t>
        </is>
      </c>
      <c r="D4418" t="n">
        <v>12</v>
      </c>
      <c r="E4418" s="8" t="n">
        <v>40549.69097222222</v>
      </c>
      <c r="F4418" s="9" t="n">
        <v>1.25</v>
      </c>
      <c r="G4418" t="n">
        <v>14312</v>
      </c>
      <c r="H4418" t="inlineStr">
        <is>
          <t>United Kingdom</t>
        </is>
      </c>
      <c r="I4418" s="10">
        <f>IF(OR(G4418="",LEFT(A4418,1)="C",D4418&lt;=0,F4418&lt;=0,ISNUMBER(MATCH(B4418,NonProduct,0)),LEFT(B4418,5)="gift_",H4418&lt;&gt;"United Kingdom"),"Drop","Keep")</f>
        <v/>
      </c>
    </row>
    <row r="4419">
      <c r="A4419" t="n">
        <v>540371</v>
      </c>
      <c r="B4419" t="inlineStr">
        <is>
          <t>85123A</t>
        </is>
      </c>
      <c r="C4419" t="inlineStr">
        <is>
          <t>WHITE HANGING HEART T-LIGHT HOLDER</t>
        </is>
      </c>
      <c r="D4419" t="n">
        <v>12</v>
      </c>
      <c r="E4419" s="8" t="n">
        <v>40549.69097222222</v>
      </c>
      <c r="F4419" s="9" t="n">
        <v>2.95</v>
      </c>
      <c r="G4419" t="n">
        <v>14312</v>
      </c>
      <c r="H4419" t="inlineStr">
        <is>
          <t>United Kingdom</t>
        </is>
      </c>
      <c r="I4419" s="10">
        <f>IF(OR(G4419="",LEFT(A4419,1)="C",D4419&lt;=0,F4419&lt;=0,ISNUMBER(MATCH(B4419,NonProduct,0)),LEFT(B4419,5)="gift_",H4419&lt;&gt;"United Kingdom"),"Drop","Keep")</f>
        <v/>
      </c>
    </row>
    <row r="4420">
      <c r="A4420" t="n">
        <v>540371</v>
      </c>
      <c r="B4420" t="inlineStr">
        <is>
          <t>47594A</t>
        </is>
      </c>
      <c r="C4420" t="inlineStr">
        <is>
          <t>CAROUSEL DESIGN WASHBAG</t>
        </is>
      </c>
      <c r="D4420" t="n">
        <v>6</v>
      </c>
      <c r="E4420" s="8" t="n">
        <v>40549.69097222222</v>
      </c>
      <c r="F4420" s="9" t="n">
        <v>1.95</v>
      </c>
      <c r="G4420" t="n">
        <v>14312</v>
      </c>
      <c r="H4420" t="inlineStr">
        <is>
          <t>United Kingdom</t>
        </is>
      </c>
      <c r="I4420" s="10">
        <f>IF(OR(G4420="",LEFT(A4420,1)="C",D4420&lt;=0,F4420&lt;=0,ISNUMBER(MATCH(B4420,NonProduct,0)),LEFT(B4420,5)="gift_",H4420&lt;&gt;"United Kingdom"),"Drop","Keep")</f>
        <v/>
      </c>
    </row>
    <row r="4421">
      <c r="A4421" t="n">
        <v>540372</v>
      </c>
      <c r="B4421" t="n">
        <v>21726</v>
      </c>
      <c r="C4421" t="inlineStr">
        <is>
          <t>MULTI HEARTS  STICKERS</t>
        </is>
      </c>
      <c r="D4421" t="n">
        <v>12</v>
      </c>
      <c r="E4421" s="8" t="n">
        <v>40549.69513888889</v>
      </c>
      <c r="F4421" s="9" t="n">
        <v>0.85</v>
      </c>
      <c r="G4421" t="n">
        <v>13081</v>
      </c>
      <c r="H4421" t="inlineStr">
        <is>
          <t>United Kingdom</t>
        </is>
      </c>
      <c r="I4421" s="10">
        <f>IF(OR(G4421="",LEFT(A4421,1)="C",D4421&lt;=0,F4421&lt;=0,ISNUMBER(MATCH(B4421,NonProduct,0)),LEFT(B4421,5)="gift_",H4421&lt;&gt;"United Kingdom"),"Drop","Keep")</f>
        <v/>
      </c>
    </row>
    <row r="4422">
      <c r="A4422" t="n">
        <v>540372</v>
      </c>
      <c r="B4422" t="n">
        <v>21723</v>
      </c>
      <c r="C4422" t="inlineStr">
        <is>
          <t>ALPHABET HEARTS STICKER SHEET</t>
        </is>
      </c>
      <c r="D4422" t="n">
        <v>12</v>
      </c>
      <c r="E4422" s="8" t="n">
        <v>40549.69513888889</v>
      </c>
      <c r="F4422" s="9" t="n">
        <v>0.85</v>
      </c>
      <c r="G4422" t="n">
        <v>13081</v>
      </c>
      <c r="H4422" t="inlineStr">
        <is>
          <t>United Kingdom</t>
        </is>
      </c>
      <c r="I4422" s="10">
        <f>IF(OR(G4422="",LEFT(A4422,1)="C",D4422&lt;=0,F4422&lt;=0,ISNUMBER(MATCH(B4422,NonProduct,0)),LEFT(B4422,5)="gift_",H4422&lt;&gt;"United Kingdom"),"Drop","Keep")</f>
        <v/>
      </c>
    </row>
    <row r="4423">
      <c r="A4423" t="n">
        <v>540372</v>
      </c>
      <c r="B4423" t="n">
        <v>22934</v>
      </c>
      <c r="C4423" t="inlineStr">
        <is>
          <t>BAKING MOULD EASTER EGG WHITE CHOC</t>
        </is>
      </c>
      <c r="D4423" t="n">
        <v>6</v>
      </c>
      <c r="E4423" s="8" t="n">
        <v>40549.69513888889</v>
      </c>
      <c r="F4423" s="9" t="n">
        <v>2.95</v>
      </c>
      <c r="G4423" t="n">
        <v>13081</v>
      </c>
      <c r="H4423" t="inlineStr">
        <is>
          <t>United Kingdom</t>
        </is>
      </c>
      <c r="I4423" s="10">
        <f>IF(OR(G4423="",LEFT(A4423,1)="C",D4423&lt;=0,F4423&lt;=0,ISNUMBER(MATCH(B4423,NonProduct,0)),LEFT(B4423,5)="gift_",H4423&lt;&gt;"United Kingdom"),"Drop","Keep")</f>
        <v/>
      </c>
    </row>
    <row r="4424">
      <c r="A4424" t="n">
        <v>540372</v>
      </c>
      <c r="B4424" t="n">
        <v>22935</v>
      </c>
      <c r="C4424" t="inlineStr">
        <is>
          <t>BAKING MOULD ROSE MILK CHOCOLATE</t>
        </is>
      </c>
      <c r="D4424" t="n">
        <v>6</v>
      </c>
      <c r="E4424" s="8" t="n">
        <v>40549.69513888889</v>
      </c>
      <c r="F4424" s="9" t="n">
        <v>3.25</v>
      </c>
      <c r="G4424" t="n">
        <v>13081</v>
      </c>
      <c r="H4424" t="inlineStr">
        <is>
          <t>United Kingdom</t>
        </is>
      </c>
      <c r="I4424" s="10">
        <f>IF(OR(G4424="",LEFT(A4424,1)="C",D4424&lt;=0,F4424&lt;=0,ISNUMBER(MATCH(B4424,NonProduct,0)),LEFT(B4424,5)="gift_",H4424&lt;&gt;"United Kingdom"),"Drop","Keep")</f>
        <v/>
      </c>
    </row>
    <row r="4425">
      <c r="A4425" t="n">
        <v>540372</v>
      </c>
      <c r="B4425" t="n">
        <v>22936</v>
      </c>
      <c r="C4425" t="inlineStr">
        <is>
          <t>BAKING MOULD ROSE WHITE CHOCOLATE</t>
        </is>
      </c>
      <c r="D4425" t="n">
        <v>6</v>
      </c>
      <c r="E4425" s="8" t="n">
        <v>40549.69513888889</v>
      </c>
      <c r="F4425" s="9" t="n">
        <v>3.25</v>
      </c>
      <c r="G4425" t="n">
        <v>13081</v>
      </c>
      <c r="H4425" t="inlineStr">
        <is>
          <t>United Kingdom</t>
        </is>
      </c>
      <c r="I4425" s="10">
        <f>IF(OR(G4425="",LEFT(A4425,1)="C",D4425&lt;=0,F4425&lt;=0,ISNUMBER(MATCH(B4425,NonProduct,0)),LEFT(B4425,5)="gift_",H4425&lt;&gt;"United Kingdom"),"Drop","Keep")</f>
        <v/>
      </c>
    </row>
    <row r="4426">
      <c r="A4426" t="n">
        <v>540372</v>
      </c>
      <c r="B4426" t="n">
        <v>22937</v>
      </c>
      <c r="C4426" t="inlineStr">
        <is>
          <t>BAKING MOULD CHOCOLATE CUPCAKES</t>
        </is>
      </c>
      <c r="D4426" t="n">
        <v>12</v>
      </c>
      <c r="E4426" s="8" t="n">
        <v>40549.69513888889</v>
      </c>
      <c r="F4426" s="9" t="n">
        <v>2.55</v>
      </c>
      <c r="G4426" t="n">
        <v>13081</v>
      </c>
      <c r="H4426" t="inlineStr">
        <is>
          <t>United Kingdom</t>
        </is>
      </c>
      <c r="I4426" s="10">
        <f>IF(OR(G4426="",LEFT(A4426,1)="C",D4426&lt;=0,F4426&lt;=0,ISNUMBER(MATCH(B4426,NonProduct,0)),LEFT(B4426,5)="gift_",H4426&lt;&gt;"United Kingdom"),"Drop","Keep")</f>
        <v/>
      </c>
    </row>
    <row r="4427">
      <c r="A4427" t="n">
        <v>540372</v>
      </c>
      <c r="B4427" t="n">
        <v>22720</v>
      </c>
      <c r="C4427" t="inlineStr">
        <is>
          <t xml:space="preserve">SET OF 3 CAKE TINS PANTRY DESIGN </t>
        </is>
      </c>
      <c r="D4427" t="n">
        <v>3</v>
      </c>
      <c r="E4427" s="8" t="n">
        <v>40549.69513888889</v>
      </c>
      <c r="F4427" s="9" t="n">
        <v>4.95</v>
      </c>
      <c r="G4427" t="n">
        <v>13081</v>
      </c>
      <c r="H4427" t="inlineStr">
        <is>
          <t>United Kingdom</t>
        </is>
      </c>
      <c r="I4427" s="10">
        <f>IF(OR(G4427="",LEFT(A4427,1)="C",D4427&lt;=0,F4427&lt;=0,ISNUMBER(MATCH(B4427,NonProduct,0)),LEFT(B4427,5)="gift_",H4427&lt;&gt;"United Kingdom"),"Drop","Keep")</f>
        <v/>
      </c>
    </row>
    <row r="4428">
      <c r="A4428" t="n">
        <v>540372</v>
      </c>
      <c r="B4428" t="n">
        <v>22721</v>
      </c>
      <c r="C4428" t="inlineStr">
        <is>
          <t>SET OF 3 CAKE TINS SKETCHBOOK</t>
        </is>
      </c>
      <c r="D4428" t="n">
        <v>3</v>
      </c>
      <c r="E4428" s="8" t="n">
        <v>40549.69513888889</v>
      </c>
      <c r="F4428" s="9" t="n">
        <v>4.95</v>
      </c>
      <c r="G4428" t="n">
        <v>13081</v>
      </c>
      <c r="H4428" t="inlineStr">
        <is>
          <t>United Kingdom</t>
        </is>
      </c>
      <c r="I4428" s="10">
        <f>IF(OR(G4428="",LEFT(A4428,1)="C",D4428&lt;=0,F4428&lt;=0,ISNUMBER(MATCH(B4428,NonProduct,0)),LEFT(B4428,5)="gift_",H4428&lt;&gt;"United Kingdom"),"Drop","Keep")</f>
        <v/>
      </c>
    </row>
    <row r="4429">
      <c r="A4429" t="n">
        <v>540372</v>
      </c>
      <c r="B4429" t="n">
        <v>22722</v>
      </c>
      <c r="C4429" t="inlineStr">
        <is>
          <t>SET OF 6 SPICE TINS PANTRY DESIGN</t>
        </is>
      </c>
      <c r="D4429" t="n">
        <v>4</v>
      </c>
      <c r="E4429" s="8" t="n">
        <v>40549.69513888889</v>
      </c>
      <c r="F4429" s="9" t="n">
        <v>3.95</v>
      </c>
      <c r="G4429" t="n">
        <v>13081</v>
      </c>
      <c r="H4429" t="inlineStr">
        <is>
          <t>United Kingdom</t>
        </is>
      </c>
      <c r="I4429" s="10">
        <f>IF(OR(G4429="",LEFT(A4429,1)="C",D4429&lt;=0,F4429&lt;=0,ISNUMBER(MATCH(B4429,NonProduct,0)),LEFT(B4429,5)="gift_",H4429&lt;&gt;"United Kingdom"),"Drop","Keep")</f>
        <v/>
      </c>
    </row>
    <row r="4430">
      <c r="A4430" t="n">
        <v>540372</v>
      </c>
      <c r="B4430" t="n">
        <v>22723</v>
      </c>
      <c r="C4430" t="inlineStr">
        <is>
          <t>SET OF 6 HERB TINS SKETCHBOOK</t>
        </is>
      </c>
      <c r="D4430" t="n">
        <v>4</v>
      </c>
      <c r="E4430" s="8" t="n">
        <v>40549.69513888889</v>
      </c>
      <c r="F4430" s="9" t="n">
        <v>3.95</v>
      </c>
      <c r="G4430" t="n">
        <v>13081</v>
      </c>
      <c r="H4430" t="inlineStr">
        <is>
          <t>United Kingdom</t>
        </is>
      </c>
      <c r="I4430" s="10">
        <f>IF(OR(G4430="",LEFT(A4430,1)="C",D4430&lt;=0,F4430&lt;=0,ISNUMBER(MATCH(B4430,NonProduct,0)),LEFT(B4430,5)="gift_",H4430&lt;&gt;"United Kingdom"),"Drop","Keep")</f>
        <v/>
      </c>
    </row>
    <row r="4431">
      <c r="A4431" t="n">
        <v>540372</v>
      </c>
      <c r="B4431" t="n">
        <v>22965</v>
      </c>
      <c r="C4431" t="inlineStr">
        <is>
          <t>3 TRADITIONAl BISCUIT CUTTERS  SET</t>
        </is>
      </c>
      <c r="D4431" t="n">
        <v>12</v>
      </c>
      <c r="E4431" s="8" t="n">
        <v>40549.69513888889</v>
      </c>
      <c r="F4431" s="9" t="n">
        <v>2.1</v>
      </c>
      <c r="G4431" t="n">
        <v>13081</v>
      </c>
      <c r="H4431" t="inlineStr">
        <is>
          <t>United Kingdom</t>
        </is>
      </c>
      <c r="I4431" s="10">
        <f>IF(OR(G4431="",LEFT(A4431,1)="C",D4431&lt;=0,F4431&lt;=0,ISNUMBER(MATCH(B4431,NonProduct,0)),LEFT(B4431,5)="gift_",H4431&lt;&gt;"United Kingdom"),"Drop","Keep")</f>
        <v/>
      </c>
    </row>
    <row r="4432">
      <c r="A4432" t="n">
        <v>540372</v>
      </c>
      <c r="B4432" t="n">
        <v>22970</v>
      </c>
      <c r="C4432" t="inlineStr">
        <is>
          <t>LONDON BUS COFFEE MUG</t>
        </is>
      </c>
      <c r="D4432" t="n">
        <v>36</v>
      </c>
      <c r="E4432" s="8" t="n">
        <v>40549.69513888889</v>
      </c>
      <c r="F4432" s="9" t="n">
        <v>2.1</v>
      </c>
      <c r="G4432" t="n">
        <v>13081</v>
      </c>
      <c r="H4432" t="inlineStr">
        <is>
          <t>United Kingdom</t>
        </is>
      </c>
      <c r="I4432" s="10">
        <f>IF(OR(G4432="",LEFT(A4432,1)="C",D4432&lt;=0,F4432&lt;=0,ISNUMBER(MATCH(B4432,NonProduct,0)),LEFT(B4432,5)="gift_",H4432&lt;&gt;"United Kingdom"),"Drop","Keep")</f>
        <v/>
      </c>
    </row>
    <row r="4433">
      <c r="A4433" t="n">
        <v>540372</v>
      </c>
      <c r="B4433" t="n">
        <v>22964</v>
      </c>
      <c r="C4433" t="inlineStr">
        <is>
          <t>3 PIECE SPACEBOY COOKIE CUTTER SET</t>
        </is>
      </c>
      <c r="D4433" t="n">
        <v>12</v>
      </c>
      <c r="E4433" s="8" t="n">
        <v>40549.69513888889</v>
      </c>
      <c r="F4433" s="9" t="n">
        <v>2.1</v>
      </c>
      <c r="G4433" t="n">
        <v>13081</v>
      </c>
      <c r="H4433" t="inlineStr">
        <is>
          <t>United Kingdom</t>
        </is>
      </c>
      <c r="I4433" s="10">
        <f>IF(OR(G4433="",LEFT(A4433,1)="C",D4433&lt;=0,F4433&lt;=0,ISNUMBER(MATCH(B4433,NonProduct,0)),LEFT(B4433,5)="gift_",H4433&lt;&gt;"United Kingdom"),"Drop","Keep")</f>
        <v/>
      </c>
    </row>
    <row r="4434">
      <c r="A4434" t="n">
        <v>540372</v>
      </c>
      <c r="B4434" t="n">
        <v>22423</v>
      </c>
      <c r="C4434" t="inlineStr">
        <is>
          <t>REGENCY CAKESTAND 3 TIER</t>
        </is>
      </c>
      <c r="D4434" t="n">
        <v>16</v>
      </c>
      <c r="E4434" s="8" t="n">
        <v>40549.69513888889</v>
      </c>
      <c r="F4434" s="9" t="n">
        <v>10.95</v>
      </c>
      <c r="G4434" t="n">
        <v>13081</v>
      </c>
      <c r="H4434" t="inlineStr">
        <is>
          <t>United Kingdom</t>
        </is>
      </c>
      <c r="I4434" s="10">
        <f>IF(OR(G4434="",LEFT(A4434,1)="C",D4434&lt;=0,F4434&lt;=0,ISNUMBER(MATCH(B4434,NonProduct,0)),LEFT(B4434,5)="gift_",H4434&lt;&gt;"United Kingdom"),"Drop","Keep")</f>
        <v/>
      </c>
    </row>
    <row r="4435">
      <c r="A4435" t="n">
        <v>540372</v>
      </c>
      <c r="B4435" t="n">
        <v>22951</v>
      </c>
      <c r="C4435" t="inlineStr">
        <is>
          <t>60 CAKE CASES DOLLY GIRL DESIGN</t>
        </is>
      </c>
      <c r="D4435" t="n">
        <v>24</v>
      </c>
      <c r="E4435" s="8" t="n">
        <v>40549.69513888889</v>
      </c>
      <c r="F4435" s="9" t="n">
        <v>0.55</v>
      </c>
      <c r="G4435" t="n">
        <v>13081</v>
      </c>
      <c r="H4435" t="inlineStr">
        <is>
          <t>United Kingdom</t>
        </is>
      </c>
      <c r="I4435" s="10">
        <f>IF(OR(G4435="",LEFT(A4435,1)="C",D4435&lt;=0,F4435&lt;=0,ISNUMBER(MATCH(B4435,NonProduct,0)),LEFT(B4435,5)="gift_",H4435&lt;&gt;"United Kingdom"),"Drop","Keep")</f>
        <v/>
      </c>
    </row>
    <row r="4436">
      <c r="A4436" t="n">
        <v>540372</v>
      </c>
      <c r="B4436" t="n">
        <v>22624</v>
      </c>
      <c r="C4436" t="inlineStr">
        <is>
          <t>IVORY KITCHEN SCALES</t>
        </is>
      </c>
      <c r="D4436" t="n">
        <v>2</v>
      </c>
      <c r="E4436" s="8" t="n">
        <v>40549.69513888889</v>
      </c>
      <c r="F4436" s="9" t="n">
        <v>8.5</v>
      </c>
      <c r="G4436" t="n">
        <v>13081</v>
      </c>
      <c r="H4436" t="inlineStr">
        <is>
          <t>United Kingdom</t>
        </is>
      </c>
      <c r="I4436" s="10">
        <f>IF(OR(G4436="",LEFT(A4436,1)="C",D4436&lt;=0,F4436&lt;=0,ISNUMBER(MATCH(B4436,NonProduct,0)),LEFT(B4436,5)="gift_",H4436&lt;&gt;"United Kingdom"),"Drop","Keep")</f>
        <v/>
      </c>
    </row>
    <row r="4437">
      <c r="A4437" t="n">
        <v>540372</v>
      </c>
      <c r="B4437" t="n">
        <v>22625</v>
      </c>
      <c r="C4437" t="inlineStr">
        <is>
          <t>RED KITCHEN SCALES</t>
        </is>
      </c>
      <c r="D4437" t="n">
        <v>2</v>
      </c>
      <c r="E4437" s="8" t="n">
        <v>40549.69513888889</v>
      </c>
      <c r="F4437" s="9" t="n">
        <v>8.5</v>
      </c>
      <c r="G4437" t="n">
        <v>13081</v>
      </c>
      <c r="H4437" t="inlineStr">
        <is>
          <t>United Kingdom</t>
        </is>
      </c>
      <c r="I4437" s="10">
        <f>IF(OR(G4437="",LEFT(A4437,1)="C",D4437&lt;=0,F4437&lt;=0,ISNUMBER(MATCH(B4437,NonProduct,0)),LEFT(B4437,5)="gift_",H4437&lt;&gt;"United Kingdom"),"Drop","Keep")</f>
        <v/>
      </c>
    </row>
    <row r="4438">
      <c r="A4438" t="n">
        <v>540372</v>
      </c>
      <c r="B4438" t="n">
        <v>22626</v>
      </c>
      <c r="C4438" t="inlineStr">
        <is>
          <t>BLACK KITCHEN SCALES</t>
        </is>
      </c>
      <c r="D4438" t="n">
        <v>2</v>
      </c>
      <c r="E4438" s="8" t="n">
        <v>40549.69513888889</v>
      </c>
      <c r="F4438" s="9" t="n">
        <v>8.5</v>
      </c>
      <c r="G4438" t="n">
        <v>13081</v>
      </c>
      <c r="H4438" t="inlineStr">
        <is>
          <t>United Kingdom</t>
        </is>
      </c>
      <c r="I4438" s="10">
        <f>IF(OR(G4438="",LEFT(A4438,1)="C",D4438&lt;=0,F4438&lt;=0,ISNUMBER(MATCH(B4438,NonProduct,0)),LEFT(B4438,5)="gift_",H4438&lt;&gt;"United Kingdom"),"Drop","Keep")</f>
        <v/>
      </c>
    </row>
    <row r="4439">
      <c r="A4439" t="n">
        <v>540372</v>
      </c>
      <c r="B4439" t="n">
        <v>22627</v>
      </c>
      <c r="C4439" t="inlineStr">
        <is>
          <t>MINT KITCHEN SCALES</t>
        </is>
      </c>
      <c r="D4439" t="n">
        <v>2</v>
      </c>
      <c r="E4439" s="8" t="n">
        <v>40549.69513888889</v>
      </c>
      <c r="F4439" s="9" t="n">
        <v>8.5</v>
      </c>
      <c r="G4439" t="n">
        <v>13081</v>
      </c>
      <c r="H4439" t="inlineStr">
        <is>
          <t>United Kingdom</t>
        </is>
      </c>
      <c r="I4439" s="10">
        <f>IF(OR(G4439="",LEFT(A4439,1)="C",D4439&lt;=0,F4439&lt;=0,ISNUMBER(MATCH(B4439,NonProduct,0)),LEFT(B4439,5)="gift_",H4439&lt;&gt;"United Kingdom"),"Drop","Keep")</f>
        <v/>
      </c>
    </row>
    <row r="4440">
      <c r="A4440" t="n">
        <v>540372</v>
      </c>
      <c r="B4440" t="n">
        <v>20728</v>
      </c>
      <c r="C4440" t="inlineStr">
        <is>
          <t>LUNCH BAG CARS BLUE</t>
        </is>
      </c>
      <c r="D4440" t="n">
        <v>20</v>
      </c>
      <c r="E4440" s="8" t="n">
        <v>40549.69513888889</v>
      </c>
      <c r="F4440" s="9" t="n">
        <v>1.65</v>
      </c>
      <c r="G4440" t="n">
        <v>13081</v>
      </c>
      <c r="H4440" t="inlineStr">
        <is>
          <t>United Kingdom</t>
        </is>
      </c>
      <c r="I4440" s="10">
        <f>IF(OR(G4440="",LEFT(A4440,1)="C",D4440&lt;=0,F4440&lt;=0,ISNUMBER(MATCH(B4440,NonProduct,0)),LEFT(B4440,5)="gift_",H4440&lt;&gt;"United Kingdom"),"Drop","Keep")</f>
        <v/>
      </c>
    </row>
    <row r="4441">
      <c r="A4441" t="n">
        <v>540372</v>
      </c>
      <c r="B4441" t="n">
        <v>22776</v>
      </c>
      <c r="C4441" t="inlineStr">
        <is>
          <t>SWEETHEART CAKESTAND 3 TIER</t>
        </is>
      </c>
      <c r="D4441" t="n">
        <v>3</v>
      </c>
      <c r="E4441" s="8" t="n">
        <v>40549.69513888889</v>
      </c>
      <c r="F4441" s="9" t="n">
        <v>9.949999999999999</v>
      </c>
      <c r="G4441" t="n">
        <v>13081</v>
      </c>
      <c r="H4441" t="inlineStr">
        <is>
          <t>United Kingdom</t>
        </is>
      </c>
      <c r="I4441" s="10">
        <f>IF(OR(G4441="",LEFT(A4441,1)="C",D4441&lt;=0,F4441&lt;=0,ISNUMBER(MATCH(B4441,NonProduct,0)),LEFT(B4441,5)="gift_",H4441&lt;&gt;"United Kingdom"),"Drop","Keep")</f>
        <v/>
      </c>
    </row>
    <row r="4442">
      <c r="A4442" t="n">
        <v>540372</v>
      </c>
      <c r="B4442" t="n">
        <v>22183</v>
      </c>
      <c r="C4442" t="inlineStr">
        <is>
          <t>CAKE STAND VICTORIAN FILIGREE MED</t>
        </is>
      </c>
      <c r="D4442" t="n">
        <v>3</v>
      </c>
      <c r="E4442" s="8" t="n">
        <v>40549.69513888889</v>
      </c>
      <c r="F4442" s="9" t="n">
        <v>6.75</v>
      </c>
      <c r="G4442" t="n">
        <v>13081</v>
      </c>
      <c r="H4442" t="inlineStr">
        <is>
          <t>United Kingdom</t>
        </is>
      </c>
      <c r="I4442" s="10">
        <f>IF(OR(G4442="",LEFT(A4442,1)="C",D4442&lt;=0,F4442&lt;=0,ISNUMBER(MATCH(B4442,NonProduct,0)),LEFT(B4442,5)="gift_",H4442&lt;&gt;"United Kingdom"),"Drop","Keep")</f>
        <v/>
      </c>
    </row>
    <row r="4443">
      <c r="A4443" t="n">
        <v>540372</v>
      </c>
      <c r="B4443" t="n">
        <v>22613</v>
      </c>
      <c r="C4443" t="inlineStr">
        <is>
          <t>PACK OF 20 SPACEBOY NAPKINS</t>
        </is>
      </c>
      <c r="D4443" t="n">
        <v>12</v>
      </c>
      <c r="E4443" s="8" t="n">
        <v>40549.69513888889</v>
      </c>
      <c r="F4443" s="9" t="n">
        <v>0.85</v>
      </c>
      <c r="G4443" t="n">
        <v>13081</v>
      </c>
      <c r="H4443" t="inlineStr">
        <is>
          <t>United Kingdom</t>
        </is>
      </c>
      <c r="I4443" s="10">
        <f>IF(OR(G4443="",LEFT(A4443,1)="C",D4443&lt;=0,F4443&lt;=0,ISNUMBER(MATCH(B4443,NonProduct,0)),LEFT(B4443,5)="gift_",H4443&lt;&gt;"United Kingdom"),"Drop","Keep")</f>
        <v/>
      </c>
    </row>
    <row r="4444">
      <c r="A4444" t="n">
        <v>540372</v>
      </c>
      <c r="B4444" t="inlineStr">
        <is>
          <t>16161U</t>
        </is>
      </c>
      <c r="C4444" t="inlineStr">
        <is>
          <t>WRAP SUKI AND FRIENDS</t>
        </is>
      </c>
      <c r="D4444" t="n">
        <v>25</v>
      </c>
      <c r="E4444" s="8" t="n">
        <v>40549.69513888889</v>
      </c>
      <c r="F4444" s="9" t="n">
        <v>0.42</v>
      </c>
      <c r="G4444" t="n">
        <v>13081</v>
      </c>
      <c r="H4444" t="inlineStr">
        <is>
          <t>United Kingdom</t>
        </is>
      </c>
      <c r="I4444" s="10">
        <f>IF(OR(G4444="",LEFT(A4444,1)="C",D4444&lt;=0,F4444&lt;=0,ISNUMBER(MATCH(B4444,NonProduct,0)),LEFT(B4444,5)="gift_",H4444&lt;&gt;"United Kingdom"),"Drop","Keep")</f>
        <v/>
      </c>
    </row>
    <row r="4445">
      <c r="A4445" t="n">
        <v>540372</v>
      </c>
      <c r="B4445" t="inlineStr">
        <is>
          <t>16169K</t>
        </is>
      </c>
      <c r="C4445" t="inlineStr">
        <is>
          <t>WRAP FOLK ART</t>
        </is>
      </c>
      <c r="D4445" t="n">
        <v>25</v>
      </c>
      <c r="E4445" s="8" t="n">
        <v>40549.69513888889</v>
      </c>
      <c r="F4445" s="9" t="n">
        <v>0.42</v>
      </c>
      <c r="G4445" t="n">
        <v>13081</v>
      </c>
      <c r="H4445" t="inlineStr">
        <is>
          <t>United Kingdom</t>
        </is>
      </c>
      <c r="I4445" s="10">
        <f>IF(OR(G4445="",LEFT(A4445,1)="C",D4445&lt;=0,F4445&lt;=0,ISNUMBER(MATCH(B4445,NonProduct,0)),LEFT(B4445,5)="gift_",H4445&lt;&gt;"United Kingdom"),"Drop","Keep")</f>
        <v/>
      </c>
    </row>
    <row r="4446">
      <c r="A4446" t="n">
        <v>540372</v>
      </c>
      <c r="B4446" t="n">
        <v>22045</v>
      </c>
      <c r="C4446" t="inlineStr">
        <is>
          <t>SPACEBOY GIFT WRAP</t>
        </is>
      </c>
      <c r="D4446" t="n">
        <v>25</v>
      </c>
      <c r="E4446" s="8" t="n">
        <v>40549.69513888889</v>
      </c>
      <c r="F4446" s="9" t="n">
        <v>0.42</v>
      </c>
      <c r="G4446" t="n">
        <v>13081</v>
      </c>
      <c r="H4446" t="inlineStr">
        <is>
          <t>United Kingdom</t>
        </is>
      </c>
      <c r="I4446" s="10">
        <f>IF(OR(G4446="",LEFT(A4446,1)="C",D4446&lt;=0,F4446&lt;=0,ISNUMBER(MATCH(B4446,NonProduct,0)),LEFT(B4446,5)="gift_",H4446&lt;&gt;"United Kingdom"),"Drop","Keep")</f>
        <v/>
      </c>
    </row>
    <row r="4447">
      <c r="A4447" t="n">
        <v>540372</v>
      </c>
      <c r="B4447" t="n">
        <v>22904</v>
      </c>
      <c r="C4447" t="inlineStr">
        <is>
          <t>CALENDAR PAPER CUT DESIGN</t>
        </is>
      </c>
      <c r="D4447" t="n">
        <v>12</v>
      </c>
      <c r="E4447" s="8" t="n">
        <v>40549.69513888889</v>
      </c>
      <c r="F4447" s="9" t="n">
        <v>2.95</v>
      </c>
      <c r="G4447" t="n">
        <v>13081</v>
      </c>
      <c r="H4447" t="inlineStr">
        <is>
          <t>United Kingdom</t>
        </is>
      </c>
      <c r="I4447" s="10">
        <f>IF(OR(G4447="",LEFT(A4447,1)="C",D4447&lt;=0,F4447&lt;=0,ISNUMBER(MATCH(B4447,NonProduct,0)),LEFT(B4447,5)="gift_",H4447&lt;&gt;"United Kingdom"),"Drop","Keep")</f>
        <v/>
      </c>
    </row>
    <row r="4448">
      <c r="A4448" t="n">
        <v>540372</v>
      </c>
      <c r="B4448" t="n">
        <v>22029</v>
      </c>
      <c r="C4448" t="inlineStr">
        <is>
          <t>SPACEBOY BIRTHDAY CARD</t>
        </is>
      </c>
      <c r="D4448" t="n">
        <v>12</v>
      </c>
      <c r="E4448" s="8" t="n">
        <v>40549.69513888889</v>
      </c>
      <c r="F4448" s="9" t="n">
        <v>0.42</v>
      </c>
      <c r="G4448" t="n">
        <v>13081</v>
      </c>
      <c r="H4448" t="inlineStr">
        <is>
          <t>United Kingdom</t>
        </is>
      </c>
      <c r="I4448" s="10">
        <f>IF(OR(G4448="",LEFT(A4448,1)="C",D4448&lt;=0,F4448&lt;=0,ISNUMBER(MATCH(B4448,NonProduct,0)),LEFT(B4448,5)="gift_",H4448&lt;&gt;"United Kingdom"),"Drop","Keep")</f>
        <v/>
      </c>
    </row>
    <row r="4449">
      <c r="A4449" t="n">
        <v>540372</v>
      </c>
      <c r="B4449" t="n">
        <v>21504</v>
      </c>
      <c r="C4449" t="inlineStr">
        <is>
          <t>SKULLS GREETING CARD</t>
        </is>
      </c>
      <c r="D4449" t="n">
        <v>24</v>
      </c>
      <c r="E4449" s="8" t="n">
        <v>40549.69513888889</v>
      </c>
      <c r="F4449" s="9" t="n">
        <v>0.42</v>
      </c>
      <c r="G4449" t="n">
        <v>13081</v>
      </c>
      <c r="H4449" t="inlineStr">
        <is>
          <t>United Kingdom</t>
        </is>
      </c>
      <c r="I4449" s="10">
        <f>IF(OR(G4449="",LEFT(A4449,1)="C",D4449&lt;=0,F4449&lt;=0,ISNUMBER(MATCH(B4449,NonProduct,0)),LEFT(B4449,5)="gift_",H4449&lt;&gt;"United Kingdom"),"Drop","Keep")</f>
        <v/>
      </c>
    </row>
    <row r="4450">
      <c r="A4450" t="n">
        <v>540372</v>
      </c>
      <c r="B4450" t="n">
        <v>22567</v>
      </c>
      <c r="C4450" t="inlineStr">
        <is>
          <t>20 DOLLY PEGS RETROSPOT</t>
        </is>
      </c>
      <c r="D4450" t="n">
        <v>12</v>
      </c>
      <c r="E4450" s="8" t="n">
        <v>40549.69513888889</v>
      </c>
      <c r="F4450" s="9" t="n">
        <v>1.25</v>
      </c>
      <c r="G4450" t="n">
        <v>13081</v>
      </c>
      <c r="H4450" t="inlineStr">
        <is>
          <t>United Kingdom</t>
        </is>
      </c>
      <c r="I4450" s="10">
        <f>IF(OR(G4450="",LEFT(A4450,1)="C",D4450&lt;=0,F4450&lt;=0,ISNUMBER(MATCH(B4450,NonProduct,0)),LEFT(B4450,5)="gift_",H4450&lt;&gt;"United Kingdom"),"Drop","Keep")</f>
        <v/>
      </c>
    </row>
    <row r="4451">
      <c r="A4451" t="n">
        <v>540372</v>
      </c>
      <c r="B4451" t="n">
        <v>22896</v>
      </c>
      <c r="C4451" t="inlineStr">
        <is>
          <t>PEG BAG APPLES DESIGN</t>
        </is>
      </c>
      <c r="D4451" t="n">
        <v>6</v>
      </c>
      <c r="E4451" s="8" t="n">
        <v>40549.69513888889</v>
      </c>
      <c r="F4451" s="9" t="n">
        <v>2.55</v>
      </c>
      <c r="G4451" t="n">
        <v>13081</v>
      </c>
      <c r="H4451" t="inlineStr">
        <is>
          <t>United Kingdom</t>
        </is>
      </c>
      <c r="I4451" s="10">
        <f>IF(OR(G4451="",LEFT(A4451,1)="C",D4451&lt;=0,F4451&lt;=0,ISNUMBER(MATCH(B4451,NonProduct,0)),LEFT(B4451,5)="gift_",H4451&lt;&gt;"United Kingdom"),"Drop","Keep")</f>
        <v/>
      </c>
    </row>
    <row r="4452">
      <c r="A4452" t="n">
        <v>540372</v>
      </c>
      <c r="B4452" t="n">
        <v>21155</v>
      </c>
      <c r="C4452" t="inlineStr">
        <is>
          <t>RED RETROSPOT PEG BAG</t>
        </is>
      </c>
      <c r="D4452" t="n">
        <v>6</v>
      </c>
      <c r="E4452" s="8" t="n">
        <v>40549.69513888889</v>
      </c>
      <c r="F4452" s="9" t="n">
        <v>2.1</v>
      </c>
      <c r="G4452" t="n">
        <v>13081</v>
      </c>
      <c r="H4452" t="inlineStr">
        <is>
          <t>United Kingdom</t>
        </is>
      </c>
      <c r="I4452" s="10">
        <f>IF(OR(G4452="",LEFT(A4452,1)="C",D4452&lt;=0,F4452&lt;=0,ISNUMBER(MATCH(B4452,NonProduct,0)),LEFT(B4452,5)="gift_",H4452&lt;&gt;"United Kingdom"),"Drop","Keep")</f>
        <v/>
      </c>
    </row>
    <row r="4453">
      <c r="A4453" t="n">
        <v>540372</v>
      </c>
      <c r="B4453" t="n">
        <v>22558</v>
      </c>
      <c r="C4453" t="inlineStr">
        <is>
          <t xml:space="preserve">CLOTHES PEGS RETROSPOT PACK 24 </t>
        </is>
      </c>
      <c r="D4453" t="n">
        <v>12</v>
      </c>
      <c r="E4453" s="8" t="n">
        <v>40549.69513888889</v>
      </c>
      <c r="F4453" s="9" t="n">
        <v>1.49</v>
      </c>
      <c r="G4453" t="n">
        <v>13081</v>
      </c>
      <c r="H4453" t="inlineStr">
        <is>
          <t>United Kingdom</t>
        </is>
      </c>
      <c r="I4453" s="10">
        <f>IF(OR(G4453="",LEFT(A4453,1)="C",D4453&lt;=0,F4453&lt;=0,ISNUMBER(MATCH(B4453,NonProduct,0)),LEFT(B4453,5)="gift_",H4453&lt;&gt;"United Kingdom"),"Drop","Keep")</f>
        <v/>
      </c>
    </row>
    <row r="4454">
      <c r="A4454" t="n">
        <v>540372</v>
      </c>
      <c r="B4454" t="n">
        <v>21041</v>
      </c>
      <c r="C4454" t="inlineStr">
        <is>
          <t>RED RETROSPOT OVEN GLOVE DOUBLE</t>
        </is>
      </c>
      <c r="D4454" t="n">
        <v>12</v>
      </c>
      <c r="E4454" s="8" t="n">
        <v>40549.69513888889</v>
      </c>
      <c r="F4454" s="9" t="n">
        <v>2.95</v>
      </c>
      <c r="G4454" t="n">
        <v>13081</v>
      </c>
      <c r="H4454" t="inlineStr">
        <is>
          <t>United Kingdom</t>
        </is>
      </c>
      <c r="I4454" s="10">
        <f>IF(OR(G4454="",LEFT(A4454,1)="C",D4454&lt;=0,F4454&lt;=0,ISNUMBER(MATCH(B4454,NonProduct,0)),LEFT(B4454,5)="gift_",H4454&lt;&gt;"United Kingdom"),"Drop","Keep")</f>
        <v/>
      </c>
    </row>
    <row r="4455">
      <c r="A4455" t="n">
        <v>540372</v>
      </c>
      <c r="B4455" t="n">
        <v>21154</v>
      </c>
      <c r="C4455" t="inlineStr">
        <is>
          <t xml:space="preserve">RED RETROSPOT OVEN GLOVE </t>
        </is>
      </c>
      <c r="D4455" t="n">
        <v>20</v>
      </c>
      <c r="E4455" s="8" t="n">
        <v>40549.69513888889</v>
      </c>
      <c r="F4455" s="9" t="n">
        <v>1.25</v>
      </c>
      <c r="G4455" t="n">
        <v>13081</v>
      </c>
      <c r="H4455" t="inlineStr">
        <is>
          <t>United Kingdom</t>
        </is>
      </c>
      <c r="I4455" s="10">
        <f>IF(OR(G4455="",LEFT(A4455,1)="C",D4455&lt;=0,F4455&lt;=0,ISNUMBER(MATCH(B4455,NonProduct,0)),LEFT(B4455,5)="gift_",H4455&lt;&gt;"United Kingdom"),"Drop","Keep")</f>
        <v/>
      </c>
    </row>
    <row r="4456">
      <c r="A4456" t="n">
        <v>540372</v>
      </c>
      <c r="B4456" t="inlineStr">
        <is>
          <t>47559B</t>
        </is>
      </c>
      <c r="C4456" t="inlineStr">
        <is>
          <t>TEA TIME OVEN GLOVE</t>
        </is>
      </c>
      <c r="D4456" t="n">
        <v>20</v>
      </c>
      <c r="E4456" s="8" t="n">
        <v>40549.69513888889</v>
      </c>
      <c r="F4456" s="9" t="n">
        <v>1.25</v>
      </c>
      <c r="G4456" t="n">
        <v>13081</v>
      </c>
      <c r="H4456" t="inlineStr">
        <is>
          <t>United Kingdom</t>
        </is>
      </c>
      <c r="I4456" s="10">
        <f>IF(OR(G4456="",LEFT(A4456,1)="C",D4456&lt;=0,F4456&lt;=0,ISNUMBER(MATCH(B4456,NonProduct,0)),LEFT(B4456,5)="gift_",H4456&lt;&gt;"United Kingdom"),"Drop","Keep")</f>
        <v/>
      </c>
    </row>
    <row r="4457">
      <c r="A4457" t="n">
        <v>540372</v>
      </c>
      <c r="B4457" t="n">
        <v>20998</v>
      </c>
      <c r="C4457" t="inlineStr">
        <is>
          <t>ROSE DU SUD OVEN GLOVE</t>
        </is>
      </c>
      <c r="D4457" t="n">
        <v>12</v>
      </c>
      <c r="E4457" s="8" t="n">
        <v>40549.69513888889</v>
      </c>
      <c r="F4457" s="9" t="n">
        <v>2.95</v>
      </c>
      <c r="G4457" t="n">
        <v>13081</v>
      </c>
      <c r="H4457" t="inlineStr">
        <is>
          <t>United Kingdom</t>
        </is>
      </c>
      <c r="I4457" s="10">
        <f>IF(OR(G4457="",LEFT(A4457,1)="C",D4457&lt;=0,F4457&lt;=0,ISNUMBER(MATCH(B4457,NonProduct,0)),LEFT(B4457,5)="gift_",H4457&lt;&gt;"United Kingdom"),"Drop","Keep")</f>
        <v/>
      </c>
    </row>
    <row r="4458">
      <c r="A4458" t="n">
        <v>540372</v>
      </c>
      <c r="B4458" t="n">
        <v>84375</v>
      </c>
      <c r="C4458" t="inlineStr">
        <is>
          <t>SET OF 20 KIDS COOKIE CUTTERS</t>
        </is>
      </c>
      <c r="D4458" t="n">
        <v>12</v>
      </c>
      <c r="E4458" s="8" t="n">
        <v>40549.69513888889</v>
      </c>
      <c r="F4458" s="9" t="n">
        <v>2.1</v>
      </c>
      <c r="G4458" t="n">
        <v>13081</v>
      </c>
      <c r="H4458" t="inlineStr">
        <is>
          <t>United Kingdom</t>
        </is>
      </c>
      <c r="I4458" s="10">
        <f>IF(OR(G4458="",LEFT(A4458,1)="C",D4458&lt;=0,F4458&lt;=0,ISNUMBER(MATCH(B4458,NonProduct,0)),LEFT(B4458,5)="gift_",H4458&lt;&gt;"United Kingdom"),"Drop","Keep")</f>
        <v/>
      </c>
    </row>
    <row r="4459">
      <c r="A4459" t="n">
        <v>540372</v>
      </c>
      <c r="B4459" t="n">
        <v>84692</v>
      </c>
      <c r="C4459" t="inlineStr">
        <is>
          <t>BOX OF 24 COCKTAIL PARASOLS</t>
        </is>
      </c>
      <c r="D4459" t="n">
        <v>25</v>
      </c>
      <c r="E4459" s="8" t="n">
        <v>40549.69513888889</v>
      </c>
      <c r="F4459" s="9" t="n">
        <v>0.42</v>
      </c>
      <c r="G4459" t="n">
        <v>13081</v>
      </c>
      <c r="H4459" t="inlineStr">
        <is>
          <t>United Kingdom</t>
        </is>
      </c>
      <c r="I4459" s="10">
        <f>IF(OR(G4459="",LEFT(A4459,1)="C",D4459&lt;=0,F4459&lt;=0,ISNUMBER(MATCH(B4459,NonProduct,0)),LEFT(B4459,5)="gift_",H4459&lt;&gt;"United Kingdom"),"Drop","Keep")</f>
        <v/>
      </c>
    </row>
    <row r="4460">
      <c r="A4460" t="n">
        <v>540372</v>
      </c>
      <c r="B4460" t="n">
        <v>22851</v>
      </c>
      <c r="C4460" t="inlineStr">
        <is>
          <t xml:space="preserve">SET 20 NAPKINS FAIRY CAKES DESIGN </t>
        </is>
      </c>
      <c r="D4460" t="n">
        <v>12</v>
      </c>
      <c r="E4460" s="8" t="n">
        <v>40549.69513888889</v>
      </c>
      <c r="F4460" s="9" t="n">
        <v>0.85</v>
      </c>
      <c r="G4460" t="n">
        <v>13081</v>
      </c>
      <c r="H4460" t="inlineStr">
        <is>
          <t>United Kingdom</t>
        </is>
      </c>
      <c r="I4460" s="10">
        <f>IF(OR(G4460="",LEFT(A4460,1)="C",D4460&lt;=0,F4460&lt;=0,ISNUMBER(MATCH(B4460,NonProduct,0)),LEFT(B4460,5)="gift_",H4460&lt;&gt;"United Kingdom"),"Drop","Keep")</f>
        <v/>
      </c>
    </row>
    <row r="4461">
      <c r="A4461" t="n">
        <v>540372</v>
      </c>
      <c r="B4461" t="n">
        <v>22984</v>
      </c>
      <c r="C4461" t="inlineStr">
        <is>
          <t xml:space="preserve">CARD GINGHAM ROSE </t>
        </is>
      </c>
      <c r="D4461" t="n">
        <v>24</v>
      </c>
      <c r="E4461" s="8" t="n">
        <v>40549.69513888889</v>
      </c>
      <c r="F4461" s="9" t="n">
        <v>0.42</v>
      </c>
      <c r="G4461" t="n">
        <v>13081</v>
      </c>
      <c r="H4461" t="inlineStr">
        <is>
          <t>United Kingdom</t>
        </is>
      </c>
      <c r="I4461" s="10">
        <f>IF(OR(G4461="",LEFT(A4461,1)="C",D4461&lt;=0,F4461&lt;=0,ISNUMBER(MATCH(B4461,NonProduct,0)),LEFT(B4461,5)="gift_",H4461&lt;&gt;"United Kingdom"),"Drop","Keep")</f>
        <v/>
      </c>
    </row>
    <row r="4462">
      <c r="A4462" t="n">
        <v>540372</v>
      </c>
      <c r="B4462" t="n">
        <v>22907</v>
      </c>
      <c r="C4462" t="inlineStr">
        <is>
          <t>PACK OF 20 NAPKINS PANTRY DESIGN</t>
        </is>
      </c>
      <c r="D4462" t="n">
        <v>12</v>
      </c>
      <c r="E4462" s="8" t="n">
        <v>40549.69513888889</v>
      </c>
      <c r="F4462" s="9" t="n">
        <v>0.85</v>
      </c>
      <c r="G4462" t="n">
        <v>13081</v>
      </c>
      <c r="H4462" t="inlineStr">
        <is>
          <t>United Kingdom</t>
        </is>
      </c>
      <c r="I4462" s="10">
        <f>IF(OR(G4462="",LEFT(A4462,1)="C",D4462&lt;=0,F4462&lt;=0,ISNUMBER(MATCH(B4462,NonProduct,0)),LEFT(B4462,5)="gift_",H4462&lt;&gt;"United Kingdom"),"Drop","Keep")</f>
        <v/>
      </c>
    </row>
    <row r="4463">
      <c r="A4463" t="n">
        <v>540372</v>
      </c>
      <c r="B4463" t="n">
        <v>22697</v>
      </c>
      <c r="C4463" t="inlineStr">
        <is>
          <t>GREEN REGENCY TEACUP AND SAUCER</t>
        </is>
      </c>
      <c r="D4463" t="n">
        <v>6</v>
      </c>
      <c r="E4463" s="8" t="n">
        <v>40549.69513888889</v>
      </c>
      <c r="F4463" s="9" t="n">
        <v>2.95</v>
      </c>
      <c r="G4463" t="n">
        <v>13081</v>
      </c>
      <c r="H4463" t="inlineStr">
        <is>
          <t>United Kingdom</t>
        </is>
      </c>
      <c r="I4463" s="10">
        <f>IF(OR(G4463="",LEFT(A4463,1)="C",D4463&lt;=0,F4463&lt;=0,ISNUMBER(MATCH(B4463,NonProduct,0)),LEFT(B4463,5)="gift_",H4463&lt;&gt;"United Kingdom"),"Drop","Keep")</f>
        <v/>
      </c>
    </row>
    <row r="4464">
      <c r="A4464" t="n">
        <v>540372</v>
      </c>
      <c r="B4464" t="n">
        <v>22699</v>
      </c>
      <c r="C4464" t="inlineStr">
        <is>
          <t xml:space="preserve">ROSES REGENCY TEACUP AND SAUCER </t>
        </is>
      </c>
      <c r="D4464" t="n">
        <v>6</v>
      </c>
      <c r="E4464" s="8" t="n">
        <v>40549.69513888889</v>
      </c>
      <c r="F4464" s="9" t="n">
        <v>2.95</v>
      </c>
      <c r="G4464" t="n">
        <v>13081</v>
      </c>
      <c r="H4464" t="inlineStr">
        <is>
          <t>United Kingdom</t>
        </is>
      </c>
      <c r="I4464" s="10">
        <f>IF(OR(G4464="",LEFT(A4464,1)="C",D4464&lt;=0,F4464&lt;=0,ISNUMBER(MATCH(B4464,NonProduct,0)),LEFT(B4464,5)="gift_",H4464&lt;&gt;"United Kingdom"),"Drop","Keep")</f>
        <v/>
      </c>
    </row>
    <row r="4465">
      <c r="A4465" t="n">
        <v>540372</v>
      </c>
      <c r="B4465" t="n">
        <v>21446</v>
      </c>
      <c r="C4465" t="inlineStr">
        <is>
          <t>12 RED ROSE PEG PLACE SETTINGS</t>
        </is>
      </c>
      <c r="D4465" t="n">
        <v>12</v>
      </c>
      <c r="E4465" s="8" t="n">
        <v>40549.69513888889</v>
      </c>
      <c r="F4465" s="9" t="n">
        <v>1.25</v>
      </c>
      <c r="G4465" t="n">
        <v>13081</v>
      </c>
      <c r="H4465" t="inlineStr">
        <is>
          <t>United Kingdom</t>
        </is>
      </c>
      <c r="I4465" s="10">
        <f>IF(OR(G4465="",LEFT(A4465,1)="C",D4465&lt;=0,F4465&lt;=0,ISNUMBER(MATCH(B4465,NonProduct,0)),LEFT(B4465,5)="gift_",H4465&lt;&gt;"United Kingdom"),"Drop","Keep")</f>
        <v/>
      </c>
    </row>
    <row r="4466">
      <c r="A4466" t="n">
        <v>540372</v>
      </c>
      <c r="B4466" t="n">
        <v>37500</v>
      </c>
      <c r="C4466" t="inlineStr">
        <is>
          <t>TEA TIME TEAPOT IN GIFT BOX</t>
        </is>
      </c>
      <c r="D4466" t="n">
        <v>2</v>
      </c>
      <c r="E4466" s="8" t="n">
        <v>40549.69513888889</v>
      </c>
      <c r="F4466" s="9" t="n">
        <v>9.949999999999999</v>
      </c>
      <c r="G4466" t="n">
        <v>13081</v>
      </c>
      <c r="H4466" t="inlineStr">
        <is>
          <t>United Kingdom</t>
        </is>
      </c>
      <c r="I4466" s="10">
        <f>IF(OR(G4466="",LEFT(A4466,1)="C",D4466&lt;=0,F4466&lt;=0,ISNUMBER(MATCH(B4466,NonProduct,0)),LEFT(B4466,5)="gift_",H4466&lt;&gt;"United Kingdom"),"Drop","Keep")</f>
        <v/>
      </c>
    </row>
    <row r="4467">
      <c r="A4467" t="n">
        <v>540372</v>
      </c>
      <c r="B4467" t="n">
        <v>47580</v>
      </c>
      <c r="C4467" t="inlineStr">
        <is>
          <t>TEA TIME DES TEA COSY</t>
        </is>
      </c>
      <c r="D4467" t="n">
        <v>12</v>
      </c>
      <c r="E4467" s="8" t="n">
        <v>40549.69513888889</v>
      </c>
      <c r="F4467" s="9" t="n">
        <v>2.55</v>
      </c>
      <c r="G4467" t="n">
        <v>13081</v>
      </c>
      <c r="H4467" t="inlineStr">
        <is>
          <t>United Kingdom</t>
        </is>
      </c>
      <c r="I4467" s="10">
        <f>IF(OR(G4467="",LEFT(A4467,1)="C",D4467&lt;=0,F4467&lt;=0,ISNUMBER(MATCH(B4467,NonProduct,0)),LEFT(B4467,5)="gift_",H4467&lt;&gt;"United Kingdom"),"Drop","Keep")</f>
        <v/>
      </c>
    </row>
    <row r="4468">
      <c r="A4468" t="n">
        <v>540372</v>
      </c>
      <c r="B4468" t="n">
        <v>22309</v>
      </c>
      <c r="C4468" t="inlineStr">
        <is>
          <t>TEA COSY RED  STRIPE</t>
        </is>
      </c>
      <c r="D4468" t="n">
        <v>6</v>
      </c>
      <c r="E4468" s="8" t="n">
        <v>40549.69513888889</v>
      </c>
      <c r="F4468" s="9" t="n">
        <v>2.55</v>
      </c>
      <c r="G4468" t="n">
        <v>13081</v>
      </c>
      <c r="H4468" t="inlineStr">
        <is>
          <t>United Kingdom</t>
        </is>
      </c>
      <c r="I4468" s="10">
        <f>IF(OR(G4468="",LEFT(A4468,1)="C",D4468&lt;=0,F4468&lt;=0,ISNUMBER(MATCH(B4468,NonProduct,0)),LEFT(B4468,5)="gift_",H4468&lt;&gt;"United Kingdom"),"Drop","Keep")</f>
        <v/>
      </c>
    </row>
    <row r="4469">
      <c r="A4469" t="n">
        <v>540372</v>
      </c>
      <c r="B4469" t="n">
        <v>22308</v>
      </c>
      <c r="C4469" t="inlineStr">
        <is>
          <t>TEA COSY BLUE STRIPE</t>
        </is>
      </c>
      <c r="D4469" t="n">
        <v>6</v>
      </c>
      <c r="E4469" s="8" t="n">
        <v>40549.69513888889</v>
      </c>
      <c r="F4469" s="9" t="n">
        <v>2.55</v>
      </c>
      <c r="G4469" t="n">
        <v>13081</v>
      </c>
      <c r="H4469" t="inlineStr">
        <is>
          <t>United Kingdom</t>
        </is>
      </c>
      <c r="I4469" s="10">
        <f>IF(OR(G4469="",LEFT(A4469,1)="C",D4469&lt;=0,F4469&lt;=0,ISNUMBER(MATCH(B4469,NonProduct,0)),LEFT(B4469,5)="gift_",H4469&lt;&gt;"United Kingdom"),"Drop","Keep")</f>
        <v/>
      </c>
    </row>
    <row r="4470">
      <c r="A4470" t="n">
        <v>540372</v>
      </c>
      <c r="B4470" t="n">
        <v>21528</v>
      </c>
      <c r="C4470" t="inlineStr">
        <is>
          <t xml:space="preserve">DAIRY MAID TRADITIONAL TEAPOT </t>
        </is>
      </c>
      <c r="D4470" t="n">
        <v>2</v>
      </c>
      <c r="E4470" s="8" t="n">
        <v>40549.69513888889</v>
      </c>
      <c r="F4470" s="9" t="n">
        <v>6.95</v>
      </c>
      <c r="G4470" t="n">
        <v>13081</v>
      </c>
      <c r="H4470" t="inlineStr">
        <is>
          <t>United Kingdom</t>
        </is>
      </c>
      <c r="I4470" s="10">
        <f>IF(OR(G4470="",LEFT(A4470,1)="C",D4470&lt;=0,F4470&lt;=0,ISNUMBER(MATCH(B4470,NonProduct,0)),LEFT(B4470,5)="gift_",H4470&lt;&gt;"United Kingdom"),"Drop","Keep")</f>
        <v/>
      </c>
    </row>
    <row r="4471">
      <c r="A4471" t="n">
        <v>540372</v>
      </c>
      <c r="B4471" t="n">
        <v>37501</v>
      </c>
      <c r="C4471" t="inlineStr">
        <is>
          <t>TEA TIME TEA SET IN GIFT BOX</t>
        </is>
      </c>
      <c r="D4471" t="n">
        <v>3</v>
      </c>
      <c r="E4471" s="8" t="n">
        <v>40549.69513888889</v>
      </c>
      <c r="F4471" s="9" t="n">
        <v>6.95</v>
      </c>
      <c r="G4471" t="n">
        <v>13081</v>
      </c>
      <c r="H4471" t="inlineStr">
        <is>
          <t>United Kingdom</t>
        </is>
      </c>
      <c r="I4471" s="10">
        <f>IF(OR(G4471="",LEFT(A4471,1)="C",D4471&lt;=0,F4471&lt;=0,ISNUMBER(MATCH(B4471,NonProduct,0)),LEFT(B4471,5)="gift_",H4471&lt;&gt;"United Kingdom"),"Drop","Keep")</f>
        <v/>
      </c>
    </row>
    <row r="4472">
      <c r="A4472" t="n">
        <v>540372</v>
      </c>
      <c r="B4472" t="n">
        <v>20726</v>
      </c>
      <c r="C4472" t="inlineStr">
        <is>
          <t>LUNCH BAG WOODLAND</t>
        </is>
      </c>
      <c r="D4472" t="n">
        <v>10</v>
      </c>
      <c r="E4472" s="8" t="n">
        <v>40549.69513888889</v>
      </c>
      <c r="F4472" s="9" t="n">
        <v>1.65</v>
      </c>
      <c r="G4472" t="n">
        <v>13081</v>
      </c>
      <c r="H4472" t="inlineStr">
        <is>
          <t>United Kingdom</t>
        </is>
      </c>
      <c r="I4472" s="10">
        <f>IF(OR(G4472="",LEFT(A4472,1)="C",D4472&lt;=0,F4472&lt;=0,ISNUMBER(MATCH(B4472,NonProduct,0)),LEFT(B4472,5)="gift_",H4472&lt;&gt;"United Kingdom"),"Drop","Keep")</f>
        <v/>
      </c>
    </row>
    <row r="4473">
      <c r="A4473" t="n">
        <v>540372</v>
      </c>
      <c r="B4473" t="n">
        <v>22383</v>
      </c>
      <c r="C4473" t="inlineStr">
        <is>
          <t xml:space="preserve">LUNCH BAG SUKI  DESIGN </t>
        </is>
      </c>
      <c r="D4473" t="n">
        <v>10</v>
      </c>
      <c r="E4473" s="8" t="n">
        <v>40549.69513888889</v>
      </c>
      <c r="F4473" s="9" t="n">
        <v>1.65</v>
      </c>
      <c r="G4473" t="n">
        <v>13081</v>
      </c>
      <c r="H4473" t="inlineStr">
        <is>
          <t>United Kingdom</t>
        </is>
      </c>
      <c r="I4473" s="10">
        <f>IF(OR(G4473="",LEFT(A4473,1)="C",D4473&lt;=0,F4473&lt;=0,ISNUMBER(MATCH(B4473,NonProduct,0)),LEFT(B4473,5)="gift_",H4473&lt;&gt;"United Kingdom"),"Drop","Keep")</f>
        <v/>
      </c>
    </row>
    <row r="4474">
      <c r="A4474" t="n">
        <v>540372</v>
      </c>
      <c r="B4474" t="n">
        <v>22630</v>
      </c>
      <c r="C4474" t="inlineStr">
        <is>
          <t>DOLLY GIRL LUNCH BOX</t>
        </is>
      </c>
      <c r="D4474" t="n">
        <v>12</v>
      </c>
      <c r="E4474" s="8" t="n">
        <v>40549.69513888889</v>
      </c>
      <c r="F4474" s="9" t="n">
        <v>1.95</v>
      </c>
      <c r="G4474" t="n">
        <v>13081</v>
      </c>
      <c r="H4474" t="inlineStr">
        <is>
          <t>United Kingdom</t>
        </is>
      </c>
      <c r="I4474" s="10">
        <f>IF(OR(G4474="",LEFT(A4474,1)="C",D4474&lt;=0,F4474&lt;=0,ISNUMBER(MATCH(B4474,NonProduct,0)),LEFT(B4474,5)="gift_",H4474&lt;&gt;"United Kingdom"),"Drop","Keep")</f>
        <v/>
      </c>
    </row>
    <row r="4475">
      <c r="A4475" t="n">
        <v>540372</v>
      </c>
      <c r="B4475" t="n">
        <v>22637</v>
      </c>
      <c r="C4475" t="inlineStr">
        <is>
          <t xml:space="preserve">PIGGY BANK RETROSPOT </t>
        </is>
      </c>
      <c r="D4475" t="n">
        <v>12</v>
      </c>
      <c r="E4475" s="8" t="n">
        <v>40549.69513888889</v>
      </c>
      <c r="F4475" s="9" t="n">
        <v>2.55</v>
      </c>
      <c r="G4475" t="n">
        <v>13081</v>
      </c>
      <c r="H4475" t="inlineStr">
        <is>
          <t>United Kingdom</t>
        </is>
      </c>
      <c r="I4475" s="10">
        <f>IF(OR(G4475="",LEFT(A4475,1)="C",D4475&lt;=0,F4475&lt;=0,ISNUMBER(MATCH(B4475,NonProduct,0)),LEFT(B4475,5)="gift_",H4475&lt;&gt;"United Kingdom"),"Drop","Keep")</f>
        <v/>
      </c>
    </row>
    <row r="4476">
      <c r="A4476" t="n">
        <v>540372</v>
      </c>
      <c r="B4476" t="n">
        <v>84006</v>
      </c>
      <c r="C4476" t="inlineStr">
        <is>
          <t>MAGIC TREE -PAPER FLOWERS</t>
        </is>
      </c>
      <c r="D4476" t="n">
        <v>36</v>
      </c>
      <c r="E4476" s="8" t="n">
        <v>40549.69513888889</v>
      </c>
      <c r="F4476" s="9" t="n">
        <v>0.85</v>
      </c>
      <c r="G4476" t="n">
        <v>13081</v>
      </c>
      <c r="H4476" t="inlineStr">
        <is>
          <t>United Kingdom</t>
        </is>
      </c>
      <c r="I4476" s="10">
        <f>IF(OR(G4476="",LEFT(A4476,1)="C",D4476&lt;=0,F4476&lt;=0,ISNUMBER(MATCH(B4476,NonProduct,0)),LEFT(B4476,5)="gift_",H4476&lt;&gt;"United Kingdom"),"Drop","Keep")</f>
        <v/>
      </c>
    </row>
    <row r="4477">
      <c r="A4477" t="n">
        <v>540372</v>
      </c>
      <c r="B4477" t="inlineStr">
        <is>
          <t>84559B</t>
        </is>
      </c>
      <c r="C4477" t="inlineStr">
        <is>
          <t>3D SHEET OF CAT STICKERS</t>
        </is>
      </c>
      <c r="D4477" t="n">
        <v>12</v>
      </c>
      <c r="E4477" s="8" t="n">
        <v>40549.69513888889</v>
      </c>
      <c r="F4477" s="9" t="n">
        <v>0.85</v>
      </c>
      <c r="G4477" t="n">
        <v>13081</v>
      </c>
      <c r="H4477" t="inlineStr">
        <is>
          <t>United Kingdom</t>
        </is>
      </c>
      <c r="I4477" s="10">
        <f>IF(OR(G4477="",LEFT(A4477,1)="C",D4477&lt;=0,F4477&lt;=0,ISNUMBER(MATCH(B4477,NonProduct,0)),LEFT(B4477,5)="gift_",H4477&lt;&gt;"United Kingdom"),"Drop","Keep")</f>
        <v/>
      </c>
    </row>
    <row r="4478">
      <c r="A4478" t="n">
        <v>540372</v>
      </c>
      <c r="B4478" t="n">
        <v>21679</v>
      </c>
      <c r="C4478" t="inlineStr">
        <is>
          <t>SKULLS  STICKERS</t>
        </is>
      </c>
      <c r="D4478" t="n">
        <v>24</v>
      </c>
      <c r="E4478" s="8" t="n">
        <v>40549.69513888889</v>
      </c>
      <c r="F4478" s="9" t="n">
        <v>0.85</v>
      </c>
      <c r="G4478" t="n">
        <v>13081</v>
      </c>
      <c r="H4478" t="inlineStr">
        <is>
          <t>United Kingdom</t>
        </is>
      </c>
      <c r="I4478" s="10">
        <f>IF(OR(G4478="",LEFT(A4478,1)="C",D4478&lt;=0,F4478&lt;=0,ISNUMBER(MATCH(B4478,NonProduct,0)),LEFT(B4478,5)="gift_",H4478&lt;&gt;"United Kingdom"),"Drop","Keep")</f>
        <v/>
      </c>
    </row>
    <row r="4479">
      <c r="A4479" t="n">
        <v>540372</v>
      </c>
      <c r="B4479" t="n">
        <v>21724</v>
      </c>
      <c r="C4479" t="inlineStr">
        <is>
          <t>PANDA AND BUNNIES STICKER SHEET</t>
        </is>
      </c>
      <c r="D4479" t="n">
        <v>12</v>
      </c>
      <c r="E4479" s="8" t="n">
        <v>40549.69513888889</v>
      </c>
      <c r="F4479" s="9" t="n">
        <v>0.85</v>
      </c>
      <c r="G4479" t="n">
        <v>13081</v>
      </c>
      <c r="H4479" t="inlineStr">
        <is>
          <t>United Kingdom</t>
        </is>
      </c>
      <c r="I4479" s="10">
        <f>IF(OR(G4479="",LEFT(A4479,1)="C",D4479&lt;=0,F4479&lt;=0,ISNUMBER(MATCH(B4479,NonProduct,0)),LEFT(B4479,5)="gift_",H4479&lt;&gt;"United Kingdom"),"Drop","Keep")</f>
        <v/>
      </c>
    </row>
    <row r="4480">
      <c r="A4480" t="n">
        <v>540372</v>
      </c>
      <c r="B4480" t="n">
        <v>21725</v>
      </c>
      <c r="C4480" t="inlineStr">
        <is>
          <t>SWEETIES  STICKERS</t>
        </is>
      </c>
      <c r="D4480" t="n">
        <v>12</v>
      </c>
      <c r="E4480" s="8" t="n">
        <v>40549.69513888889</v>
      </c>
      <c r="F4480" s="9" t="n">
        <v>0.85</v>
      </c>
      <c r="G4480" t="n">
        <v>13081</v>
      </c>
      <c r="H4480" t="inlineStr">
        <is>
          <t>United Kingdom</t>
        </is>
      </c>
      <c r="I4480" s="10">
        <f>IF(OR(G4480="",LEFT(A4480,1)="C",D4480&lt;=0,F4480&lt;=0,ISNUMBER(MATCH(B4480,NonProduct,0)),LEFT(B4480,5)="gift_",H4480&lt;&gt;"United Kingdom"),"Drop","Keep")</f>
        <v/>
      </c>
    </row>
    <row r="4481">
      <c r="A4481" t="n">
        <v>540372</v>
      </c>
      <c r="B4481" t="inlineStr">
        <is>
          <t>84997B</t>
        </is>
      </c>
      <c r="C4481" t="inlineStr">
        <is>
          <t>RED 3 PIECE RETROSPOT CUTLERY SET</t>
        </is>
      </c>
      <c r="D4481" t="n">
        <v>6</v>
      </c>
      <c r="E4481" s="8" t="n">
        <v>40549.69513888889</v>
      </c>
      <c r="F4481" s="9" t="n">
        <v>3.75</v>
      </c>
      <c r="G4481" t="n">
        <v>13081</v>
      </c>
      <c r="H4481" t="inlineStr">
        <is>
          <t>United Kingdom</t>
        </is>
      </c>
      <c r="I4481" s="10">
        <f>IF(OR(G4481="",LEFT(A4481,1)="C",D4481&lt;=0,F4481&lt;=0,ISNUMBER(MATCH(B4481,NonProduct,0)),LEFT(B4481,5)="gift_",H4481&lt;&gt;"United Kingdom"),"Drop","Keep")</f>
        <v/>
      </c>
    </row>
    <row r="4482">
      <c r="A4482" t="n">
        <v>540372</v>
      </c>
      <c r="B4482" t="n">
        <v>20682</v>
      </c>
      <c r="C4482" t="inlineStr">
        <is>
          <t>RED RETROSPOT CHILDRENS UMBRELLA</t>
        </is>
      </c>
      <c r="D4482" t="n">
        <v>6</v>
      </c>
      <c r="E4482" s="8" t="n">
        <v>40549.69513888889</v>
      </c>
      <c r="F4482" s="9" t="n">
        <v>3.25</v>
      </c>
      <c r="G4482" t="n">
        <v>13081</v>
      </c>
      <c r="H4482" t="inlineStr">
        <is>
          <t>United Kingdom</t>
        </is>
      </c>
      <c r="I4482" s="10">
        <f>IF(OR(G4482="",LEFT(A4482,1)="C",D4482&lt;=0,F4482&lt;=0,ISNUMBER(MATCH(B4482,NonProduct,0)),LEFT(B4482,5)="gift_",H4482&lt;&gt;"United Kingdom"),"Drop","Keep")</f>
        <v/>
      </c>
    </row>
    <row r="4483">
      <c r="A4483" t="n">
        <v>540372</v>
      </c>
      <c r="B4483" t="n">
        <v>84991</v>
      </c>
      <c r="C4483" t="inlineStr">
        <is>
          <t>60 TEATIME FAIRY CAKE CASES</t>
        </is>
      </c>
      <c r="D4483" t="n">
        <v>24</v>
      </c>
      <c r="E4483" s="8" t="n">
        <v>40549.69513888889</v>
      </c>
      <c r="F4483" s="9" t="n">
        <v>0.55</v>
      </c>
      <c r="G4483" t="n">
        <v>13081</v>
      </c>
      <c r="H4483" t="inlineStr">
        <is>
          <t>United Kingdom</t>
        </is>
      </c>
      <c r="I4483" s="10">
        <f>IF(OR(G4483="",LEFT(A4483,1)="C",D4483&lt;=0,F4483&lt;=0,ISNUMBER(MATCH(B4483,NonProduct,0)),LEFT(B4483,5)="gift_",H4483&lt;&gt;"United Kingdom"),"Drop","Keep")</f>
        <v/>
      </c>
    </row>
    <row r="4484">
      <c r="A4484" t="n">
        <v>540372</v>
      </c>
      <c r="B4484" t="n">
        <v>21212</v>
      </c>
      <c r="C4484" t="inlineStr">
        <is>
          <t>PACK OF 72 RETROSPOT CAKE CASES</t>
        </is>
      </c>
      <c r="D4484" t="n">
        <v>24</v>
      </c>
      <c r="E4484" s="8" t="n">
        <v>40549.69513888889</v>
      </c>
      <c r="F4484" s="9" t="n">
        <v>0.55</v>
      </c>
      <c r="G4484" t="n">
        <v>13081</v>
      </c>
      <c r="H4484" t="inlineStr">
        <is>
          <t>United Kingdom</t>
        </is>
      </c>
      <c r="I4484" s="10">
        <f>IF(OR(G4484="",LEFT(A4484,1)="C",D4484&lt;=0,F4484&lt;=0,ISNUMBER(MATCH(B4484,NonProduct,0)),LEFT(B4484,5)="gift_",H4484&lt;&gt;"United Kingdom"),"Drop","Keep")</f>
        <v/>
      </c>
    </row>
    <row r="4485">
      <c r="A4485" t="n">
        <v>540372</v>
      </c>
      <c r="B4485" t="n">
        <v>21976</v>
      </c>
      <c r="C4485" t="inlineStr">
        <is>
          <t>PACK OF 60 MUSHROOM CAKE CASES</t>
        </is>
      </c>
      <c r="D4485" t="n">
        <v>24</v>
      </c>
      <c r="E4485" s="8" t="n">
        <v>40549.69513888889</v>
      </c>
      <c r="F4485" s="9" t="n">
        <v>0.55</v>
      </c>
      <c r="G4485" t="n">
        <v>13081</v>
      </c>
      <c r="H4485" t="inlineStr">
        <is>
          <t>United Kingdom</t>
        </is>
      </c>
      <c r="I4485" s="10">
        <f>IF(OR(G4485="",LEFT(A4485,1)="C",D4485&lt;=0,F4485&lt;=0,ISNUMBER(MATCH(B4485,NonProduct,0)),LEFT(B4485,5)="gift_",H4485&lt;&gt;"United Kingdom"),"Drop","Keep")</f>
        <v/>
      </c>
    </row>
    <row r="4486">
      <c r="A4486" t="n">
        <v>540372</v>
      </c>
      <c r="B4486" t="n">
        <v>84378</v>
      </c>
      <c r="C4486" t="inlineStr">
        <is>
          <t>SET OF 3 HEART COOKIE CUTTERS</t>
        </is>
      </c>
      <c r="D4486" t="n">
        <v>12</v>
      </c>
      <c r="E4486" s="8" t="n">
        <v>40549.69513888889</v>
      </c>
      <c r="F4486" s="9" t="n">
        <v>1.25</v>
      </c>
      <c r="G4486" t="n">
        <v>13081</v>
      </c>
      <c r="H4486" t="inlineStr">
        <is>
          <t>United Kingdom</t>
        </is>
      </c>
      <c r="I4486" s="10">
        <f>IF(OR(G4486="",LEFT(A4486,1)="C",D4486&lt;=0,F4486&lt;=0,ISNUMBER(MATCH(B4486,NonProduct,0)),LEFT(B4486,5)="gift_",H4486&lt;&gt;"United Kingdom"),"Drop","Keep")</f>
        <v/>
      </c>
    </row>
    <row r="4487">
      <c r="A4487" t="n">
        <v>540372</v>
      </c>
      <c r="B4487" t="inlineStr">
        <is>
          <t>47599A</t>
        </is>
      </c>
      <c r="C4487" t="inlineStr">
        <is>
          <t>PINK PARTY BAGS</t>
        </is>
      </c>
      <c r="D4487" t="n">
        <v>12</v>
      </c>
      <c r="E4487" s="8" t="n">
        <v>40549.69513888889</v>
      </c>
      <c r="F4487" s="9" t="n">
        <v>2.1</v>
      </c>
      <c r="G4487" t="n">
        <v>13081</v>
      </c>
      <c r="H4487" t="inlineStr">
        <is>
          <t>United Kingdom</t>
        </is>
      </c>
      <c r="I4487" s="10">
        <f>IF(OR(G4487="",LEFT(A4487,1)="C",D4487&lt;=0,F4487&lt;=0,ISNUMBER(MATCH(B4487,NonProduct,0)),LEFT(B4487,5)="gift_",H4487&lt;&gt;"United Kingdom"),"Drop","Keep")</f>
        <v/>
      </c>
    </row>
    <row r="4488">
      <c r="A4488" t="n">
        <v>540372</v>
      </c>
      <c r="B4488" t="n">
        <v>22435</v>
      </c>
      <c r="C4488" t="inlineStr">
        <is>
          <t>SET OF 9 HEART SHAPED BALLOONS</t>
        </is>
      </c>
      <c r="D4488" t="n">
        <v>30</v>
      </c>
      <c r="E4488" s="8" t="n">
        <v>40549.69513888889</v>
      </c>
      <c r="F4488" s="9" t="n">
        <v>1.25</v>
      </c>
      <c r="G4488" t="n">
        <v>13081</v>
      </c>
      <c r="H4488" t="inlineStr">
        <is>
          <t>United Kingdom</t>
        </is>
      </c>
      <c r="I4488" s="10">
        <f>IF(OR(G4488="",LEFT(A4488,1)="C",D4488&lt;=0,F4488&lt;=0,ISNUMBER(MATCH(B4488,NonProduct,0)),LEFT(B4488,5)="gift_",H4488&lt;&gt;"United Kingdom"),"Drop","Keep")</f>
        <v/>
      </c>
    </row>
    <row r="4489">
      <c r="A4489" t="n">
        <v>540372</v>
      </c>
      <c r="B4489" t="n">
        <v>21429</v>
      </c>
      <c r="C4489" t="inlineStr">
        <is>
          <t>RED GINGHAM ROSE JEWELLERY BOX</t>
        </is>
      </c>
      <c r="D4489" t="n">
        <v>8</v>
      </c>
      <c r="E4489" s="8" t="n">
        <v>40549.69513888889</v>
      </c>
      <c r="F4489" s="9" t="n">
        <v>1.65</v>
      </c>
      <c r="G4489" t="n">
        <v>13081</v>
      </c>
      <c r="H4489" t="inlineStr">
        <is>
          <t>United Kingdom</t>
        </is>
      </c>
      <c r="I4489" s="10">
        <f>IF(OR(G4489="",LEFT(A4489,1)="C",D4489&lt;=0,F4489&lt;=0,ISNUMBER(MATCH(B4489,NonProduct,0)),LEFT(B4489,5)="gift_",H4489&lt;&gt;"United Kingdom"),"Drop","Keep")</f>
        <v/>
      </c>
    </row>
    <row r="4490">
      <c r="A4490" t="n">
        <v>540372</v>
      </c>
      <c r="B4490" t="n">
        <v>21967</v>
      </c>
      <c r="C4490" t="inlineStr">
        <is>
          <t>PACK OF 12 SKULL TISSUES</t>
        </is>
      </c>
      <c r="D4490" t="n">
        <v>24</v>
      </c>
      <c r="E4490" s="8" t="n">
        <v>40549.69513888889</v>
      </c>
      <c r="F4490" s="9" t="n">
        <v>0.29</v>
      </c>
      <c r="G4490" t="n">
        <v>13081</v>
      </c>
      <c r="H4490" t="inlineStr">
        <is>
          <t>United Kingdom</t>
        </is>
      </c>
      <c r="I4490" s="10">
        <f>IF(OR(G4490="",LEFT(A4490,1)="C",D4490&lt;=0,F4490&lt;=0,ISNUMBER(MATCH(B4490,NonProduct,0)),LEFT(B4490,5)="gift_",H4490&lt;&gt;"United Kingdom"),"Drop","Keep")</f>
        <v/>
      </c>
    </row>
    <row r="4491">
      <c r="A4491" t="n">
        <v>540372</v>
      </c>
      <c r="B4491" t="n">
        <v>21984</v>
      </c>
      <c r="C4491" t="inlineStr">
        <is>
          <t xml:space="preserve">PACK OF 12 PINK PAISLEY TISSUES </t>
        </is>
      </c>
      <c r="D4491" t="n">
        <v>24</v>
      </c>
      <c r="E4491" s="8" t="n">
        <v>40549.69513888889</v>
      </c>
      <c r="F4491" s="9" t="n">
        <v>0.29</v>
      </c>
      <c r="G4491" t="n">
        <v>13081</v>
      </c>
      <c r="H4491" t="inlineStr">
        <is>
          <t>United Kingdom</t>
        </is>
      </c>
      <c r="I4491" s="10">
        <f>IF(OR(G4491="",LEFT(A4491,1)="C",D4491&lt;=0,F4491&lt;=0,ISNUMBER(MATCH(B4491,NonProduct,0)),LEFT(B4491,5)="gift_",H4491&lt;&gt;"United Kingdom"),"Drop","Keep")</f>
        <v/>
      </c>
    </row>
    <row r="4492">
      <c r="A4492" t="n">
        <v>540372</v>
      </c>
      <c r="B4492" t="n">
        <v>21985</v>
      </c>
      <c r="C4492" t="inlineStr">
        <is>
          <t xml:space="preserve">PACK OF 12 HEARTS DESIGN TISSUES </t>
        </is>
      </c>
      <c r="D4492" t="n">
        <v>24</v>
      </c>
      <c r="E4492" s="8" t="n">
        <v>40549.69513888889</v>
      </c>
      <c r="F4492" s="9" t="n">
        <v>0.29</v>
      </c>
      <c r="G4492" t="n">
        <v>13081</v>
      </c>
      <c r="H4492" t="inlineStr">
        <is>
          <t>United Kingdom</t>
        </is>
      </c>
      <c r="I4492" s="10">
        <f>IF(OR(G4492="",LEFT(A4492,1)="C",D4492&lt;=0,F4492&lt;=0,ISNUMBER(MATCH(B4492,NonProduct,0)),LEFT(B4492,5)="gift_",H4492&lt;&gt;"United Kingdom"),"Drop","Keep")</f>
        <v/>
      </c>
    </row>
    <row r="4493">
      <c r="A4493" t="n">
        <v>540372</v>
      </c>
      <c r="B4493" t="n">
        <v>21980</v>
      </c>
      <c r="C4493" t="inlineStr">
        <is>
          <t xml:space="preserve">PACK OF 12 RED RETROSPOT TISSUES </t>
        </is>
      </c>
      <c r="D4493" t="n">
        <v>24</v>
      </c>
      <c r="E4493" s="8" t="n">
        <v>40549.69513888889</v>
      </c>
      <c r="F4493" s="9" t="n">
        <v>0.29</v>
      </c>
      <c r="G4493" t="n">
        <v>13081</v>
      </c>
      <c r="H4493" t="inlineStr">
        <is>
          <t>United Kingdom</t>
        </is>
      </c>
      <c r="I4493" s="10">
        <f>IF(OR(G4493="",LEFT(A4493,1)="C",D4493&lt;=0,F4493&lt;=0,ISNUMBER(MATCH(B4493,NonProduct,0)),LEFT(B4493,5)="gift_",H4493&lt;&gt;"United Kingdom"),"Drop","Keep")</f>
        <v/>
      </c>
    </row>
    <row r="4494">
      <c r="A4494" t="n">
        <v>540372</v>
      </c>
      <c r="B4494" t="n">
        <v>21982</v>
      </c>
      <c r="C4494" t="inlineStr">
        <is>
          <t xml:space="preserve">PACK OF 12 SUKI TISSUES </t>
        </is>
      </c>
      <c r="D4494" t="n">
        <v>24</v>
      </c>
      <c r="E4494" s="8" t="n">
        <v>40549.69513888889</v>
      </c>
      <c r="F4494" s="9" t="n">
        <v>0.29</v>
      </c>
      <c r="G4494" t="n">
        <v>13081</v>
      </c>
      <c r="H4494" t="inlineStr">
        <is>
          <t>United Kingdom</t>
        </is>
      </c>
      <c r="I4494" s="10">
        <f>IF(OR(G4494="",LEFT(A4494,1)="C",D4494&lt;=0,F4494&lt;=0,ISNUMBER(MATCH(B4494,NonProduct,0)),LEFT(B4494,5)="gift_",H4494&lt;&gt;"United Kingdom"),"Drop","Keep")</f>
        <v/>
      </c>
    </row>
    <row r="4495">
      <c r="A4495" t="n">
        <v>540372</v>
      </c>
      <c r="B4495" t="n">
        <v>22501</v>
      </c>
      <c r="C4495" t="inlineStr">
        <is>
          <t>PICNIC BASKET WICKER LARGE</t>
        </is>
      </c>
      <c r="D4495" t="n">
        <v>2</v>
      </c>
      <c r="E4495" s="8" t="n">
        <v>40549.69513888889</v>
      </c>
      <c r="F4495" s="9" t="n">
        <v>9.949999999999999</v>
      </c>
      <c r="G4495" t="n">
        <v>13081</v>
      </c>
      <c r="H4495" t="inlineStr">
        <is>
          <t>United Kingdom</t>
        </is>
      </c>
      <c r="I4495" s="10">
        <f>IF(OR(G4495="",LEFT(A4495,1)="C",D4495&lt;=0,F4495&lt;=0,ISNUMBER(MATCH(B4495,NonProduct,0)),LEFT(B4495,5)="gift_",H4495&lt;&gt;"United Kingdom"),"Drop","Keep")</f>
        <v/>
      </c>
    </row>
    <row r="4496">
      <c r="A4496" t="n">
        <v>540372</v>
      </c>
      <c r="B4496" t="n">
        <v>22502</v>
      </c>
      <c r="C4496" t="inlineStr">
        <is>
          <t>PICNIC BASKET WICKER SMALL</t>
        </is>
      </c>
      <c r="D4496" t="n">
        <v>4</v>
      </c>
      <c r="E4496" s="8" t="n">
        <v>40549.69513888889</v>
      </c>
      <c r="F4496" s="9" t="n">
        <v>5.95</v>
      </c>
      <c r="G4496" t="n">
        <v>13081</v>
      </c>
      <c r="H4496" t="inlineStr">
        <is>
          <t>United Kingdom</t>
        </is>
      </c>
      <c r="I4496" s="10">
        <f>IF(OR(G4496="",LEFT(A4496,1)="C",D4496&lt;=0,F4496&lt;=0,ISNUMBER(MATCH(B4496,NonProduct,0)),LEFT(B4496,5)="gift_",H4496&lt;&gt;"United Kingdom"),"Drop","Keep")</f>
        <v/>
      </c>
    </row>
    <row r="4497">
      <c r="A4497" t="n">
        <v>540372</v>
      </c>
      <c r="B4497" t="n">
        <v>22759</v>
      </c>
      <c r="C4497" t="inlineStr">
        <is>
          <t>SET OF 3 NOTEBOOKS IN PARCEL</t>
        </is>
      </c>
      <c r="D4497" t="n">
        <v>12</v>
      </c>
      <c r="E4497" s="8" t="n">
        <v>40549.69513888889</v>
      </c>
      <c r="F4497" s="9" t="n">
        <v>1.65</v>
      </c>
      <c r="G4497" t="n">
        <v>13081</v>
      </c>
      <c r="H4497" t="inlineStr">
        <is>
          <t>United Kingdom</t>
        </is>
      </c>
      <c r="I4497" s="10">
        <f>IF(OR(G4497="",LEFT(A4497,1)="C",D4497&lt;=0,F4497&lt;=0,ISNUMBER(MATCH(B4497,NonProduct,0)),LEFT(B4497,5)="gift_",H4497&lt;&gt;"United Kingdom"),"Drop","Keep")</f>
        <v/>
      </c>
    </row>
    <row r="4498">
      <c r="A4498" t="n">
        <v>540372</v>
      </c>
      <c r="B4498" t="n">
        <v>21981</v>
      </c>
      <c r="C4498" t="inlineStr">
        <is>
          <t xml:space="preserve">PACK OF 12 WOODLAND TISSUES </t>
        </is>
      </c>
      <c r="D4498" t="n">
        <v>24</v>
      </c>
      <c r="E4498" s="8" t="n">
        <v>40549.69513888889</v>
      </c>
      <c r="F4498" s="9" t="n">
        <v>0.29</v>
      </c>
      <c r="G4498" t="n">
        <v>13081</v>
      </c>
      <c r="H4498" t="inlineStr">
        <is>
          <t>United Kingdom</t>
        </is>
      </c>
      <c r="I4498" s="10">
        <f>IF(OR(G4498="",LEFT(A4498,1)="C",D4498&lt;=0,F4498&lt;=0,ISNUMBER(MATCH(B4498,NonProduct,0)),LEFT(B4498,5)="gift_",H4498&lt;&gt;"United Kingdom"),"Drop","Keep")</f>
        <v/>
      </c>
    </row>
    <row r="4499">
      <c r="A4499" t="n">
        <v>540372</v>
      </c>
      <c r="B4499" t="n">
        <v>22986</v>
      </c>
      <c r="C4499" t="inlineStr">
        <is>
          <t>GINGHAM ROSE WRAP</t>
        </is>
      </c>
      <c r="D4499" t="n">
        <v>25</v>
      </c>
      <c r="E4499" s="8" t="n">
        <v>40549.69513888889</v>
      </c>
      <c r="F4499" s="9" t="n">
        <v>0.42</v>
      </c>
      <c r="G4499" t="n">
        <v>13081</v>
      </c>
      <c r="H4499" t="inlineStr">
        <is>
          <t>United Kingdom</t>
        </is>
      </c>
      <c r="I4499" s="10">
        <f>IF(OR(G4499="",LEFT(A4499,1)="C",D4499&lt;=0,F4499&lt;=0,ISNUMBER(MATCH(B4499,NonProduct,0)),LEFT(B4499,5)="gift_",H4499&lt;&gt;"United Kingdom"),"Drop","Keep")</f>
        <v/>
      </c>
    </row>
    <row r="4500">
      <c r="A4500" t="n">
        <v>540372</v>
      </c>
      <c r="B4500" t="n">
        <v>22030</v>
      </c>
      <c r="C4500" t="inlineStr">
        <is>
          <t>SWALLOWS GREETING CARD</t>
        </is>
      </c>
      <c r="D4500" t="n">
        <v>12</v>
      </c>
      <c r="E4500" s="8" t="n">
        <v>40549.69513888889</v>
      </c>
      <c r="F4500" s="9" t="n">
        <v>0.42</v>
      </c>
      <c r="G4500" t="n">
        <v>13081</v>
      </c>
      <c r="H4500" t="inlineStr">
        <is>
          <t>United Kingdom</t>
        </is>
      </c>
      <c r="I4500" s="10">
        <f>IF(OR(G4500="",LEFT(A4500,1)="C",D4500&lt;=0,F4500&lt;=0,ISNUMBER(MATCH(B4500,NonProduct,0)),LEFT(B4500,5)="gift_",H4500&lt;&gt;"United Kingdom"),"Drop","Keep")</f>
        <v/>
      </c>
    </row>
    <row r="4501">
      <c r="A4501" t="n">
        <v>540372</v>
      </c>
      <c r="B4501" t="n">
        <v>21354</v>
      </c>
      <c r="C4501" t="inlineStr">
        <is>
          <t>TOAST ITS - BEST MUM</t>
        </is>
      </c>
      <c r="D4501" t="n">
        <v>24</v>
      </c>
      <c r="E4501" s="8" t="n">
        <v>40549.69513888889</v>
      </c>
      <c r="F4501" s="9" t="n">
        <v>1.25</v>
      </c>
      <c r="G4501" t="n">
        <v>13081</v>
      </c>
      <c r="H4501" t="inlineStr">
        <is>
          <t>United Kingdom</t>
        </is>
      </c>
      <c r="I4501" s="10">
        <f>IF(OR(G4501="",LEFT(A4501,1)="C",D4501&lt;=0,F4501&lt;=0,ISNUMBER(MATCH(B4501,NonProduct,0)),LEFT(B4501,5)="gift_",H4501&lt;&gt;"United Kingdom"),"Drop","Keep")</f>
        <v/>
      </c>
    </row>
    <row r="4502">
      <c r="A4502" t="n">
        <v>540372</v>
      </c>
      <c r="B4502" t="n">
        <v>21355</v>
      </c>
      <c r="C4502" t="inlineStr">
        <is>
          <t xml:space="preserve">TOAST ITS - I LOVE YOU </t>
        </is>
      </c>
      <c r="D4502" t="n">
        <v>24</v>
      </c>
      <c r="E4502" s="8" t="n">
        <v>40549.69513888889</v>
      </c>
      <c r="F4502" s="9" t="n">
        <v>1.25</v>
      </c>
      <c r="G4502" t="n">
        <v>13081</v>
      </c>
      <c r="H4502" t="inlineStr">
        <is>
          <t>United Kingdom</t>
        </is>
      </c>
      <c r="I4502" s="10">
        <f>IF(OR(G4502="",LEFT(A4502,1)="C",D4502&lt;=0,F4502&lt;=0,ISNUMBER(MATCH(B4502,NonProduct,0)),LEFT(B4502,5)="gift_",H4502&lt;&gt;"United Kingdom"),"Drop","Keep")</f>
        <v/>
      </c>
    </row>
    <row r="4503">
      <c r="A4503" t="n">
        <v>540372</v>
      </c>
      <c r="B4503" t="n">
        <v>21356</v>
      </c>
      <c r="C4503" t="inlineStr">
        <is>
          <t>TOAST ITS - FAIRY FLOWER</t>
        </is>
      </c>
      <c r="D4503" t="n">
        <v>24</v>
      </c>
      <c r="E4503" s="8" t="n">
        <v>40549.69513888889</v>
      </c>
      <c r="F4503" s="9" t="n">
        <v>1.25</v>
      </c>
      <c r="G4503" t="n">
        <v>13081</v>
      </c>
      <c r="H4503" t="inlineStr">
        <is>
          <t>United Kingdom</t>
        </is>
      </c>
      <c r="I4503" s="10">
        <f>IF(OR(G4503="",LEFT(A4503,1)="C",D4503&lt;=0,F4503&lt;=0,ISNUMBER(MATCH(B4503,NonProduct,0)),LEFT(B4503,5)="gift_",H4503&lt;&gt;"United Kingdom"),"Drop","Keep")</f>
        <v/>
      </c>
    </row>
    <row r="4504">
      <c r="A4504" t="n">
        <v>540372</v>
      </c>
      <c r="B4504" t="n">
        <v>22569</v>
      </c>
      <c r="C4504" t="inlineStr">
        <is>
          <t>FELTCRAFT CUSHION BUTTERFLY</t>
        </is>
      </c>
      <c r="D4504" t="n">
        <v>8</v>
      </c>
      <c r="E4504" s="8" t="n">
        <v>40549.69513888889</v>
      </c>
      <c r="F4504" s="9" t="n">
        <v>3.75</v>
      </c>
      <c r="G4504" t="n">
        <v>13081</v>
      </c>
      <c r="H4504" t="inlineStr">
        <is>
          <t>United Kingdom</t>
        </is>
      </c>
      <c r="I4504" s="10">
        <f>IF(OR(G4504="",LEFT(A4504,1)="C",D4504&lt;=0,F4504&lt;=0,ISNUMBER(MATCH(B4504,NonProduct,0)),LEFT(B4504,5)="gift_",H4504&lt;&gt;"United Kingdom"),"Drop","Keep")</f>
        <v/>
      </c>
    </row>
    <row r="4505">
      <c r="A4505" t="n">
        <v>540372</v>
      </c>
      <c r="B4505" t="n">
        <v>22037</v>
      </c>
      <c r="C4505" t="inlineStr">
        <is>
          <t>ROBOT BIRTHDAY CARD</t>
        </is>
      </c>
      <c r="D4505" t="n">
        <v>12</v>
      </c>
      <c r="E4505" s="8" t="n">
        <v>40549.69513888889</v>
      </c>
      <c r="F4505" s="9" t="n">
        <v>0.42</v>
      </c>
      <c r="G4505" t="n">
        <v>13081</v>
      </c>
      <c r="H4505" t="inlineStr">
        <is>
          <t>United Kingdom</t>
        </is>
      </c>
      <c r="I4505" s="10">
        <f>IF(OR(G4505="",LEFT(A4505,1)="C",D4505&lt;=0,F4505&lt;=0,ISNUMBER(MATCH(B4505,NonProduct,0)),LEFT(B4505,5)="gift_",H4505&lt;&gt;"United Kingdom"),"Drop","Keep")</f>
        <v/>
      </c>
    </row>
    <row r="4506">
      <c r="A4506" t="n">
        <v>540372</v>
      </c>
      <c r="B4506" t="inlineStr">
        <is>
          <t>47599B</t>
        </is>
      </c>
      <c r="C4506" t="inlineStr">
        <is>
          <t xml:space="preserve">BLUE PARTY BAGS </t>
        </is>
      </c>
      <c r="D4506" t="n">
        <v>6</v>
      </c>
      <c r="E4506" s="8" t="n">
        <v>40549.69513888889</v>
      </c>
      <c r="F4506" s="9" t="n">
        <v>2.1</v>
      </c>
      <c r="G4506" t="n">
        <v>13081</v>
      </c>
      <c r="H4506" t="inlineStr">
        <is>
          <t>United Kingdom</t>
        </is>
      </c>
      <c r="I4506" s="10">
        <f>IF(OR(G4506="",LEFT(A4506,1)="C",D4506&lt;=0,F4506&lt;=0,ISNUMBER(MATCH(B4506,NonProduct,0)),LEFT(B4506,5)="gift_",H4506&lt;&gt;"United Kingdom"),"Drop","Keep")</f>
        <v/>
      </c>
    </row>
    <row r="4507">
      <c r="A4507" t="n">
        <v>540372</v>
      </c>
      <c r="B4507" t="n">
        <v>20679</v>
      </c>
      <c r="C4507" t="inlineStr">
        <is>
          <t>EDWARDIAN PARASOL RED</t>
        </is>
      </c>
      <c r="D4507" t="n">
        <v>3</v>
      </c>
      <c r="E4507" s="8" t="n">
        <v>40549.69513888889</v>
      </c>
      <c r="F4507" s="9" t="n">
        <v>5.95</v>
      </c>
      <c r="G4507" t="n">
        <v>13081</v>
      </c>
      <c r="H4507" t="inlineStr">
        <is>
          <t>United Kingdom</t>
        </is>
      </c>
      <c r="I4507" s="10">
        <f>IF(OR(G4507="",LEFT(A4507,1)="C",D4507&lt;=0,F4507&lt;=0,ISNUMBER(MATCH(B4507,NonProduct,0)),LEFT(B4507,5)="gift_",H4507&lt;&gt;"United Kingdom"),"Drop","Keep")</f>
        <v/>
      </c>
    </row>
    <row r="4508">
      <c r="A4508" t="n">
        <v>540372</v>
      </c>
      <c r="B4508" t="n">
        <v>15034</v>
      </c>
      <c r="C4508" t="inlineStr">
        <is>
          <t xml:space="preserve">PAPER POCKET TRAVELING FAN </t>
        </is>
      </c>
      <c r="D4508" t="n">
        <v>168</v>
      </c>
      <c r="E4508" s="8" t="n">
        <v>40549.69513888889</v>
      </c>
      <c r="F4508" s="9" t="n">
        <v>0.14</v>
      </c>
      <c r="G4508" t="n">
        <v>13081</v>
      </c>
      <c r="H4508" t="inlineStr">
        <is>
          <t>United Kingdom</t>
        </is>
      </c>
      <c r="I4508" s="10">
        <f>IF(OR(G4508="",LEFT(A4508,1)="C",D4508&lt;=0,F4508&lt;=0,ISNUMBER(MATCH(B4508,NonProduct,0)),LEFT(B4508,5)="gift_",H4508&lt;&gt;"United Kingdom"),"Drop","Keep")</f>
        <v/>
      </c>
    </row>
    <row r="4509">
      <c r="A4509" t="n">
        <v>540372</v>
      </c>
      <c r="B4509" t="n">
        <v>21213</v>
      </c>
      <c r="C4509" t="inlineStr">
        <is>
          <t>PACK OF 72 SKULL CAKE CASES</t>
        </is>
      </c>
      <c r="D4509" t="n">
        <v>48</v>
      </c>
      <c r="E4509" s="8" t="n">
        <v>40549.69513888889</v>
      </c>
      <c r="F4509" s="9" t="n">
        <v>0.55</v>
      </c>
      <c r="G4509" t="n">
        <v>13081</v>
      </c>
      <c r="H4509" t="inlineStr">
        <is>
          <t>United Kingdom</t>
        </is>
      </c>
      <c r="I4509" s="10">
        <f>IF(OR(G4509="",LEFT(A4509,1)="C",D4509&lt;=0,F4509&lt;=0,ISNUMBER(MATCH(B4509,NonProduct,0)),LEFT(B4509,5)="gift_",H4509&lt;&gt;"United Kingdom"),"Drop","Keep")</f>
        <v/>
      </c>
    </row>
    <row r="4510">
      <c r="A4510" t="n">
        <v>540372</v>
      </c>
      <c r="B4510" t="n">
        <v>22616</v>
      </c>
      <c r="C4510" t="inlineStr">
        <is>
          <t xml:space="preserve">PACK OF 12 LONDON TISSUES </t>
        </is>
      </c>
      <c r="D4510" t="n">
        <v>48</v>
      </c>
      <c r="E4510" s="8" t="n">
        <v>40549.69513888889</v>
      </c>
      <c r="F4510" s="9" t="n">
        <v>0.29</v>
      </c>
      <c r="G4510" t="n">
        <v>13081</v>
      </c>
      <c r="H4510" t="inlineStr">
        <is>
          <t>United Kingdom</t>
        </is>
      </c>
      <c r="I4510" s="10">
        <f>IF(OR(G4510="",LEFT(A4510,1)="C",D4510&lt;=0,F4510&lt;=0,ISNUMBER(MATCH(B4510,NonProduct,0)),LEFT(B4510,5)="gift_",H4510&lt;&gt;"United Kingdom"),"Drop","Keep")</f>
        <v/>
      </c>
    </row>
    <row r="4511">
      <c r="A4511" t="n">
        <v>540372</v>
      </c>
      <c r="B4511" t="n">
        <v>84212</v>
      </c>
      <c r="C4511" t="inlineStr">
        <is>
          <t>ASSORTED FLOWER COLOUR "LEIS"</t>
        </is>
      </c>
      <c r="D4511" t="n">
        <v>24</v>
      </c>
      <c r="E4511" s="8" t="n">
        <v>40549.69513888889</v>
      </c>
      <c r="F4511" s="9" t="n">
        <v>0.65</v>
      </c>
      <c r="G4511" t="n">
        <v>13081</v>
      </c>
      <c r="H4511" t="inlineStr">
        <is>
          <t>United Kingdom</t>
        </is>
      </c>
      <c r="I4511" s="10">
        <f>IF(OR(G4511="",LEFT(A4511,1)="C",D4511&lt;=0,F4511&lt;=0,ISNUMBER(MATCH(B4511,NonProduct,0)),LEFT(B4511,5)="gift_",H4511&lt;&gt;"United Kingdom"),"Drop","Keep")</f>
        <v/>
      </c>
    </row>
    <row r="4512">
      <c r="A4512" t="n">
        <v>540372</v>
      </c>
      <c r="B4512" t="n">
        <v>40016</v>
      </c>
      <c r="C4512" t="inlineStr">
        <is>
          <t>CHINESE DRAGON PAPER LANTERNS</t>
        </is>
      </c>
      <c r="D4512" t="n">
        <v>24</v>
      </c>
      <c r="E4512" s="8" t="n">
        <v>40549.69513888889</v>
      </c>
      <c r="F4512" s="9" t="n">
        <v>0.42</v>
      </c>
      <c r="G4512" t="n">
        <v>13081</v>
      </c>
      <c r="H4512" t="inlineStr">
        <is>
          <t>United Kingdom</t>
        </is>
      </c>
      <c r="I4512" s="10">
        <f>IF(OR(G4512="",LEFT(A4512,1)="C",D4512&lt;=0,F4512&lt;=0,ISNUMBER(MATCH(B4512,NonProduct,0)),LEFT(B4512,5)="gift_",H4512&lt;&gt;"United Kingdom"),"Drop","Keep")</f>
        <v/>
      </c>
    </row>
    <row r="4513">
      <c r="A4513" t="n">
        <v>540372</v>
      </c>
      <c r="B4513" t="n">
        <v>21080</v>
      </c>
      <c r="C4513" t="inlineStr">
        <is>
          <t xml:space="preserve">SET/20 RED RETROSPOT PAPER NAPKINS </t>
        </is>
      </c>
      <c r="D4513" t="n">
        <v>48</v>
      </c>
      <c r="E4513" s="8" t="n">
        <v>40549.69513888889</v>
      </c>
      <c r="F4513" s="9" t="n">
        <v>0.85</v>
      </c>
      <c r="G4513" t="n">
        <v>13081</v>
      </c>
      <c r="H4513" t="inlineStr">
        <is>
          <t>United Kingdom</t>
        </is>
      </c>
      <c r="I4513" s="10">
        <f>IF(OR(G4513="",LEFT(A4513,1)="C",D4513&lt;=0,F4513&lt;=0,ISNUMBER(MATCH(B4513,NonProduct,0)),LEFT(B4513,5)="gift_",H4513&lt;&gt;"United Kingdom"),"Drop","Keep")</f>
        <v/>
      </c>
    </row>
    <row r="4514">
      <c r="A4514" t="n">
        <v>540372</v>
      </c>
      <c r="B4514" t="inlineStr">
        <is>
          <t>85123A</t>
        </is>
      </c>
      <c r="C4514" t="inlineStr">
        <is>
          <t>WHITE HANGING HEART T-LIGHT HOLDER</t>
        </is>
      </c>
      <c r="D4514" t="n">
        <v>32</v>
      </c>
      <c r="E4514" s="8" t="n">
        <v>40549.69513888889</v>
      </c>
      <c r="F4514" s="9" t="n">
        <v>2.55</v>
      </c>
      <c r="G4514" t="n">
        <v>13081</v>
      </c>
      <c r="H4514" t="inlineStr">
        <is>
          <t>United Kingdom</t>
        </is>
      </c>
      <c r="I4514" s="10">
        <f>IF(OR(G4514="",LEFT(A4514,1)="C",D4514&lt;=0,F4514&lt;=0,ISNUMBER(MATCH(B4514,NonProduct,0)),LEFT(B4514,5)="gift_",H4514&lt;&gt;"United Kingdom"),"Drop","Keep")</f>
        <v/>
      </c>
    </row>
    <row r="4515">
      <c r="A4515" t="n">
        <v>540372</v>
      </c>
      <c r="B4515" t="inlineStr">
        <is>
          <t>84536A</t>
        </is>
      </c>
      <c r="C4515" t="inlineStr">
        <is>
          <t>ENGLISH ROSE NOTEBOOK A7 SIZE</t>
        </is>
      </c>
      <c r="D4515" t="n">
        <v>48</v>
      </c>
      <c r="E4515" s="8" t="n">
        <v>40549.69513888889</v>
      </c>
      <c r="F4515" s="9" t="n">
        <v>0.42</v>
      </c>
      <c r="G4515" t="n">
        <v>13081</v>
      </c>
      <c r="H4515" t="inlineStr">
        <is>
          <t>United Kingdom</t>
        </is>
      </c>
      <c r="I4515" s="10">
        <f>IF(OR(G4515="",LEFT(A4515,1)="C",D4515&lt;=0,F4515&lt;=0,ISNUMBER(MATCH(B4515,NonProduct,0)),LEFT(B4515,5)="gift_",H4515&lt;&gt;"United Kingdom"),"Drop","Keep")</f>
        <v/>
      </c>
    </row>
    <row r="4516">
      <c r="A4516" t="n">
        <v>540372</v>
      </c>
      <c r="B4516" t="n">
        <v>22614</v>
      </c>
      <c r="C4516" t="inlineStr">
        <is>
          <t>PACK OF 12 SPACEBOY TISSUES</t>
        </is>
      </c>
      <c r="D4516" t="n">
        <v>24</v>
      </c>
      <c r="E4516" s="8" t="n">
        <v>40549.69513888889</v>
      </c>
      <c r="F4516" s="9" t="n">
        <v>0.29</v>
      </c>
      <c r="G4516" t="n">
        <v>13081</v>
      </c>
      <c r="H4516" t="inlineStr">
        <is>
          <t>United Kingdom</t>
        </is>
      </c>
      <c r="I4516" s="10">
        <f>IF(OR(G4516="",LEFT(A4516,1)="C",D4516&lt;=0,F4516&lt;=0,ISNUMBER(MATCH(B4516,NonProduct,0)),LEFT(B4516,5)="gift_",H4516&lt;&gt;"United Kingdom"),"Drop","Keep")</f>
        <v/>
      </c>
    </row>
    <row r="4517">
      <c r="A4517" t="n">
        <v>540372</v>
      </c>
      <c r="B4517" t="n">
        <v>21224</v>
      </c>
      <c r="C4517" t="inlineStr">
        <is>
          <t>SET/4 SKULL BADGES</t>
        </is>
      </c>
      <c r="D4517" t="n">
        <v>10</v>
      </c>
      <c r="E4517" s="8" t="n">
        <v>40549.69513888889</v>
      </c>
      <c r="F4517" s="9" t="n">
        <v>1.25</v>
      </c>
      <c r="G4517" t="n">
        <v>13081</v>
      </c>
      <c r="H4517" t="inlineStr">
        <is>
          <t>United Kingdom</t>
        </is>
      </c>
      <c r="I4517" s="10">
        <f>IF(OR(G4517="",LEFT(A4517,1)="C",D4517&lt;=0,F4517&lt;=0,ISNUMBER(MATCH(B4517,NonProduct,0)),LEFT(B4517,5)="gift_",H4517&lt;&gt;"United Kingdom"),"Drop","Keep")</f>
        <v/>
      </c>
    </row>
    <row r="4518">
      <c r="A4518" t="n">
        <v>540372</v>
      </c>
      <c r="B4518" t="n">
        <v>20961</v>
      </c>
      <c r="C4518" t="inlineStr">
        <is>
          <t xml:space="preserve">STRAWBERRY BATH SPONGE </t>
        </is>
      </c>
      <c r="D4518" t="n">
        <v>10</v>
      </c>
      <c r="E4518" s="8" t="n">
        <v>40549.69513888889</v>
      </c>
      <c r="F4518" s="9" t="n">
        <v>1.25</v>
      </c>
      <c r="G4518" t="n">
        <v>13081</v>
      </c>
      <c r="H4518" t="inlineStr">
        <is>
          <t>United Kingdom</t>
        </is>
      </c>
      <c r="I4518" s="10">
        <f>IF(OR(G4518="",LEFT(A4518,1)="C",D4518&lt;=0,F4518&lt;=0,ISNUMBER(MATCH(B4518,NonProduct,0)),LEFT(B4518,5)="gift_",H4518&lt;&gt;"United Kingdom"),"Drop","Keep")</f>
        <v/>
      </c>
    </row>
    <row r="4519">
      <c r="A4519" t="n">
        <v>540372</v>
      </c>
      <c r="B4519" t="n">
        <v>20963</v>
      </c>
      <c r="C4519" t="inlineStr">
        <is>
          <t>APPLE BATH SPONGE</t>
        </is>
      </c>
      <c r="D4519" t="n">
        <v>10</v>
      </c>
      <c r="E4519" s="8" t="n">
        <v>40549.69513888889</v>
      </c>
      <c r="F4519" s="9" t="n">
        <v>1.25</v>
      </c>
      <c r="G4519" t="n">
        <v>13081</v>
      </c>
      <c r="H4519" t="inlineStr">
        <is>
          <t>United Kingdom</t>
        </is>
      </c>
      <c r="I4519" s="10">
        <f>IF(OR(G4519="",LEFT(A4519,1)="C",D4519&lt;=0,F4519&lt;=0,ISNUMBER(MATCH(B4519,NonProduct,0)),LEFT(B4519,5)="gift_",H4519&lt;&gt;"United Kingdom"),"Drop","Keep")</f>
        <v/>
      </c>
    </row>
    <row r="4520">
      <c r="A4520" t="n">
        <v>540372</v>
      </c>
      <c r="B4520" t="n">
        <v>62018</v>
      </c>
      <c r="C4520" t="inlineStr">
        <is>
          <t xml:space="preserve">SOMBRERO </t>
        </is>
      </c>
      <c r="D4520" t="n">
        <v>6</v>
      </c>
      <c r="E4520" s="8" t="n">
        <v>40549.69513888889</v>
      </c>
      <c r="F4520" s="9" t="n">
        <v>1.95</v>
      </c>
      <c r="G4520" t="n">
        <v>13081</v>
      </c>
      <c r="H4520" t="inlineStr">
        <is>
          <t>United Kingdom</t>
        </is>
      </c>
      <c r="I4520" s="10">
        <f>IF(OR(G4520="",LEFT(A4520,1)="C",D4520&lt;=0,F4520&lt;=0,ISNUMBER(MATCH(B4520,NonProduct,0)),LEFT(B4520,5)="gift_",H4520&lt;&gt;"United Kingdom"),"Drop","Keep")</f>
        <v/>
      </c>
    </row>
    <row r="4521">
      <c r="A4521" t="n">
        <v>540372</v>
      </c>
      <c r="B4521" t="n">
        <v>21877</v>
      </c>
      <c r="C4521" t="inlineStr">
        <is>
          <t>HOME SWEET HOME MUG</t>
        </is>
      </c>
      <c r="D4521" t="n">
        <v>12</v>
      </c>
      <c r="E4521" s="8" t="n">
        <v>40549.69513888889</v>
      </c>
      <c r="F4521" s="9" t="n">
        <v>1.25</v>
      </c>
      <c r="G4521" t="n">
        <v>13081</v>
      </c>
      <c r="H4521" t="inlineStr">
        <is>
          <t>United Kingdom</t>
        </is>
      </c>
      <c r="I4521" s="10">
        <f>IF(OR(G4521="",LEFT(A4521,1)="C",D4521&lt;=0,F4521&lt;=0,ISNUMBER(MATCH(B4521,NonProduct,0)),LEFT(B4521,5)="gift_",H4521&lt;&gt;"United Kingdom"),"Drop","Keep")</f>
        <v/>
      </c>
    </row>
    <row r="4522">
      <c r="A4522" t="n">
        <v>540372</v>
      </c>
      <c r="B4522" t="n">
        <v>22203</v>
      </c>
      <c r="C4522" t="inlineStr">
        <is>
          <t>MILK PAN RED RETROSPOT</t>
        </is>
      </c>
      <c r="D4522" t="n">
        <v>4</v>
      </c>
      <c r="E4522" s="8" t="n">
        <v>40549.69513888889</v>
      </c>
      <c r="F4522" s="9" t="n">
        <v>3.75</v>
      </c>
      <c r="G4522" t="n">
        <v>13081</v>
      </c>
      <c r="H4522" t="inlineStr">
        <is>
          <t>United Kingdom</t>
        </is>
      </c>
      <c r="I4522" s="10">
        <f>IF(OR(G4522="",LEFT(A4522,1)="C",D4522&lt;=0,F4522&lt;=0,ISNUMBER(MATCH(B4522,NonProduct,0)),LEFT(B4522,5)="gift_",H4522&lt;&gt;"United Kingdom"),"Drop","Keep")</f>
        <v/>
      </c>
    </row>
    <row r="4523">
      <c r="A4523" t="n">
        <v>540372</v>
      </c>
      <c r="B4523" t="n">
        <v>22348</v>
      </c>
      <c r="C4523" t="inlineStr">
        <is>
          <t>TEA BAG PLATE RED RETROSPOT</t>
        </is>
      </c>
      <c r="D4523" t="n">
        <v>24</v>
      </c>
      <c r="E4523" s="8" t="n">
        <v>40549.69513888889</v>
      </c>
      <c r="F4523" s="9" t="n">
        <v>0.85</v>
      </c>
      <c r="G4523" t="n">
        <v>13081</v>
      </c>
      <c r="H4523" t="inlineStr">
        <is>
          <t>United Kingdom</t>
        </is>
      </c>
      <c r="I4523" s="10">
        <f>IF(OR(G4523="",LEFT(A4523,1)="C",D4523&lt;=0,F4523&lt;=0,ISNUMBER(MATCH(B4523,NonProduct,0)),LEFT(B4523,5)="gift_",H4523&lt;&gt;"United Kingdom"),"Drop","Keep")</f>
        <v/>
      </c>
    </row>
    <row r="4524">
      <c r="A4524" t="n">
        <v>540372</v>
      </c>
      <c r="B4524" t="n">
        <v>21485</v>
      </c>
      <c r="C4524" t="inlineStr">
        <is>
          <t>RETROSPOT HEART HOT WATER BOTTLE</t>
        </is>
      </c>
      <c r="D4524" t="n">
        <v>6</v>
      </c>
      <c r="E4524" s="8" t="n">
        <v>40549.69513888889</v>
      </c>
      <c r="F4524" s="9" t="n">
        <v>4.95</v>
      </c>
      <c r="G4524" t="n">
        <v>13081</v>
      </c>
      <c r="H4524" t="inlineStr">
        <is>
          <t>United Kingdom</t>
        </is>
      </c>
      <c r="I4524" s="10">
        <f>IF(OR(G4524="",LEFT(A4524,1)="C",D4524&lt;=0,F4524&lt;=0,ISNUMBER(MATCH(B4524,NonProduct,0)),LEFT(B4524,5)="gift_",H4524&lt;&gt;"United Kingdom"),"Drop","Keep")</f>
        <v/>
      </c>
    </row>
    <row r="4525">
      <c r="A4525" t="n">
        <v>540372</v>
      </c>
      <c r="B4525" t="inlineStr">
        <is>
          <t>84030E</t>
        </is>
      </c>
      <c r="C4525" t="inlineStr">
        <is>
          <t>ENGLISH ROSE HOT WATER BOTTLE</t>
        </is>
      </c>
      <c r="D4525" t="n">
        <v>12</v>
      </c>
      <c r="E4525" s="8" t="n">
        <v>40549.69513888889</v>
      </c>
      <c r="F4525" s="9" t="n">
        <v>4.25</v>
      </c>
      <c r="G4525" t="n">
        <v>13081</v>
      </c>
      <c r="H4525" t="inlineStr">
        <is>
          <t>United Kingdom</t>
        </is>
      </c>
      <c r="I4525" s="10">
        <f>IF(OR(G4525="",LEFT(A4525,1)="C",D4525&lt;=0,F4525&lt;=0,ISNUMBER(MATCH(B4525,NonProduct,0)),LEFT(B4525,5)="gift_",H4525&lt;&gt;"United Kingdom"),"Drop","Keep")</f>
        <v/>
      </c>
    </row>
    <row r="4526">
      <c r="A4526" t="n">
        <v>540372</v>
      </c>
      <c r="B4526" t="n">
        <v>21479</v>
      </c>
      <c r="C4526" t="inlineStr">
        <is>
          <t xml:space="preserve">WHITE SKULL HOT WATER BOTTLE </t>
        </is>
      </c>
      <c r="D4526" t="n">
        <v>8</v>
      </c>
      <c r="E4526" s="8" t="n">
        <v>40549.69513888889</v>
      </c>
      <c r="F4526" s="9" t="n">
        <v>3.75</v>
      </c>
      <c r="G4526" t="n">
        <v>13081</v>
      </c>
      <c r="H4526" t="inlineStr">
        <is>
          <t>United Kingdom</t>
        </is>
      </c>
      <c r="I4526" s="10">
        <f>IF(OR(G4526="",LEFT(A4526,1)="C",D4526&lt;=0,F4526&lt;=0,ISNUMBER(MATCH(B4526,NonProduct,0)),LEFT(B4526,5)="gift_",H4526&lt;&gt;"United Kingdom"),"Drop","Keep")</f>
        <v/>
      </c>
    </row>
    <row r="4527">
      <c r="A4527" t="n">
        <v>540372</v>
      </c>
      <c r="B4527" t="n">
        <v>22111</v>
      </c>
      <c r="C4527" t="inlineStr">
        <is>
          <t>SCOTTIE DOG HOT WATER BOTTLE</t>
        </is>
      </c>
      <c r="D4527" t="n">
        <v>9</v>
      </c>
      <c r="E4527" s="8" t="n">
        <v>40549.69513888889</v>
      </c>
      <c r="F4527" s="9" t="n">
        <v>4.95</v>
      </c>
      <c r="G4527" t="n">
        <v>13081</v>
      </c>
      <c r="H4527" t="inlineStr">
        <is>
          <t>United Kingdom</t>
        </is>
      </c>
      <c r="I4527" s="10">
        <f>IF(OR(G4527="",LEFT(A4527,1)="C",D4527&lt;=0,F4527&lt;=0,ISNUMBER(MATCH(B4527,NonProduct,0)),LEFT(B4527,5)="gift_",H4527&lt;&gt;"United Kingdom"),"Drop","Keep")</f>
        <v/>
      </c>
    </row>
    <row r="4528">
      <c r="A4528" t="n">
        <v>540372</v>
      </c>
      <c r="B4528" t="n">
        <v>79321</v>
      </c>
      <c r="C4528" t="inlineStr">
        <is>
          <t>CHILLI LIGHTS</t>
        </is>
      </c>
      <c r="D4528" t="n">
        <v>8</v>
      </c>
      <c r="E4528" s="8" t="n">
        <v>40549.69513888889</v>
      </c>
      <c r="F4528" s="9" t="n">
        <v>4.95</v>
      </c>
      <c r="G4528" t="n">
        <v>13081</v>
      </c>
      <c r="H4528" t="inlineStr">
        <is>
          <t>United Kingdom</t>
        </is>
      </c>
      <c r="I4528" s="10">
        <f>IF(OR(G4528="",LEFT(A4528,1)="C",D4528&lt;=0,F4528&lt;=0,ISNUMBER(MATCH(B4528,NonProduct,0)),LEFT(B4528,5)="gift_",H4528&lt;&gt;"United Kingdom"),"Drop","Keep")</f>
        <v/>
      </c>
    </row>
    <row r="4529">
      <c r="A4529" t="n">
        <v>540372</v>
      </c>
      <c r="B4529" t="n">
        <v>21731</v>
      </c>
      <c r="C4529" t="inlineStr">
        <is>
          <t>RED TOADSTOOL LED NIGHT LIGHT</t>
        </is>
      </c>
      <c r="D4529" t="n">
        <v>24</v>
      </c>
      <c r="E4529" s="8" t="n">
        <v>40549.69513888889</v>
      </c>
      <c r="F4529" s="9" t="n">
        <v>1.65</v>
      </c>
      <c r="G4529" t="n">
        <v>13081</v>
      </c>
      <c r="H4529" t="inlineStr">
        <is>
          <t>United Kingdom</t>
        </is>
      </c>
      <c r="I4529" s="10">
        <f>IF(OR(G4529="",LEFT(A4529,1)="C",D4529&lt;=0,F4529&lt;=0,ISNUMBER(MATCH(B4529,NonProduct,0)),LEFT(B4529,5)="gift_",H4529&lt;&gt;"United Kingdom"),"Drop","Keep")</f>
        <v/>
      </c>
    </row>
    <row r="4530">
      <c r="A4530" t="n">
        <v>540372</v>
      </c>
      <c r="B4530" t="n">
        <v>22466</v>
      </c>
      <c r="C4530" t="inlineStr">
        <is>
          <t>FAIRY TALE COTTAGE NIGHTLIGHT</t>
        </is>
      </c>
      <c r="D4530" t="n">
        <v>12</v>
      </c>
      <c r="E4530" s="8" t="n">
        <v>40549.69513888889</v>
      </c>
      <c r="F4530" s="9" t="n">
        <v>1.95</v>
      </c>
      <c r="G4530" t="n">
        <v>13081</v>
      </c>
      <c r="H4530" t="inlineStr">
        <is>
          <t>United Kingdom</t>
        </is>
      </c>
      <c r="I4530" s="10">
        <f>IF(OR(G4530="",LEFT(A4530,1)="C",D4530&lt;=0,F4530&lt;=0,ISNUMBER(MATCH(B4530,NonProduct,0)),LEFT(B4530,5)="gift_",H4530&lt;&gt;"United Kingdom"),"Drop","Keep")</f>
        <v/>
      </c>
    </row>
    <row r="4531">
      <c r="A4531" t="n">
        <v>540372</v>
      </c>
      <c r="B4531" t="n">
        <v>20828</v>
      </c>
      <c r="C4531" t="inlineStr">
        <is>
          <t>GLITTER BUTTERFLY CLIPS</t>
        </is>
      </c>
      <c r="D4531" t="n">
        <v>12</v>
      </c>
      <c r="E4531" s="8" t="n">
        <v>40549.69513888889</v>
      </c>
      <c r="F4531" s="9" t="n">
        <v>2.55</v>
      </c>
      <c r="G4531" t="n">
        <v>13081</v>
      </c>
      <c r="H4531" t="inlineStr">
        <is>
          <t>United Kingdom</t>
        </is>
      </c>
      <c r="I4531" s="10">
        <f>IF(OR(G4531="",LEFT(A4531,1)="C",D4531&lt;=0,F4531&lt;=0,ISNUMBER(MATCH(B4531,NonProduct,0)),LEFT(B4531,5)="gift_",H4531&lt;&gt;"United Kingdom"),"Drop","Keep")</f>
        <v/>
      </c>
    </row>
    <row r="4532">
      <c r="A4532" t="n">
        <v>540372</v>
      </c>
      <c r="B4532" t="n">
        <v>20829</v>
      </c>
      <c r="C4532" t="inlineStr">
        <is>
          <t>GLITTER HANGING BUTTERFLY STRING</t>
        </is>
      </c>
      <c r="D4532" t="n">
        <v>8</v>
      </c>
      <c r="E4532" s="8" t="n">
        <v>40549.69513888889</v>
      </c>
      <c r="F4532" s="9" t="n">
        <v>2.1</v>
      </c>
      <c r="G4532" t="n">
        <v>13081</v>
      </c>
      <c r="H4532" t="inlineStr">
        <is>
          <t>United Kingdom</t>
        </is>
      </c>
      <c r="I4532" s="10">
        <f>IF(OR(G4532="",LEFT(A4532,1)="C",D4532&lt;=0,F4532&lt;=0,ISNUMBER(MATCH(B4532,NonProduct,0)),LEFT(B4532,5)="gift_",H4532&lt;&gt;"United Kingdom"),"Drop","Keep")</f>
        <v/>
      </c>
    </row>
    <row r="4533">
      <c r="A4533" t="n">
        <v>540372</v>
      </c>
      <c r="B4533" t="n">
        <v>22133</v>
      </c>
      <c r="C4533" t="inlineStr">
        <is>
          <t>PINK LOVE HEART SHAPE CUP</t>
        </is>
      </c>
      <c r="D4533" t="n">
        <v>12</v>
      </c>
      <c r="E4533" s="8" t="n">
        <v>40549.69513888889</v>
      </c>
      <c r="F4533" s="9" t="n">
        <v>0.85</v>
      </c>
      <c r="G4533" t="n">
        <v>13081</v>
      </c>
      <c r="H4533" t="inlineStr">
        <is>
          <t>United Kingdom</t>
        </is>
      </c>
      <c r="I4533" s="10">
        <f>IF(OR(G4533="",LEFT(A4533,1)="C",D4533&lt;=0,F4533&lt;=0,ISNUMBER(MATCH(B4533,NonProduct,0)),LEFT(B4533,5)="gift_",H4533&lt;&gt;"United Kingdom"),"Drop","Keep")</f>
        <v/>
      </c>
    </row>
    <row r="4534">
      <c r="A4534" t="n">
        <v>540372</v>
      </c>
      <c r="B4534" t="n">
        <v>22132</v>
      </c>
      <c r="C4534" t="inlineStr">
        <is>
          <t>RED LOVE HEART SHAPE CUP</t>
        </is>
      </c>
      <c r="D4534" t="n">
        <v>12</v>
      </c>
      <c r="E4534" s="8" t="n">
        <v>40549.69513888889</v>
      </c>
      <c r="F4534" s="9" t="n">
        <v>0.85</v>
      </c>
      <c r="G4534" t="n">
        <v>13081</v>
      </c>
      <c r="H4534" t="inlineStr">
        <is>
          <t>United Kingdom</t>
        </is>
      </c>
      <c r="I4534" s="10">
        <f>IF(OR(G4534="",LEFT(A4534,1)="C",D4534&lt;=0,F4534&lt;=0,ISNUMBER(MATCH(B4534,NonProduct,0)),LEFT(B4534,5)="gift_",H4534&lt;&gt;"United Kingdom"),"Drop","Keep")</f>
        <v/>
      </c>
    </row>
    <row r="4535">
      <c r="A4535" t="n">
        <v>540372</v>
      </c>
      <c r="B4535" t="n">
        <v>21242</v>
      </c>
      <c r="C4535" t="inlineStr">
        <is>
          <t xml:space="preserve">RED RETROSPOT PLATE </t>
        </is>
      </c>
      <c r="D4535" t="n">
        <v>8</v>
      </c>
      <c r="E4535" s="8" t="n">
        <v>40549.69513888889</v>
      </c>
      <c r="F4535" s="9" t="n">
        <v>1.69</v>
      </c>
      <c r="G4535" t="n">
        <v>13081</v>
      </c>
      <c r="H4535" t="inlineStr">
        <is>
          <t>United Kingdom</t>
        </is>
      </c>
      <c r="I4535" s="10">
        <f>IF(OR(G4535="",LEFT(A4535,1)="C",D4535&lt;=0,F4535&lt;=0,ISNUMBER(MATCH(B4535,NonProduct,0)),LEFT(B4535,5)="gift_",H4535&lt;&gt;"United Kingdom"),"Drop","Keep")</f>
        <v/>
      </c>
    </row>
    <row r="4536">
      <c r="A4536" t="n">
        <v>540372</v>
      </c>
      <c r="B4536" t="n">
        <v>20676</v>
      </c>
      <c r="C4536" t="inlineStr">
        <is>
          <t>RED RETROSPOT BOWL</t>
        </is>
      </c>
      <c r="D4536" t="n">
        <v>8</v>
      </c>
      <c r="E4536" s="8" t="n">
        <v>40549.69513888889</v>
      </c>
      <c r="F4536" s="9" t="n">
        <v>1.25</v>
      </c>
      <c r="G4536" t="n">
        <v>13081</v>
      </c>
      <c r="H4536" t="inlineStr">
        <is>
          <t>United Kingdom</t>
        </is>
      </c>
      <c r="I4536" s="10">
        <f>IF(OR(G4536="",LEFT(A4536,1)="C",D4536&lt;=0,F4536&lt;=0,ISNUMBER(MATCH(B4536,NonProduct,0)),LEFT(B4536,5)="gift_",H4536&lt;&gt;"United Kingdom"),"Drop","Keep")</f>
        <v/>
      </c>
    </row>
    <row r="4537">
      <c r="A4537" t="n">
        <v>540372</v>
      </c>
      <c r="B4537" t="n">
        <v>22431</v>
      </c>
      <c r="C4537" t="inlineStr">
        <is>
          <t>WATERING CAN BLUE ELEPHANT</t>
        </is>
      </c>
      <c r="D4537" t="n">
        <v>24</v>
      </c>
      <c r="E4537" s="8" t="n">
        <v>40549.69513888889</v>
      </c>
      <c r="F4537" s="9" t="n">
        <v>1.95</v>
      </c>
      <c r="G4537" t="n">
        <v>13081</v>
      </c>
      <c r="H4537" t="inlineStr">
        <is>
          <t>United Kingdom</t>
        </is>
      </c>
      <c r="I4537" s="10">
        <f>IF(OR(G4537="",LEFT(A4537,1)="C",D4537&lt;=0,F4537&lt;=0,ISNUMBER(MATCH(B4537,NonProduct,0)),LEFT(B4537,5)="gift_",H4537&lt;&gt;"United Kingdom"),"Drop","Keep")</f>
        <v/>
      </c>
    </row>
    <row r="4538">
      <c r="A4538" t="n">
        <v>540372</v>
      </c>
      <c r="B4538" t="n">
        <v>22433</v>
      </c>
      <c r="C4538" t="inlineStr">
        <is>
          <t>WATERING CAN GREEN DINOSAUR</t>
        </is>
      </c>
      <c r="D4538" t="n">
        <v>18</v>
      </c>
      <c r="E4538" s="8" t="n">
        <v>40549.69513888889</v>
      </c>
      <c r="F4538" s="9" t="n">
        <v>1.95</v>
      </c>
      <c r="G4538" t="n">
        <v>13081</v>
      </c>
      <c r="H4538" t="inlineStr">
        <is>
          <t>United Kingdom</t>
        </is>
      </c>
      <c r="I4538" s="10">
        <f>IF(OR(G4538="",LEFT(A4538,1)="C",D4538&lt;=0,F4538&lt;=0,ISNUMBER(MATCH(B4538,NonProduct,0)),LEFT(B4538,5)="gift_",H4538&lt;&gt;"United Kingdom"),"Drop","Keep")</f>
        <v/>
      </c>
    </row>
    <row r="4539">
      <c r="A4539" t="n">
        <v>540372</v>
      </c>
      <c r="B4539" t="inlineStr">
        <is>
          <t>84536B</t>
        </is>
      </c>
      <c r="C4539" t="inlineStr">
        <is>
          <t>FAIRY CAKES NOTEBOOK A7 SIZE</t>
        </is>
      </c>
      <c r="D4539" t="n">
        <v>32</v>
      </c>
      <c r="E4539" s="8" t="n">
        <v>40549.69513888889</v>
      </c>
      <c r="F4539" s="9" t="n">
        <v>0.42</v>
      </c>
      <c r="G4539" t="n">
        <v>13081</v>
      </c>
      <c r="H4539" t="inlineStr">
        <is>
          <t>United Kingdom</t>
        </is>
      </c>
      <c r="I4539" s="10">
        <f>IF(OR(G4539="",LEFT(A4539,1)="C",D4539&lt;=0,F4539&lt;=0,ISNUMBER(MATCH(B4539,NonProduct,0)),LEFT(B4539,5)="gift_",H4539&lt;&gt;"United Kingdom"),"Drop","Keep")</f>
        <v/>
      </c>
    </row>
    <row r="4540">
      <c r="A4540" t="n">
        <v>540372</v>
      </c>
      <c r="B4540" t="n">
        <v>22754</v>
      </c>
      <c r="C4540" t="inlineStr">
        <is>
          <t xml:space="preserve">SMALL RED BABUSHKA NOTEBOOK </t>
        </is>
      </c>
      <c r="D4540" t="n">
        <v>12</v>
      </c>
      <c r="E4540" s="8" t="n">
        <v>40549.69513888889</v>
      </c>
      <c r="F4540" s="9" t="n">
        <v>0.85</v>
      </c>
      <c r="G4540" t="n">
        <v>13081</v>
      </c>
      <c r="H4540" t="inlineStr">
        <is>
          <t>United Kingdom</t>
        </is>
      </c>
      <c r="I4540" s="10">
        <f>IF(OR(G4540="",LEFT(A4540,1)="C",D4540&lt;=0,F4540&lt;=0,ISNUMBER(MATCH(B4540,NonProduct,0)),LEFT(B4540,5)="gift_",H4540&lt;&gt;"United Kingdom"),"Drop","Keep")</f>
        <v/>
      </c>
    </row>
    <row r="4541">
      <c r="A4541" t="n">
        <v>540372</v>
      </c>
      <c r="B4541" t="n">
        <v>22753</v>
      </c>
      <c r="C4541" t="inlineStr">
        <is>
          <t xml:space="preserve">SMALL YELLOW BABUSHKA NOTEBOOK </t>
        </is>
      </c>
      <c r="D4541" t="n">
        <v>12</v>
      </c>
      <c r="E4541" s="8" t="n">
        <v>40549.69513888889</v>
      </c>
      <c r="F4541" s="9" t="n">
        <v>0.85</v>
      </c>
      <c r="G4541" t="n">
        <v>13081</v>
      </c>
      <c r="H4541" t="inlineStr">
        <is>
          <t>United Kingdom</t>
        </is>
      </c>
      <c r="I4541" s="10">
        <f>IF(OR(G4541="",LEFT(A4541,1)="C",D4541&lt;=0,F4541&lt;=0,ISNUMBER(MATCH(B4541,NonProduct,0)),LEFT(B4541,5)="gift_",H4541&lt;&gt;"United Kingdom"),"Drop","Keep")</f>
        <v/>
      </c>
    </row>
    <row r="4542">
      <c r="A4542" t="n">
        <v>540372</v>
      </c>
      <c r="B4542" t="inlineStr">
        <is>
          <t>85014B</t>
        </is>
      </c>
      <c r="C4542" t="inlineStr">
        <is>
          <t>RED RETROSPOT UMBRELLA</t>
        </is>
      </c>
      <c r="D4542" t="n">
        <v>6</v>
      </c>
      <c r="E4542" s="8" t="n">
        <v>40549.69513888889</v>
      </c>
      <c r="F4542" s="9" t="n">
        <v>5.95</v>
      </c>
      <c r="G4542" t="n">
        <v>13081</v>
      </c>
      <c r="H4542" t="inlineStr">
        <is>
          <t>United Kingdom</t>
        </is>
      </c>
      <c r="I4542" s="10">
        <f>IF(OR(G4542="",LEFT(A4542,1)="C",D4542&lt;=0,F4542&lt;=0,ISNUMBER(MATCH(B4542,NonProduct,0)),LEFT(B4542,5)="gift_",H4542&lt;&gt;"United Kingdom"),"Drop","Keep")</f>
        <v/>
      </c>
    </row>
    <row r="4543">
      <c r="A4543" t="n">
        <v>540372</v>
      </c>
      <c r="B4543" t="n">
        <v>21484</v>
      </c>
      <c r="C4543" t="inlineStr">
        <is>
          <t>CHICK GREY HOT WATER BOTTLE</t>
        </is>
      </c>
      <c r="D4543" t="n">
        <v>8</v>
      </c>
      <c r="E4543" s="8" t="n">
        <v>40549.69513888889</v>
      </c>
      <c r="F4543" s="9" t="n">
        <v>3.45</v>
      </c>
      <c r="G4543" t="n">
        <v>13081</v>
      </c>
      <c r="H4543" t="inlineStr">
        <is>
          <t>United Kingdom</t>
        </is>
      </c>
      <c r="I4543" s="10">
        <f>IF(OR(G4543="",LEFT(A4543,1)="C",D4543&lt;=0,F4543&lt;=0,ISNUMBER(MATCH(B4543,NonProduct,0)),LEFT(B4543,5)="gift_",H4543&lt;&gt;"United Kingdom"),"Drop","Keep")</f>
        <v/>
      </c>
    </row>
    <row r="4544">
      <c r="A4544" t="n">
        <v>540372</v>
      </c>
      <c r="B4544" t="n">
        <v>22905</v>
      </c>
      <c r="C4544" t="inlineStr">
        <is>
          <t>CALENDAR IN SEASON DESIGN</t>
        </is>
      </c>
      <c r="D4544" t="n">
        <v>12</v>
      </c>
      <c r="E4544" s="8" t="n">
        <v>40549.69513888889</v>
      </c>
      <c r="F4544" s="9" t="n">
        <v>2.95</v>
      </c>
      <c r="G4544" t="n">
        <v>13081</v>
      </c>
      <c r="H4544" t="inlineStr">
        <is>
          <t>United Kingdom</t>
        </is>
      </c>
      <c r="I4544" s="10">
        <f>IF(OR(G4544="",LEFT(A4544,1)="C",D4544&lt;=0,F4544&lt;=0,ISNUMBER(MATCH(B4544,NonProduct,0)),LEFT(B4544,5)="gift_",H4544&lt;&gt;"United Kingdom"),"Drop","Keep")</f>
        <v/>
      </c>
    </row>
    <row r="4545">
      <c r="A4545" t="n">
        <v>540372</v>
      </c>
      <c r="B4545" t="n">
        <v>22710</v>
      </c>
      <c r="C4545" t="inlineStr">
        <is>
          <t xml:space="preserve">WRAP I LOVE LONDON </t>
        </is>
      </c>
      <c r="D4545" t="n">
        <v>25</v>
      </c>
      <c r="E4545" s="8" t="n">
        <v>40549.69513888889</v>
      </c>
      <c r="F4545" s="9" t="n">
        <v>0.42</v>
      </c>
      <c r="G4545" t="n">
        <v>13081</v>
      </c>
      <c r="H4545" t="inlineStr">
        <is>
          <t>United Kingdom</t>
        </is>
      </c>
      <c r="I4545" s="10">
        <f>IF(OR(G4545="",LEFT(A4545,1)="C",D4545&lt;=0,F4545&lt;=0,ISNUMBER(MATCH(B4545,NonProduct,0)),LEFT(B4545,5)="gift_",H4545&lt;&gt;"United Kingdom"),"Drop","Keep")</f>
        <v/>
      </c>
    </row>
    <row r="4546">
      <c r="A4546" t="n">
        <v>540372</v>
      </c>
      <c r="B4546" t="n">
        <v>21498</v>
      </c>
      <c r="C4546" t="inlineStr">
        <is>
          <t xml:space="preserve">RED RETROSPOT WRAP </t>
        </is>
      </c>
      <c r="D4546" t="n">
        <v>25</v>
      </c>
      <c r="E4546" s="8" t="n">
        <v>40549.69513888889</v>
      </c>
      <c r="F4546" s="9" t="n">
        <v>0.42</v>
      </c>
      <c r="G4546" t="n">
        <v>13081</v>
      </c>
      <c r="H4546" t="inlineStr">
        <is>
          <t>United Kingdom</t>
        </is>
      </c>
      <c r="I4546" s="10">
        <f>IF(OR(G4546="",LEFT(A4546,1)="C",D4546&lt;=0,F4546&lt;=0,ISNUMBER(MATCH(B4546,NonProduct,0)),LEFT(B4546,5)="gift_",H4546&lt;&gt;"United Kingdom"),"Drop","Keep")</f>
        <v/>
      </c>
    </row>
    <row r="4547">
      <c r="A4547" t="n">
        <v>540372</v>
      </c>
      <c r="B4547" t="n">
        <v>21616</v>
      </c>
      <c r="C4547" t="inlineStr">
        <is>
          <t>4 PEAR BOTANICAL DINNER CANDLES</t>
        </is>
      </c>
      <c r="D4547" t="n">
        <v>12</v>
      </c>
      <c r="E4547" s="8" t="n">
        <v>40549.69513888889</v>
      </c>
      <c r="F4547" s="9" t="n">
        <v>1.25</v>
      </c>
      <c r="G4547" t="n">
        <v>13081</v>
      </c>
      <c r="H4547" t="inlineStr">
        <is>
          <t>United Kingdom</t>
        </is>
      </c>
      <c r="I4547" s="10">
        <f>IF(OR(G4547="",LEFT(A4547,1)="C",D4547&lt;=0,F4547&lt;=0,ISNUMBER(MATCH(B4547,NonProduct,0)),LEFT(B4547,5)="gift_",H4547&lt;&gt;"United Kingdom"),"Drop","Keep")</f>
        <v/>
      </c>
    </row>
    <row r="4548">
      <c r="A4548" t="n">
        <v>540372</v>
      </c>
      <c r="B4548" t="n">
        <v>21495</v>
      </c>
      <c r="C4548" t="inlineStr">
        <is>
          <t>SKULLS AND CROSSBONES WRAP</t>
        </is>
      </c>
      <c r="D4548" t="n">
        <v>25</v>
      </c>
      <c r="E4548" s="8" t="n">
        <v>40549.69513888889</v>
      </c>
      <c r="F4548" s="9" t="n">
        <v>0.42</v>
      </c>
      <c r="G4548" t="n">
        <v>13081</v>
      </c>
      <c r="H4548" t="inlineStr">
        <is>
          <t>United Kingdom</t>
        </is>
      </c>
      <c r="I4548" s="10">
        <f>IF(OR(G4548="",LEFT(A4548,1)="C",D4548&lt;=0,F4548&lt;=0,ISNUMBER(MATCH(B4548,NonProduct,0)),LEFT(B4548,5)="gift_",H4548&lt;&gt;"United Kingdom"),"Drop","Keep")</f>
        <v/>
      </c>
    </row>
    <row r="4549">
      <c r="A4549" t="n">
        <v>540372</v>
      </c>
      <c r="B4549" t="n">
        <v>21987</v>
      </c>
      <c r="C4549" t="inlineStr">
        <is>
          <t>PACK OF 6 SKULL PAPER CUPS</t>
        </is>
      </c>
      <c r="D4549" t="n">
        <v>12</v>
      </c>
      <c r="E4549" s="8" t="n">
        <v>40549.69513888889</v>
      </c>
      <c r="F4549" s="9" t="n">
        <v>0.65</v>
      </c>
      <c r="G4549" t="n">
        <v>13081</v>
      </c>
      <c r="H4549" t="inlineStr">
        <is>
          <t>United Kingdom</t>
        </is>
      </c>
      <c r="I4549" s="10">
        <f>IF(OR(G4549="",LEFT(A4549,1)="C",D4549&lt;=0,F4549&lt;=0,ISNUMBER(MATCH(B4549,NonProduct,0)),LEFT(B4549,5)="gift_",H4549&lt;&gt;"United Kingdom"),"Drop","Keep")</f>
        <v/>
      </c>
    </row>
    <row r="4550">
      <c r="A4550" t="n">
        <v>540372</v>
      </c>
      <c r="B4550" t="inlineStr">
        <is>
          <t>16156S</t>
        </is>
      </c>
      <c r="C4550" t="inlineStr">
        <is>
          <t xml:space="preserve">WRAP PINK FAIRY CAKES </t>
        </is>
      </c>
      <c r="D4550" t="n">
        <v>25</v>
      </c>
      <c r="E4550" s="8" t="n">
        <v>40549.69513888889</v>
      </c>
      <c r="F4550" s="9" t="n">
        <v>0.42</v>
      </c>
      <c r="G4550" t="n">
        <v>13081</v>
      </c>
      <c r="H4550" t="inlineStr">
        <is>
          <t>United Kingdom</t>
        </is>
      </c>
      <c r="I4550" s="10">
        <f>IF(OR(G4550="",LEFT(A4550,1)="C",D4550&lt;=0,F4550&lt;=0,ISNUMBER(MATCH(B4550,NonProduct,0)),LEFT(B4550,5)="gift_",H4550&lt;&gt;"United Kingdom"),"Drop","Keep")</f>
        <v/>
      </c>
    </row>
    <row r="4551">
      <c r="A4551" t="n">
        <v>540372</v>
      </c>
      <c r="B4551" t="n">
        <v>21619</v>
      </c>
      <c r="C4551" t="inlineStr">
        <is>
          <t>4 VANILLA BOTANICAL CANDLES</t>
        </is>
      </c>
      <c r="D4551" t="n">
        <v>12</v>
      </c>
      <c r="E4551" s="8" t="n">
        <v>40549.69513888889</v>
      </c>
      <c r="F4551" s="9" t="n">
        <v>1.25</v>
      </c>
      <c r="G4551" t="n">
        <v>13081</v>
      </c>
      <c r="H4551" t="inlineStr">
        <is>
          <t>United Kingdom</t>
        </is>
      </c>
      <c r="I4551" s="10">
        <f>IF(OR(G4551="",LEFT(A4551,1)="C",D4551&lt;=0,F4551&lt;=0,ISNUMBER(MATCH(B4551,NonProduct,0)),LEFT(B4551,5)="gift_",H4551&lt;&gt;"United Kingdom"),"Drop","Keep")</f>
        <v/>
      </c>
    </row>
    <row r="4552">
      <c r="A4552" t="n">
        <v>540372</v>
      </c>
      <c r="B4552" t="n">
        <v>21633</v>
      </c>
      <c r="C4552" t="inlineStr">
        <is>
          <t>SUNFLOWER DECORATIVE PARASOL</t>
        </is>
      </c>
      <c r="D4552" t="n">
        <v>12</v>
      </c>
      <c r="E4552" s="8" t="n">
        <v>40549.69513888889</v>
      </c>
      <c r="F4552" s="9" t="n">
        <v>3.95</v>
      </c>
      <c r="G4552" t="n">
        <v>13081</v>
      </c>
      <c r="H4552" t="inlineStr">
        <is>
          <t>United Kingdom</t>
        </is>
      </c>
      <c r="I4552" s="10">
        <f>IF(OR(G4552="",LEFT(A4552,1)="C",D4552&lt;=0,F4552&lt;=0,ISNUMBER(MATCH(B4552,NonProduct,0)),LEFT(B4552,5)="gift_",H4552&lt;&gt;"United Kingdom"),"Drop","Keep")</f>
        <v/>
      </c>
    </row>
    <row r="4553">
      <c r="A4553" t="n">
        <v>540372</v>
      </c>
      <c r="B4553" t="n">
        <v>21879</v>
      </c>
      <c r="C4553" t="inlineStr">
        <is>
          <t>HEARTS GIFT TAPE</t>
        </is>
      </c>
      <c r="D4553" t="n">
        <v>24</v>
      </c>
      <c r="E4553" s="8" t="n">
        <v>40549.69513888889</v>
      </c>
      <c r="F4553" s="9" t="n">
        <v>0.19</v>
      </c>
      <c r="G4553" t="n">
        <v>13081</v>
      </c>
      <c r="H4553" t="inlineStr">
        <is>
          <t>United Kingdom</t>
        </is>
      </c>
      <c r="I4553" s="10">
        <f>IF(OR(G4553="",LEFT(A4553,1)="C",D4553&lt;=0,F4553&lt;=0,ISNUMBER(MATCH(B4553,NonProduct,0)),LEFT(B4553,5)="gift_",H4553&lt;&gt;"United Kingdom"),"Drop","Keep")</f>
        <v/>
      </c>
    </row>
    <row r="4554">
      <c r="A4554" t="n">
        <v>540372</v>
      </c>
      <c r="B4554" t="n">
        <v>21882</v>
      </c>
      <c r="C4554" t="inlineStr">
        <is>
          <t>SKULLS TAPE</t>
        </is>
      </c>
      <c r="D4554" t="n">
        <v>24</v>
      </c>
      <c r="E4554" s="8" t="n">
        <v>40549.69513888889</v>
      </c>
      <c r="F4554" s="9" t="n">
        <v>0.19</v>
      </c>
      <c r="G4554" t="n">
        <v>13081</v>
      </c>
      <c r="H4554" t="inlineStr">
        <is>
          <t>United Kingdom</t>
        </is>
      </c>
      <c r="I4554" s="10">
        <f>IF(OR(G4554="",LEFT(A4554,1)="C",D4554&lt;=0,F4554&lt;=0,ISNUMBER(MATCH(B4554,NonProduct,0)),LEFT(B4554,5)="gift_",H4554&lt;&gt;"United Kingdom"),"Drop","Keep")</f>
        <v/>
      </c>
    </row>
    <row r="4555">
      <c r="A4555" t="n">
        <v>540372</v>
      </c>
      <c r="B4555" t="n">
        <v>21884</v>
      </c>
      <c r="C4555" t="inlineStr">
        <is>
          <t>CAKES AND BOWS GIFT  TAPE</t>
        </is>
      </c>
      <c r="D4555" t="n">
        <v>24</v>
      </c>
      <c r="E4555" s="8" t="n">
        <v>40549.69513888889</v>
      </c>
      <c r="F4555" s="9" t="n">
        <v>0.19</v>
      </c>
      <c r="G4555" t="n">
        <v>13081</v>
      </c>
      <c r="H4555" t="inlineStr">
        <is>
          <t>United Kingdom</t>
        </is>
      </c>
      <c r="I4555" s="10">
        <f>IF(OR(G4555="",LEFT(A4555,1)="C",D4555&lt;=0,F4555&lt;=0,ISNUMBER(MATCH(B4555,NonProduct,0)),LEFT(B4555,5)="gift_",H4555&lt;&gt;"United Kingdom"),"Drop","Keep")</f>
        <v/>
      </c>
    </row>
    <row r="4556">
      <c r="A4556" t="n">
        <v>540372</v>
      </c>
      <c r="B4556" t="n">
        <v>84012</v>
      </c>
      <c r="C4556" t="inlineStr">
        <is>
          <t>MAGIC SHEEP WOOL GROWING FROM PAPER</t>
        </is>
      </c>
      <c r="D4556" t="n">
        <v>24</v>
      </c>
      <c r="E4556" s="8" t="n">
        <v>40549.69513888889</v>
      </c>
      <c r="F4556" s="9" t="n">
        <v>0.85</v>
      </c>
      <c r="G4556" t="n">
        <v>13081</v>
      </c>
      <c r="H4556" t="inlineStr">
        <is>
          <t>United Kingdom</t>
        </is>
      </c>
      <c r="I4556" s="10">
        <f>IF(OR(G4556="",LEFT(A4556,1)="C",D4556&lt;=0,F4556&lt;=0,ISNUMBER(MATCH(B4556,NonProduct,0)),LEFT(B4556,5)="gift_",H4556&lt;&gt;"United Kingdom"),"Drop","Keep")</f>
        <v/>
      </c>
    </row>
    <row r="4557">
      <c r="A4557" t="n">
        <v>540372</v>
      </c>
      <c r="B4557" t="n">
        <v>84674</v>
      </c>
      <c r="C4557" t="inlineStr">
        <is>
          <t>FLYING PIG WATERING CAN</t>
        </is>
      </c>
      <c r="D4557" t="n">
        <v>24</v>
      </c>
      <c r="E4557" s="8" t="n">
        <v>40549.69513888889</v>
      </c>
      <c r="F4557" s="9" t="n">
        <v>1.25</v>
      </c>
      <c r="G4557" t="n">
        <v>13081</v>
      </c>
      <c r="H4557" t="inlineStr">
        <is>
          <t>United Kingdom</t>
        </is>
      </c>
      <c r="I4557" s="10">
        <f>IF(OR(G4557="",LEFT(A4557,1)="C",D4557&lt;=0,F4557&lt;=0,ISNUMBER(MATCH(B4557,NonProduct,0)),LEFT(B4557,5)="gift_",H4557&lt;&gt;"United Kingdom"),"Drop","Keep")</f>
        <v/>
      </c>
    </row>
    <row r="4558">
      <c r="A4558" t="n">
        <v>540372</v>
      </c>
      <c r="B4558" t="n">
        <v>84820</v>
      </c>
      <c r="C4558" t="inlineStr">
        <is>
          <t>DANISH ROSE TRINKET TRAYS</t>
        </is>
      </c>
      <c r="D4558" t="n">
        <v>8</v>
      </c>
      <c r="E4558" s="8" t="n">
        <v>40549.69513888889</v>
      </c>
      <c r="F4558" s="9" t="n">
        <v>1.25</v>
      </c>
      <c r="G4558" t="n">
        <v>13081</v>
      </c>
      <c r="H4558" t="inlineStr">
        <is>
          <t>United Kingdom</t>
        </is>
      </c>
      <c r="I4558" s="10">
        <f>IF(OR(G4558="",LEFT(A4558,1)="C",D4558&lt;=0,F4558&lt;=0,ISNUMBER(MATCH(B4558,NonProduct,0)),LEFT(B4558,5)="gift_",H4558&lt;&gt;"United Kingdom"),"Drop","Keep")</f>
        <v/>
      </c>
    </row>
    <row r="4559">
      <c r="A4559" t="n">
        <v>540372</v>
      </c>
      <c r="B4559" t="n">
        <v>84819</v>
      </c>
      <c r="C4559" t="inlineStr">
        <is>
          <t>DANISH ROSE ROUND SEWING BOX</t>
        </is>
      </c>
      <c r="D4559" t="n">
        <v>16</v>
      </c>
      <c r="E4559" s="8" t="n">
        <v>40549.69513888889</v>
      </c>
      <c r="F4559" s="9" t="n">
        <v>0.85</v>
      </c>
      <c r="G4559" t="n">
        <v>13081</v>
      </c>
      <c r="H4559" t="inlineStr">
        <is>
          <t>United Kingdom</t>
        </is>
      </c>
      <c r="I4559" s="10">
        <f>IF(OR(G4559="",LEFT(A4559,1)="C",D4559&lt;=0,F4559&lt;=0,ISNUMBER(MATCH(B4559,NonProduct,0)),LEFT(B4559,5)="gift_",H4559&lt;&gt;"United Kingdom"),"Drop","Keep")</f>
        <v/>
      </c>
    </row>
    <row r="4560">
      <c r="A4560" t="n">
        <v>540372</v>
      </c>
      <c r="B4560" t="n">
        <v>84821</v>
      </c>
      <c r="C4560" t="inlineStr">
        <is>
          <t>DANISH ROSE DELUXE COASTER</t>
        </is>
      </c>
      <c r="D4560" t="n">
        <v>24</v>
      </c>
      <c r="E4560" s="8" t="n">
        <v>40549.69513888889</v>
      </c>
      <c r="F4560" s="9" t="n">
        <v>0.21</v>
      </c>
      <c r="G4560" t="n">
        <v>13081</v>
      </c>
      <c r="H4560" t="inlineStr">
        <is>
          <t>United Kingdom</t>
        </is>
      </c>
      <c r="I4560" s="10">
        <f>IF(OR(G4560="",LEFT(A4560,1)="C",D4560&lt;=0,F4560&lt;=0,ISNUMBER(MATCH(B4560,NonProduct,0)),LEFT(B4560,5)="gift_",H4560&lt;&gt;"United Kingdom"),"Drop","Keep")</f>
        <v/>
      </c>
    </row>
    <row r="4561">
      <c r="A4561" t="n">
        <v>540372</v>
      </c>
      <c r="B4561" t="inlineStr">
        <is>
          <t>85184C</t>
        </is>
      </c>
      <c r="C4561" t="inlineStr">
        <is>
          <t>S/4 VALENTINE DECOUPAGE HEART BOX</t>
        </is>
      </c>
      <c r="D4561" t="n">
        <v>24</v>
      </c>
      <c r="E4561" s="8" t="n">
        <v>40549.69513888889</v>
      </c>
      <c r="F4561" s="9" t="n">
        <v>1.25</v>
      </c>
      <c r="G4561" t="n">
        <v>13081</v>
      </c>
      <c r="H4561" t="inlineStr">
        <is>
          <t>United Kingdom</t>
        </is>
      </c>
      <c r="I4561" s="10">
        <f>IF(OR(G4561="",LEFT(A4561,1)="C",D4561&lt;=0,F4561&lt;=0,ISNUMBER(MATCH(B4561,NonProduct,0)),LEFT(B4561,5)="gift_",H4561&lt;&gt;"United Kingdom"),"Drop","Keep")</f>
        <v/>
      </c>
    </row>
    <row r="4562">
      <c r="A4562" t="n">
        <v>540372</v>
      </c>
      <c r="B4562" t="inlineStr">
        <is>
          <t>84520B</t>
        </is>
      </c>
      <c r="C4562" t="inlineStr">
        <is>
          <t>PACK 20 ENGLISH ROSE PAPER NAPKINS</t>
        </is>
      </c>
      <c r="D4562" t="n">
        <v>24</v>
      </c>
      <c r="E4562" s="8" t="n">
        <v>40549.69513888889</v>
      </c>
      <c r="F4562" s="9" t="n">
        <v>0.85</v>
      </c>
      <c r="G4562" t="n">
        <v>13081</v>
      </c>
      <c r="H4562" t="inlineStr">
        <is>
          <t>United Kingdom</t>
        </is>
      </c>
      <c r="I4562" s="10">
        <f>IF(OR(G4562="",LEFT(A4562,1)="C",D4562&lt;=0,F4562&lt;=0,ISNUMBER(MATCH(B4562,NonProduct,0)),LEFT(B4562,5)="gift_",H4562&lt;&gt;"United Kingdom"),"Drop","Keep")</f>
        <v/>
      </c>
    </row>
    <row r="4563">
      <c r="A4563" t="n">
        <v>540372</v>
      </c>
      <c r="B4563" t="n">
        <v>21989</v>
      </c>
      <c r="C4563" t="inlineStr">
        <is>
          <t>PACK OF 20 SKULL PAPER NAPKINS</t>
        </is>
      </c>
      <c r="D4563" t="n">
        <v>24</v>
      </c>
      <c r="E4563" s="8" t="n">
        <v>40549.69513888889</v>
      </c>
      <c r="F4563" s="9" t="n">
        <v>0.85</v>
      </c>
      <c r="G4563" t="n">
        <v>13081</v>
      </c>
      <c r="H4563" t="inlineStr">
        <is>
          <t>United Kingdom</t>
        </is>
      </c>
      <c r="I4563" s="10">
        <f>IF(OR(G4563="",LEFT(A4563,1)="C",D4563&lt;=0,F4563&lt;=0,ISNUMBER(MATCH(B4563,NonProduct,0)),LEFT(B4563,5)="gift_",H4563&lt;&gt;"United Kingdom"),"Drop","Keep")</f>
        <v/>
      </c>
    </row>
    <row r="4564">
      <c r="A4564" t="n">
        <v>540372</v>
      </c>
      <c r="B4564" t="n">
        <v>21078</v>
      </c>
      <c r="C4564" t="inlineStr">
        <is>
          <t xml:space="preserve">SET/20 STRAWBERRY PAPER NAPKINS </t>
        </is>
      </c>
      <c r="D4564" t="n">
        <v>12</v>
      </c>
      <c r="E4564" s="8" t="n">
        <v>40549.69513888889</v>
      </c>
      <c r="F4564" s="9" t="n">
        <v>0.85</v>
      </c>
      <c r="G4564" t="n">
        <v>13081</v>
      </c>
      <c r="H4564" t="inlineStr">
        <is>
          <t>United Kingdom</t>
        </is>
      </c>
      <c r="I4564" s="10">
        <f>IF(OR(G4564="",LEFT(A4564,1)="C",D4564&lt;=0,F4564&lt;=0,ISNUMBER(MATCH(B4564,NonProduct,0)),LEFT(B4564,5)="gift_",H4564&lt;&gt;"United Kingdom"),"Drop","Keep")</f>
        <v/>
      </c>
    </row>
    <row r="4565">
      <c r="A4565" t="n">
        <v>540372</v>
      </c>
      <c r="B4565" t="n">
        <v>22061</v>
      </c>
      <c r="C4565" t="inlineStr">
        <is>
          <t>LARGE CAKE STAND  HANGING STRAWBERY</t>
        </is>
      </c>
      <c r="D4565" t="n">
        <v>2</v>
      </c>
      <c r="E4565" s="8" t="n">
        <v>40549.69513888889</v>
      </c>
      <c r="F4565" s="9" t="n">
        <v>9.949999999999999</v>
      </c>
      <c r="G4565" t="n">
        <v>13081</v>
      </c>
      <c r="H4565" t="inlineStr">
        <is>
          <t>United Kingdom</t>
        </is>
      </c>
      <c r="I4565" s="10">
        <f>IF(OR(G4565="",LEFT(A4565,1)="C",D4565&lt;=0,F4565&lt;=0,ISNUMBER(MATCH(B4565,NonProduct,0)),LEFT(B4565,5)="gift_",H4565&lt;&gt;"United Kingdom"),"Drop","Keep")</f>
        <v/>
      </c>
    </row>
    <row r="4566">
      <c r="A4566" t="n">
        <v>540372</v>
      </c>
      <c r="B4566" t="n">
        <v>22184</v>
      </c>
      <c r="C4566" t="inlineStr">
        <is>
          <t>CAKE STAND VICTORIAN FILIGREE LARGE</t>
        </is>
      </c>
      <c r="D4566" t="n">
        <v>2</v>
      </c>
      <c r="E4566" s="8" t="n">
        <v>40549.69513888889</v>
      </c>
      <c r="F4566" s="9" t="n">
        <v>8.5</v>
      </c>
      <c r="G4566" t="n">
        <v>13081</v>
      </c>
      <c r="H4566" t="inlineStr">
        <is>
          <t>United Kingdom</t>
        </is>
      </c>
      <c r="I4566" s="10">
        <f>IF(OR(G4566="",LEFT(A4566,1)="C",D4566&lt;=0,F4566&lt;=0,ISNUMBER(MATCH(B4566,NonProduct,0)),LEFT(B4566,5)="gift_",H4566&lt;&gt;"United Kingdom"),"Drop","Keep")</f>
        <v/>
      </c>
    </row>
    <row r="4567">
      <c r="A4567" t="n">
        <v>540372</v>
      </c>
      <c r="B4567" t="n">
        <v>22060</v>
      </c>
      <c r="C4567" t="inlineStr">
        <is>
          <t>LARGE CAKE STAND HANGING HEARTS</t>
        </is>
      </c>
      <c r="D4567" t="n">
        <v>2</v>
      </c>
      <c r="E4567" s="8" t="n">
        <v>40549.69513888889</v>
      </c>
      <c r="F4567" s="9" t="n">
        <v>9.949999999999999</v>
      </c>
      <c r="G4567" t="n">
        <v>13081</v>
      </c>
      <c r="H4567" t="inlineStr">
        <is>
          <t>United Kingdom</t>
        </is>
      </c>
      <c r="I4567" s="10">
        <f>IF(OR(G4567="",LEFT(A4567,1)="C",D4567&lt;=0,F4567&lt;=0,ISNUMBER(MATCH(B4567,NonProduct,0)),LEFT(B4567,5)="gift_",H4567&lt;&gt;"United Kingdom"),"Drop","Keep")</f>
        <v/>
      </c>
    </row>
    <row r="4568">
      <c r="A4568" t="n">
        <v>540372</v>
      </c>
      <c r="B4568" t="n">
        <v>22182</v>
      </c>
      <c r="C4568" t="inlineStr">
        <is>
          <t>CAKE STAND VICTORIAN FILIGREE SMALL</t>
        </is>
      </c>
      <c r="D4568" t="n">
        <v>4</v>
      </c>
      <c r="E4568" s="8" t="n">
        <v>40549.69513888889</v>
      </c>
      <c r="F4568" s="9" t="n">
        <v>4.95</v>
      </c>
      <c r="G4568" t="n">
        <v>13081</v>
      </c>
      <c r="H4568" t="inlineStr">
        <is>
          <t>United Kingdom</t>
        </is>
      </c>
      <c r="I4568" s="10">
        <f>IF(OR(G4568="",LEFT(A4568,1)="C",D4568&lt;=0,F4568&lt;=0,ISNUMBER(MATCH(B4568,NonProduct,0)),LEFT(B4568,5)="gift_",H4568&lt;&gt;"United Kingdom"),"Drop","Keep")</f>
        <v/>
      </c>
    </row>
    <row r="4569">
      <c r="A4569" t="n">
        <v>540372</v>
      </c>
      <c r="B4569" t="n">
        <v>21201</v>
      </c>
      <c r="C4569" t="inlineStr">
        <is>
          <t xml:space="preserve">TROPICAL  HONEYCOMB PAPER GARLAND </t>
        </is>
      </c>
      <c r="D4569" t="n">
        <v>12</v>
      </c>
      <c r="E4569" s="8" t="n">
        <v>40549.69513888889</v>
      </c>
      <c r="F4569" s="9" t="n">
        <v>2.55</v>
      </c>
      <c r="G4569" t="n">
        <v>13081</v>
      </c>
      <c r="H4569" t="inlineStr">
        <is>
          <t>United Kingdom</t>
        </is>
      </c>
      <c r="I4569" s="10">
        <f>IF(OR(G4569="",LEFT(A4569,1)="C",D4569&lt;=0,F4569&lt;=0,ISNUMBER(MATCH(B4569,NonProduct,0)),LEFT(B4569,5)="gift_",H4569&lt;&gt;"United Kingdom"),"Drop","Keep")</f>
        <v/>
      </c>
    </row>
    <row r="4570">
      <c r="A4570" t="n">
        <v>540372</v>
      </c>
      <c r="B4570" t="n">
        <v>22085</v>
      </c>
      <c r="C4570" t="inlineStr">
        <is>
          <t xml:space="preserve">PAPER CHAIN KIT SKULLS </t>
        </is>
      </c>
      <c r="D4570" t="n">
        <v>6</v>
      </c>
      <c r="E4570" s="8" t="n">
        <v>40549.69513888889</v>
      </c>
      <c r="F4570" s="9" t="n">
        <v>2.95</v>
      </c>
      <c r="G4570" t="n">
        <v>13081</v>
      </c>
      <c r="H4570" t="inlineStr">
        <is>
          <t>United Kingdom</t>
        </is>
      </c>
      <c r="I4570" s="10">
        <f>IF(OR(G4570="",LEFT(A4570,1)="C",D4570&lt;=0,F4570&lt;=0,ISNUMBER(MATCH(B4570,NonProduct,0)),LEFT(B4570,5)="gift_",H4570&lt;&gt;"United Kingdom"),"Drop","Keep")</f>
        <v/>
      </c>
    </row>
    <row r="4571">
      <c r="A4571" t="n">
        <v>540372</v>
      </c>
      <c r="B4571" t="n">
        <v>22557</v>
      </c>
      <c r="C4571" t="inlineStr">
        <is>
          <t xml:space="preserve">PLASTERS IN TIN VINTAGE PAISLEY </t>
        </is>
      </c>
      <c r="D4571" t="n">
        <v>12</v>
      </c>
      <c r="E4571" s="8" t="n">
        <v>40549.69513888889</v>
      </c>
      <c r="F4571" s="9" t="n">
        <v>1.65</v>
      </c>
      <c r="G4571" t="n">
        <v>13081</v>
      </c>
      <c r="H4571" t="inlineStr">
        <is>
          <t>United Kingdom</t>
        </is>
      </c>
      <c r="I4571" s="10">
        <f>IF(OR(G4571="",LEFT(A4571,1)="C",D4571&lt;=0,F4571&lt;=0,ISNUMBER(MATCH(B4571,NonProduct,0)),LEFT(B4571,5)="gift_",H4571&lt;&gt;"United Kingdom"),"Drop","Keep")</f>
        <v/>
      </c>
    </row>
    <row r="4572">
      <c r="A4572" t="n">
        <v>540372</v>
      </c>
      <c r="B4572" t="n">
        <v>21481</v>
      </c>
      <c r="C4572" t="inlineStr">
        <is>
          <t>FAWN BLUE HOT WATER BOTTLE</t>
        </is>
      </c>
      <c r="D4572" t="n">
        <v>12</v>
      </c>
      <c r="E4572" s="8" t="n">
        <v>40549.69513888889</v>
      </c>
      <c r="F4572" s="9" t="n">
        <v>2.95</v>
      </c>
      <c r="G4572" t="n">
        <v>13081</v>
      </c>
      <c r="H4572" t="inlineStr">
        <is>
          <t>United Kingdom</t>
        </is>
      </c>
      <c r="I4572" s="10">
        <f>IF(OR(G4572="",LEFT(A4572,1)="C",D4572&lt;=0,F4572&lt;=0,ISNUMBER(MATCH(B4572,NonProduct,0)),LEFT(B4572,5)="gift_",H4572&lt;&gt;"United Kingdom"),"Drop","Keep")</f>
        <v/>
      </c>
    </row>
    <row r="4573">
      <c r="A4573" t="n">
        <v>540372</v>
      </c>
      <c r="B4573" t="n">
        <v>20725</v>
      </c>
      <c r="C4573" t="inlineStr">
        <is>
          <t>LUNCH BAG RED RETROSPOT</t>
        </is>
      </c>
      <c r="D4573" t="n">
        <v>10</v>
      </c>
      <c r="E4573" s="8" t="n">
        <v>40549.69513888889</v>
      </c>
      <c r="F4573" s="9" t="n">
        <v>1.65</v>
      </c>
      <c r="G4573" t="n">
        <v>13081</v>
      </c>
      <c r="H4573" t="inlineStr">
        <is>
          <t>United Kingdom</t>
        </is>
      </c>
      <c r="I4573" s="10">
        <f>IF(OR(G4573="",LEFT(A4573,1)="C",D4573&lt;=0,F4573&lt;=0,ISNUMBER(MATCH(B4573,NonProduct,0)),LEFT(B4573,5)="gift_",H4573&lt;&gt;"United Kingdom"),"Drop","Keep")</f>
        <v/>
      </c>
    </row>
    <row r="4574">
      <c r="A4574" t="n">
        <v>540372</v>
      </c>
      <c r="B4574" t="n">
        <v>20727</v>
      </c>
      <c r="C4574" t="inlineStr">
        <is>
          <t>LUNCH BAG  BLACK SKULL.</t>
        </is>
      </c>
      <c r="D4574" t="n">
        <v>10</v>
      </c>
      <c r="E4574" s="8" t="n">
        <v>40549.69513888889</v>
      </c>
      <c r="F4574" s="9" t="n">
        <v>1.65</v>
      </c>
      <c r="G4574" t="n">
        <v>13081</v>
      </c>
      <c r="H4574" t="inlineStr">
        <is>
          <t>United Kingdom</t>
        </is>
      </c>
      <c r="I4574" s="10">
        <f>IF(OR(G4574="",LEFT(A4574,1)="C",D4574&lt;=0,F4574&lt;=0,ISNUMBER(MATCH(B4574,NonProduct,0)),LEFT(B4574,5)="gift_",H4574&lt;&gt;"United Kingdom"),"Drop","Keep")</f>
        <v/>
      </c>
    </row>
    <row r="4575">
      <c r="A4575" t="n">
        <v>540372</v>
      </c>
      <c r="B4575" t="n">
        <v>22382</v>
      </c>
      <c r="C4575" t="inlineStr">
        <is>
          <t xml:space="preserve">LUNCH BAG SPACEBOY DESIGN </t>
        </is>
      </c>
      <c r="D4575" t="n">
        <v>20</v>
      </c>
      <c r="E4575" s="8" t="n">
        <v>40549.69513888889</v>
      </c>
      <c r="F4575" s="9" t="n">
        <v>1.65</v>
      </c>
      <c r="G4575" t="n">
        <v>13081</v>
      </c>
      <c r="H4575" t="inlineStr">
        <is>
          <t>United Kingdom</t>
        </is>
      </c>
      <c r="I4575" s="10">
        <f>IF(OR(G4575="",LEFT(A4575,1)="C",D4575&lt;=0,F4575&lt;=0,ISNUMBER(MATCH(B4575,NonProduct,0)),LEFT(B4575,5)="gift_",H4575&lt;&gt;"United Kingdom"),"Drop","Keep")</f>
        <v/>
      </c>
    </row>
    <row r="4576">
      <c r="A4576" t="n">
        <v>540372</v>
      </c>
      <c r="B4576" t="n">
        <v>90057</v>
      </c>
      <c r="C4576" t="inlineStr">
        <is>
          <t>DIAMANTE RING ASSORTED IN BOX.</t>
        </is>
      </c>
      <c r="D4576" t="n">
        <v>24</v>
      </c>
      <c r="E4576" s="8" t="n">
        <v>40549.69513888889</v>
      </c>
      <c r="F4576" s="9" t="n">
        <v>1.25</v>
      </c>
      <c r="G4576" t="n">
        <v>13081</v>
      </c>
      <c r="H4576" t="inlineStr">
        <is>
          <t>United Kingdom</t>
        </is>
      </c>
      <c r="I4576" s="10">
        <f>IF(OR(G4576="",LEFT(A4576,1)="C",D4576&lt;=0,F4576&lt;=0,ISNUMBER(MATCH(B4576,NonProduct,0)),LEFT(B4576,5)="gift_",H4576&lt;&gt;"United Kingdom"),"Drop","Keep")</f>
        <v/>
      </c>
    </row>
    <row r="4577">
      <c r="A4577" t="n">
        <v>540372</v>
      </c>
      <c r="B4577" t="n">
        <v>47566</v>
      </c>
      <c r="C4577" t="inlineStr">
        <is>
          <t>PARTY BUNTING</t>
        </is>
      </c>
      <c r="D4577" t="n">
        <v>15</v>
      </c>
      <c r="E4577" s="8" t="n">
        <v>40549.69513888889</v>
      </c>
      <c r="F4577" s="9" t="n">
        <v>4.65</v>
      </c>
      <c r="G4577" t="n">
        <v>13081</v>
      </c>
      <c r="H4577" t="inlineStr">
        <is>
          <t>United Kingdom</t>
        </is>
      </c>
      <c r="I4577" s="10">
        <f>IF(OR(G4577="",LEFT(A4577,1)="C",D4577&lt;=0,F4577&lt;=0,ISNUMBER(MATCH(B4577,NonProduct,0)),LEFT(B4577,5)="gift_",H4577&lt;&gt;"United Kingdom"),"Drop","Keep")</f>
        <v/>
      </c>
    </row>
    <row r="4578">
      <c r="A4578" t="n">
        <v>540372</v>
      </c>
      <c r="B4578" t="n">
        <v>22931</v>
      </c>
      <c r="C4578" t="inlineStr">
        <is>
          <t>BAKING MOULD HEART WHITE CHOCOLATE</t>
        </is>
      </c>
      <c r="D4578" t="n">
        <v>6</v>
      </c>
      <c r="E4578" s="8" t="n">
        <v>40549.69513888889</v>
      </c>
      <c r="F4578" s="9" t="n">
        <v>2.55</v>
      </c>
      <c r="G4578" t="n">
        <v>13081</v>
      </c>
      <c r="H4578" t="inlineStr">
        <is>
          <t>United Kingdom</t>
        </is>
      </c>
      <c r="I4578" s="10">
        <f>IF(OR(G4578="",LEFT(A4578,1)="C",D4578&lt;=0,F4578&lt;=0,ISNUMBER(MATCH(B4578,NonProduct,0)),LEFT(B4578,5)="gift_",H4578&lt;&gt;"United Kingdom"),"Drop","Keep")</f>
        <v/>
      </c>
    </row>
    <row r="4579">
      <c r="A4579" t="n">
        <v>540372</v>
      </c>
      <c r="B4579" t="n">
        <v>22932</v>
      </c>
      <c r="C4579" t="inlineStr">
        <is>
          <t>BAKING MOULD TOFFEE CUP CHOCOLATE</t>
        </is>
      </c>
      <c r="D4579" t="n">
        <v>6</v>
      </c>
      <c r="E4579" s="8" t="n">
        <v>40549.69513888889</v>
      </c>
      <c r="F4579" s="9" t="n">
        <v>2.55</v>
      </c>
      <c r="G4579" t="n">
        <v>13081</v>
      </c>
      <c r="H4579" t="inlineStr">
        <is>
          <t>United Kingdom</t>
        </is>
      </c>
      <c r="I4579" s="10">
        <f>IF(OR(G4579="",LEFT(A4579,1)="C",D4579&lt;=0,F4579&lt;=0,ISNUMBER(MATCH(B4579,NonProduct,0)),LEFT(B4579,5)="gift_",H4579&lt;&gt;"United Kingdom"),"Drop","Keep")</f>
        <v/>
      </c>
    </row>
    <row r="4580">
      <c r="A4580" t="n">
        <v>540372</v>
      </c>
      <c r="B4580" t="n">
        <v>22933</v>
      </c>
      <c r="C4580" t="inlineStr">
        <is>
          <t>BAKING MOULD EASTER EGG MILK CHOC</t>
        </is>
      </c>
      <c r="D4580" t="n">
        <v>6</v>
      </c>
      <c r="E4580" s="8" t="n">
        <v>40549.69513888889</v>
      </c>
      <c r="F4580" s="9" t="n">
        <v>2.95</v>
      </c>
      <c r="G4580" t="n">
        <v>13081</v>
      </c>
      <c r="H4580" t="inlineStr">
        <is>
          <t>United Kingdom</t>
        </is>
      </c>
      <c r="I4580" s="10">
        <f>IF(OR(G4580="",LEFT(A4580,1)="C",D4580&lt;=0,F4580&lt;=0,ISNUMBER(MATCH(B4580,NonProduct,0)),LEFT(B4580,5)="gift_",H4580&lt;&gt;"United Kingdom"),"Drop","Keep")</f>
        <v/>
      </c>
    </row>
    <row r="4581">
      <c r="A4581" t="n">
        <v>540372</v>
      </c>
      <c r="B4581" t="n">
        <v>22333</v>
      </c>
      <c r="C4581" t="inlineStr">
        <is>
          <t>RETROSPOT PARTY BAG + STICKER SET</t>
        </is>
      </c>
      <c r="D4581" t="n">
        <v>16</v>
      </c>
      <c r="E4581" s="8" t="n">
        <v>40549.69513888889</v>
      </c>
      <c r="F4581" s="9" t="n">
        <v>1.65</v>
      </c>
      <c r="G4581" t="n">
        <v>13081</v>
      </c>
      <c r="H4581" t="inlineStr">
        <is>
          <t>United Kingdom</t>
        </is>
      </c>
      <c r="I4581" s="10">
        <f>IF(OR(G4581="",LEFT(A4581,1)="C",D4581&lt;=0,F4581&lt;=0,ISNUMBER(MATCH(B4581,NonProduct,0)),LEFT(B4581,5)="gift_",H4581&lt;&gt;"United Kingdom"),"Drop","Keep")</f>
        <v/>
      </c>
    </row>
    <row r="4582">
      <c r="A4582" t="n">
        <v>540372</v>
      </c>
      <c r="B4582" t="n">
        <v>22332</v>
      </c>
      <c r="C4582" t="inlineStr">
        <is>
          <t>SKULLS PARTY BAG + STICKER SET</t>
        </is>
      </c>
      <c r="D4582" t="n">
        <v>8</v>
      </c>
      <c r="E4582" s="8" t="n">
        <v>40549.69513888889</v>
      </c>
      <c r="F4582" s="9" t="n">
        <v>1.65</v>
      </c>
      <c r="G4582" t="n">
        <v>13081</v>
      </c>
      <c r="H4582" t="inlineStr">
        <is>
          <t>United Kingdom</t>
        </is>
      </c>
      <c r="I4582" s="10">
        <f>IF(OR(G4582="",LEFT(A4582,1)="C",D4582&lt;=0,F4582&lt;=0,ISNUMBER(MATCH(B4582,NonProduct,0)),LEFT(B4582,5)="gift_",H4582&lt;&gt;"United Kingdom"),"Drop","Keep")</f>
        <v/>
      </c>
    </row>
    <row r="4583">
      <c r="A4583" t="n">
        <v>540372</v>
      </c>
      <c r="B4583" t="n">
        <v>22331</v>
      </c>
      <c r="C4583" t="inlineStr">
        <is>
          <t>WOODLAND PARTY BAG + STICKER SET</t>
        </is>
      </c>
      <c r="D4583" t="n">
        <v>8</v>
      </c>
      <c r="E4583" s="8" t="n">
        <v>40549.69513888889</v>
      </c>
      <c r="F4583" s="9" t="n">
        <v>1.65</v>
      </c>
      <c r="G4583" t="n">
        <v>13081</v>
      </c>
      <c r="H4583" t="inlineStr">
        <is>
          <t>United Kingdom</t>
        </is>
      </c>
      <c r="I4583" s="10">
        <f>IF(OR(G4583="",LEFT(A4583,1)="C",D4583&lt;=0,F4583&lt;=0,ISNUMBER(MATCH(B4583,NonProduct,0)),LEFT(B4583,5)="gift_",H4583&lt;&gt;"United Kingdom"),"Drop","Keep")</f>
        <v/>
      </c>
    </row>
    <row r="4584">
      <c r="A4584" t="n">
        <v>540372</v>
      </c>
      <c r="B4584" t="n">
        <v>22334</v>
      </c>
      <c r="C4584" t="inlineStr">
        <is>
          <t>DINOSAUR PARTY BAG + STICKER SET</t>
        </is>
      </c>
      <c r="D4584" t="n">
        <v>8</v>
      </c>
      <c r="E4584" s="8" t="n">
        <v>40549.69513888889</v>
      </c>
      <c r="F4584" s="9" t="n">
        <v>1.65</v>
      </c>
      <c r="G4584" t="n">
        <v>13081</v>
      </c>
      <c r="H4584" t="inlineStr">
        <is>
          <t>United Kingdom</t>
        </is>
      </c>
      <c r="I4584" s="10">
        <f>IF(OR(G4584="",LEFT(A4584,1)="C",D4584&lt;=0,F4584&lt;=0,ISNUMBER(MATCH(B4584,NonProduct,0)),LEFT(B4584,5)="gift_",H4584&lt;&gt;"United Kingdom"),"Drop","Keep")</f>
        <v/>
      </c>
    </row>
    <row r="4585">
      <c r="A4585" t="n">
        <v>540372</v>
      </c>
      <c r="B4585" t="n">
        <v>21452</v>
      </c>
      <c r="C4585" t="inlineStr">
        <is>
          <t>TOADSTOOL MONEY BOX</t>
        </is>
      </c>
      <c r="D4585" t="n">
        <v>6</v>
      </c>
      <c r="E4585" s="8" t="n">
        <v>40549.69513888889</v>
      </c>
      <c r="F4585" s="9" t="n">
        <v>2.95</v>
      </c>
      <c r="G4585" t="n">
        <v>13081</v>
      </c>
      <c r="H4585" t="inlineStr">
        <is>
          <t>United Kingdom</t>
        </is>
      </c>
      <c r="I4585" s="10">
        <f>IF(OR(G4585="",LEFT(A4585,1)="C",D4585&lt;=0,F4585&lt;=0,ISNUMBER(MATCH(B4585,NonProduct,0)),LEFT(B4585,5)="gift_",H4585&lt;&gt;"United Kingdom"),"Drop","Keep")</f>
        <v/>
      </c>
    </row>
    <row r="4586">
      <c r="A4586" t="n">
        <v>540372</v>
      </c>
      <c r="B4586" t="n">
        <v>22378</v>
      </c>
      <c r="C4586" t="inlineStr">
        <is>
          <t xml:space="preserve">WALL TIDY RETROSPOT </t>
        </is>
      </c>
      <c r="D4586" t="n">
        <v>5</v>
      </c>
      <c r="E4586" s="8" t="n">
        <v>40549.69513888889</v>
      </c>
      <c r="F4586" s="9" t="n">
        <v>2.1</v>
      </c>
      <c r="G4586" t="n">
        <v>13081</v>
      </c>
      <c r="H4586" t="inlineStr">
        <is>
          <t>United Kingdom</t>
        </is>
      </c>
      <c r="I4586" s="10">
        <f>IF(OR(G4586="",LEFT(A4586,1)="C",D4586&lt;=0,F4586&lt;=0,ISNUMBER(MATCH(B4586,NonProduct,0)),LEFT(B4586,5)="gift_",H4586&lt;&gt;"United Kingdom"),"Drop","Keep")</f>
        <v/>
      </c>
    </row>
    <row r="4587">
      <c r="A4587" t="n">
        <v>540372</v>
      </c>
      <c r="B4587" t="n">
        <v>22961</v>
      </c>
      <c r="C4587" t="inlineStr">
        <is>
          <t>JAM MAKING SET PRINTED</t>
        </is>
      </c>
      <c r="D4587" t="n">
        <v>12</v>
      </c>
      <c r="E4587" s="8" t="n">
        <v>40549.69513888889</v>
      </c>
      <c r="F4587" s="9" t="n">
        <v>1.45</v>
      </c>
      <c r="G4587" t="n">
        <v>13081</v>
      </c>
      <c r="H4587" t="inlineStr">
        <is>
          <t>United Kingdom</t>
        </is>
      </c>
      <c r="I4587" s="10">
        <f>IF(OR(G4587="",LEFT(A4587,1)="C",D4587&lt;=0,F4587&lt;=0,ISNUMBER(MATCH(B4587,NonProduct,0)),LEFT(B4587,5)="gift_",H4587&lt;&gt;"United Kingdom"),"Drop","Keep")</f>
        <v/>
      </c>
    </row>
    <row r="4588">
      <c r="A4588" t="n">
        <v>540372</v>
      </c>
      <c r="B4588" t="n">
        <v>22960</v>
      </c>
      <c r="C4588" t="inlineStr">
        <is>
          <t>JAM MAKING SET WITH JARS</t>
        </is>
      </c>
      <c r="D4588" t="n">
        <v>6</v>
      </c>
      <c r="E4588" s="8" t="n">
        <v>40549.69513888889</v>
      </c>
      <c r="F4588" s="9" t="n">
        <v>4.25</v>
      </c>
      <c r="G4588" t="n">
        <v>13081</v>
      </c>
      <c r="H4588" t="inlineStr">
        <is>
          <t>United Kingdom</t>
        </is>
      </c>
      <c r="I4588" s="10">
        <f>IF(OR(G4588="",LEFT(A4588,1)="C",D4588&lt;=0,F4588&lt;=0,ISNUMBER(MATCH(B4588,NonProduct,0)),LEFT(B4588,5)="gift_",H4588&lt;&gt;"United Kingdom"),"Drop","Keep")</f>
        <v/>
      </c>
    </row>
    <row r="4589">
      <c r="A4589" t="n">
        <v>540372</v>
      </c>
      <c r="B4589" t="n">
        <v>22090</v>
      </c>
      <c r="C4589" t="inlineStr">
        <is>
          <t>PAPER BUNTING RETROSPOT</t>
        </is>
      </c>
      <c r="D4589" t="n">
        <v>24</v>
      </c>
      <c r="E4589" s="8" t="n">
        <v>40549.69513888889</v>
      </c>
      <c r="F4589" s="9" t="n">
        <v>0</v>
      </c>
      <c r="G4589" t="n">
        <v>13081</v>
      </c>
      <c r="H4589" t="inlineStr">
        <is>
          <t>United Kingdom</t>
        </is>
      </c>
      <c r="I4589" s="10">
        <f>IF(OR(G4589="",LEFT(A4589,1)="C",D4589&lt;=0,F4589&lt;=0,ISNUMBER(MATCH(B4589,NonProduct,0)),LEFT(B4589,5)="gift_",H4589&lt;&gt;"United Kingdom"),"Drop","Keep")</f>
        <v/>
      </c>
    </row>
    <row r="4590">
      <c r="A4590" t="n">
        <v>540372</v>
      </c>
      <c r="B4590" t="n">
        <v>22432</v>
      </c>
      <c r="C4590" t="inlineStr">
        <is>
          <t>WATERING CAN PINK BUNNY</t>
        </is>
      </c>
      <c r="D4590" t="n">
        <v>18</v>
      </c>
      <c r="E4590" s="8" t="n">
        <v>40549.69513888889</v>
      </c>
      <c r="F4590" s="9" t="n">
        <v>1.95</v>
      </c>
      <c r="G4590" t="n">
        <v>13081</v>
      </c>
      <c r="H4590" t="inlineStr">
        <is>
          <t>United Kingdom</t>
        </is>
      </c>
      <c r="I4590" s="10">
        <f>IF(OR(G4590="",LEFT(A4590,1)="C",D4590&lt;=0,F4590&lt;=0,ISNUMBER(MATCH(B4590,NonProduct,0)),LEFT(B4590,5)="gift_",H4590&lt;&gt;"United Kingdom"),"Drop","Keep")</f>
        <v/>
      </c>
    </row>
    <row r="4591">
      <c r="A4591" t="n">
        <v>540372</v>
      </c>
      <c r="B4591" t="n">
        <v>22553</v>
      </c>
      <c r="C4591" t="inlineStr">
        <is>
          <t>PLASTERS IN TIN SKULLS</t>
        </is>
      </c>
      <c r="D4591" t="n">
        <v>24</v>
      </c>
      <c r="E4591" s="8" t="n">
        <v>40549.69513888889</v>
      </c>
      <c r="F4591" s="9" t="n">
        <v>0</v>
      </c>
      <c r="G4591" t="n">
        <v>13081</v>
      </c>
      <c r="H4591" t="inlineStr">
        <is>
          <t>United Kingdom</t>
        </is>
      </c>
      <c r="I4591" s="10">
        <f>IF(OR(G4591="",LEFT(A4591,1)="C",D4591&lt;=0,F4591&lt;=0,ISNUMBER(MATCH(B4591,NonProduct,0)),LEFT(B4591,5)="gift_",H4591&lt;&gt;"United Kingdom"),"Drop","Keep")</f>
        <v/>
      </c>
    </row>
    <row r="4592">
      <c r="A4592" t="n">
        <v>540373</v>
      </c>
      <c r="B4592" t="n">
        <v>21466</v>
      </c>
      <c r="C4592" t="inlineStr">
        <is>
          <t>RED FLOWER CROCHET FOOD COVER</t>
        </is>
      </c>
      <c r="D4592" t="n">
        <v>5</v>
      </c>
      <c r="E4592" s="8" t="n">
        <v>40549.71527777778</v>
      </c>
      <c r="F4592" s="9" t="n">
        <v>3.75</v>
      </c>
      <c r="G4592" t="n">
        <v>13280</v>
      </c>
      <c r="H4592" t="inlineStr">
        <is>
          <t>United Kingdom</t>
        </is>
      </c>
      <c r="I4592" s="10">
        <f>IF(OR(G4592="",LEFT(A4592,1)="C",D4592&lt;=0,F4592&lt;=0,ISNUMBER(MATCH(B4592,NonProduct,0)),LEFT(B4592,5)="gift_",H4592&lt;&gt;"United Kingdom"),"Drop","Keep")</f>
        <v/>
      </c>
    </row>
    <row r="4593">
      <c r="A4593" t="n">
        <v>540373</v>
      </c>
      <c r="B4593" t="n">
        <v>21467</v>
      </c>
      <c r="C4593" t="inlineStr">
        <is>
          <t>CHERRY CROCHET FOOD COVER</t>
        </is>
      </c>
      <c r="D4593" t="n">
        <v>2</v>
      </c>
      <c r="E4593" s="8" t="n">
        <v>40549.71527777778</v>
      </c>
      <c r="F4593" s="9" t="n">
        <v>3.75</v>
      </c>
      <c r="G4593" t="n">
        <v>13280</v>
      </c>
      <c r="H4593" t="inlineStr">
        <is>
          <t>United Kingdom</t>
        </is>
      </c>
      <c r="I4593" s="10">
        <f>IF(OR(G4593="",LEFT(A4593,1)="C",D4593&lt;=0,F4593&lt;=0,ISNUMBER(MATCH(B4593,NonProduct,0)),LEFT(B4593,5)="gift_",H4593&lt;&gt;"United Kingdom"),"Drop","Keep")</f>
        <v/>
      </c>
    </row>
    <row r="4594">
      <c r="A4594" t="n">
        <v>540373</v>
      </c>
      <c r="B4594" t="n">
        <v>21212</v>
      </c>
      <c r="C4594" t="inlineStr">
        <is>
          <t>PACK OF 72 RETROSPOT CAKE CASES</t>
        </is>
      </c>
      <c r="D4594" t="n">
        <v>1</v>
      </c>
      <c r="E4594" s="8" t="n">
        <v>40549.71527777778</v>
      </c>
      <c r="F4594" s="9" t="n">
        <v>0.55</v>
      </c>
      <c r="G4594" t="n">
        <v>13280</v>
      </c>
      <c r="H4594" t="inlineStr">
        <is>
          <t>United Kingdom</t>
        </is>
      </c>
      <c r="I4594" s="10">
        <f>IF(OR(G4594="",LEFT(A4594,1)="C",D4594&lt;=0,F4594&lt;=0,ISNUMBER(MATCH(B4594,NonProduct,0)),LEFT(B4594,5)="gift_",H4594&lt;&gt;"United Kingdom"),"Drop","Keep")</f>
        <v/>
      </c>
    </row>
    <row r="4595">
      <c r="A4595" t="n">
        <v>540373</v>
      </c>
      <c r="B4595" t="n">
        <v>22595</v>
      </c>
      <c r="C4595" t="inlineStr">
        <is>
          <t>CHRISTMAS GINGHAM HEART</t>
        </is>
      </c>
      <c r="D4595" t="n">
        <v>12</v>
      </c>
      <c r="E4595" s="8" t="n">
        <v>40549.71527777778</v>
      </c>
      <c r="F4595" s="9" t="n">
        <v>0.85</v>
      </c>
      <c r="G4595" t="n">
        <v>13280</v>
      </c>
      <c r="H4595" t="inlineStr">
        <is>
          <t>United Kingdom</t>
        </is>
      </c>
      <c r="I4595" s="10">
        <f>IF(OR(G4595="",LEFT(A4595,1)="C",D4595&lt;=0,F4595&lt;=0,ISNUMBER(MATCH(B4595,NonProduct,0)),LEFT(B4595,5)="gift_",H4595&lt;&gt;"United Kingdom"),"Drop","Keep")</f>
        <v/>
      </c>
    </row>
    <row r="4596">
      <c r="A4596" t="n">
        <v>540373</v>
      </c>
      <c r="B4596" t="n">
        <v>21537</v>
      </c>
      <c r="C4596" t="inlineStr">
        <is>
          <t>RED RETROSPOT PUDDING BOWL</t>
        </is>
      </c>
      <c r="D4596" t="n">
        <v>4</v>
      </c>
      <c r="E4596" s="8" t="n">
        <v>40549.71527777778</v>
      </c>
      <c r="F4596" s="9" t="n">
        <v>4.25</v>
      </c>
      <c r="G4596" t="n">
        <v>13280</v>
      </c>
      <c r="H4596" t="inlineStr">
        <is>
          <t>United Kingdom</t>
        </is>
      </c>
      <c r="I4596" s="10">
        <f>IF(OR(G4596="",LEFT(A4596,1)="C",D4596&lt;=0,F4596&lt;=0,ISNUMBER(MATCH(B4596,NonProduct,0)),LEFT(B4596,5)="gift_",H4596&lt;&gt;"United Kingdom"),"Drop","Keep")</f>
        <v/>
      </c>
    </row>
    <row r="4597">
      <c r="A4597" t="n">
        <v>540373</v>
      </c>
      <c r="B4597" t="n">
        <v>21533</v>
      </c>
      <c r="C4597" t="inlineStr">
        <is>
          <t>RETROSPOT LARGE MILK JUG</t>
        </is>
      </c>
      <c r="D4597" t="n">
        <v>1</v>
      </c>
      <c r="E4597" s="8" t="n">
        <v>40549.71527777778</v>
      </c>
      <c r="F4597" s="9" t="n">
        <v>4.95</v>
      </c>
      <c r="G4597" t="n">
        <v>13280</v>
      </c>
      <c r="H4597" t="inlineStr">
        <is>
          <t>United Kingdom</t>
        </is>
      </c>
      <c r="I4597" s="10">
        <f>IF(OR(G4597="",LEFT(A4597,1)="C",D4597&lt;=0,F4597&lt;=0,ISNUMBER(MATCH(B4597,NonProduct,0)),LEFT(B4597,5)="gift_",H4597&lt;&gt;"United Kingdom"),"Drop","Keep")</f>
        <v/>
      </c>
    </row>
    <row r="4598">
      <c r="A4598" t="n">
        <v>540373</v>
      </c>
      <c r="B4598" t="n">
        <v>84375</v>
      </c>
      <c r="C4598" t="inlineStr">
        <is>
          <t>SET OF 20 KIDS COOKIE CUTTERS</t>
        </is>
      </c>
      <c r="D4598" t="n">
        <v>2</v>
      </c>
      <c r="E4598" s="8" t="n">
        <v>40549.71527777778</v>
      </c>
      <c r="F4598" s="9" t="n">
        <v>2.1</v>
      </c>
      <c r="G4598" t="n">
        <v>13280</v>
      </c>
      <c r="H4598" t="inlineStr">
        <is>
          <t>United Kingdom</t>
        </is>
      </c>
      <c r="I4598" s="10">
        <f>IF(OR(G4598="",LEFT(A4598,1)="C",D4598&lt;=0,F4598&lt;=0,ISNUMBER(MATCH(B4598,NonProduct,0)),LEFT(B4598,5)="gift_",H4598&lt;&gt;"United Kingdom"),"Drop","Keep")</f>
        <v/>
      </c>
    </row>
    <row r="4599">
      <c r="A4599" t="n">
        <v>540373</v>
      </c>
      <c r="B4599" t="n">
        <v>22624</v>
      </c>
      <c r="C4599" t="inlineStr">
        <is>
          <t>IVORY KITCHEN SCALES</t>
        </is>
      </c>
      <c r="D4599" t="n">
        <v>1</v>
      </c>
      <c r="E4599" s="8" t="n">
        <v>40549.71527777778</v>
      </c>
      <c r="F4599" s="9" t="n">
        <v>8.5</v>
      </c>
      <c r="G4599" t="n">
        <v>13280</v>
      </c>
      <c r="H4599" t="inlineStr">
        <is>
          <t>United Kingdom</t>
        </is>
      </c>
      <c r="I4599" s="10">
        <f>IF(OR(G4599="",LEFT(A4599,1)="C",D4599&lt;=0,F4599&lt;=0,ISNUMBER(MATCH(B4599,NonProduct,0)),LEFT(B4599,5)="gift_",H4599&lt;&gt;"United Kingdom"),"Drop","Keep")</f>
        <v/>
      </c>
    </row>
    <row r="4600">
      <c r="A4600" t="n">
        <v>540373</v>
      </c>
      <c r="B4600" t="n">
        <v>22627</v>
      </c>
      <c r="C4600" t="inlineStr">
        <is>
          <t>MINT KITCHEN SCALES</t>
        </is>
      </c>
      <c r="D4600" t="n">
        <v>1</v>
      </c>
      <c r="E4600" s="8" t="n">
        <v>40549.71527777778</v>
      </c>
      <c r="F4600" s="9" t="n">
        <v>8.5</v>
      </c>
      <c r="G4600" t="n">
        <v>13280</v>
      </c>
      <c r="H4600" t="inlineStr">
        <is>
          <t>United Kingdom</t>
        </is>
      </c>
      <c r="I4600" s="10">
        <f>IF(OR(G4600="",LEFT(A4600,1)="C",D4600&lt;=0,F4600&lt;=0,ISNUMBER(MATCH(B4600,NonProduct,0)),LEFT(B4600,5)="gift_",H4600&lt;&gt;"United Kingdom"),"Drop","Keep")</f>
        <v/>
      </c>
    </row>
    <row r="4601">
      <c r="A4601" t="n">
        <v>540373</v>
      </c>
      <c r="B4601" t="n">
        <v>22429</v>
      </c>
      <c r="C4601" t="inlineStr">
        <is>
          <t>ENAMEL MEASURING JUG CREAM</t>
        </is>
      </c>
      <c r="D4601" t="n">
        <v>2</v>
      </c>
      <c r="E4601" s="8" t="n">
        <v>40549.71527777778</v>
      </c>
      <c r="F4601" s="9" t="n">
        <v>4.25</v>
      </c>
      <c r="G4601" t="n">
        <v>13280</v>
      </c>
      <c r="H4601" t="inlineStr">
        <is>
          <t>United Kingdom</t>
        </is>
      </c>
      <c r="I4601" s="10">
        <f>IF(OR(G4601="",LEFT(A4601,1)="C",D4601&lt;=0,F4601&lt;=0,ISNUMBER(MATCH(B4601,NonProduct,0)),LEFT(B4601,5)="gift_",H4601&lt;&gt;"United Kingdom"),"Drop","Keep")</f>
        <v/>
      </c>
    </row>
    <row r="4602">
      <c r="A4602" t="n">
        <v>540373</v>
      </c>
      <c r="B4602" t="n">
        <v>84378</v>
      </c>
      <c r="C4602" t="inlineStr">
        <is>
          <t>SET OF 3 HEART COOKIE CUTTERS</t>
        </is>
      </c>
      <c r="D4602" t="n">
        <v>3</v>
      </c>
      <c r="E4602" s="8" t="n">
        <v>40549.71527777778</v>
      </c>
      <c r="F4602" s="9" t="n">
        <v>1.25</v>
      </c>
      <c r="G4602" t="n">
        <v>13280</v>
      </c>
      <c r="H4602" t="inlineStr">
        <is>
          <t>United Kingdom</t>
        </is>
      </c>
      <c r="I4602" s="10">
        <f>IF(OR(G4602="",LEFT(A4602,1)="C",D4602&lt;=0,F4602&lt;=0,ISNUMBER(MATCH(B4602,NonProduct,0)),LEFT(B4602,5)="gift_",H4602&lt;&gt;"United Kingdom"),"Drop","Keep")</f>
        <v/>
      </c>
    </row>
    <row r="4603">
      <c r="A4603" t="n">
        <v>540373</v>
      </c>
      <c r="B4603" t="n">
        <v>22429</v>
      </c>
      <c r="C4603" t="inlineStr">
        <is>
          <t>ENAMEL MEASURING JUG CREAM</t>
        </is>
      </c>
      <c r="D4603" t="n">
        <v>2</v>
      </c>
      <c r="E4603" s="8" t="n">
        <v>40549.71527777778</v>
      </c>
      <c r="F4603" s="9" t="n">
        <v>4.25</v>
      </c>
      <c r="G4603" t="n">
        <v>13280</v>
      </c>
      <c r="H4603" t="inlineStr">
        <is>
          <t>United Kingdom</t>
        </is>
      </c>
      <c r="I4603" s="10">
        <f>IF(OR(G4603="",LEFT(A4603,1)="C",D4603&lt;=0,F4603&lt;=0,ISNUMBER(MATCH(B4603,NonProduct,0)),LEFT(B4603,5)="gift_",H4603&lt;&gt;"United Kingdom"),"Drop","Keep")</f>
        <v/>
      </c>
    </row>
    <row r="4604">
      <c r="A4604" t="n">
        <v>540373</v>
      </c>
      <c r="B4604" t="n">
        <v>21212</v>
      </c>
      <c r="C4604" t="inlineStr">
        <is>
          <t>PACK OF 72 RETROSPOT CAKE CASES</t>
        </is>
      </c>
      <c r="D4604" t="n">
        <v>2</v>
      </c>
      <c r="E4604" s="8" t="n">
        <v>40549.71527777778</v>
      </c>
      <c r="F4604" s="9" t="n">
        <v>0.55</v>
      </c>
      <c r="G4604" t="n">
        <v>13280</v>
      </c>
      <c r="H4604" t="inlineStr">
        <is>
          <t>United Kingdom</t>
        </is>
      </c>
      <c r="I4604" s="10">
        <f>IF(OR(G4604="",LEFT(A4604,1)="C",D4604&lt;=0,F4604&lt;=0,ISNUMBER(MATCH(B4604,NonProduct,0)),LEFT(B4604,5)="gift_",H4604&lt;&gt;"United Kingdom"),"Drop","Keep")</f>
        <v/>
      </c>
    </row>
    <row r="4605">
      <c r="A4605" t="n">
        <v>540373</v>
      </c>
      <c r="B4605" t="inlineStr">
        <is>
          <t>84509A</t>
        </is>
      </c>
      <c r="C4605" t="inlineStr">
        <is>
          <t>SET OF 4 ENGLISH ROSE PLACEMATS</t>
        </is>
      </c>
      <c r="D4605" t="n">
        <v>5</v>
      </c>
      <c r="E4605" s="8" t="n">
        <v>40549.71527777778</v>
      </c>
      <c r="F4605" s="9" t="n">
        <v>3.75</v>
      </c>
      <c r="G4605" t="n">
        <v>13280</v>
      </c>
      <c r="H4605" t="inlineStr">
        <is>
          <t>United Kingdom</t>
        </is>
      </c>
      <c r="I4605" s="10">
        <f>IF(OR(G4605="",LEFT(A4605,1)="C",D4605&lt;=0,F4605&lt;=0,ISNUMBER(MATCH(B4605,NonProduct,0)),LEFT(B4605,5)="gift_",H4605&lt;&gt;"United Kingdom"),"Drop","Keep")</f>
        <v/>
      </c>
    </row>
    <row r="4606">
      <c r="A4606" t="n">
        <v>540373</v>
      </c>
      <c r="B4606" t="n">
        <v>22721</v>
      </c>
      <c r="C4606" t="inlineStr">
        <is>
          <t>SET OF 3 CAKE TINS SKETCHBOOK</t>
        </is>
      </c>
      <c r="D4606" t="n">
        <v>1</v>
      </c>
      <c r="E4606" s="8" t="n">
        <v>40549.71527777778</v>
      </c>
      <c r="F4606" s="9" t="n">
        <v>4.95</v>
      </c>
      <c r="G4606" t="n">
        <v>13280</v>
      </c>
      <c r="H4606" t="inlineStr">
        <is>
          <t>United Kingdom</t>
        </is>
      </c>
      <c r="I4606" s="10">
        <f>IF(OR(G4606="",LEFT(A4606,1)="C",D4606&lt;=0,F4606&lt;=0,ISNUMBER(MATCH(B4606,NonProduct,0)),LEFT(B4606,5)="gift_",H4606&lt;&gt;"United Kingdom"),"Drop","Keep")</f>
        <v/>
      </c>
    </row>
    <row r="4607">
      <c r="A4607" t="n">
        <v>540373</v>
      </c>
      <c r="B4607" t="n">
        <v>22720</v>
      </c>
      <c r="C4607" t="inlineStr">
        <is>
          <t xml:space="preserve">SET OF 3 CAKE TINS PANTRY DESIGN </t>
        </is>
      </c>
      <c r="D4607" t="n">
        <v>2</v>
      </c>
      <c r="E4607" s="8" t="n">
        <v>40549.71527777778</v>
      </c>
      <c r="F4607" s="9" t="n">
        <v>4.95</v>
      </c>
      <c r="G4607" t="n">
        <v>13280</v>
      </c>
      <c r="H4607" t="inlineStr">
        <is>
          <t>United Kingdom</t>
        </is>
      </c>
      <c r="I4607" s="10">
        <f>IF(OR(G4607="",LEFT(A4607,1)="C",D4607&lt;=0,F4607&lt;=0,ISNUMBER(MATCH(B4607,NonProduct,0)),LEFT(B4607,5)="gift_",H4607&lt;&gt;"United Kingdom"),"Drop","Keep")</f>
        <v/>
      </c>
    </row>
    <row r="4608">
      <c r="A4608" t="n">
        <v>540373</v>
      </c>
      <c r="B4608" t="n">
        <v>22312</v>
      </c>
      <c r="C4608" t="inlineStr">
        <is>
          <t>OFFICE MUG WARMER POLKADOT</t>
        </is>
      </c>
      <c r="D4608" t="n">
        <v>1</v>
      </c>
      <c r="E4608" s="8" t="n">
        <v>40549.71527777778</v>
      </c>
      <c r="F4608" s="9" t="n">
        <v>2.95</v>
      </c>
      <c r="G4608" t="n">
        <v>13280</v>
      </c>
      <c r="H4608" t="inlineStr">
        <is>
          <t>United Kingdom</t>
        </is>
      </c>
      <c r="I4608" s="10">
        <f>IF(OR(G4608="",LEFT(A4608,1)="C",D4608&lt;=0,F4608&lt;=0,ISNUMBER(MATCH(B4608,NonProduct,0)),LEFT(B4608,5)="gift_",H4608&lt;&gt;"United Kingdom"),"Drop","Keep")</f>
        <v/>
      </c>
    </row>
    <row r="4609">
      <c r="A4609" t="n">
        <v>540373</v>
      </c>
      <c r="B4609" t="n">
        <v>21531</v>
      </c>
      <c r="C4609" t="inlineStr">
        <is>
          <t>RED RETROSPOT SUGAR JAM BOWL</t>
        </is>
      </c>
      <c r="D4609" t="n">
        <v>3</v>
      </c>
      <c r="E4609" s="8" t="n">
        <v>40549.71527777778</v>
      </c>
      <c r="F4609" s="9" t="n">
        <v>2.55</v>
      </c>
      <c r="G4609" t="n">
        <v>13280</v>
      </c>
      <c r="H4609" t="inlineStr">
        <is>
          <t>United Kingdom</t>
        </is>
      </c>
      <c r="I4609" s="10">
        <f>IF(OR(G4609="",LEFT(A4609,1)="C",D4609&lt;=0,F4609&lt;=0,ISNUMBER(MATCH(B4609,NonProduct,0)),LEFT(B4609,5)="gift_",H4609&lt;&gt;"United Kingdom"),"Drop","Keep")</f>
        <v/>
      </c>
    </row>
    <row r="4610">
      <c r="A4610" t="n">
        <v>540373</v>
      </c>
      <c r="B4610" t="n">
        <v>21539</v>
      </c>
      <c r="C4610" t="inlineStr">
        <is>
          <t>RED RETROSPOT BUTTER DISH</t>
        </is>
      </c>
      <c r="D4610" t="n">
        <v>3</v>
      </c>
      <c r="E4610" s="8" t="n">
        <v>40549.71527777778</v>
      </c>
      <c r="F4610" s="9" t="n">
        <v>4.95</v>
      </c>
      <c r="G4610" t="n">
        <v>13280</v>
      </c>
      <c r="H4610" t="inlineStr">
        <is>
          <t>United Kingdom</t>
        </is>
      </c>
      <c r="I4610" s="10">
        <f>IF(OR(G4610="",LEFT(A4610,1)="C",D4610&lt;=0,F4610&lt;=0,ISNUMBER(MATCH(B4610,NonProduct,0)),LEFT(B4610,5)="gift_",H4610&lt;&gt;"United Kingdom"),"Drop","Keep")</f>
        <v/>
      </c>
    </row>
    <row r="4611">
      <c r="A4611" t="n">
        <v>540373</v>
      </c>
      <c r="B4611" t="n">
        <v>21078</v>
      </c>
      <c r="C4611" t="inlineStr">
        <is>
          <t xml:space="preserve">SET/20 STRAWBERRY PAPER NAPKINS </t>
        </is>
      </c>
      <c r="D4611" t="n">
        <v>4</v>
      </c>
      <c r="E4611" s="8" t="n">
        <v>40549.71527777778</v>
      </c>
      <c r="F4611" s="9" t="n">
        <v>0.85</v>
      </c>
      <c r="G4611" t="n">
        <v>13280</v>
      </c>
      <c r="H4611" t="inlineStr">
        <is>
          <t>United Kingdom</t>
        </is>
      </c>
      <c r="I4611" s="10">
        <f>IF(OR(G4611="",LEFT(A4611,1)="C",D4611&lt;=0,F4611&lt;=0,ISNUMBER(MATCH(B4611,NonProduct,0)),LEFT(B4611,5)="gift_",H4611&lt;&gt;"United Kingdom"),"Drop","Keep")</f>
        <v/>
      </c>
    </row>
    <row r="4612">
      <c r="A4612" t="n">
        <v>540373</v>
      </c>
      <c r="B4612" t="n">
        <v>22908</v>
      </c>
      <c r="C4612" t="inlineStr">
        <is>
          <t>PACK OF 20 NAPKINS RED APPLES</t>
        </is>
      </c>
      <c r="D4612" t="n">
        <v>3</v>
      </c>
      <c r="E4612" s="8" t="n">
        <v>40549.71527777778</v>
      </c>
      <c r="F4612" s="9" t="n">
        <v>0.85</v>
      </c>
      <c r="G4612" t="n">
        <v>13280</v>
      </c>
      <c r="H4612" t="inlineStr">
        <is>
          <t>United Kingdom</t>
        </is>
      </c>
      <c r="I4612" s="10">
        <f>IF(OR(G4612="",LEFT(A4612,1)="C",D4612&lt;=0,F4612&lt;=0,ISNUMBER(MATCH(B4612,NonProduct,0)),LEFT(B4612,5)="gift_",H4612&lt;&gt;"United Kingdom"),"Drop","Keep")</f>
        <v/>
      </c>
    </row>
    <row r="4613">
      <c r="A4613" t="n">
        <v>540373</v>
      </c>
      <c r="B4613" t="n">
        <v>22311</v>
      </c>
      <c r="C4613" t="inlineStr">
        <is>
          <t xml:space="preserve">OFFICE MUG WARMER BLACK+SILVER </t>
        </is>
      </c>
      <c r="D4613" t="n">
        <v>2</v>
      </c>
      <c r="E4613" s="8" t="n">
        <v>40549.71527777778</v>
      </c>
      <c r="F4613" s="9" t="n">
        <v>2.95</v>
      </c>
      <c r="G4613" t="n">
        <v>13280</v>
      </c>
      <c r="H4613" t="inlineStr">
        <is>
          <t>United Kingdom</t>
        </is>
      </c>
      <c r="I4613" s="10">
        <f>IF(OR(G4613="",LEFT(A4613,1)="C",D4613&lt;=0,F4613&lt;=0,ISNUMBER(MATCH(B4613,NonProduct,0)),LEFT(B4613,5)="gift_",H4613&lt;&gt;"United Kingdom"),"Drop","Keep")</f>
        <v/>
      </c>
    </row>
    <row r="4614">
      <c r="A4614" t="n">
        <v>540373</v>
      </c>
      <c r="B4614" t="n">
        <v>22314</v>
      </c>
      <c r="C4614" t="inlineStr">
        <is>
          <t>OFFICE MUG WARMER CHOC+BLUE</t>
        </is>
      </c>
      <c r="D4614" t="n">
        <v>2</v>
      </c>
      <c r="E4614" s="8" t="n">
        <v>40549.71527777778</v>
      </c>
      <c r="F4614" s="9" t="n">
        <v>2.95</v>
      </c>
      <c r="G4614" t="n">
        <v>13280</v>
      </c>
      <c r="H4614" t="inlineStr">
        <is>
          <t>United Kingdom</t>
        </is>
      </c>
      <c r="I4614" s="10">
        <f>IF(OR(G4614="",LEFT(A4614,1)="C",D4614&lt;=0,F4614&lt;=0,ISNUMBER(MATCH(B4614,NonProduct,0)),LEFT(B4614,5)="gift_",H4614&lt;&gt;"United Kingdom"),"Drop","Keep")</f>
        <v/>
      </c>
    </row>
    <row r="4615">
      <c r="A4615" t="n">
        <v>540373</v>
      </c>
      <c r="B4615" t="n">
        <v>21080</v>
      </c>
      <c r="C4615" t="inlineStr">
        <is>
          <t xml:space="preserve">SET/20 RED RETROSPOT PAPER NAPKINS </t>
        </is>
      </c>
      <c r="D4615" t="n">
        <v>4</v>
      </c>
      <c r="E4615" s="8" t="n">
        <v>40549.71527777778</v>
      </c>
      <c r="F4615" s="9" t="n">
        <v>0.85</v>
      </c>
      <c r="G4615" t="n">
        <v>13280</v>
      </c>
      <c r="H4615" t="inlineStr">
        <is>
          <t>United Kingdom</t>
        </is>
      </c>
      <c r="I4615" s="10">
        <f>IF(OR(G4615="",LEFT(A4615,1)="C",D4615&lt;=0,F4615&lt;=0,ISNUMBER(MATCH(B4615,NonProduct,0)),LEFT(B4615,5)="gift_",H4615&lt;&gt;"United Kingdom"),"Drop","Keep")</f>
        <v/>
      </c>
    </row>
    <row r="4616">
      <c r="A4616" t="n">
        <v>540373</v>
      </c>
      <c r="B4616" t="n">
        <v>21843</v>
      </c>
      <c r="C4616" t="inlineStr">
        <is>
          <t>RED RETROSPOT CAKE STAND</t>
        </is>
      </c>
      <c r="D4616" t="n">
        <v>2</v>
      </c>
      <c r="E4616" s="8" t="n">
        <v>40549.71527777778</v>
      </c>
      <c r="F4616" s="9" t="n">
        <v>10.95</v>
      </c>
      <c r="G4616" t="n">
        <v>13280</v>
      </c>
      <c r="H4616" t="inlineStr">
        <is>
          <t>United Kingdom</t>
        </is>
      </c>
      <c r="I4616" s="10">
        <f>IF(OR(G4616="",LEFT(A4616,1)="C",D4616&lt;=0,F4616&lt;=0,ISNUMBER(MATCH(B4616,NonProduct,0)),LEFT(B4616,5)="gift_",H4616&lt;&gt;"United Kingdom"),"Drop","Keep")</f>
        <v/>
      </c>
    </row>
    <row r="4617">
      <c r="A4617" t="n">
        <v>540373</v>
      </c>
      <c r="B4617" t="n">
        <v>21533</v>
      </c>
      <c r="C4617" t="inlineStr">
        <is>
          <t>RETROSPOT LARGE MILK JUG</t>
        </is>
      </c>
      <c r="D4617" t="n">
        <v>1</v>
      </c>
      <c r="E4617" s="8" t="n">
        <v>40549.71527777778</v>
      </c>
      <c r="F4617" s="9" t="n">
        <v>4.95</v>
      </c>
      <c r="G4617" t="n">
        <v>13280</v>
      </c>
      <c r="H4617" t="inlineStr">
        <is>
          <t>United Kingdom</t>
        </is>
      </c>
      <c r="I4617" s="10">
        <f>IF(OR(G4617="",LEFT(A4617,1)="C",D4617&lt;=0,F4617&lt;=0,ISNUMBER(MATCH(B4617,NonProduct,0)),LEFT(B4617,5)="gift_",H4617&lt;&gt;"United Kingdom"),"Drop","Keep")</f>
        <v/>
      </c>
    </row>
    <row r="4618">
      <c r="A4618" t="n">
        <v>540373</v>
      </c>
      <c r="B4618" t="n">
        <v>22457</v>
      </c>
      <c r="C4618" t="inlineStr">
        <is>
          <t xml:space="preserve">NATURAL SLATE HEART CHALKBOARD </t>
        </is>
      </c>
      <c r="D4618" t="n">
        <v>3</v>
      </c>
      <c r="E4618" s="8" t="n">
        <v>40549.71527777778</v>
      </c>
      <c r="F4618" s="9" t="n">
        <v>2.95</v>
      </c>
      <c r="G4618" t="n">
        <v>13280</v>
      </c>
      <c r="H4618" t="inlineStr">
        <is>
          <t>United Kingdom</t>
        </is>
      </c>
      <c r="I4618" s="10">
        <f>IF(OR(G4618="",LEFT(A4618,1)="C",D4618&lt;=0,F4618&lt;=0,ISNUMBER(MATCH(B4618,NonProduct,0)),LEFT(B4618,5)="gift_",H4618&lt;&gt;"United Kingdom"),"Drop","Keep")</f>
        <v/>
      </c>
    </row>
    <row r="4619">
      <c r="A4619" t="n">
        <v>540373</v>
      </c>
      <c r="B4619" t="n">
        <v>21844</v>
      </c>
      <c r="C4619" t="inlineStr">
        <is>
          <t>RED RETROSPOT MUG</t>
        </is>
      </c>
      <c r="D4619" t="n">
        <v>6</v>
      </c>
      <c r="E4619" s="8" t="n">
        <v>40549.71527777778</v>
      </c>
      <c r="F4619" s="9" t="n">
        <v>2.95</v>
      </c>
      <c r="G4619" t="n">
        <v>13280</v>
      </c>
      <c r="H4619" t="inlineStr">
        <is>
          <t>United Kingdom</t>
        </is>
      </c>
      <c r="I4619" s="10">
        <f>IF(OR(G4619="",LEFT(A4619,1)="C",D4619&lt;=0,F4619&lt;=0,ISNUMBER(MATCH(B4619,NonProduct,0)),LEFT(B4619,5)="gift_",H4619&lt;&gt;"United Kingdom"),"Drop","Keep")</f>
        <v/>
      </c>
    </row>
    <row r="4620">
      <c r="A4620" t="n">
        <v>540373</v>
      </c>
      <c r="B4620" t="n">
        <v>20725</v>
      </c>
      <c r="C4620" t="inlineStr">
        <is>
          <t>LUNCH BAG RED RETROSPOT</t>
        </is>
      </c>
      <c r="D4620" t="n">
        <v>10</v>
      </c>
      <c r="E4620" s="8" t="n">
        <v>40549.71527777778</v>
      </c>
      <c r="F4620" s="9" t="n">
        <v>1.65</v>
      </c>
      <c r="G4620" t="n">
        <v>13280</v>
      </c>
      <c r="H4620" t="inlineStr">
        <is>
          <t>United Kingdom</t>
        </is>
      </c>
      <c r="I4620" s="10">
        <f>IF(OR(G4620="",LEFT(A4620,1)="C",D4620&lt;=0,F4620&lt;=0,ISNUMBER(MATCH(B4620,NonProduct,0)),LEFT(B4620,5)="gift_",H4620&lt;&gt;"United Kingdom"),"Drop","Keep")</f>
        <v/>
      </c>
    </row>
    <row r="4621">
      <c r="A4621" t="n">
        <v>540373</v>
      </c>
      <c r="B4621" t="n">
        <v>21936</v>
      </c>
      <c r="C4621" t="inlineStr">
        <is>
          <t>RED RETROSPOT PICNIC BAG</t>
        </is>
      </c>
      <c r="D4621" t="n">
        <v>3</v>
      </c>
      <c r="E4621" s="8" t="n">
        <v>40549.71527777778</v>
      </c>
      <c r="F4621" s="9" t="n">
        <v>2.95</v>
      </c>
      <c r="G4621" t="n">
        <v>13280</v>
      </c>
      <c r="H4621" t="inlineStr">
        <is>
          <t>United Kingdom</t>
        </is>
      </c>
      <c r="I4621" s="10">
        <f>IF(OR(G4621="",LEFT(A4621,1)="C",D4621&lt;=0,F4621&lt;=0,ISNUMBER(MATCH(B4621,NonProduct,0)),LEFT(B4621,5)="gift_",H4621&lt;&gt;"United Kingdom"),"Drop","Keep")</f>
        <v/>
      </c>
    </row>
    <row r="4622">
      <c r="A4622" t="n">
        <v>540373</v>
      </c>
      <c r="B4622" t="n">
        <v>22352</v>
      </c>
      <c r="C4622" t="inlineStr">
        <is>
          <t xml:space="preserve">LUNCH BOX WITH CUTLERY RETROSPOT </t>
        </is>
      </c>
      <c r="D4622" t="n">
        <v>1</v>
      </c>
      <c r="E4622" s="8" t="n">
        <v>40549.71527777778</v>
      </c>
      <c r="F4622" s="9" t="n">
        <v>2.55</v>
      </c>
      <c r="G4622" t="n">
        <v>13280</v>
      </c>
      <c r="H4622" t="inlineStr">
        <is>
          <t>United Kingdom</t>
        </is>
      </c>
      <c r="I4622" s="10">
        <f>IF(OR(G4622="",LEFT(A4622,1)="C",D4622&lt;=0,F4622&lt;=0,ISNUMBER(MATCH(B4622,NonProduct,0)),LEFT(B4622,5)="gift_",H4622&lt;&gt;"United Kingdom"),"Drop","Keep")</f>
        <v/>
      </c>
    </row>
    <row r="4623">
      <c r="A4623" t="n">
        <v>540373</v>
      </c>
      <c r="B4623" t="n">
        <v>22312</v>
      </c>
      <c r="C4623" t="inlineStr">
        <is>
          <t>OFFICE MUG WARMER POLKADOT</t>
        </is>
      </c>
      <c r="D4623" t="n">
        <v>1</v>
      </c>
      <c r="E4623" s="8" t="n">
        <v>40549.71527777778</v>
      </c>
      <c r="F4623" s="9" t="n">
        <v>2.95</v>
      </c>
      <c r="G4623" t="n">
        <v>13280</v>
      </c>
      <c r="H4623" t="inlineStr">
        <is>
          <t>United Kingdom</t>
        </is>
      </c>
      <c r="I4623" s="10">
        <f>IF(OR(G4623="",LEFT(A4623,1)="C",D4623&lt;=0,F4623&lt;=0,ISNUMBER(MATCH(B4623,NonProduct,0)),LEFT(B4623,5)="gift_",H4623&lt;&gt;"United Kingdom"),"Drop","Keep")</f>
        <v/>
      </c>
    </row>
    <row r="4624">
      <c r="A4624" t="n">
        <v>540373</v>
      </c>
      <c r="B4624" t="n">
        <v>21217</v>
      </c>
      <c r="C4624" t="inlineStr">
        <is>
          <t>RED RETROSPOT ROUND CAKE TINS</t>
        </is>
      </c>
      <c r="D4624" t="n">
        <v>1</v>
      </c>
      <c r="E4624" s="8" t="n">
        <v>40549.71527777778</v>
      </c>
      <c r="F4624" s="9" t="n">
        <v>9.949999999999999</v>
      </c>
      <c r="G4624" t="n">
        <v>13280</v>
      </c>
      <c r="H4624" t="inlineStr">
        <is>
          <t>United Kingdom</t>
        </is>
      </c>
      <c r="I4624" s="10">
        <f>IF(OR(G4624="",LEFT(A4624,1)="C",D4624&lt;=0,F4624&lt;=0,ISNUMBER(MATCH(B4624,NonProduct,0)),LEFT(B4624,5)="gift_",H4624&lt;&gt;"United Kingdom"),"Drop","Keep")</f>
        <v/>
      </c>
    </row>
    <row r="4625">
      <c r="A4625" t="n">
        <v>540373</v>
      </c>
      <c r="B4625" t="n">
        <v>22071</v>
      </c>
      <c r="C4625" t="inlineStr">
        <is>
          <t xml:space="preserve">SMALL WHITE RETROSPOT MUG IN BOX </t>
        </is>
      </c>
      <c r="D4625" t="n">
        <v>4</v>
      </c>
      <c r="E4625" s="8" t="n">
        <v>40549.71527777778</v>
      </c>
      <c r="F4625" s="9" t="n">
        <v>3.75</v>
      </c>
      <c r="G4625" t="n">
        <v>13280</v>
      </c>
      <c r="H4625" t="inlineStr">
        <is>
          <t>United Kingdom</t>
        </is>
      </c>
      <c r="I4625" s="10">
        <f>IF(OR(G4625="",LEFT(A4625,1)="C",D4625&lt;=0,F4625&lt;=0,ISNUMBER(MATCH(B4625,NonProduct,0)),LEFT(B4625,5)="gift_",H4625&lt;&gt;"United Kingdom"),"Drop","Keep")</f>
        <v/>
      </c>
    </row>
    <row r="4626">
      <c r="A4626" t="n">
        <v>540373</v>
      </c>
      <c r="B4626" t="n">
        <v>22352</v>
      </c>
      <c r="C4626" t="inlineStr">
        <is>
          <t xml:space="preserve">LUNCH BOX WITH CUTLERY RETROSPOT </t>
        </is>
      </c>
      <c r="D4626" t="n">
        <v>4</v>
      </c>
      <c r="E4626" s="8" t="n">
        <v>40549.71527777778</v>
      </c>
      <c r="F4626" s="9" t="n">
        <v>2.55</v>
      </c>
      <c r="G4626" t="n">
        <v>13280</v>
      </c>
      <c r="H4626" t="inlineStr">
        <is>
          <t>United Kingdom</t>
        </is>
      </c>
      <c r="I4626" s="10">
        <f>IF(OR(G4626="",LEFT(A4626,1)="C",D4626&lt;=0,F4626&lt;=0,ISNUMBER(MATCH(B4626,NonProduct,0)),LEFT(B4626,5)="gift_",H4626&lt;&gt;"United Kingdom"),"Drop","Keep")</f>
        <v/>
      </c>
    </row>
    <row r="4627">
      <c r="A4627" t="n">
        <v>540373</v>
      </c>
      <c r="B4627" t="n">
        <v>22659</v>
      </c>
      <c r="C4627" t="inlineStr">
        <is>
          <t>LUNCH BOX I LOVE LONDON</t>
        </is>
      </c>
      <c r="D4627" t="n">
        <v>1</v>
      </c>
      <c r="E4627" s="8" t="n">
        <v>40549.71527777778</v>
      </c>
      <c r="F4627" s="9" t="n">
        <v>1.95</v>
      </c>
      <c r="G4627" t="n">
        <v>13280</v>
      </c>
      <c r="H4627" t="inlineStr">
        <is>
          <t>United Kingdom</t>
        </is>
      </c>
      <c r="I4627" s="10">
        <f>IF(OR(G4627="",LEFT(A4627,1)="C",D4627&lt;=0,F4627&lt;=0,ISNUMBER(MATCH(B4627,NonProduct,0)),LEFT(B4627,5)="gift_",H4627&lt;&gt;"United Kingdom"),"Drop","Keep")</f>
        <v/>
      </c>
    </row>
    <row r="4628">
      <c r="A4628" t="n">
        <v>540373</v>
      </c>
      <c r="B4628" t="n">
        <v>21034</v>
      </c>
      <c r="C4628" t="inlineStr">
        <is>
          <t>REX CASH+CARRY JUMBO SHOPPER</t>
        </is>
      </c>
      <c r="D4628" t="n">
        <v>4</v>
      </c>
      <c r="E4628" s="8" t="n">
        <v>40549.71527777778</v>
      </c>
      <c r="F4628" s="9" t="n">
        <v>0.95</v>
      </c>
      <c r="G4628" t="n">
        <v>13280</v>
      </c>
      <c r="H4628" t="inlineStr">
        <is>
          <t>United Kingdom</t>
        </is>
      </c>
      <c r="I4628" s="10">
        <f>IF(OR(G4628="",LEFT(A4628,1)="C",D4628&lt;=0,F4628&lt;=0,ISNUMBER(MATCH(B4628,NonProduct,0)),LEFT(B4628,5)="gift_",H4628&lt;&gt;"United Kingdom"),"Drop","Keep")</f>
        <v/>
      </c>
    </row>
    <row r="4629">
      <c r="A4629" t="n">
        <v>540374</v>
      </c>
      <c r="B4629" t="n">
        <v>22197</v>
      </c>
      <c r="C4629" t="inlineStr">
        <is>
          <t>SMALL POPCORN HOLDER</t>
        </is>
      </c>
      <c r="D4629" t="n">
        <v>24</v>
      </c>
      <c r="E4629" s="8" t="n">
        <v>40549.72152777778</v>
      </c>
      <c r="F4629" s="9" t="n">
        <v>0.85</v>
      </c>
      <c r="G4629" t="n">
        <v>15845</v>
      </c>
      <c r="H4629" t="inlineStr">
        <is>
          <t>United Kingdom</t>
        </is>
      </c>
      <c r="I4629" s="10">
        <f>IF(OR(G4629="",LEFT(A4629,1)="C",D4629&lt;=0,F4629&lt;=0,ISNUMBER(MATCH(B4629,NonProduct,0)),LEFT(B4629,5)="gift_",H4629&lt;&gt;"United Kingdom"),"Drop","Keep")</f>
        <v/>
      </c>
    </row>
    <row r="4630">
      <c r="A4630" t="n">
        <v>540374</v>
      </c>
      <c r="B4630" t="n">
        <v>22431</v>
      </c>
      <c r="C4630" t="inlineStr">
        <is>
          <t>WATERING CAN BLUE ELEPHANT</t>
        </is>
      </c>
      <c r="D4630" t="n">
        <v>12</v>
      </c>
      <c r="E4630" s="8" t="n">
        <v>40549.72152777778</v>
      </c>
      <c r="F4630" s="9" t="n">
        <v>1.95</v>
      </c>
      <c r="G4630" t="n">
        <v>15845</v>
      </c>
      <c r="H4630" t="inlineStr">
        <is>
          <t>United Kingdom</t>
        </is>
      </c>
      <c r="I4630" s="10">
        <f>IF(OR(G4630="",LEFT(A4630,1)="C",D4630&lt;=0,F4630&lt;=0,ISNUMBER(MATCH(B4630,NonProduct,0)),LEFT(B4630,5)="gift_",H4630&lt;&gt;"United Kingdom"),"Drop","Keep")</f>
        <v/>
      </c>
    </row>
    <row r="4631">
      <c r="A4631" t="n">
        <v>540374</v>
      </c>
      <c r="B4631" t="n">
        <v>22432</v>
      </c>
      <c r="C4631" t="inlineStr">
        <is>
          <t>WATERING CAN PINK BUNNY</t>
        </is>
      </c>
      <c r="D4631" t="n">
        <v>12</v>
      </c>
      <c r="E4631" s="8" t="n">
        <v>40549.72152777778</v>
      </c>
      <c r="F4631" s="9" t="n">
        <v>1.95</v>
      </c>
      <c r="G4631" t="n">
        <v>15845</v>
      </c>
      <c r="H4631" t="inlineStr">
        <is>
          <t>United Kingdom</t>
        </is>
      </c>
      <c r="I4631" s="10">
        <f>IF(OR(G4631="",LEFT(A4631,1)="C",D4631&lt;=0,F4631&lt;=0,ISNUMBER(MATCH(B4631,NonProduct,0)),LEFT(B4631,5)="gift_",H4631&lt;&gt;"United Kingdom"),"Drop","Keep")</f>
        <v/>
      </c>
    </row>
    <row r="4632">
      <c r="A4632" t="n">
        <v>540374</v>
      </c>
      <c r="B4632" t="n">
        <v>21672</v>
      </c>
      <c r="C4632" t="inlineStr">
        <is>
          <t>WHITE SPOT RED CERAMIC DRAWER KNOB</t>
        </is>
      </c>
      <c r="D4632" t="n">
        <v>12</v>
      </c>
      <c r="E4632" s="8" t="n">
        <v>40549.72152777778</v>
      </c>
      <c r="F4632" s="9" t="n">
        <v>1.25</v>
      </c>
      <c r="G4632" t="n">
        <v>15845</v>
      </c>
      <c r="H4632" t="inlineStr">
        <is>
          <t>United Kingdom</t>
        </is>
      </c>
      <c r="I4632" s="10">
        <f>IF(OR(G4632="",LEFT(A4632,1)="C",D4632&lt;=0,F4632&lt;=0,ISNUMBER(MATCH(B4632,NonProduct,0)),LEFT(B4632,5)="gift_",H4632&lt;&gt;"United Kingdom"),"Drop","Keep")</f>
        <v/>
      </c>
    </row>
    <row r="4633">
      <c r="A4633" t="n">
        <v>540374</v>
      </c>
      <c r="B4633" t="n">
        <v>21673</v>
      </c>
      <c r="C4633" t="inlineStr">
        <is>
          <t>WHITE SPOT BLUE CERAMIC DRAWER KNOB</t>
        </is>
      </c>
      <c r="D4633" t="n">
        <v>12</v>
      </c>
      <c r="E4633" s="8" t="n">
        <v>40549.72152777778</v>
      </c>
      <c r="F4633" s="9" t="n">
        <v>1.25</v>
      </c>
      <c r="G4633" t="n">
        <v>15845</v>
      </c>
      <c r="H4633" t="inlineStr">
        <is>
          <t>United Kingdom</t>
        </is>
      </c>
      <c r="I4633" s="10">
        <f>IF(OR(G4633="",LEFT(A4633,1)="C",D4633&lt;=0,F4633&lt;=0,ISNUMBER(MATCH(B4633,NonProduct,0)),LEFT(B4633,5)="gift_",H4633&lt;&gt;"United Kingdom"),"Drop","Keep")</f>
        <v/>
      </c>
    </row>
    <row r="4634">
      <c r="A4634" t="n">
        <v>540374</v>
      </c>
      <c r="B4634" t="n">
        <v>21668</v>
      </c>
      <c r="C4634" t="inlineStr">
        <is>
          <t>RED STRIPE CERAMIC DRAWER KNOB</t>
        </is>
      </c>
      <c r="D4634" t="n">
        <v>12</v>
      </c>
      <c r="E4634" s="8" t="n">
        <v>40549.72152777778</v>
      </c>
      <c r="F4634" s="9" t="n">
        <v>1.25</v>
      </c>
      <c r="G4634" t="n">
        <v>15845</v>
      </c>
      <c r="H4634" t="inlineStr">
        <is>
          <t>United Kingdom</t>
        </is>
      </c>
      <c r="I4634" s="10">
        <f>IF(OR(G4634="",LEFT(A4634,1)="C",D4634&lt;=0,F4634&lt;=0,ISNUMBER(MATCH(B4634,NonProduct,0)),LEFT(B4634,5)="gift_",H4634&lt;&gt;"United Kingdom"),"Drop","Keep")</f>
        <v/>
      </c>
    </row>
    <row r="4635">
      <c r="A4635" t="n">
        <v>540374</v>
      </c>
      <c r="B4635" t="n">
        <v>21669</v>
      </c>
      <c r="C4635" t="inlineStr">
        <is>
          <t>BLUE STRIPE CERAMIC DRAWER KNOB</t>
        </is>
      </c>
      <c r="D4635" t="n">
        <v>12</v>
      </c>
      <c r="E4635" s="8" t="n">
        <v>40549.72152777778</v>
      </c>
      <c r="F4635" s="9" t="n">
        <v>1.25</v>
      </c>
      <c r="G4635" t="n">
        <v>15845</v>
      </c>
      <c r="H4635" t="inlineStr">
        <is>
          <t>United Kingdom</t>
        </is>
      </c>
      <c r="I4635" s="10">
        <f>IF(OR(G4635="",LEFT(A4635,1)="C",D4635&lt;=0,F4635&lt;=0,ISNUMBER(MATCH(B4635,NonProduct,0)),LEFT(B4635,5)="gift_",H4635&lt;&gt;"United Kingdom"),"Drop","Keep")</f>
        <v/>
      </c>
    </row>
    <row r="4636">
      <c r="A4636" t="n">
        <v>540374</v>
      </c>
      <c r="B4636" t="n">
        <v>21670</v>
      </c>
      <c r="C4636" t="inlineStr">
        <is>
          <t>BLUE SPOT CERAMIC DRAWER KNOB</t>
        </is>
      </c>
      <c r="D4636" t="n">
        <v>12</v>
      </c>
      <c r="E4636" s="8" t="n">
        <v>40549.72152777778</v>
      </c>
      <c r="F4636" s="9" t="n">
        <v>1.25</v>
      </c>
      <c r="G4636" t="n">
        <v>15845</v>
      </c>
      <c r="H4636" t="inlineStr">
        <is>
          <t>United Kingdom</t>
        </is>
      </c>
      <c r="I4636" s="10">
        <f>IF(OR(G4636="",LEFT(A4636,1)="C",D4636&lt;=0,F4636&lt;=0,ISNUMBER(MATCH(B4636,NonProduct,0)),LEFT(B4636,5)="gift_",H4636&lt;&gt;"United Kingdom"),"Drop","Keep")</f>
        <v/>
      </c>
    </row>
    <row r="4637">
      <c r="A4637" t="n">
        <v>540374</v>
      </c>
      <c r="B4637" t="n">
        <v>21671</v>
      </c>
      <c r="C4637" t="inlineStr">
        <is>
          <t>RED SPOT CERAMIC DRAWER KNOB</t>
        </is>
      </c>
      <c r="D4637" t="n">
        <v>12</v>
      </c>
      <c r="E4637" s="8" t="n">
        <v>40549.72152777778</v>
      </c>
      <c r="F4637" s="9" t="n">
        <v>1.25</v>
      </c>
      <c r="G4637" t="n">
        <v>15845</v>
      </c>
      <c r="H4637" t="inlineStr">
        <is>
          <t>United Kingdom</t>
        </is>
      </c>
      <c r="I4637" s="10">
        <f>IF(OR(G4637="",LEFT(A4637,1)="C",D4637&lt;=0,F4637&lt;=0,ISNUMBER(MATCH(B4637,NonProduct,0)),LEFT(B4637,5)="gift_",H4637&lt;&gt;"United Kingdom"),"Drop","Keep")</f>
        <v/>
      </c>
    </row>
    <row r="4638">
      <c r="A4638" t="n">
        <v>540374</v>
      </c>
      <c r="B4638" t="n">
        <v>84879</v>
      </c>
      <c r="C4638" t="inlineStr">
        <is>
          <t>ASSORTED COLOUR BIRD ORNAMENT</t>
        </is>
      </c>
      <c r="D4638" t="n">
        <v>24</v>
      </c>
      <c r="E4638" s="8" t="n">
        <v>40549.72152777778</v>
      </c>
      <c r="F4638" s="9" t="n">
        <v>1.69</v>
      </c>
      <c r="G4638" t="n">
        <v>15845</v>
      </c>
      <c r="H4638" t="inlineStr">
        <is>
          <t>United Kingdom</t>
        </is>
      </c>
      <c r="I4638" s="10">
        <f>IF(OR(G4638="",LEFT(A4638,1)="C",D4638&lt;=0,F4638&lt;=0,ISNUMBER(MATCH(B4638,NonProduct,0)),LEFT(B4638,5)="gift_",H4638&lt;&gt;"United Kingdom"),"Drop","Keep")</f>
        <v/>
      </c>
    </row>
    <row r="4639">
      <c r="A4639" t="n">
        <v>540374</v>
      </c>
      <c r="B4639" t="n">
        <v>22384</v>
      </c>
      <c r="C4639" t="inlineStr">
        <is>
          <t>LUNCH BAG PINK POLKADOT</t>
        </is>
      </c>
      <c r="D4639" t="n">
        <v>20</v>
      </c>
      <c r="E4639" s="8" t="n">
        <v>40549.72152777778</v>
      </c>
      <c r="F4639" s="9" t="n">
        <v>1.65</v>
      </c>
      <c r="G4639" t="n">
        <v>15845</v>
      </c>
      <c r="H4639" t="inlineStr">
        <is>
          <t>United Kingdom</t>
        </is>
      </c>
      <c r="I4639" s="10">
        <f>IF(OR(G4639="",LEFT(A4639,1)="C",D4639&lt;=0,F4639&lt;=0,ISNUMBER(MATCH(B4639,NonProduct,0)),LEFT(B4639,5)="gift_",H4639&lt;&gt;"United Kingdom"),"Drop","Keep")</f>
        <v/>
      </c>
    </row>
    <row r="4640">
      <c r="A4640" t="n">
        <v>540374</v>
      </c>
      <c r="B4640" t="n">
        <v>22382</v>
      </c>
      <c r="C4640" t="inlineStr">
        <is>
          <t xml:space="preserve">LUNCH BAG SPACEBOY DESIGN </t>
        </is>
      </c>
      <c r="D4640" t="n">
        <v>20</v>
      </c>
      <c r="E4640" s="8" t="n">
        <v>40549.72152777778</v>
      </c>
      <c r="F4640" s="9" t="n">
        <v>1.65</v>
      </c>
      <c r="G4640" t="n">
        <v>15845</v>
      </c>
      <c r="H4640" t="inlineStr">
        <is>
          <t>United Kingdom</t>
        </is>
      </c>
      <c r="I4640" s="10">
        <f>IF(OR(G4640="",LEFT(A4640,1)="C",D4640&lt;=0,F4640&lt;=0,ISNUMBER(MATCH(B4640,NonProduct,0)),LEFT(B4640,5)="gift_",H4640&lt;&gt;"United Kingdom"),"Drop","Keep")</f>
        <v/>
      </c>
    </row>
    <row r="4641">
      <c r="A4641" t="n">
        <v>540374</v>
      </c>
      <c r="B4641" t="n">
        <v>22198</v>
      </c>
      <c r="C4641" t="inlineStr">
        <is>
          <t xml:space="preserve">LARGE POPCORN HOLDER </t>
        </is>
      </c>
      <c r="D4641" t="n">
        <v>24</v>
      </c>
      <c r="E4641" s="8" t="n">
        <v>40549.72152777778</v>
      </c>
      <c r="F4641" s="9" t="n">
        <v>1.65</v>
      </c>
      <c r="G4641" t="n">
        <v>15845</v>
      </c>
      <c r="H4641" t="inlineStr">
        <is>
          <t>United Kingdom</t>
        </is>
      </c>
      <c r="I4641" s="10">
        <f>IF(OR(G4641="",LEFT(A4641,1)="C",D4641&lt;=0,F4641&lt;=0,ISNUMBER(MATCH(B4641,NonProduct,0)),LEFT(B4641,5)="gift_",H4641&lt;&gt;"United Kingdom"),"Drop","Keep")</f>
        <v/>
      </c>
    </row>
    <row r="4642">
      <c r="A4642" t="n">
        <v>540375</v>
      </c>
      <c r="B4642" t="n">
        <v>22526</v>
      </c>
      <c r="C4642" t="inlineStr">
        <is>
          <t xml:space="preserve">WHEELBARROW FOR CHILDREN </t>
        </is>
      </c>
      <c r="D4642" t="n">
        <v>1</v>
      </c>
      <c r="E4642" s="8" t="n">
        <v>40549.72638888889</v>
      </c>
      <c r="F4642" s="9" t="n">
        <v>12.75</v>
      </c>
      <c r="H4642" t="inlineStr">
        <is>
          <t>United Kingdom</t>
        </is>
      </c>
      <c r="I4642" s="10">
        <f>IF(OR(G4642="",LEFT(A4642,1)="C",D4642&lt;=0,F4642&lt;=0,ISNUMBER(MATCH(B4642,NonProduct,0)),LEFT(B4642,5)="gift_",H4642&lt;&gt;"United Kingdom"),"Drop","Keep")</f>
        <v/>
      </c>
    </row>
    <row r="4643">
      <c r="A4643" t="inlineStr">
        <is>
          <t>C540376</t>
        </is>
      </c>
      <c r="B4643" t="n">
        <v>22623</v>
      </c>
      <c r="C4643" t="inlineStr">
        <is>
          <t xml:space="preserve">BOX OF VINTAGE JIGSAW BLOCKS </t>
        </is>
      </c>
      <c r="D4643" t="n">
        <v>-1</v>
      </c>
      <c r="E4643" s="8" t="n">
        <v>40549.72708333333</v>
      </c>
      <c r="F4643" s="9" t="n">
        <v>4.95</v>
      </c>
      <c r="G4643" t="n">
        <v>13488</v>
      </c>
      <c r="H4643" t="inlineStr">
        <is>
          <t>United Kingdom</t>
        </is>
      </c>
      <c r="I4643" s="10">
        <f>IF(OR(G4643="",LEFT(A4643,1)="C",D4643&lt;=0,F4643&lt;=0,ISNUMBER(MATCH(B4643,NonProduct,0)),LEFT(B4643,5)="gift_",H4643&lt;&gt;"United Kingdom"),"Drop","Keep")</f>
        <v/>
      </c>
    </row>
    <row r="4644">
      <c r="A4644" t="inlineStr">
        <is>
          <t>C540377</t>
        </is>
      </c>
      <c r="B4644" t="n">
        <v>21911</v>
      </c>
      <c r="C4644" t="inlineStr">
        <is>
          <t xml:space="preserve">GARDEN METAL SIGN </t>
        </is>
      </c>
      <c r="D4644" t="n">
        <v>-12</v>
      </c>
      <c r="E4644" s="8" t="n">
        <v>40549.72986111111</v>
      </c>
      <c r="F4644" s="9" t="n">
        <v>1.65</v>
      </c>
      <c r="G4644" t="n">
        <v>16656</v>
      </c>
      <c r="H4644" t="inlineStr">
        <is>
          <t>United Kingdom</t>
        </is>
      </c>
      <c r="I4644" s="10">
        <f>IF(OR(G4644="",LEFT(A4644,1)="C",D4644&lt;=0,F4644&lt;=0,ISNUMBER(MATCH(B4644,NonProduct,0)),LEFT(B4644,5)="gift_",H4644&lt;&gt;"United Kingdom"),"Drop","Keep")</f>
        <v/>
      </c>
    </row>
    <row r="4645">
      <c r="A4645" t="inlineStr">
        <is>
          <t>C540377</t>
        </is>
      </c>
      <c r="B4645" t="n">
        <v>21259</v>
      </c>
      <c r="C4645" t="inlineStr">
        <is>
          <t xml:space="preserve">VICTORIAN SEWING BOX SMALL </t>
        </is>
      </c>
      <c r="D4645" t="n">
        <v>-3</v>
      </c>
      <c r="E4645" s="8" t="n">
        <v>40549.72986111111</v>
      </c>
      <c r="F4645" s="9" t="n">
        <v>4.95</v>
      </c>
      <c r="G4645" t="n">
        <v>16656</v>
      </c>
      <c r="H4645" t="inlineStr">
        <is>
          <t>United Kingdom</t>
        </is>
      </c>
      <c r="I4645" s="10">
        <f>IF(OR(G4645="",LEFT(A4645,1)="C",D4645&lt;=0,F4645&lt;=0,ISNUMBER(MATCH(B4645,NonProduct,0)),LEFT(B4645,5)="gift_",H4645&lt;&gt;"United Kingdom"),"Drop","Keep")</f>
        <v/>
      </c>
    </row>
    <row r="4646">
      <c r="A4646" t="inlineStr">
        <is>
          <t>C540378</t>
        </is>
      </c>
      <c r="B4646" t="n">
        <v>21445</v>
      </c>
      <c r="C4646" t="inlineStr">
        <is>
          <t>12 PINK ROSE PEG PLACE SETTINGS</t>
        </is>
      </c>
      <c r="D4646" t="n">
        <v>-4</v>
      </c>
      <c r="E4646" s="8" t="n">
        <v>40549.73055555556</v>
      </c>
      <c r="F4646" s="9" t="n">
        <v>1.25</v>
      </c>
      <c r="G4646" t="n">
        <v>13715</v>
      </c>
      <c r="H4646" t="inlineStr">
        <is>
          <t>United Kingdom</t>
        </is>
      </c>
      <c r="I4646" s="10">
        <f>IF(OR(G4646="",LEFT(A4646,1)="C",D4646&lt;=0,F4646&lt;=0,ISNUMBER(MATCH(B4646,NonProduct,0)),LEFT(B4646,5)="gift_",H4646&lt;&gt;"United Kingdom"),"Drop","Keep")</f>
        <v/>
      </c>
    </row>
    <row r="4647">
      <c r="A4647" t="inlineStr">
        <is>
          <t>C540379</t>
        </is>
      </c>
      <c r="B4647" t="inlineStr">
        <is>
          <t>84279P</t>
        </is>
      </c>
      <c r="C4647" t="inlineStr">
        <is>
          <t>CHERRY BLOSSOM  DECORATIVE FLASK</t>
        </is>
      </c>
      <c r="D4647" t="n">
        <v>-2</v>
      </c>
      <c r="E4647" s="8" t="n">
        <v>40549.73194444444</v>
      </c>
      <c r="F4647" s="9" t="n">
        <v>3.75</v>
      </c>
      <c r="G4647" t="n">
        <v>15101</v>
      </c>
      <c r="H4647" t="inlineStr">
        <is>
          <t>United Kingdom</t>
        </is>
      </c>
      <c r="I4647" s="10">
        <f>IF(OR(G4647="",LEFT(A4647,1)="C",D4647&lt;=0,F4647&lt;=0,ISNUMBER(MATCH(B4647,NonProduct,0)),LEFT(B4647,5)="gift_",H4647&lt;&gt;"United Kingdom"),"Drop","Keep")</f>
        <v/>
      </c>
    </row>
    <row r="4648">
      <c r="A4648" t="inlineStr">
        <is>
          <t>C540380</t>
        </is>
      </c>
      <c r="B4648" t="n">
        <v>84945</v>
      </c>
      <c r="C4648" t="inlineStr">
        <is>
          <t>MULTI COLOUR SILVER T-LIGHT HOLDER</t>
        </is>
      </c>
      <c r="D4648" t="n">
        <v>-7</v>
      </c>
      <c r="E4648" s="8" t="n">
        <v>40549.73333333333</v>
      </c>
      <c r="F4648" s="9" t="n">
        <v>0.85</v>
      </c>
      <c r="G4648" t="n">
        <v>16094</v>
      </c>
      <c r="H4648" t="inlineStr">
        <is>
          <t>United Kingdom</t>
        </is>
      </c>
      <c r="I4648" s="10">
        <f>IF(OR(G4648="",LEFT(A4648,1)="C",D4648&lt;=0,F4648&lt;=0,ISNUMBER(MATCH(B4648,NonProduct,0)),LEFT(B4648,5)="gift_",H4648&lt;&gt;"United Kingdom"),"Drop","Keep")</f>
        <v/>
      </c>
    </row>
    <row r="4649">
      <c r="A4649" t="inlineStr">
        <is>
          <t>C540380</t>
        </is>
      </c>
      <c r="B4649" t="n">
        <v>71053</v>
      </c>
      <c r="C4649" t="inlineStr">
        <is>
          <t>WHITE METAL LANTERN</t>
        </is>
      </c>
      <c r="D4649" t="n">
        <v>-5</v>
      </c>
      <c r="E4649" s="8" t="n">
        <v>40549.73333333333</v>
      </c>
      <c r="F4649" s="9" t="n">
        <v>3.75</v>
      </c>
      <c r="G4649" t="n">
        <v>16094</v>
      </c>
      <c r="H4649" t="inlineStr">
        <is>
          <t>United Kingdom</t>
        </is>
      </c>
      <c r="I4649" s="10">
        <f>IF(OR(G4649="",LEFT(A4649,1)="C",D4649&lt;=0,F4649&lt;=0,ISNUMBER(MATCH(B4649,NonProduct,0)),LEFT(B4649,5)="gift_",H4649&lt;&gt;"United Kingdom"),"Drop","Keep")</f>
        <v/>
      </c>
    </row>
    <row r="4650">
      <c r="A4650" t="inlineStr">
        <is>
          <t>C540381</t>
        </is>
      </c>
      <c r="B4650" t="n">
        <v>22962</v>
      </c>
      <c r="C4650" t="inlineStr">
        <is>
          <t>JAM JAR WITH PINK LID</t>
        </is>
      </c>
      <c r="D4650" t="n">
        <v>-1</v>
      </c>
      <c r="E4650" s="8" t="n">
        <v>40549.73402777778</v>
      </c>
      <c r="F4650" s="9" t="n">
        <v>0.72</v>
      </c>
      <c r="G4650" t="n">
        <v>16705</v>
      </c>
      <c r="H4650" t="inlineStr">
        <is>
          <t>United Kingdom</t>
        </is>
      </c>
      <c r="I4650" s="10">
        <f>IF(OR(G4650="",LEFT(A4650,1)="C",D4650&lt;=0,F4650&lt;=0,ISNUMBER(MATCH(B4650,NonProduct,0)),LEFT(B4650,5)="gift_",H4650&lt;&gt;"United Kingdom"),"Drop","Keep")</f>
        <v/>
      </c>
    </row>
    <row r="4651">
      <c r="A4651" t="inlineStr">
        <is>
          <t>C540382</t>
        </is>
      </c>
      <c r="B4651" t="n">
        <v>21868</v>
      </c>
      <c r="C4651" t="inlineStr">
        <is>
          <t>POTTING SHED TEA MUG</t>
        </is>
      </c>
      <c r="D4651" t="n">
        <v>-4</v>
      </c>
      <c r="E4651" s="8" t="n">
        <v>40549.73472222222</v>
      </c>
      <c r="F4651" s="9" t="n">
        <v>1.25</v>
      </c>
      <c r="G4651" t="n">
        <v>12957</v>
      </c>
      <c r="H4651" t="inlineStr">
        <is>
          <t>United Kingdom</t>
        </is>
      </c>
      <c r="I4651" s="10">
        <f>IF(OR(G4651="",LEFT(A4651,1)="C",D4651&lt;=0,F4651&lt;=0,ISNUMBER(MATCH(B4651,NonProduct,0)),LEFT(B4651,5)="gift_",H4651&lt;&gt;"United Kingdom"),"Drop","Keep")</f>
        <v/>
      </c>
    </row>
    <row r="4652">
      <c r="A4652" t="inlineStr">
        <is>
          <t>C540382</t>
        </is>
      </c>
      <c r="B4652" t="n">
        <v>84949</v>
      </c>
      <c r="C4652" t="inlineStr">
        <is>
          <t>SILVER HANGING T-LIGHT HOLDER</t>
        </is>
      </c>
      <c r="D4652" t="n">
        <v>-1</v>
      </c>
      <c r="E4652" s="8" t="n">
        <v>40549.73472222222</v>
      </c>
      <c r="F4652" s="9" t="n">
        <v>1.65</v>
      </c>
      <c r="G4652" t="n">
        <v>12957</v>
      </c>
      <c r="H4652" t="inlineStr">
        <is>
          <t>United Kingdom</t>
        </is>
      </c>
      <c r="I4652" s="10">
        <f>IF(OR(G4652="",LEFT(A4652,1)="C",D4652&lt;=0,F4652&lt;=0,ISNUMBER(MATCH(B4652,NonProduct,0)),LEFT(B4652,5)="gift_",H4652&lt;&gt;"United Kingdom"),"Drop","Keep")</f>
        <v/>
      </c>
    </row>
    <row r="4653">
      <c r="A4653" t="n">
        <v>540383</v>
      </c>
      <c r="B4653" t="inlineStr">
        <is>
          <t>47590B</t>
        </is>
      </c>
      <c r="C4653" t="inlineStr">
        <is>
          <t>PINK HAPPY BIRTHDAY BUNTING</t>
        </is>
      </c>
      <c r="D4653" t="n">
        <v>50</v>
      </c>
      <c r="E4653" s="8" t="n">
        <v>40549.74097222222</v>
      </c>
      <c r="F4653" s="9" t="n">
        <v>4.65</v>
      </c>
      <c r="G4653" t="n">
        <v>16422</v>
      </c>
      <c r="H4653" t="inlineStr">
        <is>
          <t>United Kingdom</t>
        </is>
      </c>
      <c r="I4653" s="10">
        <f>IF(OR(G4653="",LEFT(A4653,1)="C",D4653&lt;=0,F4653&lt;=0,ISNUMBER(MATCH(B4653,NonProduct,0)),LEFT(B4653,5)="gift_",H4653&lt;&gt;"United Kingdom"),"Drop","Keep")</f>
        <v/>
      </c>
    </row>
    <row r="4654">
      <c r="A4654" t="n">
        <v>540383</v>
      </c>
      <c r="B4654" t="n">
        <v>22152</v>
      </c>
      <c r="C4654" t="inlineStr">
        <is>
          <t>PLACE SETTING WHITE STAR</t>
        </is>
      </c>
      <c r="D4654" t="n">
        <v>48</v>
      </c>
      <c r="E4654" s="8" t="n">
        <v>40549.74097222222</v>
      </c>
      <c r="F4654" s="9" t="n">
        <v>0.42</v>
      </c>
      <c r="G4654" t="n">
        <v>16422</v>
      </c>
      <c r="H4654" t="inlineStr">
        <is>
          <t>United Kingdom</t>
        </is>
      </c>
      <c r="I4654" s="10">
        <f>IF(OR(G4654="",LEFT(A4654,1)="C",D4654&lt;=0,F4654&lt;=0,ISNUMBER(MATCH(B4654,NonProduct,0)),LEFT(B4654,5)="gift_",H4654&lt;&gt;"United Kingdom"),"Drop","Keep")</f>
        <v/>
      </c>
    </row>
    <row r="4655">
      <c r="A4655" t="n">
        <v>540383</v>
      </c>
      <c r="B4655" t="n">
        <v>22084</v>
      </c>
      <c r="C4655" t="inlineStr">
        <is>
          <t>PAPER CHAIN KIT EMPIRE</t>
        </is>
      </c>
      <c r="D4655" t="n">
        <v>12</v>
      </c>
      <c r="E4655" s="8" t="n">
        <v>40549.74097222222</v>
      </c>
      <c r="F4655" s="9" t="n">
        <v>2.95</v>
      </c>
      <c r="G4655" t="n">
        <v>16422</v>
      </c>
      <c r="H4655" t="inlineStr">
        <is>
          <t>United Kingdom</t>
        </is>
      </c>
      <c r="I4655" s="10">
        <f>IF(OR(G4655="",LEFT(A4655,1)="C",D4655&lt;=0,F4655&lt;=0,ISNUMBER(MATCH(B4655,NonProduct,0)),LEFT(B4655,5)="gift_",H4655&lt;&gt;"United Kingdom"),"Drop","Keep")</f>
        <v/>
      </c>
    </row>
    <row r="4656">
      <c r="A4656" t="n">
        <v>540383</v>
      </c>
      <c r="B4656" t="n">
        <v>22499</v>
      </c>
      <c r="C4656" t="inlineStr">
        <is>
          <t>WOODEN UNION JACK BUNTING</t>
        </is>
      </c>
      <c r="D4656" t="n">
        <v>9</v>
      </c>
      <c r="E4656" s="8" t="n">
        <v>40549.74097222222</v>
      </c>
      <c r="F4656" s="9" t="n">
        <v>5.95</v>
      </c>
      <c r="G4656" t="n">
        <v>16422</v>
      </c>
      <c r="H4656" t="inlineStr">
        <is>
          <t>United Kingdom</t>
        </is>
      </c>
      <c r="I4656" s="10">
        <f>IF(OR(G4656="",LEFT(A4656,1)="C",D4656&lt;=0,F4656&lt;=0,ISNUMBER(MATCH(B4656,NonProduct,0)),LEFT(B4656,5)="gift_",H4656&lt;&gt;"United Kingdom"),"Drop","Keep")</f>
        <v/>
      </c>
    </row>
    <row r="4657">
      <c r="A4657" t="n">
        <v>540383</v>
      </c>
      <c r="B4657" t="n">
        <v>21948</v>
      </c>
      <c r="C4657" t="inlineStr">
        <is>
          <t>SET OF 6 CAKE CHOPSTICKS</t>
        </is>
      </c>
      <c r="D4657" t="n">
        <v>36</v>
      </c>
      <c r="E4657" s="8" t="n">
        <v>40549.74097222222</v>
      </c>
      <c r="F4657" s="9" t="n">
        <v>1.25</v>
      </c>
      <c r="G4657" t="n">
        <v>16422</v>
      </c>
      <c r="H4657" t="inlineStr">
        <is>
          <t>United Kingdom</t>
        </is>
      </c>
      <c r="I4657" s="10">
        <f>IF(OR(G4657="",LEFT(A4657,1)="C",D4657&lt;=0,F4657&lt;=0,ISNUMBER(MATCH(B4657,NonProduct,0)),LEFT(B4657,5)="gift_",H4657&lt;&gt;"United Kingdom"),"Drop","Keep")</f>
        <v/>
      </c>
    </row>
    <row r="4658">
      <c r="A4658" t="n">
        <v>540383</v>
      </c>
      <c r="B4658" t="n">
        <v>40016</v>
      </c>
      <c r="C4658" t="inlineStr">
        <is>
          <t>CHINESE DRAGON PAPER LANTERNS</t>
        </is>
      </c>
      <c r="D4658" t="n">
        <v>48</v>
      </c>
      <c r="E4658" s="8" t="n">
        <v>40549.74097222222</v>
      </c>
      <c r="F4658" s="9" t="n">
        <v>0.42</v>
      </c>
      <c r="G4658" t="n">
        <v>16422</v>
      </c>
      <c r="H4658" t="inlineStr">
        <is>
          <t>United Kingdom</t>
        </is>
      </c>
      <c r="I4658" s="10">
        <f>IF(OR(G4658="",LEFT(A4658,1)="C",D4658&lt;=0,F4658&lt;=0,ISNUMBER(MATCH(B4658,NonProduct,0)),LEFT(B4658,5)="gift_",H4658&lt;&gt;"United Kingdom"),"Drop","Keep")</f>
        <v/>
      </c>
    </row>
    <row r="4659">
      <c r="A4659" t="inlineStr">
        <is>
          <t>C540384</t>
        </is>
      </c>
      <c r="B4659" t="n">
        <v>22384</v>
      </c>
      <c r="C4659" t="inlineStr">
        <is>
          <t>LUNCH BAG PINK POLKADOT</t>
        </is>
      </c>
      <c r="D4659" t="n">
        <v>-1</v>
      </c>
      <c r="E4659" s="8" t="n">
        <v>40549.74166666667</v>
      </c>
      <c r="F4659" s="9" t="n">
        <v>1.65</v>
      </c>
      <c r="G4659" t="n">
        <v>14961</v>
      </c>
      <c r="H4659" t="inlineStr">
        <is>
          <t>United Kingdom</t>
        </is>
      </c>
      <c r="I4659" s="10">
        <f>IF(OR(G4659="",LEFT(A4659,1)="C",D4659&lt;=0,F4659&lt;=0,ISNUMBER(MATCH(B4659,NonProduct,0)),LEFT(B4659,5)="gift_",H4659&lt;&gt;"United Kingdom"),"Drop","Keep")</f>
        <v/>
      </c>
    </row>
    <row r="4660">
      <c r="A4660" t="inlineStr">
        <is>
          <t>C540384</t>
        </is>
      </c>
      <c r="B4660" t="n">
        <v>22198</v>
      </c>
      <c r="C4660" t="inlineStr">
        <is>
          <t xml:space="preserve">LARGE POPCORN HOLDER </t>
        </is>
      </c>
      <c r="D4660" t="n">
        <v>-5</v>
      </c>
      <c r="E4660" s="8" t="n">
        <v>40549.74166666667</v>
      </c>
      <c r="F4660" s="9" t="n">
        <v>1.65</v>
      </c>
      <c r="G4660" t="n">
        <v>14961</v>
      </c>
      <c r="H4660" t="inlineStr">
        <is>
          <t>United Kingdom</t>
        </is>
      </c>
      <c r="I4660" s="10">
        <f>IF(OR(G4660="",LEFT(A4660,1)="C",D4660&lt;=0,F4660&lt;=0,ISNUMBER(MATCH(B4660,NonProduct,0)),LEFT(B4660,5)="gift_",H4660&lt;&gt;"United Kingdom"),"Drop","Keep")</f>
        <v/>
      </c>
    </row>
    <row r="4661">
      <c r="A4661" t="inlineStr">
        <is>
          <t>C540384</t>
        </is>
      </c>
      <c r="B4661" t="n">
        <v>22795</v>
      </c>
      <c r="C4661" t="inlineStr">
        <is>
          <t>SWEETHEART RECIPE BOOK STAND</t>
        </is>
      </c>
      <c r="D4661" t="n">
        <v>-1</v>
      </c>
      <c r="E4661" s="8" t="n">
        <v>40549.74166666667</v>
      </c>
      <c r="F4661" s="9" t="n">
        <v>6.75</v>
      </c>
      <c r="G4661" t="n">
        <v>14961</v>
      </c>
      <c r="H4661" t="inlineStr">
        <is>
          <t>United Kingdom</t>
        </is>
      </c>
      <c r="I4661" s="10">
        <f>IF(OR(G4661="",LEFT(A4661,1)="C",D4661&lt;=0,F4661&lt;=0,ISNUMBER(MATCH(B4661,NonProduct,0)),LEFT(B4661,5)="gift_",H4661&lt;&gt;"United Kingdom"),"Drop","Keep")</f>
        <v/>
      </c>
    </row>
    <row r="4662">
      <c r="A4662" t="inlineStr">
        <is>
          <t>C540385</t>
        </is>
      </c>
      <c r="B4662" t="n">
        <v>21843</v>
      </c>
      <c r="C4662" t="inlineStr">
        <is>
          <t>RED RETROSPOT CAKE STAND</t>
        </is>
      </c>
      <c r="D4662" t="n">
        <v>-1</v>
      </c>
      <c r="E4662" s="8" t="n">
        <v>40549.74444444444</v>
      </c>
      <c r="F4662" s="9" t="n">
        <v>10.95</v>
      </c>
      <c r="G4662" t="n">
        <v>14426</v>
      </c>
      <c r="H4662" t="inlineStr">
        <is>
          <t>United Kingdom</t>
        </is>
      </c>
      <c r="I4662" s="10">
        <f>IF(OR(G4662="",LEFT(A4662,1)="C",D4662&lt;=0,F4662&lt;=0,ISNUMBER(MATCH(B4662,NonProduct,0)),LEFT(B4662,5)="gift_",H4662&lt;&gt;"United Kingdom"),"Drop","Keep")</f>
        <v/>
      </c>
    </row>
    <row r="4663">
      <c r="A4663" t="inlineStr">
        <is>
          <t>C540386</t>
        </is>
      </c>
      <c r="B4663" t="n">
        <v>22060</v>
      </c>
      <c r="C4663" t="inlineStr">
        <is>
          <t>LARGE CAKE STAND HANGING HEARTS</t>
        </is>
      </c>
      <c r="D4663" t="n">
        <v>-1</v>
      </c>
      <c r="E4663" s="8" t="n">
        <v>40549.74791666667</v>
      </c>
      <c r="F4663" s="9" t="n">
        <v>9.949999999999999</v>
      </c>
      <c r="G4663" t="n">
        <v>12417</v>
      </c>
      <c r="H4663" t="inlineStr">
        <is>
          <t>Belgium</t>
        </is>
      </c>
      <c r="I4663" s="10">
        <f>IF(OR(G4663="",LEFT(A4663,1)="C",D4663&lt;=0,F4663&lt;=0,ISNUMBER(MATCH(B4663,NonProduct,0)),LEFT(B4663,5)="gift_",H4663&lt;&gt;"United Kingdom"),"Drop","Keep")</f>
        <v/>
      </c>
    </row>
    <row r="4664">
      <c r="A4664" t="inlineStr">
        <is>
          <t>C540386</t>
        </is>
      </c>
      <c r="B4664" t="n">
        <v>22666</v>
      </c>
      <c r="C4664" t="inlineStr">
        <is>
          <t>RECIPE BOX PANTRY YELLOW DESIGN</t>
        </is>
      </c>
      <c r="D4664" t="n">
        <v>-1</v>
      </c>
      <c r="E4664" s="8" t="n">
        <v>40549.74791666667</v>
      </c>
      <c r="F4664" s="9" t="n">
        <v>2.95</v>
      </c>
      <c r="G4664" t="n">
        <v>12417</v>
      </c>
      <c r="H4664" t="inlineStr">
        <is>
          <t>Belgium</t>
        </is>
      </c>
      <c r="I4664" s="10">
        <f>IF(OR(G4664="",LEFT(A4664,1)="C",D4664&lt;=0,F4664&lt;=0,ISNUMBER(MATCH(B4664,NonProduct,0)),LEFT(B4664,5)="gift_",H4664&lt;&gt;"United Kingdom"),"Drop","Keep")</f>
        <v/>
      </c>
    </row>
    <row r="4665">
      <c r="A4665" t="inlineStr">
        <is>
          <t>C540386</t>
        </is>
      </c>
      <c r="B4665" t="n">
        <v>22845</v>
      </c>
      <c r="C4665" t="inlineStr">
        <is>
          <t>VINTAGE CREAM CAT FOOD CONTAINER</t>
        </is>
      </c>
      <c r="D4665" t="n">
        <v>-3</v>
      </c>
      <c r="E4665" s="8" t="n">
        <v>40549.74791666667</v>
      </c>
      <c r="F4665" s="9" t="n">
        <v>6.35</v>
      </c>
      <c r="G4665" t="n">
        <v>12417</v>
      </c>
      <c r="H4665" t="inlineStr">
        <is>
          <t>Belgium</t>
        </is>
      </c>
      <c r="I4665" s="10">
        <f>IF(OR(G4665="",LEFT(A4665,1)="C",D4665&lt;=0,F4665&lt;=0,ISNUMBER(MATCH(B4665,NonProduct,0)),LEFT(B4665,5)="gift_",H4665&lt;&gt;"United Kingdom"),"Drop","Keep")</f>
        <v/>
      </c>
    </row>
    <row r="4666">
      <c r="A4666" t="n">
        <v>540387</v>
      </c>
      <c r="B4666" t="n">
        <v>22175</v>
      </c>
      <c r="C4666" t="inlineStr">
        <is>
          <t>PINK OWL SOFT TOY</t>
        </is>
      </c>
      <c r="D4666" t="n">
        <v>6</v>
      </c>
      <c r="E4666" s="8" t="n">
        <v>40549.74861111111</v>
      </c>
      <c r="F4666" s="9" t="n">
        <v>2.95</v>
      </c>
      <c r="G4666" t="n">
        <v>16306</v>
      </c>
      <c r="H4666" t="inlineStr">
        <is>
          <t>United Kingdom</t>
        </is>
      </c>
      <c r="I4666" s="10">
        <f>IF(OR(G4666="",LEFT(A4666,1)="C",D4666&lt;=0,F4666&lt;=0,ISNUMBER(MATCH(B4666,NonProduct,0)),LEFT(B4666,5)="gift_",H4666&lt;&gt;"United Kingdom"),"Drop","Keep")</f>
        <v/>
      </c>
    </row>
    <row r="4667">
      <c r="A4667" t="n">
        <v>540387</v>
      </c>
      <c r="B4667" t="n">
        <v>22176</v>
      </c>
      <c r="C4667" t="inlineStr">
        <is>
          <t>BLUE OWL SOFT TOY</t>
        </is>
      </c>
      <c r="D4667" t="n">
        <v>6</v>
      </c>
      <c r="E4667" s="8" t="n">
        <v>40549.74861111111</v>
      </c>
      <c r="F4667" s="9" t="n">
        <v>2.95</v>
      </c>
      <c r="G4667" t="n">
        <v>16306</v>
      </c>
      <c r="H4667" t="inlineStr">
        <is>
          <t>United Kingdom</t>
        </is>
      </c>
      <c r="I4667" s="10">
        <f>IF(OR(G4667="",LEFT(A4667,1)="C",D4667&lt;=0,F4667&lt;=0,ISNUMBER(MATCH(B4667,NonProduct,0)),LEFT(B4667,5)="gift_",H4667&lt;&gt;"United Kingdom"),"Drop","Keep")</f>
        <v/>
      </c>
    </row>
    <row r="4668">
      <c r="A4668" t="n">
        <v>540387</v>
      </c>
      <c r="B4668" t="n">
        <v>20972</v>
      </c>
      <c r="C4668" t="inlineStr">
        <is>
          <t xml:space="preserve">PINK CREAM FELT CRAFT TRINKET BOX </t>
        </is>
      </c>
      <c r="D4668" t="n">
        <v>12</v>
      </c>
      <c r="E4668" s="8" t="n">
        <v>40549.74861111111</v>
      </c>
      <c r="F4668" s="9" t="n">
        <v>1.25</v>
      </c>
      <c r="G4668" t="n">
        <v>16306</v>
      </c>
      <c r="H4668" t="inlineStr">
        <is>
          <t>United Kingdom</t>
        </is>
      </c>
      <c r="I4668" s="10">
        <f>IF(OR(G4668="",LEFT(A4668,1)="C",D4668&lt;=0,F4668&lt;=0,ISNUMBER(MATCH(B4668,NonProduct,0)),LEFT(B4668,5)="gift_",H4668&lt;&gt;"United Kingdom"),"Drop","Keep")</f>
        <v/>
      </c>
    </row>
    <row r="4669">
      <c r="A4669" t="n">
        <v>540387</v>
      </c>
      <c r="B4669" t="n">
        <v>22587</v>
      </c>
      <c r="C4669" t="inlineStr">
        <is>
          <t>FELTCRAFT HAIRBAND RED AND BLUE</t>
        </is>
      </c>
      <c r="D4669" t="n">
        <v>12</v>
      </c>
      <c r="E4669" s="8" t="n">
        <v>40549.74861111111</v>
      </c>
      <c r="F4669" s="9" t="n">
        <v>0.85</v>
      </c>
      <c r="G4669" t="n">
        <v>16306</v>
      </c>
      <c r="H4669" t="inlineStr">
        <is>
          <t>United Kingdom</t>
        </is>
      </c>
      <c r="I4669" s="10">
        <f>IF(OR(G4669="",LEFT(A4669,1)="C",D4669&lt;=0,F4669&lt;=0,ISNUMBER(MATCH(B4669,NonProduct,0)),LEFT(B4669,5)="gift_",H4669&lt;&gt;"United Kingdom"),"Drop","Keep")</f>
        <v/>
      </c>
    </row>
    <row r="4670">
      <c r="A4670" t="n">
        <v>540387</v>
      </c>
      <c r="B4670" t="n">
        <v>16237</v>
      </c>
      <c r="C4670" t="inlineStr">
        <is>
          <t>SLEEPING CAT ERASERS</t>
        </is>
      </c>
      <c r="D4670" t="n">
        <v>30</v>
      </c>
      <c r="E4670" s="8" t="n">
        <v>40549.74861111111</v>
      </c>
      <c r="F4670" s="9" t="n">
        <v>0.21</v>
      </c>
      <c r="G4670" t="n">
        <v>16306</v>
      </c>
      <c r="H4670" t="inlineStr">
        <is>
          <t>United Kingdom</t>
        </is>
      </c>
      <c r="I4670" s="10">
        <f>IF(OR(G4670="",LEFT(A4670,1)="C",D4670&lt;=0,F4670&lt;=0,ISNUMBER(MATCH(B4670,NonProduct,0)),LEFT(B4670,5)="gift_",H4670&lt;&gt;"United Kingdom"),"Drop","Keep")</f>
        <v/>
      </c>
    </row>
    <row r="4671">
      <c r="A4671" t="n">
        <v>540387</v>
      </c>
      <c r="B4671" t="n">
        <v>22563</v>
      </c>
      <c r="C4671" t="inlineStr">
        <is>
          <t>HAPPY STENCIL CRAFT</t>
        </is>
      </c>
      <c r="D4671" t="n">
        <v>12</v>
      </c>
      <c r="E4671" s="8" t="n">
        <v>40549.74861111111</v>
      </c>
      <c r="F4671" s="9" t="n">
        <v>1.25</v>
      </c>
      <c r="G4671" t="n">
        <v>16306</v>
      </c>
      <c r="H4671" t="inlineStr">
        <is>
          <t>United Kingdom</t>
        </is>
      </c>
      <c r="I4671" s="10">
        <f>IF(OR(G4671="",LEFT(A4671,1)="C",D4671&lt;=0,F4671&lt;=0,ISNUMBER(MATCH(B4671,NonProduct,0)),LEFT(B4671,5)="gift_",H4671&lt;&gt;"United Kingdom"),"Drop","Keep")</f>
        <v/>
      </c>
    </row>
    <row r="4672">
      <c r="A4672" t="n">
        <v>540387</v>
      </c>
      <c r="B4672" t="n">
        <v>22562</v>
      </c>
      <c r="C4672" t="inlineStr">
        <is>
          <t>MONSTERS STENCIL CRAFT</t>
        </is>
      </c>
      <c r="D4672" t="n">
        <v>12</v>
      </c>
      <c r="E4672" s="8" t="n">
        <v>40549.74861111111</v>
      </c>
      <c r="F4672" s="9" t="n">
        <v>1.25</v>
      </c>
      <c r="G4672" t="n">
        <v>16306</v>
      </c>
      <c r="H4672" t="inlineStr">
        <is>
          <t>United Kingdom</t>
        </is>
      </c>
      <c r="I4672" s="10">
        <f>IF(OR(G4672="",LEFT(A4672,1)="C",D4672&lt;=0,F4672&lt;=0,ISNUMBER(MATCH(B4672,NonProduct,0)),LEFT(B4672,5)="gift_",H4672&lt;&gt;"United Kingdom"),"Drop","Keep")</f>
        <v/>
      </c>
    </row>
    <row r="4673">
      <c r="A4673" t="n">
        <v>540387</v>
      </c>
      <c r="B4673" t="n">
        <v>22564</v>
      </c>
      <c r="C4673" t="inlineStr">
        <is>
          <t>ALPHABET STENCIL CRAFT</t>
        </is>
      </c>
      <c r="D4673" t="n">
        <v>12</v>
      </c>
      <c r="E4673" s="8" t="n">
        <v>40549.74861111111</v>
      </c>
      <c r="F4673" s="9" t="n">
        <v>1.25</v>
      </c>
      <c r="G4673" t="n">
        <v>16306</v>
      </c>
      <c r="H4673" t="inlineStr">
        <is>
          <t>United Kingdom</t>
        </is>
      </c>
      <c r="I4673" s="10">
        <f>IF(OR(G4673="",LEFT(A4673,1)="C",D4673&lt;=0,F4673&lt;=0,ISNUMBER(MATCH(B4673,NonProduct,0)),LEFT(B4673,5)="gift_",H4673&lt;&gt;"United Kingdom"),"Drop","Keep")</f>
        <v/>
      </c>
    </row>
    <row r="4674">
      <c r="A4674" t="n">
        <v>540387</v>
      </c>
      <c r="B4674" t="n">
        <v>22499</v>
      </c>
      <c r="C4674" t="inlineStr">
        <is>
          <t>WOODEN UNION JACK BUNTING</t>
        </is>
      </c>
      <c r="D4674" t="n">
        <v>3</v>
      </c>
      <c r="E4674" s="8" t="n">
        <v>40549.74861111111</v>
      </c>
      <c r="F4674" s="9" t="n">
        <v>5.95</v>
      </c>
      <c r="G4674" t="n">
        <v>16306</v>
      </c>
      <c r="H4674" t="inlineStr">
        <is>
          <t>United Kingdom</t>
        </is>
      </c>
      <c r="I4674" s="10">
        <f>IF(OR(G4674="",LEFT(A4674,1)="C",D4674&lt;=0,F4674&lt;=0,ISNUMBER(MATCH(B4674,NonProduct,0)),LEFT(B4674,5)="gift_",H4674&lt;&gt;"United Kingdom"),"Drop","Keep")</f>
        <v/>
      </c>
    </row>
    <row r="4675">
      <c r="A4675" t="n">
        <v>540387</v>
      </c>
      <c r="B4675" t="n">
        <v>22520</v>
      </c>
      <c r="C4675" t="inlineStr">
        <is>
          <t xml:space="preserve">CHILDS GARDEN TROWEL BLUE </t>
        </is>
      </c>
      <c r="D4675" t="n">
        <v>12</v>
      </c>
      <c r="E4675" s="8" t="n">
        <v>40549.74861111111</v>
      </c>
      <c r="F4675" s="9" t="n">
        <v>0.85</v>
      </c>
      <c r="G4675" t="n">
        <v>16306</v>
      </c>
      <c r="H4675" t="inlineStr">
        <is>
          <t>United Kingdom</t>
        </is>
      </c>
      <c r="I4675" s="10">
        <f>IF(OR(G4675="",LEFT(A4675,1)="C",D4675&lt;=0,F4675&lt;=0,ISNUMBER(MATCH(B4675,NonProduct,0)),LEFT(B4675,5)="gift_",H4675&lt;&gt;"United Kingdom"),"Drop","Keep")</f>
        <v/>
      </c>
    </row>
    <row r="4676">
      <c r="A4676" t="n">
        <v>540387</v>
      </c>
      <c r="B4676" t="n">
        <v>22521</v>
      </c>
      <c r="C4676" t="inlineStr">
        <is>
          <t>CHILDS GARDEN TROWEL PINK</t>
        </is>
      </c>
      <c r="D4676" t="n">
        <v>12</v>
      </c>
      <c r="E4676" s="8" t="n">
        <v>40549.74861111111</v>
      </c>
      <c r="F4676" s="9" t="n">
        <v>0.85</v>
      </c>
      <c r="G4676" t="n">
        <v>16306</v>
      </c>
      <c r="H4676" t="inlineStr">
        <is>
          <t>United Kingdom</t>
        </is>
      </c>
      <c r="I4676" s="10">
        <f>IF(OR(G4676="",LEFT(A4676,1)="C",D4676&lt;=0,F4676&lt;=0,ISNUMBER(MATCH(B4676,NonProduct,0)),LEFT(B4676,5)="gift_",H4676&lt;&gt;"United Kingdom"),"Drop","Keep")</f>
        <v/>
      </c>
    </row>
    <row r="4677">
      <c r="A4677" t="n">
        <v>540387</v>
      </c>
      <c r="B4677" t="n">
        <v>22524</v>
      </c>
      <c r="C4677" t="inlineStr">
        <is>
          <t>CHILDRENS GARDEN GLOVES BLUE</t>
        </is>
      </c>
      <c r="D4677" t="n">
        <v>10</v>
      </c>
      <c r="E4677" s="8" t="n">
        <v>40549.74861111111</v>
      </c>
      <c r="F4677" s="9" t="n">
        <v>1.25</v>
      </c>
      <c r="G4677" t="n">
        <v>16306</v>
      </c>
      <c r="H4677" t="inlineStr">
        <is>
          <t>United Kingdom</t>
        </is>
      </c>
      <c r="I4677" s="10">
        <f>IF(OR(G4677="",LEFT(A4677,1)="C",D4677&lt;=0,F4677&lt;=0,ISNUMBER(MATCH(B4677,NonProduct,0)),LEFT(B4677,5)="gift_",H4677&lt;&gt;"United Kingdom"),"Drop","Keep")</f>
        <v/>
      </c>
    </row>
    <row r="4678">
      <c r="A4678" t="n">
        <v>540387</v>
      </c>
      <c r="B4678" t="n">
        <v>22525</v>
      </c>
      <c r="C4678" t="inlineStr">
        <is>
          <t>CHILDRENS GARDEN GLOVES PINK</t>
        </is>
      </c>
      <c r="D4678" t="n">
        <v>10</v>
      </c>
      <c r="E4678" s="8" t="n">
        <v>40549.74861111111</v>
      </c>
      <c r="F4678" s="9" t="n">
        <v>1.25</v>
      </c>
      <c r="G4678" t="n">
        <v>16306</v>
      </c>
      <c r="H4678" t="inlineStr">
        <is>
          <t>United Kingdom</t>
        </is>
      </c>
      <c r="I4678" s="10">
        <f>IF(OR(G4678="",LEFT(A4678,1)="C",D4678&lt;=0,F4678&lt;=0,ISNUMBER(MATCH(B4678,NonProduct,0)),LEFT(B4678,5)="gift_",H4678&lt;&gt;"United Kingdom"),"Drop","Keep")</f>
        <v/>
      </c>
    </row>
    <row r="4679">
      <c r="A4679" t="inlineStr">
        <is>
          <t>C540388</t>
        </is>
      </c>
      <c r="B4679" t="n">
        <v>85048</v>
      </c>
      <c r="C4679" t="inlineStr">
        <is>
          <t>15CM CHRISTMAS GLASS BALL 20 LIGHTS</t>
        </is>
      </c>
      <c r="D4679" t="n">
        <v>-1</v>
      </c>
      <c r="E4679" s="8" t="n">
        <v>40549.74930555555</v>
      </c>
      <c r="F4679" s="9" t="n">
        <v>7.95</v>
      </c>
      <c r="G4679" t="n">
        <v>13115</v>
      </c>
      <c r="H4679" t="inlineStr">
        <is>
          <t>United Kingdom</t>
        </is>
      </c>
      <c r="I4679" s="10">
        <f>IF(OR(G4679="",LEFT(A4679,1)="C",D4679&lt;=0,F4679&lt;=0,ISNUMBER(MATCH(B4679,NonProduct,0)),LEFT(B4679,5)="gift_",H4679&lt;&gt;"United Kingdom"),"Drop","Keep")</f>
        <v/>
      </c>
    </row>
    <row r="4680">
      <c r="A4680" t="inlineStr">
        <is>
          <t>C540389</t>
        </is>
      </c>
      <c r="B4680" t="n">
        <v>20752</v>
      </c>
      <c r="C4680" t="inlineStr">
        <is>
          <t>BLUE POLKADOT WASHING UP GLOVES</t>
        </is>
      </c>
      <c r="D4680" t="n">
        <v>-1</v>
      </c>
      <c r="E4680" s="8" t="n">
        <v>40549.75</v>
      </c>
      <c r="F4680" s="9" t="n">
        <v>2.1</v>
      </c>
      <c r="G4680" t="n">
        <v>14426</v>
      </c>
      <c r="H4680" t="inlineStr">
        <is>
          <t>United Kingdom</t>
        </is>
      </c>
      <c r="I4680" s="10">
        <f>IF(OR(G4680="",LEFT(A4680,1)="C",D4680&lt;=0,F4680&lt;=0,ISNUMBER(MATCH(B4680,NonProduct,0)),LEFT(B4680,5)="gift_",H4680&lt;&gt;"United Kingdom"),"Drop","Keep")</f>
        <v/>
      </c>
    </row>
    <row r="4681">
      <c r="A4681" t="inlineStr">
        <is>
          <t>C540390</t>
        </is>
      </c>
      <c r="B4681" t="n">
        <v>22701</v>
      </c>
      <c r="C4681" t="inlineStr">
        <is>
          <t>PINK DOG BOWL</t>
        </is>
      </c>
      <c r="D4681" t="n">
        <v>-2</v>
      </c>
      <c r="E4681" s="8" t="n">
        <v>40549.75069444445</v>
      </c>
      <c r="F4681" s="9" t="n">
        <v>2.95</v>
      </c>
      <c r="G4681" t="n">
        <v>16191</v>
      </c>
      <c r="H4681" t="inlineStr">
        <is>
          <t>United Kingdom</t>
        </is>
      </c>
      <c r="I4681" s="10">
        <f>IF(OR(G4681="",LEFT(A4681,1)="C",D4681&lt;=0,F4681&lt;=0,ISNUMBER(MATCH(B4681,NonProduct,0)),LEFT(B4681,5)="gift_",H4681&lt;&gt;"United Kingdom"),"Drop","Keep")</f>
        <v/>
      </c>
    </row>
    <row r="4682">
      <c r="A4682" t="inlineStr">
        <is>
          <t>C540390</t>
        </is>
      </c>
      <c r="B4682" t="n">
        <v>22700</v>
      </c>
      <c r="C4682" t="inlineStr">
        <is>
          <t>BLACK AND WHITE DOG BOWL</t>
        </is>
      </c>
      <c r="D4682" t="n">
        <v>-3</v>
      </c>
      <c r="E4682" s="8" t="n">
        <v>40549.75069444445</v>
      </c>
      <c r="F4682" s="9" t="n">
        <v>2.95</v>
      </c>
      <c r="G4682" t="n">
        <v>16191</v>
      </c>
      <c r="H4682" t="inlineStr">
        <is>
          <t>United Kingdom</t>
        </is>
      </c>
      <c r="I4682" s="10">
        <f>IF(OR(G4682="",LEFT(A4682,1)="C",D4682&lt;=0,F4682&lt;=0,ISNUMBER(MATCH(B4682,NonProduct,0)),LEFT(B4682,5)="gift_",H4682&lt;&gt;"United Kingdom"),"Drop","Keep")</f>
        <v/>
      </c>
    </row>
    <row r="4683">
      <c r="A4683" t="inlineStr">
        <is>
          <t>C540391</t>
        </is>
      </c>
      <c r="B4683" t="n">
        <v>22274</v>
      </c>
      <c r="C4683" t="inlineStr">
        <is>
          <t>FELTCRAFT DOLL EMILY</t>
        </is>
      </c>
      <c r="D4683" t="n">
        <v>-1</v>
      </c>
      <c r="E4683" s="8" t="n">
        <v>40549.75138888889</v>
      </c>
      <c r="F4683" s="9" t="n">
        <v>2.95</v>
      </c>
      <c r="G4683" t="n">
        <v>13047</v>
      </c>
      <c r="H4683" t="inlineStr">
        <is>
          <t>United Kingdom</t>
        </is>
      </c>
      <c r="I4683" s="10">
        <f>IF(OR(G4683="",LEFT(A4683,1)="C",D4683&lt;=0,F4683&lt;=0,ISNUMBER(MATCH(B4683,NonProduct,0)),LEFT(B4683,5)="gift_",H4683&lt;&gt;"United Kingdom"),"Drop","Keep")</f>
        <v/>
      </c>
    </row>
    <row r="4684">
      <c r="A4684" t="inlineStr">
        <is>
          <t>C540392</t>
        </is>
      </c>
      <c r="B4684" t="n">
        <v>21155</v>
      </c>
      <c r="C4684" t="inlineStr">
        <is>
          <t>RED RETROSPOT PEG BAG</t>
        </is>
      </c>
      <c r="D4684" t="n">
        <v>-1</v>
      </c>
      <c r="E4684" s="8" t="n">
        <v>40549.75416666667</v>
      </c>
      <c r="F4684" s="9" t="n">
        <v>2.1</v>
      </c>
      <c r="G4684" t="n">
        <v>12753</v>
      </c>
      <c r="H4684" t="inlineStr">
        <is>
          <t>Japan</t>
        </is>
      </c>
      <c r="I4684" s="10">
        <f>IF(OR(G4684="",LEFT(A4684,1)="C",D4684&lt;=0,F4684&lt;=0,ISNUMBER(MATCH(B4684,NonProduct,0)),LEFT(B4684,5)="gift_",H4684&lt;&gt;"United Kingdom"),"Drop","Keep")</f>
        <v/>
      </c>
    </row>
    <row r="4685">
      <c r="A4685" t="inlineStr">
        <is>
          <t>C540392</t>
        </is>
      </c>
      <c r="B4685" t="n">
        <v>22244</v>
      </c>
      <c r="C4685" t="inlineStr">
        <is>
          <t>3 HOOK HANGER MAGIC GARDEN</t>
        </is>
      </c>
      <c r="D4685" t="n">
        <v>-1</v>
      </c>
      <c r="E4685" s="8" t="n">
        <v>40549.75416666667</v>
      </c>
      <c r="F4685" s="9" t="n">
        <v>1.95</v>
      </c>
      <c r="G4685" t="n">
        <v>12753</v>
      </c>
      <c r="H4685" t="inlineStr">
        <is>
          <t>Japan</t>
        </is>
      </c>
      <c r="I4685" s="10">
        <f>IF(OR(G4685="",LEFT(A4685,1)="C",D4685&lt;=0,F4685&lt;=0,ISNUMBER(MATCH(B4685,NonProduct,0)),LEFT(B4685,5)="gift_",H4685&lt;&gt;"United Kingdom"),"Drop","Keep")</f>
        <v/>
      </c>
    </row>
    <row r="4686">
      <c r="A4686" t="inlineStr">
        <is>
          <t>C540392</t>
        </is>
      </c>
      <c r="B4686" t="n">
        <v>22088</v>
      </c>
      <c r="C4686" t="inlineStr">
        <is>
          <t>PAPER BUNTING COLOURED LACE</t>
        </is>
      </c>
      <c r="D4686" t="n">
        <v>-40</v>
      </c>
      <c r="E4686" s="8" t="n">
        <v>40549.75416666667</v>
      </c>
      <c r="F4686" s="9" t="n">
        <v>2.55</v>
      </c>
      <c r="G4686" t="n">
        <v>12753</v>
      </c>
      <c r="H4686" t="inlineStr">
        <is>
          <t>Japan</t>
        </is>
      </c>
      <c r="I4686" s="10">
        <f>IF(OR(G4686="",LEFT(A4686,1)="C",D4686&lt;=0,F4686&lt;=0,ISNUMBER(MATCH(B4686,NonProduct,0)),LEFT(B4686,5)="gift_",H4686&lt;&gt;"United Kingdom"),"Drop","Keep")</f>
        <v/>
      </c>
    </row>
    <row r="4687">
      <c r="A4687" t="inlineStr">
        <is>
          <t>C540392</t>
        </is>
      </c>
      <c r="B4687" t="n">
        <v>22567</v>
      </c>
      <c r="C4687" t="inlineStr">
        <is>
          <t>20 DOLLY PEGS RETROSPOT</t>
        </is>
      </c>
      <c r="D4687" t="n">
        <v>-3</v>
      </c>
      <c r="E4687" s="8" t="n">
        <v>40549.75416666667</v>
      </c>
      <c r="F4687" s="9" t="n">
        <v>1.25</v>
      </c>
      <c r="G4687" t="n">
        <v>12753</v>
      </c>
      <c r="H4687" t="inlineStr">
        <is>
          <t>Japan</t>
        </is>
      </c>
      <c r="I4687" s="10">
        <f>IF(OR(G4687="",LEFT(A4687,1)="C",D4687&lt;=0,F4687&lt;=0,ISNUMBER(MATCH(B4687,NonProduct,0)),LEFT(B4687,5)="gift_",H4687&lt;&gt;"United Kingdom"),"Drop","Keep")</f>
        <v/>
      </c>
    </row>
    <row r="4688">
      <c r="A4688" t="inlineStr">
        <is>
          <t>C540393</t>
        </is>
      </c>
      <c r="B4688" t="n">
        <v>21843</v>
      </c>
      <c r="C4688" t="inlineStr">
        <is>
          <t>RED RETROSPOT CAKE STAND</t>
        </is>
      </c>
      <c r="D4688" t="n">
        <v>-1</v>
      </c>
      <c r="E4688" s="8" t="n">
        <v>40549.75555555556</v>
      </c>
      <c r="F4688" s="9" t="n">
        <v>10.95</v>
      </c>
      <c r="G4688" t="n">
        <v>17428</v>
      </c>
      <c r="H4688" t="inlineStr">
        <is>
          <t>United Kingdom</t>
        </is>
      </c>
      <c r="I4688" s="10">
        <f>IF(OR(G4688="",LEFT(A4688,1)="C",D4688&lt;=0,F4688&lt;=0,ISNUMBER(MATCH(B4688,NonProduct,0)),LEFT(B4688,5)="gift_",H4688&lt;&gt;"United Kingdom"),"Drop","Keep")</f>
        <v/>
      </c>
    </row>
    <row r="4689">
      <c r="A4689" t="inlineStr">
        <is>
          <t>C540393</t>
        </is>
      </c>
      <c r="B4689" t="n">
        <v>22699</v>
      </c>
      <c r="C4689" t="inlineStr">
        <is>
          <t xml:space="preserve">ROSES REGENCY TEACUP AND SAUCER </t>
        </is>
      </c>
      <c r="D4689" t="n">
        <v>-4</v>
      </c>
      <c r="E4689" s="8" t="n">
        <v>40549.75555555556</v>
      </c>
      <c r="F4689" s="9" t="n">
        <v>2.95</v>
      </c>
      <c r="G4689" t="n">
        <v>17428</v>
      </c>
      <c r="H4689" t="inlineStr">
        <is>
          <t>United Kingdom</t>
        </is>
      </c>
      <c r="I4689" s="10">
        <f>IF(OR(G4689="",LEFT(A4689,1)="C",D4689&lt;=0,F4689&lt;=0,ISNUMBER(MATCH(B4689,NonProduct,0)),LEFT(B4689,5)="gift_",H4689&lt;&gt;"United Kingdom"),"Drop","Keep")</f>
        <v/>
      </c>
    </row>
    <row r="4690">
      <c r="A4690" t="inlineStr">
        <is>
          <t>C540393</t>
        </is>
      </c>
      <c r="B4690" t="n">
        <v>71477</v>
      </c>
      <c r="C4690" t="inlineStr">
        <is>
          <t>COLOUR GLASS. STAR T-LIGHT HOLDER</t>
        </is>
      </c>
      <c r="D4690" t="n">
        <v>-1</v>
      </c>
      <c r="E4690" s="8" t="n">
        <v>40549.75555555556</v>
      </c>
      <c r="F4690" s="9" t="n">
        <v>3.25</v>
      </c>
      <c r="G4690" t="n">
        <v>17428</v>
      </c>
      <c r="H4690" t="inlineStr">
        <is>
          <t>United Kingdom</t>
        </is>
      </c>
      <c r="I4690" s="10">
        <f>IF(OR(G4690="",LEFT(A4690,1)="C",D4690&lt;=0,F4690&lt;=0,ISNUMBER(MATCH(B4690,NonProduct,0)),LEFT(B4690,5)="gift_",H4690&lt;&gt;"United Kingdom"),"Drop","Keep")</f>
        <v/>
      </c>
    </row>
    <row r="4691">
      <c r="A4691" t="inlineStr">
        <is>
          <t>C540393</t>
        </is>
      </c>
      <c r="B4691" t="n">
        <v>85042</v>
      </c>
      <c r="C4691" t="inlineStr">
        <is>
          <t>ANTIQUE LILY FAIRY LIGHTS</t>
        </is>
      </c>
      <c r="D4691" t="n">
        <v>-1</v>
      </c>
      <c r="E4691" s="8" t="n">
        <v>40549.75555555556</v>
      </c>
      <c r="F4691" s="9" t="n">
        <v>4.95</v>
      </c>
      <c r="G4691" t="n">
        <v>17428</v>
      </c>
      <c r="H4691" t="inlineStr">
        <is>
          <t>United Kingdom</t>
        </is>
      </c>
      <c r="I4691" s="10">
        <f>IF(OR(G4691="",LEFT(A4691,1)="C",D4691&lt;=0,F4691&lt;=0,ISNUMBER(MATCH(B4691,NonProduct,0)),LEFT(B4691,5)="gift_",H4691&lt;&gt;"United Kingdom"),"Drop","Keep")</f>
        <v/>
      </c>
    </row>
    <row r="4692">
      <c r="A4692" t="inlineStr">
        <is>
          <t>C540393</t>
        </is>
      </c>
      <c r="B4692" t="n">
        <v>22457</v>
      </c>
      <c r="C4692" t="inlineStr">
        <is>
          <t xml:space="preserve">NATURAL SLATE HEART CHALKBOARD </t>
        </is>
      </c>
      <c r="D4692" t="n">
        <v>-1</v>
      </c>
      <c r="E4692" s="8" t="n">
        <v>40549.75555555556</v>
      </c>
      <c r="F4692" s="9" t="n">
        <v>2.95</v>
      </c>
      <c r="G4692" t="n">
        <v>17428</v>
      </c>
      <c r="H4692" t="inlineStr">
        <is>
          <t>United Kingdom</t>
        </is>
      </c>
      <c r="I4692" s="10">
        <f>IF(OR(G4692="",LEFT(A4692,1)="C",D4692&lt;=0,F4692&lt;=0,ISNUMBER(MATCH(B4692,NonProduct,0)),LEFT(B4692,5)="gift_",H4692&lt;&gt;"United Kingdom"),"Drop","Keep")</f>
        <v/>
      </c>
    </row>
    <row r="4693">
      <c r="A4693" t="inlineStr">
        <is>
          <t>C540394</t>
        </is>
      </c>
      <c r="B4693" t="n">
        <v>22649</v>
      </c>
      <c r="C4693" t="inlineStr">
        <is>
          <t>STRAWBERRY FAIRY CAKE TEAPOT</t>
        </is>
      </c>
      <c r="D4693" t="n">
        <v>-1</v>
      </c>
      <c r="E4693" s="8" t="n">
        <v>40549.75625</v>
      </c>
      <c r="F4693" s="9" t="n">
        <v>4.95</v>
      </c>
      <c r="G4693" t="n">
        <v>17696</v>
      </c>
      <c r="H4693" t="inlineStr">
        <is>
          <t>United Kingdom</t>
        </is>
      </c>
      <c r="I4693" s="10">
        <f>IF(OR(G4693="",LEFT(A4693,1)="C",D4693&lt;=0,F4693&lt;=0,ISNUMBER(MATCH(B4693,NonProduct,0)),LEFT(B4693,5)="gift_",H4693&lt;&gt;"United Kingdom"),"Drop","Keep")</f>
        <v/>
      </c>
    </row>
    <row r="4694">
      <c r="A4694" t="n">
        <v>540395</v>
      </c>
      <c r="B4694" t="n">
        <v>22846</v>
      </c>
      <c r="C4694" t="inlineStr">
        <is>
          <t xml:space="preserve">BREAD BIN DINER STYLE RED </t>
        </is>
      </c>
      <c r="D4694" t="n">
        <v>1</v>
      </c>
      <c r="E4694" s="8" t="n">
        <v>40549.76666666667</v>
      </c>
      <c r="F4694" s="9" t="n">
        <v>16.95</v>
      </c>
      <c r="G4694" t="n">
        <v>14702</v>
      </c>
      <c r="H4694" t="inlineStr">
        <is>
          <t>United Kingdom</t>
        </is>
      </c>
      <c r="I4694" s="10">
        <f>IF(OR(G4694="",LEFT(A4694,1)="C",D4694&lt;=0,F4694&lt;=0,ISNUMBER(MATCH(B4694,NonProduct,0)),LEFT(B4694,5)="gift_",H4694&lt;&gt;"United Kingdom"),"Drop","Keep")</f>
        <v/>
      </c>
    </row>
    <row r="4695">
      <c r="A4695" t="n">
        <v>540395</v>
      </c>
      <c r="B4695" t="n">
        <v>22847</v>
      </c>
      <c r="C4695" t="inlineStr">
        <is>
          <t>BREAD BIN DINER STYLE IVORY</t>
        </is>
      </c>
      <c r="D4695" t="n">
        <v>1</v>
      </c>
      <c r="E4695" s="8" t="n">
        <v>40549.76666666667</v>
      </c>
      <c r="F4695" s="9" t="n">
        <v>16.95</v>
      </c>
      <c r="G4695" t="n">
        <v>14702</v>
      </c>
      <c r="H4695" t="inlineStr">
        <is>
          <t>United Kingdom</t>
        </is>
      </c>
      <c r="I4695" s="10">
        <f>IF(OR(G4695="",LEFT(A4695,1)="C",D4695&lt;=0,F4695&lt;=0,ISNUMBER(MATCH(B4695,NonProduct,0)),LEFT(B4695,5)="gift_",H4695&lt;&gt;"United Kingdom"),"Drop","Keep")</f>
        <v/>
      </c>
    </row>
    <row r="4696">
      <c r="A4696" t="n">
        <v>540395</v>
      </c>
      <c r="B4696" t="n">
        <v>22844</v>
      </c>
      <c r="C4696" t="inlineStr">
        <is>
          <t>VINTAGE CREAM DOG FOOD CONTAINER</t>
        </is>
      </c>
      <c r="D4696" t="n">
        <v>2</v>
      </c>
      <c r="E4696" s="8" t="n">
        <v>40549.76666666667</v>
      </c>
      <c r="F4696" s="9" t="n">
        <v>8.5</v>
      </c>
      <c r="G4696" t="n">
        <v>14702</v>
      </c>
      <c r="H4696" t="inlineStr">
        <is>
          <t>United Kingdom</t>
        </is>
      </c>
      <c r="I4696" s="10">
        <f>IF(OR(G4696="",LEFT(A4696,1)="C",D4696&lt;=0,F4696&lt;=0,ISNUMBER(MATCH(B4696,NonProduct,0)),LEFT(B4696,5)="gift_",H4696&lt;&gt;"United Kingdom"),"Drop","Keep")</f>
        <v/>
      </c>
    </row>
    <row r="4697">
      <c r="A4697" t="n">
        <v>540395</v>
      </c>
      <c r="B4697" t="n">
        <v>22845</v>
      </c>
      <c r="C4697" t="inlineStr">
        <is>
          <t>VINTAGE CREAM CAT FOOD CONTAINER</t>
        </is>
      </c>
      <c r="D4697" t="n">
        <v>2</v>
      </c>
      <c r="E4697" s="8" t="n">
        <v>40549.76666666667</v>
      </c>
      <c r="F4697" s="9" t="n">
        <v>6.35</v>
      </c>
      <c r="G4697" t="n">
        <v>14702</v>
      </c>
      <c r="H4697" t="inlineStr">
        <is>
          <t>United Kingdom</t>
        </is>
      </c>
      <c r="I4697" s="10">
        <f>IF(OR(G4697="",LEFT(A4697,1)="C",D4697&lt;=0,F4697&lt;=0,ISNUMBER(MATCH(B4697,NonProduct,0)),LEFT(B4697,5)="gift_",H4697&lt;&gt;"United Kingdom"),"Drop","Keep")</f>
        <v/>
      </c>
    </row>
    <row r="4698">
      <c r="A4698" t="n">
        <v>540395</v>
      </c>
      <c r="B4698" t="n">
        <v>22840</v>
      </c>
      <c r="C4698" t="inlineStr">
        <is>
          <t>ROUND CAKE TIN VINTAGE RED</t>
        </is>
      </c>
      <c r="D4698" t="n">
        <v>2</v>
      </c>
      <c r="E4698" s="8" t="n">
        <v>40549.76666666667</v>
      </c>
      <c r="F4698" s="9" t="n">
        <v>7.95</v>
      </c>
      <c r="G4698" t="n">
        <v>14702</v>
      </c>
      <c r="H4698" t="inlineStr">
        <is>
          <t>United Kingdom</t>
        </is>
      </c>
      <c r="I4698" s="10">
        <f>IF(OR(G4698="",LEFT(A4698,1)="C",D4698&lt;=0,F4698&lt;=0,ISNUMBER(MATCH(B4698,NonProduct,0)),LEFT(B4698,5)="gift_",H4698&lt;&gt;"United Kingdom"),"Drop","Keep")</f>
        <v/>
      </c>
    </row>
    <row r="4699">
      <c r="A4699" t="n">
        <v>540395</v>
      </c>
      <c r="B4699" t="n">
        <v>22841</v>
      </c>
      <c r="C4699" t="inlineStr">
        <is>
          <t>ROUND CAKE TIN VINTAGE GREEN</t>
        </is>
      </c>
      <c r="D4699" t="n">
        <v>2</v>
      </c>
      <c r="E4699" s="8" t="n">
        <v>40549.76666666667</v>
      </c>
      <c r="F4699" s="9" t="n">
        <v>7.95</v>
      </c>
      <c r="G4699" t="n">
        <v>14702</v>
      </c>
      <c r="H4699" t="inlineStr">
        <is>
          <t>United Kingdom</t>
        </is>
      </c>
      <c r="I4699" s="10">
        <f>IF(OR(G4699="",LEFT(A4699,1)="C",D4699&lt;=0,F4699&lt;=0,ISNUMBER(MATCH(B4699,NonProduct,0)),LEFT(B4699,5)="gift_",H4699&lt;&gt;"United Kingdom"),"Drop","Keep")</f>
        <v/>
      </c>
    </row>
    <row r="4700">
      <c r="A4700" t="n">
        <v>540395</v>
      </c>
      <c r="B4700" t="n">
        <v>22795</v>
      </c>
      <c r="C4700" t="inlineStr">
        <is>
          <t>SWEETHEART RECIPE BOOK STAND</t>
        </is>
      </c>
      <c r="D4700" t="n">
        <v>2</v>
      </c>
      <c r="E4700" s="8" t="n">
        <v>40549.76666666667</v>
      </c>
      <c r="F4700" s="9" t="n">
        <v>6.75</v>
      </c>
      <c r="G4700" t="n">
        <v>14702</v>
      </c>
      <c r="H4700" t="inlineStr">
        <is>
          <t>United Kingdom</t>
        </is>
      </c>
      <c r="I4700" s="10">
        <f>IF(OR(G4700="",LEFT(A4700,1)="C",D4700&lt;=0,F4700&lt;=0,ISNUMBER(MATCH(B4700,NonProduct,0)),LEFT(B4700,5)="gift_",H4700&lt;&gt;"United Kingdom"),"Drop","Keep")</f>
        <v/>
      </c>
    </row>
    <row r="4701">
      <c r="A4701" t="n">
        <v>540395</v>
      </c>
      <c r="B4701" t="inlineStr">
        <is>
          <t>84030E</t>
        </is>
      </c>
      <c r="C4701" t="inlineStr">
        <is>
          <t>ENGLISH ROSE HOT WATER BOTTLE</t>
        </is>
      </c>
      <c r="D4701" t="n">
        <v>1</v>
      </c>
      <c r="E4701" s="8" t="n">
        <v>40549.76666666667</v>
      </c>
      <c r="F4701" s="9" t="n">
        <v>4.25</v>
      </c>
      <c r="G4701" t="n">
        <v>14702</v>
      </c>
      <c r="H4701" t="inlineStr">
        <is>
          <t>United Kingdom</t>
        </is>
      </c>
      <c r="I4701" s="10">
        <f>IF(OR(G4701="",LEFT(A4701,1)="C",D4701&lt;=0,F4701&lt;=0,ISNUMBER(MATCH(B4701,NonProduct,0)),LEFT(B4701,5)="gift_",H4701&lt;&gt;"United Kingdom"),"Drop","Keep")</f>
        <v/>
      </c>
    </row>
    <row r="4702">
      <c r="A4702" t="n">
        <v>540395</v>
      </c>
      <c r="B4702" t="n">
        <v>21485</v>
      </c>
      <c r="C4702" t="inlineStr">
        <is>
          <t>RETROSPOT HEART HOT WATER BOTTLE</t>
        </is>
      </c>
      <c r="D4702" t="n">
        <v>1</v>
      </c>
      <c r="E4702" s="8" t="n">
        <v>40549.76666666667</v>
      </c>
      <c r="F4702" s="9" t="n">
        <v>4.95</v>
      </c>
      <c r="G4702" t="n">
        <v>14702</v>
      </c>
      <c r="H4702" t="inlineStr">
        <is>
          <t>United Kingdom</t>
        </is>
      </c>
      <c r="I4702" s="10">
        <f>IF(OR(G4702="",LEFT(A4702,1)="C",D4702&lt;=0,F4702&lt;=0,ISNUMBER(MATCH(B4702,NonProduct,0)),LEFT(B4702,5)="gift_",H4702&lt;&gt;"United Kingdom"),"Drop","Keep")</f>
        <v/>
      </c>
    </row>
    <row r="4703">
      <c r="A4703" t="n">
        <v>540395</v>
      </c>
      <c r="B4703" t="n">
        <v>22721</v>
      </c>
      <c r="C4703" t="inlineStr">
        <is>
          <t>SET OF 3 CAKE TINS SKETCHBOOK</t>
        </is>
      </c>
      <c r="D4703" t="n">
        <v>3</v>
      </c>
      <c r="E4703" s="8" t="n">
        <v>40549.76666666667</v>
      </c>
      <c r="F4703" s="9" t="n">
        <v>4.95</v>
      </c>
      <c r="G4703" t="n">
        <v>14702</v>
      </c>
      <c r="H4703" t="inlineStr">
        <is>
          <t>United Kingdom</t>
        </is>
      </c>
      <c r="I4703" s="10">
        <f>IF(OR(G4703="",LEFT(A4703,1)="C",D4703&lt;=0,F4703&lt;=0,ISNUMBER(MATCH(B4703,NonProduct,0)),LEFT(B4703,5)="gift_",H4703&lt;&gt;"United Kingdom"),"Drop","Keep")</f>
        <v/>
      </c>
    </row>
    <row r="4704">
      <c r="A4704" t="n">
        <v>540395</v>
      </c>
      <c r="B4704" t="n">
        <v>22961</v>
      </c>
      <c r="C4704" t="inlineStr">
        <is>
          <t>JAM MAKING SET PRINTED</t>
        </is>
      </c>
      <c r="D4704" t="n">
        <v>4</v>
      </c>
      <c r="E4704" s="8" t="n">
        <v>40549.76666666667</v>
      </c>
      <c r="F4704" s="9" t="n">
        <v>1.45</v>
      </c>
      <c r="G4704" t="n">
        <v>14702</v>
      </c>
      <c r="H4704" t="inlineStr">
        <is>
          <t>United Kingdom</t>
        </is>
      </c>
      <c r="I4704" s="10">
        <f>IF(OR(G4704="",LEFT(A4704,1)="C",D4704&lt;=0,F4704&lt;=0,ISNUMBER(MATCH(B4704,NonProduct,0)),LEFT(B4704,5)="gift_",H4704&lt;&gt;"United Kingdom"),"Drop","Keep")</f>
        <v/>
      </c>
    </row>
    <row r="4705">
      <c r="A4705" t="n">
        <v>540395</v>
      </c>
      <c r="B4705" t="n">
        <v>22083</v>
      </c>
      <c r="C4705" t="inlineStr">
        <is>
          <t>PAPER CHAIN KIT RETROSPOT</t>
        </is>
      </c>
      <c r="D4705" t="n">
        <v>3</v>
      </c>
      <c r="E4705" s="8" t="n">
        <v>40549.76666666667</v>
      </c>
      <c r="F4705" s="9" t="n">
        <v>2.95</v>
      </c>
      <c r="G4705" t="n">
        <v>14702</v>
      </c>
      <c r="H4705" t="inlineStr">
        <is>
          <t>United Kingdom</t>
        </is>
      </c>
      <c r="I4705" s="10">
        <f>IF(OR(G4705="",LEFT(A4705,1)="C",D4705&lt;=0,F4705&lt;=0,ISNUMBER(MATCH(B4705,NonProduct,0)),LEFT(B4705,5)="gift_",H4705&lt;&gt;"United Kingdom"),"Drop","Keep")</f>
        <v/>
      </c>
    </row>
    <row r="4706">
      <c r="A4706" t="n">
        <v>540395</v>
      </c>
      <c r="B4706" t="n">
        <v>22911</v>
      </c>
      <c r="C4706" t="inlineStr">
        <is>
          <t>PAPER CHAIN KIT LONDON</t>
        </is>
      </c>
      <c r="D4706" t="n">
        <v>3</v>
      </c>
      <c r="E4706" s="8" t="n">
        <v>40549.76666666667</v>
      </c>
      <c r="F4706" s="9" t="n">
        <v>2.95</v>
      </c>
      <c r="G4706" t="n">
        <v>14702</v>
      </c>
      <c r="H4706" t="inlineStr">
        <is>
          <t>United Kingdom</t>
        </is>
      </c>
      <c r="I4706" s="10">
        <f>IF(OR(G4706="",LEFT(A4706,1)="C",D4706&lt;=0,F4706&lt;=0,ISNUMBER(MATCH(B4706,NonProduct,0)),LEFT(B4706,5)="gift_",H4706&lt;&gt;"United Kingdom"),"Drop","Keep")</f>
        <v/>
      </c>
    </row>
    <row r="4707">
      <c r="A4707" t="n">
        <v>540395</v>
      </c>
      <c r="B4707" t="n">
        <v>22723</v>
      </c>
      <c r="C4707" t="inlineStr">
        <is>
          <t>SET OF 6 HERB TINS SKETCHBOOK</t>
        </is>
      </c>
      <c r="D4707" t="n">
        <v>4</v>
      </c>
      <c r="E4707" s="8" t="n">
        <v>40549.76666666667</v>
      </c>
      <c r="F4707" s="9" t="n">
        <v>3.95</v>
      </c>
      <c r="G4707" t="n">
        <v>14702</v>
      </c>
      <c r="H4707" t="inlineStr">
        <is>
          <t>United Kingdom</t>
        </is>
      </c>
      <c r="I4707" s="10">
        <f>IF(OR(G4707="",LEFT(A4707,1)="C",D4707&lt;=0,F4707&lt;=0,ISNUMBER(MATCH(B4707,NonProduct,0)),LEFT(B4707,5)="gift_",H4707&lt;&gt;"United Kingdom"),"Drop","Keep")</f>
        <v/>
      </c>
    </row>
    <row r="4708">
      <c r="A4708" t="n">
        <v>540395</v>
      </c>
      <c r="B4708" t="n">
        <v>22722</v>
      </c>
      <c r="C4708" t="inlineStr">
        <is>
          <t>SET OF 6 SPICE TINS PANTRY DESIGN</t>
        </is>
      </c>
      <c r="D4708" t="n">
        <v>4</v>
      </c>
      <c r="E4708" s="8" t="n">
        <v>40549.76666666667</v>
      </c>
      <c r="F4708" s="9" t="n">
        <v>3.95</v>
      </c>
      <c r="G4708" t="n">
        <v>14702</v>
      </c>
      <c r="H4708" t="inlineStr">
        <is>
          <t>United Kingdom</t>
        </is>
      </c>
      <c r="I4708" s="10">
        <f>IF(OR(G4708="",LEFT(A4708,1)="C",D4708&lt;=0,F4708&lt;=0,ISNUMBER(MATCH(B4708,NonProduct,0)),LEFT(B4708,5)="gift_",H4708&lt;&gt;"United Kingdom"),"Drop","Keep")</f>
        <v/>
      </c>
    </row>
    <row r="4709">
      <c r="A4709" t="n">
        <v>540395</v>
      </c>
      <c r="B4709" t="n">
        <v>22428</v>
      </c>
      <c r="C4709" t="inlineStr">
        <is>
          <t>ENAMEL FIRE BUCKET CREAM</t>
        </is>
      </c>
      <c r="D4709" t="n">
        <v>2</v>
      </c>
      <c r="E4709" s="8" t="n">
        <v>40549.76666666667</v>
      </c>
      <c r="F4709" s="9" t="n">
        <v>6.95</v>
      </c>
      <c r="G4709" t="n">
        <v>14702</v>
      </c>
      <c r="H4709" t="inlineStr">
        <is>
          <t>United Kingdom</t>
        </is>
      </c>
      <c r="I4709" s="10">
        <f>IF(OR(G4709="",LEFT(A4709,1)="C",D4709&lt;=0,F4709&lt;=0,ISNUMBER(MATCH(B4709,NonProduct,0)),LEFT(B4709,5)="gift_",H4709&lt;&gt;"United Kingdom"),"Drop","Keep")</f>
        <v/>
      </c>
    </row>
    <row r="4710">
      <c r="A4710" t="n">
        <v>540395</v>
      </c>
      <c r="B4710" t="n">
        <v>22429</v>
      </c>
      <c r="C4710" t="inlineStr">
        <is>
          <t>ENAMEL MEASURING JUG CREAM</t>
        </is>
      </c>
      <c r="D4710" t="n">
        <v>2</v>
      </c>
      <c r="E4710" s="8" t="n">
        <v>40549.76666666667</v>
      </c>
      <c r="F4710" s="9" t="n">
        <v>4.25</v>
      </c>
      <c r="G4710" t="n">
        <v>14702</v>
      </c>
      <c r="H4710" t="inlineStr">
        <is>
          <t>United Kingdom</t>
        </is>
      </c>
      <c r="I4710" s="10">
        <f>IF(OR(G4710="",LEFT(A4710,1)="C",D4710&lt;=0,F4710&lt;=0,ISNUMBER(MATCH(B4710,NonProduct,0)),LEFT(B4710,5)="gift_",H4710&lt;&gt;"United Kingdom"),"Drop","Keep")</f>
        <v/>
      </c>
    </row>
    <row r="4711">
      <c r="A4711" t="n">
        <v>540395</v>
      </c>
      <c r="B4711" t="n">
        <v>22960</v>
      </c>
      <c r="C4711" t="inlineStr">
        <is>
          <t>JAM MAKING SET WITH JARS</t>
        </is>
      </c>
      <c r="D4711" t="n">
        <v>4</v>
      </c>
      <c r="E4711" s="8" t="n">
        <v>40549.76666666667</v>
      </c>
      <c r="F4711" s="9" t="n">
        <v>4.25</v>
      </c>
      <c r="G4711" t="n">
        <v>14702</v>
      </c>
      <c r="H4711" t="inlineStr">
        <is>
          <t>United Kingdom</t>
        </is>
      </c>
      <c r="I4711" s="10">
        <f>IF(OR(G4711="",LEFT(A4711,1)="C",D4711&lt;=0,F4711&lt;=0,ISNUMBER(MATCH(B4711,NonProduct,0)),LEFT(B4711,5)="gift_",H4711&lt;&gt;"United Kingdom"),"Drop","Keep")</f>
        <v/>
      </c>
    </row>
    <row r="4712">
      <c r="A4712" t="n">
        <v>540395</v>
      </c>
      <c r="B4712" t="n">
        <v>22963</v>
      </c>
      <c r="C4712" t="inlineStr">
        <is>
          <t>JAM JAR WITH GREEN LID</t>
        </is>
      </c>
      <c r="D4712" t="n">
        <v>6</v>
      </c>
      <c r="E4712" s="8" t="n">
        <v>40549.76666666667</v>
      </c>
      <c r="F4712" s="9" t="n">
        <v>0.85</v>
      </c>
      <c r="G4712" t="n">
        <v>14702</v>
      </c>
      <c r="H4712" t="inlineStr">
        <is>
          <t>United Kingdom</t>
        </is>
      </c>
      <c r="I4712" s="10">
        <f>IF(OR(G4712="",LEFT(A4712,1)="C",D4712&lt;=0,F4712&lt;=0,ISNUMBER(MATCH(B4712,NonProduct,0)),LEFT(B4712,5)="gift_",H4712&lt;&gt;"United Kingdom"),"Drop","Keep")</f>
        <v/>
      </c>
    </row>
    <row r="4713">
      <c r="A4713" t="n">
        <v>540395</v>
      </c>
      <c r="B4713" t="n">
        <v>22962</v>
      </c>
      <c r="C4713" t="inlineStr">
        <is>
          <t>JAM JAR WITH PINK LID</t>
        </is>
      </c>
      <c r="D4713" t="n">
        <v>6</v>
      </c>
      <c r="E4713" s="8" t="n">
        <v>40549.76666666667</v>
      </c>
      <c r="F4713" s="9" t="n">
        <v>0.85</v>
      </c>
      <c r="G4713" t="n">
        <v>14702</v>
      </c>
      <c r="H4713" t="inlineStr">
        <is>
          <t>United Kingdom</t>
        </is>
      </c>
      <c r="I4713" s="10">
        <f>IF(OR(G4713="",LEFT(A4713,1)="C",D4713&lt;=0,F4713&lt;=0,ISNUMBER(MATCH(B4713,NonProduct,0)),LEFT(B4713,5)="gift_",H4713&lt;&gt;"United Kingdom"),"Drop","Keep")</f>
        <v/>
      </c>
    </row>
    <row r="4714">
      <c r="A4714" t="n">
        <v>540396</v>
      </c>
      <c r="B4714" t="n">
        <v>37370</v>
      </c>
      <c r="C4714" t="inlineStr">
        <is>
          <t>RETRO COFFEE MUGS ASSORTED</t>
        </is>
      </c>
      <c r="D4714" t="n">
        <v>144</v>
      </c>
      <c r="E4714" s="8" t="n">
        <v>40549.77291666667</v>
      </c>
      <c r="F4714" s="9" t="n">
        <v>1.06</v>
      </c>
      <c r="G4714" t="n">
        <v>14031</v>
      </c>
      <c r="H4714" t="inlineStr">
        <is>
          <t>United Kingdom</t>
        </is>
      </c>
      <c r="I4714" s="10">
        <f>IF(OR(G4714="",LEFT(A4714,1)="C",D4714&lt;=0,F4714&lt;=0,ISNUMBER(MATCH(B4714,NonProduct,0)),LEFT(B4714,5)="gift_",H4714&lt;&gt;"United Kingdom"),"Drop","Keep")</f>
        <v/>
      </c>
    </row>
    <row r="4715">
      <c r="A4715" t="n">
        <v>540396</v>
      </c>
      <c r="B4715" t="n">
        <v>22423</v>
      </c>
      <c r="C4715" t="inlineStr">
        <is>
          <t>REGENCY CAKESTAND 3 TIER</t>
        </is>
      </c>
      <c r="D4715" t="n">
        <v>16</v>
      </c>
      <c r="E4715" s="8" t="n">
        <v>40549.77291666667</v>
      </c>
      <c r="F4715" s="9" t="n">
        <v>10.95</v>
      </c>
      <c r="G4715" t="n">
        <v>14031</v>
      </c>
      <c r="H4715" t="inlineStr">
        <is>
          <t>United Kingdom</t>
        </is>
      </c>
      <c r="I4715" s="10">
        <f>IF(OR(G4715="",LEFT(A4715,1)="C",D4715&lt;=0,F4715&lt;=0,ISNUMBER(MATCH(B4715,NonProduct,0)),LEFT(B4715,5)="gift_",H4715&lt;&gt;"United Kingdom"),"Drop","Keep")</f>
        <v/>
      </c>
    </row>
    <row r="4716">
      <c r="A4716" t="n">
        <v>540396</v>
      </c>
      <c r="B4716" t="inlineStr">
        <is>
          <t>84029G</t>
        </is>
      </c>
      <c r="C4716" t="inlineStr">
        <is>
          <t>KNITTED UNION FLAG HOT WATER BOTTLE</t>
        </is>
      </c>
      <c r="D4716" t="n">
        <v>24</v>
      </c>
      <c r="E4716" s="8" t="n">
        <v>40549.77291666667</v>
      </c>
      <c r="F4716" s="9" t="n">
        <v>3.39</v>
      </c>
      <c r="G4716" t="n">
        <v>14031</v>
      </c>
      <c r="H4716" t="inlineStr">
        <is>
          <t>United Kingdom</t>
        </is>
      </c>
      <c r="I4716" s="10">
        <f>IF(OR(G4716="",LEFT(A4716,1)="C",D4716&lt;=0,F4716&lt;=0,ISNUMBER(MATCH(B4716,NonProduct,0)),LEFT(B4716,5)="gift_",H4716&lt;&gt;"United Kingdom"),"Drop","Keep")</f>
        <v/>
      </c>
    </row>
    <row r="4717">
      <c r="A4717" t="n">
        <v>540396</v>
      </c>
      <c r="B4717" t="n">
        <v>48138</v>
      </c>
      <c r="C4717" t="inlineStr">
        <is>
          <t>DOORMAT UNION FLAG</t>
        </is>
      </c>
      <c r="D4717" t="n">
        <v>20</v>
      </c>
      <c r="E4717" s="8" t="n">
        <v>40549.77291666667</v>
      </c>
      <c r="F4717" s="9" t="n">
        <v>6.75</v>
      </c>
      <c r="G4717" t="n">
        <v>14031</v>
      </c>
      <c r="H4717" t="inlineStr">
        <is>
          <t>United Kingdom</t>
        </is>
      </c>
      <c r="I4717" s="10">
        <f>IF(OR(G4717="",LEFT(A4717,1)="C",D4717&lt;=0,F4717&lt;=0,ISNUMBER(MATCH(B4717,NonProduct,0)),LEFT(B4717,5)="gift_",H4717&lt;&gt;"United Kingdom"),"Drop","Keep")</f>
        <v/>
      </c>
    </row>
    <row r="4718">
      <c r="A4718" t="n">
        <v>540396</v>
      </c>
      <c r="B4718" t="n">
        <v>22365</v>
      </c>
      <c r="C4718" t="inlineStr">
        <is>
          <t>DOORMAT RESPECTABLE HOUSE</t>
        </is>
      </c>
      <c r="D4718" t="n">
        <v>10</v>
      </c>
      <c r="E4718" s="8" t="n">
        <v>40549.77291666667</v>
      </c>
      <c r="F4718" s="9" t="n">
        <v>6.75</v>
      </c>
      <c r="G4718" t="n">
        <v>14031</v>
      </c>
      <c r="H4718" t="inlineStr">
        <is>
          <t>United Kingdom</t>
        </is>
      </c>
      <c r="I4718" s="10">
        <f>IF(OR(G4718="",LEFT(A4718,1)="C",D4718&lt;=0,F4718&lt;=0,ISNUMBER(MATCH(B4718,NonProduct,0)),LEFT(B4718,5)="gift_",H4718&lt;&gt;"United Kingdom"),"Drop","Keep")</f>
        <v/>
      </c>
    </row>
    <row r="4719">
      <c r="A4719" t="n">
        <v>540396</v>
      </c>
      <c r="B4719" t="n">
        <v>22988</v>
      </c>
      <c r="C4719" t="inlineStr">
        <is>
          <t xml:space="preserve">SOLDIERS EGG CUP </t>
        </is>
      </c>
      <c r="D4719" t="n">
        <v>144</v>
      </c>
      <c r="E4719" s="8" t="n">
        <v>40549.77291666667</v>
      </c>
      <c r="F4719" s="9" t="n">
        <v>1.06</v>
      </c>
      <c r="G4719" t="n">
        <v>14031</v>
      </c>
      <c r="H4719" t="inlineStr">
        <is>
          <t>United Kingdom</t>
        </is>
      </c>
      <c r="I4719" s="10">
        <f>IF(OR(G4719="",LEFT(A4719,1)="C",D4719&lt;=0,F4719&lt;=0,ISNUMBER(MATCH(B4719,NonProduct,0)),LEFT(B4719,5)="gift_",H4719&lt;&gt;"United Kingdom"),"Drop","Keep")</f>
        <v/>
      </c>
    </row>
    <row r="4720">
      <c r="A4720" t="n">
        <v>540396</v>
      </c>
      <c r="B4720" t="inlineStr">
        <is>
          <t>15056N</t>
        </is>
      </c>
      <c r="C4720" t="inlineStr">
        <is>
          <t>EDWARDIAN PARASOL NATURAL</t>
        </is>
      </c>
      <c r="D4720" t="n">
        <v>6</v>
      </c>
      <c r="E4720" s="8" t="n">
        <v>40549.77291666667</v>
      </c>
      <c r="F4720" s="9" t="n">
        <v>5.95</v>
      </c>
      <c r="G4720" t="n">
        <v>14031</v>
      </c>
      <c r="H4720" t="inlineStr">
        <is>
          <t>United Kingdom</t>
        </is>
      </c>
      <c r="I4720" s="10">
        <f>IF(OR(G4720="",LEFT(A4720,1)="C",D4720&lt;=0,F4720&lt;=0,ISNUMBER(MATCH(B4720,NonProduct,0)),LEFT(B4720,5)="gift_",H4720&lt;&gt;"United Kingdom"),"Drop","Keep")</f>
        <v/>
      </c>
    </row>
    <row r="4721">
      <c r="A4721" t="n">
        <v>540396</v>
      </c>
      <c r="B4721" t="inlineStr">
        <is>
          <t>15056BL</t>
        </is>
      </c>
      <c r="C4721" t="inlineStr">
        <is>
          <t>EDWARDIAN PARASOL BLACK</t>
        </is>
      </c>
      <c r="D4721" t="n">
        <v>12</v>
      </c>
      <c r="E4721" s="8" t="n">
        <v>40549.77291666667</v>
      </c>
      <c r="F4721" s="9" t="n">
        <v>5.95</v>
      </c>
      <c r="G4721" t="n">
        <v>14031</v>
      </c>
      <c r="H4721" t="inlineStr">
        <is>
          <t>United Kingdom</t>
        </is>
      </c>
      <c r="I4721" s="10">
        <f>IF(OR(G4721="",LEFT(A4721,1)="C",D4721&lt;=0,F4721&lt;=0,ISNUMBER(MATCH(B4721,NonProduct,0)),LEFT(B4721,5)="gift_",H4721&lt;&gt;"United Kingdom"),"Drop","Keep")</f>
        <v/>
      </c>
    </row>
    <row r="4722">
      <c r="A4722" t="n">
        <v>540396</v>
      </c>
      <c r="B4722" t="n">
        <v>20679</v>
      </c>
      <c r="C4722" t="inlineStr">
        <is>
          <t>EDWARDIAN PARASOL RED</t>
        </is>
      </c>
      <c r="D4722" t="n">
        <v>12</v>
      </c>
      <c r="E4722" s="8" t="n">
        <v>40549.77291666667</v>
      </c>
      <c r="F4722" s="9" t="n">
        <v>5.95</v>
      </c>
      <c r="G4722" t="n">
        <v>14031</v>
      </c>
      <c r="H4722" t="inlineStr">
        <is>
          <t>United Kingdom</t>
        </is>
      </c>
      <c r="I4722" s="10">
        <f>IF(OR(G4722="",LEFT(A4722,1)="C",D4722&lt;=0,F4722&lt;=0,ISNUMBER(MATCH(B4722,NonProduct,0)),LEFT(B4722,5)="gift_",H4722&lt;&gt;"United Kingdom"),"Drop","Keep")</f>
        <v/>
      </c>
    </row>
    <row r="4723">
      <c r="A4723" t="n">
        <v>540396</v>
      </c>
      <c r="B4723" t="inlineStr">
        <is>
          <t>85114A</t>
        </is>
      </c>
      <c r="C4723" t="inlineStr">
        <is>
          <t>BLACK ENCHANTED FOREST PLACEMAT</t>
        </is>
      </c>
      <c r="D4723" t="n">
        <v>16</v>
      </c>
      <c r="E4723" s="8" t="n">
        <v>40549.77291666667</v>
      </c>
      <c r="F4723" s="9" t="n">
        <v>1.65</v>
      </c>
      <c r="G4723" t="n">
        <v>14031</v>
      </c>
      <c r="H4723" t="inlineStr">
        <is>
          <t>United Kingdom</t>
        </is>
      </c>
      <c r="I4723" s="10">
        <f>IF(OR(G4723="",LEFT(A4723,1)="C",D4723&lt;=0,F4723&lt;=0,ISNUMBER(MATCH(B4723,NonProduct,0)),LEFT(B4723,5)="gift_",H4723&lt;&gt;"United Kingdom"),"Drop","Keep")</f>
        <v/>
      </c>
    </row>
    <row r="4724">
      <c r="A4724" t="n">
        <v>540397</v>
      </c>
      <c r="B4724" t="n">
        <v>21068</v>
      </c>
      <c r="C4724" t="inlineStr">
        <is>
          <t>VINTAGE BILLBOARD LOVE/HATE MUG</t>
        </is>
      </c>
      <c r="D4724" t="n">
        <v>1</v>
      </c>
      <c r="E4724" s="8" t="n">
        <v>40549.78958333333</v>
      </c>
      <c r="F4724" s="9" t="n">
        <v>1.25</v>
      </c>
      <c r="G4724" t="n">
        <v>13187</v>
      </c>
      <c r="H4724" t="inlineStr">
        <is>
          <t>United Kingdom</t>
        </is>
      </c>
      <c r="I4724" s="10">
        <f>IF(OR(G4724="",LEFT(A4724,1)="C",D4724&lt;=0,F4724&lt;=0,ISNUMBER(MATCH(B4724,NonProduct,0)),LEFT(B4724,5)="gift_",H4724&lt;&gt;"United Kingdom"),"Drop","Keep")</f>
        <v/>
      </c>
    </row>
    <row r="4725">
      <c r="A4725" t="n">
        <v>540397</v>
      </c>
      <c r="B4725" t="n">
        <v>21069</v>
      </c>
      <c r="C4725" t="inlineStr">
        <is>
          <t>VINTAGE BILLBOARD TEA MUG</t>
        </is>
      </c>
      <c r="D4725" t="n">
        <v>1</v>
      </c>
      <c r="E4725" s="8" t="n">
        <v>40549.78958333333</v>
      </c>
      <c r="F4725" s="9" t="n">
        <v>1.25</v>
      </c>
      <c r="G4725" t="n">
        <v>13187</v>
      </c>
      <c r="H4725" t="inlineStr">
        <is>
          <t>United Kingdom</t>
        </is>
      </c>
      <c r="I4725" s="10">
        <f>IF(OR(G4725="",LEFT(A4725,1)="C",D4725&lt;=0,F4725&lt;=0,ISNUMBER(MATCH(B4725,NonProduct,0)),LEFT(B4725,5)="gift_",H4725&lt;&gt;"United Kingdom"),"Drop","Keep")</f>
        <v/>
      </c>
    </row>
    <row r="4726">
      <c r="A4726" t="n">
        <v>540397</v>
      </c>
      <c r="B4726" t="n">
        <v>21071</v>
      </c>
      <c r="C4726" t="inlineStr">
        <is>
          <t>VINTAGE BILLBOARD DRINK ME MUG</t>
        </is>
      </c>
      <c r="D4726" t="n">
        <v>1</v>
      </c>
      <c r="E4726" s="8" t="n">
        <v>40549.78958333333</v>
      </c>
      <c r="F4726" s="9" t="n">
        <v>1.25</v>
      </c>
      <c r="G4726" t="n">
        <v>13187</v>
      </c>
      <c r="H4726" t="inlineStr">
        <is>
          <t>United Kingdom</t>
        </is>
      </c>
      <c r="I4726" s="10">
        <f>IF(OR(G4726="",LEFT(A4726,1)="C",D4726&lt;=0,F4726&lt;=0,ISNUMBER(MATCH(B4726,NonProduct,0)),LEFT(B4726,5)="gift_",H4726&lt;&gt;"United Kingdom"),"Drop","Keep")</f>
        <v/>
      </c>
    </row>
    <row r="4727">
      <c r="A4727" t="n">
        <v>540397</v>
      </c>
      <c r="B4727" t="n">
        <v>21070</v>
      </c>
      <c r="C4727" t="inlineStr">
        <is>
          <t xml:space="preserve">VINTAGE BILLBOARD MUG </t>
        </is>
      </c>
      <c r="D4727" t="n">
        <v>1</v>
      </c>
      <c r="E4727" s="8" t="n">
        <v>40549.78958333333</v>
      </c>
      <c r="F4727" s="9" t="n">
        <v>1.25</v>
      </c>
      <c r="G4727" t="n">
        <v>13187</v>
      </c>
      <c r="H4727" t="inlineStr">
        <is>
          <t>United Kingdom</t>
        </is>
      </c>
      <c r="I4727" s="10">
        <f>IF(OR(G4727="",LEFT(A4727,1)="C",D4727&lt;=0,F4727&lt;=0,ISNUMBER(MATCH(B4727,NonProduct,0)),LEFT(B4727,5)="gift_",H4727&lt;&gt;"United Kingdom"),"Drop","Keep")</f>
        <v/>
      </c>
    </row>
    <row r="4728">
      <c r="A4728" t="n">
        <v>540397</v>
      </c>
      <c r="B4728" t="n">
        <v>22966</v>
      </c>
      <c r="C4728" t="inlineStr">
        <is>
          <t>GINGERBREAD MAN COOKIE CUTTER</t>
        </is>
      </c>
      <c r="D4728" t="n">
        <v>1</v>
      </c>
      <c r="E4728" s="8" t="n">
        <v>40549.78958333333</v>
      </c>
      <c r="F4728" s="9" t="n">
        <v>1.25</v>
      </c>
      <c r="G4728" t="n">
        <v>13187</v>
      </c>
      <c r="H4728" t="inlineStr">
        <is>
          <t>United Kingdom</t>
        </is>
      </c>
      <c r="I4728" s="10">
        <f>IF(OR(G4728="",LEFT(A4728,1)="C",D4728&lt;=0,F4728&lt;=0,ISNUMBER(MATCH(B4728,NonProduct,0)),LEFT(B4728,5)="gift_",H4728&lt;&gt;"United Kingdom"),"Drop","Keep")</f>
        <v/>
      </c>
    </row>
    <row r="4729">
      <c r="A4729" t="n">
        <v>540397</v>
      </c>
      <c r="B4729" t="n">
        <v>21198</v>
      </c>
      <c r="C4729" t="inlineStr">
        <is>
          <t>WHITE HEART CONFETTI IN TUBE</t>
        </is>
      </c>
      <c r="D4729" t="n">
        <v>1</v>
      </c>
      <c r="E4729" s="8" t="n">
        <v>40549.78958333333</v>
      </c>
      <c r="F4729" s="9" t="n">
        <v>1.65</v>
      </c>
      <c r="G4729" t="n">
        <v>13187</v>
      </c>
      <c r="H4729" t="inlineStr">
        <is>
          <t>United Kingdom</t>
        </is>
      </c>
      <c r="I4729" s="10">
        <f>IF(OR(G4729="",LEFT(A4729,1)="C",D4729&lt;=0,F4729&lt;=0,ISNUMBER(MATCH(B4729,NonProduct,0)),LEFT(B4729,5)="gift_",H4729&lt;&gt;"United Kingdom"),"Drop","Keep")</f>
        <v/>
      </c>
    </row>
    <row r="4730">
      <c r="A4730" t="n">
        <v>540397</v>
      </c>
      <c r="B4730" t="n">
        <v>22087</v>
      </c>
      <c r="C4730" t="inlineStr">
        <is>
          <t>PAPER BUNTING WHITE LACE</t>
        </is>
      </c>
      <c r="D4730" t="n">
        <v>3</v>
      </c>
      <c r="E4730" s="8" t="n">
        <v>40549.78958333333</v>
      </c>
      <c r="F4730" s="9" t="n">
        <v>2.95</v>
      </c>
      <c r="G4730" t="n">
        <v>13187</v>
      </c>
      <c r="H4730" t="inlineStr">
        <is>
          <t>United Kingdom</t>
        </is>
      </c>
      <c r="I4730" s="10">
        <f>IF(OR(G4730="",LEFT(A4730,1)="C",D4730&lt;=0,F4730&lt;=0,ISNUMBER(MATCH(B4730,NonProduct,0)),LEFT(B4730,5)="gift_",H4730&lt;&gt;"United Kingdom"),"Drop","Keep")</f>
        <v/>
      </c>
    </row>
    <row r="4731">
      <c r="A4731" t="n">
        <v>540397</v>
      </c>
      <c r="B4731" t="n">
        <v>84380</v>
      </c>
      <c r="C4731" t="inlineStr">
        <is>
          <t>SET OF 3 BUTTERFLY COOKIE CUTTERS</t>
        </is>
      </c>
      <c r="D4731" t="n">
        <v>1</v>
      </c>
      <c r="E4731" s="8" t="n">
        <v>40549.78958333333</v>
      </c>
      <c r="F4731" s="9" t="n">
        <v>1.25</v>
      </c>
      <c r="G4731" t="n">
        <v>13187</v>
      </c>
      <c r="H4731" t="inlineStr">
        <is>
          <t>United Kingdom</t>
        </is>
      </c>
      <c r="I4731" s="10">
        <f>IF(OR(G4731="",LEFT(A4731,1)="C",D4731&lt;=0,F4731&lt;=0,ISNUMBER(MATCH(B4731,NonProduct,0)),LEFT(B4731,5)="gift_",H4731&lt;&gt;"United Kingdom"),"Drop","Keep")</f>
        <v/>
      </c>
    </row>
    <row r="4732">
      <c r="A4732" t="n">
        <v>540397</v>
      </c>
      <c r="B4732" t="n">
        <v>84378</v>
      </c>
      <c r="C4732" t="inlineStr">
        <is>
          <t>SET OF 3 HEART COOKIE CUTTERS</t>
        </is>
      </c>
      <c r="D4732" t="n">
        <v>1</v>
      </c>
      <c r="E4732" s="8" t="n">
        <v>40549.78958333333</v>
      </c>
      <c r="F4732" s="9" t="n">
        <v>1.25</v>
      </c>
      <c r="G4732" t="n">
        <v>13187</v>
      </c>
      <c r="H4732" t="inlineStr">
        <is>
          <t>United Kingdom</t>
        </is>
      </c>
      <c r="I4732" s="10">
        <f>IF(OR(G4732="",LEFT(A4732,1)="C",D4732&lt;=0,F4732&lt;=0,ISNUMBER(MATCH(B4732,NonProduct,0)),LEFT(B4732,5)="gift_",H4732&lt;&gt;"United Kingdom"),"Drop","Keep")</f>
        <v/>
      </c>
    </row>
    <row r="4733">
      <c r="A4733" t="n">
        <v>540397</v>
      </c>
      <c r="B4733" t="n">
        <v>22168</v>
      </c>
      <c r="C4733" t="inlineStr">
        <is>
          <t xml:space="preserve">ORGANISER WOOD ANTIQUE WHITE </t>
        </is>
      </c>
      <c r="D4733" t="n">
        <v>1</v>
      </c>
      <c r="E4733" s="8" t="n">
        <v>40549.78958333333</v>
      </c>
      <c r="F4733" s="9" t="n">
        <v>8.5</v>
      </c>
      <c r="G4733" t="n">
        <v>13187</v>
      </c>
      <c r="H4733" t="inlineStr">
        <is>
          <t>United Kingdom</t>
        </is>
      </c>
      <c r="I4733" s="10">
        <f>IF(OR(G4733="",LEFT(A4733,1)="C",D4733&lt;=0,F4733&lt;=0,ISNUMBER(MATCH(B4733,NonProduct,0)),LEFT(B4733,5)="gift_",H4733&lt;&gt;"United Kingdom"),"Drop","Keep")</f>
        <v/>
      </c>
    </row>
    <row r="4734">
      <c r="A4734" t="n">
        <v>540397</v>
      </c>
      <c r="B4734" t="n">
        <v>85064</v>
      </c>
      <c r="C4734" t="inlineStr">
        <is>
          <t>CREAM SWEETHEART LETTER RACK</t>
        </is>
      </c>
      <c r="D4734" t="n">
        <v>1</v>
      </c>
      <c r="E4734" s="8" t="n">
        <v>40549.78958333333</v>
      </c>
      <c r="F4734" s="9" t="n">
        <v>5.45</v>
      </c>
      <c r="G4734" t="n">
        <v>13187</v>
      </c>
      <c r="H4734" t="inlineStr">
        <is>
          <t>United Kingdom</t>
        </is>
      </c>
      <c r="I4734" s="10">
        <f>IF(OR(G4734="",LEFT(A4734,1)="C",D4734&lt;=0,F4734&lt;=0,ISNUMBER(MATCH(B4734,NonProduct,0)),LEFT(B4734,5)="gift_",H4734&lt;&gt;"United Kingdom"),"Drop","Keep")</f>
        <v/>
      </c>
    </row>
    <row r="4735">
      <c r="A4735" t="n">
        <v>540397</v>
      </c>
      <c r="B4735" t="n">
        <v>85066</v>
      </c>
      <c r="C4735" t="inlineStr">
        <is>
          <t>CREAM SWEETHEART MINI CHEST</t>
        </is>
      </c>
      <c r="D4735" t="n">
        <v>1</v>
      </c>
      <c r="E4735" s="8" t="n">
        <v>40549.78958333333</v>
      </c>
      <c r="F4735" s="9" t="n">
        <v>12.75</v>
      </c>
      <c r="G4735" t="n">
        <v>13187</v>
      </c>
      <c r="H4735" t="inlineStr">
        <is>
          <t>United Kingdom</t>
        </is>
      </c>
      <c r="I4735" s="10">
        <f>IF(OR(G4735="",LEFT(A4735,1)="C",D4735&lt;=0,F4735&lt;=0,ISNUMBER(MATCH(B4735,NonProduct,0)),LEFT(B4735,5)="gift_",H4735&lt;&gt;"United Kingdom"),"Drop","Keep")</f>
        <v/>
      </c>
    </row>
    <row r="4736">
      <c r="A4736" t="n">
        <v>540397</v>
      </c>
      <c r="B4736" t="n">
        <v>82484</v>
      </c>
      <c r="C4736" t="inlineStr">
        <is>
          <t>WOOD BLACK BOARD ANT WHITE FINISH</t>
        </is>
      </c>
      <c r="D4736" t="n">
        <v>1</v>
      </c>
      <c r="E4736" s="8" t="n">
        <v>40549.78958333333</v>
      </c>
      <c r="F4736" s="9" t="n">
        <v>6.45</v>
      </c>
      <c r="G4736" t="n">
        <v>13187</v>
      </c>
      <c r="H4736" t="inlineStr">
        <is>
          <t>United Kingdom</t>
        </is>
      </c>
      <c r="I4736" s="10">
        <f>IF(OR(G4736="",LEFT(A4736,1)="C",D4736&lt;=0,F4736&lt;=0,ISNUMBER(MATCH(B4736,NonProduct,0)),LEFT(B4736,5)="gift_",H4736&lt;&gt;"United Kingdom"),"Drop","Keep")</f>
        <v/>
      </c>
    </row>
    <row r="4737">
      <c r="A4737" t="n">
        <v>540397</v>
      </c>
      <c r="B4737" t="n">
        <v>22170</v>
      </c>
      <c r="C4737" t="inlineStr">
        <is>
          <t>PICTURE FRAME WOOD TRIPLE PORTRAIT</t>
        </is>
      </c>
      <c r="D4737" t="n">
        <v>1</v>
      </c>
      <c r="E4737" s="8" t="n">
        <v>40549.78958333333</v>
      </c>
      <c r="F4737" s="9" t="n">
        <v>6.75</v>
      </c>
      <c r="G4737" t="n">
        <v>13187</v>
      </c>
      <c r="H4737" t="inlineStr">
        <is>
          <t>United Kingdom</t>
        </is>
      </c>
      <c r="I4737" s="10">
        <f>IF(OR(G4737="",LEFT(A4737,1)="C",D4737&lt;=0,F4737&lt;=0,ISNUMBER(MATCH(B4737,NonProduct,0)),LEFT(B4737,5)="gift_",H4737&lt;&gt;"United Kingdom"),"Drop","Keep")</f>
        <v/>
      </c>
    </row>
    <row r="4738">
      <c r="A4738" t="n">
        <v>540397</v>
      </c>
      <c r="B4738" t="n">
        <v>22487</v>
      </c>
      <c r="C4738" t="inlineStr">
        <is>
          <t>WHITE WOOD GARDEN PLANT LADDER</t>
        </is>
      </c>
      <c r="D4738" t="n">
        <v>2</v>
      </c>
      <c r="E4738" s="8" t="n">
        <v>40549.78958333333</v>
      </c>
      <c r="F4738" s="9" t="n">
        <v>9.949999999999999</v>
      </c>
      <c r="G4738" t="n">
        <v>13187</v>
      </c>
      <c r="H4738" t="inlineStr">
        <is>
          <t>United Kingdom</t>
        </is>
      </c>
      <c r="I4738" s="10">
        <f>IF(OR(G4738="",LEFT(A4738,1)="C",D4738&lt;=0,F4738&lt;=0,ISNUMBER(MATCH(B4738,NonProduct,0)),LEFT(B4738,5)="gift_",H4738&lt;&gt;"United Kingdom"),"Drop","Keep")</f>
        <v/>
      </c>
    </row>
    <row r="4739">
      <c r="A4739" t="n">
        <v>540397</v>
      </c>
      <c r="B4739" t="n">
        <v>22171</v>
      </c>
      <c r="C4739" t="inlineStr">
        <is>
          <t>3 HOOK PHOTO SHELF ANTIQUE WHITE</t>
        </is>
      </c>
      <c r="D4739" t="n">
        <v>1</v>
      </c>
      <c r="E4739" s="8" t="n">
        <v>40549.78958333333</v>
      </c>
      <c r="F4739" s="9" t="n">
        <v>8.5</v>
      </c>
      <c r="G4739" t="n">
        <v>13187</v>
      </c>
      <c r="H4739" t="inlineStr">
        <is>
          <t>United Kingdom</t>
        </is>
      </c>
      <c r="I4739" s="10">
        <f>IF(OR(G4739="",LEFT(A4739,1)="C",D4739&lt;=0,F4739&lt;=0,ISNUMBER(MATCH(B4739,NonProduct,0)),LEFT(B4739,5)="gift_",H4739&lt;&gt;"United Kingdom"),"Drop","Keep")</f>
        <v/>
      </c>
    </row>
    <row r="4740">
      <c r="A4740" t="n">
        <v>540397</v>
      </c>
      <c r="B4740" t="inlineStr">
        <is>
          <t>84849D</t>
        </is>
      </c>
      <c r="C4740" t="inlineStr">
        <is>
          <t>HOT BATHS SOAP HOLDER</t>
        </is>
      </c>
      <c r="D4740" t="n">
        <v>1</v>
      </c>
      <c r="E4740" s="8" t="n">
        <v>40549.78958333333</v>
      </c>
      <c r="F4740" s="9" t="n">
        <v>1.69</v>
      </c>
      <c r="G4740" t="n">
        <v>13187</v>
      </c>
      <c r="H4740" t="inlineStr">
        <is>
          <t>United Kingdom</t>
        </is>
      </c>
      <c r="I4740" s="10">
        <f>IF(OR(G4740="",LEFT(A4740,1)="C",D4740&lt;=0,F4740&lt;=0,ISNUMBER(MATCH(B4740,NonProduct,0)),LEFT(B4740,5)="gift_",H4740&lt;&gt;"United Kingdom"),"Drop","Keep")</f>
        <v/>
      </c>
    </row>
    <row r="4741">
      <c r="A4741" t="n">
        <v>540397</v>
      </c>
      <c r="B4741" t="inlineStr">
        <is>
          <t>84849B</t>
        </is>
      </c>
      <c r="C4741" t="inlineStr">
        <is>
          <t>FAIRY SOAP SOAP HOLDER</t>
        </is>
      </c>
      <c r="D4741" t="n">
        <v>1</v>
      </c>
      <c r="E4741" s="8" t="n">
        <v>40549.78958333333</v>
      </c>
      <c r="F4741" s="9" t="n">
        <v>1.69</v>
      </c>
      <c r="G4741" t="n">
        <v>13187</v>
      </c>
      <c r="H4741" t="inlineStr">
        <is>
          <t>United Kingdom</t>
        </is>
      </c>
      <c r="I4741" s="10">
        <f>IF(OR(G4741="",LEFT(A4741,1)="C",D4741&lt;=0,F4741&lt;=0,ISNUMBER(MATCH(B4741,NonProduct,0)),LEFT(B4741,5)="gift_",H4741&lt;&gt;"United Kingdom"),"Drop","Keep")</f>
        <v/>
      </c>
    </row>
    <row r="4742">
      <c r="A4742" t="n">
        <v>540397</v>
      </c>
      <c r="B4742" t="inlineStr">
        <is>
          <t>84849A</t>
        </is>
      </c>
      <c r="C4742" t="inlineStr">
        <is>
          <t>HELLO SAILOR BLUE SOAP HOLDER</t>
        </is>
      </c>
      <c r="D4742" t="n">
        <v>1</v>
      </c>
      <c r="E4742" s="8" t="n">
        <v>40549.78958333333</v>
      </c>
      <c r="F4742" s="9" t="n">
        <v>1.69</v>
      </c>
      <c r="G4742" t="n">
        <v>13187</v>
      </c>
      <c r="H4742" t="inlineStr">
        <is>
          <t>United Kingdom</t>
        </is>
      </c>
      <c r="I4742" s="10">
        <f>IF(OR(G4742="",LEFT(A4742,1)="C",D4742&lt;=0,F4742&lt;=0,ISNUMBER(MATCH(B4742,NonProduct,0)),LEFT(B4742,5)="gift_",H4742&lt;&gt;"United Kingdom"),"Drop","Keep")</f>
        <v/>
      </c>
    </row>
    <row r="4743">
      <c r="A4743" t="n">
        <v>540397</v>
      </c>
      <c r="B4743" t="inlineStr">
        <is>
          <t>82494L</t>
        </is>
      </c>
      <c r="C4743" t="inlineStr">
        <is>
          <t xml:space="preserve">WOODEN FRAME ANTIQUE WHITE </t>
        </is>
      </c>
      <c r="D4743" t="n">
        <v>2</v>
      </c>
      <c r="E4743" s="8" t="n">
        <v>40549.78958333333</v>
      </c>
      <c r="F4743" s="9" t="n">
        <v>2.95</v>
      </c>
      <c r="G4743" t="n">
        <v>13187</v>
      </c>
      <c r="H4743" t="inlineStr">
        <is>
          <t>United Kingdom</t>
        </is>
      </c>
      <c r="I4743" s="10">
        <f>IF(OR(G4743="",LEFT(A4743,1)="C",D4743&lt;=0,F4743&lt;=0,ISNUMBER(MATCH(B4743,NonProduct,0)),LEFT(B4743,5)="gift_",H4743&lt;&gt;"United Kingdom"),"Drop","Keep")</f>
        <v/>
      </c>
    </row>
    <row r="4744">
      <c r="A4744" t="n">
        <v>540397</v>
      </c>
      <c r="B4744" t="n">
        <v>82482</v>
      </c>
      <c r="C4744" t="inlineStr">
        <is>
          <t>WOODEN PICTURE FRAME WHITE FINISH</t>
        </is>
      </c>
      <c r="D4744" t="n">
        <v>2</v>
      </c>
      <c r="E4744" s="8" t="n">
        <v>40549.78958333333</v>
      </c>
      <c r="F4744" s="9" t="n">
        <v>2.55</v>
      </c>
      <c r="G4744" t="n">
        <v>13187</v>
      </c>
      <c r="H4744" t="inlineStr">
        <is>
          <t>United Kingdom</t>
        </is>
      </c>
      <c r="I4744" s="10">
        <f>IF(OR(G4744="",LEFT(A4744,1)="C",D4744&lt;=0,F4744&lt;=0,ISNUMBER(MATCH(B4744,NonProduct,0)),LEFT(B4744,5)="gift_",H4744&lt;&gt;"United Kingdom"),"Drop","Keep")</f>
        <v/>
      </c>
    </row>
    <row r="4745">
      <c r="A4745" t="n">
        <v>540397</v>
      </c>
      <c r="B4745" t="n">
        <v>22470</v>
      </c>
      <c r="C4745" t="inlineStr">
        <is>
          <t>HEART OF WICKER LARGE</t>
        </is>
      </c>
      <c r="D4745" t="n">
        <v>2</v>
      </c>
      <c r="E4745" s="8" t="n">
        <v>40549.78958333333</v>
      </c>
      <c r="F4745" s="9" t="n">
        <v>2.95</v>
      </c>
      <c r="G4745" t="n">
        <v>13187</v>
      </c>
      <c r="H4745" t="inlineStr">
        <is>
          <t>United Kingdom</t>
        </is>
      </c>
      <c r="I4745" s="10">
        <f>IF(OR(G4745="",LEFT(A4745,1)="C",D4745&lt;=0,F4745&lt;=0,ISNUMBER(MATCH(B4745,NonProduct,0)),LEFT(B4745,5)="gift_",H4745&lt;&gt;"United Kingdom"),"Drop","Keep")</f>
        <v/>
      </c>
    </row>
    <row r="4746">
      <c r="A4746" t="n">
        <v>540397</v>
      </c>
      <c r="B4746" t="n">
        <v>22469</v>
      </c>
      <c r="C4746" t="inlineStr">
        <is>
          <t>HEART OF WICKER SMALL</t>
        </is>
      </c>
      <c r="D4746" t="n">
        <v>2</v>
      </c>
      <c r="E4746" s="8" t="n">
        <v>40549.78958333333</v>
      </c>
      <c r="F4746" s="9" t="n">
        <v>1.65</v>
      </c>
      <c r="G4746" t="n">
        <v>13187</v>
      </c>
      <c r="H4746" t="inlineStr">
        <is>
          <t>United Kingdom</t>
        </is>
      </c>
      <c r="I4746" s="10">
        <f>IF(OR(G4746="",LEFT(A4746,1)="C",D4746&lt;=0,F4746&lt;=0,ISNUMBER(MATCH(B4746,NonProduct,0)),LEFT(B4746,5)="gift_",H4746&lt;&gt;"United Kingdom"),"Drop","Keep")</f>
        <v/>
      </c>
    </row>
    <row r="4747">
      <c r="A4747" t="n">
        <v>540397</v>
      </c>
      <c r="B4747" t="n">
        <v>21615</v>
      </c>
      <c r="C4747" t="inlineStr">
        <is>
          <t>4 LAVENDER BOTANICAL DINNER CANDLES</t>
        </is>
      </c>
      <c r="D4747" t="n">
        <v>12</v>
      </c>
      <c r="E4747" s="8" t="n">
        <v>40549.78958333333</v>
      </c>
      <c r="F4747" s="9" t="n">
        <v>1.25</v>
      </c>
      <c r="G4747" t="n">
        <v>13187</v>
      </c>
      <c r="H4747" t="inlineStr">
        <is>
          <t>United Kingdom</t>
        </is>
      </c>
      <c r="I4747" s="10">
        <f>IF(OR(G4747="",LEFT(A4747,1)="C",D4747&lt;=0,F4747&lt;=0,ISNUMBER(MATCH(B4747,NonProduct,0)),LEFT(B4747,5)="gift_",H4747&lt;&gt;"United Kingdom"),"Drop","Keep")</f>
        <v/>
      </c>
    </row>
    <row r="4748">
      <c r="A4748" t="n">
        <v>540397</v>
      </c>
      <c r="B4748" t="n">
        <v>22862</v>
      </c>
      <c r="C4748" t="inlineStr">
        <is>
          <t xml:space="preserve">LOVE HEART NAPKIN BOX </t>
        </is>
      </c>
      <c r="D4748" t="n">
        <v>1</v>
      </c>
      <c r="E4748" s="8" t="n">
        <v>40549.78958333333</v>
      </c>
      <c r="F4748" s="9" t="n">
        <v>4.25</v>
      </c>
      <c r="G4748" t="n">
        <v>13187</v>
      </c>
      <c r="H4748" t="inlineStr">
        <is>
          <t>United Kingdom</t>
        </is>
      </c>
      <c r="I4748" s="10">
        <f>IF(OR(G4748="",LEFT(A4748,1)="C",D4748&lt;=0,F4748&lt;=0,ISNUMBER(MATCH(B4748,NonProduct,0)),LEFT(B4748,5)="gift_",H4748&lt;&gt;"United Kingdom"),"Drop","Keep")</f>
        <v/>
      </c>
    </row>
    <row r="4749">
      <c r="A4749" t="n">
        <v>540397</v>
      </c>
      <c r="B4749" t="n">
        <v>21078</v>
      </c>
      <c r="C4749" t="inlineStr">
        <is>
          <t xml:space="preserve">SET/20 STRAWBERRY PAPER NAPKINS </t>
        </is>
      </c>
      <c r="D4749" t="n">
        <v>1</v>
      </c>
      <c r="E4749" s="8" t="n">
        <v>40549.78958333333</v>
      </c>
      <c r="F4749" s="9" t="n">
        <v>0.85</v>
      </c>
      <c r="G4749" t="n">
        <v>13187</v>
      </c>
      <c r="H4749" t="inlineStr">
        <is>
          <t>United Kingdom</t>
        </is>
      </c>
      <c r="I4749" s="10">
        <f>IF(OR(G4749="",LEFT(A4749,1)="C",D4749&lt;=0,F4749&lt;=0,ISNUMBER(MATCH(B4749,NonProduct,0)),LEFT(B4749,5)="gift_",H4749&lt;&gt;"United Kingdom"),"Drop","Keep")</f>
        <v/>
      </c>
    </row>
    <row r="4750">
      <c r="A4750" t="n">
        <v>540397</v>
      </c>
      <c r="B4750" t="n">
        <v>22624</v>
      </c>
      <c r="C4750" t="inlineStr">
        <is>
          <t>IVORY KITCHEN SCALES</t>
        </is>
      </c>
      <c r="D4750" t="n">
        <v>1</v>
      </c>
      <c r="E4750" s="8" t="n">
        <v>40549.78958333333</v>
      </c>
      <c r="F4750" s="9" t="n">
        <v>8.5</v>
      </c>
      <c r="G4750" t="n">
        <v>13187</v>
      </c>
      <c r="H4750" t="inlineStr">
        <is>
          <t>United Kingdom</t>
        </is>
      </c>
      <c r="I4750" s="10">
        <f>IF(OR(G4750="",LEFT(A4750,1)="C",D4750&lt;=0,F4750&lt;=0,ISNUMBER(MATCH(B4750,NonProduct,0)),LEFT(B4750,5)="gift_",H4750&lt;&gt;"United Kingdom"),"Drop","Keep")</f>
        <v/>
      </c>
    </row>
    <row r="4751">
      <c r="A4751" t="n">
        <v>540397</v>
      </c>
      <c r="B4751" t="n">
        <v>21620</v>
      </c>
      <c r="C4751" t="inlineStr">
        <is>
          <t>SET OF 4 ROSE BOTANICAL CANDLES</t>
        </is>
      </c>
      <c r="D4751" t="n">
        <v>12</v>
      </c>
      <c r="E4751" s="8" t="n">
        <v>40549.78958333333</v>
      </c>
      <c r="F4751" s="9" t="n">
        <v>1.25</v>
      </c>
      <c r="G4751" t="n">
        <v>13187</v>
      </c>
      <c r="H4751" t="inlineStr">
        <is>
          <t>United Kingdom</t>
        </is>
      </c>
      <c r="I4751" s="10">
        <f>IF(OR(G4751="",LEFT(A4751,1)="C",D4751&lt;=0,F4751&lt;=0,ISNUMBER(MATCH(B4751,NonProduct,0)),LEFT(B4751,5)="gift_",H4751&lt;&gt;"United Kingdom"),"Drop","Keep")</f>
        <v/>
      </c>
    </row>
    <row r="4752">
      <c r="A4752" t="n">
        <v>540397</v>
      </c>
      <c r="B4752" t="n">
        <v>82483</v>
      </c>
      <c r="C4752" t="inlineStr">
        <is>
          <t>WOOD 2 DRAWER CABINET WHITE FINISH</t>
        </is>
      </c>
      <c r="D4752" t="n">
        <v>2</v>
      </c>
      <c r="E4752" s="8" t="n">
        <v>40549.78958333333</v>
      </c>
      <c r="F4752" s="9" t="n">
        <v>5.95</v>
      </c>
      <c r="G4752" t="n">
        <v>13187</v>
      </c>
      <c r="H4752" t="inlineStr">
        <is>
          <t>United Kingdom</t>
        </is>
      </c>
      <c r="I4752" s="10">
        <f>IF(OR(G4752="",LEFT(A4752,1)="C",D4752&lt;=0,F4752&lt;=0,ISNUMBER(MATCH(B4752,NonProduct,0)),LEFT(B4752,5)="gift_",H4752&lt;&gt;"United Kingdom"),"Drop","Keep")</f>
        <v/>
      </c>
    </row>
    <row r="4753">
      <c r="A4753" t="n">
        <v>540397</v>
      </c>
      <c r="B4753" t="n">
        <v>82486</v>
      </c>
      <c r="C4753" t="inlineStr">
        <is>
          <t>WOOD S/3 CABINET ANT WHITE FINISH</t>
        </is>
      </c>
      <c r="D4753" t="n">
        <v>2</v>
      </c>
      <c r="E4753" s="8" t="n">
        <v>40549.78958333333</v>
      </c>
      <c r="F4753" s="9" t="n">
        <v>7.95</v>
      </c>
      <c r="G4753" t="n">
        <v>13187</v>
      </c>
      <c r="H4753" t="inlineStr">
        <is>
          <t>United Kingdom</t>
        </is>
      </c>
      <c r="I4753" s="10">
        <f>IF(OR(G4753="",LEFT(A4753,1)="C",D4753&lt;=0,F4753&lt;=0,ISNUMBER(MATCH(B4753,NonProduct,0)),LEFT(B4753,5)="gift_",H4753&lt;&gt;"United Kingdom"),"Drop","Keep")</f>
        <v/>
      </c>
    </row>
    <row r="4754">
      <c r="A4754" t="n">
        <v>540397</v>
      </c>
      <c r="B4754" t="n">
        <v>35241</v>
      </c>
      <c r="C4754" t="inlineStr">
        <is>
          <t>ENAMEL BLUE RIM BISCUIT BIN</t>
        </is>
      </c>
      <c r="D4754" t="n">
        <v>1</v>
      </c>
      <c r="E4754" s="8" t="n">
        <v>40549.78958333333</v>
      </c>
      <c r="F4754" s="9" t="n">
        <v>4.95</v>
      </c>
      <c r="G4754" t="n">
        <v>13187</v>
      </c>
      <c r="H4754" t="inlineStr">
        <is>
          <t>United Kingdom</t>
        </is>
      </c>
      <c r="I4754" s="10">
        <f>IF(OR(G4754="",LEFT(A4754,1)="C",D4754&lt;=0,F4754&lt;=0,ISNUMBER(MATCH(B4754,NonProduct,0)),LEFT(B4754,5)="gift_",H4754&lt;&gt;"United Kingdom"),"Drop","Keep")</f>
        <v/>
      </c>
    </row>
    <row r="4755">
      <c r="A4755" t="n">
        <v>540397</v>
      </c>
      <c r="B4755" t="n">
        <v>21684</v>
      </c>
      <c r="C4755" t="inlineStr">
        <is>
          <t xml:space="preserve">SMALL MEDINA STAMPED METAL BOWL </t>
        </is>
      </c>
      <c r="D4755" t="n">
        <v>12</v>
      </c>
      <c r="E4755" s="8" t="n">
        <v>40549.78958333333</v>
      </c>
      <c r="F4755" s="9" t="n">
        <v>0.85</v>
      </c>
      <c r="G4755" t="n">
        <v>13187</v>
      </c>
      <c r="H4755" t="inlineStr">
        <is>
          <t>United Kingdom</t>
        </is>
      </c>
      <c r="I4755" s="10">
        <f>IF(OR(G4755="",LEFT(A4755,1)="C",D4755&lt;=0,F4755&lt;=0,ISNUMBER(MATCH(B4755,NonProduct,0)),LEFT(B4755,5)="gift_",H4755&lt;&gt;"United Kingdom"),"Drop","Keep")</f>
        <v/>
      </c>
    </row>
    <row r="4756">
      <c r="A4756" t="n">
        <v>540397</v>
      </c>
      <c r="B4756" t="n">
        <v>22178</v>
      </c>
      <c r="C4756" t="inlineStr">
        <is>
          <t>VICTORIAN GLASS HANGING T-LIGHT</t>
        </is>
      </c>
      <c r="D4756" t="n">
        <v>6</v>
      </c>
      <c r="E4756" s="8" t="n">
        <v>40549.78958333333</v>
      </c>
      <c r="F4756" s="9" t="n">
        <v>1.25</v>
      </c>
      <c r="G4756" t="n">
        <v>13187</v>
      </c>
      <c r="H4756" t="inlineStr">
        <is>
          <t>United Kingdom</t>
        </is>
      </c>
      <c r="I4756" s="10">
        <f>IF(OR(G4756="",LEFT(A4756,1)="C",D4756&lt;=0,F4756&lt;=0,ISNUMBER(MATCH(B4756,NonProduct,0)),LEFT(B4756,5)="gift_",H4756&lt;&gt;"United Kingdom"),"Drop","Keep")</f>
        <v/>
      </c>
    </row>
    <row r="4757">
      <c r="A4757" t="n">
        <v>540397</v>
      </c>
      <c r="B4757" t="n">
        <v>22173</v>
      </c>
      <c r="C4757" t="inlineStr">
        <is>
          <t>METAL 4 HOOK HANGER FRENCH CHATEAU</t>
        </is>
      </c>
      <c r="D4757" t="n">
        <v>1</v>
      </c>
      <c r="E4757" s="8" t="n">
        <v>40549.78958333333</v>
      </c>
      <c r="F4757" s="9" t="n">
        <v>2.95</v>
      </c>
      <c r="G4757" t="n">
        <v>13187</v>
      </c>
      <c r="H4757" t="inlineStr">
        <is>
          <t>United Kingdom</t>
        </is>
      </c>
      <c r="I4757" s="10">
        <f>IF(OR(G4757="",LEFT(A4757,1)="C",D4757&lt;=0,F4757&lt;=0,ISNUMBER(MATCH(B4757,NonProduct,0)),LEFT(B4757,5)="gift_",H4757&lt;&gt;"United Kingdom"),"Drop","Keep")</f>
        <v/>
      </c>
    </row>
    <row r="4758">
      <c r="A4758" t="n">
        <v>540397</v>
      </c>
      <c r="B4758" t="inlineStr">
        <is>
          <t>84406B</t>
        </is>
      </c>
      <c r="C4758" t="inlineStr">
        <is>
          <t>CREAM CUPID HEARTS COAT HANGER</t>
        </is>
      </c>
      <c r="D4758" t="n">
        <v>1</v>
      </c>
      <c r="E4758" s="8" t="n">
        <v>40549.78958333333</v>
      </c>
      <c r="F4758" s="9" t="n">
        <v>3.25</v>
      </c>
      <c r="G4758" t="n">
        <v>13187</v>
      </c>
      <c r="H4758" t="inlineStr">
        <is>
          <t>United Kingdom</t>
        </is>
      </c>
      <c r="I4758" s="10">
        <f>IF(OR(G4758="",LEFT(A4758,1)="C",D4758&lt;=0,F4758&lt;=0,ISNUMBER(MATCH(B4758,NonProduct,0)),LEFT(B4758,5)="gift_",H4758&lt;&gt;"United Kingdom"),"Drop","Keep")</f>
        <v/>
      </c>
    </row>
    <row r="4759">
      <c r="A4759" t="n">
        <v>540397</v>
      </c>
      <c r="B4759" t="n">
        <v>22794</v>
      </c>
      <c r="C4759" t="inlineStr">
        <is>
          <t>SWEETHEART WIRE MAGAZINE RACK</t>
        </is>
      </c>
      <c r="D4759" t="n">
        <v>1</v>
      </c>
      <c r="E4759" s="8" t="n">
        <v>40549.78958333333</v>
      </c>
      <c r="F4759" s="9" t="n">
        <v>7.95</v>
      </c>
      <c r="G4759" t="n">
        <v>13187</v>
      </c>
      <c r="H4759" t="inlineStr">
        <is>
          <t>United Kingdom</t>
        </is>
      </c>
      <c r="I4759" s="10">
        <f>IF(OR(G4759="",LEFT(A4759,1)="C",D4759&lt;=0,F4759&lt;=0,ISNUMBER(MATCH(B4759,NonProduct,0)),LEFT(B4759,5)="gift_",H4759&lt;&gt;"United Kingdom"),"Drop","Keep")</f>
        <v/>
      </c>
    </row>
    <row r="4760">
      <c r="A4760" t="n">
        <v>540397</v>
      </c>
      <c r="B4760" t="n">
        <v>21617</v>
      </c>
      <c r="C4760" t="inlineStr">
        <is>
          <t>4 LILY  BOTANICAL DINNER CANDLES</t>
        </is>
      </c>
      <c r="D4760" t="n">
        <v>12</v>
      </c>
      <c r="E4760" s="8" t="n">
        <v>40549.78958333333</v>
      </c>
      <c r="F4760" s="9" t="n">
        <v>1.25</v>
      </c>
      <c r="G4760" t="n">
        <v>13187</v>
      </c>
      <c r="H4760" t="inlineStr">
        <is>
          <t>United Kingdom</t>
        </is>
      </c>
      <c r="I4760" s="10">
        <f>IF(OR(G4760="",LEFT(A4760,1)="C",D4760&lt;=0,F4760&lt;=0,ISNUMBER(MATCH(B4760,NonProduct,0)),LEFT(B4760,5)="gift_",H4760&lt;&gt;"United Kingdom"),"Drop","Keep")</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52" customWidth="1" min="1" max="1"/>
    <col width="12" customWidth="1" min="2" max="2"/>
    <col width="13" customWidth="1" min="3" max="3"/>
    <col width="3" customWidth="1" min="4" max="4"/>
    <col width="26" customWidth="1" min="5" max="5"/>
    <col width="10" customWidth="1" min="6" max="6"/>
  </cols>
  <sheetData>
    <row r="1">
      <c r="A1" s="7" t="inlineStr">
        <is>
          <t>Cleaning step (whole 2010-2011 sheet)</t>
        </is>
      </c>
      <c r="B1" s="7" t="inlineStr">
        <is>
          <t>Lines left</t>
        </is>
      </c>
      <c r="C1" s="7" t="inlineStr">
        <is>
          <t>Lines removed</t>
        </is>
      </c>
      <c r="E1" s="5" t="inlineStr">
        <is>
          <t>Raw sample check</t>
        </is>
      </c>
    </row>
    <row r="2">
      <c r="A2" t="inlineStr">
        <is>
          <t>Lines dated 1 Jan to 30 Nov 2011</t>
        </is>
      </c>
      <c r="B2" s="11" t="n">
        <v>473903</v>
      </c>
      <c r="C2" s="11" t="n"/>
      <c r="E2" s="5" t="inlineStr">
        <is>
          <t>Lines in Raw sample</t>
        </is>
      </c>
      <c r="F2" s="10">
        <f>COUNTA('Raw sample'!A2:A4760)</f>
        <v/>
      </c>
    </row>
    <row r="3">
      <c r="A3" t="inlineStr">
        <is>
          <t>Keep United Kingdom customers only</t>
        </is>
      </c>
      <c r="B3" s="11" t="n">
        <v>431427</v>
      </c>
      <c r="C3" s="11" t="n">
        <v>42476</v>
      </c>
      <c r="E3" s="5" t="inlineStr">
        <is>
          <t>Kept</t>
        </is>
      </c>
      <c r="F3" s="10">
        <f>COUNTIF('Raw sample'!I2:I4760,"Keep")</f>
        <v/>
      </c>
    </row>
    <row r="4">
      <c r="A4" t="inlineStr">
        <is>
          <t>Remove lines with no Customer ID</t>
        </is>
      </c>
      <c r="B4" s="11" t="n">
        <v>321265</v>
      </c>
      <c r="C4" s="11" t="n">
        <v>110162</v>
      </c>
      <c r="E4" s="5" t="inlineStr">
        <is>
          <t>Dropped</t>
        </is>
      </c>
      <c r="F4" s="10">
        <f>COUNTIF('Raw sample'!I2:I4760,"Drop")</f>
        <v/>
      </c>
    </row>
    <row r="5">
      <c r="A5" t="inlineStr">
        <is>
          <t>Remove cancellations (Invoice starts with C)</t>
        </is>
      </c>
      <c r="B5" s="11" t="n">
        <v>314601</v>
      </c>
      <c r="C5" s="11" t="n">
        <v>6664</v>
      </c>
      <c r="E5" s="5" t="inlineStr">
        <is>
          <t>Cancellation lines</t>
        </is>
      </c>
      <c r="F5" s="10">
        <f>COUNTIF('Raw sample'!A2:A4760,"C*")</f>
        <v/>
      </c>
    </row>
    <row r="6">
      <c r="A6" t="inlineStr">
        <is>
          <t>Remove postage, fees, manual and gift-voucher codes</t>
        </is>
      </c>
      <c r="B6" s="11" t="n">
        <v>314301</v>
      </c>
      <c r="C6" s="11" t="n">
        <v>300</v>
      </c>
      <c r="E6" s="5" t="inlineStr">
        <is>
          <t>Lines with no Customer ID</t>
        </is>
      </c>
      <c r="F6" s="10">
        <f>COUNTBLANK('Raw sample'!G2:G4760)</f>
        <v/>
      </c>
    </row>
    <row r="7">
      <c r="A7" t="inlineStr">
        <is>
          <t>Remove zero or negative quantity or price</t>
        </is>
      </c>
      <c r="B7" s="11" t="n">
        <v>314282</v>
      </c>
      <c r="C7" s="11" t="n">
        <v>19</v>
      </c>
    </row>
    <row r="8">
      <c r="A8" t="inlineStr">
        <is>
          <t>Remove exact duplicate lines</t>
        </is>
      </c>
      <c r="B8" s="11" t="n">
        <v>309931</v>
      </c>
      <c r="C8" s="11" t="n">
        <v>4351</v>
      </c>
    </row>
    <row r="11">
      <c r="A11" s="5" t="inlineStr">
        <is>
          <t>Non-product codes removed</t>
        </is>
      </c>
    </row>
    <row r="12">
      <c r="A12" t="inlineStr">
        <is>
          <t>POST, DOT, M, m, C2, D, S, BANK CHARGES, AMAZONFEE, CRUK, PADS, B, and any code starting with gift_</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6" customWidth="1" min="1" max="1"/>
  </cols>
  <sheetData>
    <row r="1">
      <c r="A1" s="7" t="inlineStr">
        <is>
          <t>NonProduct</t>
        </is>
      </c>
    </row>
    <row r="2">
      <c r="A2" t="inlineStr">
        <is>
          <t>POST</t>
        </is>
      </c>
    </row>
    <row r="3">
      <c r="A3" t="inlineStr">
        <is>
          <t>DOT</t>
        </is>
      </c>
    </row>
    <row r="4">
      <c r="A4" t="inlineStr">
        <is>
          <t>M</t>
        </is>
      </c>
    </row>
    <row r="5">
      <c r="A5" t="inlineStr">
        <is>
          <t>m</t>
        </is>
      </c>
    </row>
    <row r="6">
      <c r="A6" t="inlineStr">
        <is>
          <t>C2</t>
        </is>
      </c>
    </row>
    <row r="7">
      <c r="A7" t="inlineStr">
        <is>
          <t>D</t>
        </is>
      </c>
    </row>
    <row r="8">
      <c r="A8" t="inlineStr">
        <is>
          <t>S</t>
        </is>
      </c>
    </row>
    <row r="9">
      <c r="A9" t="inlineStr">
        <is>
          <t>BANK CHARGES</t>
        </is>
      </c>
    </row>
    <row r="10">
      <c r="A10" t="inlineStr">
        <is>
          <t>AMAZONFEE</t>
        </is>
      </c>
    </row>
    <row r="11">
      <c r="A11" t="inlineStr">
        <is>
          <t>CRUK</t>
        </is>
      </c>
    </row>
    <row r="12">
      <c r="A12" t="inlineStr">
        <is>
          <t>PADS</t>
        </is>
      </c>
    </row>
    <row r="13">
      <c r="A13" t="inlineStr">
        <is>
          <t>B</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4588"/>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12" customWidth="1" min="3" max="3"/>
    <col width="8" customWidth="1" min="4" max="4"/>
    <col width="8" customWidth="1" min="5" max="5"/>
    <col width="11" customWidth="1" min="6" max="6"/>
  </cols>
  <sheetData>
    <row r="1">
      <c r="A1" s="7" t="inlineStr">
        <is>
          <t>Invoice</t>
        </is>
      </c>
      <c r="B1" s="7" t="inlineStr">
        <is>
          <t>Date</t>
        </is>
      </c>
      <c r="C1" s="7" t="inlineStr">
        <is>
          <t>Customer ID</t>
        </is>
      </c>
      <c r="D1" s="7" t="inlineStr">
        <is>
          <t>Lines</t>
        </is>
      </c>
      <c r="E1" s="7" t="inlineStr">
        <is>
          <t>Units</t>
        </is>
      </c>
      <c r="F1" s="7" t="inlineStr">
        <is>
          <t>Value</t>
        </is>
      </c>
    </row>
    <row r="2">
      <c r="A2" t="n">
        <v>539993</v>
      </c>
      <c r="B2" s="12" t="n">
        <v>40547</v>
      </c>
      <c r="C2" t="n">
        <v>13313</v>
      </c>
      <c r="D2" t="n">
        <v>17</v>
      </c>
      <c r="E2" t="n">
        <v>171</v>
      </c>
      <c r="F2" s="9" t="n">
        <v>307.3</v>
      </c>
    </row>
    <row r="3">
      <c r="A3" t="n">
        <v>540001</v>
      </c>
      <c r="B3" s="12" t="n">
        <v>40547</v>
      </c>
      <c r="C3" t="n">
        <v>18097</v>
      </c>
      <c r="D3" t="n">
        <v>9</v>
      </c>
      <c r="E3" t="n">
        <v>270</v>
      </c>
      <c r="F3" s="9" t="n">
        <v>474.66</v>
      </c>
    </row>
    <row r="4">
      <c r="A4" t="n">
        <v>540002</v>
      </c>
      <c r="B4" s="12" t="n">
        <v>40547</v>
      </c>
      <c r="C4" t="n">
        <v>16656</v>
      </c>
      <c r="D4" t="n">
        <v>4</v>
      </c>
      <c r="E4" t="n">
        <v>188</v>
      </c>
      <c r="F4" s="9" t="n">
        <v>310.28</v>
      </c>
    </row>
    <row r="5">
      <c r="A5" t="n">
        <v>540003</v>
      </c>
      <c r="B5" s="12" t="n">
        <v>40547</v>
      </c>
      <c r="C5" t="n">
        <v>16875</v>
      </c>
      <c r="D5" t="n">
        <v>22</v>
      </c>
      <c r="E5" t="n">
        <v>140</v>
      </c>
      <c r="F5" s="9" t="n">
        <v>368.8</v>
      </c>
    </row>
    <row r="6">
      <c r="A6" t="n">
        <v>540004</v>
      </c>
      <c r="B6" s="12" t="n">
        <v>40547</v>
      </c>
      <c r="C6" t="n">
        <v>13094</v>
      </c>
      <c r="D6" t="n">
        <v>1</v>
      </c>
      <c r="E6" t="n">
        <v>72</v>
      </c>
      <c r="F6" s="9" t="n">
        <v>76.31999999999999</v>
      </c>
    </row>
    <row r="7">
      <c r="A7" t="n">
        <v>540005</v>
      </c>
      <c r="B7" s="12" t="n">
        <v>40547</v>
      </c>
      <c r="C7" t="n">
        <v>17315</v>
      </c>
      <c r="D7" t="n">
        <v>15</v>
      </c>
      <c r="E7" t="n">
        <v>137</v>
      </c>
      <c r="F7" s="9" t="n">
        <v>189.61</v>
      </c>
    </row>
    <row r="8">
      <c r="A8" t="n">
        <v>540013</v>
      </c>
      <c r="B8" s="12" t="n">
        <v>40547</v>
      </c>
      <c r="C8" t="n">
        <v>16255</v>
      </c>
      <c r="D8" t="n">
        <v>34</v>
      </c>
      <c r="E8" t="n">
        <v>183</v>
      </c>
      <c r="F8" s="9" t="n">
        <v>299.6</v>
      </c>
    </row>
    <row r="9">
      <c r="A9" t="n">
        <v>540014</v>
      </c>
      <c r="B9" s="12" t="n">
        <v>40547</v>
      </c>
      <c r="C9" t="n">
        <v>14606</v>
      </c>
      <c r="D9" t="n">
        <v>57</v>
      </c>
      <c r="E9" t="n">
        <v>154</v>
      </c>
      <c r="F9" s="9" t="n">
        <v>338.83</v>
      </c>
    </row>
    <row r="10">
      <c r="A10" t="n">
        <v>540015</v>
      </c>
      <c r="B10" s="12" t="n">
        <v>40547</v>
      </c>
      <c r="C10" t="n">
        <v>13319</v>
      </c>
      <c r="D10" t="n">
        <v>28</v>
      </c>
      <c r="E10" t="n">
        <v>286</v>
      </c>
      <c r="F10" s="9" t="n">
        <v>510.89</v>
      </c>
    </row>
    <row r="11">
      <c r="A11" t="n">
        <v>540016</v>
      </c>
      <c r="B11" s="12" t="n">
        <v>40547</v>
      </c>
      <c r="C11" t="n">
        <v>16282</v>
      </c>
      <c r="D11" t="n">
        <v>11</v>
      </c>
      <c r="E11" t="n">
        <v>114</v>
      </c>
      <c r="F11" s="9" t="n">
        <v>168.3</v>
      </c>
    </row>
    <row r="12">
      <c r="A12" t="n">
        <v>540017</v>
      </c>
      <c r="B12" s="12" t="n">
        <v>40547</v>
      </c>
      <c r="C12" t="n">
        <v>13963</v>
      </c>
      <c r="D12" t="n">
        <v>13</v>
      </c>
      <c r="E12" t="n">
        <v>265</v>
      </c>
      <c r="F12" s="9" t="n">
        <v>215.41</v>
      </c>
    </row>
    <row r="13">
      <c r="A13" t="n">
        <v>540019</v>
      </c>
      <c r="B13" s="12" t="n">
        <v>40547</v>
      </c>
      <c r="C13" t="n">
        <v>12957</v>
      </c>
      <c r="D13" t="n">
        <v>29</v>
      </c>
      <c r="E13" t="n">
        <v>352</v>
      </c>
      <c r="F13" s="9" t="n">
        <v>413.68</v>
      </c>
    </row>
    <row r="14">
      <c r="A14" t="n">
        <v>540020</v>
      </c>
      <c r="B14" s="12" t="n">
        <v>40547</v>
      </c>
      <c r="C14" t="n">
        <v>14462</v>
      </c>
      <c r="D14" t="n">
        <v>3</v>
      </c>
      <c r="E14" t="n">
        <v>34</v>
      </c>
      <c r="F14" s="9" t="n">
        <v>109.3</v>
      </c>
    </row>
    <row r="15">
      <c r="A15" t="n">
        <v>540021</v>
      </c>
      <c r="B15" s="12" t="n">
        <v>40547</v>
      </c>
      <c r="C15" t="n">
        <v>17841</v>
      </c>
      <c r="D15" t="n">
        <v>69</v>
      </c>
      <c r="E15" t="n">
        <v>228</v>
      </c>
      <c r="F15" s="9" t="n">
        <v>512.77</v>
      </c>
    </row>
    <row r="16">
      <c r="A16" t="n">
        <v>540022</v>
      </c>
      <c r="B16" s="12" t="n">
        <v>40547</v>
      </c>
      <c r="C16" t="n">
        <v>17188</v>
      </c>
      <c r="D16" t="n">
        <v>10</v>
      </c>
      <c r="E16" t="n">
        <v>270</v>
      </c>
      <c r="F16" s="9" t="n">
        <v>388.72</v>
      </c>
    </row>
    <row r="17">
      <c r="A17" t="n">
        <v>540023</v>
      </c>
      <c r="B17" s="12" t="n">
        <v>40547</v>
      </c>
      <c r="C17" t="n">
        <v>15039</v>
      </c>
      <c r="D17" t="n">
        <v>45</v>
      </c>
      <c r="E17" t="n">
        <v>327</v>
      </c>
      <c r="F17" s="9" t="n">
        <v>791.61</v>
      </c>
    </row>
    <row r="18">
      <c r="A18" t="n">
        <v>540024</v>
      </c>
      <c r="B18" s="12" t="n">
        <v>40547</v>
      </c>
      <c r="C18" t="n">
        <v>15039</v>
      </c>
      <c r="D18" t="n">
        <v>1</v>
      </c>
      <c r="E18" t="n">
        <v>4</v>
      </c>
      <c r="F18" s="9" t="n">
        <v>23.8</v>
      </c>
    </row>
    <row r="19">
      <c r="A19" t="n">
        <v>540025</v>
      </c>
      <c r="B19" s="12" t="n">
        <v>40547</v>
      </c>
      <c r="C19" t="n">
        <v>17428</v>
      </c>
      <c r="D19" t="n">
        <v>11</v>
      </c>
      <c r="E19" t="n">
        <v>504</v>
      </c>
      <c r="F19" s="9" t="n">
        <v>323.04</v>
      </c>
    </row>
    <row r="20">
      <c r="A20" t="n">
        <v>540027</v>
      </c>
      <c r="B20" s="12" t="n">
        <v>40547</v>
      </c>
      <c r="C20" t="n">
        <v>14210</v>
      </c>
      <c r="D20" t="n">
        <v>22</v>
      </c>
      <c r="E20" t="n">
        <v>238</v>
      </c>
      <c r="F20" s="9" t="n">
        <v>363.66</v>
      </c>
    </row>
    <row r="21">
      <c r="A21" t="n">
        <v>540028</v>
      </c>
      <c r="B21" s="12" t="n">
        <v>40547</v>
      </c>
      <c r="C21" t="n">
        <v>14180</v>
      </c>
      <c r="D21" t="n">
        <v>13</v>
      </c>
      <c r="E21" t="n">
        <v>36</v>
      </c>
      <c r="F21" s="9" t="n">
        <v>284.6</v>
      </c>
    </row>
    <row r="22">
      <c r="A22" t="n">
        <v>540029</v>
      </c>
      <c r="B22" s="12" t="n">
        <v>40547</v>
      </c>
      <c r="C22" t="n">
        <v>16029</v>
      </c>
      <c r="D22" t="n">
        <v>1</v>
      </c>
      <c r="E22" t="n">
        <v>24</v>
      </c>
      <c r="F22" s="9" t="n">
        <v>90</v>
      </c>
    </row>
    <row r="23">
      <c r="A23" t="n">
        <v>540031</v>
      </c>
      <c r="B23" s="12" t="n">
        <v>40547</v>
      </c>
      <c r="C23" t="n">
        <v>17975</v>
      </c>
      <c r="D23" t="n">
        <v>30</v>
      </c>
      <c r="E23" t="n">
        <v>135</v>
      </c>
      <c r="F23" s="9" t="n">
        <v>431.88</v>
      </c>
    </row>
    <row r="24">
      <c r="A24" t="n">
        <v>540032</v>
      </c>
      <c r="B24" s="12" t="n">
        <v>40547</v>
      </c>
      <c r="C24" t="n">
        <v>13397</v>
      </c>
      <c r="D24" t="n">
        <v>8</v>
      </c>
      <c r="E24" t="n">
        <v>88</v>
      </c>
      <c r="F24" s="9" t="n">
        <v>299.92</v>
      </c>
    </row>
    <row r="25">
      <c r="A25" t="n">
        <v>540033</v>
      </c>
      <c r="B25" s="12" t="n">
        <v>40547</v>
      </c>
      <c r="C25" t="n">
        <v>13680</v>
      </c>
      <c r="D25" t="n">
        <v>49</v>
      </c>
      <c r="E25" t="n">
        <v>526</v>
      </c>
      <c r="F25" s="9" t="n">
        <v>871.48</v>
      </c>
    </row>
    <row r="26">
      <c r="A26" t="n">
        <v>540043</v>
      </c>
      <c r="B26" s="12" t="n">
        <v>40547</v>
      </c>
      <c r="C26" t="n">
        <v>15164</v>
      </c>
      <c r="D26" t="n">
        <v>15</v>
      </c>
      <c r="E26" t="n">
        <v>48</v>
      </c>
      <c r="F26" s="9" t="n">
        <v>168.44</v>
      </c>
    </row>
    <row r="27">
      <c r="A27" t="n">
        <v>540059</v>
      </c>
      <c r="B27" s="12" t="n">
        <v>40547</v>
      </c>
      <c r="C27" t="n">
        <v>17457</v>
      </c>
      <c r="D27" t="n">
        <v>4</v>
      </c>
      <c r="E27" t="n">
        <v>264</v>
      </c>
      <c r="F27" s="9" t="n">
        <v>385.8</v>
      </c>
    </row>
    <row r="28">
      <c r="A28" t="n">
        <v>540060</v>
      </c>
      <c r="B28" s="12" t="n">
        <v>40547</v>
      </c>
      <c r="C28" t="n">
        <v>14732</v>
      </c>
      <c r="D28" t="n">
        <v>10</v>
      </c>
      <c r="E28" t="n">
        <v>58</v>
      </c>
      <c r="F28" s="9" t="n">
        <v>203.1</v>
      </c>
    </row>
    <row r="29">
      <c r="A29" t="n">
        <v>540073</v>
      </c>
      <c r="B29" s="12" t="n">
        <v>40547</v>
      </c>
      <c r="C29" t="n">
        <v>16814</v>
      </c>
      <c r="D29" t="n">
        <v>21</v>
      </c>
      <c r="E29" t="n">
        <v>193</v>
      </c>
      <c r="F29" s="9" t="n">
        <v>634.23</v>
      </c>
    </row>
    <row r="30">
      <c r="A30" t="n">
        <v>540093</v>
      </c>
      <c r="B30" s="12" t="n">
        <v>40547</v>
      </c>
      <c r="C30" t="n">
        <v>16725</v>
      </c>
      <c r="D30" t="n">
        <v>16</v>
      </c>
      <c r="E30" t="n">
        <v>25</v>
      </c>
      <c r="F30" s="9" t="n">
        <v>106.35</v>
      </c>
    </row>
    <row r="31">
      <c r="A31" t="n">
        <v>540094</v>
      </c>
      <c r="B31" s="12" t="n">
        <v>40547</v>
      </c>
      <c r="C31" t="n">
        <v>14221</v>
      </c>
      <c r="D31" t="n">
        <v>18</v>
      </c>
      <c r="E31" t="n">
        <v>169</v>
      </c>
      <c r="F31" s="9" t="n">
        <v>312.95</v>
      </c>
    </row>
    <row r="32">
      <c r="A32" t="n">
        <v>540095</v>
      </c>
      <c r="B32" s="12" t="n">
        <v>40547</v>
      </c>
      <c r="C32" t="n">
        <v>14553</v>
      </c>
      <c r="D32" t="n">
        <v>23</v>
      </c>
      <c r="E32" t="n">
        <v>131</v>
      </c>
      <c r="F32" s="9" t="n">
        <v>201.94</v>
      </c>
    </row>
    <row r="33">
      <c r="A33" t="n">
        <v>540096</v>
      </c>
      <c r="B33" s="12" t="n">
        <v>40547</v>
      </c>
      <c r="C33" t="n">
        <v>13253</v>
      </c>
      <c r="D33" t="n">
        <v>16</v>
      </c>
      <c r="E33" t="n">
        <v>624</v>
      </c>
      <c r="F33" s="9" t="n">
        <v>476.48</v>
      </c>
    </row>
    <row r="34">
      <c r="A34" t="n">
        <v>540098</v>
      </c>
      <c r="B34" s="12" t="n">
        <v>40547</v>
      </c>
      <c r="C34" t="n">
        <v>16241</v>
      </c>
      <c r="D34" t="n">
        <v>56</v>
      </c>
      <c r="E34" t="n">
        <v>70</v>
      </c>
      <c r="F34" s="9" t="n">
        <v>158.73</v>
      </c>
    </row>
    <row r="35">
      <c r="A35" t="n">
        <v>540099</v>
      </c>
      <c r="B35" s="12" t="n">
        <v>40547</v>
      </c>
      <c r="C35" t="n">
        <v>15808</v>
      </c>
      <c r="D35" t="n">
        <v>41</v>
      </c>
      <c r="E35" t="n">
        <v>322</v>
      </c>
      <c r="F35" s="9" t="n">
        <v>733.92</v>
      </c>
    </row>
    <row r="36">
      <c r="A36" t="n">
        <v>540113</v>
      </c>
      <c r="B36" s="12" t="n">
        <v>40548</v>
      </c>
      <c r="C36" t="n">
        <v>13126</v>
      </c>
      <c r="D36" t="n">
        <v>18</v>
      </c>
      <c r="E36" t="n">
        <v>265</v>
      </c>
      <c r="F36" s="9" t="n">
        <v>323.87</v>
      </c>
    </row>
    <row r="37">
      <c r="A37" t="n">
        <v>540114</v>
      </c>
      <c r="B37" s="12" t="n">
        <v>40548</v>
      </c>
      <c r="C37" t="n">
        <v>15498</v>
      </c>
      <c r="D37" t="n">
        <v>9</v>
      </c>
      <c r="E37" t="n">
        <v>320</v>
      </c>
      <c r="F37" s="9" t="n">
        <v>243.4</v>
      </c>
    </row>
    <row r="38">
      <c r="A38" t="n">
        <v>540115</v>
      </c>
      <c r="B38" s="12" t="n">
        <v>40548</v>
      </c>
      <c r="C38" t="n">
        <v>15235</v>
      </c>
      <c r="D38" t="n">
        <v>8</v>
      </c>
      <c r="E38" t="n">
        <v>75</v>
      </c>
      <c r="F38" s="9" t="n">
        <v>112.65</v>
      </c>
    </row>
    <row r="39">
      <c r="A39" t="n">
        <v>540120</v>
      </c>
      <c r="B39" s="12" t="n">
        <v>40548</v>
      </c>
      <c r="C39" t="n">
        <v>17675</v>
      </c>
      <c r="D39" t="n">
        <v>22</v>
      </c>
      <c r="E39" t="n">
        <v>408</v>
      </c>
      <c r="F39" s="9" t="n">
        <v>969.36</v>
      </c>
    </row>
    <row r="40">
      <c r="A40" t="n">
        <v>540121</v>
      </c>
      <c r="B40" s="12" t="n">
        <v>40548</v>
      </c>
      <c r="C40" t="n">
        <v>16145</v>
      </c>
      <c r="D40" t="n">
        <v>17</v>
      </c>
      <c r="E40" t="n">
        <v>238</v>
      </c>
      <c r="F40" s="9" t="n">
        <v>366.06</v>
      </c>
    </row>
    <row r="41">
      <c r="A41" t="n">
        <v>540122</v>
      </c>
      <c r="B41" s="12" t="n">
        <v>40548</v>
      </c>
      <c r="C41" t="n">
        <v>13694</v>
      </c>
      <c r="D41" t="n">
        <v>23</v>
      </c>
      <c r="E41" t="n">
        <v>1720</v>
      </c>
      <c r="F41" s="9" t="n">
        <v>1179.6</v>
      </c>
    </row>
    <row r="42">
      <c r="A42" t="n">
        <v>540126</v>
      </c>
      <c r="B42" s="12" t="n">
        <v>40548</v>
      </c>
      <c r="C42" t="n">
        <v>13798</v>
      </c>
      <c r="D42" t="n">
        <v>10</v>
      </c>
      <c r="E42" t="n">
        <v>886</v>
      </c>
      <c r="F42" s="9" t="n">
        <v>1209.1</v>
      </c>
    </row>
    <row r="43">
      <c r="A43" t="n">
        <v>540130</v>
      </c>
      <c r="B43" s="12" t="n">
        <v>40548</v>
      </c>
      <c r="C43" t="n">
        <v>13798</v>
      </c>
      <c r="D43" t="n">
        <v>2</v>
      </c>
      <c r="E43" t="n">
        <v>138</v>
      </c>
      <c r="F43" s="9" t="n">
        <v>393.9</v>
      </c>
    </row>
    <row r="44">
      <c r="A44" t="n">
        <v>540146</v>
      </c>
      <c r="B44" s="12" t="n">
        <v>40548</v>
      </c>
      <c r="C44" t="n">
        <v>15002</v>
      </c>
      <c r="D44" t="n">
        <v>25</v>
      </c>
      <c r="E44" t="n">
        <v>138</v>
      </c>
      <c r="F44" s="9" t="n">
        <v>261.5</v>
      </c>
    </row>
    <row r="45">
      <c r="A45" t="n">
        <v>540148</v>
      </c>
      <c r="B45" s="12" t="n">
        <v>40548</v>
      </c>
      <c r="C45" t="n">
        <v>14189</v>
      </c>
      <c r="D45" t="n">
        <v>22</v>
      </c>
      <c r="E45" t="n">
        <v>510</v>
      </c>
      <c r="F45" s="9" t="n">
        <v>364.8</v>
      </c>
    </row>
    <row r="46">
      <c r="A46" t="n">
        <v>540149</v>
      </c>
      <c r="B46" s="12" t="n">
        <v>40548</v>
      </c>
      <c r="C46" t="n">
        <v>12921</v>
      </c>
      <c r="D46" t="n">
        <v>24</v>
      </c>
      <c r="E46" t="n">
        <v>344</v>
      </c>
      <c r="F46" s="9" t="n">
        <v>481.7</v>
      </c>
    </row>
    <row r="47">
      <c r="A47" t="n">
        <v>540153</v>
      </c>
      <c r="B47" s="12" t="n">
        <v>40548</v>
      </c>
      <c r="C47" t="n">
        <v>15841</v>
      </c>
      <c r="D47" t="n">
        <v>7</v>
      </c>
      <c r="E47" t="n">
        <v>132</v>
      </c>
      <c r="F47" s="9" t="n">
        <v>331.6</v>
      </c>
    </row>
    <row r="48">
      <c r="A48" t="n">
        <v>540157</v>
      </c>
      <c r="B48" s="12" t="n">
        <v>40548</v>
      </c>
      <c r="C48" t="n">
        <v>15311</v>
      </c>
      <c r="D48" t="n">
        <v>51</v>
      </c>
      <c r="E48" t="n">
        <v>591</v>
      </c>
      <c r="F48" s="9" t="n">
        <v>1145.33</v>
      </c>
    </row>
    <row r="49">
      <c r="A49" t="n">
        <v>540159</v>
      </c>
      <c r="B49" s="12" t="n">
        <v>40548</v>
      </c>
      <c r="C49" t="n">
        <v>16112</v>
      </c>
      <c r="D49" t="n">
        <v>2</v>
      </c>
      <c r="E49" t="n">
        <v>192</v>
      </c>
      <c r="F49" s="9" t="n">
        <v>72</v>
      </c>
    </row>
    <row r="50">
      <c r="A50" t="n">
        <v>540160</v>
      </c>
      <c r="B50" s="12" t="n">
        <v>40548</v>
      </c>
      <c r="C50" t="n">
        <v>15769</v>
      </c>
      <c r="D50" t="n">
        <v>3</v>
      </c>
      <c r="E50" t="n">
        <v>1032</v>
      </c>
      <c r="F50" s="9" t="n">
        <v>2574.48</v>
      </c>
    </row>
    <row r="51">
      <c r="A51" t="n">
        <v>540161</v>
      </c>
      <c r="B51" s="12" t="n">
        <v>40548</v>
      </c>
      <c r="C51" t="n">
        <v>16719</v>
      </c>
      <c r="D51" t="n">
        <v>16</v>
      </c>
      <c r="E51" t="n">
        <v>148</v>
      </c>
      <c r="F51" s="9" t="n">
        <v>152.45</v>
      </c>
    </row>
    <row r="52">
      <c r="A52" t="n">
        <v>540162</v>
      </c>
      <c r="B52" s="12" t="n">
        <v>40548</v>
      </c>
      <c r="C52" t="n">
        <v>13089</v>
      </c>
      <c r="D52" t="n">
        <v>6</v>
      </c>
      <c r="E52" t="n">
        <v>33</v>
      </c>
      <c r="F52" s="9" t="n">
        <v>95.65000000000001</v>
      </c>
    </row>
    <row r="53">
      <c r="A53" t="n">
        <v>540163</v>
      </c>
      <c r="B53" s="12" t="n">
        <v>40548</v>
      </c>
      <c r="C53" t="n">
        <v>13089</v>
      </c>
      <c r="D53" t="n">
        <v>54</v>
      </c>
      <c r="E53" t="n">
        <v>1068</v>
      </c>
      <c r="F53" s="9" t="n">
        <v>958.9299999999999</v>
      </c>
    </row>
    <row r="54">
      <c r="A54" t="n">
        <v>540166</v>
      </c>
      <c r="B54" s="12" t="n">
        <v>40548</v>
      </c>
      <c r="C54" t="n">
        <v>13629</v>
      </c>
      <c r="D54" t="n">
        <v>3</v>
      </c>
      <c r="E54" t="n">
        <v>400</v>
      </c>
      <c r="F54" s="9" t="n">
        <v>660</v>
      </c>
    </row>
    <row r="55">
      <c r="A55" t="n">
        <v>540167</v>
      </c>
      <c r="B55" s="12" t="n">
        <v>40548</v>
      </c>
      <c r="C55" t="n">
        <v>16600</v>
      </c>
      <c r="D55" t="n">
        <v>9</v>
      </c>
      <c r="E55" t="n">
        <v>182</v>
      </c>
      <c r="F55" s="9" t="n">
        <v>125.86</v>
      </c>
    </row>
    <row r="56">
      <c r="A56" t="n">
        <v>540168</v>
      </c>
      <c r="B56" s="12" t="n">
        <v>40548</v>
      </c>
      <c r="C56" t="n">
        <v>13715</v>
      </c>
      <c r="D56" t="n">
        <v>52</v>
      </c>
      <c r="E56" t="n">
        <v>239</v>
      </c>
      <c r="F56" s="9" t="n">
        <v>445.22</v>
      </c>
    </row>
    <row r="57">
      <c r="A57" t="n">
        <v>540169</v>
      </c>
      <c r="B57" s="12" t="n">
        <v>40548</v>
      </c>
      <c r="C57" t="n">
        <v>14527</v>
      </c>
      <c r="D57" t="n">
        <v>24</v>
      </c>
      <c r="E57" t="n">
        <v>33</v>
      </c>
      <c r="F57" s="9" t="n">
        <v>229.75</v>
      </c>
    </row>
    <row r="58">
      <c r="A58" t="n">
        <v>540170</v>
      </c>
      <c r="B58" s="12" t="n">
        <v>40548</v>
      </c>
      <c r="C58" t="n">
        <v>13767</v>
      </c>
      <c r="D58" t="n">
        <v>5</v>
      </c>
      <c r="E58" t="n">
        <v>56</v>
      </c>
      <c r="F58" s="9" t="n">
        <v>170.4</v>
      </c>
    </row>
    <row r="59">
      <c r="A59" t="n">
        <v>540172</v>
      </c>
      <c r="B59" s="12" t="n">
        <v>40548</v>
      </c>
      <c r="C59" t="n">
        <v>18109</v>
      </c>
      <c r="D59" t="n">
        <v>18</v>
      </c>
      <c r="E59" t="n">
        <v>54</v>
      </c>
      <c r="F59" s="9" t="n">
        <v>138.98</v>
      </c>
    </row>
    <row r="60">
      <c r="A60" t="n">
        <v>540173</v>
      </c>
      <c r="B60" s="12" t="n">
        <v>40548</v>
      </c>
      <c r="C60" t="n">
        <v>15661</v>
      </c>
      <c r="D60" t="n">
        <v>1</v>
      </c>
      <c r="E60" t="n">
        <v>80</v>
      </c>
      <c r="F60" s="9" t="n">
        <v>116</v>
      </c>
    </row>
    <row r="61">
      <c r="A61" t="n">
        <v>540174</v>
      </c>
      <c r="B61" s="12" t="n">
        <v>40548</v>
      </c>
      <c r="C61" t="n">
        <v>16353</v>
      </c>
      <c r="D61" t="n">
        <v>1</v>
      </c>
      <c r="E61" t="n">
        <v>24</v>
      </c>
      <c r="F61" s="9" t="n">
        <v>102</v>
      </c>
    </row>
    <row r="62">
      <c r="A62" t="n">
        <v>540175</v>
      </c>
      <c r="B62" s="12" t="n">
        <v>40548</v>
      </c>
      <c r="C62" t="n">
        <v>16532</v>
      </c>
      <c r="D62" t="n">
        <v>1</v>
      </c>
      <c r="E62" t="n">
        <v>480</v>
      </c>
      <c r="F62" s="9" t="n">
        <v>1910.4</v>
      </c>
    </row>
    <row r="63">
      <c r="A63" t="n">
        <v>540176</v>
      </c>
      <c r="B63" s="12" t="n">
        <v>40548</v>
      </c>
      <c r="C63" t="n">
        <v>17511</v>
      </c>
      <c r="D63" t="n">
        <v>34</v>
      </c>
      <c r="E63" t="n">
        <v>1914</v>
      </c>
      <c r="F63" s="9" t="n">
        <v>3862.14</v>
      </c>
    </row>
    <row r="64">
      <c r="A64" t="n">
        <v>540179</v>
      </c>
      <c r="B64" s="12" t="n">
        <v>40548</v>
      </c>
      <c r="C64" t="n">
        <v>16033</v>
      </c>
      <c r="D64" t="n">
        <v>54</v>
      </c>
      <c r="E64" t="n">
        <v>137</v>
      </c>
      <c r="F64" s="9" t="n">
        <v>481.14</v>
      </c>
    </row>
    <row r="65">
      <c r="A65" t="n">
        <v>540180</v>
      </c>
      <c r="B65" s="12" t="n">
        <v>40548</v>
      </c>
      <c r="C65" t="n">
        <v>15984</v>
      </c>
      <c r="D65" t="n">
        <v>12</v>
      </c>
      <c r="E65" t="n">
        <v>56</v>
      </c>
      <c r="F65" s="9" t="n">
        <v>107.89</v>
      </c>
    </row>
    <row r="66">
      <c r="A66" t="n">
        <v>540181</v>
      </c>
      <c r="B66" s="12" t="n">
        <v>40548</v>
      </c>
      <c r="C66" t="n">
        <v>13199</v>
      </c>
      <c r="D66" t="n">
        <v>2</v>
      </c>
      <c r="E66" t="n">
        <v>216</v>
      </c>
      <c r="F66" s="9" t="n">
        <v>199.44</v>
      </c>
    </row>
    <row r="67">
      <c r="A67" t="n">
        <v>540182</v>
      </c>
      <c r="B67" s="12" t="n">
        <v>40548</v>
      </c>
      <c r="C67" t="n">
        <v>14739</v>
      </c>
      <c r="D67" t="n">
        <v>6</v>
      </c>
      <c r="E67" t="n">
        <v>224</v>
      </c>
      <c r="F67" s="9" t="n">
        <v>229.56</v>
      </c>
    </row>
    <row r="68">
      <c r="A68" t="n">
        <v>540183</v>
      </c>
      <c r="B68" s="12" t="n">
        <v>40548</v>
      </c>
      <c r="C68" t="n">
        <v>15093</v>
      </c>
      <c r="D68" t="n">
        <v>21</v>
      </c>
      <c r="E68" t="n">
        <v>628</v>
      </c>
      <c r="F68" s="9" t="n">
        <v>1220.4</v>
      </c>
    </row>
    <row r="69">
      <c r="A69" t="n">
        <v>540184</v>
      </c>
      <c r="B69" s="12" t="n">
        <v>40548</v>
      </c>
      <c r="C69" t="n">
        <v>15266</v>
      </c>
      <c r="D69" t="n">
        <v>6</v>
      </c>
      <c r="E69" t="n">
        <v>18</v>
      </c>
      <c r="F69" s="9" t="n">
        <v>119.3</v>
      </c>
    </row>
    <row r="70">
      <c r="A70" t="n">
        <v>540185</v>
      </c>
      <c r="B70" s="12" t="n">
        <v>40548</v>
      </c>
      <c r="C70" t="n">
        <v>14653</v>
      </c>
      <c r="D70" t="n">
        <v>29</v>
      </c>
      <c r="E70" t="n">
        <v>305</v>
      </c>
      <c r="F70" s="9" t="n">
        <v>344.81</v>
      </c>
    </row>
    <row r="71">
      <c r="A71" t="n">
        <v>540187</v>
      </c>
      <c r="B71" s="12" t="n">
        <v>40548</v>
      </c>
      <c r="C71" t="n">
        <v>15358</v>
      </c>
      <c r="D71" t="n">
        <v>41</v>
      </c>
      <c r="E71" t="n">
        <v>717</v>
      </c>
      <c r="F71" s="9" t="n">
        <v>653.86</v>
      </c>
    </row>
    <row r="72">
      <c r="A72" t="n">
        <v>540188</v>
      </c>
      <c r="B72" s="12" t="n">
        <v>40548</v>
      </c>
      <c r="C72" t="n">
        <v>16771</v>
      </c>
      <c r="D72" t="n">
        <v>34</v>
      </c>
      <c r="E72" t="n">
        <v>303</v>
      </c>
      <c r="F72" s="9" t="n">
        <v>296.66</v>
      </c>
    </row>
    <row r="73">
      <c r="A73" t="n">
        <v>540240</v>
      </c>
      <c r="B73" s="12" t="n">
        <v>40548</v>
      </c>
      <c r="C73" t="n">
        <v>17585</v>
      </c>
      <c r="D73" t="n">
        <v>28</v>
      </c>
      <c r="E73" t="n">
        <v>571</v>
      </c>
      <c r="F73" s="9" t="n">
        <v>417.81</v>
      </c>
    </row>
    <row r="74">
      <c r="A74" t="n">
        <v>540242</v>
      </c>
      <c r="B74" s="12" t="n">
        <v>40548</v>
      </c>
      <c r="C74" t="n">
        <v>15046</v>
      </c>
      <c r="D74" t="n">
        <v>28</v>
      </c>
      <c r="E74" t="n">
        <v>274</v>
      </c>
      <c r="F74" s="9" t="n">
        <v>493</v>
      </c>
    </row>
    <row r="75">
      <c r="A75" t="n">
        <v>540245</v>
      </c>
      <c r="B75" s="12" t="n">
        <v>40548</v>
      </c>
      <c r="C75" t="n">
        <v>13082</v>
      </c>
      <c r="D75" t="n">
        <v>7</v>
      </c>
      <c r="E75" t="n">
        <v>1032</v>
      </c>
      <c r="F75" s="9" t="n">
        <v>379.44</v>
      </c>
    </row>
    <row r="76">
      <c r="A76" t="n">
        <v>540247</v>
      </c>
      <c r="B76" s="12" t="n">
        <v>40548</v>
      </c>
      <c r="C76" t="n">
        <v>15464</v>
      </c>
      <c r="D76" t="n">
        <v>155</v>
      </c>
      <c r="E76" t="n">
        <v>348</v>
      </c>
      <c r="F76" s="9" t="n">
        <v>1044.65</v>
      </c>
    </row>
    <row r="77">
      <c r="A77" t="n">
        <v>540248</v>
      </c>
      <c r="B77" s="12" t="n">
        <v>40548</v>
      </c>
      <c r="C77" t="n">
        <v>15034</v>
      </c>
      <c r="D77" t="n">
        <v>43</v>
      </c>
      <c r="E77" t="n">
        <v>184</v>
      </c>
      <c r="F77" s="9" t="n">
        <v>583.45</v>
      </c>
    </row>
    <row r="78">
      <c r="A78" t="n">
        <v>540249</v>
      </c>
      <c r="B78" s="12" t="n">
        <v>40548</v>
      </c>
      <c r="C78" t="n">
        <v>15298</v>
      </c>
      <c r="D78" t="n">
        <v>15</v>
      </c>
      <c r="E78" t="n">
        <v>400</v>
      </c>
      <c r="F78" s="9" t="n">
        <v>305.74</v>
      </c>
    </row>
    <row r="79">
      <c r="A79" t="n">
        <v>540251</v>
      </c>
      <c r="B79" s="12" t="n">
        <v>40548</v>
      </c>
      <c r="C79" t="n">
        <v>12748</v>
      </c>
      <c r="D79" t="n">
        <v>1</v>
      </c>
      <c r="E79" t="n">
        <v>1</v>
      </c>
      <c r="F79" s="9" t="n">
        <v>12.75</v>
      </c>
    </row>
    <row r="80">
      <c r="A80" t="n">
        <v>540253</v>
      </c>
      <c r="B80" s="12" t="n">
        <v>40548</v>
      </c>
      <c r="C80" t="n">
        <v>13225</v>
      </c>
      <c r="D80" t="n">
        <v>8</v>
      </c>
      <c r="E80" t="n">
        <v>444</v>
      </c>
      <c r="F80" s="9" t="n">
        <v>1263.72</v>
      </c>
    </row>
    <row r="81">
      <c r="A81" t="n">
        <v>540257</v>
      </c>
      <c r="B81" s="12" t="n">
        <v>40548</v>
      </c>
      <c r="C81" t="n">
        <v>12748</v>
      </c>
      <c r="D81" t="n">
        <v>13</v>
      </c>
      <c r="E81" t="n">
        <v>75</v>
      </c>
      <c r="F81" s="9" t="n">
        <v>238.55</v>
      </c>
    </row>
    <row r="82">
      <c r="A82" t="n">
        <v>540258</v>
      </c>
      <c r="B82" s="12" t="n">
        <v>40549</v>
      </c>
      <c r="C82" t="n">
        <v>14045</v>
      </c>
      <c r="D82" t="n">
        <v>3</v>
      </c>
      <c r="E82" t="n">
        <v>212</v>
      </c>
      <c r="F82" s="9" t="n">
        <v>682.8</v>
      </c>
    </row>
    <row r="83">
      <c r="A83" t="n">
        <v>540259</v>
      </c>
      <c r="B83" s="12" t="n">
        <v>40549</v>
      </c>
      <c r="C83" t="n">
        <v>18226</v>
      </c>
      <c r="D83" t="n">
        <v>21</v>
      </c>
      <c r="E83" t="n">
        <v>366</v>
      </c>
      <c r="F83" s="9" t="n">
        <v>417.3</v>
      </c>
    </row>
    <row r="84">
      <c r="A84" t="n">
        <v>540260</v>
      </c>
      <c r="B84" s="12" t="n">
        <v>40549</v>
      </c>
      <c r="C84" t="n">
        <v>13097</v>
      </c>
      <c r="D84" t="n">
        <v>41</v>
      </c>
      <c r="E84" t="n">
        <v>344</v>
      </c>
      <c r="F84" s="9" t="n">
        <v>771.29</v>
      </c>
    </row>
    <row r="85">
      <c r="A85" t="n">
        <v>540261</v>
      </c>
      <c r="B85" s="12" t="n">
        <v>40549</v>
      </c>
      <c r="C85" t="n">
        <v>13089</v>
      </c>
      <c r="D85" t="n">
        <v>13</v>
      </c>
      <c r="E85" t="n">
        <v>536</v>
      </c>
      <c r="F85" s="9" t="n">
        <v>730.88</v>
      </c>
    </row>
    <row r="86">
      <c r="A86" t="n">
        <v>540262</v>
      </c>
      <c r="B86" s="12" t="n">
        <v>40549</v>
      </c>
      <c r="C86" t="n">
        <v>14045</v>
      </c>
      <c r="D86" t="n">
        <v>1</v>
      </c>
      <c r="E86" t="n">
        <v>147</v>
      </c>
      <c r="F86" s="9" t="n">
        <v>242.55</v>
      </c>
    </row>
    <row r="87">
      <c r="A87" t="n">
        <v>540263</v>
      </c>
      <c r="B87" s="12" t="n">
        <v>40549</v>
      </c>
      <c r="C87" t="n">
        <v>18062</v>
      </c>
      <c r="D87" t="n">
        <v>5</v>
      </c>
      <c r="E87" t="n">
        <v>184</v>
      </c>
      <c r="F87" s="9" t="n">
        <v>169.8</v>
      </c>
    </row>
    <row r="88">
      <c r="A88" t="n">
        <v>540264</v>
      </c>
      <c r="B88" s="12" t="n">
        <v>40549</v>
      </c>
      <c r="C88" t="n">
        <v>17949</v>
      </c>
      <c r="D88" t="n">
        <v>1</v>
      </c>
      <c r="E88" t="n">
        <v>600</v>
      </c>
      <c r="F88" s="9" t="n">
        <v>432</v>
      </c>
    </row>
    <row r="89">
      <c r="A89" t="n">
        <v>540265</v>
      </c>
      <c r="B89" s="12" t="n">
        <v>40549</v>
      </c>
      <c r="C89" t="n">
        <v>15271</v>
      </c>
      <c r="D89" t="n">
        <v>16</v>
      </c>
      <c r="E89" t="n">
        <v>86</v>
      </c>
      <c r="F89" s="9" t="n">
        <v>253.1</v>
      </c>
    </row>
    <row r="90">
      <c r="A90" t="n">
        <v>540268</v>
      </c>
      <c r="B90" s="12" t="n">
        <v>40549</v>
      </c>
      <c r="C90" t="n">
        <v>13458</v>
      </c>
      <c r="D90" t="n">
        <v>53</v>
      </c>
      <c r="E90" t="n">
        <v>944</v>
      </c>
      <c r="F90" s="9" t="n">
        <v>1489.18</v>
      </c>
    </row>
    <row r="91">
      <c r="A91" t="n">
        <v>540269</v>
      </c>
      <c r="B91" s="12" t="n">
        <v>40549</v>
      </c>
      <c r="C91" t="n">
        <v>14135</v>
      </c>
      <c r="D91" t="n">
        <v>8</v>
      </c>
      <c r="E91" t="n">
        <v>40</v>
      </c>
      <c r="F91" s="9" t="n">
        <v>186</v>
      </c>
    </row>
    <row r="92">
      <c r="A92" t="n">
        <v>540273</v>
      </c>
      <c r="B92" s="12" t="n">
        <v>40549</v>
      </c>
      <c r="C92" t="n">
        <v>17368</v>
      </c>
      <c r="D92" t="n">
        <v>17</v>
      </c>
      <c r="E92" t="n">
        <v>711</v>
      </c>
      <c r="F92" s="9" t="n">
        <v>563.15</v>
      </c>
    </row>
    <row r="93">
      <c r="A93" t="n">
        <v>540274</v>
      </c>
      <c r="B93" s="12" t="n">
        <v>40549</v>
      </c>
      <c r="C93" t="n">
        <v>14618</v>
      </c>
      <c r="D93" t="n">
        <v>5</v>
      </c>
      <c r="E93" t="n">
        <v>92</v>
      </c>
      <c r="F93" s="9" t="n">
        <v>211.8</v>
      </c>
    </row>
    <row r="94">
      <c r="A94" t="n">
        <v>540275</v>
      </c>
      <c r="B94" s="12" t="n">
        <v>40549</v>
      </c>
      <c r="C94" t="n">
        <v>13680</v>
      </c>
      <c r="D94" t="n">
        <v>21</v>
      </c>
      <c r="E94" t="n">
        <v>669</v>
      </c>
      <c r="F94" s="9" t="n">
        <v>1520.11</v>
      </c>
    </row>
    <row r="95">
      <c r="A95" t="n">
        <v>540276</v>
      </c>
      <c r="B95" s="12" t="n">
        <v>40549</v>
      </c>
      <c r="C95" t="n">
        <v>14680</v>
      </c>
      <c r="D95" t="n">
        <v>21</v>
      </c>
      <c r="E95" t="n">
        <v>669</v>
      </c>
      <c r="F95" s="9" t="n">
        <v>1520.11</v>
      </c>
    </row>
    <row r="96">
      <c r="A96" t="n">
        <v>540277</v>
      </c>
      <c r="B96" s="12" t="n">
        <v>40549</v>
      </c>
      <c r="C96" t="n">
        <v>14258</v>
      </c>
      <c r="D96" t="n">
        <v>31</v>
      </c>
      <c r="E96" t="n">
        <v>1798</v>
      </c>
      <c r="F96" s="9" t="n">
        <v>3120.22</v>
      </c>
    </row>
    <row r="97">
      <c r="A97" t="n">
        <v>540278</v>
      </c>
      <c r="B97" s="12" t="n">
        <v>40549</v>
      </c>
      <c r="C97" t="n">
        <v>15719</v>
      </c>
      <c r="D97" t="n">
        <v>103</v>
      </c>
      <c r="E97" t="n">
        <v>223</v>
      </c>
      <c r="F97" s="9" t="n">
        <v>431.39</v>
      </c>
    </row>
    <row r="98">
      <c r="A98" t="n">
        <v>540279</v>
      </c>
      <c r="B98" s="12" t="n">
        <v>40549</v>
      </c>
      <c r="C98" t="n">
        <v>13368</v>
      </c>
      <c r="D98" t="n">
        <v>1</v>
      </c>
      <c r="E98" t="n">
        <v>12</v>
      </c>
      <c r="F98" s="9" t="n">
        <v>35.4</v>
      </c>
    </row>
    <row r="99">
      <c r="A99" t="n">
        <v>540288</v>
      </c>
      <c r="B99" s="12" t="n">
        <v>40549</v>
      </c>
      <c r="C99" t="n">
        <v>17634</v>
      </c>
      <c r="D99" t="n">
        <v>74</v>
      </c>
      <c r="E99" t="n">
        <v>165</v>
      </c>
      <c r="F99" s="9" t="n">
        <v>785.65</v>
      </c>
    </row>
    <row r="100">
      <c r="A100" t="n">
        <v>540316</v>
      </c>
      <c r="B100" s="12" t="n">
        <v>40549</v>
      </c>
      <c r="C100" t="n">
        <v>16676</v>
      </c>
      <c r="D100" t="n">
        <v>29</v>
      </c>
      <c r="E100" t="n">
        <v>204</v>
      </c>
      <c r="F100" s="9" t="n">
        <v>464.82</v>
      </c>
    </row>
    <row r="101">
      <c r="A101" t="n">
        <v>540345</v>
      </c>
      <c r="B101" s="12" t="n">
        <v>40549</v>
      </c>
      <c r="C101" t="n">
        <v>14299</v>
      </c>
      <c r="D101" t="n">
        <v>9</v>
      </c>
      <c r="E101" t="n">
        <v>130</v>
      </c>
      <c r="F101" s="9" t="n">
        <v>621.9</v>
      </c>
    </row>
    <row r="102">
      <c r="A102" t="n">
        <v>540348</v>
      </c>
      <c r="B102" s="12" t="n">
        <v>40549</v>
      </c>
      <c r="C102" t="n">
        <v>12841</v>
      </c>
      <c r="D102" t="n">
        <v>28</v>
      </c>
      <c r="E102" t="n">
        <v>93</v>
      </c>
      <c r="F102" s="9" t="n">
        <v>224.11</v>
      </c>
    </row>
    <row r="103">
      <c r="A103" t="n">
        <v>540349</v>
      </c>
      <c r="B103" s="12" t="n">
        <v>40549</v>
      </c>
      <c r="C103" t="n">
        <v>15379</v>
      </c>
      <c r="D103" t="n">
        <v>42</v>
      </c>
      <c r="E103" t="n">
        <v>569</v>
      </c>
      <c r="F103" s="9" t="n">
        <v>660.15</v>
      </c>
    </row>
    <row r="104">
      <c r="A104" t="n">
        <v>540350</v>
      </c>
      <c r="B104" s="12" t="n">
        <v>40549</v>
      </c>
      <c r="C104" t="n">
        <v>18283</v>
      </c>
      <c r="D104" t="n">
        <v>57</v>
      </c>
      <c r="E104" t="n">
        <v>61</v>
      </c>
      <c r="F104" s="9" t="n">
        <v>108.45</v>
      </c>
    </row>
    <row r="105">
      <c r="A105" t="n">
        <v>540353</v>
      </c>
      <c r="B105" s="12" t="n">
        <v>40549</v>
      </c>
      <c r="C105" t="n">
        <v>13764</v>
      </c>
      <c r="D105" t="n">
        <v>69</v>
      </c>
      <c r="E105" t="n">
        <v>282</v>
      </c>
      <c r="F105" s="9" t="n">
        <v>499.89</v>
      </c>
    </row>
    <row r="106">
      <c r="A106" t="n">
        <v>540354</v>
      </c>
      <c r="B106" s="12" t="n">
        <v>40549</v>
      </c>
      <c r="C106" t="n">
        <v>13576</v>
      </c>
      <c r="D106" t="n">
        <v>16</v>
      </c>
      <c r="E106" t="n">
        <v>288</v>
      </c>
      <c r="F106" s="9" t="n">
        <v>623.6799999999999</v>
      </c>
    </row>
    <row r="107">
      <c r="A107" t="n">
        <v>540357</v>
      </c>
      <c r="B107" s="12" t="n">
        <v>40549</v>
      </c>
      <c r="C107" t="n">
        <v>13093</v>
      </c>
      <c r="D107" t="n">
        <v>42</v>
      </c>
      <c r="E107" t="n">
        <v>1171</v>
      </c>
      <c r="F107" s="9" t="n">
        <v>1374.46</v>
      </c>
    </row>
    <row r="108">
      <c r="A108" t="n">
        <v>540358</v>
      </c>
      <c r="B108" s="12" t="n">
        <v>40549</v>
      </c>
      <c r="C108" t="n">
        <v>13599</v>
      </c>
      <c r="D108" t="n">
        <v>9</v>
      </c>
      <c r="E108" t="n">
        <v>262</v>
      </c>
      <c r="F108" s="9" t="n">
        <v>369.14</v>
      </c>
    </row>
    <row r="109">
      <c r="A109" t="n">
        <v>540359</v>
      </c>
      <c r="B109" s="12" t="n">
        <v>40549</v>
      </c>
      <c r="C109" t="n">
        <v>18041</v>
      </c>
      <c r="D109" t="n">
        <v>27</v>
      </c>
      <c r="E109" t="n">
        <v>366</v>
      </c>
      <c r="F109" s="9" t="n">
        <v>377.7</v>
      </c>
    </row>
    <row r="110">
      <c r="A110" t="n">
        <v>540361</v>
      </c>
      <c r="B110" s="12" t="n">
        <v>40549</v>
      </c>
      <c r="C110" t="n">
        <v>13408</v>
      </c>
      <c r="D110" t="n">
        <v>6</v>
      </c>
      <c r="E110" t="n">
        <v>274</v>
      </c>
      <c r="F110" s="9" t="n">
        <v>304.2</v>
      </c>
    </row>
    <row r="111">
      <c r="A111" t="n">
        <v>540362</v>
      </c>
      <c r="B111" s="12" t="n">
        <v>40549</v>
      </c>
      <c r="C111" t="n">
        <v>13656</v>
      </c>
      <c r="D111" t="n">
        <v>31</v>
      </c>
      <c r="E111" t="n">
        <v>113</v>
      </c>
      <c r="F111" s="9" t="n">
        <v>162.7</v>
      </c>
    </row>
    <row r="112">
      <c r="A112" t="n">
        <v>540363</v>
      </c>
      <c r="B112" s="12" t="n">
        <v>40549</v>
      </c>
      <c r="C112" t="n">
        <v>12971</v>
      </c>
      <c r="D112" t="n">
        <v>3</v>
      </c>
      <c r="E112" t="n">
        <v>618</v>
      </c>
      <c r="F112" s="9" t="n">
        <v>185.1</v>
      </c>
    </row>
    <row r="113">
      <c r="A113" t="n">
        <v>540364</v>
      </c>
      <c r="B113" s="12" t="n">
        <v>40549</v>
      </c>
      <c r="C113" t="n">
        <v>14505</v>
      </c>
      <c r="D113" t="n">
        <v>45</v>
      </c>
      <c r="E113" t="n">
        <v>95</v>
      </c>
      <c r="F113" s="9" t="n">
        <v>317.06</v>
      </c>
    </row>
    <row r="114">
      <c r="A114" t="n">
        <v>540370</v>
      </c>
      <c r="B114" s="12" t="n">
        <v>40549</v>
      </c>
      <c r="C114" t="n">
        <v>13094</v>
      </c>
      <c r="D114" t="n">
        <v>1</v>
      </c>
      <c r="E114" t="n">
        <v>72</v>
      </c>
      <c r="F114" s="9" t="n">
        <v>76.31999999999999</v>
      </c>
    </row>
    <row r="115">
      <c r="A115" t="n">
        <v>540371</v>
      </c>
      <c r="B115" s="12" t="n">
        <v>40549</v>
      </c>
      <c r="C115" t="n">
        <v>14312</v>
      </c>
      <c r="D115" t="n">
        <v>15</v>
      </c>
      <c r="E115" t="n">
        <v>71</v>
      </c>
      <c r="F115" s="9" t="n">
        <v>309.55</v>
      </c>
    </row>
    <row r="116">
      <c r="A116" t="n">
        <v>540372</v>
      </c>
      <c r="B116" s="12" t="n">
        <v>40549</v>
      </c>
      <c r="C116" t="n">
        <v>13081</v>
      </c>
      <c r="D116" t="n">
        <v>169</v>
      </c>
      <c r="E116" t="n">
        <v>2602</v>
      </c>
      <c r="F116" s="9" t="n">
        <v>3527.64</v>
      </c>
    </row>
    <row r="117">
      <c r="A117" t="n">
        <v>540373</v>
      </c>
      <c r="B117" s="12" t="n">
        <v>40549</v>
      </c>
      <c r="C117" t="n">
        <v>13280</v>
      </c>
      <c r="D117" t="n">
        <v>34</v>
      </c>
      <c r="E117" t="n">
        <v>105</v>
      </c>
      <c r="F117" s="9" t="n">
        <v>290.95</v>
      </c>
    </row>
    <row r="118">
      <c r="A118" t="n">
        <v>540374</v>
      </c>
      <c r="B118" s="12" t="n">
        <v>40549</v>
      </c>
      <c r="C118" t="n">
        <v>15845</v>
      </c>
      <c r="D118" t="n">
        <v>13</v>
      </c>
      <c r="E118" t="n">
        <v>208</v>
      </c>
      <c r="F118" s="9" t="n">
        <v>303.36</v>
      </c>
    </row>
    <row r="119">
      <c r="A119" t="n">
        <v>540383</v>
      </c>
      <c r="B119" s="12" t="n">
        <v>40549</v>
      </c>
      <c r="C119" t="n">
        <v>16422</v>
      </c>
      <c r="D119" t="n">
        <v>6</v>
      </c>
      <c r="E119" t="n">
        <v>203</v>
      </c>
      <c r="F119" s="9" t="n">
        <v>406.77</v>
      </c>
    </row>
    <row r="120">
      <c r="A120" t="n">
        <v>540387</v>
      </c>
      <c r="B120" s="12" t="n">
        <v>40549</v>
      </c>
      <c r="C120" t="n">
        <v>16306</v>
      </c>
      <c r="D120" t="n">
        <v>13</v>
      </c>
      <c r="E120" t="n">
        <v>149</v>
      </c>
      <c r="F120" s="9" t="n">
        <v>175.15</v>
      </c>
    </row>
    <row r="121">
      <c r="A121" t="n">
        <v>540395</v>
      </c>
      <c r="B121" s="12" t="n">
        <v>40549</v>
      </c>
      <c r="C121" t="n">
        <v>14702</v>
      </c>
      <c r="D121" t="n">
        <v>20</v>
      </c>
      <c r="E121" t="n">
        <v>55</v>
      </c>
      <c r="F121" s="9" t="n">
        <v>237.65</v>
      </c>
    </row>
    <row r="122">
      <c r="A122" t="n">
        <v>540396</v>
      </c>
      <c r="B122" s="12" t="n">
        <v>40549</v>
      </c>
      <c r="C122" t="n">
        <v>14031</v>
      </c>
      <c r="D122" t="n">
        <v>10</v>
      </c>
      <c r="E122" t="n">
        <v>404</v>
      </c>
      <c r="F122" s="9" t="n">
        <v>969.24</v>
      </c>
    </row>
    <row r="123">
      <c r="A123" t="n">
        <v>540397</v>
      </c>
      <c r="B123" s="12" t="n">
        <v>40549</v>
      </c>
      <c r="C123" t="n">
        <v>13187</v>
      </c>
      <c r="D123" t="n">
        <v>37</v>
      </c>
      <c r="E123" t="n">
        <v>95</v>
      </c>
      <c r="F123" s="9" t="n">
        <v>236.02</v>
      </c>
    </row>
    <row r="124">
      <c r="A124" t="n">
        <v>540399</v>
      </c>
      <c r="B124" s="12" t="n">
        <v>40550</v>
      </c>
      <c r="C124" t="n">
        <v>14047</v>
      </c>
      <c r="D124" t="n">
        <v>1</v>
      </c>
      <c r="E124" t="n">
        <v>2</v>
      </c>
      <c r="F124" s="9" t="n">
        <v>9.300000000000001</v>
      </c>
    </row>
    <row r="125">
      <c r="A125" t="n">
        <v>540401</v>
      </c>
      <c r="B125" s="12" t="n">
        <v>40550</v>
      </c>
      <c r="C125" t="n">
        <v>16013</v>
      </c>
      <c r="D125" t="n">
        <v>2</v>
      </c>
      <c r="E125" t="n">
        <v>112</v>
      </c>
      <c r="F125" s="9" t="n">
        <v>797.6</v>
      </c>
    </row>
    <row r="126">
      <c r="A126" t="n">
        <v>540402</v>
      </c>
      <c r="B126" s="12" t="n">
        <v>40550</v>
      </c>
      <c r="C126" t="n">
        <v>16567</v>
      </c>
      <c r="D126" t="n">
        <v>26</v>
      </c>
      <c r="E126" t="n">
        <v>476</v>
      </c>
      <c r="F126" s="9" t="n">
        <v>557.5599999999999</v>
      </c>
    </row>
    <row r="127">
      <c r="A127" t="n">
        <v>540404</v>
      </c>
      <c r="B127" s="12" t="n">
        <v>40550</v>
      </c>
      <c r="C127" t="n">
        <v>12947</v>
      </c>
      <c r="D127" t="n">
        <v>16</v>
      </c>
      <c r="E127" t="n">
        <v>235</v>
      </c>
      <c r="F127" s="9" t="n">
        <v>301.66</v>
      </c>
    </row>
    <row r="128">
      <c r="A128" t="n">
        <v>540405</v>
      </c>
      <c r="B128" s="12" t="n">
        <v>40550</v>
      </c>
      <c r="C128" t="n">
        <v>14828</v>
      </c>
      <c r="D128" t="n">
        <v>5</v>
      </c>
      <c r="E128" t="n">
        <v>968</v>
      </c>
      <c r="F128" s="9" t="n">
        <v>582</v>
      </c>
    </row>
    <row r="129">
      <c r="A129" t="n">
        <v>540406</v>
      </c>
      <c r="B129" s="12" t="n">
        <v>40550</v>
      </c>
      <c r="C129" t="n">
        <v>13798</v>
      </c>
      <c r="D129" t="n">
        <v>3</v>
      </c>
      <c r="E129" t="n">
        <v>300</v>
      </c>
      <c r="F129" s="9" t="n">
        <v>495</v>
      </c>
    </row>
    <row r="130">
      <c r="A130" t="n">
        <v>540407</v>
      </c>
      <c r="B130" s="12" t="n">
        <v>40550</v>
      </c>
      <c r="C130" t="n">
        <v>16839</v>
      </c>
      <c r="D130" t="n">
        <v>11</v>
      </c>
      <c r="E130" t="n">
        <v>329</v>
      </c>
      <c r="F130" s="9" t="n">
        <v>427.47</v>
      </c>
    </row>
    <row r="131">
      <c r="A131" t="n">
        <v>540408</v>
      </c>
      <c r="B131" s="12" t="n">
        <v>40550</v>
      </c>
      <c r="C131" t="n">
        <v>16013</v>
      </c>
      <c r="D131" t="n">
        <v>1</v>
      </c>
      <c r="E131" t="n">
        <v>250</v>
      </c>
      <c r="F131" s="9" t="n">
        <v>637.5</v>
      </c>
    </row>
    <row r="132">
      <c r="A132" t="n">
        <v>540409</v>
      </c>
      <c r="B132" s="12" t="n">
        <v>40550</v>
      </c>
      <c r="C132" t="n">
        <v>16019</v>
      </c>
      <c r="D132" t="n">
        <v>17</v>
      </c>
      <c r="E132" t="n">
        <v>190</v>
      </c>
      <c r="F132" s="9" t="n">
        <v>504.25</v>
      </c>
    </row>
    <row r="133">
      <c r="A133" t="n">
        <v>540411</v>
      </c>
      <c r="B133" s="12" t="n">
        <v>40550</v>
      </c>
      <c r="C133" t="n">
        <v>16551</v>
      </c>
      <c r="D133" t="n">
        <v>11</v>
      </c>
      <c r="E133" t="n">
        <v>281</v>
      </c>
      <c r="F133" s="9" t="n">
        <v>311.07</v>
      </c>
    </row>
    <row r="134">
      <c r="A134" t="n">
        <v>540412</v>
      </c>
      <c r="B134" s="12" t="n">
        <v>40550</v>
      </c>
      <c r="C134" t="n">
        <v>13842</v>
      </c>
      <c r="D134" t="n">
        <v>18</v>
      </c>
      <c r="E134" t="n">
        <v>88</v>
      </c>
      <c r="F134" s="9" t="n">
        <v>303</v>
      </c>
    </row>
    <row r="135">
      <c r="A135" t="n">
        <v>540413</v>
      </c>
      <c r="B135" s="12" t="n">
        <v>40550</v>
      </c>
      <c r="C135" t="n">
        <v>15194</v>
      </c>
      <c r="D135" t="n">
        <v>20</v>
      </c>
      <c r="E135" t="n">
        <v>208</v>
      </c>
      <c r="F135" s="9" t="n">
        <v>331.55</v>
      </c>
    </row>
    <row r="136">
      <c r="A136" t="n">
        <v>540415</v>
      </c>
      <c r="B136" s="12" t="n">
        <v>40550</v>
      </c>
      <c r="C136" t="n">
        <v>16889</v>
      </c>
      <c r="D136" t="n">
        <v>48</v>
      </c>
      <c r="E136" t="n">
        <v>365</v>
      </c>
      <c r="F136" s="9" t="n">
        <v>523.05</v>
      </c>
    </row>
    <row r="137">
      <c r="A137" t="n">
        <v>540416</v>
      </c>
      <c r="B137" s="12" t="n">
        <v>40550</v>
      </c>
      <c r="C137" t="n">
        <v>16473</v>
      </c>
      <c r="D137" t="n">
        <v>8</v>
      </c>
      <c r="E137" t="n">
        <v>79</v>
      </c>
      <c r="F137" s="9" t="n">
        <v>149.41</v>
      </c>
    </row>
    <row r="138">
      <c r="A138" t="n">
        <v>540420</v>
      </c>
      <c r="B138" s="12" t="n">
        <v>40550</v>
      </c>
      <c r="C138" t="n">
        <v>12829</v>
      </c>
      <c r="D138" t="n">
        <v>6</v>
      </c>
      <c r="E138" t="n">
        <v>251</v>
      </c>
      <c r="F138" s="9" t="n">
        <v>207.25</v>
      </c>
    </row>
    <row r="139">
      <c r="A139" t="n">
        <v>540452</v>
      </c>
      <c r="B139" s="12" t="n">
        <v>40550</v>
      </c>
      <c r="C139" t="n">
        <v>13750</v>
      </c>
      <c r="D139" t="n">
        <v>1</v>
      </c>
      <c r="E139" t="n">
        <v>96</v>
      </c>
      <c r="F139" s="9" t="n">
        <v>325.44</v>
      </c>
    </row>
    <row r="140">
      <c r="A140" t="n">
        <v>540453</v>
      </c>
      <c r="B140" s="12" t="n">
        <v>40550</v>
      </c>
      <c r="C140" t="n">
        <v>13426</v>
      </c>
      <c r="D140" t="n">
        <v>23</v>
      </c>
      <c r="E140" t="n">
        <v>341</v>
      </c>
      <c r="F140" s="9" t="n">
        <v>302.45</v>
      </c>
    </row>
    <row r="141">
      <c r="A141" t="n">
        <v>540454</v>
      </c>
      <c r="B141" s="12" t="n">
        <v>40550</v>
      </c>
      <c r="C141" t="n">
        <v>16191</v>
      </c>
      <c r="D141" t="n">
        <v>8</v>
      </c>
      <c r="E141" t="n">
        <v>168</v>
      </c>
      <c r="F141" s="9" t="n">
        <v>368.52</v>
      </c>
    </row>
    <row r="142">
      <c r="A142" t="n">
        <v>540456</v>
      </c>
      <c r="B142" s="12" t="n">
        <v>40550</v>
      </c>
      <c r="C142" t="n">
        <v>13534</v>
      </c>
      <c r="D142" t="n">
        <v>11</v>
      </c>
      <c r="E142" t="n">
        <v>80</v>
      </c>
      <c r="F142" s="9" t="n">
        <v>188</v>
      </c>
    </row>
    <row r="143">
      <c r="A143" t="n">
        <v>540457</v>
      </c>
      <c r="B143" s="12" t="n">
        <v>40550</v>
      </c>
      <c r="C143" t="n">
        <v>14217</v>
      </c>
      <c r="D143" t="n">
        <v>4</v>
      </c>
      <c r="E143" t="n">
        <v>22</v>
      </c>
      <c r="F143" s="9" t="n">
        <v>102.5</v>
      </c>
    </row>
    <row r="144">
      <c r="A144" t="n">
        <v>540459</v>
      </c>
      <c r="B144" s="12" t="n">
        <v>40550</v>
      </c>
      <c r="C144" t="n">
        <v>16191</v>
      </c>
      <c r="D144" t="n">
        <v>10</v>
      </c>
      <c r="E144" t="n">
        <v>186</v>
      </c>
      <c r="F144" s="9" t="n">
        <v>479.1</v>
      </c>
    </row>
    <row r="145">
      <c r="A145" t="n">
        <v>540460</v>
      </c>
      <c r="B145" s="12" t="n">
        <v>40550</v>
      </c>
      <c r="C145" t="n">
        <v>15607</v>
      </c>
      <c r="D145" t="n">
        <v>13</v>
      </c>
      <c r="E145" t="n">
        <v>202</v>
      </c>
      <c r="F145" s="9" t="n">
        <v>104.76</v>
      </c>
    </row>
    <row r="146">
      <c r="A146" t="n">
        <v>540461</v>
      </c>
      <c r="B146" s="12" t="n">
        <v>40550</v>
      </c>
      <c r="C146" t="n">
        <v>15139</v>
      </c>
      <c r="D146" t="n">
        <v>8</v>
      </c>
      <c r="E146" t="n">
        <v>102</v>
      </c>
      <c r="F146" s="9" t="n">
        <v>122.1</v>
      </c>
    </row>
    <row r="147">
      <c r="A147" t="n">
        <v>540462</v>
      </c>
      <c r="B147" s="12" t="n">
        <v>40550</v>
      </c>
      <c r="C147" t="n">
        <v>16779</v>
      </c>
      <c r="D147" t="n">
        <v>16</v>
      </c>
      <c r="E147" t="n">
        <v>195</v>
      </c>
      <c r="F147" s="9" t="n">
        <v>434.95</v>
      </c>
    </row>
    <row r="148">
      <c r="A148" t="n">
        <v>540464</v>
      </c>
      <c r="B148" s="12" t="n">
        <v>40550</v>
      </c>
      <c r="C148" t="n">
        <v>14298</v>
      </c>
      <c r="D148" t="n">
        <v>52</v>
      </c>
      <c r="E148" t="n">
        <v>1070</v>
      </c>
      <c r="F148" s="9" t="n">
        <v>1429.9</v>
      </c>
    </row>
    <row r="149">
      <c r="A149" t="n">
        <v>540465</v>
      </c>
      <c r="B149" s="12" t="n">
        <v>40550</v>
      </c>
      <c r="C149" t="n">
        <v>17707</v>
      </c>
      <c r="D149" t="n">
        <v>3</v>
      </c>
      <c r="E149" t="n">
        <v>78</v>
      </c>
      <c r="F149" s="9" t="n">
        <v>83.7</v>
      </c>
    </row>
    <row r="150">
      <c r="A150" t="n">
        <v>540466</v>
      </c>
      <c r="B150" s="12" t="n">
        <v>40550</v>
      </c>
      <c r="C150" t="n">
        <v>15649</v>
      </c>
      <c r="D150" t="n">
        <v>1</v>
      </c>
      <c r="E150" t="n">
        <v>72</v>
      </c>
      <c r="F150" s="9" t="n">
        <v>306</v>
      </c>
    </row>
    <row r="151">
      <c r="A151" t="n">
        <v>540467</v>
      </c>
      <c r="B151" s="12" t="n">
        <v>40550</v>
      </c>
      <c r="C151" t="n">
        <v>18198</v>
      </c>
      <c r="D151" t="n">
        <v>19</v>
      </c>
      <c r="E151" t="n">
        <v>222</v>
      </c>
      <c r="F151" s="9" t="n">
        <v>300.54</v>
      </c>
    </row>
    <row r="152">
      <c r="A152" t="n">
        <v>540471</v>
      </c>
      <c r="B152" s="12" t="n">
        <v>40550</v>
      </c>
      <c r="C152" t="n">
        <v>15601</v>
      </c>
      <c r="D152" t="n">
        <v>39</v>
      </c>
      <c r="E152" t="n">
        <v>367</v>
      </c>
      <c r="F152" s="9" t="n">
        <v>688.45</v>
      </c>
    </row>
    <row r="153">
      <c r="A153" t="n">
        <v>540472</v>
      </c>
      <c r="B153" s="12" t="n">
        <v>40550</v>
      </c>
      <c r="C153" t="n">
        <v>18179</v>
      </c>
      <c r="D153" t="n">
        <v>18</v>
      </c>
      <c r="E153" t="n">
        <v>223</v>
      </c>
      <c r="F153" s="9" t="n">
        <v>335.8</v>
      </c>
    </row>
    <row r="154">
      <c r="A154" t="n">
        <v>540473</v>
      </c>
      <c r="B154" s="12" t="n">
        <v>40550</v>
      </c>
      <c r="C154" t="n">
        <v>17284</v>
      </c>
      <c r="D154" t="n">
        <v>131</v>
      </c>
      <c r="E154" t="n">
        <v>571</v>
      </c>
      <c r="F154" s="9" t="n">
        <v>716.11</v>
      </c>
    </row>
    <row r="155">
      <c r="A155" t="n">
        <v>540475</v>
      </c>
      <c r="B155" s="12" t="n">
        <v>40550</v>
      </c>
      <c r="C155" t="n">
        <v>15311</v>
      </c>
      <c r="D155" t="n">
        <v>9</v>
      </c>
      <c r="E155" t="n">
        <v>70</v>
      </c>
      <c r="F155" s="9" t="n">
        <v>141.48</v>
      </c>
    </row>
    <row r="156">
      <c r="A156" t="n">
        <v>540477</v>
      </c>
      <c r="B156" s="12" t="n">
        <v>40550</v>
      </c>
      <c r="C156" t="n">
        <v>13233</v>
      </c>
      <c r="D156" t="n">
        <v>17</v>
      </c>
      <c r="E156" t="n">
        <v>404</v>
      </c>
      <c r="F156" s="9" t="n">
        <v>304.24</v>
      </c>
    </row>
    <row r="157">
      <c r="A157" t="n">
        <v>540478</v>
      </c>
      <c r="B157" s="12" t="n">
        <v>40550</v>
      </c>
      <c r="C157" t="n">
        <v>15769</v>
      </c>
      <c r="D157" t="n">
        <v>8</v>
      </c>
      <c r="E157" t="n">
        <v>1800</v>
      </c>
      <c r="F157" s="9" t="n">
        <v>2970</v>
      </c>
    </row>
    <row r="158">
      <c r="A158" t="n">
        <v>540479</v>
      </c>
      <c r="B158" s="12" t="n">
        <v>40550</v>
      </c>
      <c r="C158" t="n">
        <v>14889</v>
      </c>
      <c r="D158" t="n">
        <v>10</v>
      </c>
      <c r="E158" t="n">
        <v>90</v>
      </c>
      <c r="F158" s="9" t="n">
        <v>135.9</v>
      </c>
    </row>
    <row r="159">
      <c r="A159" t="n">
        <v>540481</v>
      </c>
      <c r="B159" s="12" t="n">
        <v>40550</v>
      </c>
      <c r="C159" t="n">
        <v>16955</v>
      </c>
      <c r="D159" t="n">
        <v>8</v>
      </c>
      <c r="E159" t="n">
        <v>94</v>
      </c>
      <c r="F159" s="9" t="n">
        <v>165.88</v>
      </c>
    </row>
    <row r="160">
      <c r="A160" t="n">
        <v>540482</v>
      </c>
      <c r="B160" s="12" t="n">
        <v>40550</v>
      </c>
      <c r="C160" t="n">
        <v>14672</v>
      </c>
      <c r="D160" t="n">
        <v>34</v>
      </c>
      <c r="E160" t="n">
        <v>147</v>
      </c>
      <c r="F160" s="9" t="n">
        <v>285.28</v>
      </c>
    </row>
    <row r="161">
      <c r="A161" t="n">
        <v>540489</v>
      </c>
      <c r="B161" s="12" t="n">
        <v>40550</v>
      </c>
      <c r="C161" t="n">
        <v>13593</v>
      </c>
      <c r="D161" t="n">
        <v>39</v>
      </c>
      <c r="E161" t="n">
        <v>199</v>
      </c>
      <c r="F161" s="9" t="n">
        <v>559.85</v>
      </c>
    </row>
    <row r="162">
      <c r="A162" t="n">
        <v>540493</v>
      </c>
      <c r="B162" s="12" t="n">
        <v>40550</v>
      </c>
      <c r="C162" t="n">
        <v>14867</v>
      </c>
      <c r="D162" t="n">
        <v>15</v>
      </c>
      <c r="E162" t="n">
        <v>118</v>
      </c>
      <c r="F162" s="9" t="n">
        <v>300.74</v>
      </c>
    </row>
    <row r="163">
      <c r="A163" t="n">
        <v>540496</v>
      </c>
      <c r="B163" s="12" t="n">
        <v>40550</v>
      </c>
      <c r="C163" t="n">
        <v>15485</v>
      </c>
      <c r="D163" t="n">
        <v>20</v>
      </c>
      <c r="E163" t="n">
        <v>187</v>
      </c>
      <c r="F163" s="9" t="n">
        <v>328.54</v>
      </c>
    </row>
    <row r="164">
      <c r="A164" t="n">
        <v>540498</v>
      </c>
      <c r="B164" s="12" t="n">
        <v>40552</v>
      </c>
      <c r="C164" t="n">
        <v>17243</v>
      </c>
      <c r="D164" t="n">
        <v>10</v>
      </c>
      <c r="E164" t="n">
        <v>68</v>
      </c>
      <c r="F164" s="9" t="n">
        <v>268.8</v>
      </c>
    </row>
    <row r="165">
      <c r="A165" t="n">
        <v>540499</v>
      </c>
      <c r="B165" s="12" t="n">
        <v>40552</v>
      </c>
      <c r="C165" t="n">
        <v>16923</v>
      </c>
      <c r="D165" t="n">
        <v>22</v>
      </c>
      <c r="E165" t="n">
        <v>88</v>
      </c>
      <c r="F165" s="9" t="n">
        <v>348.2</v>
      </c>
    </row>
    <row r="166">
      <c r="A166" t="n">
        <v>540500</v>
      </c>
      <c r="B166" s="12" t="n">
        <v>40552</v>
      </c>
      <c r="C166" t="n">
        <v>15465</v>
      </c>
      <c r="D166" t="n">
        <v>5</v>
      </c>
      <c r="E166" t="n">
        <v>72</v>
      </c>
      <c r="F166" s="9" t="n">
        <v>390.3</v>
      </c>
    </row>
    <row r="167">
      <c r="A167" t="n">
        <v>540501</v>
      </c>
      <c r="B167" s="12" t="n">
        <v>40552</v>
      </c>
      <c r="C167" t="n">
        <v>13162</v>
      </c>
      <c r="D167" t="n">
        <v>37</v>
      </c>
      <c r="E167" t="n">
        <v>942</v>
      </c>
      <c r="F167" s="9" t="n">
        <v>753.26</v>
      </c>
    </row>
    <row r="168">
      <c r="A168" t="n">
        <v>540502</v>
      </c>
      <c r="B168" s="12" t="n">
        <v>40552</v>
      </c>
      <c r="C168" t="n">
        <v>13183</v>
      </c>
      <c r="D168" t="n">
        <v>20</v>
      </c>
      <c r="E168" t="n">
        <v>400</v>
      </c>
      <c r="F168" s="9" t="n">
        <v>625.04</v>
      </c>
    </row>
    <row r="169">
      <c r="A169" t="n">
        <v>540504</v>
      </c>
      <c r="B169" s="12" t="n">
        <v>40552</v>
      </c>
      <c r="C169" t="n">
        <v>13668</v>
      </c>
      <c r="D169" t="n">
        <v>24</v>
      </c>
      <c r="E169" t="n">
        <v>67</v>
      </c>
      <c r="F169" s="9" t="n">
        <v>208.56</v>
      </c>
    </row>
    <row r="170">
      <c r="A170" t="n">
        <v>540505</v>
      </c>
      <c r="B170" s="12" t="n">
        <v>40552</v>
      </c>
      <c r="C170" t="n">
        <v>17095</v>
      </c>
      <c r="D170" t="n">
        <v>16</v>
      </c>
      <c r="E170" t="n">
        <v>143</v>
      </c>
      <c r="F170" s="9" t="n">
        <v>313.15</v>
      </c>
    </row>
    <row r="171">
      <c r="A171" t="n">
        <v>540506</v>
      </c>
      <c r="B171" s="12" t="n">
        <v>40552</v>
      </c>
      <c r="C171" t="n">
        <v>17796</v>
      </c>
      <c r="D171" t="n">
        <v>34</v>
      </c>
      <c r="E171" t="n">
        <v>71</v>
      </c>
      <c r="F171" s="9" t="n">
        <v>274.35</v>
      </c>
    </row>
    <row r="172">
      <c r="A172" t="n">
        <v>540507</v>
      </c>
      <c r="B172" s="12" t="n">
        <v>40552</v>
      </c>
      <c r="C172" t="n">
        <v>12939</v>
      </c>
      <c r="D172" t="n">
        <v>6</v>
      </c>
      <c r="E172" t="n">
        <v>552</v>
      </c>
      <c r="F172" s="9" t="n">
        <v>1933.2</v>
      </c>
    </row>
    <row r="173">
      <c r="A173" t="n">
        <v>540508</v>
      </c>
      <c r="B173" s="12" t="n">
        <v>40552</v>
      </c>
      <c r="C173" t="n">
        <v>14810</v>
      </c>
      <c r="D173" t="n">
        <v>16</v>
      </c>
      <c r="E173" t="n">
        <v>64</v>
      </c>
      <c r="F173" s="9" t="n">
        <v>146.55</v>
      </c>
    </row>
    <row r="174">
      <c r="A174" t="n">
        <v>540509</v>
      </c>
      <c r="B174" s="12" t="n">
        <v>40552</v>
      </c>
      <c r="C174" t="n">
        <v>14800</v>
      </c>
      <c r="D174" t="n">
        <v>51</v>
      </c>
      <c r="E174" t="n">
        <v>402</v>
      </c>
      <c r="F174" s="9" t="n">
        <v>533.79</v>
      </c>
    </row>
    <row r="175">
      <c r="A175" t="n">
        <v>540510</v>
      </c>
      <c r="B175" s="12" t="n">
        <v>40552</v>
      </c>
      <c r="C175" t="n">
        <v>15611</v>
      </c>
      <c r="D175" t="n">
        <v>3</v>
      </c>
      <c r="E175" t="n">
        <v>15</v>
      </c>
      <c r="F175" s="9" t="n">
        <v>104.25</v>
      </c>
    </row>
    <row r="176">
      <c r="A176" t="n">
        <v>540511</v>
      </c>
      <c r="B176" s="12" t="n">
        <v>40552</v>
      </c>
      <c r="C176" t="n">
        <v>14472</v>
      </c>
      <c r="D176" t="n">
        <v>30</v>
      </c>
      <c r="E176" t="n">
        <v>176</v>
      </c>
      <c r="F176" s="9" t="n">
        <v>299.89</v>
      </c>
    </row>
    <row r="177">
      <c r="A177" t="n">
        <v>540512</v>
      </c>
      <c r="B177" s="12" t="n">
        <v>40552</v>
      </c>
      <c r="C177" t="n">
        <v>17114</v>
      </c>
      <c r="D177" t="n">
        <v>28</v>
      </c>
      <c r="E177" t="n">
        <v>81</v>
      </c>
      <c r="F177" s="9" t="n">
        <v>140.59</v>
      </c>
    </row>
    <row r="178">
      <c r="A178" t="n">
        <v>540513</v>
      </c>
      <c r="B178" s="12" t="n">
        <v>40552</v>
      </c>
      <c r="C178" t="n">
        <v>13758</v>
      </c>
      <c r="D178" t="n">
        <v>9</v>
      </c>
      <c r="E178" t="n">
        <v>152</v>
      </c>
      <c r="F178" s="9" t="n">
        <v>422.4</v>
      </c>
    </row>
    <row r="179">
      <c r="A179" t="n">
        <v>540514</v>
      </c>
      <c r="B179" s="12" t="n">
        <v>40552</v>
      </c>
      <c r="C179" t="n">
        <v>15708</v>
      </c>
      <c r="D179" t="n">
        <v>41</v>
      </c>
      <c r="E179" t="n">
        <v>177</v>
      </c>
      <c r="F179" s="9" t="n">
        <v>406.27</v>
      </c>
    </row>
    <row r="180">
      <c r="A180" t="n">
        <v>540515</v>
      </c>
      <c r="B180" s="12" t="n">
        <v>40552</v>
      </c>
      <c r="C180" t="n">
        <v>15059</v>
      </c>
      <c r="D180" t="n">
        <v>29</v>
      </c>
      <c r="E180" t="n">
        <v>72</v>
      </c>
      <c r="F180" s="9" t="n">
        <v>182.78</v>
      </c>
    </row>
    <row r="181">
      <c r="A181" t="n">
        <v>540516</v>
      </c>
      <c r="B181" s="12" t="n">
        <v>40552</v>
      </c>
      <c r="C181" t="n">
        <v>16326</v>
      </c>
      <c r="D181" t="n">
        <v>29</v>
      </c>
      <c r="E181" t="n">
        <v>65</v>
      </c>
      <c r="F181" s="9" t="n">
        <v>265.75</v>
      </c>
    </row>
    <row r="182">
      <c r="A182" t="n">
        <v>540517</v>
      </c>
      <c r="B182" s="12" t="n">
        <v>40552</v>
      </c>
      <c r="C182" t="n">
        <v>17128</v>
      </c>
      <c r="D182" t="n">
        <v>14</v>
      </c>
      <c r="E182" t="n">
        <v>76</v>
      </c>
      <c r="F182" s="9" t="n">
        <v>157.09</v>
      </c>
    </row>
    <row r="183">
      <c r="A183" t="n">
        <v>540518</v>
      </c>
      <c r="B183" s="12" t="n">
        <v>40552</v>
      </c>
      <c r="C183" t="n">
        <v>14761</v>
      </c>
      <c r="D183" t="n">
        <v>7</v>
      </c>
      <c r="E183" t="n">
        <v>58</v>
      </c>
      <c r="F183" s="9" t="n">
        <v>97.5</v>
      </c>
    </row>
    <row r="184">
      <c r="A184" t="n">
        <v>540520</v>
      </c>
      <c r="B184" s="12" t="n">
        <v>40552</v>
      </c>
      <c r="C184" t="n">
        <v>17555</v>
      </c>
      <c r="D184" t="n">
        <v>49</v>
      </c>
      <c r="E184" t="n">
        <v>156</v>
      </c>
      <c r="F184" s="9" t="n">
        <v>195.45</v>
      </c>
    </row>
    <row r="185">
      <c r="A185" t="n">
        <v>540522</v>
      </c>
      <c r="B185" s="12" t="n">
        <v>40552</v>
      </c>
      <c r="C185" t="n">
        <v>13102</v>
      </c>
      <c r="D185" t="n">
        <v>16</v>
      </c>
      <c r="E185" t="n">
        <v>258</v>
      </c>
      <c r="F185" s="9" t="n">
        <v>301.28</v>
      </c>
    </row>
    <row r="186">
      <c r="A186" t="n">
        <v>540523</v>
      </c>
      <c r="B186" s="12" t="n">
        <v>40552</v>
      </c>
      <c r="C186" t="n">
        <v>13069</v>
      </c>
      <c r="D186" t="n">
        <v>36</v>
      </c>
      <c r="E186" t="n">
        <v>250</v>
      </c>
      <c r="F186" s="9" t="n">
        <v>340.94</v>
      </c>
    </row>
    <row r="187">
      <c r="A187" t="n">
        <v>540524</v>
      </c>
      <c r="B187" s="12" t="n">
        <v>40552</v>
      </c>
      <c r="C187" t="n">
        <v>16735</v>
      </c>
      <c r="D187" t="n">
        <v>38</v>
      </c>
      <c r="E187" t="n">
        <v>344</v>
      </c>
      <c r="F187" s="9" t="n">
        <v>607.21</v>
      </c>
    </row>
    <row r="188">
      <c r="A188" t="n">
        <v>540525</v>
      </c>
      <c r="B188" s="12" t="n">
        <v>40552</v>
      </c>
      <c r="C188" t="n">
        <v>16833</v>
      </c>
      <c r="D188" t="n">
        <v>18</v>
      </c>
      <c r="E188" t="n">
        <v>160</v>
      </c>
      <c r="F188" s="9" t="n">
        <v>309.48</v>
      </c>
    </row>
    <row r="189">
      <c r="A189" t="n">
        <v>540526</v>
      </c>
      <c r="B189" s="12" t="n">
        <v>40552</v>
      </c>
      <c r="C189" t="n">
        <v>14606</v>
      </c>
      <c r="D189" t="n">
        <v>38</v>
      </c>
      <c r="E189" t="n">
        <v>154</v>
      </c>
      <c r="F189" s="9" t="n">
        <v>229.48</v>
      </c>
    </row>
    <row r="190">
      <c r="A190" t="n">
        <v>540528</v>
      </c>
      <c r="B190" s="12" t="n">
        <v>40552</v>
      </c>
      <c r="C190" t="n">
        <v>17800</v>
      </c>
      <c r="D190" t="n">
        <v>12</v>
      </c>
      <c r="E190" t="n">
        <v>98</v>
      </c>
      <c r="F190" s="9" t="n">
        <v>136.05</v>
      </c>
    </row>
    <row r="191">
      <c r="A191" t="n">
        <v>540529</v>
      </c>
      <c r="B191" s="12" t="n">
        <v>40552</v>
      </c>
      <c r="C191" t="n">
        <v>16748</v>
      </c>
      <c r="D191" t="n">
        <v>15</v>
      </c>
      <c r="E191" t="n">
        <v>260</v>
      </c>
      <c r="F191" s="9" t="n">
        <v>479</v>
      </c>
    </row>
    <row r="192">
      <c r="A192" t="n">
        <v>540530</v>
      </c>
      <c r="B192" s="12" t="n">
        <v>40552</v>
      </c>
      <c r="C192" t="n">
        <v>14755</v>
      </c>
      <c r="D192" t="n">
        <v>27</v>
      </c>
      <c r="E192" t="n">
        <v>238</v>
      </c>
      <c r="F192" s="9" t="n">
        <v>488.46</v>
      </c>
    </row>
    <row r="193">
      <c r="A193" t="n">
        <v>540531</v>
      </c>
      <c r="B193" s="12" t="n">
        <v>40552</v>
      </c>
      <c r="C193" t="n">
        <v>16549</v>
      </c>
      <c r="D193" t="n">
        <v>33</v>
      </c>
      <c r="E193" t="n">
        <v>56</v>
      </c>
      <c r="F193" s="9" t="n">
        <v>119.49</v>
      </c>
    </row>
    <row r="194">
      <c r="A194" t="n">
        <v>540532</v>
      </c>
      <c r="B194" s="12" t="n">
        <v>40552</v>
      </c>
      <c r="C194" t="n">
        <v>14702</v>
      </c>
      <c r="D194" t="n">
        <v>20</v>
      </c>
      <c r="E194" t="n">
        <v>37</v>
      </c>
      <c r="F194" s="9" t="n">
        <v>221.7</v>
      </c>
    </row>
    <row r="195">
      <c r="A195" t="n">
        <v>540533</v>
      </c>
      <c r="B195" s="12" t="n">
        <v>40552</v>
      </c>
      <c r="C195" t="n">
        <v>15005</v>
      </c>
      <c r="D195" t="n">
        <v>25</v>
      </c>
      <c r="E195" t="n">
        <v>67</v>
      </c>
      <c r="F195" s="9" t="n">
        <v>141.05</v>
      </c>
    </row>
    <row r="196">
      <c r="A196" t="n">
        <v>540534</v>
      </c>
      <c r="B196" s="12" t="n">
        <v>40552</v>
      </c>
      <c r="C196" t="n">
        <v>12971</v>
      </c>
      <c r="D196" t="n">
        <v>2</v>
      </c>
      <c r="E196" t="n">
        <v>24</v>
      </c>
      <c r="F196" s="9" t="n">
        <v>25.2</v>
      </c>
    </row>
    <row r="197">
      <c r="A197" t="n">
        <v>540536</v>
      </c>
      <c r="B197" s="12" t="n">
        <v>40552</v>
      </c>
      <c r="C197" t="n">
        <v>17757</v>
      </c>
      <c r="D197" t="n">
        <v>25</v>
      </c>
      <c r="E197" t="n">
        <v>93</v>
      </c>
      <c r="F197" s="9" t="n">
        <v>145.5</v>
      </c>
    </row>
    <row r="198">
      <c r="A198" t="n">
        <v>540537</v>
      </c>
      <c r="B198" s="12" t="n">
        <v>40552</v>
      </c>
      <c r="C198" t="n">
        <v>13565</v>
      </c>
      <c r="D198" t="n">
        <v>13</v>
      </c>
      <c r="E198" t="n">
        <v>78</v>
      </c>
      <c r="F198" s="9" t="n">
        <v>110.18</v>
      </c>
    </row>
    <row r="199">
      <c r="A199" t="n">
        <v>540538</v>
      </c>
      <c r="B199" s="12" t="n">
        <v>40552</v>
      </c>
      <c r="C199" t="n">
        <v>17841</v>
      </c>
      <c r="D199" t="n">
        <v>31</v>
      </c>
      <c r="E199" t="n">
        <v>99</v>
      </c>
      <c r="F199" s="9" t="n">
        <v>279.02</v>
      </c>
    </row>
    <row r="200">
      <c r="A200" t="n">
        <v>540539</v>
      </c>
      <c r="B200" s="12" t="n">
        <v>40552</v>
      </c>
      <c r="C200" t="n">
        <v>18260</v>
      </c>
      <c r="D200" t="n">
        <v>26</v>
      </c>
      <c r="E200" t="n">
        <v>429</v>
      </c>
      <c r="F200" s="9" t="n">
        <v>557.0700000000001</v>
      </c>
    </row>
    <row r="201">
      <c r="A201" t="n">
        <v>540540</v>
      </c>
      <c r="B201" s="12" t="n">
        <v>40552</v>
      </c>
      <c r="C201" t="n">
        <v>17218</v>
      </c>
      <c r="D201" t="n">
        <v>22</v>
      </c>
      <c r="E201" t="n">
        <v>47</v>
      </c>
      <c r="F201" s="9" t="n">
        <v>169.35</v>
      </c>
    </row>
    <row r="202">
      <c r="A202" t="n">
        <v>540541</v>
      </c>
      <c r="B202" s="12" t="n">
        <v>40552</v>
      </c>
      <c r="C202" t="n">
        <v>15799</v>
      </c>
      <c r="D202" t="n">
        <v>22</v>
      </c>
      <c r="E202" t="n">
        <v>181</v>
      </c>
      <c r="F202" s="9" t="n">
        <v>320.22</v>
      </c>
    </row>
    <row r="203">
      <c r="A203" t="n">
        <v>540542</v>
      </c>
      <c r="B203" s="12" t="n">
        <v>40552</v>
      </c>
      <c r="C203" t="n">
        <v>15107</v>
      </c>
      <c r="D203" t="n">
        <v>5</v>
      </c>
      <c r="E203" t="n">
        <v>50</v>
      </c>
      <c r="F203" s="9" t="n">
        <v>78.2</v>
      </c>
    </row>
    <row r="204">
      <c r="A204" t="n">
        <v>540543</v>
      </c>
      <c r="B204" s="12" t="n">
        <v>40552</v>
      </c>
      <c r="C204" t="n">
        <v>14395</v>
      </c>
      <c r="D204" t="n">
        <v>36</v>
      </c>
      <c r="E204" t="n">
        <v>171</v>
      </c>
      <c r="F204" s="9" t="n">
        <v>380.68</v>
      </c>
    </row>
    <row r="205">
      <c r="A205" t="n">
        <v>540544</v>
      </c>
      <c r="B205" s="12" t="n">
        <v>40552</v>
      </c>
      <c r="C205" t="n">
        <v>18032</v>
      </c>
      <c r="D205" t="n">
        <v>5</v>
      </c>
      <c r="E205" t="n">
        <v>42</v>
      </c>
      <c r="F205" s="9" t="n">
        <v>73.5</v>
      </c>
    </row>
    <row r="206">
      <c r="A206" t="n">
        <v>540545</v>
      </c>
      <c r="B206" s="12" t="n">
        <v>40552</v>
      </c>
      <c r="C206" t="n">
        <v>13451</v>
      </c>
      <c r="D206" t="n">
        <v>46</v>
      </c>
      <c r="E206" t="n">
        <v>254</v>
      </c>
      <c r="F206" s="9" t="n">
        <v>359.19</v>
      </c>
    </row>
    <row r="207">
      <c r="A207" t="n">
        <v>540548</v>
      </c>
      <c r="B207" s="12" t="n">
        <v>40552</v>
      </c>
      <c r="C207" t="n">
        <v>14794</v>
      </c>
      <c r="D207" t="n">
        <v>9</v>
      </c>
      <c r="E207" t="n">
        <v>34</v>
      </c>
      <c r="F207" s="9" t="n">
        <v>179.1</v>
      </c>
    </row>
    <row r="208">
      <c r="A208" t="n">
        <v>540552</v>
      </c>
      <c r="B208" s="12" t="n">
        <v>40553</v>
      </c>
      <c r="C208" t="n">
        <v>16350</v>
      </c>
      <c r="D208" t="n">
        <v>22</v>
      </c>
      <c r="E208" t="n">
        <v>196</v>
      </c>
      <c r="F208" s="9" t="n">
        <v>376.7</v>
      </c>
    </row>
    <row r="209">
      <c r="A209" t="n">
        <v>540554</v>
      </c>
      <c r="B209" s="12" t="n">
        <v>40553</v>
      </c>
      <c r="C209" t="n">
        <v>18171</v>
      </c>
      <c r="D209" t="n">
        <v>15</v>
      </c>
      <c r="E209" t="n">
        <v>81</v>
      </c>
      <c r="F209" s="9" t="n">
        <v>240.45</v>
      </c>
    </row>
    <row r="210">
      <c r="A210" t="n">
        <v>540561</v>
      </c>
      <c r="B210" s="12" t="n">
        <v>40553</v>
      </c>
      <c r="C210" t="n">
        <v>13004</v>
      </c>
      <c r="D210" t="n">
        <v>23</v>
      </c>
      <c r="E210" t="n">
        <v>260</v>
      </c>
      <c r="F210" s="9" t="n">
        <v>326.78</v>
      </c>
    </row>
    <row r="211">
      <c r="A211" t="n">
        <v>540563</v>
      </c>
      <c r="B211" s="12" t="n">
        <v>40553</v>
      </c>
      <c r="C211" t="n">
        <v>15100</v>
      </c>
      <c r="D211" t="n">
        <v>1</v>
      </c>
      <c r="E211" t="n">
        <v>16</v>
      </c>
      <c r="F211" s="9" t="n">
        <v>175.2</v>
      </c>
    </row>
    <row r="212">
      <c r="A212" t="n">
        <v>540565</v>
      </c>
      <c r="B212" s="12" t="n">
        <v>40553</v>
      </c>
      <c r="C212" t="n">
        <v>16422</v>
      </c>
      <c r="D212" t="n">
        <v>1</v>
      </c>
      <c r="E212" t="n">
        <v>40</v>
      </c>
      <c r="F212" s="9" t="n">
        <v>102</v>
      </c>
    </row>
    <row r="213">
      <c r="A213" t="n">
        <v>540566</v>
      </c>
      <c r="B213" s="12" t="n">
        <v>40553</v>
      </c>
      <c r="C213" t="n">
        <v>17811</v>
      </c>
      <c r="D213" t="n">
        <v>45</v>
      </c>
      <c r="E213" t="n">
        <v>82</v>
      </c>
      <c r="F213" s="9" t="n">
        <v>179.27</v>
      </c>
    </row>
    <row r="214">
      <c r="A214" t="n">
        <v>540567</v>
      </c>
      <c r="B214" s="12" t="n">
        <v>40553</v>
      </c>
      <c r="C214" t="n">
        <v>16850</v>
      </c>
      <c r="D214" t="n">
        <v>19</v>
      </c>
      <c r="E214" t="n">
        <v>249</v>
      </c>
      <c r="F214" s="9" t="n">
        <v>332.41</v>
      </c>
    </row>
    <row r="215">
      <c r="A215" t="n">
        <v>540568</v>
      </c>
      <c r="B215" s="12" t="n">
        <v>40553</v>
      </c>
      <c r="C215" t="n">
        <v>15039</v>
      </c>
      <c r="D215" t="n">
        <v>42</v>
      </c>
      <c r="E215" t="n">
        <v>246</v>
      </c>
      <c r="F215" s="9" t="n">
        <v>646.54</v>
      </c>
    </row>
    <row r="216">
      <c r="A216" t="n">
        <v>540595</v>
      </c>
      <c r="B216" s="12" t="n">
        <v>40553</v>
      </c>
      <c r="C216" t="n">
        <v>14321</v>
      </c>
      <c r="D216" t="n">
        <v>29</v>
      </c>
      <c r="E216" t="n">
        <v>645</v>
      </c>
      <c r="F216" s="9" t="n">
        <v>326.82</v>
      </c>
    </row>
    <row r="217">
      <c r="A217" t="n">
        <v>540604</v>
      </c>
      <c r="B217" s="12" t="n">
        <v>40553</v>
      </c>
      <c r="C217" t="n">
        <v>15326</v>
      </c>
      <c r="D217" t="n">
        <v>29</v>
      </c>
      <c r="E217" t="n">
        <v>386</v>
      </c>
      <c r="F217" s="9" t="n">
        <v>311.71</v>
      </c>
    </row>
    <row r="218">
      <c r="A218" t="n">
        <v>540630</v>
      </c>
      <c r="B218" s="12" t="n">
        <v>40553</v>
      </c>
      <c r="C218" t="n">
        <v>17849</v>
      </c>
      <c r="D218" t="n">
        <v>8</v>
      </c>
      <c r="E218" t="n">
        <v>19</v>
      </c>
      <c r="F218" s="9" t="n">
        <v>217.75</v>
      </c>
    </row>
    <row r="219">
      <c r="A219" t="n">
        <v>540635</v>
      </c>
      <c r="B219" s="12" t="n">
        <v>40553</v>
      </c>
      <c r="C219" t="n">
        <v>14229</v>
      </c>
      <c r="D219" t="n">
        <v>20</v>
      </c>
      <c r="E219" t="n">
        <v>195</v>
      </c>
      <c r="F219" s="9" t="n">
        <v>456.97</v>
      </c>
    </row>
    <row r="220">
      <c r="A220" t="n">
        <v>540636</v>
      </c>
      <c r="B220" s="12" t="n">
        <v>40553</v>
      </c>
      <c r="C220" t="n">
        <v>17381</v>
      </c>
      <c r="D220" t="n">
        <v>1</v>
      </c>
      <c r="E220" t="n">
        <v>200</v>
      </c>
      <c r="F220" s="9" t="n">
        <v>212</v>
      </c>
    </row>
    <row r="221">
      <c r="A221" t="n">
        <v>540639</v>
      </c>
      <c r="B221" s="12" t="n">
        <v>40553</v>
      </c>
      <c r="C221" t="n">
        <v>13107</v>
      </c>
      <c r="D221" t="n">
        <v>21</v>
      </c>
      <c r="E221" t="n">
        <v>468</v>
      </c>
      <c r="F221" s="9" t="n">
        <v>566.84</v>
      </c>
    </row>
    <row r="222">
      <c r="A222" t="n">
        <v>540640</v>
      </c>
      <c r="B222" s="12" t="n">
        <v>40553</v>
      </c>
      <c r="C222" t="n">
        <v>14527</v>
      </c>
      <c r="D222" t="n">
        <v>21</v>
      </c>
      <c r="E222" t="n">
        <v>37</v>
      </c>
      <c r="F222" s="9" t="n">
        <v>167.6</v>
      </c>
    </row>
    <row r="223">
      <c r="A223" t="n">
        <v>540641</v>
      </c>
      <c r="B223" s="12" t="n">
        <v>40553</v>
      </c>
      <c r="C223" t="n">
        <v>16497</v>
      </c>
      <c r="D223" t="n">
        <v>15</v>
      </c>
      <c r="E223" t="n">
        <v>94</v>
      </c>
      <c r="F223" s="9" t="n">
        <v>279.3</v>
      </c>
    </row>
    <row r="224">
      <c r="A224" t="n">
        <v>540644</v>
      </c>
      <c r="B224" s="12" t="n">
        <v>40553</v>
      </c>
      <c r="C224" t="n">
        <v>16303</v>
      </c>
      <c r="D224" t="n">
        <v>35</v>
      </c>
      <c r="E224" t="n">
        <v>418</v>
      </c>
      <c r="F224" s="9" t="n">
        <v>827.1799999999999</v>
      </c>
    </row>
    <row r="225">
      <c r="A225" t="n">
        <v>540645</v>
      </c>
      <c r="B225" s="12" t="n">
        <v>40553</v>
      </c>
      <c r="C225" t="n">
        <v>14060</v>
      </c>
      <c r="D225" t="n">
        <v>13</v>
      </c>
      <c r="E225" t="n">
        <v>522</v>
      </c>
      <c r="F225" s="9" t="n">
        <v>402.66</v>
      </c>
    </row>
    <row r="226">
      <c r="A226" t="n">
        <v>540647</v>
      </c>
      <c r="B226" s="12" t="n">
        <v>40553</v>
      </c>
      <c r="C226" t="n">
        <v>17406</v>
      </c>
      <c r="D226" t="n">
        <v>91</v>
      </c>
      <c r="E226" t="n">
        <v>508</v>
      </c>
      <c r="F226" s="9" t="n">
        <v>1232.32</v>
      </c>
    </row>
    <row r="227">
      <c r="A227" t="n">
        <v>540648</v>
      </c>
      <c r="B227" s="12" t="n">
        <v>40553</v>
      </c>
      <c r="C227" t="n">
        <v>15061</v>
      </c>
      <c r="D227" t="n">
        <v>15</v>
      </c>
      <c r="E227" t="n">
        <v>793</v>
      </c>
      <c r="F227" s="9" t="n">
        <v>969.87</v>
      </c>
    </row>
    <row r="228">
      <c r="A228" t="n">
        <v>540649</v>
      </c>
      <c r="B228" s="12" t="n">
        <v>40553</v>
      </c>
      <c r="C228" t="n">
        <v>15061</v>
      </c>
      <c r="D228" t="n">
        <v>8</v>
      </c>
      <c r="E228" t="n">
        <v>317</v>
      </c>
      <c r="F228" s="9" t="n">
        <v>404.12</v>
      </c>
    </row>
    <row r="229">
      <c r="A229" t="n">
        <v>540653</v>
      </c>
      <c r="B229" s="12" t="n">
        <v>40553</v>
      </c>
      <c r="C229" t="n">
        <v>17406</v>
      </c>
      <c r="D229" t="n">
        <v>1</v>
      </c>
      <c r="E229" t="n">
        <v>2</v>
      </c>
      <c r="F229" s="9" t="n">
        <v>250</v>
      </c>
    </row>
    <row r="230">
      <c r="A230" t="n">
        <v>540662</v>
      </c>
      <c r="B230" s="12" t="n">
        <v>40553</v>
      </c>
      <c r="C230" t="n">
        <v>13767</v>
      </c>
      <c r="D230" t="n">
        <v>10</v>
      </c>
      <c r="E230" t="n">
        <v>136</v>
      </c>
      <c r="F230" s="9" t="n">
        <v>500.48</v>
      </c>
    </row>
    <row r="231">
      <c r="A231" t="n">
        <v>540664</v>
      </c>
      <c r="B231" s="12" t="n">
        <v>40553</v>
      </c>
      <c r="C231" t="n">
        <v>15044</v>
      </c>
      <c r="D231" t="n">
        <v>14</v>
      </c>
      <c r="E231" t="n">
        <v>87</v>
      </c>
      <c r="F231" s="9" t="n">
        <v>263</v>
      </c>
    </row>
    <row r="232">
      <c r="A232" t="n">
        <v>540671</v>
      </c>
      <c r="B232" s="12" t="n">
        <v>40553</v>
      </c>
      <c r="C232" t="n">
        <v>17739</v>
      </c>
      <c r="D232" t="n">
        <v>7</v>
      </c>
      <c r="E232" t="n">
        <v>163</v>
      </c>
      <c r="F232" s="9" t="n">
        <v>322.53</v>
      </c>
    </row>
    <row r="233">
      <c r="A233" t="n">
        <v>540672</v>
      </c>
      <c r="B233" s="12" t="n">
        <v>40553</v>
      </c>
      <c r="C233" t="n">
        <v>15281</v>
      </c>
      <c r="D233" t="n">
        <v>50</v>
      </c>
      <c r="E233" t="n">
        <v>518</v>
      </c>
      <c r="F233" s="9" t="n">
        <v>780.42</v>
      </c>
    </row>
    <row r="234">
      <c r="A234" t="n">
        <v>540680</v>
      </c>
      <c r="B234" s="12" t="n">
        <v>40553</v>
      </c>
      <c r="C234" t="n">
        <v>15311</v>
      </c>
      <c r="D234" t="n">
        <v>33</v>
      </c>
      <c r="E234" t="n">
        <v>365</v>
      </c>
      <c r="F234" s="9" t="n">
        <v>434.04</v>
      </c>
    </row>
    <row r="235">
      <c r="A235" t="n">
        <v>540682</v>
      </c>
      <c r="B235" s="12" t="n">
        <v>40553</v>
      </c>
      <c r="C235" t="n">
        <v>16112</v>
      </c>
      <c r="D235" t="n">
        <v>8</v>
      </c>
      <c r="E235" t="n">
        <v>150</v>
      </c>
      <c r="F235" s="9" t="n">
        <v>64.14</v>
      </c>
    </row>
    <row r="236">
      <c r="A236" t="n">
        <v>540687</v>
      </c>
      <c r="B236" s="12" t="n">
        <v>40553</v>
      </c>
      <c r="C236" t="n">
        <v>15867</v>
      </c>
      <c r="D236" t="n">
        <v>27</v>
      </c>
      <c r="E236" t="n">
        <v>177</v>
      </c>
      <c r="F236" s="9" t="n">
        <v>237.19</v>
      </c>
    </row>
    <row r="237">
      <c r="A237" t="n">
        <v>540689</v>
      </c>
      <c r="B237" s="12" t="n">
        <v>40554</v>
      </c>
      <c r="C237" t="n">
        <v>17450</v>
      </c>
      <c r="D237" t="n">
        <v>4</v>
      </c>
      <c r="E237" t="n">
        <v>4510</v>
      </c>
      <c r="F237" s="9" t="n">
        <v>12797.52</v>
      </c>
    </row>
    <row r="238">
      <c r="A238" t="n">
        <v>540690</v>
      </c>
      <c r="B238" s="12" t="n">
        <v>40554</v>
      </c>
      <c r="C238" t="n">
        <v>13473</v>
      </c>
      <c r="D238" t="n">
        <v>12</v>
      </c>
      <c r="E238" t="n">
        <v>198</v>
      </c>
      <c r="F238" s="9" t="n">
        <v>241.26</v>
      </c>
    </row>
    <row r="239">
      <c r="A239" t="n">
        <v>540691</v>
      </c>
      <c r="B239" s="12" t="n">
        <v>40554</v>
      </c>
      <c r="C239" t="n">
        <v>17450</v>
      </c>
      <c r="D239" t="n">
        <v>44</v>
      </c>
      <c r="E239" t="n">
        <v>686</v>
      </c>
      <c r="F239" s="9" t="n">
        <v>1508.66</v>
      </c>
    </row>
    <row r="240">
      <c r="A240" t="n">
        <v>540692</v>
      </c>
      <c r="B240" s="12" t="n">
        <v>40554</v>
      </c>
      <c r="C240" t="n">
        <v>14320</v>
      </c>
      <c r="D240" t="n">
        <v>23</v>
      </c>
      <c r="E240" t="n">
        <v>235</v>
      </c>
      <c r="F240" s="9" t="n">
        <v>352.51</v>
      </c>
    </row>
    <row r="241">
      <c r="A241" t="n">
        <v>540697</v>
      </c>
      <c r="B241" s="12" t="n">
        <v>40554</v>
      </c>
      <c r="C241" t="n">
        <v>16670</v>
      </c>
      <c r="D241" t="n">
        <v>21</v>
      </c>
      <c r="E241" t="n">
        <v>188</v>
      </c>
      <c r="F241" s="9" t="n">
        <v>369</v>
      </c>
    </row>
    <row r="242">
      <c r="A242" t="n">
        <v>540698</v>
      </c>
      <c r="B242" s="12" t="n">
        <v>40554</v>
      </c>
      <c r="C242" t="n">
        <v>17450</v>
      </c>
      <c r="D242" t="n">
        <v>23</v>
      </c>
      <c r="E242" t="n">
        <v>858</v>
      </c>
      <c r="F242" s="9" t="n">
        <v>4314.02</v>
      </c>
    </row>
    <row r="243">
      <c r="A243" t="n">
        <v>540701</v>
      </c>
      <c r="B243" s="12" t="n">
        <v>40554</v>
      </c>
      <c r="C243" t="n">
        <v>15640</v>
      </c>
      <c r="D243" t="n">
        <v>9</v>
      </c>
      <c r="E243" t="n">
        <v>348</v>
      </c>
      <c r="F243" s="9" t="n">
        <v>602.4400000000001</v>
      </c>
    </row>
    <row r="244">
      <c r="A244" t="n">
        <v>540702</v>
      </c>
      <c r="B244" s="12" t="n">
        <v>40554</v>
      </c>
      <c r="C244" t="n">
        <v>13491</v>
      </c>
      <c r="D244" t="n">
        <v>10</v>
      </c>
      <c r="E244" t="n">
        <v>81</v>
      </c>
      <c r="F244" s="9" t="n">
        <v>140.49</v>
      </c>
    </row>
    <row r="245">
      <c r="A245" t="n">
        <v>540703</v>
      </c>
      <c r="B245" s="12" t="n">
        <v>40554</v>
      </c>
      <c r="C245" t="n">
        <v>14135</v>
      </c>
      <c r="D245" t="n">
        <v>15</v>
      </c>
      <c r="E245" t="n">
        <v>1098</v>
      </c>
      <c r="F245" s="9" t="n">
        <v>511.46</v>
      </c>
    </row>
    <row r="246">
      <c r="A246" t="n">
        <v>540704</v>
      </c>
      <c r="B246" s="12" t="n">
        <v>40554</v>
      </c>
      <c r="C246" t="n">
        <v>17742</v>
      </c>
      <c r="D246" t="n">
        <v>13</v>
      </c>
      <c r="E246" t="n">
        <v>71</v>
      </c>
      <c r="F246" s="9" t="n">
        <v>302.57</v>
      </c>
    </row>
    <row r="247">
      <c r="A247" t="n">
        <v>540732</v>
      </c>
      <c r="B247" s="12" t="n">
        <v>40554</v>
      </c>
      <c r="C247" t="n">
        <v>16122</v>
      </c>
      <c r="D247" t="n">
        <v>9</v>
      </c>
      <c r="E247" t="n">
        <v>328</v>
      </c>
      <c r="F247" s="9" t="n">
        <v>144.12</v>
      </c>
    </row>
    <row r="248">
      <c r="A248" t="n">
        <v>540750</v>
      </c>
      <c r="B248" s="12" t="n">
        <v>40554</v>
      </c>
      <c r="C248" t="n">
        <v>16351</v>
      </c>
      <c r="D248" t="n">
        <v>8</v>
      </c>
      <c r="E248" t="n">
        <v>90</v>
      </c>
      <c r="F248" s="9" t="n">
        <v>153.9</v>
      </c>
    </row>
    <row r="249">
      <c r="A249" t="n">
        <v>540753</v>
      </c>
      <c r="B249" s="12" t="n">
        <v>40554</v>
      </c>
      <c r="C249" t="n">
        <v>14217</v>
      </c>
      <c r="D249" t="n">
        <v>4</v>
      </c>
      <c r="E249" t="n">
        <v>12</v>
      </c>
      <c r="F249" s="9" t="n">
        <v>69.7</v>
      </c>
    </row>
    <row r="250">
      <c r="A250" t="n">
        <v>540768</v>
      </c>
      <c r="B250" s="12" t="n">
        <v>40554</v>
      </c>
      <c r="C250" t="n">
        <v>17428</v>
      </c>
      <c r="D250" t="n">
        <v>10</v>
      </c>
      <c r="E250" t="n">
        <v>624</v>
      </c>
      <c r="F250" s="9" t="n">
        <v>670.8</v>
      </c>
    </row>
    <row r="251">
      <c r="A251" t="n">
        <v>540770</v>
      </c>
      <c r="B251" s="12" t="n">
        <v>40554</v>
      </c>
      <c r="C251" t="n">
        <v>13468</v>
      </c>
      <c r="D251" t="n">
        <v>7</v>
      </c>
      <c r="E251" t="n">
        <v>49</v>
      </c>
      <c r="F251" s="9" t="n">
        <v>145.75</v>
      </c>
    </row>
    <row r="252">
      <c r="A252" t="n">
        <v>540777</v>
      </c>
      <c r="B252" s="12" t="n">
        <v>40554</v>
      </c>
      <c r="C252" t="n">
        <v>13144</v>
      </c>
      <c r="D252" t="n">
        <v>3</v>
      </c>
      <c r="E252" t="n">
        <v>21</v>
      </c>
      <c r="F252" s="9" t="n">
        <v>110.95</v>
      </c>
    </row>
    <row r="253">
      <c r="A253" t="n">
        <v>540779</v>
      </c>
      <c r="B253" s="12" t="n">
        <v>40554</v>
      </c>
      <c r="C253" t="n">
        <v>15346</v>
      </c>
      <c r="D253" t="n">
        <v>17</v>
      </c>
      <c r="E253" t="n">
        <v>144</v>
      </c>
      <c r="F253" s="9" t="n">
        <v>252.42</v>
      </c>
    </row>
    <row r="254">
      <c r="A254" t="n">
        <v>540782</v>
      </c>
      <c r="B254" s="12" t="n">
        <v>40554</v>
      </c>
      <c r="C254" t="n">
        <v>15370</v>
      </c>
      <c r="D254" t="n">
        <v>8</v>
      </c>
      <c r="E254" t="n">
        <v>80</v>
      </c>
      <c r="F254" s="9" t="n">
        <v>184.2</v>
      </c>
    </row>
    <row r="255">
      <c r="A255" t="n">
        <v>540794</v>
      </c>
      <c r="B255" s="12" t="n">
        <v>40554</v>
      </c>
      <c r="C255" t="n">
        <v>16034</v>
      </c>
      <c r="D255" t="n">
        <v>9</v>
      </c>
      <c r="E255" t="n">
        <v>128</v>
      </c>
      <c r="F255" s="9" t="n">
        <v>153.6</v>
      </c>
    </row>
    <row r="256">
      <c r="A256" t="n">
        <v>540795</v>
      </c>
      <c r="B256" s="12" t="n">
        <v>40554</v>
      </c>
      <c r="C256" t="n">
        <v>13078</v>
      </c>
      <c r="D256" t="n">
        <v>13</v>
      </c>
      <c r="E256" t="n">
        <v>92</v>
      </c>
      <c r="F256" s="9" t="n">
        <v>355.8</v>
      </c>
    </row>
    <row r="257">
      <c r="A257" t="n">
        <v>540797</v>
      </c>
      <c r="B257" s="12" t="n">
        <v>40554</v>
      </c>
      <c r="C257" t="n">
        <v>15107</v>
      </c>
      <c r="D257" t="n">
        <v>1</v>
      </c>
      <c r="E257" t="n">
        <v>1</v>
      </c>
      <c r="F257" s="9" t="n">
        <v>8.5</v>
      </c>
    </row>
    <row r="258">
      <c r="A258" t="n">
        <v>540798</v>
      </c>
      <c r="B258" s="12" t="n">
        <v>40554</v>
      </c>
      <c r="C258" t="n">
        <v>17365</v>
      </c>
      <c r="D258" t="n">
        <v>77</v>
      </c>
      <c r="E258" t="n">
        <v>706</v>
      </c>
      <c r="F258" s="9" t="n">
        <v>727.36</v>
      </c>
    </row>
    <row r="259">
      <c r="A259" t="n">
        <v>540799</v>
      </c>
      <c r="B259" s="12" t="n">
        <v>40554</v>
      </c>
      <c r="C259" t="n">
        <v>17365</v>
      </c>
      <c r="D259" t="n">
        <v>2</v>
      </c>
      <c r="E259" t="n">
        <v>6</v>
      </c>
      <c r="F259" s="9" t="n">
        <v>15.3</v>
      </c>
    </row>
    <row r="260">
      <c r="A260" t="n">
        <v>540800</v>
      </c>
      <c r="B260" s="12" t="n">
        <v>40554</v>
      </c>
      <c r="C260" t="n">
        <v>13798</v>
      </c>
      <c r="D260" t="n">
        <v>6</v>
      </c>
      <c r="E260" t="n">
        <v>364</v>
      </c>
      <c r="F260" s="9" t="n">
        <v>302.36</v>
      </c>
    </row>
    <row r="261">
      <c r="A261" t="n">
        <v>540802</v>
      </c>
      <c r="B261" s="12" t="n">
        <v>40554</v>
      </c>
      <c r="C261" t="n">
        <v>15189</v>
      </c>
      <c r="D261" t="n">
        <v>5</v>
      </c>
      <c r="E261" t="n">
        <v>208</v>
      </c>
      <c r="F261" s="9" t="n">
        <v>418.48</v>
      </c>
    </row>
    <row r="262">
      <c r="A262" t="n">
        <v>540803</v>
      </c>
      <c r="B262" s="12" t="n">
        <v>40554</v>
      </c>
      <c r="C262" t="n">
        <v>14669</v>
      </c>
      <c r="D262" t="n">
        <v>53</v>
      </c>
      <c r="E262" t="n">
        <v>199</v>
      </c>
      <c r="F262" s="9" t="n">
        <v>421.95</v>
      </c>
    </row>
    <row r="263">
      <c r="A263" t="n">
        <v>540809</v>
      </c>
      <c r="B263" s="12" t="n">
        <v>40554</v>
      </c>
      <c r="C263" t="n">
        <v>18095</v>
      </c>
      <c r="D263" t="n">
        <v>16</v>
      </c>
      <c r="E263" t="n">
        <v>225</v>
      </c>
      <c r="F263" s="9" t="n">
        <v>374.75</v>
      </c>
    </row>
    <row r="264">
      <c r="A264" t="n">
        <v>540813</v>
      </c>
      <c r="B264" s="12" t="n">
        <v>40554</v>
      </c>
      <c r="C264" t="n">
        <v>14669</v>
      </c>
      <c r="D264" t="n">
        <v>56</v>
      </c>
      <c r="E264" t="n">
        <v>288</v>
      </c>
      <c r="F264" s="9" t="n">
        <v>415.55</v>
      </c>
    </row>
    <row r="265">
      <c r="A265" t="n">
        <v>540815</v>
      </c>
      <c r="B265" s="12" t="n">
        <v>40554</v>
      </c>
      <c r="C265" t="n">
        <v>15749</v>
      </c>
      <c r="D265" t="n">
        <v>3</v>
      </c>
      <c r="E265" t="n">
        <v>7044</v>
      </c>
      <c r="F265" s="9" t="n">
        <v>15160.9</v>
      </c>
    </row>
    <row r="266">
      <c r="A266" t="n">
        <v>540816</v>
      </c>
      <c r="B266" s="12" t="n">
        <v>40554</v>
      </c>
      <c r="C266" t="n">
        <v>15518</v>
      </c>
      <c r="D266" t="n">
        <v>42</v>
      </c>
      <c r="E266" t="n">
        <v>252</v>
      </c>
      <c r="F266" s="9" t="n">
        <v>353.21</v>
      </c>
    </row>
    <row r="267">
      <c r="A267" t="n">
        <v>540817</v>
      </c>
      <c r="B267" s="12" t="n">
        <v>40554</v>
      </c>
      <c r="C267" t="n">
        <v>14209</v>
      </c>
      <c r="D267" t="n">
        <v>16</v>
      </c>
      <c r="E267" t="n">
        <v>97</v>
      </c>
      <c r="F267" s="9" t="n">
        <v>347.95</v>
      </c>
    </row>
    <row r="268">
      <c r="A268" t="n">
        <v>540818</v>
      </c>
      <c r="B268" s="12" t="n">
        <v>40554</v>
      </c>
      <c r="C268" t="n">
        <v>15749</v>
      </c>
      <c r="D268" t="n">
        <v>2</v>
      </c>
      <c r="E268" t="n">
        <v>1970</v>
      </c>
      <c r="F268" s="9" t="n">
        <v>7837.5</v>
      </c>
    </row>
    <row r="269">
      <c r="A269" t="n">
        <v>540819</v>
      </c>
      <c r="B269" s="12" t="n">
        <v>40554</v>
      </c>
      <c r="C269" t="n">
        <v>15518</v>
      </c>
      <c r="D269" t="n">
        <v>1</v>
      </c>
      <c r="E269" t="n">
        <v>3</v>
      </c>
      <c r="F269" s="9" t="n">
        <v>23.85</v>
      </c>
    </row>
    <row r="270">
      <c r="A270" t="n">
        <v>540822</v>
      </c>
      <c r="B270" s="12" t="n">
        <v>40554</v>
      </c>
      <c r="C270" t="n">
        <v>16042</v>
      </c>
      <c r="D270" t="n">
        <v>2</v>
      </c>
      <c r="E270" t="n">
        <v>5</v>
      </c>
      <c r="F270" s="9" t="n">
        <v>24.95</v>
      </c>
    </row>
    <row r="271">
      <c r="A271" t="n">
        <v>540823</v>
      </c>
      <c r="B271" s="12" t="n">
        <v>40554</v>
      </c>
      <c r="C271" t="n">
        <v>15569</v>
      </c>
      <c r="D271" t="n">
        <v>7</v>
      </c>
      <c r="E271" t="n">
        <v>182</v>
      </c>
      <c r="F271" s="9" t="n">
        <v>288.5</v>
      </c>
    </row>
    <row r="272">
      <c r="A272" t="n">
        <v>540825</v>
      </c>
      <c r="B272" s="12" t="n">
        <v>40554</v>
      </c>
      <c r="C272" t="n">
        <v>13672</v>
      </c>
      <c r="D272" t="n">
        <v>3</v>
      </c>
      <c r="E272" t="n">
        <v>19</v>
      </c>
      <c r="F272" s="9" t="n">
        <v>62.13</v>
      </c>
    </row>
    <row r="273">
      <c r="A273" t="n">
        <v>540826</v>
      </c>
      <c r="B273" s="12" t="n">
        <v>40554</v>
      </c>
      <c r="C273" t="n">
        <v>13102</v>
      </c>
      <c r="D273" t="n">
        <v>31</v>
      </c>
      <c r="E273" t="n">
        <v>362</v>
      </c>
      <c r="F273" s="9" t="n">
        <v>447.28</v>
      </c>
    </row>
    <row r="274">
      <c r="A274" t="n">
        <v>540827</v>
      </c>
      <c r="B274" s="12" t="n">
        <v>40554</v>
      </c>
      <c r="C274" t="n">
        <v>17569</v>
      </c>
      <c r="D274" t="n">
        <v>29</v>
      </c>
      <c r="E274" t="n">
        <v>159</v>
      </c>
      <c r="F274" s="9" t="n">
        <v>344.14</v>
      </c>
    </row>
    <row r="275">
      <c r="A275" t="n">
        <v>540829</v>
      </c>
      <c r="B275" s="12" t="n">
        <v>40554</v>
      </c>
      <c r="C275" t="n">
        <v>13784</v>
      </c>
      <c r="D275" t="n">
        <v>4</v>
      </c>
      <c r="E275" t="n">
        <v>156</v>
      </c>
      <c r="F275" s="9" t="n">
        <v>113.64</v>
      </c>
    </row>
    <row r="276">
      <c r="A276" t="n">
        <v>540834</v>
      </c>
      <c r="B276" s="12" t="n">
        <v>40554</v>
      </c>
      <c r="C276" t="n">
        <v>14733</v>
      </c>
      <c r="D276" t="n">
        <v>36</v>
      </c>
      <c r="E276" t="n">
        <v>624</v>
      </c>
      <c r="F276" s="9" t="n">
        <v>1578.31</v>
      </c>
    </row>
    <row r="277">
      <c r="A277" t="n">
        <v>540838</v>
      </c>
      <c r="B277" s="12" t="n">
        <v>40554</v>
      </c>
      <c r="C277" t="n">
        <v>13862</v>
      </c>
      <c r="D277" t="n">
        <v>27</v>
      </c>
      <c r="E277" t="n">
        <v>308</v>
      </c>
      <c r="F277" s="9" t="n">
        <v>425.1</v>
      </c>
    </row>
    <row r="278">
      <c r="A278" t="n">
        <v>540839</v>
      </c>
      <c r="B278" s="12" t="n">
        <v>40554</v>
      </c>
      <c r="C278" t="n">
        <v>16791</v>
      </c>
      <c r="D278" t="n">
        <v>48</v>
      </c>
      <c r="E278" t="n">
        <v>125</v>
      </c>
      <c r="F278" s="9" t="n">
        <v>234.23</v>
      </c>
    </row>
    <row r="279">
      <c r="A279" t="n">
        <v>540840</v>
      </c>
      <c r="B279" s="12" t="n">
        <v>40554</v>
      </c>
      <c r="C279" t="n">
        <v>16235</v>
      </c>
      <c r="D279" t="n">
        <v>7</v>
      </c>
      <c r="E279" t="n">
        <v>45</v>
      </c>
      <c r="F279" s="9" t="n">
        <v>108.67</v>
      </c>
    </row>
    <row r="280">
      <c r="A280" t="n">
        <v>540842</v>
      </c>
      <c r="B280" s="12" t="n">
        <v>40554</v>
      </c>
      <c r="C280" t="n">
        <v>15602</v>
      </c>
      <c r="D280" t="n">
        <v>1</v>
      </c>
      <c r="E280" t="n">
        <v>48</v>
      </c>
      <c r="F280" s="9" t="n">
        <v>60</v>
      </c>
    </row>
    <row r="281">
      <c r="A281" t="n">
        <v>540844</v>
      </c>
      <c r="B281" s="12" t="n">
        <v>40554</v>
      </c>
      <c r="C281" t="n">
        <v>12971</v>
      </c>
      <c r="D281" t="n">
        <v>4</v>
      </c>
      <c r="E281" t="n">
        <v>38</v>
      </c>
      <c r="F281" s="9" t="n">
        <v>71.5</v>
      </c>
    </row>
    <row r="282">
      <c r="A282" t="n">
        <v>540849</v>
      </c>
      <c r="B282" s="12" t="n">
        <v>40555</v>
      </c>
      <c r="C282" t="n">
        <v>14270</v>
      </c>
      <c r="D282" t="n">
        <v>29</v>
      </c>
      <c r="E282" t="n">
        <v>197</v>
      </c>
      <c r="F282" s="9" t="n">
        <v>492.65</v>
      </c>
    </row>
    <row r="283">
      <c r="A283" t="n">
        <v>540855</v>
      </c>
      <c r="B283" s="12" t="n">
        <v>40555</v>
      </c>
      <c r="C283" t="n">
        <v>16353</v>
      </c>
      <c r="D283" t="n">
        <v>7</v>
      </c>
      <c r="E283" t="n">
        <v>194</v>
      </c>
      <c r="F283" s="9" t="n">
        <v>445.6</v>
      </c>
    </row>
    <row r="284">
      <c r="A284" t="n">
        <v>540856</v>
      </c>
      <c r="B284" s="12" t="n">
        <v>40555</v>
      </c>
      <c r="C284" t="n">
        <v>16655</v>
      </c>
      <c r="D284" t="n">
        <v>39</v>
      </c>
      <c r="E284" t="n">
        <v>373</v>
      </c>
      <c r="F284" s="9" t="n">
        <v>812.25</v>
      </c>
    </row>
    <row r="285">
      <c r="A285" t="n">
        <v>540857</v>
      </c>
      <c r="B285" s="12" t="n">
        <v>40555</v>
      </c>
      <c r="C285" t="n">
        <v>16779</v>
      </c>
      <c r="D285" t="n">
        <v>7</v>
      </c>
      <c r="E285" t="n">
        <v>140</v>
      </c>
      <c r="F285" s="9" t="n">
        <v>314</v>
      </c>
    </row>
    <row r="286">
      <c r="A286" t="n">
        <v>540858</v>
      </c>
      <c r="B286" s="12" t="n">
        <v>40555</v>
      </c>
      <c r="C286" t="n">
        <v>16359</v>
      </c>
      <c r="D286" t="n">
        <v>4</v>
      </c>
      <c r="E286" t="n">
        <v>44</v>
      </c>
      <c r="F286" s="9" t="n">
        <v>92.40000000000001</v>
      </c>
    </row>
    <row r="287">
      <c r="A287" t="n">
        <v>540859</v>
      </c>
      <c r="B287" s="12" t="n">
        <v>40555</v>
      </c>
      <c r="C287" t="n">
        <v>17965</v>
      </c>
      <c r="D287" t="n">
        <v>52</v>
      </c>
      <c r="E287" t="n">
        <v>181</v>
      </c>
      <c r="F287" s="9" t="n">
        <v>438.67</v>
      </c>
    </row>
    <row r="288">
      <c r="A288" t="n">
        <v>540862</v>
      </c>
      <c r="B288" s="12" t="n">
        <v>40555</v>
      </c>
      <c r="C288" t="n">
        <v>15953</v>
      </c>
      <c r="D288" t="n">
        <v>9</v>
      </c>
      <c r="E288" t="n">
        <v>143</v>
      </c>
      <c r="F288" s="9" t="n">
        <v>202.35</v>
      </c>
    </row>
    <row r="289">
      <c r="A289" t="n">
        <v>540866</v>
      </c>
      <c r="B289" s="12" t="n">
        <v>40555</v>
      </c>
      <c r="C289" t="n">
        <v>17324</v>
      </c>
      <c r="D289" t="n">
        <v>11</v>
      </c>
      <c r="E289" t="n">
        <v>555</v>
      </c>
      <c r="F289" s="9" t="n">
        <v>575.1799999999999</v>
      </c>
    </row>
    <row r="290">
      <c r="A290" t="n">
        <v>540906</v>
      </c>
      <c r="B290" s="12" t="n">
        <v>40555</v>
      </c>
      <c r="C290" t="n">
        <v>16701</v>
      </c>
      <c r="D290" t="n">
        <v>9</v>
      </c>
      <c r="E290" t="n">
        <v>332</v>
      </c>
      <c r="F290" s="9" t="n">
        <v>366.12</v>
      </c>
    </row>
    <row r="291">
      <c r="A291" t="n">
        <v>540907</v>
      </c>
      <c r="B291" s="12" t="n">
        <v>40555</v>
      </c>
      <c r="C291" t="n">
        <v>13488</v>
      </c>
      <c r="D291" t="n">
        <v>71</v>
      </c>
      <c r="E291" t="n">
        <v>766</v>
      </c>
      <c r="F291" s="9" t="n">
        <v>1358.29</v>
      </c>
    </row>
    <row r="292">
      <c r="A292" t="n">
        <v>540908</v>
      </c>
      <c r="B292" s="12" t="n">
        <v>40555</v>
      </c>
      <c r="C292" t="n">
        <v>12980</v>
      </c>
      <c r="D292" t="n">
        <v>2</v>
      </c>
      <c r="E292" t="n">
        <v>64</v>
      </c>
      <c r="F292" s="9" t="n">
        <v>721.92</v>
      </c>
    </row>
    <row r="293">
      <c r="A293" t="n">
        <v>540915</v>
      </c>
      <c r="B293" s="12" t="n">
        <v>40555</v>
      </c>
      <c r="C293" t="n">
        <v>13267</v>
      </c>
      <c r="D293" t="n">
        <v>16</v>
      </c>
      <c r="E293" t="n">
        <v>131</v>
      </c>
      <c r="F293" s="9" t="n">
        <v>311.67</v>
      </c>
    </row>
    <row r="294">
      <c r="A294" t="n">
        <v>540939</v>
      </c>
      <c r="B294" s="12" t="n">
        <v>40555</v>
      </c>
      <c r="C294" t="n">
        <v>15061</v>
      </c>
      <c r="D294" t="n">
        <v>2</v>
      </c>
      <c r="E294" t="n">
        <v>2</v>
      </c>
      <c r="F294" s="9" t="n">
        <v>2.46</v>
      </c>
    </row>
    <row r="295">
      <c r="A295" t="n">
        <v>540940</v>
      </c>
      <c r="B295" s="12" t="n">
        <v>40555</v>
      </c>
      <c r="C295" t="n">
        <v>18109</v>
      </c>
      <c r="D295" t="n">
        <v>13</v>
      </c>
      <c r="E295" t="n">
        <v>33</v>
      </c>
      <c r="F295" s="9" t="n">
        <v>214.18</v>
      </c>
    </row>
    <row r="296">
      <c r="A296" t="n">
        <v>540943</v>
      </c>
      <c r="B296" s="12" t="n">
        <v>40555</v>
      </c>
      <c r="C296" t="n">
        <v>17841</v>
      </c>
      <c r="D296" t="n">
        <v>34</v>
      </c>
      <c r="E296" t="n">
        <v>107</v>
      </c>
      <c r="F296" s="9" t="n">
        <v>220.33</v>
      </c>
    </row>
    <row r="297">
      <c r="A297" t="n">
        <v>540945</v>
      </c>
      <c r="B297" s="12" t="n">
        <v>40555</v>
      </c>
      <c r="C297" t="n">
        <v>16554</v>
      </c>
      <c r="D297" t="n">
        <v>1</v>
      </c>
      <c r="E297" t="n">
        <v>1</v>
      </c>
      <c r="F297" s="9" t="n">
        <v>0.85</v>
      </c>
    </row>
    <row r="298">
      <c r="A298" t="n">
        <v>540947</v>
      </c>
      <c r="B298" s="12" t="n">
        <v>40555</v>
      </c>
      <c r="C298" t="n">
        <v>15939</v>
      </c>
      <c r="D298" t="n">
        <v>11</v>
      </c>
      <c r="E298" t="n">
        <v>490</v>
      </c>
      <c r="F298" s="9" t="n">
        <v>747.0599999999999</v>
      </c>
    </row>
    <row r="299">
      <c r="A299" t="n">
        <v>540951</v>
      </c>
      <c r="B299" s="12" t="n">
        <v>40555</v>
      </c>
      <c r="C299" t="n">
        <v>13113</v>
      </c>
      <c r="D299" t="n">
        <v>11</v>
      </c>
      <c r="E299" t="n">
        <v>132</v>
      </c>
      <c r="F299" s="9" t="n">
        <v>676.6</v>
      </c>
    </row>
    <row r="300">
      <c r="A300" t="n">
        <v>540953</v>
      </c>
      <c r="B300" s="12" t="n">
        <v>40555</v>
      </c>
      <c r="C300" t="n">
        <v>14587</v>
      </c>
      <c r="D300" t="n">
        <v>79</v>
      </c>
      <c r="E300" t="n">
        <v>146</v>
      </c>
      <c r="F300" s="9" t="n">
        <v>208.05</v>
      </c>
    </row>
    <row r="301">
      <c r="A301" t="n">
        <v>540954</v>
      </c>
      <c r="B301" s="12" t="n">
        <v>40555</v>
      </c>
      <c r="C301" t="n">
        <v>14606</v>
      </c>
      <c r="D301" t="n">
        <v>26</v>
      </c>
      <c r="E301" t="n">
        <v>47</v>
      </c>
      <c r="F301" s="9" t="n">
        <v>174.15</v>
      </c>
    </row>
    <row r="302">
      <c r="A302" t="n">
        <v>540955</v>
      </c>
      <c r="B302" s="12" t="n">
        <v>40555</v>
      </c>
      <c r="C302" t="n">
        <v>14715</v>
      </c>
      <c r="D302" t="n">
        <v>13</v>
      </c>
      <c r="E302" t="n">
        <v>82</v>
      </c>
      <c r="F302" s="9" t="n">
        <v>137.95</v>
      </c>
    </row>
    <row r="303">
      <c r="A303" t="n">
        <v>540957</v>
      </c>
      <c r="B303" s="12" t="n">
        <v>40555</v>
      </c>
      <c r="C303" t="n">
        <v>15311</v>
      </c>
      <c r="D303" t="n">
        <v>35</v>
      </c>
      <c r="E303" t="n">
        <v>193</v>
      </c>
      <c r="F303" s="9" t="n">
        <v>342.46</v>
      </c>
    </row>
    <row r="304">
      <c r="A304" t="n">
        <v>540968</v>
      </c>
      <c r="B304" s="12" t="n">
        <v>40555</v>
      </c>
      <c r="C304" t="n">
        <v>17338</v>
      </c>
      <c r="D304" t="n">
        <v>66</v>
      </c>
      <c r="E304" t="n">
        <v>316</v>
      </c>
      <c r="F304" s="9" t="n">
        <v>770.75</v>
      </c>
    </row>
    <row r="305">
      <c r="A305" t="n">
        <v>540970</v>
      </c>
      <c r="B305" s="12" t="n">
        <v>40555</v>
      </c>
      <c r="C305" t="n">
        <v>14185</v>
      </c>
      <c r="D305" t="n">
        <v>3</v>
      </c>
      <c r="E305" t="n">
        <v>6</v>
      </c>
      <c r="F305" s="9" t="n">
        <v>197.65</v>
      </c>
    </row>
    <row r="306">
      <c r="A306" t="n">
        <v>540974</v>
      </c>
      <c r="B306" s="12" t="n">
        <v>40555</v>
      </c>
      <c r="C306" t="n">
        <v>12971</v>
      </c>
      <c r="D306" t="n">
        <v>2</v>
      </c>
      <c r="E306" t="n">
        <v>64</v>
      </c>
      <c r="F306" s="9" t="n">
        <v>112.08</v>
      </c>
    </row>
    <row r="307">
      <c r="A307" t="n">
        <v>540975</v>
      </c>
      <c r="B307" s="12" t="n">
        <v>40555</v>
      </c>
      <c r="C307" t="n">
        <v>14040</v>
      </c>
      <c r="D307" t="n">
        <v>24</v>
      </c>
      <c r="E307" t="n">
        <v>91</v>
      </c>
      <c r="F307" s="9" t="n">
        <v>289.7</v>
      </c>
    </row>
    <row r="308">
      <c r="A308" t="n">
        <v>540979</v>
      </c>
      <c r="B308" s="12" t="n">
        <v>40555</v>
      </c>
      <c r="C308" t="n">
        <v>15727</v>
      </c>
      <c r="D308" t="n">
        <v>32</v>
      </c>
      <c r="E308" t="n">
        <v>273</v>
      </c>
      <c r="F308" s="9" t="n">
        <v>554.75</v>
      </c>
    </row>
    <row r="309">
      <c r="A309" t="n">
        <v>540980</v>
      </c>
      <c r="B309" s="12" t="n">
        <v>40555</v>
      </c>
      <c r="C309" t="n">
        <v>14514</v>
      </c>
      <c r="D309" t="n">
        <v>26</v>
      </c>
      <c r="E309" t="n">
        <v>121</v>
      </c>
      <c r="F309" s="9" t="n">
        <v>255.25</v>
      </c>
    </row>
    <row r="310">
      <c r="A310" t="n">
        <v>540981</v>
      </c>
      <c r="B310" s="12" t="n">
        <v>40555</v>
      </c>
      <c r="C310" t="n">
        <v>12868</v>
      </c>
      <c r="D310" t="n">
        <v>22</v>
      </c>
      <c r="E310" t="n">
        <v>168</v>
      </c>
      <c r="F310" s="9" t="n">
        <v>287.46</v>
      </c>
    </row>
    <row r="311">
      <c r="A311" t="n">
        <v>540983</v>
      </c>
      <c r="B311" s="12" t="n">
        <v>40555</v>
      </c>
      <c r="C311" t="n">
        <v>15171</v>
      </c>
      <c r="D311" t="n">
        <v>5</v>
      </c>
      <c r="E311" t="n">
        <v>290</v>
      </c>
      <c r="F311" s="9" t="n">
        <v>1289.5</v>
      </c>
    </row>
    <row r="312">
      <c r="A312" t="n">
        <v>540984</v>
      </c>
      <c r="B312" s="12" t="n">
        <v>40555</v>
      </c>
      <c r="C312" t="n">
        <v>14167</v>
      </c>
      <c r="D312" t="n">
        <v>18</v>
      </c>
      <c r="E312" t="n">
        <v>39</v>
      </c>
      <c r="F312" s="9" t="n">
        <v>148.35</v>
      </c>
    </row>
    <row r="313">
      <c r="A313" t="n">
        <v>540985</v>
      </c>
      <c r="B313" s="12" t="n">
        <v>40555</v>
      </c>
      <c r="C313" t="n">
        <v>17389</v>
      </c>
      <c r="D313" t="n">
        <v>3</v>
      </c>
      <c r="E313" t="n">
        <v>24</v>
      </c>
      <c r="F313" s="9" t="n">
        <v>105.54</v>
      </c>
    </row>
    <row r="314">
      <c r="A314" t="n">
        <v>540986</v>
      </c>
      <c r="B314" s="12" t="n">
        <v>40555</v>
      </c>
      <c r="C314" t="n">
        <v>15291</v>
      </c>
      <c r="D314" t="n">
        <v>22</v>
      </c>
      <c r="E314" t="n">
        <v>113</v>
      </c>
      <c r="F314" s="9" t="n">
        <v>408.29</v>
      </c>
    </row>
    <row r="315">
      <c r="A315" t="n">
        <v>540990</v>
      </c>
      <c r="B315" s="12" t="n">
        <v>40555</v>
      </c>
      <c r="C315" t="n">
        <v>17048</v>
      </c>
      <c r="D315" t="n">
        <v>15</v>
      </c>
      <c r="E315" t="n">
        <v>143</v>
      </c>
      <c r="F315" s="9" t="n">
        <v>258.41</v>
      </c>
    </row>
    <row r="316">
      <c r="A316" t="n">
        <v>540991</v>
      </c>
      <c r="B316" s="12" t="n">
        <v>40555</v>
      </c>
      <c r="C316" t="n">
        <v>16525</v>
      </c>
      <c r="D316" t="n">
        <v>6</v>
      </c>
      <c r="E316" t="n">
        <v>73</v>
      </c>
      <c r="F316" s="9" t="n">
        <v>307.05</v>
      </c>
    </row>
    <row r="317">
      <c r="A317" t="n">
        <v>540992</v>
      </c>
      <c r="B317" s="12" t="n">
        <v>40555</v>
      </c>
      <c r="C317" t="n">
        <v>17364</v>
      </c>
      <c r="D317" t="n">
        <v>46</v>
      </c>
      <c r="E317" t="n">
        <v>296</v>
      </c>
      <c r="F317" s="9" t="n">
        <v>419.83</v>
      </c>
    </row>
    <row r="318">
      <c r="A318" t="n">
        <v>540993</v>
      </c>
      <c r="B318" s="12" t="n">
        <v>40556</v>
      </c>
      <c r="C318" t="n">
        <v>13284</v>
      </c>
      <c r="D318" t="n">
        <v>13</v>
      </c>
      <c r="E318" t="n">
        <v>91</v>
      </c>
      <c r="F318" s="9" t="n">
        <v>201.19</v>
      </c>
    </row>
    <row r="319">
      <c r="A319" t="n">
        <v>540994</v>
      </c>
      <c r="B319" s="12" t="n">
        <v>40556</v>
      </c>
      <c r="C319" t="n">
        <v>13089</v>
      </c>
      <c r="D319" t="n">
        <v>47</v>
      </c>
      <c r="E319" t="n">
        <v>560</v>
      </c>
      <c r="F319" s="9" t="n">
        <v>704.59</v>
      </c>
    </row>
    <row r="320">
      <c r="A320" t="n">
        <v>540996</v>
      </c>
      <c r="B320" s="12" t="n">
        <v>40556</v>
      </c>
      <c r="C320" t="n">
        <v>17068</v>
      </c>
      <c r="D320" t="n">
        <v>6</v>
      </c>
      <c r="E320" t="n">
        <v>34</v>
      </c>
      <c r="F320" s="9" t="n">
        <v>104</v>
      </c>
    </row>
    <row r="321">
      <c r="A321" t="n">
        <v>540997</v>
      </c>
      <c r="B321" s="12" t="n">
        <v>40556</v>
      </c>
      <c r="C321" t="n">
        <v>17368</v>
      </c>
      <c r="D321" t="n">
        <v>8</v>
      </c>
      <c r="E321" t="n">
        <v>155</v>
      </c>
      <c r="F321" s="9" t="n">
        <v>130.85</v>
      </c>
    </row>
    <row r="322">
      <c r="A322" t="n">
        <v>540998</v>
      </c>
      <c r="B322" s="12" t="n">
        <v>40556</v>
      </c>
      <c r="C322" t="n">
        <v>15290</v>
      </c>
      <c r="D322" t="n">
        <v>9</v>
      </c>
      <c r="E322" t="n">
        <v>194</v>
      </c>
      <c r="F322" s="9" t="n">
        <v>289.5</v>
      </c>
    </row>
    <row r="323">
      <c r="A323" t="n">
        <v>540999</v>
      </c>
      <c r="B323" s="12" t="n">
        <v>40556</v>
      </c>
      <c r="C323" t="n">
        <v>13694</v>
      </c>
      <c r="D323" t="n">
        <v>18</v>
      </c>
      <c r="E323" t="n">
        <v>1128</v>
      </c>
      <c r="F323" s="9" t="n">
        <v>1431.28</v>
      </c>
    </row>
    <row r="324">
      <c r="A324" t="n">
        <v>541001</v>
      </c>
      <c r="B324" s="12" t="n">
        <v>40556</v>
      </c>
      <c r="C324" t="n">
        <v>16500</v>
      </c>
      <c r="D324" t="n">
        <v>1</v>
      </c>
      <c r="E324" t="n">
        <v>1</v>
      </c>
      <c r="F324" s="9" t="n">
        <v>165</v>
      </c>
    </row>
    <row r="325">
      <c r="A325" t="n">
        <v>541002</v>
      </c>
      <c r="B325" s="12" t="n">
        <v>40556</v>
      </c>
      <c r="C325" t="n">
        <v>12951</v>
      </c>
      <c r="D325" t="n">
        <v>14</v>
      </c>
      <c r="E325" t="n">
        <v>135</v>
      </c>
      <c r="F325" s="9" t="n">
        <v>188.69</v>
      </c>
    </row>
    <row r="326">
      <c r="A326" t="n">
        <v>541003</v>
      </c>
      <c r="B326" s="12" t="n">
        <v>40556</v>
      </c>
      <c r="C326" t="n">
        <v>15835</v>
      </c>
      <c r="D326" t="n">
        <v>15</v>
      </c>
      <c r="E326" t="n">
        <v>155</v>
      </c>
      <c r="F326" s="9" t="n">
        <v>301.11</v>
      </c>
    </row>
    <row r="327">
      <c r="A327" t="n">
        <v>541004</v>
      </c>
      <c r="B327" s="12" t="n">
        <v>40556</v>
      </c>
      <c r="C327" t="n">
        <v>18190</v>
      </c>
      <c r="D327" t="n">
        <v>9</v>
      </c>
      <c r="E327" t="n">
        <v>102</v>
      </c>
      <c r="F327" s="9" t="n">
        <v>171.46</v>
      </c>
    </row>
    <row r="328">
      <c r="A328" t="n">
        <v>541005</v>
      </c>
      <c r="B328" s="12" t="n">
        <v>40556</v>
      </c>
      <c r="C328" t="n">
        <v>16161</v>
      </c>
      <c r="D328" t="n">
        <v>29</v>
      </c>
      <c r="E328" t="n">
        <v>94</v>
      </c>
      <c r="F328" s="9" t="n">
        <v>200.25</v>
      </c>
    </row>
    <row r="329">
      <c r="A329" t="n">
        <v>541006</v>
      </c>
      <c r="B329" s="12" t="n">
        <v>40556</v>
      </c>
      <c r="C329" t="n">
        <v>13993</v>
      </c>
      <c r="D329" t="n">
        <v>18</v>
      </c>
      <c r="E329" t="n">
        <v>120</v>
      </c>
      <c r="F329" s="9" t="n">
        <v>323.15</v>
      </c>
    </row>
    <row r="330">
      <c r="A330" t="n">
        <v>541008</v>
      </c>
      <c r="B330" s="12" t="n">
        <v>40556</v>
      </c>
      <c r="C330" t="n">
        <v>17848</v>
      </c>
      <c r="D330" t="n">
        <v>5</v>
      </c>
      <c r="E330" t="n">
        <v>68</v>
      </c>
      <c r="F330" s="9" t="n">
        <v>72.26000000000001</v>
      </c>
    </row>
    <row r="331">
      <c r="A331" t="n">
        <v>541010</v>
      </c>
      <c r="B331" s="12" t="n">
        <v>40556</v>
      </c>
      <c r="C331" t="n">
        <v>14114</v>
      </c>
      <c r="D331" t="n">
        <v>11</v>
      </c>
      <c r="E331" t="n">
        <v>89</v>
      </c>
      <c r="F331" s="9" t="n">
        <v>195.13</v>
      </c>
    </row>
    <row r="332">
      <c r="A332" t="n">
        <v>541011</v>
      </c>
      <c r="B332" s="12" t="n">
        <v>40556</v>
      </c>
      <c r="C332" t="n">
        <v>15447</v>
      </c>
      <c r="D332" t="n">
        <v>9</v>
      </c>
      <c r="E332" t="n">
        <v>85</v>
      </c>
      <c r="F332" s="9" t="n">
        <v>155.17</v>
      </c>
    </row>
    <row r="333">
      <c r="A333" t="n">
        <v>541012</v>
      </c>
      <c r="B333" s="12" t="n">
        <v>40556</v>
      </c>
      <c r="C333" t="n">
        <v>17019</v>
      </c>
      <c r="D333" t="n">
        <v>41</v>
      </c>
      <c r="E333" t="n">
        <v>244</v>
      </c>
      <c r="F333" s="9" t="n">
        <v>271.09</v>
      </c>
    </row>
    <row r="334">
      <c r="A334" t="n">
        <v>541013</v>
      </c>
      <c r="B334" s="12" t="n">
        <v>40556</v>
      </c>
      <c r="C334" t="n">
        <v>15694</v>
      </c>
      <c r="D334" t="n">
        <v>10</v>
      </c>
      <c r="E334" t="n">
        <v>109</v>
      </c>
      <c r="F334" s="9" t="n">
        <v>397.79</v>
      </c>
    </row>
    <row r="335">
      <c r="A335" t="n">
        <v>541014</v>
      </c>
      <c r="B335" s="12" t="n">
        <v>40556</v>
      </c>
      <c r="C335" t="n">
        <v>14085</v>
      </c>
      <c r="D335" t="n">
        <v>27</v>
      </c>
      <c r="E335" t="n">
        <v>104</v>
      </c>
      <c r="F335" s="9" t="n">
        <v>222.97</v>
      </c>
    </row>
    <row r="336">
      <c r="A336" t="n">
        <v>541015</v>
      </c>
      <c r="B336" s="12" t="n">
        <v>40556</v>
      </c>
      <c r="C336" t="n">
        <v>16315</v>
      </c>
      <c r="D336" t="n">
        <v>14</v>
      </c>
      <c r="E336" t="n">
        <v>75</v>
      </c>
      <c r="F336" s="9" t="n">
        <v>226.37</v>
      </c>
    </row>
    <row r="337">
      <c r="A337" t="n">
        <v>541018</v>
      </c>
      <c r="B337" s="12" t="n">
        <v>40556</v>
      </c>
      <c r="C337" t="n">
        <v>14978</v>
      </c>
      <c r="D337" t="n">
        <v>37</v>
      </c>
      <c r="E337" t="n">
        <v>98</v>
      </c>
      <c r="F337" s="9" t="n">
        <v>302.31</v>
      </c>
    </row>
    <row r="338">
      <c r="A338" t="n">
        <v>541021</v>
      </c>
      <c r="B338" s="12" t="n">
        <v>40556</v>
      </c>
      <c r="C338" t="n">
        <v>13093</v>
      </c>
      <c r="D338" t="n">
        <v>19</v>
      </c>
      <c r="E338" t="n">
        <v>429</v>
      </c>
      <c r="F338" s="9" t="n">
        <v>898.5</v>
      </c>
    </row>
    <row r="339">
      <c r="A339" t="n">
        <v>541038</v>
      </c>
      <c r="B339" s="12" t="n">
        <v>40556</v>
      </c>
      <c r="C339" t="n">
        <v>16395</v>
      </c>
      <c r="D339" t="n">
        <v>41</v>
      </c>
      <c r="E339" t="n">
        <v>246</v>
      </c>
      <c r="F339" s="9" t="n">
        <v>301.14</v>
      </c>
    </row>
    <row r="340">
      <c r="A340" t="n">
        <v>541043</v>
      </c>
      <c r="B340" s="12" t="n">
        <v>40556</v>
      </c>
      <c r="C340" t="n">
        <v>15510</v>
      </c>
      <c r="D340" t="n">
        <v>1</v>
      </c>
      <c r="E340" t="n">
        <v>2</v>
      </c>
      <c r="F340" s="9" t="n">
        <v>250</v>
      </c>
    </row>
    <row r="341">
      <c r="A341" t="n">
        <v>541086</v>
      </c>
      <c r="B341" s="12" t="n">
        <v>40556</v>
      </c>
      <c r="C341" t="n">
        <v>16503</v>
      </c>
      <c r="D341" t="n">
        <v>21</v>
      </c>
      <c r="E341" t="n">
        <v>118</v>
      </c>
      <c r="F341" s="9" t="n">
        <v>353.7</v>
      </c>
    </row>
    <row r="342">
      <c r="A342" t="n">
        <v>541087</v>
      </c>
      <c r="B342" s="12" t="n">
        <v>40556</v>
      </c>
      <c r="C342" t="n">
        <v>13614</v>
      </c>
      <c r="D342" t="n">
        <v>9</v>
      </c>
      <c r="E342" t="n">
        <v>25</v>
      </c>
      <c r="F342" s="9" t="n">
        <v>205.75</v>
      </c>
    </row>
    <row r="343">
      <c r="A343" t="n">
        <v>541088</v>
      </c>
      <c r="B343" s="12" t="n">
        <v>40556</v>
      </c>
      <c r="C343" t="n">
        <v>15513</v>
      </c>
      <c r="D343" t="n">
        <v>19</v>
      </c>
      <c r="E343" t="n">
        <v>505</v>
      </c>
      <c r="F343" s="9" t="n">
        <v>692.8200000000001</v>
      </c>
    </row>
    <row r="344">
      <c r="A344" t="n">
        <v>541091</v>
      </c>
      <c r="B344" s="12" t="n">
        <v>40556</v>
      </c>
      <c r="C344" t="n">
        <v>16814</v>
      </c>
      <c r="D344" t="n">
        <v>15</v>
      </c>
      <c r="E344" t="n">
        <v>159</v>
      </c>
      <c r="F344" s="9" t="n">
        <v>342.15</v>
      </c>
    </row>
    <row r="345">
      <c r="A345" t="n">
        <v>541094</v>
      </c>
      <c r="B345" s="12" t="n">
        <v>40556</v>
      </c>
      <c r="C345" t="n">
        <v>13246</v>
      </c>
      <c r="D345" t="n">
        <v>35</v>
      </c>
      <c r="E345" t="n">
        <v>292</v>
      </c>
      <c r="F345" s="9" t="n">
        <v>332.17</v>
      </c>
    </row>
    <row r="346">
      <c r="A346" t="n">
        <v>541103</v>
      </c>
      <c r="B346" s="12" t="n">
        <v>40556</v>
      </c>
      <c r="C346" t="n">
        <v>14215</v>
      </c>
      <c r="D346" t="n">
        <v>37</v>
      </c>
      <c r="E346" t="n">
        <v>286</v>
      </c>
      <c r="F346" s="9" t="n">
        <v>596.0599999999999</v>
      </c>
    </row>
    <row r="347">
      <c r="A347" t="n">
        <v>541105</v>
      </c>
      <c r="B347" s="12" t="n">
        <v>40556</v>
      </c>
      <c r="C347" t="n">
        <v>16029</v>
      </c>
      <c r="D347" t="n">
        <v>2</v>
      </c>
      <c r="E347" t="n">
        <v>400</v>
      </c>
      <c r="F347" s="9" t="n">
        <v>660</v>
      </c>
    </row>
    <row r="348">
      <c r="A348" t="n">
        <v>541106</v>
      </c>
      <c r="B348" s="12" t="n">
        <v>40556</v>
      </c>
      <c r="C348" t="n">
        <v>18092</v>
      </c>
      <c r="D348" t="n">
        <v>2</v>
      </c>
      <c r="E348" t="n">
        <v>384</v>
      </c>
      <c r="F348" s="9" t="n">
        <v>259.2</v>
      </c>
    </row>
    <row r="349">
      <c r="A349" t="n">
        <v>541107</v>
      </c>
      <c r="B349" s="12" t="n">
        <v>40556</v>
      </c>
      <c r="C349" t="n">
        <v>17744</v>
      </c>
      <c r="D349" t="n">
        <v>15</v>
      </c>
      <c r="E349" t="n">
        <v>294</v>
      </c>
      <c r="F349" s="9" t="n">
        <v>328.92</v>
      </c>
    </row>
    <row r="350">
      <c r="A350" t="n">
        <v>541108</v>
      </c>
      <c r="B350" s="12" t="n">
        <v>40556</v>
      </c>
      <c r="C350" t="n">
        <v>13199</v>
      </c>
      <c r="D350" t="n">
        <v>1</v>
      </c>
      <c r="E350" t="n">
        <v>72</v>
      </c>
      <c r="F350" s="9" t="n">
        <v>76.31999999999999</v>
      </c>
    </row>
    <row r="351">
      <c r="A351" t="n">
        <v>541109</v>
      </c>
      <c r="B351" s="12" t="n">
        <v>40556</v>
      </c>
      <c r="C351" t="n">
        <v>15107</v>
      </c>
      <c r="D351" t="n">
        <v>1</v>
      </c>
      <c r="E351" t="n">
        <v>1</v>
      </c>
      <c r="F351" s="9" t="n">
        <v>14.95</v>
      </c>
    </row>
    <row r="352">
      <c r="A352" t="n">
        <v>541110</v>
      </c>
      <c r="B352" s="12" t="n">
        <v>40556</v>
      </c>
      <c r="C352" t="n">
        <v>15916</v>
      </c>
      <c r="D352" t="n">
        <v>33</v>
      </c>
      <c r="E352" t="n">
        <v>201</v>
      </c>
      <c r="F352" s="9" t="n">
        <v>342.61</v>
      </c>
    </row>
    <row r="353">
      <c r="A353" t="n">
        <v>541111</v>
      </c>
      <c r="B353" s="12" t="n">
        <v>40556</v>
      </c>
      <c r="C353" t="n">
        <v>15687</v>
      </c>
      <c r="D353" t="n">
        <v>22</v>
      </c>
      <c r="E353" t="n">
        <v>176</v>
      </c>
      <c r="F353" s="9" t="n">
        <v>353.5</v>
      </c>
    </row>
    <row r="354">
      <c r="A354" t="n">
        <v>541112</v>
      </c>
      <c r="B354" s="12" t="n">
        <v>40556</v>
      </c>
      <c r="C354" t="n">
        <v>18085</v>
      </c>
      <c r="D354" t="n">
        <v>20</v>
      </c>
      <c r="E354" t="n">
        <v>187</v>
      </c>
      <c r="F354" s="9" t="n">
        <v>386.05</v>
      </c>
    </row>
    <row r="355">
      <c r="A355" t="n">
        <v>541113</v>
      </c>
      <c r="B355" s="12" t="n">
        <v>40556</v>
      </c>
      <c r="C355" t="n">
        <v>16775</v>
      </c>
      <c r="D355" t="n">
        <v>12</v>
      </c>
      <c r="E355" t="n">
        <v>27</v>
      </c>
      <c r="F355" s="9" t="n">
        <v>174.15</v>
      </c>
    </row>
    <row r="356">
      <c r="A356" t="n">
        <v>541114</v>
      </c>
      <c r="B356" s="12" t="n">
        <v>40556</v>
      </c>
      <c r="C356" t="n">
        <v>14299</v>
      </c>
      <c r="D356" t="n">
        <v>1</v>
      </c>
      <c r="E356" t="n">
        <v>16</v>
      </c>
      <c r="F356" s="9" t="n">
        <v>175.2</v>
      </c>
    </row>
    <row r="357">
      <c r="A357" t="n">
        <v>541119</v>
      </c>
      <c r="B357" s="12" t="n">
        <v>40557</v>
      </c>
      <c r="C357" t="n">
        <v>16493</v>
      </c>
      <c r="D357" t="n">
        <v>6</v>
      </c>
      <c r="E357" t="n">
        <v>76</v>
      </c>
      <c r="F357" s="9" t="n">
        <v>127.8</v>
      </c>
    </row>
    <row r="358">
      <c r="A358" t="n">
        <v>541123</v>
      </c>
      <c r="B358" s="12" t="n">
        <v>40557</v>
      </c>
      <c r="C358" t="n">
        <v>13385</v>
      </c>
      <c r="D358" t="n">
        <v>35</v>
      </c>
      <c r="E358" t="n">
        <v>281</v>
      </c>
      <c r="F358" s="9" t="n">
        <v>534.5700000000001</v>
      </c>
    </row>
    <row r="359">
      <c r="A359" t="n">
        <v>541124</v>
      </c>
      <c r="B359" s="12" t="n">
        <v>40557</v>
      </c>
      <c r="C359" t="n">
        <v>17389</v>
      </c>
      <c r="D359" t="n">
        <v>1</v>
      </c>
      <c r="E359" t="n">
        <v>12</v>
      </c>
      <c r="F359" s="9" t="n">
        <v>131.4</v>
      </c>
    </row>
    <row r="360">
      <c r="A360" t="n">
        <v>541126</v>
      </c>
      <c r="B360" s="12" t="n">
        <v>40557</v>
      </c>
      <c r="C360" t="n">
        <v>15626</v>
      </c>
      <c r="D360" t="n">
        <v>20</v>
      </c>
      <c r="E360" t="n">
        <v>312</v>
      </c>
      <c r="F360" s="9" t="n">
        <v>281.88</v>
      </c>
    </row>
    <row r="361">
      <c r="A361" t="n">
        <v>541134</v>
      </c>
      <c r="B361" s="12" t="n">
        <v>40557</v>
      </c>
      <c r="C361" t="n">
        <v>15615</v>
      </c>
      <c r="D361" t="n">
        <v>25</v>
      </c>
      <c r="E361" t="n">
        <v>368</v>
      </c>
      <c r="F361" s="9" t="n">
        <v>643.6</v>
      </c>
    </row>
    <row r="362">
      <c r="A362" t="n">
        <v>541135</v>
      </c>
      <c r="B362" s="12" t="n">
        <v>40557</v>
      </c>
      <c r="C362" t="n">
        <v>16233</v>
      </c>
      <c r="D362" t="n">
        <v>7</v>
      </c>
      <c r="E362" t="n">
        <v>78</v>
      </c>
      <c r="F362" s="9" t="n">
        <v>179.1</v>
      </c>
    </row>
    <row r="363">
      <c r="A363" t="n">
        <v>541136</v>
      </c>
      <c r="B363" s="12" t="n">
        <v>40557</v>
      </c>
      <c r="C363" t="n">
        <v>18229</v>
      </c>
      <c r="D363" t="n">
        <v>7</v>
      </c>
      <c r="E363" t="n">
        <v>98</v>
      </c>
      <c r="F363" s="9" t="n">
        <v>359.9</v>
      </c>
    </row>
    <row r="364">
      <c r="A364" t="n">
        <v>541137</v>
      </c>
      <c r="B364" s="12" t="n">
        <v>40557</v>
      </c>
      <c r="C364" t="n">
        <v>13777</v>
      </c>
      <c r="D364" t="n">
        <v>4</v>
      </c>
      <c r="E364" t="n">
        <v>156</v>
      </c>
      <c r="F364" s="9" t="n">
        <v>332.64</v>
      </c>
    </row>
    <row r="365">
      <c r="A365" t="n">
        <v>541139</v>
      </c>
      <c r="B365" s="12" t="n">
        <v>40557</v>
      </c>
      <c r="C365" t="n">
        <v>15213</v>
      </c>
      <c r="D365" t="n">
        <v>22</v>
      </c>
      <c r="E365" t="n">
        <v>262</v>
      </c>
      <c r="F365" s="9" t="n">
        <v>313.2</v>
      </c>
    </row>
    <row r="366">
      <c r="A366" t="n">
        <v>541172</v>
      </c>
      <c r="B366" s="12" t="n">
        <v>40557</v>
      </c>
      <c r="C366" t="n">
        <v>13854</v>
      </c>
      <c r="D366" t="n">
        <v>8</v>
      </c>
      <c r="E366" t="n">
        <v>103</v>
      </c>
      <c r="F366" s="9" t="n">
        <v>345.85</v>
      </c>
    </row>
    <row r="367">
      <c r="A367" t="n">
        <v>541181</v>
      </c>
      <c r="B367" s="12" t="n">
        <v>40557</v>
      </c>
      <c r="C367" t="n">
        <v>12877</v>
      </c>
      <c r="D367" t="n">
        <v>3</v>
      </c>
      <c r="E367" t="n">
        <v>36</v>
      </c>
      <c r="F367" s="9" t="n">
        <v>100.2</v>
      </c>
    </row>
    <row r="368">
      <c r="A368" t="n">
        <v>541202</v>
      </c>
      <c r="B368" s="12" t="n">
        <v>40557</v>
      </c>
      <c r="C368" t="n">
        <v>17581</v>
      </c>
      <c r="D368" t="n">
        <v>22</v>
      </c>
      <c r="E368" t="n">
        <v>230</v>
      </c>
      <c r="F368" s="9" t="n">
        <v>448.95</v>
      </c>
    </row>
    <row r="369">
      <c r="A369" t="n">
        <v>541203</v>
      </c>
      <c r="B369" s="12" t="n">
        <v>40557</v>
      </c>
      <c r="C369" t="n">
        <v>13090</v>
      </c>
      <c r="D369" t="n">
        <v>3</v>
      </c>
      <c r="E369" t="n">
        <v>44</v>
      </c>
      <c r="F369" s="9" t="n">
        <v>302.76</v>
      </c>
    </row>
    <row r="370">
      <c r="A370" t="n">
        <v>541204</v>
      </c>
      <c r="B370" s="12" t="n">
        <v>40557</v>
      </c>
      <c r="C370" t="n">
        <v>14175</v>
      </c>
      <c r="D370" t="n">
        <v>16</v>
      </c>
      <c r="E370" t="n">
        <v>146</v>
      </c>
      <c r="F370" s="9" t="n">
        <v>322.58</v>
      </c>
    </row>
    <row r="371">
      <c r="A371" t="n">
        <v>541205</v>
      </c>
      <c r="B371" s="12" t="n">
        <v>40557</v>
      </c>
      <c r="C371" t="n">
        <v>18106</v>
      </c>
      <c r="D371" t="n">
        <v>37</v>
      </c>
      <c r="E371" t="n">
        <v>126</v>
      </c>
      <c r="F371" s="9" t="n">
        <v>421.9</v>
      </c>
    </row>
    <row r="372">
      <c r="A372" t="n">
        <v>541207</v>
      </c>
      <c r="B372" s="12" t="n">
        <v>40557</v>
      </c>
      <c r="C372" t="n">
        <v>17685</v>
      </c>
      <c r="D372" t="n">
        <v>16</v>
      </c>
      <c r="E372" t="n">
        <v>210</v>
      </c>
      <c r="F372" s="9" t="n">
        <v>361.5</v>
      </c>
    </row>
    <row r="373">
      <c r="A373" t="n">
        <v>541208</v>
      </c>
      <c r="B373" s="12" t="n">
        <v>40557</v>
      </c>
      <c r="C373" t="n">
        <v>15159</v>
      </c>
      <c r="D373" t="n">
        <v>11</v>
      </c>
      <c r="E373" t="n">
        <v>296</v>
      </c>
      <c r="F373" s="9" t="n">
        <v>272.64</v>
      </c>
    </row>
    <row r="374">
      <c r="A374" t="n">
        <v>541213</v>
      </c>
      <c r="B374" s="12" t="n">
        <v>40557</v>
      </c>
      <c r="C374" t="n">
        <v>15033</v>
      </c>
      <c r="D374" t="n">
        <v>63</v>
      </c>
      <c r="E374" t="n">
        <v>353</v>
      </c>
      <c r="F374" s="9" t="n">
        <v>556.55</v>
      </c>
    </row>
    <row r="375">
      <c r="A375" t="n">
        <v>541214</v>
      </c>
      <c r="B375" s="12" t="n">
        <v>40557</v>
      </c>
      <c r="C375" t="n">
        <v>15570</v>
      </c>
      <c r="D375" t="n">
        <v>30</v>
      </c>
      <c r="E375" t="n">
        <v>198</v>
      </c>
      <c r="F375" s="9" t="n">
        <v>487.7</v>
      </c>
    </row>
    <row r="376">
      <c r="A376" t="n">
        <v>541215</v>
      </c>
      <c r="B376" s="12" t="n">
        <v>40557</v>
      </c>
      <c r="C376" t="n">
        <v>14329</v>
      </c>
      <c r="D376" t="n">
        <v>76</v>
      </c>
      <c r="E376" t="n">
        <v>740</v>
      </c>
      <c r="F376" s="9" t="n">
        <v>1547.58</v>
      </c>
    </row>
    <row r="377">
      <c r="A377" t="n">
        <v>541216</v>
      </c>
      <c r="B377" s="12" t="n">
        <v>40557</v>
      </c>
      <c r="C377" t="n">
        <v>15311</v>
      </c>
      <c r="D377" t="n">
        <v>27</v>
      </c>
      <c r="E377" t="n">
        <v>507</v>
      </c>
      <c r="F377" s="9" t="n">
        <v>416.54</v>
      </c>
    </row>
    <row r="378">
      <c r="A378" t="n">
        <v>541217</v>
      </c>
      <c r="B378" s="12" t="n">
        <v>40557</v>
      </c>
      <c r="C378" t="n">
        <v>17402</v>
      </c>
      <c r="D378" t="n">
        <v>3</v>
      </c>
      <c r="E378" t="n">
        <v>24</v>
      </c>
      <c r="F378" s="9" t="n">
        <v>111.9</v>
      </c>
    </row>
    <row r="379">
      <c r="A379" t="n">
        <v>541218</v>
      </c>
      <c r="B379" s="12" t="n">
        <v>40557</v>
      </c>
      <c r="C379" t="n">
        <v>16638</v>
      </c>
      <c r="D379" t="n">
        <v>9</v>
      </c>
      <c r="E379" t="n">
        <v>178</v>
      </c>
      <c r="F379" s="9" t="n">
        <v>142.82</v>
      </c>
    </row>
    <row r="380">
      <c r="A380" t="n">
        <v>541223</v>
      </c>
      <c r="B380" s="12" t="n">
        <v>40557</v>
      </c>
      <c r="C380" t="n">
        <v>17954</v>
      </c>
      <c r="D380" t="n">
        <v>67</v>
      </c>
      <c r="E380" t="n">
        <v>177</v>
      </c>
      <c r="F380" s="9" t="n">
        <v>254.54</v>
      </c>
    </row>
    <row r="381">
      <c r="A381" t="n">
        <v>541225</v>
      </c>
      <c r="B381" s="12" t="n">
        <v>40557</v>
      </c>
      <c r="C381" t="n">
        <v>14099</v>
      </c>
      <c r="D381" t="n">
        <v>19</v>
      </c>
      <c r="E381" t="n">
        <v>146</v>
      </c>
      <c r="F381" s="9" t="n">
        <v>234.62</v>
      </c>
    </row>
    <row r="382">
      <c r="A382" t="n">
        <v>541226</v>
      </c>
      <c r="B382" s="12" t="n">
        <v>40557</v>
      </c>
      <c r="C382" t="n">
        <v>15854</v>
      </c>
      <c r="D382" t="n">
        <v>5</v>
      </c>
      <c r="E382" t="n">
        <v>36</v>
      </c>
      <c r="F382" s="9" t="n">
        <v>214.2</v>
      </c>
    </row>
    <row r="383">
      <c r="A383" t="n">
        <v>541227</v>
      </c>
      <c r="B383" s="12" t="n">
        <v>40557</v>
      </c>
      <c r="C383" t="n">
        <v>16839</v>
      </c>
      <c r="D383" t="n">
        <v>6</v>
      </c>
      <c r="E383" t="n">
        <v>80</v>
      </c>
      <c r="F383" s="9" t="n">
        <v>349.2</v>
      </c>
    </row>
    <row r="384">
      <c r="A384" t="n">
        <v>541228</v>
      </c>
      <c r="B384" s="12" t="n">
        <v>40557</v>
      </c>
      <c r="C384" t="n">
        <v>15290</v>
      </c>
      <c r="D384" t="n">
        <v>2</v>
      </c>
      <c r="E384" t="n">
        <v>36</v>
      </c>
      <c r="F384" s="9" t="n">
        <v>45</v>
      </c>
    </row>
    <row r="385">
      <c r="A385" t="n">
        <v>541236</v>
      </c>
      <c r="B385" s="12" t="n">
        <v>40557</v>
      </c>
      <c r="C385" t="n">
        <v>17961</v>
      </c>
      <c r="D385" t="n">
        <v>1</v>
      </c>
      <c r="E385" t="n">
        <v>1</v>
      </c>
      <c r="F385" s="9" t="n">
        <v>3.35</v>
      </c>
    </row>
    <row r="386">
      <c r="A386" t="n">
        <v>541238</v>
      </c>
      <c r="B386" s="12" t="n">
        <v>40559</v>
      </c>
      <c r="C386" t="n">
        <v>16746</v>
      </c>
      <c r="D386" t="n">
        <v>34</v>
      </c>
      <c r="E386" t="n">
        <v>116</v>
      </c>
      <c r="F386" s="9" t="n">
        <v>380.4</v>
      </c>
    </row>
    <row r="387">
      <c r="A387" t="n">
        <v>541239</v>
      </c>
      <c r="B387" s="12" t="n">
        <v>40559</v>
      </c>
      <c r="C387" t="n">
        <v>16401</v>
      </c>
      <c r="D387" t="n">
        <v>14</v>
      </c>
      <c r="E387" t="n">
        <v>492</v>
      </c>
      <c r="F387" s="9" t="n">
        <v>487.9</v>
      </c>
    </row>
    <row r="388">
      <c r="A388" t="n">
        <v>541240</v>
      </c>
      <c r="B388" s="12" t="n">
        <v>40559</v>
      </c>
      <c r="C388" t="n">
        <v>16206</v>
      </c>
      <c r="D388" t="n">
        <v>25</v>
      </c>
      <c r="E388" t="n">
        <v>83</v>
      </c>
      <c r="F388" s="9" t="n">
        <v>161.3</v>
      </c>
    </row>
    <row r="389">
      <c r="A389" t="n">
        <v>541241</v>
      </c>
      <c r="B389" s="12" t="n">
        <v>40559</v>
      </c>
      <c r="C389" t="n">
        <v>13782</v>
      </c>
      <c r="D389" t="n">
        <v>36</v>
      </c>
      <c r="E389" t="n">
        <v>108</v>
      </c>
      <c r="F389" s="9" t="n">
        <v>191.94</v>
      </c>
    </row>
    <row r="390">
      <c r="A390" t="n">
        <v>541242</v>
      </c>
      <c r="B390" s="12" t="n">
        <v>40559</v>
      </c>
      <c r="C390" t="n">
        <v>12924</v>
      </c>
      <c r="D390" t="n">
        <v>2</v>
      </c>
      <c r="E390" t="n">
        <v>17</v>
      </c>
      <c r="F390" s="9" t="n">
        <v>58.19</v>
      </c>
    </row>
    <row r="391">
      <c r="A391" t="n">
        <v>541243</v>
      </c>
      <c r="B391" s="12" t="n">
        <v>40559</v>
      </c>
      <c r="C391" t="n">
        <v>16593</v>
      </c>
      <c r="D391" t="n">
        <v>1</v>
      </c>
      <c r="E391" t="n">
        <v>48</v>
      </c>
      <c r="F391" s="9" t="n">
        <v>69.59999999999999</v>
      </c>
    </row>
    <row r="392">
      <c r="A392" t="n">
        <v>541244</v>
      </c>
      <c r="B392" s="12" t="n">
        <v>40559</v>
      </c>
      <c r="C392" t="n">
        <v>15535</v>
      </c>
      <c r="D392" t="n">
        <v>34</v>
      </c>
      <c r="E392" t="n">
        <v>70</v>
      </c>
      <c r="F392" s="9" t="n">
        <v>236.84</v>
      </c>
    </row>
    <row r="393">
      <c r="A393" t="n">
        <v>541246</v>
      </c>
      <c r="B393" s="12" t="n">
        <v>40559</v>
      </c>
      <c r="C393" t="n">
        <v>15535</v>
      </c>
      <c r="D393" t="n">
        <v>1</v>
      </c>
      <c r="E393" t="n">
        <v>12</v>
      </c>
      <c r="F393" s="9" t="n">
        <v>22.2</v>
      </c>
    </row>
    <row r="394">
      <c r="A394" t="n">
        <v>541247</v>
      </c>
      <c r="B394" s="12" t="n">
        <v>40559</v>
      </c>
      <c r="C394" t="n">
        <v>12989</v>
      </c>
      <c r="D394" t="n">
        <v>1</v>
      </c>
      <c r="E394" t="n">
        <v>648</v>
      </c>
      <c r="F394" s="9" t="n">
        <v>810</v>
      </c>
    </row>
    <row r="395">
      <c r="A395" t="n">
        <v>541248</v>
      </c>
      <c r="B395" s="12" t="n">
        <v>40559</v>
      </c>
      <c r="C395" t="n">
        <v>12748</v>
      </c>
      <c r="D395" t="n">
        <v>6</v>
      </c>
      <c r="E395" t="n">
        <v>6</v>
      </c>
      <c r="F395" s="9" t="n">
        <v>6.87</v>
      </c>
    </row>
    <row r="396">
      <c r="A396" t="n">
        <v>541249</v>
      </c>
      <c r="B396" s="12" t="n">
        <v>40559</v>
      </c>
      <c r="C396" t="n">
        <v>13700</v>
      </c>
      <c r="D396" t="n">
        <v>17</v>
      </c>
      <c r="E396" t="n">
        <v>179</v>
      </c>
      <c r="F396" s="9" t="n">
        <v>109.28</v>
      </c>
    </row>
    <row r="397">
      <c r="A397" t="n">
        <v>541250</v>
      </c>
      <c r="B397" s="12" t="n">
        <v>40559</v>
      </c>
      <c r="C397" t="n">
        <v>13700</v>
      </c>
      <c r="D397" t="n">
        <v>6</v>
      </c>
      <c r="E397" t="n">
        <v>72</v>
      </c>
      <c r="F397" s="9" t="n">
        <v>30.24</v>
      </c>
    </row>
    <row r="398">
      <c r="A398" t="n">
        <v>541251</v>
      </c>
      <c r="B398" s="12" t="n">
        <v>40559</v>
      </c>
      <c r="C398" t="n">
        <v>15046</v>
      </c>
      <c r="D398" t="n">
        <v>9</v>
      </c>
      <c r="E398" t="n">
        <v>83</v>
      </c>
      <c r="F398" s="9" t="n">
        <v>218.65</v>
      </c>
    </row>
    <row r="399">
      <c r="A399" t="n">
        <v>541252</v>
      </c>
      <c r="B399" s="12" t="n">
        <v>40559</v>
      </c>
      <c r="C399" t="n">
        <v>13064</v>
      </c>
      <c r="D399" t="n">
        <v>9</v>
      </c>
      <c r="E399" t="n">
        <v>60</v>
      </c>
      <c r="F399" s="9" t="n">
        <v>203.3</v>
      </c>
    </row>
    <row r="400">
      <c r="A400" t="n">
        <v>541253</v>
      </c>
      <c r="B400" s="12" t="n">
        <v>40559</v>
      </c>
      <c r="C400" t="n">
        <v>17841</v>
      </c>
      <c r="D400" t="n">
        <v>35</v>
      </c>
      <c r="E400" t="n">
        <v>107</v>
      </c>
      <c r="F400" s="9" t="n">
        <v>276.54</v>
      </c>
    </row>
    <row r="401">
      <c r="A401" t="n">
        <v>541255</v>
      </c>
      <c r="B401" s="12" t="n">
        <v>40559</v>
      </c>
      <c r="C401" t="n">
        <v>17841</v>
      </c>
      <c r="D401" t="n">
        <v>1</v>
      </c>
      <c r="E401" t="n">
        <v>1</v>
      </c>
      <c r="F401" s="9" t="n">
        <v>4.25</v>
      </c>
    </row>
    <row r="402">
      <c r="A402" t="n">
        <v>541256</v>
      </c>
      <c r="B402" s="12" t="n">
        <v>40559</v>
      </c>
      <c r="C402" t="n">
        <v>13048</v>
      </c>
      <c r="D402" t="n">
        <v>40</v>
      </c>
      <c r="E402" t="n">
        <v>347</v>
      </c>
      <c r="F402" s="9" t="n">
        <v>477.61</v>
      </c>
    </row>
    <row r="403">
      <c r="A403" t="n">
        <v>541258</v>
      </c>
      <c r="B403" s="12" t="n">
        <v>40559</v>
      </c>
      <c r="C403" t="n">
        <v>13634</v>
      </c>
      <c r="D403" t="n">
        <v>36</v>
      </c>
      <c r="E403" t="n">
        <v>123</v>
      </c>
      <c r="F403" s="9" t="n">
        <v>334.2</v>
      </c>
    </row>
    <row r="404">
      <c r="A404" t="n">
        <v>541259</v>
      </c>
      <c r="B404" s="12" t="n">
        <v>40559</v>
      </c>
      <c r="C404" t="n">
        <v>14404</v>
      </c>
      <c r="D404" t="n">
        <v>17</v>
      </c>
      <c r="E404" t="n">
        <v>91</v>
      </c>
      <c r="F404" s="9" t="n">
        <v>261.85</v>
      </c>
    </row>
    <row r="405">
      <c r="A405" t="n">
        <v>541260</v>
      </c>
      <c r="B405" s="12" t="n">
        <v>40559</v>
      </c>
      <c r="C405" t="n">
        <v>16059</v>
      </c>
      <c r="D405" t="n">
        <v>30</v>
      </c>
      <c r="E405" t="n">
        <v>73</v>
      </c>
      <c r="F405" s="9" t="n">
        <v>141.25</v>
      </c>
    </row>
    <row r="406">
      <c r="A406" t="n">
        <v>541262</v>
      </c>
      <c r="B406" s="12" t="n">
        <v>40559</v>
      </c>
      <c r="C406" t="n">
        <v>18069</v>
      </c>
      <c r="D406" t="n">
        <v>73</v>
      </c>
      <c r="E406" t="n">
        <v>158</v>
      </c>
      <c r="F406" s="9" t="n">
        <v>287.11</v>
      </c>
    </row>
    <row r="407">
      <c r="A407" t="n">
        <v>541263</v>
      </c>
      <c r="B407" s="12" t="n">
        <v>40559</v>
      </c>
      <c r="C407" t="n">
        <v>16843</v>
      </c>
      <c r="D407" t="n">
        <v>19</v>
      </c>
      <c r="E407" t="n">
        <v>534</v>
      </c>
      <c r="F407" s="9" t="n">
        <v>759.0599999999999</v>
      </c>
    </row>
    <row r="408">
      <c r="A408" t="n">
        <v>541264</v>
      </c>
      <c r="B408" s="12" t="n">
        <v>40559</v>
      </c>
      <c r="C408" t="n">
        <v>17064</v>
      </c>
      <c r="D408" t="n">
        <v>22</v>
      </c>
      <c r="E408" t="n">
        <v>72</v>
      </c>
      <c r="F408" s="9" t="n">
        <v>143.95</v>
      </c>
    </row>
    <row r="409">
      <c r="A409" t="n">
        <v>541265</v>
      </c>
      <c r="B409" s="12" t="n">
        <v>40559</v>
      </c>
      <c r="C409" t="n">
        <v>17609</v>
      </c>
      <c r="D409" t="n">
        <v>95</v>
      </c>
      <c r="E409" t="n">
        <v>219</v>
      </c>
      <c r="F409" s="9" t="n">
        <v>421.1</v>
      </c>
    </row>
    <row r="410">
      <c r="A410" t="n">
        <v>541266</v>
      </c>
      <c r="B410" s="12" t="n">
        <v>40559</v>
      </c>
      <c r="C410" t="n">
        <v>15673</v>
      </c>
      <c r="D410" t="n">
        <v>40</v>
      </c>
      <c r="E410" t="n">
        <v>365</v>
      </c>
      <c r="F410" s="9" t="n">
        <v>880.26</v>
      </c>
    </row>
    <row r="411">
      <c r="A411" t="n">
        <v>541268</v>
      </c>
      <c r="B411" s="12" t="n">
        <v>40560</v>
      </c>
      <c r="C411" t="n">
        <v>12872</v>
      </c>
      <c r="D411" t="n">
        <v>28</v>
      </c>
      <c r="E411" t="n">
        <v>116</v>
      </c>
      <c r="F411" s="9" t="n">
        <v>221.44</v>
      </c>
    </row>
    <row r="412">
      <c r="A412" t="n">
        <v>541270</v>
      </c>
      <c r="B412" s="12" t="n">
        <v>40560</v>
      </c>
      <c r="C412" t="n">
        <v>14976</v>
      </c>
      <c r="D412" t="n">
        <v>16</v>
      </c>
      <c r="E412" t="n">
        <v>27</v>
      </c>
      <c r="F412" s="9" t="n">
        <v>155.95</v>
      </c>
    </row>
    <row r="413">
      <c r="A413" t="n">
        <v>541272</v>
      </c>
      <c r="B413" s="12" t="n">
        <v>40560</v>
      </c>
      <c r="C413" t="n">
        <v>13527</v>
      </c>
      <c r="D413" t="n">
        <v>5</v>
      </c>
      <c r="E413" t="n">
        <v>31</v>
      </c>
      <c r="F413" s="9" t="n">
        <v>110.45</v>
      </c>
    </row>
    <row r="414">
      <c r="A414" t="n">
        <v>541273</v>
      </c>
      <c r="B414" s="12" t="n">
        <v>40560</v>
      </c>
      <c r="C414" t="n">
        <v>13155</v>
      </c>
      <c r="D414" t="n">
        <v>11</v>
      </c>
      <c r="E414" t="n">
        <v>94</v>
      </c>
      <c r="F414" s="9" t="n">
        <v>189.5</v>
      </c>
    </row>
    <row r="415">
      <c r="A415" t="n">
        <v>541274</v>
      </c>
      <c r="B415" s="12" t="n">
        <v>40560</v>
      </c>
      <c r="C415" t="n">
        <v>15696</v>
      </c>
      <c r="D415" t="n">
        <v>31</v>
      </c>
      <c r="E415" t="n">
        <v>249</v>
      </c>
      <c r="F415" s="9" t="n">
        <v>493.45</v>
      </c>
    </row>
    <row r="416">
      <c r="A416" t="n">
        <v>541275</v>
      </c>
      <c r="B416" s="12" t="n">
        <v>40560</v>
      </c>
      <c r="C416" t="n">
        <v>14176</v>
      </c>
      <c r="D416" t="n">
        <v>4</v>
      </c>
      <c r="E416" t="n">
        <v>48</v>
      </c>
      <c r="F416" s="9" t="n">
        <v>121.2</v>
      </c>
    </row>
    <row r="417">
      <c r="A417" t="n">
        <v>541276</v>
      </c>
      <c r="B417" s="12" t="n">
        <v>40560</v>
      </c>
      <c r="C417" t="n">
        <v>15316</v>
      </c>
      <c r="D417" t="n">
        <v>1</v>
      </c>
      <c r="E417" t="n">
        <v>100</v>
      </c>
      <c r="F417" s="9" t="n">
        <v>165</v>
      </c>
    </row>
    <row r="418">
      <c r="A418" t="n">
        <v>541278</v>
      </c>
      <c r="B418" s="12" t="n">
        <v>40560</v>
      </c>
      <c r="C418" t="n">
        <v>14135</v>
      </c>
      <c r="D418" t="n">
        <v>5</v>
      </c>
      <c r="E418" t="n">
        <v>52</v>
      </c>
      <c r="F418" s="9" t="n">
        <v>167.4</v>
      </c>
    </row>
    <row r="419">
      <c r="A419" t="n">
        <v>541279</v>
      </c>
      <c r="B419" s="12" t="n">
        <v>40560</v>
      </c>
      <c r="C419" t="n">
        <v>18223</v>
      </c>
      <c r="D419" t="n">
        <v>32</v>
      </c>
      <c r="E419" t="n">
        <v>356</v>
      </c>
      <c r="F419" s="9" t="n">
        <v>635.8</v>
      </c>
    </row>
    <row r="420">
      <c r="A420" t="n">
        <v>541280</v>
      </c>
      <c r="B420" s="12" t="n">
        <v>40560</v>
      </c>
      <c r="C420" t="n">
        <v>15296</v>
      </c>
      <c r="D420" t="n">
        <v>61</v>
      </c>
      <c r="E420" t="n">
        <v>679</v>
      </c>
      <c r="F420" s="9" t="n">
        <v>1199.33</v>
      </c>
    </row>
    <row r="421">
      <c r="A421" t="n">
        <v>541281</v>
      </c>
      <c r="B421" s="12" t="n">
        <v>40560</v>
      </c>
      <c r="C421" t="n">
        <v>17988</v>
      </c>
      <c r="D421" t="n">
        <v>13</v>
      </c>
      <c r="E421" t="n">
        <v>14</v>
      </c>
      <c r="F421" s="9" t="n">
        <v>64.98999999999999</v>
      </c>
    </row>
    <row r="422">
      <c r="A422" t="n">
        <v>541282</v>
      </c>
      <c r="B422" s="12" t="n">
        <v>40560</v>
      </c>
      <c r="C422" t="n">
        <v>17690</v>
      </c>
      <c r="D422" t="n">
        <v>49</v>
      </c>
      <c r="E422" t="n">
        <v>304</v>
      </c>
      <c r="F422" s="9" t="n">
        <v>882.75</v>
      </c>
    </row>
    <row r="423">
      <c r="A423" t="n">
        <v>541283</v>
      </c>
      <c r="B423" s="12" t="n">
        <v>40560</v>
      </c>
      <c r="C423" t="n">
        <v>12820</v>
      </c>
      <c r="D423" t="n">
        <v>11</v>
      </c>
      <c r="E423" t="n">
        <v>146</v>
      </c>
      <c r="F423" s="9" t="n">
        <v>170.46</v>
      </c>
    </row>
    <row r="424">
      <c r="A424" t="n">
        <v>541285</v>
      </c>
      <c r="B424" s="12" t="n">
        <v>40560</v>
      </c>
      <c r="C424" t="n">
        <v>13001</v>
      </c>
      <c r="D424" t="n">
        <v>31</v>
      </c>
      <c r="E424" t="n">
        <v>447</v>
      </c>
      <c r="F424" s="9" t="n">
        <v>805.45</v>
      </c>
    </row>
    <row r="425">
      <c r="A425" t="n">
        <v>541286</v>
      </c>
      <c r="B425" s="12" t="n">
        <v>40560</v>
      </c>
      <c r="C425" t="n">
        <v>13982</v>
      </c>
      <c r="D425" t="n">
        <v>29</v>
      </c>
      <c r="E425" t="n">
        <v>304</v>
      </c>
      <c r="F425" s="9" t="n">
        <v>475.2</v>
      </c>
    </row>
    <row r="426">
      <c r="A426" t="n">
        <v>541287</v>
      </c>
      <c r="B426" s="12" t="n">
        <v>40560</v>
      </c>
      <c r="C426" t="n">
        <v>14101</v>
      </c>
      <c r="D426" t="n">
        <v>3</v>
      </c>
      <c r="E426" t="n">
        <v>664</v>
      </c>
      <c r="F426" s="9" t="n">
        <v>751.6</v>
      </c>
    </row>
    <row r="427">
      <c r="A427" t="n">
        <v>541288</v>
      </c>
      <c r="B427" s="12" t="n">
        <v>40560</v>
      </c>
      <c r="C427" t="n">
        <v>14525</v>
      </c>
      <c r="D427" t="n">
        <v>7</v>
      </c>
      <c r="E427" t="n">
        <v>135</v>
      </c>
      <c r="F427" s="9" t="n">
        <v>264.65</v>
      </c>
    </row>
    <row r="428">
      <c r="A428" t="n">
        <v>541289</v>
      </c>
      <c r="B428" s="12" t="n">
        <v>40560</v>
      </c>
      <c r="C428" t="n">
        <v>14606</v>
      </c>
      <c r="D428" t="n">
        <v>40</v>
      </c>
      <c r="E428" t="n">
        <v>76</v>
      </c>
      <c r="F428" s="9" t="n">
        <v>208.32</v>
      </c>
    </row>
    <row r="429">
      <c r="A429" t="n">
        <v>541290</v>
      </c>
      <c r="B429" s="12" t="n">
        <v>40560</v>
      </c>
      <c r="C429" t="n">
        <v>17288</v>
      </c>
      <c r="D429" t="n">
        <v>5</v>
      </c>
      <c r="E429" t="n">
        <v>132</v>
      </c>
      <c r="F429" s="9" t="n">
        <v>103.56</v>
      </c>
    </row>
    <row r="430">
      <c r="A430" t="n">
        <v>541291</v>
      </c>
      <c r="B430" s="12" t="n">
        <v>40560</v>
      </c>
      <c r="C430" t="n">
        <v>14667</v>
      </c>
      <c r="D430" t="n">
        <v>24</v>
      </c>
      <c r="E430" t="n">
        <v>205</v>
      </c>
      <c r="F430" s="9" t="n">
        <v>280.61</v>
      </c>
    </row>
    <row r="431">
      <c r="A431" t="n">
        <v>541292</v>
      </c>
      <c r="B431" s="12" t="n">
        <v>40560</v>
      </c>
      <c r="C431" t="n">
        <v>15596</v>
      </c>
      <c r="D431" t="n">
        <v>21</v>
      </c>
      <c r="E431" t="n">
        <v>133</v>
      </c>
      <c r="F431" s="9" t="n">
        <v>375.15</v>
      </c>
    </row>
    <row r="432">
      <c r="A432" t="n">
        <v>541293</v>
      </c>
      <c r="B432" s="12" t="n">
        <v>40560</v>
      </c>
      <c r="C432" t="n">
        <v>15311</v>
      </c>
      <c r="D432" t="n">
        <v>35</v>
      </c>
      <c r="E432" t="n">
        <v>145</v>
      </c>
      <c r="F432" s="9" t="n">
        <v>394.57</v>
      </c>
    </row>
    <row r="433">
      <c r="A433" t="n">
        <v>541294</v>
      </c>
      <c r="B433" s="12" t="n">
        <v>40560</v>
      </c>
      <c r="C433" t="n">
        <v>14898</v>
      </c>
      <c r="D433" t="n">
        <v>6</v>
      </c>
      <c r="E433" t="n">
        <v>96</v>
      </c>
      <c r="F433" s="9" t="n">
        <v>157.2</v>
      </c>
    </row>
    <row r="434">
      <c r="A434" t="n">
        <v>541302</v>
      </c>
      <c r="B434" s="12" t="n">
        <v>40560</v>
      </c>
      <c r="C434" t="n">
        <v>13769</v>
      </c>
      <c r="D434" t="n">
        <v>19</v>
      </c>
      <c r="E434" t="n">
        <v>166</v>
      </c>
      <c r="F434" s="9" t="n">
        <v>304.02</v>
      </c>
    </row>
    <row r="435">
      <c r="A435" t="n">
        <v>541316</v>
      </c>
      <c r="B435" s="12" t="n">
        <v>40560</v>
      </c>
      <c r="C435" t="n">
        <v>13209</v>
      </c>
      <c r="D435" t="n">
        <v>6</v>
      </c>
      <c r="E435" t="n">
        <v>43</v>
      </c>
      <c r="F435" s="9" t="n">
        <v>111.35</v>
      </c>
    </row>
    <row r="436">
      <c r="A436" t="n">
        <v>541357</v>
      </c>
      <c r="B436" s="12" t="n">
        <v>40560</v>
      </c>
      <c r="C436" t="n">
        <v>14238</v>
      </c>
      <c r="D436" t="n">
        <v>8</v>
      </c>
      <c r="E436" t="n">
        <v>111</v>
      </c>
      <c r="F436" s="9" t="n">
        <v>146.85</v>
      </c>
    </row>
    <row r="437">
      <c r="A437" t="n">
        <v>541362</v>
      </c>
      <c r="B437" s="12" t="n">
        <v>40560</v>
      </c>
      <c r="C437" t="n">
        <v>17730</v>
      </c>
      <c r="D437" t="n">
        <v>17</v>
      </c>
      <c r="E437" t="n">
        <v>262</v>
      </c>
      <c r="F437" s="9" t="n">
        <v>311.48</v>
      </c>
    </row>
    <row r="438">
      <c r="A438" t="n">
        <v>541370</v>
      </c>
      <c r="B438" s="12" t="n">
        <v>40560</v>
      </c>
      <c r="C438" t="n">
        <v>18179</v>
      </c>
      <c r="D438" t="n">
        <v>17</v>
      </c>
      <c r="E438" t="n">
        <v>156</v>
      </c>
      <c r="F438" s="9" t="n">
        <v>287.1</v>
      </c>
    </row>
    <row r="439">
      <c r="A439" t="n">
        <v>541371</v>
      </c>
      <c r="B439" s="12" t="n">
        <v>40560</v>
      </c>
      <c r="C439" t="n">
        <v>13983</v>
      </c>
      <c r="D439" t="n">
        <v>34</v>
      </c>
      <c r="E439" t="n">
        <v>177</v>
      </c>
      <c r="F439" s="9" t="n">
        <v>322.78</v>
      </c>
    </row>
    <row r="440">
      <c r="A440" t="n">
        <v>541391</v>
      </c>
      <c r="B440" s="12" t="n">
        <v>40560</v>
      </c>
      <c r="C440" t="n">
        <v>13983</v>
      </c>
      <c r="D440" t="n">
        <v>1</v>
      </c>
      <c r="E440" t="n">
        <v>12</v>
      </c>
      <c r="F440" s="9" t="n">
        <v>7.8</v>
      </c>
    </row>
    <row r="441">
      <c r="A441" t="n">
        <v>541400</v>
      </c>
      <c r="B441" s="12" t="n">
        <v>40560</v>
      </c>
      <c r="C441" t="n">
        <v>13929</v>
      </c>
      <c r="D441" t="n">
        <v>2</v>
      </c>
      <c r="E441" t="n">
        <v>43</v>
      </c>
      <c r="F441" s="9" t="n">
        <v>412.85</v>
      </c>
    </row>
    <row r="442">
      <c r="A442" t="n">
        <v>541406</v>
      </c>
      <c r="B442" s="12" t="n">
        <v>40560</v>
      </c>
      <c r="C442" t="n">
        <v>14657</v>
      </c>
      <c r="D442" t="n">
        <v>62</v>
      </c>
      <c r="E442" t="n">
        <v>209</v>
      </c>
      <c r="F442" s="9" t="n">
        <v>416.08</v>
      </c>
    </row>
    <row r="443">
      <c r="A443" t="n">
        <v>541407</v>
      </c>
      <c r="B443" s="12" t="n">
        <v>40560</v>
      </c>
      <c r="C443" t="n">
        <v>13199</v>
      </c>
      <c r="D443" t="n">
        <v>1</v>
      </c>
      <c r="E443" t="n">
        <v>144</v>
      </c>
      <c r="F443" s="9" t="n">
        <v>152.64</v>
      </c>
    </row>
    <row r="444">
      <c r="A444" t="n">
        <v>541408</v>
      </c>
      <c r="B444" s="12" t="n">
        <v>40560</v>
      </c>
      <c r="C444" t="n">
        <v>15738</v>
      </c>
      <c r="D444" t="n">
        <v>12</v>
      </c>
      <c r="E444" t="n">
        <v>186</v>
      </c>
      <c r="F444" s="9" t="n">
        <v>316.5</v>
      </c>
    </row>
    <row r="445">
      <c r="A445" t="n">
        <v>541409</v>
      </c>
      <c r="B445" s="12" t="n">
        <v>40560</v>
      </c>
      <c r="C445" t="n">
        <v>13246</v>
      </c>
      <c r="D445" t="n">
        <v>4</v>
      </c>
      <c r="E445" t="n">
        <v>340</v>
      </c>
      <c r="F445" s="9" t="n">
        <v>347.04</v>
      </c>
    </row>
    <row r="446">
      <c r="A446" t="n">
        <v>541410</v>
      </c>
      <c r="B446" s="12" t="n">
        <v>40560</v>
      </c>
      <c r="C446" t="n">
        <v>13089</v>
      </c>
      <c r="D446" t="n">
        <v>51</v>
      </c>
      <c r="E446" t="n">
        <v>617</v>
      </c>
      <c r="F446" s="9" t="n">
        <v>1207.13</v>
      </c>
    </row>
    <row r="447">
      <c r="A447" t="n">
        <v>541411</v>
      </c>
      <c r="B447" s="12" t="n">
        <v>40560</v>
      </c>
      <c r="C447" t="n">
        <v>17961</v>
      </c>
      <c r="D447" t="n">
        <v>1</v>
      </c>
      <c r="E447" t="n">
        <v>5</v>
      </c>
      <c r="F447" s="9" t="n">
        <v>9.75</v>
      </c>
    </row>
    <row r="448">
      <c r="A448" t="n">
        <v>541413</v>
      </c>
      <c r="B448" s="12" t="n">
        <v>40560</v>
      </c>
      <c r="C448" t="n">
        <v>13859</v>
      </c>
      <c r="D448" t="n">
        <v>28</v>
      </c>
      <c r="E448" t="n">
        <v>129</v>
      </c>
      <c r="F448" s="9" t="n">
        <v>201.16</v>
      </c>
    </row>
    <row r="449">
      <c r="A449" t="n">
        <v>541414</v>
      </c>
      <c r="B449" s="12" t="n">
        <v>40560</v>
      </c>
      <c r="C449" t="n">
        <v>18212</v>
      </c>
      <c r="D449" t="n">
        <v>34</v>
      </c>
      <c r="E449" t="n">
        <v>92</v>
      </c>
      <c r="F449" s="9" t="n">
        <v>216.07</v>
      </c>
    </row>
    <row r="450">
      <c r="A450" t="n">
        <v>541417</v>
      </c>
      <c r="B450" s="12" t="n">
        <v>40560</v>
      </c>
      <c r="C450" t="n">
        <v>16033</v>
      </c>
      <c r="D450" t="n">
        <v>42</v>
      </c>
      <c r="E450" t="n">
        <v>102</v>
      </c>
      <c r="F450" s="9" t="n">
        <v>262.96</v>
      </c>
    </row>
    <row r="451">
      <c r="A451" t="n">
        <v>541420</v>
      </c>
      <c r="B451" s="12" t="n">
        <v>40560</v>
      </c>
      <c r="C451" t="n">
        <v>16670</v>
      </c>
      <c r="D451" t="n">
        <v>1</v>
      </c>
      <c r="E451" t="n">
        <v>2</v>
      </c>
      <c r="F451" s="9" t="n">
        <v>5.9</v>
      </c>
    </row>
    <row r="452">
      <c r="A452" t="n">
        <v>541425</v>
      </c>
      <c r="B452" s="12" t="n">
        <v>40561</v>
      </c>
      <c r="C452" t="n">
        <v>15513</v>
      </c>
      <c r="D452" t="n">
        <v>1</v>
      </c>
      <c r="E452" t="n">
        <v>144</v>
      </c>
      <c r="F452" s="9" t="n">
        <v>79.2</v>
      </c>
    </row>
    <row r="453">
      <c r="A453" t="n">
        <v>541426</v>
      </c>
      <c r="B453" s="12" t="n">
        <v>40561</v>
      </c>
      <c r="C453" t="n">
        <v>18233</v>
      </c>
      <c r="D453" t="n">
        <v>1</v>
      </c>
      <c r="E453" t="n">
        <v>4</v>
      </c>
      <c r="F453" s="9" t="n">
        <v>440</v>
      </c>
    </row>
    <row r="454">
      <c r="A454" t="n">
        <v>541427</v>
      </c>
      <c r="B454" s="12" t="n">
        <v>40561</v>
      </c>
      <c r="C454" t="n">
        <v>17018</v>
      </c>
      <c r="D454" t="n">
        <v>6</v>
      </c>
      <c r="E454" t="n">
        <v>60</v>
      </c>
      <c r="F454" s="9" t="n">
        <v>405</v>
      </c>
    </row>
    <row r="455">
      <c r="A455" t="n">
        <v>541428</v>
      </c>
      <c r="B455" s="12" t="n">
        <v>40561</v>
      </c>
      <c r="C455" t="n">
        <v>14242</v>
      </c>
      <c r="D455" t="n">
        <v>8</v>
      </c>
      <c r="E455" t="n">
        <v>53</v>
      </c>
      <c r="F455" s="9" t="n">
        <v>138.35</v>
      </c>
    </row>
    <row r="456">
      <c r="A456" t="n">
        <v>541429</v>
      </c>
      <c r="B456" s="12" t="n">
        <v>40561</v>
      </c>
      <c r="C456" t="n">
        <v>14688</v>
      </c>
      <c r="D456" t="n">
        <v>19</v>
      </c>
      <c r="E456" t="n">
        <v>278</v>
      </c>
      <c r="F456" s="9" t="n">
        <v>302.22</v>
      </c>
    </row>
    <row r="457">
      <c r="A457" t="n">
        <v>541431</v>
      </c>
      <c r="B457" s="12" t="n">
        <v>40561</v>
      </c>
      <c r="C457" t="n">
        <v>12346</v>
      </c>
      <c r="D457" t="n">
        <v>1</v>
      </c>
      <c r="E457" t="n">
        <v>74215</v>
      </c>
      <c r="F457" s="9" t="n">
        <v>77183.60000000001</v>
      </c>
    </row>
    <row r="458">
      <c r="A458" t="n">
        <v>541432</v>
      </c>
      <c r="B458" s="12" t="n">
        <v>40561</v>
      </c>
      <c r="C458" t="n">
        <v>12748</v>
      </c>
      <c r="D458" t="n">
        <v>4</v>
      </c>
      <c r="E458" t="n">
        <v>49</v>
      </c>
      <c r="F458" s="9" t="n">
        <v>158.95</v>
      </c>
    </row>
    <row r="459">
      <c r="A459" t="n">
        <v>541435</v>
      </c>
      <c r="B459" s="12" t="n">
        <v>40561</v>
      </c>
      <c r="C459" t="n">
        <v>13898</v>
      </c>
      <c r="D459" t="n">
        <v>12</v>
      </c>
      <c r="E459" t="n">
        <v>133</v>
      </c>
      <c r="F459" s="9" t="n">
        <v>155.93</v>
      </c>
    </row>
    <row r="460">
      <c r="A460" t="n">
        <v>541436</v>
      </c>
      <c r="B460" s="12" t="n">
        <v>40561</v>
      </c>
      <c r="C460" t="n">
        <v>15291</v>
      </c>
      <c r="D460" t="n">
        <v>5</v>
      </c>
      <c r="E460" t="n">
        <v>76</v>
      </c>
      <c r="F460" s="9" t="n">
        <v>315</v>
      </c>
    </row>
    <row r="461">
      <c r="A461" t="n">
        <v>541439</v>
      </c>
      <c r="B461" s="12" t="n">
        <v>40561</v>
      </c>
      <c r="C461" t="n">
        <v>16948</v>
      </c>
      <c r="D461" t="n">
        <v>5</v>
      </c>
      <c r="E461" t="n">
        <v>96</v>
      </c>
      <c r="F461" s="9" t="n">
        <v>69.59999999999999</v>
      </c>
    </row>
    <row r="462">
      <c r="A462" t="n">
        <v>541473</v>
      </c>
      <c r="B462" s="12" t="n">
        <v>40561</v>
      </c>
      <c r="C462" t="n">
        <v>17491</v>
      </c>
      <c r="D462" t="n">
        <v>8</v>
      </c>
      <c r="E462" t="n">
        <v>240</v>
      </c>
      <c r="F462" s="9" t="n">
        <v>305.52</v>
      </c>
    </row>
    <row r="463">
      <c r="A463" t="n">
        <v>541474</v>
      </c>
      <c r="B463" s="12" t="n">
        <v>40561</v>
      </c>
      <c r="C463" t="n">
        <v>16997</v>
      </c>
      <c r="D463" t="n">
        <v>4</v>
      </c>
      <c r="E463" t="n">
        <v>200</v>
      </c>
      <c r="F463" s="9" t="n">
        <v>390</v>
      </c>
    </row>
    <row r="464">
      <c r="A464" t="n">
        <v>541479</v>
      </c>
      <c r="B464" s="12" t="n">
        <v>40561</v>
      </c>
      <c r="C464" t="n">
        <v>16422</v>
      </c>
      <c r="D464" t="n">
        <v>7</v>
      </c>
      <c r="E464" t="n">
        <v>1108</v>
      </c>
      <c r="F464" s="9" t="n">
        <v>707.88</v>
      </c>
    </row>
    <row r="465">
      <c r="A465" t="n">
        <v>541481</v>
      </c>
      <c r="B465" s="12" t="n">
        <v>40561</v>
      </c>
      <c r="C465" t="n">
        <v>14696</v>
      </c>
      <c r="D465" t="n">
        <v>16</v>
      </c>
      <c r="E465" t="n">
        <v>147</v>
      </c>
      <c r="F465" s="9" t="n">
        <v>293.63</v>
      </c>
    </row>
    <row r="466">
      <c r="A466" t="n">
        <v>541483</v>
      </c>
      <c r="B466" s="12" t="n">
        <v>40561</v>
      </c>
      <c r="C466" t="n">
        <v>15395</v>
      </c>
      <c r="D466" t="n">
        <v>7</v>
      </c>
      <c r="E466" t="n">
        <v>17</v>
      </c>
      <c r="F466" s="9" t="n">
        <v>107.45</v>
      </c>
    </row>
    <row r="467">
      <c r="A467" t="n">
        <v>541484</v>
      </c>
      <c r="B467" s="12" t="n">
        <v>40561</v>
      </c>
      <c r="C467" t="n">
        <v>16814</v>
      </c>
      <c r="D467" t="n">
        <v>12</v>
      </c>
      <c r="E467" t="n">
        <v>117</v>
      </c>
      <c r="F467" s="9" t="n">
        <v>193.09</v>
      </c>
    </row>
    <row r="468">
      <c r="A468" t="n">
        <v>541485</v>
      </c>
      <c r="B468" s="12" t="n">
        <v>40561</v>
      </c>
      <c r="C468" t="n">
        <v>18118</v>
      </c>
      <c r="D468" t="n">
        <v>97</v>
      </c>
      <c r="E468" t="n">
        <v>229</v>
      </c>
      <c r="F468" s="9" t="n">
        <v>287.15</v>
      </c>
    </row>
    <row r="469">
      <c r="A469" t="n">
        <v>541486</v>
      </c>
      <c r="B469" s="12" t="n">
        <v>40561</v>
      </c>
      <c r="C469" t="n">
        <v>18109</v>
      </c>
      <c r="D469" t="n">
        <v>17</v>
      </c>
      <c r="E469" t="n">
        <v>99</v>
      </c>
      <c r="F469" s="9" t="n">
        <v>129.51</v>
      </c>
    </row>
    <row r="470">
      <c r="A470" t="n">
        <v>541488</v>
      </c>
      <c r="B470" s="12" t="n">
        <v>40561</v>
      </c>
      <c r="C470" t="n">
        <v>15061</v>
      </c>
      <c r="D470" t="n">
        <v>13</v>
      </c>
      <c r="E470" t="n">
        <v>518</v>
      </c>
      <c r="F470" s="9" t="n">
        <v>780.5</v>
      </c>
    </row>
    <row r="471">
      <c r="A471" t="n">
        <v>541489</v>
      </c>
      <c r="B471" s="12" t="n">
        <v>40561</v>
      </c>
      <c r="C471" t="n">
        <v>15023</v>
      </c>
      <c r="D471" t="n">
        <v>65</v>
      </c>
      <c r="E471" t="n">
        <v>347</v>
      </c>
      <c r="F471" s="9" t="n">
        <v>554.95</v>
      </c>
    </row>
    <row r="472">
      <c r="A472" t="n">
        <v>541490</v>
      </c>
      <c r="B472" s="12" t="n">
        <v>40561</v>
      </c>
      <c r="C472" t="n">
        <v>13984</v>
      </c>
      <c r="D472" t="n">
        <v>4</v>
      </c>
      <c r="E472" t="n">
        <v>61</v>
      </c>
      <c r="F472" s="9" t="n">
        <v>129.95</v>
      </c>
    </row>
    <row r="473">
      <c r="A473" t="n">
        <v>541500</v>
      </c>
      <c r="B473" s="12" t="n">
        <v>40561</v>
      </c>
      <c r="C473" t="n">
        <v>18041</v>
      </c>
      <c r="D473" t="n">
        <v>14</v>
      </c>
      <c r="E473" t="n">
        <v>191</v>
      </c>
      <c r="F473" s="9" t="n">
        <v>145.23</v>
      </c>
    </row>
    <row r="474">
      <c r="A474" t="n">
        <v>541504</v>
      </c>
      <c r="B474" s="12" t="n">
        <v>40561</v>
      </c>
      <c r="C474" t="n">
        <v>14415</v>
      </c>
      <c r="D474" t="n">
        <v>26</v>
      </c>
      <c r="E474" t="n">
        <v>73</v>
      </c>
      <c r="F474" s="9" t="n">
        <v>233.05</v>
      </c>
    </row>
    <row r="475">
      <c r="A475" t="n">
        <v>541509</v>
      </c>
      <c r="B475" s="12" t="n">
        <v>40561</v>
      </c>
      <c r="C475" t="n">
        <v>13263</v>
      </c>
      <c r="D475" t="n">
        <v>39</v>
      </c>
      <c r="E475" t="n">
        <v>106</v>
      </c>
      <c r="F475" s="9" t="n">
        <v>141.66</v>
      </c>
    </row>
    <row r="476">
      <c r="A476" t="n">
        <v>541510</v>
      </c>
      <c r="B476" s="12" t="n">
        <v>40561</v>
      </c>
      <c r="C476" t="n">
        <v>14428</v>
      </c>
      <c r="D476" t="n">
        <v>24</v>
      </c>
      <c r="E476" t="n">
        <v>56</v>
      </c>
      <c r="F476" s="9" t="n">
        <v>203.55</v>
      </c>
    </row>
    <row r="477">
      <c r="A477" t="n">
        <v>541511</v>
      </c>
      <c r="B477" s="12" t="n">
        <v>40561</v>
      </c>
      <c r="C477" t="n">
        <v>17576</v>
      </c>
      <c r="D477" t="n">
        <v>19</v>
      </c>
      <c r="E477" t="n">
        <v>53</v>
      </c>
      <c r="F477" s="9" t="n">
        <v>125.07</v>
      </c>
    </row>
    <row r="478">
      <c r="A478" t="n">
        <v>541513</v>
      </c>
      <c r="B478" s="12" t="n">
        <v>40561</v>
      </c>
      <c r="C478" t="n">
        <v>17576</v>
      </c>
      <c r="D478" t="n">
        <v>1</v>
      </c>
      <c r="E478" t="n">
        <v>12</v>
      </c>
      <c r="F478" s="9" t="n">
        <v>15</v>
      </c>
    </row>
    <row r="479">
      <c r="A479" t="n">
        <v>541521</v>
      </c>
      <c r="B479" s="12" t="n">
        <v>40562</v>
      </c>
      <c r="C479" t="n">
        <v>15298</v>
      </c>
      <c r="D479" t="n">
        <v>7</v>
      </c>
      <c r="E479" t="n">
        <v>117</v>
      </c>
      <c r="F479" s="9" t="n">
        <v>169.74</v>
      </c>
    </row>
    <row r="480">
      <c r="A480" t="n">
        <v>541522</v>
      </c>
      <c r="B480" s="12" t="n">
        <v>40562</v>
      </c>
      <c r="C480" t="n">
        <v>17419</v>
      </c>
      <c r="D480" t="n">
        <v>18</v>
      </c>
      <c r="E480" t="n">
        <v>102</v>
      </c>
      <c r="F480" s="9" t="n">
        <v>330.2</v>
      </c>
    </row>
    <row r="481">
      <c r="A481" t="n">
        <v>541523</v>
      </c>
      <c r="B481" s="12" t="n">
        <v>40562</v>
      </c>
      <c r="C481" t="n">
        <v>17708</v>
      </c>
      <c r="D481" t="n">
        <v>25</v>
      </c>
      <c r="E481" t="n">
        <v>32</v>
      </c>
      <c r="F481" s="9" t="n">
        <v>106.85</v>
      </c>
    </row>
    <row r="482">
      <c r="A482" t="n">
        <v>541524</v>
      </c>
      <c r="B482" s="12" t="n">
        <v>40562</v>
      </c>
      <c r="C482" t="n">
        <v>17091</v>
      </c>
      <c r="D482" t="n">
        <v>37</v>
      </c>
      <c r="E482" t="n">
        <v>240</v>
      </c>
      <c r="F482" s="9" t="n">
        <v>594.7</v>
      </c>
    </row>
    <row r="483">
      <c r="A483" t="n">
        <v>541525</v>
      </c>
      <c r="B483" s="12" t="n">
        <v>40562</v>
      </c>
      <c r="C483" t="n">
        <v>14090</v>
      </c>
      <c r="D483" t="n">
        <v>1</v>
      </c>
      <c r="E483" t="n">
        <v>72</v>
      </c>
      <c r="F483" s="9" t="n">
        <v>76.31999999999999</v>
      </c>
    </row>
    <row r="484">
      <c r="A484" t="n">
        <v>541530</v>
      </c>
      <c r="B484" s="12" t="n">
        <v>40562</v>
      </c>
      <c r="C484" t="n">
        <v>14769</v>
      </c>
      <c r="D484" t="n">
        <v>35</v>
      </c>
      <c r="E484" t="n">
        <v>403</v>
      </c>
      <c r="F484" s="9" t="n">
        <v>523.98</v>
      </c>
    </row>
    <row r="485">
      <c r="A485" t="n">
        <v>541552</v>
      </c>
      <c r="B485" s="12" t="n">
        <v>40562</v>
      </c>
      <c r="C485" t="n">
        <v>15039</v>
      </c>
      <c r="D485" t="n">
        <v>39</v>
      </c>
      <c r="E485" t="n">
        <v>756</v>
      </c>
      <c r="F485" s="9" t="n">
        <v>739.29</v>
      </c>
    </row>
    <row r="486">
      <c r="A486" t="n">
        <v>541564</v>
      </c>
      <c r="B486" s="12" t="n">
        <v>40562</v>
      </c>
      <c r="C486" t="n">
        <v>16904</v>
      </c>
      <c r="D486" t="n">
        <v>44</v>
      </c>
      <c r="E486" t="n">
        <v>123</v>
      </c>
      <c r="F486" s="9" t="n">
        <v>188.46</v>
      </c>
    </row>
    <row r="487">
      <c r="A487" t="n">
        <v>541565</v>
      </c>
      <c r="B487" s="12" t="n">
        <v>40562</v>
      </c>
      <c r="C487" t="n">
        <v>14527</v>
      </c>
      <c r="D487" t="n">
        <v>19</v>
      </c>
      <c r="E487" t="n">
        <v>45</v>
      </c>
      <c r="F487" s="9" t="n">
        <v>172.15</v>
      </c>
    </row>
    <row r="488">
      <c r="A488" t="n">
        <v>541566</v>
      </c>
      <c r="B488" s="12" t="n">
        <v>40562</v>
      </c>
      <c r="C488" t="n">
        <v>17722</v>
      </c>
      <c r="D488" t="n">
        <v>30</v>
      </c>
      <c r="E488" t="n">
        <v>808</v>
      </c>
      <c r="F488" s="9" t="n">
        <v>833.4400000000001</v>
      </c>
    </row>
    <row r="489">
      <c r="A489" t="n">
        <v>541568</v>
      </c>
      <c r="B489" s="12" t="n">
        <v>40562</v>
      </c>
      <c r="C489" t="n">
        <v>15606</v>
      </c>
      <c r="D489" t="n">
        <v>10</v>
      </c>
      <c r="E489" t="n">
        <v>66</v>
      </c>
      <c r="F489" s="9" t="n">
        <v>305.6</v>
      </c>
    </row>
    <row r="490">
      <c r="A490" t="n">
        <v>541571</v>
      </c>
      <c r="B490" s="12" t="n">
        <v>40562</v>
      </c>
      <c r="C490" t="n">
        <v>12841</v>
      </c>
      <c r="D490" t="n">
        <v>22</v>
      </c>
      <c r="E490" t="n">
        <v>122</v>
      </c>
      <c r="F490" s="9" t="n">
        <v>149.83</v>
      </c>
    </row>
    <row r="491">
      <c r="A491" t="n">
        <v>541574</v>
      </c>
      <c r="B491" s="12" t="n">
        <v>40562</v>
      </c>
      <c r="C491" t="n">
        <v>12826</v>
      </c>
      <c r="D491" t="n">
        <v>16</v>
      </c>
      <c r="E491" t="n">
        <v>266</v>
      </c>
      <c r="F491" s="9" t="n">
        <v>212.72</v>
      </c>
    </row>
    <row r="492">
      <c r="A492" t="n">
        <v>541575</v>
      </c>
      <c r="B492" s="12" t="n">
        <v>40562</v>
      </c>
      <c r="C492" t="n">
        <v>15311</v>
      </c>
      <c r="D492" t="n">
        <v>33</v>
      </c>
      <c r="E492" t="n">
        <v>541</v>
      </c>
      <c r="F492" s="9" t="n">
        <v>577.02</v>
      </c>
    </row>
    <row r="493">
      <c r="A493" t="n">
        <v>541585</v>
      </c>
      <c r="B493" s="12" t="n">
        <v>40562</v>
      </c>
      <c r="C493" t="n">
        <v>14180</v>
      </c>
      <c r="D493" t="n">
        <v>14</v>
      </c>
      <c r="E493" t="n">
        <v>38</v>
      </c>
      <c r="F493" s="9" t="n">
        <v>275.5</v>
      </c>
    </row>
    <row r="494">
      <c r="A494" t="n">
        <v>541587</v>
      </c>
      <c r="B494" s="12" t="n">
        <v>40562</v>
      </c>
      <c r="C494" t="n">
        <v>17841</v>
      </c>
      <c r="D494" t="n">
        <v>14</v>
      </c>
      <c r="E494" t="n">
        <v>54</v>
      </c>
      <c r="F494" s="9" t="n">
        <v>202.93</v>
      </c>
    </row>
    <row r="495">
      <c r="A495" t="n">
        <v>541588</v>
      </c>
      <c r="B495" s="12" t="n">
        <v>40562</v>
      </c>
      <c r="C495" t="n">
        <v>14307</v>
      </c>
      <c r="D495" t="n">
        <v>31</v>
      </c>
      <c r="E495" t="n">
        <v>310</v>
      </c>
      <c r="F495" s="9" t="n">
        <v>487.45</v>
      </c>
    </row>
    <row r="496">
      <c r="A496" t="n">
        <v>541590</v>
      </c>
      <c r="B496" s="12" t="n">
        <v>40562</v>
      </c>
      <c r="C496" t="n">
        <v>13310</v>
      </c>
      <c r="D496" t="n">
        <v>27</v>
      </c>
      <c r="E496" t="n">
        <v>234</v>
      </c>
      <c r="F496" s="9" t="n">
        <v>410.18</v>
      </c>
    </row>
    <row r="497">
      <c r="A497" t="n">
        <v>541591</v>
      </c>
      <c r="B497" s="12" t="n">
        <v>40562</v>
      </c>
      <c r="C497" t="n">
        <v>15831</v>
      </c>
      <c r="D497" t="n">
        <v>17</v>
      </c>
      <c r="E497" t="n">
        <v>308</v>
      </c>
      <c r="F497" s="9" t="n">
        <v>309.94</v>
      </c>
    </row>
    <row r="498">
      <c r="A498" t="n">
        <v>541593</v>
      </c>
      <c r="B498" s="12" t="n">
        <v>40562</v>
      </c>
      <c r="C498" t="n">
        <v>17611</v>
      </c>
      <c r="D498" t="n">
        <v>46</v>
      </c>
      <c r="E498" t="n">
        <v>235</v>
      </c>
      <c r="F498" s="9" t="n">
        <v>321.4</v>
      </c>
    </row>
    <row r="499">
      <c r="A499" t="n">
        <v>541594</v>
      </c>
      <c r="B499" s="12" t="n">
        <v>40562</v>
      </c>
      <c r="C499" t="n">
        <v>14916</v>
      </c>
      <c r="D499" t="n">
        <v>15</v>
      </c>
      <c r="E499" t="n">
        <v>243</v>
      </c>
      <c r="F499" s="9" t="n">
        <v>295.05</v>
      </c>
    </row>
    <row r="500">
      <c r="A500" t="n">
        <v>541595</v>
      </c>
      <c r="B500" s="12" t="n">
        <v>40562</v>
      </c>
      <c r="C500" t="n">
        <v>14606</v>
      </c>
      <c r="D500" t="n">
        <v>19</v>
      </c>
      <c r="E500" t="n">
        <v>50</v>
      </c>
      <c r="F500" s="9" t="n">
        <v>101.06</v>
      </c>
    </row>
    <row r="501">
      <c r="A501" t="n">
        <v>541596</v>
      </c>
      <c r="B501" s="12" t="n">
        <v>40562</v>
      </c>
      <c r="C501" t="n">
        <v>17602</v>
      </c>
      <c r="D501" t="n">
        <v>103</v>
      </c>
      <c r="E501" t="n">
        <v>799</v>
      </c>
      <c r="F501" s="9" t="n">
        <v>767.05</v>
      </c>
    </row>
    <row r="502">
      <c r="A502" t="n">
        <v>541597</v>
      </c>
      <c r="B502" s="12" t="n">
        <v>40562</v>
      </c>
      <c r="C502" t="n">
        <v>14031</v>
      </c>
      <c r="D502" t="n">
        <v>6</v>
      </c>
      <c r="E502" t="n">
        <v>323</v>
      </c>
      <c r="F502" s="9" t="n">
        <v>456.27</v>
      </c>
    </row>
    <row r="503">
      <c r="A503" t="n">
        <v>541602</v>
      </c>
      <c r="B503" s="12" t="n">
        <v>40562</v>
      </c>
      <c r="C503" t="n">
        <v>17231</v>
      </c>
      <c r="D503" t="n">
        <v>28</v>
      </c>
      <c r="E503" t="n">
        <v>84</v>
      </c>
      <c r="F503" s="9" t="n">
        <v>150.98</v>
      </c>
    </row>
    <row r="504">
      <c r="A504" t="n">
        <v>541604</v>
      </c>
      <c r="B504" s="12" t="n">
        <v>40562</v>
      </c>
      <c r="C504" t="n">
        <v>14572</v>
      </c>
      <c r="D504" t="n">
        <v>54</v>
      </c>
      <c r="E504" t="n">
        <v>179</v>
      </c>
      <c r="F504" s="9" t="n">
        <v>331.03</v>
      </c>
    </row>
    <row r="505">
      <c r="A505" t="n">
        <v>541605</v>
      </c>
      <c r="B505" s="12" t="n">
        <v>40563</v>
      </c>
      <c r="C505" t="n">
        <v>13502</v>
      </c>
      <c r="D505" t="n">
        <v>4</v>
      </c>
      <c r="E505" t="n">
        <v>60</v>
      </c>
      <c r="F505" s="9" t="n">
        <v>114.6</v>
      </c>
    </row>
    <row r="506">
      <c r="A506" t="n">
        <v>541606</v>
      </c>
      <c r="B506" s="12" t="n">
        <v>40563</v>
      </c>
      <c r="C506" t="n">
        <v>14784</v>
      </c>
      <c r="D506" t="n">
        <v>4</v>
      </c>
      <c r="E506" t="n">
        <v>56</v>
      </c>
      <c r="F506" s="9" t="n">
        <v>114.68</v>
      </c>
    </row>
    <row r="507">
      <c r="A507" t="n">
        <v>541609</v>
      </c>
      <c r="B507" s="12" t="n">
        <v>40563</v>
      </c>
      <c r="C507" t="n">
        <v>15938</v>
      </c>
      <c r="D507" t="n">
        <v>5</v>
      </c>
      <c r="E507" t="n">
        <v>32</v>
      </c>
      <c r="F507" s="9" t="n">
        <v>74.90000000000001</v>
      </c>
    </row>
    <row r="508">
      <c r="A508" t="n">
        <v>541610</v>
      </c>
      <c r="B508" s="12" t="n">
        <v>40563</v>
      </c>
      <c r="C508" t="n">
        <v>16029</v>
      </c>
      <c r="D508" t="n">
        <v>3</v>
      </c>
      <c r="E508" t="n">
        <v>165</v>
      </c>
      <c r="F508" s="9" t="n">
        <v>429.15</v>
      </c>
    </row>
    <row r="509">
      <c r="A509" t="n">
        <v>541611</v>
      </c>
      <c r="B509" s="12" t="n">
        <v>40563</v>
      </c>
      <c r="C509" t="n">
        <v>16029</v>
      </c>
      <c r="D509" t="n">
        <v>2</v>
      </c>
      <c r="E509" t="n">
        <v>144</v>
      </c>
      <c r="F509" s="9" t="n">
        <v>528.48</v>
      </c>
    </row>
    <row r="510">
      <c r="A510" t="n">
        <v>541615</v>
      </c>
      <c r="B510" s="12" t="n">
        <v>40563</v>
      </c>
      <c r="C510" t="n">
        <v>16395</v>
      </c>
      <c r="D510" t="n">
        <v>19</v>
      </c>
      <c r="E510" t="n">
        <v>132</v>
      </c>
      <c r="F510" s="9" t="n">
        <v>149.42</v>
      </c>
    </row>
    <row r="511">
      <c r="A511" t="n">
        <v>541648</v>
      </c>
      <c r="B511" s="12" t="n">
        <v>40563</v>
      </c>
      <c r="C511" t="n">
        <v>17811</v>
      </c>
      <c r="D511" t="n">
        <v>32</v>
      </c>
      <c r="E511" t="n">
        <v>166</v>
      </c>
      <c r="F511" s="9" t="n">
        <v>337.7</v>
      </c>
    </row>
    <row r="512">
      <c r="A512" t="n">
        <v>541649</v>
      </c>
      <c r="B512" s="12" t="n">
        <v>40563</v>
      </c>
      <c r="C512" t="n">
        <v>17418</v>
      </c>
      <c r="D512" t="n">
        <v>12</v>
      </c>
      <c r="E512" t="n">
        <v>139</v>
      </c>
      <c r="F512" s="9" t="n">
        <v>167.39</v>
      </c>
    </row>
    <row r="513">
      <c r="A513" t="n">
        <v>541655</v>
      </c>
      <c r="B513" s="12" t="n">
        <v>40563</v>
      </c>
      <c r="C513" t="n">
        <v>14779</v>
      </c>
      <c r="D513" t="n">
        <v>31</v>
      </c>
      <c r="E513" t="n">
        <v>56</v>
      </c>
      <c r="F513" s="9" t="n">
        <v>262.55</v>
      </c>
    </row>
    <row r="514">
      <c r="A514" t="n">
        <v>541658</v>
      </c>
      <c r="B514" s="12" t="n">
        <v>40563</v>
      </c>
      <c r="C514" t="n">
        <v>15529</v>
      </c>
      <c r="D514" t="n">
        <v>58</v>
      </c>
      <c r="E514" t="n">
        <v>209</v>
      </c>
      <c r="F514" s="9" t="n">
        <v>246.88</v>
      </c>
    </row>
    <row r="515">
      <c r="A515" t="n">
        <v>541659</v>
      </c>
      <c r="B515" s="12" t="n">
        <v>40563</v>
      </c>
      <c r="C515" t="n">
        <v>15262</v>
      </c>
      <c r="D515" t="n">
        <v>10</v>
      </c>
      <c r="E515" t="n">
        <v>73</v>
      </c>
      <c r="F515" s="9" t="n">
        <v>178.95</v>
      </c>
    </row>
    <row r="516">
      <c r="A516" t="n">
        <v>541660</v>
      </c>
      <c r="B516" s="12" t="n">
        <v>40563</v>
      </c>
      <c r="C516" t="n">
        <v>17787</v>
      </c>
      <c r="D516" t="n">
        <v>42</v>
      </c>
      <c r="E516" t="n">
        <v>249</v>
      </c>
      <c r="F516" s="9" t="n">
        <v>482.26</v>
      </c>
    </row>
    <row r="517">
      <c r="A517" t="n">
        <v>541664</v>
      </c>
      <c r="B517" s="12" t="n">
        <v>40563</v>
      </c>
      <c r="C517" t="n">
        <v>17862</v>
      </c>
      <c r="D517" t="n">
        <v>11</v>
      </c>
      <c r="E517" t="n">
        <v>100</v>
      </c>
      <c r="F517" s="9" t="n">
        <v>330.9</v>
      </c>
    </row>
    <row r="518">
      <c r="A518" t="n">
        <v>541669</v>
      </c>
      <c r="B518" s="12" t="n">
        <v>40563</v>
      </c>
      <c r="C518" t="n">
        <v>17315</v>
      </c>
      <c r="D518" t="n">
        <v>19</v>
      </c>
      <c r="E518" t="n">
        <v>172</v>
      </c>
      <c r="F518" s="9" t="n">
        <v>331.76</v>
      </c>
    </row>
    <row r="519">
      <c r="A519" t="n">
        <v>541671</v>
      </c>
      <c r="B519" s="12" t="n">
        <v>40563</v>
      </c>
      <c r="C519" t="n">
        <v>14735</v>
      </c>
      <c r="D519" t="n">
        <v>15</v>
      </c>
      <c r="E519" t="n">
        <v>112</v>
      </c>
      <c r="F519" s="9" t="n">
        <v>398.6</v>
      </c>
    </row>
    <row r="520">
      <c r="A520" t="n">
        <v>541672</v>
      </c>
      <c r="B520" s="12" t="n">
        <v>40563</v>
      </c>
      <c r="C520" t="n">
        <v>14735</v>
      </c>
      <c r="D520" t="n">
        <v>5</v>
      </c>
      <c r="E520" t="n">
        <v>36</v>
      </c>
      <c r="F520" s="9" t="n">
        <v>135</v>
      </c>
    </row>
    <row r="521">
      <c r="A521" t="n">
        <v>541673</v>
      </c>
      <c r="B521" s="12" t="n">
        <v>40563</v>
      </c>
      <c r="C521" t="n">
        <v>14735</v>
      </c>
      <c r="D521" t="n">
        <v>3</v>
      </c>
      <c r="E521" t="n">
        <v>60</v>
      </c>
      <c r="F521" s="9" t="n">
        <v>120.6</v>
      </c>
    </row>
    <row r="522">
      <c r="A522" t="n">
        <v>541676</v>
      </c>
      <c r="B522" s="12" t="n">
        <v>40563</v>
      </c>
      <c r="C522" t="n">
        <v>15379</v>
      </c>
      <c r="D522" t="n">
        <v>33</v>
      </c>
      <c r="E522" t="n">
        <v>351</v>
      </c>
      <c r="F522" s="9" t="n">
        <v>530.48</v>
      </c>
    </row>
    <row r="523">
      <c r="A523" t="n">
        <v>541677</v>
      </c>
      <c r="B523" s="12" t="n">
        <v>40563</v>
      </c>
      <c r="C523" t="n">
        <v>12747</v>
      </c>
      <c r="D523" t="n">
        <v>5</v>
      </c>
      <c r="E523" t="n">
        <v>88</v>
      </c>
      <c r="F523" s="9" t="n">
        <v>303.04</v>
      </c>
    </row>
    <row r="524">
      <c r="A524" t="n">
        <v>541678</v>
      </c>
      <c r="B524" s="12" t="n">
        <v>40563</v>
      </c>
      <c r="C524" t="n">
        <v>17771</v>
      </c>
      <c r="D524" t="n">
        <v>22</v>
      </c>
      <c r="E524" t="n">
        <v>110</v>
      </c>
      <c r="F524" s="9" t="n">
        <v>115.8</v>
      </c>
    </row>
    <row r="525">
      <c r="A525" t="n">
        <v>541679</v>
      </c>
      <c r="B525" s="12" t="n">
        <v>40563</v>
      </c>
      <c r="C525" t="n">
        <v>15422</v>
      </c>
      <c r="D525" t="n">
        <v>3</v>
      </c>
      <c r="E525" t="n">
        <v>18</v>
      </c>
      <c r="F525" s="9" t="n">
        <v>55.5</v>
      </c>
    </row>
    <row r="526">
      <c r="A526" t="n">
        <v>541680</v>
      </c>
      <c r="B526" s="12" t="n">
        <v>40563</v>
      </c>
      <c r="C526" t="n">
        <v>14062</v>
      </c>
      <c r="D526" t="n">
        <v>16</v>
      </c>
      <c r="E526" t="n">
        <v>1059</v>
      </c>
      <c r="F526" s="9" t="n">
        <v>1652.27</v>
      </c>
    </row>
    <row r="527">
      <c r="A527" t="n">
        <v>541681</v>
      </c>
      <c r="B527" s="12" t="n">
        <v>40563</v>
      </c>
      <c r="C527" t="n">
        <v>13008</v>
      </c>
      <c r="D527" t="n">
        <v>14</v>
      </c>
      <c r="E527" t="n">
        <v>175</v>
      </c>
      <c r="F527" s="9" t="n">
        <v>229.47</v>
      </c>
    </row>
    <row r="528">
      <c r="A528" t="n">
        <v>541682</v>
      </c>
      <c r="B528" s="12" t="n">
        <v>40563</v>
      </c>
      <c r="C528" t="n">
        <v>14770</v>
      </c>
      <c r="D528" t="n">
        <v>17</v>
      </c>
      <c r="E528" t="n">
        <v>180</v>
      </c>
      <c r="F528" s="9" t="n">
        <v>278.6</v>
      </c>
    </row>
    <row r="529">
      <c r="A529" t="n">
        <v>541683</v>
      </c>
      <c r="B529" s="12" t="n">
        <v>40563</v>
      </c>
      <c r="C529" t="n">
        <v>14085</v>
      </c>
      <c r="D529" t="n">
        <v>31</v>
      </c>
      <c r="E529" t="n">
        <v>376</v>
      </c>
      <c r="F529" s="9" t="n">
        <v>330.48</v>
      </c>
    </row>
    <row r="530">
      <c r="A530" t="n">
        <v>541684</v>
      </c>
      <c r="B530" s="12" t="n">
        <v>40563</v>
      </c>
      <c r="C530" t="n">
        <v>15498</v>
      </c>
      <c r="D530" t="n">
        <v>106</v>
      </c>
      <c r="E530" t="n">
        <v>1126</v>
      </c>
      <c r="F530" s="9" t="n">
        <v>1761.18</v>
      </c>
    </row>
    <row r="531">
      <c r="A531" t="n">
        <v>541686</v>
      </c>
      <c r="B531" s="12" t="n">
        <v>40563</v>
      </c>
      <c r="C531" t="n">
        <v>16912</v>
      </c>
      <c r="D531" t="n">
        <v>13</v>
      </c>
      <c r="E531" t="n">
        <v>117</v>
      </c>
      <c r="F531" s="9" t="n">
        <v>377.3</v>
      </c>
    </row>
    <row r="532">
      <c r="A532" t="n">
        <v>541690</v>
      </c>
      <c r="B532" s="12" t="n">
        <v>40563</v>
      </c>
      <c r="C532" t="n">
        <v>15422</v>
      </c>
      <c r="D532" t="n">
        <v>3</v>
      </c>
      <c r="E532" t="n">
        <v>20</v>
      </c>
      <c r="F532" s="9" t="n">
        <v>42.2</v>
      </c>
    </row>
    <row r="533">
      <c r="A533" t="n">
        <v>541698</v>
      </c>
      <c r="B533" s="12" t="n">
        <v>40563</v>
      </c>
      <c r="C533" t="n">
        <v>14713</v>
      </c>
      <c r="D533" t="n">
        <v>36</v>
      </c>
      <c r="E533" t="n">
        <v>146</v>
      </c>
      <c r="F533" s="9" t="n">
        <v>222.24</v>
      </c>
    </row>
    <row r="534">
      <c r="A534" t="n">
        <v>541699</v>
      </c>
      <c r="B534" s="12" t="n">
        <v>40564</v>
      </c>
      <c r="C534" t="n">
        <v>17744</v>
      </c>
      <c r="D534" t="n">
        <v>16</v>
      </c>
      <c r="E534" t="n">
        <v>484</v>
      </c>
      <c r="F534" s="9" t="n">
        <v>301.96</v>
      </c>
    </row>
    <row r="535">
      <c r="A535" t="n">
        <v>541700</v>
      </c>
      <c r="B535" s="12" t="n">
        <v>40564</v>
      </c>
      <c r="C535" t="n">
        <v>15174</v>
      </c>
      <c r="D535" t="n">
        <v>11</v>
      </c>
      <c r="E535" t="n">
        <v>145</v>
      </c>
      <c r="F535" s="9" t="n">
        <v>135.75</v>
      </c>
    </row>
    <row r="536">
      <c r="A536" t="n">
        <v>541706</v>
      </c>
      <c r="B536" s="12" t="n">
        <v>40564</v>
      </c>
      <c r="C536" t="n">
        <v>18061</v>
      </c>
      <c r="D536" t="n">
        <v>5</v>
      </c>
      <c r="E536" t="n">
        <v>334</v>
      </c>
      <c r="F536" s="9" t="n">
        <v>304.02</v>
      </c>
    </row>
    <row r="537">
      <c r="A537" t="n">
        <v>541708</v>
      </c>
      <c r="B537" s="12" t="n">
        <v>40564</v>
      </c>
      <c r="C537" t="n">
        <v>18223</v>
      </c>
      <c r="D537" t="n">
        <v>1</v>
      </c>
      <c r="E537" t="n">
        <v>10</v>
      </c>
      <c r="F537" s="9" t="n">
        <v>19.5</v>
      </c>
    </row>
    <row r="538">
      <c r="A538" t="n">
        <v>541709</v>
      </c>
      <c r="B538" s="12" t="n">
        <v>40564</v>
      </c>
      <c r="C538" t="n">
        <v>17504</v>
      </c>
      <c r="D538" t="n">
        <v>27</v>
      </c>
      <c r="E538" t="n">
        <v>233</v>
      </c>
      <c r="F538" s="9" t="n">
        <v>441.15</v>
      </c>
    </row>
    <row r="539">
      <c r="A539" t="n">
        <v>541712</v>
      </c>
      <c r="B539" s="12" t="n">
        <v>40564</v>
      </c>
      <c r="C539" t="n">
        <v>17890</v>
      </c>
      <c r="D539" t="n">
        <v>29</v>
      </c>
      <c r="E539" t="n">
        <v>72</v>
      </c>
      <c r="F539" s="9" t="n">
        <v>123.88</v>
      </c>
    </row>
    <row r="540">
      <c r="A540" t="n">
        <v>541732</v>
      </c>
      <c r="B540" s="12" t="n">
        <v>40564</v>
      </c>
      <c r="C540" t="n">
        <v>16387</v>
      </c>
      <c r="D540" t="n">
        <v>4</v>
      </c>
      <c r="E540" t="n">
        <v>44</v>
      </c>
      <c r="F540" s="9" t="n">
        <v>94.36</v>
      </c>
    </row>
    <row r="541">
      <c r="A541" t="n">
        <v>541782</v>
      </c>
      <c r="B541" s="12" t="n">
        <v>40564</v>
      </c>
      <c r="C541" t="n">
        <v>13102</v>
      </c>
      <c r="D541" t="n">
        <v>1</v>
      </c>
      <c r="E541" t="n">
        <v>10</v>
      </c>
      <c r="F541" s="9" t="n">
        <v>8.5</v>
      </c>
    </row>
    <row r="542">
      <c r="A542" t="n">
        <v>541783</v>
      </c>
      <c r="B542" s="12" t="n">
        <v>40564</v>
      </c>
      <c r="C542" t="n">
        <v>16618</v>
      </c>
      <c r="D542" t="n">
        <v>35</v>
      </c>
      <c r="E542" t="n">
        <v>396</v>
      </c>
      <c r="F542" s="9" t="n">
        <v>728.16</v>
      </c>
    </row>
    <row r="543">
      <c r="A543" t="n">
        <v>541784</v>
      </c>
      <c r="B543" s="12" t="n">
        <v>40564</v>
      </c>
      <c r="C543" t="n">
        <v>17277</v>
      </c>
      <c r="D543" t="n">
        <v>52</v>
      </c>
      <c r="E543" t="n">
        <v>362</v>
      </c>
      <c r="F543" s="9" t="n">
        <v>717.02</v>
      </c>
    </row>
    <row r="544">
      <c r="A544" t="n">
        <v>541785</v>
      </c>
      <c r="B544" s="12" t="n">
        <v>40564</v>
      </c>
      <c r="C544" t="n">
        <v>14779</v>
      </c>
      <c r="D544" t="n">
        <v>4</v>
      </c>
      <c r="E544" t="n">
        <v>14</v>
      </c>
      <c r="F544" s="9" t="n">
        <v>85.59999999999999</v>
      </c>
    </row>
    <row r="545">
      <c r="A545" t="n">
        <v>541788</v>
      </c>
      <c r="B545" s="12" t="n">
        <v>40564</v>
      </c>
      <c r="C545" t="n">
        <v>13999</v>
      </c>
      <c r="D545" t="n">
        <v>15</v>
      </c>
      <c r="E545" t="n">
        <v>160</v>
      </c>
      <c r="F545" s="9" t="n">
        <v>307.6</v>
      </c>
    </row>
    <row r="546">
      <c r="A546" t="n">
        <v>541789</v>
      </c>
      <c r="B546" s="12" t="n">
        <v>40564</v>
      </c>
      <c r="C546" t="n">
        <v>14088</v>
      </c>
      <c r="D546" t="n">
        <v>93</v>
      </c>
      <c r="E546" t="n">
        <v>1927</v>
      </c>
      <c r="F546" s="9" t="n">
        <v>7544.91</v>
      </c>
    </row>
    <row r="547">
      <c r="A547" t="n">
        <v>541791</v>
      </c>
      <c r="B547" s="12" t="n">
        <v>40564</v>
      </c>
      <c r="C547" t="n">
        <v>16928</v>
      </c>
      <c r="D547" t="n">
        <v>5</v>
      </c>
      <c r="E547" t="n">
        <v>81</v>
      </c>
      <c r="F547" s="9" t="n">
        <v>101.25</v>
      </c>
    </row>
    <row r="548">
      <c r="A548" t="n">
        <v>541792</v>
      </c>
      <c r="B548" s="12" t="n">
        <v>40564</v>
      </c>
      <c r="C548" t="n">
        <v>17094</v>
      </c>
      <c r="D548" t="n">
        <v>14</v>
      </c>
      <c r="E548" t="n">
        <v>152</v>
      </c>
      <c r="F548" s="9" t="n">
        <v>302</v>
      </c>
    </row>
    <row r="549">
      <c r="A549" t="n">
        <v>541793</v>
      </c>
      <c r="B549" s="12" t="n">
        <v>40564</v>
      </c>
      <c r="C549" t="n">
        <v>13969</v>
      </c>
      <c r="D549" t="n">
        <v>19</v>
      </c>
      <c r="E549" t="n">
        <v>212</v>
      </c>
      <c r="F549" s="9" t="n">
        <v>345.24</v>
      </c>
    </row>
    <row r="550">
      <c r="A550" t="n">
        <v>541794</v>
      </c>
      <c r="B550" s="12" t="n">
        <v>40564</v>
      </c>
      <c r="C550" t="n">
        <v>17238</v>
      </c>
      <c r="D550" t="n">
        <v>26</v>
      </c>
      <c r="E550" t="n">
        <v>56</v>
      </c>
      <c r="F550" s="9" t="n">
        <v>138.55</v>
      </c>
    </row>
    <row r="551">
      <c r="A551" t="n">
        <v>541795</v>
      </c>
      <c r="B551" s="12" t="n">
        <v>40564</v>
      </c>
      <c r="C551" t="n">
        <v>14692</v>
      </c>
      <c r="D551" t="n">
        <v>27</v>
      </c>
      <c r="E551" t="n">
        <v>131</v>
      </c>
      <c r="F551" s="9" t="n">
        <v>259.6</v>
      </c>
    </row>
    <row r="552">
      <c r="A552" t="n">
        <v>541796</v>
      </c>
      <c r="B552" s="12" t="n">
        <v>40564</v>
      </c>
      <c r="C552" t="n">
        <v>14092</v>
      </c>
      <c r="D552" t="n">
        <v>19</v>
      </c>
      <c r="E552" t="n">
        <v>205</v>
      </c>
      <c r="F552" s="9" t="n">
        <v>318.5</v>
      </c>
    </row>
    <row r="553">
      <c r="A553" t="n">
        <v>541797</v>
      </c>
      <c r="B553" s="12" t="n">
        <v>40564</v>
      </c>
      <c r="C553" t="n">
        <v>12970</v>
      </c>
      <c r="D553" t="n">
        <v>6</v>
      </c>
      <c r="E553" t="n">
        <v>6</v>
      </c>
      <c r="F553" s="9" t="n">
        <v>17.2</v>
      </c>
    </row>
    <row r="554">
      <c r="A554" t="n">
        <v>541798</v>
      </c>
      <c r="B554" s="12" t="n">
        <v>40564</v>
      </c>
      <c r="C554" t="n">
        <v>15311</v>
      </c>
      <c r="D554" t="n">
        <v>16</v>
      </c>
      <c r="E554" t="n">
        <v>197</v>
      </c>
      <c r="F554" s="9" t="n">
        <v>387.87</v>
      </c>
    </row>
    <row r="555">
      <c r="A555" t="n">
        <v>541799</v>
      </c>
      <c r="B555" s="12" t="n">
        <v>40564</v>
      </c>
      <c r="C555" t="n">
        <v>12970</v>
      </c>
      <c r="D555" t="n">
        <v>2</v>
      </c>
      <c r="E555" t="n">
        <v>2</v>
      </c>
      <c r="F555" s="9" t="n">
        <v>6.6</v>
      </c>
    </row>
    <row r="556">
      <c r="A556" t="n">
        <v>541800</v>
      </c>
      <c r="B556" s="12" t="n">
        <v>40564</v>
      </c>
      <c r="C556" t="n">
        <v>15235</v>
      </c>
      <c r="D556" t="n">
        <v>10</v>
      </c>
      <c r="E556" t="n">
        <v>53</v>
      </c>
      <c r="F556" s="9" t="n">
        <v>169.75</v>
      </c>
    </row>
    <row r="557">
      <c r="A557" t="n">
        <v>541801</v>
      </c>
      <c r="B557" s="12" t="n">
        <v>40564</v>
      </c>
      <c r="C557" t="n">
        <v>15235</v>
      </c>
      <c r="D557" t="n">
        <v>9</v>
      </c>
      <c r="E557" t="n">
        <v>150</v>
      </c>
      <c r="F557" s="9" t="n">
        <v>91.8</v>
      </c>
    </row>
    <row r="558">
      <c r="A558" t="n">
        <v>541812</v>
      </c>
      <c r="B558" s="12" t="n">
        <v>40564</v>
      </c>
      <c r="C558" t="n">
        <v>16839</v>
      </c>
      <c r="D558" t="n">
        <v>3</v>
      </c>
      <c r="E558" t="n">
        <v>152</v>
      </c>
      <c r="F558" s="9" t="n">
        <v>357.12</v>
      </c>
    </row>
    <row r="559">
      <c r="A559" t="n">
        <v>541813</v>
      </c>
      <c r="B559" s="12" t="n">
        <v>40564</v>
      </c>
      <c r="C559" t="n">
        <v>18239</v>
      </c>
      <c r="D559" t="n">
        <v>21</v>
      </c>
      <c r="E559" t="n">
        <v>226</v>
      </c>
      <c r="F559" s="9" t="n">
        <v>424.32</v>
      </c>
    </row>
    <row r="560">
      <c r="A560" t="n">
        <v>541814</v>
      </c>
      <c r="B560" s="12" t="n">
        <v>40564</v>
      </c>
      <c r="C560" t="n">
        <v>17306</v>
      </c>
      <c r="D560" t="n">
        <v>6</v>
      </c>
      <c r="E560" t="n">
        <v>430</v>
      </c>
      <c r="F560" s="9" t="n">
        <v>748.9400000000001</v>
      </c>
    </row>
    <row r="561">
      <c r="A561" t="n">
        <v>541815</v>
      </c>
      <c r="B561" s="12" t="n">
        <v>40564</v>
      </c>
      <c r="C561" t="n">
        <v>18037</v>
      </c>
      <c r="D561" t="n">
        <v>2</v>
      </c>
      <c r="E561" t="n">
        <v>3</v>
      </c>
      <c r="F561" s="9" t="n">
        <v>8.25</v>
      </c>
    </row>
    <row r="562">
      <c r="A562" t="n">
        <v>541816</v>
      </c>
      <c r="B562" s="12" t="n">
        <v>40564</v>
      </c>
      <c r="C562" t="n">
        <v>17799</v>
      </c>
      <c r="D562" t="n">
        <v>73</v>
      </c>
      <c r="E562" t="n">
        <v>365</v>
      </c>
      <c r="F562" s="9" t="n">
        <v>614.38</v>
      </c>
    </row>
    <row r="563">
      <c r="A563" t="n">
        <v>541832</v>
      </c>
      <c r="B563" s="12" t="n">
        <v>40564</v>
      </c>
      <c r="C563" t="n">
        <v>17889</v>
      </c>
      <c r="D563" t="n">
        <v>11</v>
      </c>
      <c r="E563" t="n">
        <v>42</v>
      </c>
      <c r="F563" s="9" t="n">
        <v>99.34999999999999</v>
      </c>
    </row>
    <row r="564">
      <c r="A564" t="n">
        <v>541835</v>
      </c>
      <c r="B564" s="12" t="n">
        <v>40566</v>
      </c>
      <c r="C564" t="n">
        <v>17243</v>
      </c>
      <c r="D564" t="n">
        <v>9</v>
      </c>
      <c r="E564" t="n">
        <v>56</v>
      </c>
      <c r="F564" s="9" t="n">
        <v>161.8</v>
      </c>
    </row>
    <row r="565">
      <c r="A565" t="n">
        <v>541836</v>
      </c>
      <c r="B565" s="12" t="n">
        <v>40566</v>
      </c>
      <c r="C565" t="n">
        <v>15465</v>
      </c>
      <c r="D565" t="n">
        <v>4</v>
      </c>
      <c r="E565" t="n">
        <v>45</v>
      </c>
      <c r="F565" s="9" t="n">
        <v>394.05</v>
      </c>
    </row>
    <row r="566">
      <c r="A566" t="n">
        <v>541837</v>
      </c>
      <c r="B566" s="12" t="n">
        <v>40566</v>
      </c>
      <c r="C566" t="n">
        <v>17714</v>
      </c>
      <c r="D566" t="n">
        <v>10</v>
      </c>
      <c r="E566" t="n">
        <v>92</v>
      </c>
      <c r="F566" s="9" t="n">
        <v>153</v>
      </c>
    </row>
    <row r="567">
      <c r="A567" t="n">
        <v>541838</v>
      </c>
      <c r="B567" s="12" t="n">
        <v>40566</v>
      </c>
      <c r="C567" t="n">
        <v>12916</v>
      </c>
      <c r="D567" t="n">
        <v>37</v>
      </c>
      <c r="E567" t="n">
        <v>313</v>
      </c>
      <c r="F567" s="9" t="n">
        <v>807.05</v>
      </c>
    </row>
    <row r="568">
      <c r="A568" t="n">
        <v>541839</v>
      </c>
      <c r="B568" s="12" t="n">
        <v>40566</v>
      </c>
      <c r="C568" t="n">
        <v>17769</v>
      </c>
      <c r="D568" t="n">
        <v>33</v>
      </c>
      <c r="E568" t="n">
        <v>198</v>
      </c>
      <c r="F568" s="9" t="n">
        <v>370.41</v>
      </c>
    </row>
    <row r="569">
      <c r="A569" t="n">
        <v>541840</v>
      </c>
      <c r="B569" s="12" t="n">
        <v>40566</v>
      </c>
      <c r="C569" t="n">
        <v>15059</v>
      </c>
      <c r="D569" t="n">
        <v>1</v>
      </c>
      <c r="E569" t="n">
        <v>1</v>
      </c>
      <c r="F569" s="9" t="n">
        <v>2.95</v>
      </c>
    </row>
    <row r="570">
      <c r="A570" t="n">
        <v>541841</v>
      </c>
      <c r="B570" s="12" t="n">
        <v>40566</v>
      </c>
      <c r="C570" t="n">
        <v>14450</v>
      </c>
      <c r="D570" t="n">
        <v>11</v>
      </c>
      <c r="E570" t="n">
        <v>81</v>
      </c>
      <c r="F570" s="9" t="n">
        <v>161.03</v>
      </c>
    </row>
    <row r="571">
      <c r="A571" t="n">
        <v>541842</v>
      </c>
      <c r="B571" s="12" t="n">
        <v>40566</v>
      </c>
      <c r="C571" t="n">
        <v>16085</v>
      </c>
      <c r="D571" t="n">
        <v>28</v>
      </c>
      <c r="E571" t="n">
        <v>95</v>
      </c>
      <c r="F571" s="9" t="n">
        <v>181.35</v>
      </c>
    </row>
    <row r="572">
      <c r="A572" t="n">
        <v>541843</v>
      </c>
      <c r="B572" s="12" t="n">
        <v>40566</v>
      </c>
      <c r="C572" t="n">
        <v>13659</v>
      </c>
      <c r="D572" t="n">
        <v>61</v>
      </c>
      <c r="E572" t="n">
        <v>560</v>
      </c>
      <c r="F572" s="9" t="n">
        <v>1035.2</v>
      </c>
    </row>
    <row r="573">
      <c r="A573" t="n">
        <v>541844</v>
      </c>
      <c r="B573" s="12" t="n">
        <v>40566</v>
      </c>
      <c r="C573" t="n">
        <v>16931</v>
      </c>
      <c r="D573" t="n">
        <v>48</v>
      </c>
      <c r="E573" t="n">
        <v>128</v>
      </c>
      <c r="F573" s="9" t="n">
        <v>215.16</v>
      </c>
    </row>
    <row r="574">
      <c r="A574" t="n">
        <v>541845</v>
      </c>
      <c r="B574" s="12" t="n">
        <v>40566</v>
      </c>
      <c r="C574" t="n">
        <v>15167</v>
      </c>
      <c r="D574" t="n">
        <v>39</v>
      </c>
      <c r="E574" t="n">
        <v>65</v>
      </c>
      <c r="F574" s="9" t="n">
        <v>158.8</v>
      </c>
    </row>
    <row r="575">
      <c r="A575" t="n">
        <v>541846</v>
      </c>
      <c r="B575" s="12" t="n">
        <v>40566</v>
      </c>
      <c r="C575" t="n">
        <v>13050</v>
      </c>
      <c r="D575" t="n">
        <v>17</v>
      </c>
      <c r="E575" t="n">
        <v>191</v>
      </c>
      <c r="F575" s="9" t="n">
        <v>323.09</v>
      </c>
    </row>
    <row r="576">
      <c r="A576" t="n">
        <v>541847</v>
      </c>
      <c r="B576" s="12" t="n">
        <v>40566</v>
      </c>
      <c r="C576" t="n">
        <v>15443</v>
      </c>
      <c r="D576" t="n">
        <v>51</v>
      </c>
      <c r="E576" t="n">
        <v>182</v>
      </c>
      <c r="F576" s="9" t="n">
        <v>437.71</v>
      </c>
    </row>
    <row r="577">
      <c r="A577" t="n">
        <v>541848</v>
      </c>
      <c r="B577" s="12" t="n">
        <v>40566</v>
      </c>
      <c r="C577" t="n">
        <v>17611</v>
      </c>
      <c r="D577" t="n">
        <v>102</v>
      </c>
      <c r="E577" t="n">
        <v>365</v>
      </c>
      <c r="F577" s="9" t="n">
        <v>487.58</v>
      </c>
    </row>
    <row r="578">
      <c r="A578" t="n">
        <v>541849</v>
      </c>
      <c r="B578" s="12" t="n">
        <v>40566</v>
      </c>
      <c r="C578" t="n">
        <v>13230</v>
      </c>
      <c r="D578" t="n">
        <v>45</v>
      </c>
      <c r="E578" t="n">
        <v>75</v>
      </c>
      <c r="F578" s="9" t="n">
        <v>145.94</v>
      </c>
    </row>
    <row r="579">
      <c r="A579" t="n">
        <v>541850</v>
      </c>
      <c r="B579" s="12" t="n">
        <v>40566</v>
      </c>
      <c r="C579" t="n">
        <v>14224</v>
      </c>
      <c r="D579" t="n">
        <v>40</v>
      </c>
      <c r="E579" t="n">
        <v>99</v>
      </c>
      <c r="F579" s="9" t="n">
        <v>244.3</v>
      </c>
    </row>
    <row r="580">
      <c r="A580" t="n">
        <v>541851</v>
      </c>
      <c r="B580" s="12" t="n">
        <v>40566</v>
      </c>
      <c r="C580" t="n">
        <v>17841</v>
      </c>
      <c r="D580" t="n">
        <v>17</v>
      </c>
      <c r="E580" t="n">
        <v>52</v>
      </c>
      <c r="F580" s="9" t="n">
        <v>105.34</v>
      </c>
    </row>
    <row r="581">
      <c r="A581" t="n">
        <v>541853</v>
      </c>
      <c r="B581" s="12" t="n">
        <v>40566</v>
      </c>
      <c r="C581" t="n">
        <v>17858</v>
      </c>
      <c r="D581" t="n">
        <v>8</v>
      </c>
      <c r="E581" t="n">
        <v>53</v>
      </c>
      <c r="F581" s="9" t="n">
        <v>224.75</v>
      </c>
    </row>
    <row r="582">
      <c r="A582" t="n">
        <v>541854</v>
      </c>
      <c r="B582" s="12" t="n">
        <v>40566</v>
      </c>
      <c r="C582" t="n">
        <v>18283</v>
      </c>
      <c r="D582" t="n">
        <v>44</v>
      </c>
      <c r="E582" t="n">
        <v>66</v>
      </c>
      <c r="F582" s="9" t="n">
        <v>105.3</v>
      </c>
    </row>
    <row r="583">
      <c r="A583" t="n">
        <v>541855</v>
      </c>
      <c r="B583" s="12" t="n">
        <v>40566</v>
      </c>
      <c r="C583" t="n">
        <v>13742</v>
      </c>
      <c r="D583" t="n">
        <v>90</v>
      </c>
      <c r="E583" t="n">
        <v>272</v>
      </c>
      <c r="F583" s="9" t="n">
        <v>456.98</v>
      </c>
    </row>
    <row r="584">
      <c r="A584" t="n">
        <v>541856</v>
      </c>
      <c r="B584" s="12" t="n">
        <v>40566</v>
      </c>
      <c r="C584" t="n">
        <v>17673</v>
      </c>
      <c r="D584" t="n">
        <v>44</v>
      </c>
      <c r="E584" t="n">
        <v>453</v>
      </c>
      <c r="F584" s="9" t="n">
        <v>402.42</v>
      </c>
    </row>
    <row r="585">
      <c r="A585" t="n">
        <v>541858</v>
      </c>
      <c r="B585" s="12" t="n">
        <v>40566</v>
      </c>
      <c r="C585" t="n">
        <v>16983</v>
      </c>
      <c r="D585" t="n">
        <v>14</v>
      </c>
      <c r="E585" t="n">
        <v>154</v>
      </c>
      <c r="F585" s="9" t="n">
        <v>195.26</v>
      </c>
    </row>
    <row r="586">
      <c r="A586" t="n">
        <v>541859</v>
      </c>
      <c r="B586" s="12" t="n">
        <v>40566</v>
      </c>
      <c r="C586" t="n">
        <v>14606</v>
      </c>
      <c r="D586" t="n">
        <v>28</v>
      </c>
      <c r="E586" t="n">
        <v>177</v>
      </c>
      <c r="F586" s="9" t="n">
        <v>265.18</v>
      </c>
    </row>
    <row r="587">
      <c r="A587" t="n">
        <v>541860</v>
      </c>
      <c r="B587" s="12" t="n">
        <v>40566</v>
      </c>
      <c r="C587" t="n">
        <v>13963</v>
      </c>
      <c r="D587" t="n">
        <v>6</v>
      </c>
      <c r="E587" t="n">
        <v>54</v>
      </c>
      <c r="F587" s="9" t="n">
        <v>115.68</v>
      </c>
    </row>
    <row r="588">
      <c r="A588" t="n">
        <v>541862</v>
      </c>
      <c r="B588" s="12" t="n">
        <v>40566</v>
      </c>
      <c r="C588" t="n">
        <v>14068</v>
      </c>
      <c r="D588" t="n">
        <v>24</v>
      </c>
      <c r="E588" t="n">
        <v>73</v>
      </c>
      <c r="F588" s="9" t="n">
        <v>265.85</v>
      </c>
    </row>
    <row r="589">
      <c r="A589" t="n">
        <v>541864</v>
      </c>
      <c r="B589" s="12" t="n">
        <v>40566</v>
      </c>
      <c r="C589" t="n">
        <v>13798</v>
      </c>
      <c r="D589" t="n">
        <v>19</v>
      </c>
      <c r="E589" t="n">
        <v>1174</v>
      </c>
      <c r="F589" s="9" t="n">
        <v>2375.42</v>
      </c>
    </row>
    <row r="590">
      <c r="A590" t="n">
        <v>541865</v>
      </c>
      <c r="B590" s="12" t="n">
        <v>40567</v>
      </c>
      <c r="C590" t="n">
        <v>13068</v>
      </c>
      <c r="D590" t="n">
        <v>1</v>
      </c>
      <c r="E590" t="n">
        <v>100</v>
      </c>
      <c r="F590" s="9" t="n">
        <v>165</v>
      </c>
    </row>
    <row r="591">
      <c r="A591" t="n">
        <v>541866</v>
      </c>
      <c r="B591" s="12" t="n">
        <v>40567</v>
      </c>
      <c r="C591" t="n">
        <v>16477</v>
      </c>
      <c r="D591" t="n">
        <v>26</v>
      </c>
      <c r="E591" t="n">
        <v>223</v>
      </c>
      <c r="F591" s="9" t="n">
        <v>417.31</v>
      </c>
    </row>
    <row r="592">
      <c r="A592" t="n">
        <v>541867</v>
      </c>
      <c r="B592" s="12" t="n">
        <v>40567</v>
      </c>
      <c r="C592" t="n">
        <v>14744</v>
      </c>
      <c r="D592" t="n">
        <v>5</v>
      </c>
      <c r="E592" t="n">
        <v>109</v>
      </c>
      <c r="F592" s="9" t="n">
        <v>163.5</v>
      </c>
    </row>
    <row r="593">
      <c r="A593" t="n">
        <v>541872</v>
      </c>
      <c r="B593" s="12" t="n">
        <v>40567</v>
      </c>
      <c r="C593" t="n">
        <v>14796</v>
      </c>
      <c r="D593" t="n">
        <v>49</v>
      </c>
      <c r="E593" t="n">
        <v>219</v>
      </c>
      <c r="F593" s="9" t="n">
        <v>293.74</v>
      </c>
    </row>
    <row r="594">
      <c r="A594" t="n">
        <v>541873</v>
      </c>
      <c r="B594" s="12" t="n">
        <v>40567</v>
      </c>
      <c r="C594" t="n">
        <v>14368</v>
      </c>
      <c r="D594" t="n">
        <v>8</v>
      </c>
      <c r="E594" t="n">
        <v>36</v>
      </c>
      <c r="F594" s="9" t="n">
        <v>155</v>
      </c>
    </row>
    <row r="595">
      <c r="A595" t="n">
        <v>541874</v>
      </c>
      <c r="B595" s="12" t="n">
        <v>40567</v>
      </c>
      <c r="C595" t="n">
        <v>15497</v>
      </c>
      <c r="D595" t="n">
        <v>10</v>
      </c>
      <c r="E595" t="n">
        <v>528</v>
      </c>
      <c r="F595" s="9" t="n">
        <v>970.6</v>
      </c>
    </row>
    <row r="596">
      <c r="A596" t="n">
        <v>541875</v>
      </c>
      <c r="B596" s="12" t="n">
        <v>40567</v>
      </c>
      <c r="C596" t="n">
        <v>16558</v>
      </c>
      <c r="D596" t="n">
        <v>19</v>
      </c>
      <c r="E596" t="n">
        <v>272</v>
      </c>
      <c r="F596" s="9" t="n">
        <v>301.28</v>
      </c>
    </row>
    <row r="597">
      <c r="A597" t="n">
        <v>541876</v>
      </c>
      <c r="B597" s="12" t="n">
        <v>40567</v>
      </c>
      <c r="C597" t="n">
        <v>12951</v>
      </c>
      <c r="D597" t="n">
        <v>6</v>
      </c>
      <c r="E597" t="n">
        <v>38</v>
      </c>
      <c r="F597" s="9" t="n">
        <v>117.4</v>
      </c>
    </row>
    <row r="598">
      <c r="A598" t="n">
        <v>541880</v>
      </c>
      <c r="B598" s="12" t="n">
        <v>40567</v>
      </c>
      <c r="C598" t="n">
        <v>13819</v>
      </c>
      <c r="D598" t="n">
        <v>13</v>
      </c>
      <c r="E598" t="n">
        <v>546</v>
      </c>
      <c r="F598" s="9" t="n">
        <v>408.3</v>
      </c>
    </row>
    <row r="599">
      <c r="A599" t="n">
        <v>541881</v>
      </c>
      <c r="B599" s="12" t="n">
        <v>40567</v>
      </c>
      <c r="C599" t="n">
        <v>14501</v>
      </c>
      <c r="D599" t="n">
        <v>4</v>
      </c>
      <c r="E599" t="n">
        <v>45</v>
      </c>
      <c r="F599" s="9" t="n">
        <v>66.93000000000001</v>
      </c>
    </row>
    <row r="600">
      <c r="A600" t="n">
        <v>541883</v>
      </c>
      <c r="B600" s="12" t="n">
        <v>40567</v>
      </c>
      <c r="C600" t="n">
        <v>13408</v>
      </c>
      <c r="D600" t="n">
        <v>20</v>
      </c>
      <c r="E600" t="n">
        <v>558</v>
      </c>
      <c r="F600" s="9" t="n">
        <v>904.66</v>
      </c>
    </row>
    <row r="601">
      <c r="A601" t="n">
        <v>541884</v>
      </c>
      <c r="B601" s="12" t="n">
        <v>40567</v>
      </c>
      <c r="C601" t="n">
        <v>14782</v>
      </c>
      <c r="D601" t="n">
        <v>6</v>
      </c>
      <c r="E601" t="n">
        <v>114</v>
      </c>
      <c r="F601" s="9" t="n">
        <v>200.1</v>
      </c>
    </row>
    <row r="602">
      <c r="A602" t="n">
        <v>541886</v>
      </c>
      <c r="B602" s="12" t="n">
        <v>40567</v>
      </c>
      <c r="C602" t="n">
        <v>15039</v>
      </c>
      <c r="D602" t="n">
        <v>26</v>
      </c>
      <c r="E602" t="n">
        <v>171</v>
      </c>
      <c r="F602" s="9" t="n">
        <v>461.91</v>
      </c>
    </row>
    <row r="603">
      <c r="A603" t="n">
        <v>541903</v>
      </c>
      <c r="B603" s="12" t="n">
        <v>40567</v>
      </c>
      <c r="C603" t="n">
        <v>15039</v>
      </c>
      <c r="D603" t="n">
        <v>1</v>
      </c>
      <c r="E603" t="n">
        <v>12</v>
      </c>
      <c r="F603" s="9" t="n">
        <v>91.8</v>
      </c>
    </row>
    <row r="604">
      <c r="A604" t="n">
        <v>541916</v>
      </c>
      <c r="B604" s="12" t="n">
        <v>40567</v>
      </c>
      <c r="C604" t="n">
        <v>17861</v>
      </c>
      <c r="D604" t="n">
        <v>8</v>
      </c>
      <c r="E604" t="n">
        <v>102</v>
      </c>
      <c r="F604" s="9" t="n">
        <v>241.86</v>
      </c>
    </row>
    <row r="605">
      <c r="A605" t="n">
        <v>541919</v>
      </c>
      <c r="B605" s="12" t="n">
        <v>40567</v>
      </c>
      <c r="C605" t="n">
        <v>14334</v>
      </c>
      <c r="D605" t="n">
        <v>22</v>
      </c>
      <c r="E605" t="n">
        <v>318</v>
      </c>
      <c r="F605" s="9" t="n">
        <v>352.42</v>
      </c>
    </row>
    <row r="606">
      <c r="A606" t="n">
        <v>541946</v>
      </c>
      <c r="B606" s="12" t="n">
        <v>40567</v>
      </c>
      <c r="C606" t="n">
        <v>17591</v>
      </c>
      <c r="D606" t="n">
        <v>18</v>
      </c>
      <c r="E606" t="n">
        <v>151</v>
      </c>
      <c r="F606" s="9" t="n">
        <v>309.43</v>
      </c>
    </row>
    <row r="607">
      <c r="A607" t="n">
        <v>541947</v>
      </c>
      <c r="B607" s="12" t="n">
        <v>40567</v>
      </c>
      <c r="C607" t="n">
        <v>18161</v>
      </c>
      <c r="D607" t="n">
        <v>15</v>
      </c>
      <c r="E607" t="n">
        <v>208</v>
      </c>
      <c r="F607" s="9" t="n">
        <v>301.53</v>
      </c>
    </row>
    <row r="608">
      <c r="A608" t="n">
        <v>541948</v>
      </c>
      <c r="B608" s="12" t="n">
        <v>40567</v>
      </c>
      <c r="C608" t="n">
        <v>15820</v>
      </c>
      <c r="D608" t="n">
        <v>17</v>
      </c>
      <c r="E608" t="n">
        <v>128</v>
      </c>
      <c r="F608" s="9" t="n">
        <v>206.98</v>
      </c>
    </row>
    <row r="609">
      <c r="A609" t="n">
        <v>541949</v>
      </c>
      <c r="B609" s="12" t="n">
        <v>40567</v>
      </c>
      <c r="C609" t="n">
        <v>18136</v>
      </c>
      <c r="D609" t="n">
        <v>18</v>
      </c>
      <c r="E609" t="n">
        <v>177</v>
      </c>
      <c r="F609" s="9" t="n">
        <v>288.99</v>
      </c>
    </row>
    <row r="610">
      <c r="A610" t="n">
        <v>541950</v>
      </c>
      <c r="B610" s="12" t="n">
        <v>40567</v>
      </c>
      <c r="C610" t="n">
        <v>15498</v>
      </c>
      <c r="D610" t="n">
        <v>19</v>
      </c>
      <c r="E610" t="n">
        <v>182</v>
      </c>
      <c r="F610" s="9" t="n">
        <v>523.34</v>
      </c>
    </row>
    <row r="611">
      <c r="A611" t="n">
        <v>541960</v>
      </c>
      <c r="B611" s="12" t="n">
        <v>40567</v>
      </c>
      <c r="C611" t="n">
        <v>16660</v>
      </c>
      <c r="D611" t="n">
        <v>4</v>
      </c>
      <c r="E611" t="n">
        <v>132</v>
      </c>
      <c r="F611" s="9" t="n">
        <v>282.6</v>
      </c>
    </row>
    <row r="612">
      <c r="A612" t="n">
        <v>541963</v>
      </c>
      <c r="B612" s="12" t="n">
        <v>40567</v>
      </c>
      <c r="C612" t="n">
        <v>17799</v>
      </c>
      <c r="D612" t="n">
        <v>11</v>
      </c>
      <c r="E612" t="n">
        <v>33</v>
      </c>
      <c r="F612" s="9" t="n">
        <v>172.85</v>
      </c>
    </row>
    <row r="613">
      <c r="A613" t="n">
        <v>541966</v>
      </c>
      <c r="B613" s="12" t="n">
        <v>40567</v>
      </c>
      <c r="C613" t="n">
        <v>13854</v>
      </c>
      <c r="D613" t="n">
        <v>8</v>
      </c>
      <c r="E613" t="n">
        <v>142</v>
      </c>
      <c r="F613" s="9" t="n">
        <v>304.1</v>
      </c>
    </row>
    <row r="614">
      <c r="A614" t="n">
        <v>541968</v>
      </c>
      <c r="B614" s="12" t="n">
        <v>40567</v>
      </c>
      <c r="C614" t="n">
        <v>13396</v>
      </c>
      <c r="D614" t="n">
        <v>15</v>
      </c>
      <c r="E614" t="n">
        <v>139</v>
      </c>
      <c r="F614" s="9" t="n">
        <v>387.27</v>
      </c>
    </row>
    <row r="615">
      <c r="A615" t="n">
        <v>541970</v>
      </c>
      <c r="B615" s="12" t="n">
        <v>40567</v>
      </c>
      <c r="C615" t="n">
        <v>15179</v>
      </c>
      <c r="D615" t="n">
        <v>44</v>
      </c>
      <c r="E615" t="n">
        <v>1244</v>
      </c>
      <c r="F615" s="9" t="n">
        <v>1285.62</v>
      </c>
    </row>
    <row r="616">
      <c r="A616" t="n">
        <v>541972</v>
      </c>
      <c r="B616" s="12" t="n">
        <v>40567</v>
      </c>
      <c r="C616" t="n">
        <v>12935</v>
      </c>
      <c r="D616" t="n">
        <v>27</v>
      </c>
      <c r="E616" t="n">
        <v>325</v>
      </c>
      <c r="F616" s="9" t="n">
        <v>431.63</v>
      </c>
    </row>
    <row r="617">
      <c r="A617" t="n">
        <v>541973</v>
      </c>
      <c r="B617" s="12" t="n">
        <v>40567</v>
      </c>
      <c r="C617" t="n">
        <v>16730</v>
      </c>
      <c r="D617" t="n">
        <v>14</v>
      </c>
      <c r="E617" t="n">
        <v>445</v>
      </c>
      <c r="F617" s="9" t="n">
        <v>187.02</v>
      </c>
    </row>
    <row r="618">
      <c r="A618" t="n">
        <v>541974</v>
      </c>
      <c r="B618" s="12" t="n">
        <v>40567</v>
      </c>
      <c r="C618" t="n">
        <v>14541</v>
      </c>
      <c r="D618" t="n">
        <v>25</v>
      </c>
      <c r="E618" t="n">
        <v>78</v>
      </c>
      <c r="F618" s="9" t="n">
        <v>163.04</v>
      </c>
    </row>
    <row r="619">
      <c r="A619" t="n">
        <v>541976</v>
      </c>
      <c r="B619" s="12" t="n">
        <v>40567</v>
      </c>
      <c r="C619" t="n">
        <v>16168</v>
      </c>
      <c r="D619" t="n">
        <v>5</v>
      </c>
      <c r="E619" t="n">
        <v>38</v>
      </c>
      <c r="F619" s="9" t="n">
        <v>127.7</v>
      </c>
    </row>
    <row r="620">
      <c r="A620" t="n">
        <v>541977</v>
      </c>
      <c r="B620" s="12" t="n">
        <v>40567</v>
      </c>
      <c r="C620" t="n">
        <v>15078</v>
      </c>
      <c r="D620" t="n">
        <v>18</v>
      </c>
      <c r="E620" t="n">
        <v>170</v>
      </c>
      <c r="F620" s="9" t="n">
        <v>379.7</v>
      </c>
    </row>
    <row r="621">
      <c r="A621" t="n">
        <v>541978</v>
      </c>
      <c r="B621" s="12" t="n">
        <v>40567</v>
      </c>
      <c r="C621" t="n">
        <v>13551</v>
      </c>
      <c r="D621" t="n">
        <v>4</v>
      </c>
      <c r="E621" t="n">
        <v>12</v>
      </c>
      <c r="F621" s="9" t="n">
        <v>91.8</v>
      </c>
    </row>
    <row r="622">
      <c r="A622" t="n">
        <v>541984</v>
      </c>
      <c r="B622" s="12" t="n">
        <v>40567</v>
      </c>
      <c r="C622" t="n">
        <v>13117</v>
      </c>
      <c r="D622" t="n">
        <v>8</v>
      </c>
      <c r="E622" t="n">
        <v>102</v>
      </c>
      <c r="F622" s="9" t="n">
        <v>111.78</v>
      </c>
    </row>
    <row r="623">
      <c r="A623" t="n">
        <v>541985</v>
      </c>
      <c r="B623" s="12" t="n">
        <v>40567</v>
      </c>
      <c r="C623" t="n">
        <v>15052</v>
      </c>
      <c r="D623" t="n">
        <v>28</v>
      </c>
      <c r="E623" t="n">
        <v>79</v>
      </c>
      <c r="F623" s="9" t="n">
        <v>207.73</v>
      </c>
    </row>
    <row r="624">
      <c r="A624" t="n">
        <v>541986</v>
      </c>
      <c r="B624" s="12" t="n">
        <v>40567</v>
      </c>
      <c r="C624" t="n">
        <v>17001</v>
      </c>
      <c r="D624" t="n">
        <v>20</v>
      </c>
      <c r="E624" t="n">
        <v>189</v>
      </c>
      <c r="F624" s="9" t="n">
        <v>374.93</v>
      </c>
    </row>
    <row r="625">
      <c r="A625" t="n">
        <v>541987</v>
      </c>
      <c r="B625" s="12" t="n">
        <v>40567</v>
      </c>
      <c r="C625" t="n">
        <v>14130</v>
      </c>
      <c r="D625" t="n">
        <v>66</v>
      </c>
      <c r="E625" t="n">
        <v>257</v>
      </c>
      <c r="F625" s="9" t="n">
        <v>480.91</v>
      </c>
    </row>
    <row r="626">
      <c r="A626" t="n">
        <v>541988</v>
      </c>
      <c r="B626" s="12" t="n">
        <v>40568</v>
      </c>
      <c r="C626" t="n">
        <v>15222</v>
      </c>
      <c r="D626" t="n">
        <v>5</v>
      </c>
      <c r="E626" t="n">
        <v>440</v>
      </c>
      <c r="F626" s="9" t="n">
        <v>585</v>
      </c>
    </row>
    <row r="627">
      <c r="A627" t="n">
        <v>541989</v>
      </c>
      <c r="B627" s="12" t="n">
        <v>40568</v>
      </c>
      <c r="C627" t="n">
        <v>13615</v>
      </c>
      <c r="D627" t="n">
        <v>23</v>
      </c>
      <c r="E627" t="n">
        <v>189</v>
      </c>
      <c r="F627" s="9" t="n">
        <v>417.69</v>
      </c>
    </row>
    <row r="628">
      <c r="A628" t="n">
        <v>541990</v>
      </c>
      <c r="B628" s="12" t="n">
        <v>40568</v>
      </c>
      <c r="C628" t="n">
        <v>13901</v>
      </c>
      <c r="D628" t="n">
        <v>11</v>
      </c>
      <c r="E628" t="n">
        <v>64</v>
      </c>
      <c r="F628" s="9" t="n">
        <v>214.4</v>
      </c>
    </row>
    <row r="629">
      <c r="A629" t="n">
        <v>541992</v>
      </c>
      <c r="B629" s="12" t="n">
        <v>40568</v>
      </c>
      <c r="C629" t="n">
        <v>16029</v>
      </c>
      <c r="D629" t="n">
        <v>3</v>
      </c>
      <c r="E629" t="n">
        <v>296</v>
      </c>
      <c r="F629" s="9" t="n">
        <v>431.76</v>
      </c>
    </row>
    <row r="630">
      <c r="A630" t="n">
        <v>541995</v>
      </c>
      <c r="B630" s="12" t="n">
        <v>40568</v>
      </c>
      <c r="C630" t="n">
        <v>13158</v>
      </c>
      <c r="D630" t="n">
        <v>19</v>
      </c>
      <c r="E630" t="n">
        <v>135</v>
      </c>
      <c r="F630" s="9" t="n">
        <v>256.41</v>
      </c>
    </row>
    <row r="631">
      <c r="A631" t="n">
        <v>541996</v>
      </c>
      <c r="B631" s="12" t="n">
        <v>40568</v>
      </c>
      <c r="C631" t="n">
        <v>18075</v>
      </c>
      <c r="D631" t="n">
        <v>17</v>
      </c>
      <c r="E631" t="n">
        <v>188</v>
      </c>
      <c r="F631" s="9" t="n">
        <v>333.08</v>
      </c>
    </row>
    <row r="632">
      <c r="A632" t="n">
        <v>541997</v>
      </c>
      <c r="B632" s="12" t="n">
        <v>40568</v>
      </c>
      <c r="C632" t="n">
        <v>18077</v>
      </c>
      <c r="D632" t="n">
        <v>27</v>
      </c>
      <c r="E632" t="n">
        <v>243</v>
      </c>
      <c r="F632" s="9" t="n">
        <v>315.13</v>
      </c>
    </row>
    <row r="633">
      <c r="A633" t="n">
        <v>542000</v>
      </c>
      <c r="B633" s="12" t="n">
        <v>40568</v>
      </c>
      <c r="C633" t="n">
        <v>14257</v>
      </c>
      <c r="D633" t="n">
        <v>39</v>
      </c>
      <c r="E633" t="n">
        <v>424</v>
      </c>
      <c r="F633" s="9" t="n">
        <v>620.14</v>
      </c>
    </row>
    <row r="634">
      <c r="A634" t="n">
        <v>542001</v>
      </c>
      <c r="B634" s="12" t="n">
        <v>40568</v>
      </c>
      <c r="C634" t="n">
        <v>14298</v>
      </c>
      <c r="D634" t="n">
        <v>25</v>
      </c>
      <c r="E634" t="n">
        <v>1056</v>
      </c>
      <c r="F634" s="9" t="n">
        <v>723.6</v>
      </c>
    </row>
    <row r="635">
      <c r="A635" t="n">
        <v>542002</v>
      </c>
      <c r="B635" s="12" t="n">
        <v>40568</v>
      </c>
      <c r="C635" t="n">
        <v>14298</v>
      </c>
      <c r="D635" t="n">
        <v>18</v>
      </c>
      <c r="E635" t="n">
        <v>450</v>
      </c>
      <c r="F635" s="9" t="n">
        <v>621.6</v>
      </c>
    </row>
    <row r="636">
      <c r="A636" t="n">
        <v>542003</v>
      </c>
      <c r="B636" s="12" t="n">
        <v>40568</v>
      </c>
      <c r="C636" t="n">
        <v>15311</v>
      </c>
      <c r="D636" t="n">
        <v>25</v>
      </c>
      <c r="E636" t="n">
        <v>602</v>
      </c>
      <c r="F636" s="9" t="n">
        <v>1368.38</v>
      </c>
    </row>
    <row r="637">
      <c r="A637" t="n">
        <v>542004</v>
      </c>
      <c r="B637" s="12" t="n">
        <v>40568</v>
      </c>
      <c r="C637" t="n">
        <v>12971</v>
      </c>
      <c r="D637" t="n">
        <v>4</v>
      </c>
      <c r="E637" t="n">
        <v>72</v>
      </c>
      <c r="F637" s="9" t="n">
        <v>88.8</v>
      </c>
    </row>
    <row r="638">
      <c r="A638" t="n">
        <v>542005</v>
      </c>
      <c r="B638" s="12" t="n">
        <v>40568</v>
      </c>
      <c r="C638" t="n">
        <v>14409</v>
      </c>
      <c r="D638" t="n">
        <v>11</v>
      </c>
      <c r="E638" t="n">
        <v>253</v>
      </c>
      <c r="F638" s="9" t="n">
        <v>337.3</v>
      </c>
    </row>
    <row r="639">
      <c r="A639" t="n">
        <v>542006</v>
      </c>
      <c r="B639" s="12" t="n">
        <v>40568</v>
      </c>
      <c r="C639" t="n">
        <v>15218</v>
      </c>
      <c r="D639" t="n">
        <v>28</v>
      </c>
      <c r="E639" t="n">
        <v>296</v>
      </c>
      <c r="F639" s="9" t="n">
        <v>581.66</v>
      </c>
    </row>
    <row r="640">
      <c r="A640" t="n">
        <v>542025</v>
      </c>
      <c r="B640" s="12" t="n">
        <v>40568</v>
      </c>
      <c r="C640" t="n">
        <v>14543</v>
      </c>
      <c r="D640" t="n">
        <v>6</v>
      </c>
      <c r="E640" t="n">
        <v>76</v>
      </c>
      <c r="F640" s="9" t="n">
        <v>303.8</v>
      </c>
    </row>
    <row r="641">
      <c r="A641" t="n">
        <v>542026</v>
      </c>
      <c r="B641" s="12" t="n">
        <v>40568</v>
      </c>
      <c r="C641" t="n">
        <v>15110</v>
      </c>
      <c r="D641" t="n">
        <v>9</v>
      </c>
      <c r="E641" t="n">
        <v>69</v>
      </c>
      <c r="F641" s="9" t="n">
        <v>169.65</v>
      </c>
    </row>
    <row r="642">
      <c r="A642" t="n">
        <v>542057</v>
      </c>
      <c r="B642" s="12" t="n">
        <v>40568</v>
      </c>
      <c r="C642" t="n">
        <v>15967</v>
      </c>
      <c r="D642" t="n">
        <v>33</v>
      </c>
      <c r="E642" t="n">
        <v>60</v>
      </c>
      <c r="F642" s="9" t="n">
        <v>161.9</v>
      </c>
    </row>
    <row r="643">
      <c r="A643" t="n">
        <v>542058</v>
      </c>
      <c r="B643" s="12" t="n">
        <v>40568</v>
      </c>
      <c r="C643" t="n">
        <v>15601</v>
      </c>
      <c r="D643" t="n">
        <v>23</v>
      </c>
      <c r="E643" t="n">
        <v>740</v>
      </c>
      <c r="F643" s="9" t="n">
        <v>461.64</v>
      </c>
    </row>
    <row r="644">
      <c r="A644" t="n">
        <v>542059</v>
      </c>
      <c r="B644" s="12" t="n">
        <v>40568</v>
      </c>
      <c r="C644" t="n">
        <v>16757</v>
      </c>
      <c r="D644" t="n">
        <v>7</v>
      </c>
      <c r="E644" t="n">
        <v>81</v>
      </c>
      <c r="F644" s="9" t="n">
        <v>106.83</v>
      </c>
    </row>
    <row r="645">
      <c r="A645" t="n">
        <v>542065</v>
      </c>
      <c r="B645" s="12" t="n">
        <v>40568</v>
      </c>
      <c r="C645" t="n">
        <v>14527</v>
      </c>
      <c r="D645" t="n">
        <v>11</v>
      </c>
      <c r="E645" t="n">
        <v>14</v>
      </c>
      <c r="F645" s="9" t="n">
        <v>90.90000000000001</v>
      </c>
    </row>
    <row r="646">
      <c r="A646" t="n">
        <v>542079</v>
      </c>
      <c r="B646" s="12" t="n">
        <v>40568</v>
      </c>
      <c r="C646" t="n">
        <v>18144</v>
      </c>
      <c r="D646" t="n">
        <v>3</v>
      </c>
      <c r="E646" t="n">
        <v>52</v>
      </c>
      <c r="F646" s="9" t="n">
        <v>157.4</v>
      </c>
    </row>
    <row r="647">
      <c r="A647" t="n">
        <v>542081</v>
      </c>
      <c r="B647" s="12" t="n">
        <v>40568</v>
      </c>
      <c r="C647" t="n">
        <v>15213</v>
      </c>
      <c r="D647" t="n">
        <v>2</v>
      </c>
      <c r="E647" t="n">
        <v>10</v>
      </c>
      <c r="F647" s="9" t="n">
        <v>15.15</v>
      </c>
    </row>
    <row r="648">
      <c r="A648" t="n">
        <v>542083</v>
      </c>
      <c r="B648" s="12" t="n">
        <v>40568</v>
      </c>
      <c r="C648" t="n">
        <v>18008</v>
      </c>
      <c r="D648" t="n">
        <v>12</v>
      </c>
      <c r="E648" t="n">
        <v>355</v>
      </c>
      <c r="F648" s="9" t="n">
        <v>130.81</v>
      </c>
    </row>
    <row r="649">
      <c r="A649" t="n">
        <v>542084</v>
      </c>
      <c r="B649" s="12" t="n">
        <v>40568</v>
      </c>
      <c r="C649" t="n">
        <v>14680</v>
      </c>
      <c r="D649" t="n">
        <v>21</v>
      </c>
      <c r="E649" t="n">
        <v>470</v>
      </c>
      <c r="F649" s="9" t="n">
        <v>1081.3</v>
      </c>
    </row>
    <row r="650">
      <c r="A650" t="n">
        <v>542085</v>
      </c>
      <c r="B650" s="12" t="n">
        <v>40568</v>
      </c>
      <c r="C650" t="n">
        <v>14534</v>
      </c>
      <c r="D650" t="n">
        <v>28</v>
      </c>
      <c r="E650" t="n">
        <v>153</v>
      </c>
      <c r="F650" s="9" t="n">
        <v>355.12</v>
      </c>
    </row>
    <row r="651">
      <c r="A651" t="n">
        <v>542087</v>
      </c>
      <c r="B651" s="12" t="n">
        <v>40568</v>
      </c>
      <c r="C651" t="n">
        <v>14849</v>
      </c>
      <c r="D651" t="n">
        <v>23</v>
      </c>
      <c r="E651" t="n">
        <v>316</v>
      </c>
      <c r="F651" s="9" t="n">
        <v>459.84</v>
      </c>
    </row>
    <row r="652">
      <c r="A652" t="n">
        <v>542090</v>
      </c>
      <c r="B652" s="12" t="n">
        <v>40568</v>
      </c>
      <c r="C652" t="n">
        <v>15518</v>
      </c>
      <c r="D652" t="n">
        <v>21</v>
      </c>
      <c r="E652" t="n">
        <v>159</v>
      </c>
      <c r="F652" s="9" t="n">
        <v>241.89</v>
      </c>
    </row>
    <row r="653">
      <c r="A653" t="n">
        <v>542093</v>
      </c>
      <c r="B653" s="12" t="n">
        <v>40568</v>
      </c>
      <c r="C653" t="n">
        <v>17677</v>
      </c>
      <c r="D653" t="n">
        <v>16</v>
      </c>
      <c r="E653" t="n">
        <v>196</v>
      </c>
      <c r="F653" s="9" t="n">
        <v>500.1</v>
      </c>
    </row>
    <row r="654">
      <c r="A654" t="n">
        <v>542096</v>
      </c>
      <c r="B654" s="12" t="n">
        <v>40568</v>
      </c>
      <c r="C654" t="n">
        <v>17236</v>
      </c>
      <c r="D654" t="n">
        <v>24</v>
      </c>
      <c r="E654" t="n">
        <v>141</v>
      </c>
      <c r="F654" s="9" t="n">
        <v>199.33</v>
      </c>
    </row>
    <row r="655">
      <c r="A655" t="n">
        <v>542098</v>
      </c>
      <c r="B655" s="12" t="n">
        <v>40568</v>
      </c>
      <c r="C655" t="n">
        <v>16531</v>
      </c>
      <c r="D655" t="n">
        <v>8</v>
      </c>
      <c r="E655" t="n">
        <v>86</v>
      </c>
      <c r="F655" s="9" t="n">
        <v>146.1</v>
      </c>
    </row>
    <row r="656">
      <c r="A656" t="n">
        <v>542099</v>
      </c>
      <c r="B656" s="12" t="n">
        <v>40568</v>
      </c>
      <c r="C656" t="n">
        <v>13703</v>
      </c>
      <c r="D656" t="n">
        <v>1</v>
      </c>
      <c r="E656" t="n">
        <v>10</v>
      </c>
      <c r="F656" s="9" t="n">
        <v>99.5</v>
      </c>
    </row>
    <row r="657">
      <c r="A657" t="n">
        <v>542100</v>
      </c>
      <c r="B657" s="12" t="n">
        <v>40568</v>
      </c>
      <c r="C657" t="n">
        <v>15339</v>
      </c>
      <c r="D657" t="n">
        <v>41</v>
      </c>
      <c r="E657" t="n">
        <v>159</v>
      </c>
      <c r="F657" s="9" t="n">
        <v>257.9</v>
      </c>
    </row>
    <row r="658">
      <c r="A658" t="n">
        <v>542103</v>
      </c>
      <c r="B658" s="12" t="n">
        <v>40568</v>
      </c>
      <c r="C658" t="n">
        <v>13198</v>
      </c>
      <c r="D658" t="n">
        <v>52</v>
      </c>
      <c r="E658" t="n">
        <v>575</v>
      </c>
      <c r="F658" s="9" t="n">
        <v>800.1900000000001</v>
      </c>
    </row>
    <row r="659">
      <c r="A659" t="n">
        <v>542105</v>
      </c>
      <c r="B659" s="12" t="n">
        <v>40568</v>
      </c>
      <c r="C659" t="n">
        <v>12854</v>
      </c>
      <c r="D659" t="n">
        <v>34</v>
      </c>
      <c r="E659" t="n">
        <v>162</v>
      </c>
      <c r="F659" s="9" t="n">
        <v>389.9</v>
      </c>
    </row>
    <row r="660">
      <c r="A660" t="n">
        <v>542107</v>
      </c>
      <c r="B660" s="12" t="n">
        <v>40568</v>
      </c>
      <c r="C660" t="n">
        <v>16222</v>
      </c>
      <c r="D660" t="n">
        <v>122</v>
      </c>
      <c r="E660" t="n">
        <v>325</v>
      </c>
      <c r="F660" s="9" t="n">
        <v>773.55</v>
      </c>
    </row>
    <row r="661">
      <c r="A661" t="n">
        <v>542108</v>
      </c>
      <c r="B661" s="12" t="n">
        <v>40568</v>
      </c>
      <c r="C661" t="n">
        <v>17460</v>
      </c>
      <c r="D661" t="n">
        <v>6</v>
      </c>
      <c r="E661" t="n">
        <v>42</v>
      </c>
      <c r="F661" s="9" t="n">
        <v>133.5</v>
      </c>
    </row>
    <row r="662">
      <c r="A662" t="n">
        <v>542110</v>
      </c>
      <c r="B662" s="12" t="n">
        <v>40568</v>
      </c>
      <c r="C662" t="n">
        <v>14189</v>
      </c>
      <c r="D662" t="n">
        <v>16</v>
      </c>
      <c r="E662" t="n">
        <v>136</v>
      </c>
      <c r="F662" s="9" t="n">
        <v>274.74</v>
      </c>
    </row>
    <row r="663">
      <c r="A663" t="n">
        <v>542111</v>
      </c>
      <c r="B663" s="12" t="n">
        <v>40568</v>
      </c>
      <c r="C663" t="n">
        <v>14341</v>
      </c>
      <c r="D663" t="n">
        <v>16</v>
      </c>
      <c r="E663" t="n">
        <v>170</v>
      </c>
      <c r="F663" s="9" t="n">
        <v>224.48</v>
      </c>
    </row>
    <row r="664">
      <c r="A664" t="n">
        <v>542112</v>
      </c>
      <c r="B664" s="12" t="n">
        <v>40568</v>
      </c>
      <c r="C664" t="n">
        <v>13168</v>
      </c>
      <c r="D664" t="n">
        <v>73</v>
      </c>
      <c r="E664" t="n">
        <v>355</v>
      </c>
      <c r="F664" s="9" t="n">
        <v>622.33</v>
      </c>
    </row>
    <row r="665">
      <c r="A665" t="n">
        <v>542113</v>
      </c>
      <c r="B665" s="12" t="n">
        <v>40568</v>
      </c>
      <c r="C665" t="n">
        <v>14341</v>
      </c>
      <c r="D665" t="n">
        <v>7</v>
      </c>
      <c r="E665" t="n">
        <v>33</v>
      </c>
      <c r="F665" s="9" t="n">
        <v>111.15</v>
      </c>
    </row>
    <row r="666">
      <c r="A666" t="n">
        <v>542114</v>
      </c>
      <c r="B666" s="12" t="n">
        <v>40568</v>
      </c>
      <c r="C666" t="n">
        <v>16943</v>
      </c>
      <c r="D666" t="n">
        <v>21</v>
      </c>
      <c r="E666" t="n">
        <v>97</v>
      </c>
      <c r="F666" s="9" t="n">
        <v>451.03</v>
      </c>
    </row>
    <row r="667">
      <c r="A667" t="n">
        <v>542121</v>
      </c>
      <c r="B667" s="12" t="n">
        <v>40568</v>
      </c>
      <c r="C667" t="n">
        <v>17515</v>
      </c>
      <c r="D667" t="n">
        <v>31</v>
      </c>
      <c r="E667" t="n">
        <v>93</v>
      </c>
      <c r="F667" s="9" t="n">
        <v>231.48</v>
      </c>
    </row>
    <row r="668">
      <c r="A668" t="n">
        <v>542122</v>
      </c>
      <c r="B668" s="12" t="n">
        <v>40568</v>
      </c>
      <c r="C668" t="n">
        <v>17082</v>
      </c>
      <c r="D668" t="n">
        <v>24</v>
      </c>
      <c r="E668" t="n">
        <v>316</v>
      </c>
      <c r="F668" s="9" t="n">
        <v>636.9400000000001</v>
      </c>
    </row>
    <row r="669">
      <c r="A669" t="n">
        <v>542123</v>
      </c>
      <c r="B669" s="12" t="n">
        <v>40568</v>
      </c>
      <c r="C669" t="n">
        <v>14299</v>
      </c>
      <c r="D669" t="n">
        <v>9</v>
      </c>
      <c r="E669" t="n">
        <v>104</v>
      </c>
      <c r="F669" s="9" t="n">
        <v>339.6</v>
      </c>
    </row>
    <row r="670">
      <c r="A670" t="n">
        <v>542124</v>
      </c>
      <c r="B670" s="12" t="n">
        <v>40568</v>
      </c>
      <c r="C670" t="n">
        <v>14248</v>
      </c>
      <c r="D670" t="n">
        <v>8</v>
      </c>
      <c r="E670" t="n">
        <v>102</v>
      </c>
      <c r="F670" s="9" t="n">
        <v>302.58</v>
      </c>
    </row>
    <row r="671">
      <c r="A671" t="n">
        <v>542125</v>
      </c>
      <c r="B671" s="12" t="n">
        <v>40568</v>
      </c>
      <c r="C671" t="n">
        <v>16497</v>
      </c>
      <c r="D671" t="n">
        <v>12</v>
      </c>
      <c r="E671" t="n">
        <v>110</v>
      </c>
      <c r="F671" s="9" t="n">
        <v>233.08</v>
      </c>
    </row>
    <row r="672">
      <c r="A672" t="n">
        <v>542126</v>
      </c>
      <c r="B672" s="12" t="n">
        <v>40568</v>
      </c>
      <c r="C672" t="n">
        <v>13001</v>
      </c>
      <c r="D672" t="n">
        <v>5</v>
      </c>
      <c r="E672" t="n">
        <v>461</v>
      </c>
      <c r="F672" s="9" t="n">
        <v>564.39</v>
      </c>
    </row>
    <row r="673">
      <c r="A673" t="n">
        <v>542129</v>
      </c>
      <c r="B673" s="12" t="n">
        <v>40568</v>
      </c>
      <c r="C673" t="n">
        <v>13002</v>
      </c>
      <c r="D673" t="n">
        <v>7</v>
      </c>
      <c r="E673" t="n">
        <v>73</v>
      </c>
      <c r="F673" s="9" t="n">
        <v>120.95</v>
      </c>
    </row>
    <row r="674">
      <c r="A674" t="n">
        <v>542130</v>
      </c>
      <c r="B674" s="12" t="n">
        <v>40568</v>
      </c>
      <c r="C674" t="n">
        <v>13468</v>
      </c>
      <c r="D674" t="n">
        <v>10</v>
      </c>
      <c r="E674" t="n">
        <v>66</v>
      </c>
      <c r="F674" s="9" t="n">
        <v>146.1</v>
      </c>
    </row>
    <row r="675">
      <c r="A675" t="n">
        <v>542131</v>
      </c>
      <c r="B675" s="12" t="n">
        <v>40568</v>
      </c>
      <c r="C675" t="n">
        <v>16133</v>
      </c>
      <c r="D675" t="n">
        <v>11</v>
      </c>
      <c r="E675" t="n">
        <v>327</v>
      </c>
      <c r="F675" s="9" t="n">
        <v>323.71</v>
      </c>
    </row>
    <row r="676">
      <c r="A676" t="n">
        <v>542133</v>
      </c>
      <c r="B676" s="12" t="n">
        <v>40568</v>
      </c>
      <c r="C676" t="n">
        <v>13049</v>
      </c>
      <c r="D676" t="n">
        <v>7</v>
      </c>
      <c r="E676" t="n">
        <v>78</v>
      </c>
      <c r="F676" s="9" t="n">
        <v>153.78</v>
      </c>
    </row>
    <row r="677">
      <c r="A677" t="n">
        <v>542134</v>
      </c>
      <c r="B677" s="12" t="n">
        <v>40568</v>
      </c>
      <c r="C677" t="n">
        <v>15189</v>
      </c>
      <c r="D677" t="n">
        <v>3</v>
      </c>
      <c r="E677" t="n">
        <v>40</v>
      </c>
      <c r="F677" s="9" t="n">
        <v>300</v>
      </c>
    </row>
    <row r="678">
      <c r="A678" t="n">
        <v>542141</v>
      </c>
      <c r="B678" s="12" t="n">
        <v>40569</v>
      </c>
      <c r="C678" t="n">
        <v>14548</v>
      </c>
      <c r="D678" t="n">
        <v>2</v>
      </c>
      <c r="E678" t="n">
        <v>128</v>
      </c>
      <c r="F678" s="9" t="n">
        <v>326.4</v>
      </c>
    </row>
    <row r="679">
      <c r="A679" t="n">
        <v>542142</v>
      </c>
      <c r="B679" s="12" t="n">
        <v>40569</v>
      </c>
      <c r="C679" t="n">
        <v>12971</v>
      </c>
      <c r="D679" t="n">
        <v>4</v>
      </c>
      <c r="E679" t="n">
        <v>60</v>
      </c>
      <c r="F679" s="9" t="n">
        <v>174.6</v>
      </c>
    </row>
    <row r="680">
      <c r="A680" t="n">
        <v>542143</v>
      </c>
      <c r="B680" s="12" t="n">
        <v>40569</v>
      </c>
      <c r="C680" t="n">
        <v>15061</v>
      </c>
      <c r="D680" t="n">
        <v>6</v>
      </c>
      <c r="E680" t="n">
        <v>158</v>
      </c>
      <c r="F680" s="9" t="n">
        <v>561.3</v>
      </c>
    </row>
    <row r="681">
      <c r="A681" t="n">
        <v>542145</v>
      </c>
      <c r="B681" s="12" t="n">
        <v>40569</v>
      </c>
      <c r="C681" t="n">
        <v>13089</v>
      </c>
      <c r="D681" t="n">
        <v>1</v>
      </c>
      <c r="E681" t="n">
        <v>12</v>
      </c>
      <c r="F681" s="9" t="n">
        <v>419.4</v>
      </c>
    </row>
    <row r="682">
      <c r="A682" t="n">
        <v>542146</v>
      </c>
      <c r="B682" s="12" t="n">
        <v>40569</v>
      </c>
      <c r="C682" t="n">
        <v>13405</v>
      </c>
      <c r="D682" t="n">
        <v>6</v>
      </c>
      <c r="E682" t="n">
        <v>37</v>
      </c>
      <c r="F682" s="9" t="n">
        <v>160.05</v>
      </c>
    </row>
    <row r="683">
      <c r="A683" t="n">
        <v>542148</v>
      </c>
      <c r="B683" s="12" t="n">
        <v>40569</v>
      </c>
      <c r="C683" t="n">
        <v>14060</v>
      </c>
      <c r="D683" t="n">
        <v>11</v>
      </c>
      <c r="E683" t="n">
        <v>225</v>
      </c>
      <c r="F683" s="9" t="n">
        <v>252.1</v>
      </c>
    </row>
    <row r="684">
      <c r="A684" t="n">
        <v>542149</v>
      </c>
      <c r="B684" s="12" t="n">
        <v>40569</v>
      </c>
      <c r="C684" t="n">
        <v>17811</v>
      </c>
      <c r="D684" t="n">
        <v>10</v>
      </c>
      <c r="E684" t="n">
        <v>120</v>
      </c>
      <c r="F684" s="9" t="n">
        <v>108.55</v>
      </c>
    </row>
    <row r="685">
      <c r="A685" t="n">
        <v>542151</v>
      </c>
      <c r="B685" s="12" t="n">
        <v>40569</v>
      </c>
      <c r="C685" t="n">
        <v>13491</v>
      </c>
      <c r="D685" t="n">
        <v>12</v>
      </c>
      <c r="E685" t="n">
        <v>71</v>
      </c>
      <c r="F685" s="9" t="n">
        <v>187.85</v>
      </c>
    </row>
    <row r="686">
      <c r="A686" t="n">
        <v>542152</v>
      </c>
      <c r="B686" s="12" t="n">
        <v>40569</v>
      </c>
      <c r="C686" t="n">
        <v>13534</v>
      </c>
      <c r="D686" t="n">
        <v>11</v>
      </c>
      <c r="E686" t="n">
        <v>121</v>
      </c>
      <c r="F686" s="9" t="n">
        <v>182.45</v>
      </c>
    </row>
    <row r="687">
      <c r="A687" t="n">
        <v>542153</v>
      </c>
      <c r="B687" s="12" t="n">
        <v>40569</v>
      </c>
      <c r="C687" t="n">
        <v>13534</v>
      </c>
      <c r="D687" t="n">
        <v>8</v>
      </c>
      <c r="E687" t="n">
        <v>66</v>
      </c>
      <c r="F687" s="9" t="n">
        <v>164.7</v>
      </c>
    </row>
    <row r="688">
      <c r="A688" t="n">
        <v>542154</v>
      </c>
      <c r="B688" s="12" t="n">
        <v>40569</v>
      </c>
      <c r="C688" t="n">
        <v>15777</v>
      </c>
      <c r="D688" t="n">
        <v>1</v>
      </c>
      <c r="E688" t="n">
        <v>24</v>
      </c>
      <c r="F688" s="9" t="n">
        <v>102</v>
      </c>
    </row>
    <row r="689">
      <c r="A689" t="n">
        <v>542155</v>
      </c>
      <c r="B689" s="12" t="n">
        <v>40569</v>
      </c>
      <c r="C689" t="n">
        <v>15777</v>
      </c>
      <c r="D689" t="n">
        <v>1</v>
      </c>
      <c r="E689" t="n">
        <v>112</v>
      </c>
      <c r="F689" s="9" t="n">
        <v>285.6</v>
      </c>
    </row>
    <row r="690">
      <c r="A690" t="n">
        <v>542174</v>
      </c>
      <c r="B690" s="12" t="n">
        <v>40569</v>
      </c>
      <c r="C690" t="n">
        <v>16043</v>
      </c>
      <c r="D690" t="n">
        <v>17</v>
      </c>
      <c r="E690" t="n">
        <v>155</v>
      </c>
      <c r="F690" s="9" t="n">
        <v>307.85</v>
      </c>
    </row>
    <row r="691">
      <c r="A691" t="n">
        <v>542192</v>
      </c>
      <c r="B691" s="12" t="n">
        <v>40569</v>
      </c>
      <c r="C691" t="n">
        <v>14049</v>
      </c>
      <c r="D691" t="n">
        <v>109</v>
      </c>
      <c r="E691" t="n">
        <v>764</v>
      </c>
      <c r="F691" s="9" t="n">
        <v>1028.08</v>
      </c>
    </row>
    <row r="692">
      <c r="A692" t="n">
        <v>542207</v>
      </c>
      <c r="B692" s="12" t="n">
        <v>40569</v>
      </c>
      <c r="C692" t="n">
        <v>16422</v>
      </c>
      <c r="D692" t="n">
        <v>3</v>
      </c>
      <c r="E692" t="n">
        <v>1248</v>
      </c>
      <c r="F692" s="9" t="n">
        <v>396.72</v>
      </c>
    </row>
    <row r="693">
      <c r="A693" t="n">
        <v>542208</v>
      </c>
      <c r="B693" s="12" t="n">
        <v>40569</v>
      </c>
      <c r="C693" t="n">
        <v>16422</v>
      </c>
      <c r="D693" t="n">
        <v>10</v>
      </c>
      <c r="E693" t="n">
        <v>1326</v>
      </c>
      <c r="F693" s="9" t="n">
        <v>944.34</v>
      </c>
    </row>
    <row r="694">
      <c r="A694" t="n">
        <v>542212</v>
      </c>
      <c r="B694" s="12" t="n">
        <v>40569</v>
      </c>
      <c r="C694" t="n">
        <v>15812</v>
      </c>
      <c r="D694" t="n">
        <v>2</v>
      </c>
      <c r="E694" t="n">
        <v>64</v>
      </c>
      <c r="F694" s="9" t="n">
        <v>244.8</v>
      </c>
    </row>
    <row r="695">
      <c r="A695" t="n">
        <v>542213</v>
      </c>
      <c r="B695" s="12" t="n">
        <v>40569</v>
      </c>
      <c r="C695" t="n">
        <v>13837</v>
      </c>
      <c r="D695" t="n">
        <v>8</v>
      </c>
      <c r="E695" t="n">
        <v>61</v>
      </c>
      <c r="F695" s="9" t="n">
        <v>109.05</v>
      </c>
    </row>
    <row r="696">
      <c r="A696" t="n">
        <v>542214</v>
      </c>
      <c r="B696" s="12" t="n">
        <v>40569</v>
      </c>
      <c r="C696" t="n">
        <v>17118</v>
      </c>
      <c r="D696" t="n">
        <v>10</v>
      </c>
      <c r="E696" t="n">
        <v>154</v>
      </c>
      <c r="F696" s="9" t="n">
        <v>157.02</v>
      </c>
    </row>
    <row r="697">
      <c r="A697" t="n">
        <v>542217</v>
      </c>
      <c r="B697" s="12" t="n">
        <v>40569</v>
      </c>
      <c r="C697" t="n">
        <v>14606</v>
      </c>
      <c r="D697" t="n">
        <v>18</v>
      </c>
      <c r="E697" t="n">
        <v>120</v>
      </c>
      <c r="F697" s="9" t="n">
        <v>166.3</v>
      </c>
    </row>
    <row r="698">
      <c r="A698" t="n">
        <v>542219</v>
      </c>
      <c r="B698" s="12" t="n">
        <v>40569</v>
      </c>
      <c r="C698" t="n">
        <v>17735</v>
      </c>
      <c r="D698" t="n">
        <v>35</v>
      </c>
      <c r="E698" t="n">
        <v>314</v>
      </c>
      <c r="F698" s="9" t="n">
        <v>594.04</v>
      </c>
    </row>
    <row r="699">
      <c r="A699" t="n">
        <v>542220</v>
      </c>
      <c r="B699" s="12" t="n">
        <v>40569</v>
      </c>
      <c r="C699" t="n">
        <v>15373</v>
      </c>
      <c r="D699" t="n">
        <v>3</v>
      </c>
      <c r="E699" t="n">
        <v>33</v>
      </c>
      <c r="F699" s="9" t="n">
        <v>211.35</v>
      </c>
    </row>
    <row r="700">
      <c r="A700" t="n">
        <v>542221</v>
      </c>
      <c r="B700" s="12" t="n">
        <v>40569</v>
      </c>
      <c r="C700" t="n">
        <v>14978</v>
      </c>
      <c r="D700" t="n">
        <v>36</v>
      </c>
      <c r="E700" t="n">
        <v>90</v>
      </c>
      <c r="F700" s="9" t="n">
        <v>379.28</v>
      </c>
    </row>
    <row r="701">
      <c r="A701" t="n">
        <v>542222</v>
      </c>
      <c r="B701" s="12" t="n">
        <v>40569</v>
      </c>
      <c r="C701" t="n">
        <v>14616</v>
      </c>
      <c r="D701" t="n">
        <v>1</v>
      </c>
      <c r="E701" t="n">
        <v>48</v>
      </c>
      <c r="F701" s="9" t="n">
        <v>237.6</v>
      </c>
    </row>
    <row r="702">
      <c r="A702" t="n">
        <v>542223</v>
      </c>
      <c r="B702" s="12" t="n">
        <v>40569</v>
      </c>
      <c r="C702" t="n">
        <v>14233</v>
      </c>
      <c r="D702" t="n">
        <v>6</v>
      </c>
      <c r="E702" t="n">
        <v>47</v>
      </c>
      <c r="F702" s="9" t="n">
        <v>100.85</v>
      </c>
    </row>
    <row r="703">
      <c r="A703" t="n">
        <v>542224</v>
      </c>
      <c r="B703" s="12" t="n">
        <v>40569</v>
      </c>
      <c r="C703" t="n">
        <v>17888</v>
      </c>
      <c r="D703" t="n">
        <v>13</v>
      </c>
      <c r="E703" t="n">
        <v>105</v>
      </c>
      <c r="F703" s="9" t="n">
        <v>82.65000000000001</v>
      </c>
    </row>
    <row r="704">
      <c r="A704" t="n">
        <v>542226</v>
      </c>
      <c r="B704" s="12" t="n">
        <v>40569</v>
      </c>
      <c r="C704" t="n">
        <v>17075</v>
      </c>
      <c r="D704" t="n">
        <v>18</v>
      </c>
      <c r="E704" t="n">
        <v>76</v>
      </c>
      <c r="F704" s="9" t="n">
        <v>188.86</v>
      </c>
    </row>
    <row r="705">
      <c r="A705" t="n">
        <v>542227</v>
      </c>
      <c r="B705" s="12" t="n">
        <v>40569</v>
      </c>
      <c r="C705" t="n">
        <v>14243</v>
      </c>
      <c r="D705" t="n">
        <v>21</v>
      </c>
      <c r="E705" t="n">
        <v>150</v>
      </c>
      <c r="F705" s="9" t="n">
        <v>328.4</v>
      </c>
    </row>
    <row r="706">
      <c r="A706" t="n">
        <v>542228</v>
      </c>
      <c r="B706" s="12" t="n">
        <v>40569</v>
      </c>
      <c r="C706" t="n">
        <v>13113</v>
      </c>
      <c r="D706" t="n">
        <v>19</v>
      </c>
      <c r="E706" t="n">
        <v>163</v>
      </c>
      <c r="F706" s="9" t="n">
        <v>372.29</v>
      </c>
    </row>
    <row r="707">
      <c r="A707" t="n">
        <v>542230</v>
      </c>
      <c r="B707" s="12" t="n">
        <v>40569</v>
      </c>
      <c r="C707" t="n">
        <v>17389</v>
      </c>
      <c r="D707" t="n">
        <v>7</v>
      </c>
      <c r="E707" t="n">
        <v>54</v>
      </c>
      <c r="F707" s="9" t="n">
        <v>227.4</v>
      </c>
    </row>
    <row r="708">
      <c r="A708" t="n">
        <v>542231</v>
      </c>
      <c r="B708" s="12" t="n">
        <v>40569</v>
      </c>
      <c r="C708" t="n">
        <v>16714</v>
      </c>
      <c r="D708" t="n">
        <v>85</v>
      </c>
      <c r="E708" t="n">
        <v>587</v>
      </c>
      <c r="F708" s="9" t="n">
        <v>1104.11</v>
      </c>
    </row>
    <row r="709">
      <c r="A709" t="n">
        <v>542233</v>
      </c>
      <c r="B709" s="12" t="n">
        <v>40569</v>
      </c>
      <c r="C709" t="n">
        <v>13098</v>
      </c>
      <c r="D709" t="n">
        <v>12</v>
      </c>
      <c r="E709" t="n">
        <v>211</v>
      </c>
      <c r="F709" s="9" t="n">
        <v>648.8</v>
      </c>
    </row>
    <row r="710">
      <c r="A710" t="n">
        <v>542234</v>
      </c>
      <c r="B710" s="12" t="n">
        <v>40569</v>
      </c>
      <c r="C710" t="n">
        <v>16714</v>
      </c>
      <c r="D710" t="n">
        <v>1</v>
      </c>
      <c r="E710" t="n">
        <v>1</v>
      </c>
      <c r="F710" s="9" t="n">
        <v>9.949999999999999</v>
      </c>
    </row>
    <row r="711">
      <c r="A711" t="n">
        <v>542235</v>
      </c>
      <c r="B711" s="12" t="n">
        <v>40569</v>
      </c>
      <c r="C711" t="n">
        <v>15661</v>
      </c>
      <c r="D711" t="n">
        <v>4</v>
      </c>
      <c r="E711" t="n">
        <v>156</v>
      </c>
      <c r="F711" s="9" t="n">
        <v>193.8</v>
      </c>
    </row>
    <row r="712">
      <c r="A712" t="n">
        <v>542236</v>
      </c>
      <c r="B712" s="12" t="n">
        <v>40569</v>
      </c>
      <c r="C712" t="n">
        <v>17027</v>
      </c>
      <c r="D712" t="n">
        <v>42</v>
      </c>
      <c r="E712" t="n">
        <v>99</v>
      </c>
      <c r="F712" s="9" t="n">
        <v>187.6</v>
      </c>
    </row>
    <row r="713">
      <c r="A713" t="n">
        <v>542239</v>
      </c>
      <c r="B713" s="12" t="n">
        <v>40569</v>
      </c>
      <c r="C713" t="n">
        <v>17786</v>
      </c>
      <c r="D713" t="n">
        <v>25</v>
      </c>
      <c r="E713" t="n">
        <v>52</v>
      </c>
      <c r="F713" s="9" t="n">
        <v>103.35</v>
      </c>
    </row>
    <row r="714">
      <c r="A714" t="n">
        <v>542240</v>
      </c>
      <c r="B714" s="12" t="n">
        <v>40569</v>
      </c>
      <c r="C714" t="n">
        <v>16124</v>
      </c>
      <c r="D714" t="n">
        <v>11</v>
      </c>
      <c r="E714" t="n">
        <v>48</v>
      </c>
      <c r="F714" s="9" t="n">
        <v>249</v>
      </c>
    </row>
    <row r="715">
      <c r="A715" t="n">
        <v>542241</v>
      </c>
      <c r="B715" s="12" t="n">
        <v>40569</v>
      </c>
      <c r="C715" t="n">
        <v>16409</v>
      </c>
      <c r="D715" t="n">
        <v>48</v>
      </c>
      <c r="E715" t="n">
        <v>135</v>
      </c>
      <c r="F715" s="9" t="n">
        <v>271.56</v>
      </c>
    </row>
    <row r="716">
      <c r="A716" t="n">
        <v>542242</v>
      </c>
      <c r="B716" s="12" t="n">
        <v>40569</v>
      </c>
      <c r="C716" t="n">
        <v>13754</v>
      </c>
      <c r="D716" t="n">
        <v>8</v>
      </c>
      <c r="E716" t="n">
        <v>82</v>
      </c>
      <c r="F716" s="9" t="n">
        <v>156</v>
      </c>
    </row>
    <row r="717">
      <c r="A717" t="n">
        <v>542243</v>
      </c>
      <c r="B717" s="12" t="n">
        <v>40569</v>
      </c>
      <c r="C717" t="n">
        <v>17841</v>
      </c>
      <c r="D717" t="n">
        <v>17</v>
      </c>
      <c r="E717" t="n">
        <v>72</v>
      </c>
      <c r="F717" s="9" t="n">
        <v>181.65</v>
      </c>
    </row>
    <row r="718">
      <c r="A718" t="n">
        <v>542246</v>
      </c>
      <c r="B718" s="12" t="n">
        <v>40569</v>
      </c>
      <c r="C718" t="n">
        <v>15227</v>
      </c>
      <c r="D718" t="n">
        <v>16</v>
      </c>
      <c r="E718" t="n">
        <v>173</v>
      </c>
      <c r="F718" s="9" t="n">
        <v>318.23</v>
      </c>
    </row>
    <row r="719">
      <c r="A719" t="n">
        <v>542247</v>
      </c>
      <c r="B719" s="12" t="n">
        <v>40569</v>
      </c>
      <c r="C719" t="n">
        <v>12997</v>
      </c>
      <c r="D719" t="n">
        <v>15</v>
      </c>
      <c r="E719" t="n">
        <v>115</v>
      </c>
      <c r="F719" s="9" t="n">
        <v>305.55</v>
      </c>
    </row>
    <row r="720">
      <c r="A720" t="n">
        <v>542254</v>
      </c>
      <c r="B720" s="12" t="n">
        <v>40569</v>
      </c>
      <c r="C720" t="n">
        <v>14733</v>
      </c>
      <c r="D720" t="n">
        <v>10</v>
      </c>
      <c r="E720" t="n">
        <v>133</v>
      </c>
      <c r="F720" s="9" t="n">
        <v>511.69</v>
      </c>
    </row>
    <row r="721">
      <c r="A721" t="n">
        <v>542258</v>
      </c>
      <c r="B721" s="12" t="n">
        <v>40569</v>
      </c>
      <c r="C721" t="n">
        <v>17372</v>
      </c>
      <c r="D721" t="n">
        <v>20</v>
      </c>
      <c r="E721" t="n">
        <v>58</v>
      </c>
      <c r="F721" s="9" t="n">
        <v>162.4</v>
      </c>
    </row>
    <row r="722">
      <c r="A722" t="n">
        <v>542265</v>
      </c>
      <c r="B722" s="12" t="n">
        <v>40569</v>
      </c>
      <c r="C722" t="n">
        <v>15867</v>
      </c>
      <c r="D722" t="n">
        <v>23</v>
      </c>
      <c r="E722" t="n">
        <v>53</v>
      </c>
      <c r="F722" s="9" t="n">
        <v>142.71</v>
      </c>
    </row>
    <row r="723">
      <c r="A723" t="n">
        <v>542266</v>
      </c>
      <c r="B723" s="12" t="n">
        <v>40569</v>
      </c>
      <c r="C723" t="n">
        <v>16918</v>
      </c>
      <c r="D723" t="n">
        <v>31</v>
      </c>
      <c r="E723" t="n">
        <v>173</v>
      </c>
      <c r="F723" s="9" t="n">
        <v>275.78</v>
      </c>
    </row>
    <row r="724">
      <c r="A724" t="n">
        <v>542267</v>
      </c>
      <c r="B724" s="12" t="n">
        <v>40569</v>
      </c>
      <c r="C724" t="n">
        <v>16882</v>
      </c>
      <c r="D724" t="n">
        <v>1</v>
      </c>
      <c r="E724" t="n">
        <v>2</v>
      </c>
      <c r="F724" s="9" t="n">
        <v>9.9</v>
      </c>
    </row>
    <row r="725">
      <c r="A725" t="n">
        <v>542268</v>
      </c>
      <c r="B725" s="12" t="n">
        <v>40570</v>
      </c>
      <c r="C725" t="n">
        <v>15358</v>
      </c>
      <c r="D725" t="n">
        <v>36</v>
      </c>
      <c r="E725" t="n">
        <v>420</v>
      </c>
      <c r="F725" s="9" t="n">
        <v>490.88</v>
      </c>
    </row>
    <row r="726">
      <c r="A726" t="n">
        <v>542272</v>
      </c>
      <c r="B726" s="12" t="n">
        <v>40570</v>
      </c>
      <c r="C726" t="n">
        <v>16496</v>
      </c>
      <c r="D726" t="n">
        <v>41</v>
      </c>
      <c r="E726" t="n">
        <v>450</v>
      </c>
      <c r="F726" s="9" t="n">
        <v>736.7</v>
      </c>
    </row>
    <row r="727">
      <c r="A727" t="n">
        <v>542274</v>
      </c>
      <c r="B727" s="12" t="n">
        <v>40570</v>
      </c>
      <c r="C727" t="n">
        <v>16782</v>
      </c>
      <c r="D727" t="n">
        <v>21</v>
      </c>
      <c r="E727" t="n">
        <v>129</v>
      </c>
      <c r="F727" s="9" t="n">
        <v>339.6</v>
      </c>
    </row>
    <row r="728">
      <c r="A728" t="n">
        <v>542275</v>
      </c>
      <c r="B728" s="12" t="n">
        <v>40570</v>
      </c>
      <c r="C728" t="n">
        <v>13089</v>
      </c>
      <c r="D728" t="n">
        <v>34</v>
      </c>
      <c r="E728" t="n">
        <v>480</v>
      </c>
      <c r="F728" s="9" t="n">
        <v>702.4</v>
      </c>
    </row>
    <row r="729">
      <c r="A729" t="n">
        <v>542277</v>
      </c>
      <c r="B729" s="12" t="n">
        <v>40570</v>
      </c>
      <c r="C729" t="n">
        <v>14440</v>
      </c>
      <c r="D729" t="n">
        <v>18</v>
      </c>
      <c r="E729" t="n">
        <v>191</v>
      </c>
      <c r="F729" s="9" t="n">
        <v>529.01</v>
      </c>
    </row>
    <row r="730">
      <c r="A730" t="n">
        <v>542284</v>
      </c>
      <c r="B730" s="12" t="n">
        <v>40570</v>
      </c>
      <c r="C730" t="n">
        <v>17311</v>
      </c>
      <c r="D730" t="n">
        <v>24</v>
      </c>
      <c r="E730" t="n">
        <v>410</v>
      </c>
      <c r="F730" s="9" t="n">
        <v>556.46</v>
      </c>
    </row>
    <row r="731">
      <c r="A731" t="n">
        <v>542320</v>
      </c>
      <c r="B731" s="12" t="n">
        <v>40570</v>
      </c>
      <c r="C731" t="n">
        <v>14040</v>
      </c>
      <c r="D731" t="n">
        <v>5</v>
      </c>
      <c r="E731" t="n">
        <v>71</v>
      </c>
      <c r="F731" s="9" t="n">
        <v>203.25</v>
      </c>
    </row>
    <row r="732">
      <c r="A732" t="n">
        <v>542345</v>
      </c>
      <c r="B732" s="12" t="n">
        <v>40570</v>
      </c>
      <c r="C732" t="n">
        <v>15910</v>
      </c>
      <c r="D732" t="n">
        <v>42</v>
      </c>
      <c r="E732" t="n">
        <v>93</v>
      </c>
      <c r="F732" s="9" t="n">
        <v>149.49</v>
      </c>
    </row>
    <row r="733">
      <c r="A733" t="n">
        <v>542347</v>
      </c>
      <c r="B733" s="12" t="n">
        <v>40570</v>
      </c>
      <c r="C733" t="n">
        <v>12826</v>
      </c>
      <c r="D733" t="n">
        <v>24</v>
      </c>
      <c r="E733" t="n">
        <v>267</v>
      </c>
      <c r="F733" s="9" t="n">
        <v>329.38</v>
      </c>
    </row>
    <row r="734">
      <c r="A734" t="n">
        <v>542349</v>
      </c>
      <c r="B734" s="12" t="n">
        <v>40570</v>
      </c>
      <c r="C734" t="n">
        <v>15513</v>
      </c>
      <c r="D734" t="n">
        <v>11</v>
      </c>
      <c r="E734" t="n">
        <v>109</v>
      </c>
      <c r="F734" s="9" t="n">
        <v>328.74</v>
      </c>
    </row>
    <row r="735">
      <c r="A735" t="n">
        <v>542350</v>
      </c>
      <c r="B735" s="12" t="n">
        <v>40570</v>
      </c>
      <c r="C735" t="n">
        <v>16949</v>
      </c>
      <c r="D735" t="n">
        <v>5</v>
      </c>
      <c r="E735" t="n">
        <v>46</v>
      </c>
      <c r="F735" s="9" t="n">
        <v>74.42</v>
      </c>
    </row>
    <row r="736">
      <c r="A736" t="n">
        <v>542351</v>
      </c>
      <c r="B736" s="12" t="n">
        <v>40570</v>
      </c>
      <c r="C736" t="n">
        <v>14560</v>
      </c>
      <c r="D736" t="n">
        <v>4</v>
      </c>
      <c r="E736" t="n">
        <v>39</v>
      </c>
      <c r="F736" s="9" t="n">
        <v>152.25</v>
      </c>
    </row>
    <row r="737">
      <c r="A737" t="n">
        <v>542353</v>
      </c>
      <c r="B737" s="12" t="n">
        <v>40570</v>
      </c>
      <c r="C737" t="n">
        <v>16700</v>
      </c>
      <c r="D737" t="n">
        <v>38</v>
      </c>
      <c r="E737" t="n">
        <v>463</v>
      </c>
      <c r="F737" s="9" t="n">
        <v>508.36</v>
      </c>
    </row>
    <row r="738">
      <c r="A738" t="n">
        <v>542354</v>
      </c>
      <c r="B738" s="12" t="n">
        <v>40570</v>
      </c>
      <c r="C738" t="n">
        <v>14709</v>
      </c>
      <c r="D738" t="n">
        <v>21</v>
      </c>
      <c r="E738" t="n">
        <v>135</v>
      </c>
      <c r="F738" s="9" t="n">
        <v>407.95</v>
      </c>
    </row>
    <row r="739">
      <c r="A739" t="n">
        <v>542355</v>
      </c>
      <c r="B739" s="12" t="n">
        <v>40570</v>
      </c>
      <c r="C739" t="n">
        <v>14970</v>
      </c>
      <c r="D739" t="n">
        <v>5</v>
      </c>
      <c r="E739" t="n">
        <v>50</v>
      </c>
      <c r="F739" s="9" t="n">
        <v>337.5</v>
      </c>
    </row>
    <row r="740">
      <c r="A740" t="n">
        <v>542360</v>
      </c>
      <c r="B740" s="12" t="n">
        <v>40570</v>
      </c>
      <c r="C740" t="n">
        <v>14701</v>
      </c>
      <c r="D740" t="n">
        <v>56</v>
      </c>
      <c r="E740" t="n">
        <v>139</v>
      </c>
      <c r="F740" s="9" t="n">
        <v>384.65</v>
      </c>
    </row>
    <row r="741">
      <c r="A741" t="n">
        <v>542370</v>
      </c>
      <c r="B741" s="12" t="n">
        <v>40570</v>
      </c>
      <c r="C741" t="n">
        <v>13004</v>
      </c>
      <c r="D741" t="n">
        <v>26</v>
      </c>
      <c r="E741" t="n">
        <v>296</v>
      </c>
      <c r="F741" s="9" t="n">
        <v>318.6</v>
      </c>
    </row>
    <row r="742">
      <c r="A742" t="n">
        <v>542372</v>
      </c>
      <c r="B742" s="12" t="n">
        <v>40570</v>
      </c>
      <c r="C742" t="n">
        <v>13078</v>
      </c>
      <c r="D742" t="n">
        <v>9</v>
      </c>
      <c r="E742" t="n">
        <v>94</v>
      </c>
      <c r="F742" s="9" t="n">
        <v>408.78</v>
      </c>
    </row>
    <row r="743">
      <c r="A743" t="n">
        <v>542373</v>
      </c>
      <c r="B743" s="12" t="n">
        <v>40570</v>
      </c>
      <c r="C743" t="n">
        <v>16767</v>
      </c>
      <c r="D743" t="n">
        <v>50</v>
      </c>
      <c r="E743" t="n">
        <v>1223</v>
      </c>
      <c r="F743" s="9" t="n">
        <v>1866.02</v>
      </c>
    </row>
    <row r="744">
      <c r="A744" t="n">
        <v>542374</v>
      </c>
      <c r="B744" s="12" t="n">
        <v>40570</v>
      </c>
      <c r="C744" t="n">
        <v>15696</v>
      </c>
      <c r="D744" t="n">
        <v>16</v>
      </c>
      <c r="E744" t="n">
        <v>126</v>
      </c>
      <c r="F744" s="9" t="n">
        <v>264.26</v>
      </c>
    </row>
    <row r="745">
      <c r="A745" t="n">
        <v>542377</v>
      </c>
      <c r="B745" s="12" t="n">
        <v>40570</v>
      </c>
      <c r="C745" t="n">
        <v>13506</v>
      </c>
      <c r="D745" t="n">
        <v>9</v>
      </c>
      <c r="E745" t="n">
        <v>92</v>
      </c>
      <c r="F745" s="9" t="n">
        <v>157.4</v>
      </c>
    </row>
    <row r="746">
      <c r="A746" t="n">
        <v>542381</v>
      </c>
      <c r="B746" s="12" t="n">
        <v>40570</v>
      </c>
      <c r="C746" t="n">
        <v>17213</v>
      </c>
      <c r="D746" t="n">
        <v>18</v>
      </c>
      <c r="E746" t="n">
        <v>106</v>
      </c>
      <c r="F746" s="9" t="n">
        <v>321.1</v>
      </c>
    </row>
    <row r="747">
      <c r="A747" t="n">
        <v>542382</v>
      </c>
      <c r="B747" s="12" t="n">
        <v>40570</v>
      </c>
      <c r="C747" t="n">
        <v>14738</v>
      </c>
      <c r="D747" t="n">
        <v>11</v>
      </c>
      <c r="E747" t="n">
        <v>83</v>
      </c>
      <c r="F747" s="9" t="n">
        <v>204.77</v>
      </c>
    </row>
    <row r="748">
      <c r="A748" t="n">
        <v>542384</v>
      </c>
      <c r="B748" s="12" t="n">
        <v>40570</v>
      </c>
      <c r="C748" t="n">
        <v>15827</v>
      </c>
      <c r="D748" t="n">
        <v>12</v>
      </c>
      <c r="E748" t="n">
        <v>95</v>
      </c>
      <c r="F748" s="9" t="n">
        <v>177.35</v>
      </c>
    </row>
    <row r="749">
      <c r="A749" t="n">
        <v>542386</v>
      </c>
      <c r="B749" s="12" t="n">
        <v>40570</v>
      </c>
      <c r="C749" t="n">
        <v>17540</v>
      </c>
      <c r="D749" t="n">
        <v>8</v>
      </c>
      <c r="E749" t="n">
        <v>64</v>
      </c>
      <c r="F749" s="9" t="n">
        <v>268.8</v>
      </c>
    </row>
    <row r="750">
      <c r="A750" t="n">
        <v>542388</v>
      </c>
      <c r="B750" s="12" t="n">
        <v>40570</v>
      </c>
      <c r="C750" t="n">
        <v>14239</v>
      </c>
      <c r="D750" t="n">
        <v>9</v>
      </c>
      <c r="E750" t="n">
        <v>48</v>
      </c>
      <c r="F750" s="9" t="n">
        <v>159.6</v>
      </c>
    </row>
    <row r="751">
      <c r="A751" t="n">
        <v>542389</v>
      </c>
      <c r="B751" s="12" t="n">
        <v>40570</v>
      </c>
      <c r="C751" t="n">
        <v>12868</v>
      </c>
      <c r="D751" t="n">
        <v>12</v>
      </c>
      <c r="E751" t="n">
        <v>119</v>
      </c>
      <c r="F751" s="9" t="n">
        <v>182.45</v>
      </c>
    </row>
    <row r="752">
      <c r="A752" t="n">
        <v>542390</v>
      </c>
      <c r="B752" s="12" t="n">
        <v>40570</v>
      </c>
      <c r="C752" t="n">
        <v>16814</v>
      </c>
      <c r="D752" t="n">
        <v>17</v>
      </c>
      <c r="E752" t="n">
        <v>116</v>
      </c>
      <c r="F752" s="9" t="n">
        <v>317.15</v>
      </c>
    </row>
    <row r="753">
      <c r="A753" t="n">
        <v>542393</v>
      </c>
      <c r="B753" s="12" t="n">
        <v>40570</v>
      </c>
      <c r="C753" t="n">
        <v>18125</v>
      </c>
      <c r="D753" t="n">
        <v>79</v>
      </c>
      <c r="E753" t="n">
        <v>388</v>
      </c>
      <c r="F753" s="9" t="n">
        <v>545.22</v>
      </c>
    </row>
    <row r="754">
      <c r="A754" t="n">
        <v>542397</v>
      </c>
      <c r="B754" s="12" t="n">
        <v>40570</v>
      </c>
      <c r="C754" t="n">
        <v>13328</v>
      </c>
      <c r="D754" t="n">
        <v>17</v>
      </c>
      <c r="E754" t="n">
        <v>680</v>
      </c>
      <c r="F754" s="9" t="n">
        <v>1308.48</v>
      </c>
    </row>
    <row r="755">
      <c r="A755" t="n">
        <v>542398</v>
      </c>
      <c r="B755" s="12" t="n">
        <v>40570</v>
      </c>
      <c r="C755" t="n">
        <v>13174</v>
      </c>
      <c r="D755" t="n">
        <v>68</v>
      </c>
      <c r="E755" t="n">
        <v>252</v>
      </c>
      <c r="F755" s="9" t="n">
        <v>661</v>
      </c>
    </row>
    <row r="756">
      <c r="A756" t="n">
        <v>542399</v>
      </c>
      <c r="B756" s="12" t="n">
        <v>40570</v>
      </c>
      <c r="C756" t="n">
        <v>15549</v>
      </c>
      <c r="D756" t="n">
        <v>60</v>
      </c>
      <c r="E756" t="n">
        <v>394</v>
      </c>
      <c r="F756" s="9" t="n">
        <v>930.3</v>
      </c>
    </row>
    <row r="757">
      <c r="A757" t="n">
        <v>542401</v>
      </c>
      <c r="B757" s="12" t="n">
        <v>40570</v>
      </c>
      <c r="C757" t="n">
        <v>14541</v>
      </c>
      <c r="D757" t="n">
        <v>44</v>
      </c>
      <c r="E757" t="n">
        <v>225</v>
      </c>
      <c r="F757" s="9" t="n">
        <v>307.91</v>
      </c>
    </row>
    <row r="758">
      <c r="A758" t="n">
        <v>542405</v>
      </c>
      <c r="B758" s="12" t="n">
        <v>40570</v>
      </c>
      <c r="C758" t="n">
        <v>13534</v>
      </c>
      <c r="D758" t="n">
        <v>2</v>
      </c>
      <c r="E758" t="n">
        <v>4</v>
      </c>
      <c r="F758" s="9" t="n">
        <v>31.8</v>
      </c>
    </row>
    <row r="759">
      <c r="A759" t="n">
        <v>542406</v>
      </c>
      <c r="B759" s="12" t="n">
        <v>40570</v>
      </c>
      <c r="C759" t="n">
        <v>17757</v>
      </c>
      <c r="D759" t="n">
        <v>18</v>
      </c>
      <c r="E759" t="n">
        <v>51</v>
      </c>
      <c r="F759" s="9" t="n">
        <v>133.45</v>
      </c>
    </row>
    <row r="760">
      <c r="A760" t="n">
        <v>542407</v>
      </c>
      <c r="B760" s="12" t="n">
        <v>40570</v>
      </c>
      <c r="C760" t="n">
        <v>15601</v>
      </c>
      <c r="D760" t="n">
        <v>19</v>
      </c>
      <c r="E760" t="n">
        <v>210</v>
      </c>
      <c r="F760" s="9" t="n">
        <v>283.74</v>
      </c>
    </row>
    <row r="761">
      <c r="A761" t="n">
        <v>542408</v>
      </c>
      <c r="B761" s="12" t="n">
        <v>40570</v>
      </c>
      <c r="C761" t="n">
        <v>13280</v>
      </c>
      <c r="D761" t="n">
        <v>41</v>
      </c>
      <c r="E761" t="n">
        <v>343</v>
      </c>
      <c r="F761" s="9" t="n">
        <v>392.01</v>
      </c>
    </row>
    <row r="762">
      <c r="A762" t="n">
        <v>542409</v>
      </c>
      <c r="B762" s="12" t="n">
        <v>40570</v>
      </c>
      <c r="C762" t="n">
        <v>15311</v>
      </c>
      <c r="D762" t="n">
        <v>15</v>
      </c>
      <c r="E762" t="n">
        <v>125</v>
      </c>
      <c r="F762" s="9" t="n">
        <v>303.55</v>
      </c>
    </row>
    <row r="763">
      <c r="A763" t="n">
        <v>542411</v>
      </c>
      <c r="B763" s="12" t="n">
        <v>40570</v>
      </c>
      <c r="C763" t="n">
        <v>15864</v>
      </c>
      <c r="D763" t="n">
        <v>6</v>
      </c>
      <c r="E763" t="n">
        <v>110</v>
      </c>
      <c r="F763" s="9" t="n">
        <v>242.42</v>
      </c>
    </row>
    <row r="764">
      <c r="A764" t="n">
        <v>542412</v>
      </c>
      <c r="B764" s="12" t="n">
        <v>40570</v>
      </c>
      <c r="C764" t="n">
        <v>16725</v>
      </c>
      <c r="D764" t="n">
        <v>17</v>
      </c>
      <c r="E764" t="n">
        <v>26</v>
      </c>
      <c r="F764" s="9" t="n">
        <v>116.4</v>
      </c>
    </row>
    <row r="765">
      <c r="A765" t="n">
        <v>542419</v>
      </c>
      <c r="B765" s="12" t="n">
        <v>40570</v>
      </c>
      <c r="C765" t="n">
        <v>14662</v>
      </c>
      <c r="D765" t="n">
        <v>22</v>
      </c>
      <c r="E765" t="n">
        <v>65</v>
      </c>
      <c r="F765" s="9" t="n">
        <v>96.95</v>
      </c>
    </row>
    <row r="766">
      <c r="A766" t="n">
        <v>542420</v>
      </c>
      <c r="B766" s="12" t="n">
        <v>40570</v>
      </c>
      <c r="C766" t="n">
        <v>17180</v>
      </c>
      <c r="D766" t="n">
        <v>53</v>
      </c>
      <c r="E766" t="n">
        <v>170</v>
      </c>
      <c r="F766" s="9" t="n">
        <v>245.44</v>
      </c>
    </row>
    <row r="767">
      <c r="A767" t="n">
        <v>542422</v>
      </c>
      <c r="B767" s="12" t="n">
        <v>40570</v>
      </c>
      <c r="C767" t="n">
        <v>14702</v>
      </c>
      <c r="D767" t="n">
        <v>18</v>
      </c>
      <c r="E767" t="n">
        <v>51</v>
      </c>
      <c r="F767" s="9" t="n">
        <v>153.15</v>
      </c>
    </row>
    <row r="768">
      <c r="A768" t="n">
        <v>542423</v>
      </c>
      <c r="B768" s="12" t="n">
        <v>40571</v>
      </c>
      <c r="C768" t="n">
        <v>15057</v>
      </c>
      <c r="D768" t="n">
        <v>22</v>
      </c>
      <c r="E768" t="n">
        <v>614</v>
      </c>
      <c r="F768" s="9" t="n">
        <v>1131</v>
      </c>
    </row>
    <row r="769">
      <c r="A769" t="n">
        <v>542429</v>
      </c>
      <c r="B769" s="12" t="n">
        <v>40571</v>
      </c>
      <c r="C769" t="n">
        <v>13330</v>
      </c>
      <c r="D769" t="n">
        <v>13</v>
      </c>
      <c r="E769" t="n">
        <v>198</v>
      </c>
      <c r="F769" s="9" t="n">
        <v>335.82</v>
      </c>
    </row>
    <row r="770">
      <c r="A770" t="n">
        <v>542430</v>
      </c>
      <c r="B770" s="12" t="n">
        <v>40571</v>
      </c>
      <c r="C770" t="n">
        <v>13552</v>
      </c>
      <c r="D770" t="n">
        <v>8</v>
      </c>
      <c r="E770" t="n">
        <v>74</v>
      </c>
      <c r="F770" s="9" t="n">
        <v>313.7</v>
      </c>
    </row>
    <row r="771">
      <c r="A771" t="n">
        <v>542431</v>
      </c>
      <c r="B771" s="12" t="n">
        <v>40571</v>
      </c>
      <c r="C771" t="n">
        <v>12853</v>
      </c>
      <c r="D771" t="n">
        <v>20</v>
      </c>
      <c r="E771" t="n">
        <v>138</v>
      </c>
      <c r="F771" s="9" t="n">
        <v>427.4</v>
      </c>
    </row>
    <row r="772">
      <c r="A772" t="n">
        <v>542432</v>
      </c>
      <c r="B772" s="12" t="n">
        <v>40571</v>
      </c>
      <c r="C772" t="n">
        <v>13538</v>
      </c>
      <c r="D772" t="n">
        <v>3</v>
      </c>
      <c r="E772" t="n">
        <v>24</v>
      </c>
      <c r="F772" s="9" t="n">
        <v>166.8</v>
      </c>
    </row>
    <row r="773">
      <c r="A773" t="n">
        <v>542434</v>
      </c>
      <c r="B773" s="12" t="n">
        <v>40571</v>
      </c>
      <c r="C773" t="n">
        <v>16755</v>
      </c>
      <c r="D773" t="n">
        <v>16</v>
      </c>
      <c r="E773" t="n">
        <v>193</v>
      </c>
      <c r="F773" s="9" t="n">
        <v>316.06</v>
      </c>
    </row>
    <row r="774">
      <c r="A774" t="n">
        <v>542470</v>
      </c>
      <c r="B774" s="12" t="n">
        <v>40571</v>
      </c>
      <c r="C774" t="n">
        <v>14133</v>
      </c>
      <c r="D774" t="n">
        <v>16</v>
      </c>
      <c r="E774" t="n">
        <v>152</v>
      </c>
      <c r="F774" s="9" t="n">
        <v>318</v>
      </c>
    </row>
    <row r="775">
      <c r="A775" t="n">
        <v>542503</v>
      </c>
      <c r="B775" s="12" t="n">
        <v>40571</v>
      </c>
      <c r="C775" t="n">
        <v>16327</v>
      </c>
      <c r="D775" t="n">
        <v>35</v>
      </c>
      <c r="E775" t="n">
        <v>465</v>
      </c>
      <c r="F775" s="9" t="n">
        <v>622.62</v>
      </c>
    </row>
    <row r="776">
      <c r="A776" t="n">
        <v>542506</v>
      </c>
      <c r="B776" s="12" t="n">
        <v>40571</v>
      </c>
      <c r="C776" t="n">
        <v>16523</v>
      </c>
      <c r="D776" t="n">
        <v>26</v>
      </c>
      <c r="E776" t="n">
        <v>164</v>
      </c>
      <c r="F776" s="9" t="n">
        <v>743.9</v>
      </c>
    </row>
    <row r="777">
      <c r="A777" t="n">
        <v>542511</v>
      </c>
      <c r="B777" s="12" t="n">
        <v>40571</v>
      </c>
      <c r="C777" t="n">
        <v>15527</v>
      </c>
      <c r="D777" t="n">
        <v>9</v>
      </c>
      <c r="E777" t="n">
        <v>117</v>
      </c>
      <c r="F777" s="9" t="n">
        <v>358.9</v>
      </c>
    </row>
    <row r="778">
      <c r="A778" t="n">
        <v>542517</v>
      </c>
      <c r="B778" s="12" t="n">
        <v>40571</v>
      </c>
      <c r="C778" t="n">
        <v>13694</v>
      </c>
      <c r="D778" t="n">
        <v>8</v>
      </c>
      <c r="E778" t="n">
        <v>462</v>
      </c>
      <c r="F778" s="9" t="n">
        <v>1521.1</v>
      </c>
    </row>
    <row r="779">
      <c r="A779" t="n">
        <v>542519</v>
      </c>
      <c r="B779" s="12" t="n">
        <v>40571</v>
      </c>
      <c r="C779" t="n">
        <v>15159</v>
      </c>
      <c r="D779" t="n">
        <v>21</v>
      </c>
      <c r="E779" t="n">
        <v>224</v>
      </c>
      <c r="F779" s="9" t="n">
        <v>564.5</v>
      </c>
    </row>
    <row r="780">
      <c r="A780" t="n">
        <v>542520</v>
      </c>
      <c r="B780" s="12" t="n">
        <v>40571</v>
      </c>
      <c r="C780" t="n">
        <v>15547</v>
      </c>
      <c r="D780" t="n">
        <v>34</v>
      </c>
      <c r="E780" t="n">
        <v>167</v>
      </c>
      <c r="F780" s="9" t="n">
        <v>238.67</v>
      </c>
    </row>
    <row r="781">
      <c r="A781" t="n">
        <v>542521</v>
      </c>
      <c r="B781" s="12" t="n">
        <v>40571</v>
      </c>
      <c r="C781" t="n">
        <v>17965</v>
      </c>
      <c r="D781" t="n">
        <v>16</v>
      </c>
      <c r="E781" t="n">
        <v>63</v>
      </c>
      <c r="F781" s="9" t="n">
        <v>150.88</v>
      </c>
    </row>
    <row r="782">
      <c r="A782" t="n">
        <v>542526</v>
      </c>
      <c r="B782" s="12" t="n">
        <v>40571</v>
      </c>
      <c r="C782" t="n">
        <v>14659</v>
      </c>
      <c r="D782" t="n">
        <v>50</v>
      </c>
      <c r="E782" t="n">
        <v>323</v>
      </c>
      <c r="F782" s="9" t="n">
        <v>593.17</v>
      </c>
    </row>
    <row r="783">
      <c r="A783" t="n">
        <v>542527</v>
      </c>
      <c r="B783" s="12" t="n">
        <v>40571</v>
      </c>
      <c r="C783" t="n">
        <v>17188</v>
      </c>
      <c r="D783" t="n">
        <v>20</v>
      </c>
      <c r="E783" t="n">
        <v>266</v>
      </c>
      <c r="F783" s="9" t="n">
        <v>522.08</v>
      </c>
    </row>
    <row r="784">
      <c r="A784" t="n">
        <v>542528</v>
      </c>
      <c r="B784" s="12" t="n">
        <v>40571</v>
      </c>
      <c r="C784" t="n">
        <v>13141</v>
      </c>
      <c r="D784" t="n">
        <v>15</v>
      </c>
      <c r="E784" t="n">
        <v>178</v>
      </c>
      <c r="F784" s="9" t="n">
        <v>215.52</v>
      </c>
    </row>
    <row r="785">
      <c r="A785" t="n">
        <v>542530</v>
      </c>
      <c r="B785" s="12" t="n">
        <v>40571</v>
      </c>
      <c r="C785" t="n">
        <v>15365</v>
      </c>
      <c r="D785" t="n">
        <v>12</v>
      </c>
      <c r="E785" t="n">
        <v>85</v>
      </c>
      <c r="F785" s="9" t="n">
        <v>208.61</v>
      </c>
    </row>
    <row r="786">
      <c r="A786" t="n">
        <v>542533</v>
      </c>
      <c r="B786" s="12" t="n">
        <v>40571</v>
      </c>
      <c r="C786" t="n">
        <v>16019</v>
      </c>
      <c r="D786" t="n">
        <v>2</v>
      </c>
      <c r="E786" t="n">
        <v>16</v>
      </c>
      <c r="F786" s="9" t="n">
        <v>100.8</v>
      </c>
    </row>
    <row r="787">
      <c r="A787" t="n">
        <v>542534</v>
      </c>
      <c r="B787" s="12" t="n">
        <v>40571</v>
      </c>
      <c r="C787" t="n">
        <v>13707</v>
      </c>
      <c r="D787" t="n">
        <v>32</v>
      </c>
      <c r="E787" t="n">
        <v>231</v>
      </c>
      <c r="F787" s="9" t="n">
        <v>583.41</v>
      </c>
    </row>
    <row r="788">
      <c r="A788" t="n">
        <v>542538</v>
      </c>
      <c r="B788" s="12" t="n">
        <v>40571</v>
      </c>
      <c r="C788" t="n">
        <v>15079</v>
      </c>
      <c r="D788" t="n">
        <v>23</v>
      </c>
      <c r="E788" t="n">
        <v>235</v>
      </c>
      <c r="F788" s="9" t="n">
        <v>367.29</v>
      </c>
    </row>
    <row r="789">
      <c r="A789" t="n">
        <v>542543</v>
      </c>
      <c r="B789" s="12" t="n">
        <v>40571</v>
      </c>
      <c r="C789" t="n">
        <v>13141</v>
      </c>
      <c r="D789" t="n">
        <v>16</v>
      </c>
      <c r="E789" t="n">
        <v>123</v>
      </c>
      <c r="F789" s="9" t="n">
        <v>309.05</v>
      </c>
    </row>
    <row r="790">
      <c r="A790" t="n">
        <v>542549</v>
      </c>
      <c r="B790" s="12" t="n">
        <v>40571</v>
      </c>
      <c r="C790" t="n">
        <v>15696</v>
      </c>
      <c r="D790" t="n">
        <v>1</v>
      </c>
      <c r="E790" t="n">
        <v>4</v>
      </c>
      <c r="F790" s="9" t="n">
        <v>19.8</v>
      </c>
    </row>
    <row r="791">
      <c r="A791" t="n">
        <v>542568</v>
      </c>
      <c r="B791" s="12" t="n">
        <v>40571</v>
      </c>
      <c r="C791" t="n">
        <v>14215</v>
      </c>
      <c r="D791" t="n">
        <v>8</v>
      </c>
      <c r="E791" t="n">
        <v>67</v>
      </c>
      <c r="F791" s="9" t="n">
        <v>160.05</v>
      </c>
    </row>
    <row r="792">
      <c r="A792" t="n">
        <v>542578</v>
      </c>
      <c r="B792" s="12" t="n">
        <v>40571</v>
      </c>
      <c r="C792" t="n">
        <v>13709</v>
      </c>
      <c r="D792" t="n">
        <v>30</v>
      </c>
      <c r="E792" t="n">
        <v>295</v>
      </c>
      <c r="F792" s="9" t="n">
        <v>454.3</v>
      </c>
    </row>
    <row r="793">
      <c r="A793" t="n">
        <v>542583</v>
      </c>
      <c r="B793" s="12" t="n">
        <v>40571</v>
      </c>
      <c r="C793" t="n">
        <v>14051</v>
      </c>
      <c r="D793" t="n">
        <v>8</v>
      </c>
      <c r="E793" t="n">
        <v>154</v>
      </c>
      <c r="F793" s="9" t="n">
        <v>483.9</v>
      </c>
    </row>
    <row r="794">
      <c r="A794" t="n">
        <v>542584</v>
      </c>
      <c r="B794" s="12" t="n">
        <v>40571</v>
      </c>
      <c r="C794" t="n">
        <v>18016</v>
      </c>
      <c r="D794" t="n">
        <v>20</v>
      </c>
      <c r="E794" t="n">
        <v>53</v>
      </c>
      <c r="F794" s="9" t="n">
        <v>162.2</v>
      </c>
    </row>
    <row r="795">
      <c r="A795" t="n">
        <v>542585</v>
      </c>
      <c r="B795" s="12" t="n">
        <v>40571</v>
      </c>
      <c r="C795" t="n">
        <v>17329</v>
      </c>
      <c r="D795" t="n">
        <v>16</v>
      </c>
      <c r="E795" t="n">
        <v>67</v>
      </c>
      <c r="F795" s="9" t="n">
        <v>243.36</v>
      </c>
    </row>
    <row r="796">
      <c r="A796" t="n">
        <v>542587</v>
      </c>
      <c r="B796" s="12" t="n">
        <v>40571</v>
      </c>
      <c r="C796" t="n">
        <v>14401</v>
      </c>
      <c r="D796" t="n">
        <v>5</v>
      </c>
      <c r="E796" t="n">
        <v>98</v>
      </c>
      <c r="F796" s="9" t="n">
        <v>304.74</v>
      </c>
    </row>
    <row r="797">
      <c r="A797" t="n">
        <v>542590</v>
      </c>
      <c r="B797" s="12" t="n">
        <v>40571</v>
      </c>
      <c r="C797" t="n">
        <v>17920</v>
      </c>
      <c r="D797" t="n">
        <v>10</v>
      </c>
      <c r="E797" t="n">
        <v>83</v>
      </c>
      <c r="F797" s="9" t="n">
        <v>159.85</v>
      </c>
    </row>
    <row r="798">
      <c r="A798" t="n">
        <v>542591</v>
      </c>
      <c r="B798" s="12" t="n">
        <v>40571</v>
      </c>
      <c r="C798" t="n">
        <v>13089</v>
      </c>
      <c r="D798" t="n">
        <v>1</v>
      </c>
      <c r="E798" t="n">
        <v>3</v>
      </c>
      <c r="F798" s="9" t="n">
        <v>119.85</v>
      </c>
    </row>
    <row r="799">
      <c r="A799" t="n">
        <v>542595</v>
      </c>
      <c r="B799" s="12" t="n">
        <v>40573</v>
      </c>
      <c r="C799" t="n">
        <v>14040</v>
      </c>
      <c r="D799" t="n">
        <v>38</v>
      </c>
      <c r="E799" t="n">
        <v>174</v>
      </c>
      <c r="F799" s="9" t="n">
        <v>421.1</v>
      </c>
    </row>
    <row r="800">
      <c r="A800" t="n">
        <v>542596</v>
      </c>
      <c r="B800" s="12" t="n">
        <v>40573</v>
      </c>
      <c r="C800" t="n">
        <v>14532</v>
      </c>
      <c r="D800" t="n">
        <v>9</v>
      </c>
      <c r="E800" t="n">
        <v>24</v>
      </c>
      <c r="F800" s="9" t="n">
        <v>182.8</v>
      </c>
    </row>
    <row r="801">
      <c r="A801" t="n">
        <v>542597</v>
      </c>
      <c r="B801" s="12" t="n">
        <v>40573</v>
      </c>
      <c r="C801" t="n">
        <v>16326</v>
      </c>
      <c r="D801" t="n">
        <v>13</v>
      </c>
      <c r="E801" t="n">
        <v>21</v>
      </c>
      <c r="F801" s="9" t="n">
        <v>159.43</v>
      </c>
    </row>
    <row r="802">
      <c r="A802" t="n">
        <v>542598</v>
      </c>
      <c r="B802" s="12" t="n">
        <v>40573</v>
      </c>
      <c r="C802" t="n">
        <v>14805</v>
      </c>
      <c r="D802" t="n">
        <v>19</v>
      </c>
      <c r="E802" t="n">
        <v>29</v>
      </c>
      <c r="F802" s="9" t="n">
        <v>109.25</v>
      </c>
    </row>
    <row r="803">
      <c r="A803" t="n">
        <v>542599</v>
      </c>
      <c r="B803" s="12" t="n">
        <v>40573</v>
      </c>
      <c r="C803" t="n">
        <v>17062</v>
      </c>
      <c r="D803" t="n">
        <v>18</v>
      </c>
      <c r="E803" t="n">
        <v>94</v>
      </c>
      <c r="F803" s="9" t="n">
        <v>102.64</v>
      </c>
    </row>
    <row r="804">
      <c r="A804" t="n">
        <v>542600</v>
      </c>
      <c r="B804" s="12" t="n">
        <v>40573</v>
      </c>
      <c r="C804" t="n">
        <v>16923</v>
      </c>
      <c r="D804" t="n">
        <v>33</v>
      </c>
      <c r="E804" t="n">
        <v>139</v>
      </c>
      <c r="F804" s="9" t="n">
        <v>310.61</v>
      </c>
    </row>
    <row r="805">
      <c r="A805" t="n">
        <v>542601</v>
      </c>
      <c r="B805" s="12" t="n">
        <v>40573</v>
      </c>
      <c r="C805" t="n">
        <v>16897</v>
      </c>
      <c r="D805" t="n">
        <v>30</v>
      </c>
      <c r="E805" t="n">
        <v>58</v>
      </c>
      <c r="F805" s="9" t="n">
        <v>213.03</v>
      </c>
    </row>
    <row r="806">
      <c r="A806" t="n">
        <v>542602</v>
      </c>
      <c r="B806" s="12" t="n">
        <v>40573</v>
      </c>
      <c r="C806" t="n">
        <v>15579</v>
      </c>
      <c r="D806" t="n">
        <v>25</v>
      </c>
      <c r="E806" t="n">
        <v>55</v>
      </c>
      <c r="F806" s="9" t="n">
        <v>195.35</v>
      </c>
    </row>
    <row r="807">
      <c r="A807" t="n">
        <v>542603</v>
      </c>
      <c r="B807" s="12" t="n">
        <v>40573</v>
      </c>
      <c r="C807" t="n">
        <v>16985</v>
      </c>
      <c r="D807" t="n">
        <v>14</v>
      </c>
      <c r="E807" t="n">
        <v>202</v>
      </c>
      <c r="F807" s="9" t="n">
        <v>340.24</v>
      </c>
    </row>
    <row r="808">
      <c r="A808" t="n">
        <v>542605</v>
      </c>
      <c r="B808" s="12" t="n">
        <v>40573</v>
      </c>
      <c r="C808" t="n">
        <v>17796</v>
      </c>
      <c r="D808" t="n">
        <v>24</v>
      </c>
      <c r="E808" t="n">
        <v>59</v>
      </c>
      <c r="F808" s="9" t="n">
        <v>225.1</v>
      </c>
    </row>
    <row r="809">
      <c r="A809" t="n">
        <v>542606</v>
      </c>
      <c r="B809" s="12" t="n">
        <v>40573</v>
      </c>
      <c r="C809" t="n">
        <v>14595</v>
      </c>
      <c r="D809" t="n">
        <v>5</v>
      </c>
      <c r="E809" t="n">
        <v>76</v>
      </c>
      <c r="F809" s="9" t="n">
        <v>163.8</v>
      </c>
    </row>
    <row r="810">
      <c r="A810" t="n">
        <v>542607</v>
      </c>
      <c r="B810" s="12" t="n">
        <v>40573</v>
      </c>
      <c r="C810" t="n">
        <v>13148</v>
      </c>
      <c r="D810" t="n">
        <v>60</v>
      </c>
      <c r="E810" t="n">
        <v>138</v>
      </c>
      <c r="F810" s="9" t="n">
        <v>392.8</v>
      </c>
    </row>
    <row r="811">
      <c r="A811" t="n">
        <v>542608</v>
      </c>
      <c r="B811" s="12" t="n">
        <v>40573</v>
      </c>
      <c r="C811" t="n">
        <v>16770</v>
      </c>
      <c r="D811" t="n">
        <v>52</v>
      </c>
      <c r="E811" t="n">
        <v>182</v>
      </c>
      <c r="F811" s="9" t="n">
        <v>265.55</v>
      </c>
    </row>
    <row r="812">
      <c r="A812" t="n">
        <v>542609</v>
      </c>
      <c r="B812" s="12" t="n">
        <v>40573</v>
      </c>
      <c r="C812" t="n">
        <v>13161</v>
      </c>
      <c r="D812" t="n">
        <v>8</v>
      </c>
      <c r="E812" t="n">
        <v>29</v>
      </c>
      <c r="F812" s="9" t="n">
        <v>112.75</v>
      </c>
    </row>
    <row r="813">
      <c r="A813" t="n">
        <v>542610</v>
      </c>
      <c r="B813" s="12" t="n">
        <v>40573</v>
      </c>
      <c r="C813" t="n">
        <v>13148</v>
      </c>
      <c r="D813" t="n">
        <v>32</v>
      </c>
      <c r="E813" t="n">
        <v>240</v>
      </c>
      <c r="F813" s="9" t="n">
        <v>351.56</v>
      </c>
    </row>
    <row r="814">
      <c r="A814" t="n">
        <v>542611</v>
      </c>
      <c r="B814" s="12" t="n">
        <v>40573</v>
      </c>
      <c r="C814" t="n">
        <v>15415</v>
      </c>
      <c r="D814" t="n">
        <v>47</v>
      </c>
      <c r="E814" t="n">
        <v>551</v>
      </c>
      <c r="F814" s="9" t="n">
        <v>559.61</v>
      </c>
    </row>
    <row r="815">
      <c r="A815" t="n">
        <v>542612</v>
      </c>
      <c r="B815" s="12" t="n">
        <v>40573</v>
      </c>
      <c r="C815" t="n">
        <v>17841</v>
      </c>
      <c r="D815" t="n">
        <v>25</v>
      </c>
      <c r="E815" t="n">
        <v>82</v>
      </c>
      <c r="F815" s="9" t="n">
        <v>165.9</v>
      </c>
    </row>
    <row r="816">
      <c r="A816" t="n">
        <v>542613</v>
      </c>
      <c r="B816" s="12" t="n">
        <v>40573</v>
      </c>
      <c r="C816" t="n">
        <v>17431</v>
      </c>
      <c r="D816" t="n">
        <v>43</v>
      </c>
      <c r="E816" t="n">
        <v>292</v>
      </c>
      <c r="F816" s="9" t="n">
        <v>403.3</v>
      </c>
    </row>
    <row r="817">
      <c r="A817" t="n">
        <v>542614</v>
      </c>
      <c r="B817" s="12" t="n">
        <v>40573</v>
      </c>
      <c r="C817" t="n">
        <v>15708</v>
      </c>
      <c r="D817" t="n">
        <v>7</v>
      </c>
      <c r="E817" t="n">
        <v>63</v>
      </c>
      <c r="F817" s="9" t="n">
        <v>197.25</v>
      </c>
    </row>
    <row r="818">
      <c r="A818" t="n">
        <v>542615</v>
      </c>
      <c r="B818" s="12" t="n">
        <v>40573</v>
      </c>
      <c r="C818" t="n">
        <v>13148</v>
      </c>
      <c r="D818" t="n">
        <v>1</v>
      </c>
      <c r="E818" t="n">
        <v>1</v>
      </c>
      <c r="F818" s="9" t="n">
        <v>14.95</v>
      </c>
    </row>
    <row r="819">
      <c r="A819" t="n">
        <v>542616</v>
      </c>
      <c r="B819" s="12" t="n">
        <v>40573</v>
      </c>
      <c r="C819" t="n">
        <v>16816</v>
      </c>
      <c r="D819" t="n">
        <v>15</v>
      </c>
      <c r="E819" t="n">
        <v>143</v>
      </c>
      <c r="F819" s="9" t="n">
        <v>249.67</v>
      </c>
    </row>
    <row r="820">
      <c r="A820" t="n">
        <v>542617</v>
      </c>
      <c r="B820" s="12" t="n">
        <v>40573</v>
      </c>
      <c r="C820" t="n">
        <v>17463</v>
      </c>
      <c r="D820" t="n">
        <v>89</v>
      </c>
      <c r="E820" t="n">
        <v>410</v>
      </c>
      <c r="F820" s="9" t="n">
        <v>691.46</v>
      </c>
    </row>
    <row r="821">
      <c r="A821" t="n">
        <v>542618</v>
      </c>
      <c r="B821" s="12" t="n">
        <v>40573</v>
      </c>
      <c r="C821" t="n">
        <v>14502</v>
      </c>
      <c r="D821" t="n">
        <v>41</v>
      </c>
      <c r="E821" t="n">
        <v>64</v>
      </c>
      <c r="F821" s="9" t="n">
        <v>152.07</v>
      </c>
    </row>
    <row r="822">
      <c r="A822" t="n">
        <v>542619</v>
      </c>
      <c r="B822" s="12" t="n">
        <v>40573</v>
      </c>
      <c r="C822" t="n">
        <v>13869</v>
      </c>
      <c r="D822" t="n">
        <v>49</v>
      </c>
      <c r="E822" t="n">
        <v>257</v>
      </c>
      <c r="F822" s="9" t="n">
        <v>562.39</v>
      </c>
    </row>
    <row r="823">
      <c r="A823" t="n">
        <v>542620</v>
      </c>
      <c r="B823" s="12" t="n">
        <v>40574</v>
      </c>
      <c r="C823" t="n">
        <v>13089</v>
      </c>
      <c r="D823" t="n">
        <v>19</v>
      </c>
      <c r="E823" t="n">
        <v>204</v>
      </c>
      <c r="F823" s="9" t="n">
        <v>343.55</v>
      </c>
    </row>
    <row r="824">
      <c r="A824" t="n">
        <v>542623</v>
      </c>
      <c r="B824" s="12" t="n">
        <v>40574</v>
      </c>
      <c r="C824" t="n">
        <v>17239</v>
      </c>
      <c r="D824" t="n">
        <v>15</v>
      </c>
      <c r="E824" t="n">
        <v>150</v>
      </c>
      <c r="F824" s="9" t="n">
        <v>382.5</v>
      </c>
    </row>
    <row r="825">
      <c r="A825" t="n">
        <v>542627</v>
      </c>
      <c r="B825" s="12" t="n">
        <v>40574</v>
      </c>
      <c r="C825" t="n">
        <v>14426</v>
      </c>
      <c r="D825" t="n">
        <v>40</v>
      </c>
      <c r="E825" t="n">
        <v>454</v>
      </c>
      <c r="F825" s="9" t="n">
        <v>568.8200000000001</v>
      </c>
    </row>
    <row r="826">
      <c r="A826" t="n">
        <v>542628</v>
      </c>
      <c r="B826" s="12" t="n">
        <v>40574</v>
      </c>
      <c r="C826" t="n">
        <v>14426</v>
      </c>
      <c r="D826" t="n">
        <v>3</v>
      </c>
      <c r="E826" t="n">
        <v>9</v>
      </c>
      <c r="F826" s="9" t="n">
        <v>132.35</v>
      </c>
    </row>
    <row r="827">
      <c r="A827" t="n">
        <v>542630</v>
      </c>
      <c r="B827" s="12" t="n">
        <v>40574</v>
      </c>
      <c r="C827" t="n">
        <v>13784</v>
      </c>
      <c r="D827" t="n">
        <v>1</v>
      </c>
      <c r="E827" t="n">
        <v>144</v>
      </c>
      <c r="F827" s="9" t="n">
        <v>60.48</v>
      </c>
    </row>
    <row r="828">
      <c r="A828" t="n">
        <v>542631</v>
      </c>
      <c r="B828" s="12" t="n">
        <v>40574</v>
      </c>
      <c r="C828" t="n">
        <v>12841</v>
      </c>
      <c r="D828" t="n">
        <v>11</v>
      </c>
      <c r="E828" t="n">
        <v>50</v>
      </c>
      <c r="F828" s="9" t="n">
        <v>123.95</v>
      </c>
    </row>
    <row r="829">
      <c r="A829" t="n">
        <v>542632</v>
      </c>
      <c r="B829" s="12" t="n">
        <v>40574</v>
      </c>
      <c r="C829" t="n">
        <v>13324</v>
      </c>
      <c r="D829" t="n">
        <v>5</v>
      </c>
      <c r="E829" t="n">
        <v>390</v>
      </c>
      <c r="F829" s="9" t="n">
        <v>460.5</v>
      </c>
    </row>
    <row r="830">
      <c r="A830" t="n">
        <v>542634</v>
      </c>
      <c r="B830" s="12" t="n">
        <v>40574</v>
      </c>
      <c r="C830" t="n">
        <v>15448</v>
      </c>
      <c r="D830" t="n">
        <v>28</v>
      </c>
      <c r="E830" t="n">
        <v>232</v>
      </c>
      <c r="F830" s="9" t="n">
        <v>494.64</v>
      </c>
    </row>
    <row r="831">
      <c r="A831" t="n">
        <v>542636</v>
      </c>
      <c r="B831" s="12" t="n">
        <v>40574</v>
      </c>
      <c r="C831" t="n">
        <v>18239</v>
      </c>
      <c r="D831" t="n">
        <v>2</v>
      </c>
      <c r="E831" t="n">
        <v>42</v>
      </c>
      <c r="F831" s="9" t="n">
        <v>56.1</v>
      </c>
    </row>
    <row r="832">
      <c r="A832" t="n">
        <v>542641</v>
      </c>
      <c r="B832" s="12" t="n">
        <v>40574</v>
      </c>
      <c r="C832" t="n">
        <v>17314</v>
      </c>
      <c r="D832" t="n">
        <v>5</v>
      </c>
      <c r="E832" t="n">
        <v>36</v>
      </c>
      <c r="F832" s="9" t="n">
        <v>203.8</v>
      </c>
    </row>
    <row r="833">
      <c r="A833" t="n">
        <v>542646</v>
      </c>
      <c r="B833" s="12" t="n">
        <v>40574</v>
      </c>
      <c r="C833" t="n">
        <v>17220</v>
      </c>
      <c r="D833" t="n">
        <v>37</v>
      </c>
      <c r="E833" t="n">
        <v>142</v>
      </c>
      <c r="F833" s="9" t="n">
        <v>320</v>
      </c>
    </row>
    <row r="834">
      <c r="A834" t="n">
        <v>542647</v>
      </c>
      <c r="B834" s="12" t="n">
        <v>40574</v>
      </c>
      <c r="C834" t="n">
        <v>18245</v>
      </c>
      <c r="D834" t="n">
        <v>28</v>
      </c>
      <c r="E834" t="n">
        <v>320</v>
      </c>
      <c r="F834" s="9" t="n">
        <v>439.18</v>
      </c>
    </row>
    <row r="835">
      <c r="A835" t="n">
        <v>542649</v>
      </c>
      <c r="B835" s="12" t="n">
        <v>40574</v>
      </c>
      <c r="C835" t="n">
        <v>17373</v>
      </c>
      <c r="D835" t="n">
        <v>17</v>
      </c>
      <c r="E835" t="n">
        <v>89</v>
      </c>
      <c r="F835" s="9" t="n">
        <v>145.25</v>
      </c>
    </row>
    <row r="836">
      <c r="A836" t="n">
        <v>542659</v>
      </c>
      <c r="B836" s="12" t="n">
        <v>40574</v>
      </c>
      <c r="C836" t="n">
        <v>15738</v>
      </c>
      <c r="D836" t="n">
        <v>10</v>
      </c>
      <c r="E836" t="n">
        <v>215</v>
      </c>
      <c r="F836" s="9" t="n">
        <v>305.07</v>
      </c>
    </row>
    <row r="837">
      <c r="A837" t="n">
        <v>542662</v>
      </c>
      <c r="B837" s="12" t="n">
        <v>40574</v>
      </c>
      <c r="C837" t="n">
        <v>18145</v>
      </c>
      <c r="D837" t="n">
        <v>42</v>
      </c>
      <c r="E837" t="n">
        <v>567</v>
      </c>
      <c r="F837" s="9" t="n">
        <v>609.01</v>
      </c>
    </row>
    <row r="838">
      <c r="A838" t="n">
        <v>542667</v>
      </c>
      <c r="B838" s="12" t="n">
        <v>40574</v>
      </c>
      <c r="C838" t="n">
        <v>17068</v>
      </c>
      <c r="D838" t="n">
        <v>32</v>
      </c>
      <c r="E838" t="n">
        <v>252</v>
      </c>
      <c r="F838" s="9" t="n">
        <v>453.7</v>
      </c>
    </row>
    <row r="839">
      <c r="A839" t="n">
        <v>542673</v>
      </c>
      <c r="B839" s="12" t="n">
        <v>40574</v>
      </c>
      <c r="C839" t="n">
        <v>14527</v>
      </c>
      <c r="D839" t="n">
        <v>14</v>
      </c>
      <c r="E839" t="n">
        <v>22</v>
      </c>
      <c r="F839" s="9" t="n">
        <v>101.8</v>
      </c>
    </row>
    <row r="840">
      <c r="A840" t="n">
        <v>542678</v>
      </c>
      <c r="B840" s="12" t="n">
        <v>40574</v>
      </c>
      <c r="C840" t="n">
        <v>14688</v>
      </c>
      <c r="D840" t="n">
        <v>17</v>
      </c>
      <c r="E840" t="n">
        <v>122</v>
      </c>
      <c r="F840" s="9" t="n">
        <v>205.6</v>
      </c>
    </row>
    <row r="841">
      <c r="A841" t="n">
        <v>542690</v>
      </c>
      <c r="B841" s="12" t="n">
        <v>40574</v>
      </c>
      <c r="C841" t="n">
        <v>14298</v>
      </c>
      <c r="D841" t="n">
        <v>1</v>
      </c>
      <c r="E841" t="n">
        <v>900</v>
      </c>
      <c r="F841" s="9" t="n">
        <v>378</v>
      </c>
    </row>
    <row r="842">
      <c r="A842" t="n">
        <v>542691</v>
      </c>
      <c r="B842" s="12" t="n">
        <v>40574</v>
      </c>
      <c r="C842" t="n">
        <v>13408</v>
      </c>
      <c r="D842" t="n">
        <v>10</v>
      </c>
      <c r="E842" t="n">
        <v>472</v>
      </c>
      <c r="F842" s="9" t="n">
        <v>631.36</v>
      </c>
    </row>
    <row r="843">
      <c r="A843" t="n">
        <v>542692</v>
      </c>
      <c r="B843" s="12" t="n">
        <v>40574</v>
      </c>
      <c r="C843" t="n">
        <v>14467</v>
      </c>
      <c r="D843" t="n">
        <v>15</v>
      </c>
      <c r="E843" t="n">
        <v>37</v>
      </c>
      <c r="F843" s="9" t="n">
        <v>131.7</v>
      </c>
    </row>
    <row r="844">
      <c r="A844" t="n">
        <v>542694</v>
      </c>
      <c r="B844" s="12" t="n">
        <v>40574</v>
      </c>
      <c r="C844" t="n">
        <v>12908</v>
      </c>
      <c r="D844" t="n">
        <v>1</v>
      </c>
      <c r="E844" t="n">
        <v>600</v>
      </c>
      <c r="F844" s="9" t="n">
        <v>318</v>
      </c>
    </row>
    <row r="845">
      <c r="A845" t="n">
        <v>542707</v>
      </c>
      <c r="B845" s="12" t="n">
        <v>40574</v>
      </c>
      <c r="C845" t="n">
        <v>18095</v>
      </c>
      <c r="D845" t="n">
        <v>5</v>
      </c>
      <c r="E845" t="n">
        <v>194</v>
      </c>
      <c r="F845" s="9" t="n">
        <v>205.3</v>
      </c>
    </row>
    <row r="846">
      <c r="A846" t="n">
        <v>542708</v>
      </c>
      <c r="B846" s="12" t="n">
        <v>40574</v>
      </c>
      <c r="C846" t="n">
        <v>17621</v>
      </c>
      <c r="D846" t="n">
        <v>11</v>
      </c>
      <c r="E846" t="n">
        <v>218</v>
      </c>
      <c r="F846" s="9" t="n">
        <v>662.38</v>
      </c>
    </row>
    <row r="847">
      <c r="A847" t="n">
        <v>542709</v>
      </c>
      <c r="B847" s="12" t="n">
        <v>40574</v>
      </c>
      <c r="C847" t="n">
        <v>15144</v>
      </c>
      <c r="D847" t="n">
        <v>19</v>
      </c>
      <c r="E847" t="n">
        <v>264</v>
      </c>
      <c r="F847" s="9" t="n">
        <v>378.32</v>
      </c>
    </row>
    <row r="848">
      <c r="A848" t="n">
        <v>542710</v>
      </c>
      <c r="B848" s="12" t="n">
        <v>40574</v>
      </c>
      <c r="C848" t="n">
        <v>14776</v>
      </c>
      <c r="D848" t="n">
        <v>22</v>
      </c>
      <c r="E848" t="n">
        <v>684</v>
      </c>
      <c r="F848" s="9" t="n">
        <v>558.36</v>
      </c>
    </row>
    <row r="849">
      <c r="A849" t="n">
        <v>542711</v>
      </c>
      <c r="B849" s="12" t="n">
        <v>40574</v>
      </c>
      <c r="C849" t="n">
        <v>17894</v>
      </c>
      <c r="D849" t="n">
        <v>23</v>
      </c>
      <c r="E849" t="n">
        <v>35</v>
      </c>
      <c r="F849" s="9" t="n">
        <v>93.59999999999999</v>
      </c>
    </row>
    <row r="850">
      <c r="A850" t="n">
        <v>542712</v>
      </c>
      <c r="B850" s="12" t="n">
        <v>40574</v>
      </c>
      <c r="C850" t="n">
        <v>14744</v>
      </c>
      <c r="D850" t="n">
        <v>5</v>
      </c>
      <c r="E850" t="n">
        <v>230</v>
      </c>
      <c r="F850" s="9" t="n">
        <v>327.98</v>
      </c>
    </row>
    <row r="851">
      <c r="A851" t="n">
        <v>542715</v>
      </c>
      <c r="B851" s="12" t="n">
        <v>40574</v>
      </c>
      <c r="C851" t="n">
        <v>16403</v>
      </c>
      <c r="D851" t="n">
        <v>10</v>
      </c>
      <c r="E851" t="n">
        <v>114</v>
      </c>
      <c r="F851" s="9" t="n">
        <v>177.5</v>
      </c>
    </row>
    <row r="852">
      <c r="A852" t="n">
        <v>542716</v>
      </c>
      <c r="B852" s="12" t="n">
        <v>40574</v>
      </c>
      <c r="C852" t="n">
        <v>16407</v>
      </c>
      <c r="D852" t="n">
        <v>20</v>
      </c>
      <c r="E852" t="n">
        <v>108</v>
      </c>
      <c r="F852" s="9" t="n">
        <v>263.24</v>
      </c>
    </row>
    <row r="853">
      <c r="A853" t="n">
        <v>542717</v>
      </c>
      <c r="B853" s="12" t="n">
        <v>40574</v>
      </c>
      <c r="C853" t="n">
        <v>17580</v>
      </c>
      <c r="D853" t="n">
        <v>40</v>
      </c>
      <c r="E853" t="n">
        <v>70</v>
      </c>
      <c r="F853" s="9" t="n">
        <v>118.22</v>
      </c>
    </row>
    <row r="854">
      <c r="A854" t="n">
        <v>542718</v>
      </c>
      <c r="B854" s="12" t="n">
        <v>40574</v>
      </c>
      <c r="C854" t="n">
        <v>15602</v>
      </c>
      <c r="D854" t="n">
        <v>7</v>
      </c>
      <c r="E854" t="n">
        <v>108</v>
      </c>
      <c r="F854" s="9" t="n">
        <v>192.2</v>
      </c>
    </row>
    <row r="855">
      <c r="A855" t="n">
        <v>542719</v>
      </c>
      <c r="B855" s="12" t="n">
        <v>40574</v>
      </c>
      <c r="C855" t="n">
        <v>17619</v>
      </c>
      <c r="D855" t="n">
        <v>74</v>
      </c>
      <c r="E855" t="n">
        <v>124</v>
      </c>
      <c r="F855" s="9" t="n">
        <v>214.37</v>
      </c>
    </row>
    <row r="856">
      <c r="A856" t="n">
        <v>542722</v>
      </c>
      <c r="B856" s="12" t="n">
        <v>40574</v>
      </c>
      <c r="C856" t="n">
        <v>13089</v>
      </c>
      <c r="D856" t="n">
        <v>3</v>
      </c>
      <c r="E856" t="n">
        <v>144</v>
      </c>
      <c r="F856" s="9" t="n">
        <v>261.6</v>
      </c>
    </row>
    <row r="857">
      <c r="A857" t="n">
        <v>542723</v>
      </c>
      <c r="B857" s="12" t="n">
        <v>40574</v>
      </c>
      <c r="C857" t="n">
        <v>17256</v>
      </c>
      <c r="D857" t="n">
        <v>12</v>
      </c>
      <c r="E857" t="n">
        <v>68</v>
      </c>
      <c r="F857" s="9" t="n">
        <v>127.9</v>
      </c>
    </row>
    <row r="858">
      <c r="A858" t="n">
        <v>542724</v>
      </c>
      <c r="B858" s="12" t="n">
        <v>40574</v>
      </c>
      <c r="C858" t="n">
        <v>16779</v>
      </c>
      <c r="D858" t="n">
        <v>13</v>
      </c>
      <c r="E858" t="n">
        <v>151</v>
      </c>
      <c r="F858" s="9" t="n">
        <v>265.05</v>
      </c>
    </row>
    <row r="859">
      <c r="A859" t="n">
        <v>542725</v>
      </c>
      <c r="B859" s="12" t="n">
        <v>40574</v>
      </c>
      <c r="C859" t="n">
        <v>16191</v>
      </c>
      <c r="D859" t="n">
        <v>2</v>
      </c>
      <c r="E859" t="n">
        <v>5</v>
      </c>
      <c r="F859" s="9" t="n">
        <v>14.75</v>
      </c>
    </row>
    <row r="860">
      <c r="A860" t="n">
        <v>542727</v>
      </c>
      <c r="B860" s="12" t="n">
        <v>40574</v>
      </c>
      <c r="C860" t="n">
        <v>17604</v>
      </c>
      <c r="D860" t="n">
        <v>27</v>
      </c>
      <c r="E860" t="n">
        <v>54</v>
      </c>
      <c r="F860" s="9" t="n">
        <v>136.24</v>
      </c>
    </row>
    <row r="861">
      <c r="A861" t="n">
        <v>542728</v>
      </c>
      <c r="B861" s="12" t="n">
        <v>40574</v>
      </c>
      <c r="C861" t="n">
        <v>14006</v>
      </c>
      <c r="D861" t="n">
        <v>7</v>
      </c>
      <c r="E861" t="n">
        <v>236</v>
      </c>
      <c r="F861" s="9" t="n">
        <v>304.44</v>
      </c>
    </row>
    <row r="862">
      <c r="A862" t="n">
        <v>542729</v>
      </c>
      <c r="B862" s="12" t="n">
        <v>40574</v>
      </c>
      <c r="C862" t="n">
        <v>15194</v>
      </c>
      <c r="D862" t="n">
        <v>16</v>
      </c>
      <c r="E862" t="n">
        <v>260</v>
      </c>
      <c r="F862" s="9" t="n">
        <v>315.57</v>
      </c>
    </row>
    <row r="863">
      <c r="A863" t="n">
        <v>542731</v>
      </c>
      <c r="B863" s="12" t="n">
        <v>40574</v>
      </c>
      <c r="C863" t="n">
        <v>13600</v>
      </c>
      <c r="D863" t="n">
        <v>19</v>
      </c>
      <c r="E863" t="n">
        <v>324</v>
      </c>
      <c r="F863" s="9" t="n">
        <v>219.52</v>
      </c>
    </row>
    <row r="864">
      <c r="A864" t="n">
        <v>542733</v>
      </c>
      <c r="B864" s="12" t="n">
        <v>40574</v>
      </c>
      <c r="C864" t="n">
        <v>15058</v>
      </c>
      <c r="D864" t="n">
        <v>26</v>
      </c>
      <c r="E864" t="n">
        <v>28</v>
      </c>
      <c r="F864" s="9" t="n">
        <v>120.52</v>
      </c>
    </row>
    <row r="865">
      <c r="A865" t="n">
        <v>542736</v>
      </c>
      <c r="B865" s="12" t="n">
        <v>40574</v>
      </c>
      <c r="C865" t="n">
        <v>14744</v>
      </c>
      <c r="D865" t="n">
        <v>1</v>
      </c>
      <c r="E865" t="n">
        <v>1</v>
      </c>
      <c r="F865" s="9" t="n">
        <v>0.55</v>
      </c>
    </row>
    <row r="866">
      <c r="A866" t="n">
        <v>542737</v>
      </c>
      <c r="B866" s="12" t="n">
        <v>40574</v>
      </c>
      <c r="C866" t="n">
        <v>15058</v>
      </c>
      <c r="D866" t="n">
        <v>34</v>
      </c>
      <c r="E866" t="n">
        <v>97</v>
      </c>
      <c r="F866" s="9" t="n">
        <v>171.3</v>
      </c>
    </row>
    <row r="867">
      <c r="A867" t="n">
        <v>542739</v>
      </c>
      <c r="B867" s="12" t="n">
        <v>40574</v>
      </c>
      <c r="C867" t="n">
        <v>17389</v>
      </c>
      <c r="D867" t="n">
        <v>3</v>
      </c>
      <c r="E867" t="n">
        <v>30</v>
      </c>
      <c r="F867" s="9" t="n">
        <v>213</v>
      </c>
    </row>
    <row r="868">
      <c r="A868" t="n">
        <v>542741</v>
      </c>
      <c r="B868" s="12" t="n">
        <v>40574</v>
      </c>
      <c r="C868" t="n">
        <v>17375</v>
      </c>
      <c r="D868" t="n">
        <v>22</v>
      </c>
      <c r="E868" t="n">
        <v>250</v>
      </c>
      <c r="F868" s="9" t="n">
        <v>176.66</v>
      </c>
    </row>
    <row r="869">
      <c r="A869" t="n">
        <v>542743</v>
      </c>
      <c r="B869" s="12" t="n">
        <v>40574</v>
      </c>
      <c r="C869" t="n">
        <v>16191</v>
      </c>
      <c r="D869" t="n">
        <v>2</v>
      </c>
      <c r="E869" t="n">
        <v>5</v>
      </c>
      <c r="F869" s="9" t="n">
        <v>14.75</v>
      </c>
    </row>
    <row r="870">
      <c r="A870" t="n">
        <v>542745</v>
      </c>
      <c r="B870" s="12" t="n">
        <v>40574</v>
      </c>
      <c r="C870" t="n">
        <v>15881</v>
      </c>
      <c r="D870" t="n">
        <v>23</v>
      </c>
      <c r="E870" t="n">
        <v>154</v>
      </c>
      <c r="F870" s="9" t="n">
        <v>339.29</v>
      </c>
    </row>
    <row r="871">
      <c r="A871" t="n">
        <v>542746</v>
      </c>
      <c r="B871" s="12" t="n">
        <v>40574</v>
      </c>
      <c r="C871" t="n">
        <v>15881</v>
      </c>
      <c r="D871" t="n">
        <v>1</v>
      </c>
      <c r="E871" t="n">
        <v>2</v>
      </c>
      <c r="F871" s="9" t="n">
        <v>1.9</v>
      </c>
    </row>
    <row r="872">
      <c r="A872" t="n">
        <v>542759</v>
      </c>
      <c r="B872" s="12" t="n">
        <v>40574</v>
      </c>
      <c r="C872" t="n">
        <v>15881</v>
      </c>
      <c r="D872" t="n">
        <v>1</v>
      </c>
      <c r="E872" t="n">
        <v>1</v>
      </c>
      <c r="F872" s="9" t="n">
        <v>4.95</v>
      </c>
    </row>
    <row r="873">
      <c r="A873" t="n">
        <v>542776</v>
      </c>
      <c r="B873" s="12" t="n">
        <v>40575</v>
      </c>
      <c r="C873" t="n">
        <v>15240</v>
      </c>
      <c r="D873" t="n">
        <v>14</v>
      </c>
      <c r="E873" t="n">
        <v>306</v>
      </c>
      <c r="F873" s="9" t="n">
        <v>312.9</v>
      </c>
    </row>
    <row r="874">
      <c r="A874" t="n">
        <v>542778</v>
      </c>
      <c r="B874" s="12" t="n">
        <v>40575</v>
      </c>
      <c r="C874" t="n">
        <v>14496</v>
      </c>
      <c r="D874" t="n">
        <v>14</v>
      </c>
      <c r="E874" t="n">
        <v>73</v>
      </c>
      <c r="F874" s="9" t="n">
        <v>234.47</v>
      </c>
    </row>
    <row r="875">
      <c r="A875" t="n">
        <v>542779</v>
      </c>
      <c r="B875" s="12" t="n">
        <v>40575</v>
      </c>
      <c r="C875" t="n">
        <v>17147</v>
      </c>
      <c r="D875" t="n">
        <v>18</v>
      </c>
      <c r="E875" t="n">
        <v>250</v>
      </c>
      <c r="F875" s="9" t="n">
        <v>409.5</v>
      </c>
    </row>
    <row r="876">
      <c r="A876" t="n">
        <v>542780</v>
      </c>
      <c r="B876" s="12" t="n">
        <v>40575</v>
      </c>
      <c r="C876" t="n">
        <v>17675</v>
      </c>
      <c r="D876" t="n">
        <v>22</v>
      </c>
      <c r="E876" t="n">
        <v>270</v>
      </c>
      <c r="F876" s="9" t="n">
        <v>698.6</v>
      </c>
    </row>
    <row r="877">
      <c r="A877" t="n">
        <v>542785</v>
      </c>
      <c r="B877" s="12" t="n">
        <v>40575</v>
      </c>
      <c r="C877" t="n">
        <v>13881</v>
      </c>
      <c r="D877" t="n">
        <v>13</v>
      </c>
      <c r="E877" t="n">
        <v>706</v>
      </c>
      <c r="F877" s="9" t="n">
        <v>1025.34</v>
      </c>
    </row>
    <row r="878">
      <c r="A878" t="n">
        <v>542786</v>
      </c>
      <c r="B878" s="12" t="n">
        <v>40575</v>
      </c>
      <c r="C878" t="n">
        <v>17314</v>
      </c>
      <c r="D878" t="n">
        <v>21</v>
      </c>
      <c r="E878" t="n">
        <v>256</v>
      </c>
      <c r="F878" s="9" t="n">
        <v>362.4</v>
      </c>
    </row>
    <row r="879">
      <c r="A879" t="n">
        <v>542788</v>
      </c>
      <c r="B879" s="12" t="n">
        <v>40575</v>
      </c>
      <c r="C879" t="n">
        <v>16570</v>
      </c>
      <c r="D879" t="n">
        <v>15</v>
      </c>
      <c r="E879" t="n">
        <v>342</v>
      </c>
      <c r="F879" s="9" t="n">
        <v>450.06</v>
      </c>
    </row>
    <row r="880">
      <c r="A880" t="n">
        <v>542789</v>
      </c>
      <c r="B880" s="12" t="n">
        <v>40575</v>
      </c>
      <c r="C880" t="n">
        <v>17511</v>
      </c>
      <c r="D880" t="n">
        <v>58</v>
      </c>
      <c r="E880" t="n">
        <v>2945</v>
      </c>
      <c r="F880" s="9" t="n">
        <v>4446.88</v>
      </c>
    </row>
    <row r="881">
      <c r="A881" t="n">
        <v>542790</v>
      </c>
      <c r="B881" s="12" t="n">
        <v>40575</v>
      </c>
      <c r="C881" t="n">
        <v>16612</v>
      </c>
      <c r="D881" t="n">
        <v>18</v>
      </c>
      <c r="E881" t="n">
        <v>135</v>
      </c>
      <c r="F881" s="9" t="n">
        <v>280.05</v>
      </c>
    </row>
    <row r="882">
      <c r="A882" t="n">
        <v>542791</v>
      </c>
      <c r="B882" s="12" t="n">
        <v>40575</v>
      </c>
      <c r="C882" t="n">
        <v>15039</v>
      </c>
      <c r="D882" t="n">
        <v>39</v>
      </c>
      <c r="E882" t="n">
        <v>164</v>
      </c>
      <c r="F882" s="9" t="n">
        <v>439.3</v>
      </c>
    </row>
    <row r="883">
      <c r="A883" t="n">
        <v>542795</v>
      </c>
      <c r="B883" s="12" t="n">
        <v>40575</v>
      </c>
      <c r="C883" t="n">
        <v>18055</v>
      </c>
      <c r="D883" t="n">
        <v>14</v>
      </c>
      <c r="E883" t="n">
        <v>105</v>
      </c>
      <c r="F883" s="9" t="n">
        <v>336.91</v>
      </c>
    </row>
    <row r="884">
      <c r="A884" t="n">
        <v>542796</v>
      </c>
      <c r="B884" s="12" t="n">
        <v>40575</v>
      </c>
      <c r="C884" t="n">
        <v>17356</v>
      </c>
      <c r="D884" t="n">
        <v>19</v>
      </c>
      <c r="E884" t="n">
        <v>166</v>
      </c>
      <c r="F884" s="9" t="n">
        <v>178.22</v>
      </c>
    </row>
    <row r="885">
      <c r="A885" t="n">
        <v>542797</v>
      </c>
      <c r="B885" s="12" t="n">
        <v>40575</v>
      </c>
      <c r="C885" t="n">
        <v>17884</v>
      </c>
      <c r="D885" t="n">
        <v>28</v>
      </c>
      <c r="E885" t="n">
        <v>307</v>
      </c>
      <c r="F885" s="9" t="n">
        <v>268.02</v>
      </c>
    </row>
    <row r="886">
      <c r="A886" t="n">
        <v>542800</v>
      </c>
      <c r="B886" s="12" t="n">
        <v>40575</v>
      </c>
      <c r="C886" t="n">
        <v>14606</v>
      </c>
      <c r="D886" t="n">
        <v>2</v>
      </c>
      <c r="E886" t="n">
        <v>2</v>
      </c>
      <c r="F886" s="9" t="n">
        <v>3.67</v>
      </c>
    </row>
    <row r="887">
      <c r="A887" t="n">
        <v>542806</v>
      </c>
      <c r="B887" s="12" t="n">
        <v>40575</v>
      </c>
      <c r="C887" t="n">
        <v>12836</v>
      </c>
      <c r="D887" t="n">
        <v>39</v>
      </c>
      <c r="E887" t="n">
        <v>260</v>
      </c>
      <c r="F887" s="9" t="n">
        <v>846.6900000000001</v>
      </c>
    </row>
    <row r="888">
      <c r="A888" t="n">
        <v>542812</v>
      </c>
      <c r="B888" s="12" t="n">
        <v>40575</v>
      </c>
      <c r="C888" t="n">
        <v>14850</v>
      </c>
      <c r="D888" t="n">
        <v>21</v>
      </c>
      <c r="E888" t="n">
        <v>293</v>
      </c>
      <c r="F888" s="9" t="n">
        <v>325.75</v>
      </c>
    </row>
    <row r="889">
      <c r="A889" t="n">
        <v>542835</v>
      </c>
      <c r="B889" s="12" t="n">
        <v>40575</v>
      </c>
      <c r="C889" t="n">
        <v>13939</v>
      </c>
      <c r="D889" t="n">
        <v>12</v>
      </c>
      <c r="E889" t="n">
        <v>202</v>
      </c>
      <c r="F889" s="9" t="n">
        <v>184.5</v>
      </c>
    </row>
    <row r="890">
      <c r="A890" t="n">
        <v>542836</v>
      </c>
      <c r="B890" s="12" t="n">
        <v>40575</v>
      </c>
      <c r="C890" t="n">
        <v>16745</v>
      </c>
      <c r="D890" t="n">
        <v>47</v>
      </c>
      <c r="E890" t="n">
        <v>172</v>
      </c>
      <c r="F890" s="9" t="n">
        <v>239.3</v>
      </c>
    </row>
    <row r="891">
      <c r="A891" t="n">
        <v>542858</v>
      </c>
      <c r="B891" s="12" t="n">
        <v>40575</v>
      </c>
      <c r="C891" t="n">
        <v>17228</v>
      </c>
      <c r="D891" t="n">
        <v>18</v>
      </c>
      <c r="E891" t="n">
        <v>175</v>
      </c>
      <c r="F891" s="9" t="n">
        <v>123.43</v>
      </c>
    </row>
    <row r="892">
      <c r="A892" t="n">
        <v>542859</v>
      </c>
      <c r="B892" s="12" t="n">
        <v>40575</v>
      </c>
      <c r="C892" t="n">
        <v>13606</v>
      </c>
      <c r="D892" t="n">
        <v>3</v>
      </c>
      <c r="E892" t="n">
        <v>114</v>
      </c>
      <c r="F892" s="9" t="n">
        <v>70.02</v>
      </c>
    </row>
    <row r="893">
      <c r="A893" t="n">
        <v>542862</v>
      </c>
      <c r="B893" s="12" t="n">
        <v>40575</v>
      </c>
      <c r="C893" t="n">
        <v>14606</v>
      </c>
      <c r="D893" t="n">
        <v>48</v>
      </c>
      <c r="E893" t="n">
        <v>76</v>
      </c>
      <c r="F893" s="9" t="n">
        <v>159.95</v>
      </c>
    </row>
    <row r="894">
      <c r="A894" t="n">
        <v>542863</v>
      </c>
      <c r="B894" s="12" t="n">
        <v>40575</v>
      </c>
      <c r="C894" t="n">
        <v>13494</v>
      </c>
      <c r="D894" t="n">
        <v>18</v>
      </c>
      <c r="E894" t="n">
        <v>162</v>
      </c>
      <c r="F894" s="9" t="n">
        <v>316.26</v>
      </c>
    </row>
    <row r="895">
      <c r="A895" t="n">
        <v>542864</v>
      </c>
      <c r="B895" s="12" t="n">
        <v>40575</v>
      </c>
      <c r="C895" t="n">
        <v>13802</v>
      </c>
      <c r="D895" t="n">
        <v>20</v>
      </c>
      <c r="E895" t="n">
        <v>690</v>
      </c>
      <c r="F895" s="9" t="n">
        <v>969.74</v>
      </c>
    </row>
    <row r="896">
      <c r="A896" t="n">
        <v>542865</v>
      </c>
      <c r="B896" s="12" t="n">
        <v>40575</v>
      </c>
      <c r="C896" t="n">
        <v>12929</v>
      </c>
      <c r="D896" t="n">
        <v>8</v>
      </c>
      <c r="E896" t="n">
        <v>37</v>
      </c>
      <c r="F896" s="9" t="n">
        <v>117.85</v>
      </c>
    </row>
    <row r="897">
      <c r="A897" t="n">
        <v>542868</v>
      </c>
      <c r="B897" s="12" t="n">
        <v>40575</v>
      </c>
      <c r="C897" t="n">
        <v>16419</v>
      </c>
      <c r="D897" t="n">
        <v>17</v>
      </c>
      <c r="E897" t="n">
        <v>98</v>
      </c>
      <c r="F897" s="9" t="n">
        <v>252.66</v>
      </c>
    </row>
    <row r="898">
      <c r="A898" t="n">
        <v>542869</v>
      </c>
      <c r="B898" s="12" t="n">
        <v>40575</v>
      </c>
      <c r="C898" t="n">
        <v>17035</v>
      </c>
      <c r="D898" t="n">
        <v>18</v>
      </c>
      <c r="E898" t="n">
        <v>143</v>
      </c>
      <c r="F898" s="9" t="n">
        <v>259.51</v>
      </c>
    </row>
    <row r="899">
      <c r="A899" t="n">
        <v>542870</v>
      </c>
      <c r="B899" s="12" t="n">
        <v>40575</v>
      </c>
      <c r="C899" t="n">
        <v>15203</v>
      </c>
      <c r="D899" t="n">
        <v>20</v>
      </c>
      <c r="E899" t="n">
        <v>224</v>
      </c>
      <c r="F899" s="9" t="n">
        <v>211.94</v>
      </c>
    </row>
    <row r="900">
      <c r="A900" t="n">
        <v>542872</v>
      </c>
      <c r="B900" s="12" t="n">
        <v>40575</v>
      </c>
      <c r="C900" t="n">
        <v>15939</v>
      </c>
      <c r="D900" t="n">
        <v>5</v>
      </c>
      <c r="E900" t="n">
        <v>240</v>
      </c>
      <c r="F900" s="9" t="n">
        <v>354.24</v>
      </c>
    </row>
    <row r="901">
      <c r="A901" t="n">
        <v>542881</v>
      </c>
      <c r="B901" s="12" t="n">
        <v>40575</v>
      </c>
      <c r="C901" t="n">
        <v>14587</v>
      </c>
      <c r="D901" t="n">
        <v>30</v>
      </c>
      <c r="E901" t="n">
        <v>58</v>
      </c>
      <c r="F901" s="9" t="n">
        <v>150.2</v>
      </c>
    </row>
    <row r="902">
      <c r="A902" t="n">
        <v>542886</v>
      </c>
      <c r="B902" s="12" t="n">
        <v>40575</v>
      </c>
      <c r="C902" t="n">
        <v>16515</v>
      </c>
      <c r="D902" t="n">
        <v>30</v>
      </c>
      <c r="E902" t="n">
        <v>198</v>
      </c>
      <c r="F902" s="9" t="n">
        <v>319.86</v>
      </c>
    </row>
    <row r="903">
      <c r="A903" t="n">
        <v>542888</v>
      </c>
      <c r="B903" s="12" t="n">
        <v>40575</v>
      </c>
      <c r="C903" t="n">
        <v>15687</v>
      </c>
      <c r="D903" t="n">
        <v>23</v>
      </c>
      <c r="E903" t="n">
        <v>132</v>
      </c>
      <c r="F903" s="9" t="n">
        <v>379.1</v>
      </c>
    </row>
    <row r="904">
      <c r="A904" t="n">
        <v>542889</v>
      </c>
      <c r="B904" s="12" t="n">
        <v>40575</v>
      </c>
      <c r="C904" t="n">
        <v>16422</v>
      </c>
      <c r="D904" t="n">
        <v>2</v>
      </c>
      <c r="E904" t="n">
        <v>136</v>
      </c>
      <c r="F904" s="9" t="n">
        <v>241.2</v>
      </c>
    </row>
    <row r="905">
      <c r="A905" t="n">
        <v>542890</v>
      </c>
      <c r="B905" s="12" t="n">
        <v>40575</v>
      </c>
      <c r="C905" t="n">
        <v>15311</v>
      </c>
      <c r="D905" t="n">
        <v>79</v>
      </c>
      <c r="E905" t="n">
        <v>778</v>
      </c>
      <c r="F905" s="9" t="n">
        <v>1003.23</v>
      </c>
    </row>
    <row r="906">
      <c r="A906" t="n">
        <v>542891</v>
      </c>
      <c r="B906" s="12" t="n">
        <v>40575</v>
      </c>
      <c r="C906" t="n">
        <v>16705</v>
      </c>
      <c r="D906" t="n">
        <v>43</v>
      </c>
      <c r="E906" t="n">
        <v>1184</v>
      </c>
      <c r="F906" s="9" t="n">
        <v>2489.11</v>
      </c>
    </row>
    <row r="907">
      <c r="A907" t="n">
        <v>542892</v>
      </c>
      <c r="B907" s="12" t="n">
        <v>40575</v>
      </c>
      <c r="C907" t="n">
        <v>13784</v>
      </c>
      <c r="D907" t="n">
        <v>1</v>
      </c>
      <c r="E907" t="n">
        <v>432</v>
      </c>
      <c r="F907" s="9" t="n">
        <v>155.52</v>
      </c>
    </row>
    <row r="908">
      <c r="A908" t="n">
        <v>542893</v>
      </c>
      <c r="B908" s="12" t="n">
        <v>40575</v>
      </c>
      <c r="C908" t="n">
        <v>18202</v>
      </c>
      <c r="D908" t="n">
        <v>23</v>
      </c>
      <c r="E908" t="n">
        <v>197</v>
      </c>
      <c r="F908" s="9" t="n">
        <v>485.73</v>
      </c>
    </row>
    <row r="909">
      <c r="A909" t="n">
        <v>542895</v>
      </c>
      <c r="B909" s="12" t="n">
        <v>40575</v>
      </c>
      <c r="C909" t="n">
        <v>14549</v>
      </c>
      <c r="D909" t="n">
        <v>56</v>
      </c>
      <c r="E909" t="n">
        <v>136</v>
      </c>
      <c r="F909" s="9" t="n">
        <v>289.24</v>
      </c>
    </row>
    <row r="910">
      <c r="A910" t="n">
        <v>542896</v>
      </c>
      <c r="B910" s="12" t="n">
        <v>40575</v>
      </c>
      <c r="C910" t="n">
        <v>15981</v>
      </c>
      <c r="D910" t="n">
        <v>4</v>
      </c>
      <c r="E910" t="n">
        <v>40</v>
      </c>
      <c r="F910" s="9" t="n">
        <v>270</v>
      </c>
    </row>
    <row r="911">
      <c r="A911" t="n">
        <v>542897</v>
      </c>
      <c r="B911" s="12" t="n">
        <v>40575</v>
      </c>
      <c r="C911" t="n">
        <v>15854</v>
      </c>
      <c r="D911" t="n">
        <v>5</v>
      </c>
      <c r="E911" t="n">
        <v>60</v>
      </c>
      <c r="F911" s="9" t="n">
        <v>303</v>
      </c>
    </row>
    <row r="912">
      <c r="A912" t="n">
        <v>542898</v>
      </c>
      <c r="B912" s="12" t="n">
        <v>40575</v>
      </c>
      <c r="C912" t="n">
        <v>16110</v>
      </c>
      <c r="D912" t="n">
        <v>111</v>
      </c>
      <c r="E912" t="n">
        <v>206</v>
      </c>
      <c r="F912" s="9" t="n">
        <v>404</v>
      </c>
    </row>
    <row r="913">
      <c r="A913" t="n">
        <v>542899</v>
      </c>
      <c r="B913" s="12" t="n">
        <v>40575</v>
      </c>
      <c r="C913" t="n">
        <v>17376</v>
      </c>
      <c r="D913" t="n">
        <v>13</v>
      </c>
      <c r="E913" t="n">
        <v>35</v>
      </c>
      <c r="F913" s="9" t="n">
        <v>105.85</v>
      </c>
    </row>
    <row r="914">
      <c r="A914" t="n">
        <v>542900</v>
      </c>
      <c r="B914" s="12" t="n">
        <v>40575</v>
      </c>
      <c r="C914" t="n">
        <v>14180</v>
      </c>
      <c r="D914" t="n">
        <v>8</v>
      </c>
      <c r="E914" t="n">
        <v>16</v>
      </c>
      <c r="F914" s="9" t="n">
        <v>134.1</v>
      </c>
    </row>
    <row r="915">
      <c r="A915" t="n">
        <v>542901</v>
      </c>
      <c r="B915" s="12" t="n">
        <v>40575</v>
      </c>
      <c r="C915" t="n">
        <v>14217</v>
      </c>
      <c r="D915" t="n">
        <v>6</v>
      </c>
      <c r="E915" t="n">
        <v>12</v>
      </c>
      <c r="F915" s="9" t="n">
        <v>88.3</v>
      </c>
    </row>
    <row r="916">
      <c r="A916" t="n">
        <v>542902</v>
      </c>
      <c r="B916" s="12" t="n">
        <v>40575</v>
      </c>
      <c r="C916" t="n">
        <v>16011</v>
      </c>
      <c r="D916" t="n">
        <v>10</v>
      </c>
      <c r="E916" t="n">
        <v>180</v>
      </c>
      <c r="F916" s="9" t="n">
        <v>231</v>
      </c>
    </row>
    <row r="917">
      <c r="A917" t="n">
        <v>542903</v>
      </c>
      <c r="B917" s="12" t="n">
        <v>40575</v>
      </c>
      <c r="C917" t="n">
        <v>15107</v>
      </c>
      <c r="D917" t="n">
        <v>1</v>
      </c>
      <c r="E917" t="n">
        <v>48</v>
      </c>
      <c r="F917" s="9" t="n">
        <v>40.8</v>
      </c>
    </row>
    <row r="918">
      <c r="A918" t="n">
        <v>542907</v>
      </c>
      <c r="B918" s="12" t="n">
        <v>40575</v>
      </c>
      <c r="C918" t="n">
        <v>13854</v>
      </c>
      <c r="D918" t="n">
        <v>4</v>
      </c>
      <c r="E918" t="n">
        <v>75</v>
      </c>
      <c r="F918" s="9" t="n">
        <v>313.85</v>
      </c>
    </row>
    <row r="919">
      <c r="A919" t="n">
        <v>542908</v>
      </c>
      <c r="B919" s="12" t="n">
        <v>40575</v>
      </c>
      <c r="C919" t="n">
        <v>13110</v>
      </c>
      <c r="D919" t="n">
        <v>20</v>
      </c>
      <c r="E919" t="n">
        <v>70</v>
      </c>
      <c r="F919" s="9" t="n">
        <v>271.55</v>
      </c>
    </row>
    <row r="920">
      <c r="A920" t="n">
        <v>542909</v>
      </c>
      <c r="B920" s="12" t="n">
        <v>40575</v>
      </c>
      <c r="C920" t="n">
        <v>16716</v>
      </c>
      <c r="D920" t="n">
        <v>1</v>
      </c>
      <c r="E920" t="n">
        <v>96</v>
      </c>
      <c r="F920" s="9" t="n">
        <v>734.4</v>
      </c>
    </row>
    <row r="921">
      <c r="A921" t="n">
        <v>542914</v>
      </c>
      <c r="B921" s="12" t="n">
        <v>40575</v>
      </c>
      <c r="C921" t="n">
        <v>16161</v>
      </c>
      <c r="D921" t="n">
        <v>29</v>
      </c>
      <c r="E921" t="n">
        <v>142</v>
      </c>
      <c r="F921" s="9" t="n">
        <v>272.4</v>
      </c>
    </row>
    <row r="922">
      <c r="A922" t="n">
        <v>542915</v>
      </c>
      <c r="B922" s="12" t="n">
        <v>40575</v>
      </c>
      <c r="C922" t="n">
        <v>15940</v>
      </c>
      <c r="D922" t="n">
        <v>1</v>
      </c>
      <c r="E922" t="n">
        <v>4</v>
      </c>
      <c r="F922" s="9" t="n">
        <v>35.8</v>
      </c>
    </row>
    <row r="923">
      <c r="A923" t="n">
        <v>542919</v>
      </c>
      <c r="B923" s="12" t="n">
        <v>40575</v>
      </c>
      <c r="C923" t="n">
        <v>15971</v>
      </c>
      <c r="D923" t="n">
        <v>4</v>
      </c>
      <c r="E923" t="n">
        <v>370</v>
      </c>
      <c r="F923" s="9" t="n">
        <v>762</v>
      </c>
    </row>
    <row r="924">
      <c r="A924" t="n">
        <v>542920</v>
      </c>
      <c r="B924" s="12" t="n">
        <v>40576</v>
      </c>
      <c r="C924" t="n">
        <v>13629</v>
      </c>
      <c r="D924" t="n">
        <v>5</v>
      </c>
      <c r="E924" t="n">
        <v>450</v>
      </c>
      <c r="F924" s="9" t="n">
        <v>765</v>
      </c>
    </row>
    <row r="925">
      <c r="A925" t="n">
        <v>542921</v>
      </c>
      <c r="B925" s="12" t="n">
        <v>40576</v>
      </c>
      <c r="C925" t="n">
        <v>15838</v>
      </c>
      <c r="D925" t="n">
        <v>2</v>
      </c>
      <c r="E925" t="n">
        <v>150</v>
      </c>
      <c r="F925" s="9" t="n">
        <v>277.5</v>
      </c>
    </row>
    <row r="926">
      <c r="A926" t="n">
        <v>542923</v>
      </c>
      <c r="B926" s="12" t="n">
        <v>40576</v>
      </c>
      <c r="C926" t="n">
        <v>14665</v>
      </c>
      <c r="D926" t="n">
        <v>26</v>
      </c>
      <c r="E926" t="n">
        <v>150</v>
      </c>
      <c r="F926" s="9" t="n">
        <v>394.4</v>
      </c>
    </row>
    <row r="927">
      <c r="A927" t="n">
        <v>542925</v>
      </c>
      <c r="B927" s="12" t="n">
        <v>40576</v>
      </c>
      <c r="C927" t="n">
        <v>14457</v>
      </c>
      <c r="D927" t="n">
        <v>4</v>
      </c>
      <c r="E927" t="n">
        <v>88</v>
      </c>
      <c r="F927" s="9" t="n">
        <v>113.64</v>
      </c>
    </row>
    <row r="928">
      <c r="A928" t="n">
        <v>542927</v>
      </c>
      <c r="B928" s="12" t="n">
        <v>40576</v>
      </c>
      <c r="C928" t="n">
        <v>18198</v>
      </c>
      <c r="D928" t="n">
        <v>8</v>
      </c>
      <c r="E928" t="n">
        <v>180</v>
      </c>
      <c r="F928" s="9" t="n">
        <v>303.56</v>
      </c>
    </row>
    <row r="929">
      <c r="A929" t="n">
        <v>542928</v>
      </c>
      <c r="B929" s="12" t="n">
        <v>40576</v>
      </c>
      <c r="C929" t="n">
        <v>17863</v>
      </c>
      <c r="D929" t="n">
        <v>27</v>
      </c>
      <c r="E929" t="n">
        <v>426</v>
      </c>
      <c r="F929" s="9" t="n">
        <v>505.98</v>
      </c>
    </row>
    <row r="930">
      <c r="A930" t="n">
        <v>542929</v>
      </c>
      <c r="B930" s="12" t="n">
        <v>40576</v>
      </c>
      <c r="C930" t="n">
        <v>17811</v>
      </c>
      <c r="D930" t="n">
        <v>33</v>
      </c>
      <c r="E930" t="n">
        <v>105</v>
      </c>
      <c r="F930" s="9" t="n">
        <v>289.3</v>
      </c>
    </row>
    <row r="931">
      <c r="A931" t="n">
        <v>542930</v>
      </c>
      <c r="B931" s="12" t="n">
        <v>40576</v>
      </c>
      <c r="C931" t="n">
        <v>14233</v>
      </c>
      <c r="D931" t="n">
        <v>9</v>
      </c>
      <c r="E931" t="n">
        <v>266</v>
      </c>
      <c r="F931" s="9" t="n">
        <v>530.1</v>
      </c>
    </row>
    <row r="932">
      <c r="A932" t="n">
        <v>542931</v>
      </c>
      <c r="B932" s="12" t="n">
        <v>40576</v>
      </c>
      <c r="C932" t="n">
        <v>15589</v>
      </c>
      <c r="D932" t="n">
        <v>12</v>
      </c>
      <c r="E932" t="n">
        <v>125</v>
      </c>
      <c r="F932" s="9" t="n">
        <v>184.95</v>
      </c>
    </row>
    <row r="933">
      <c r="A933" t="n">
        <v>542932</v>
      </c>
      <c r="B933" s="12" t="n">
        <v>40576</v>
      </c>
      <c r="C933" t="n">
        <v>13089</v>
      </c>
      <c r="D933" t="n">
        <v>46</v>
      </c>
      <c r="E933" t="n">
        <v>712</v>
      </c>
      <c r="F933" s="9" t="n">
        <v>1341.96</v>
      </c>
    </row>
    <row r="934">
      <c r="A934" t="n">
        <v>542933</v>
      </c>
      <c r="B934" s="12" t="n">
        <v>40576</v>
      </c>
      <c r="C934" t="n">
        <v>14411</v>
      </c>
      <c r="D934" t="n">
        <v>14</v>
      </c>
      <c r="E934" t="n">
        <v>196</v>
      </c>
      <c r="F934" s="9" t="n">
        <v>1063</v>
      </c>
    </row>
    <row r="935">
      <c r="A935" t="n">
        <v>542934</v>
      </c>
      <c r="B935" s="12" t="n">
        <v>40576</v>
      </c>
      <c r="C935" t="n">
        <v>13093</v>
      </c>
      <c r="D935" t="n">
        <v>27</v>
      </c>
      <c r="E935" t="n">
        <v>395</v>
      </c>
      <c r="F935" s="9" t="n">
        <v>991.98</v>
      </c>
    </row>
    <row r="936">
      <c r="A936" t="n">
        <v>542944</v>
      </c>
      <c r="B936" s="12" t="n">
        <v>40576</v>
      </c>
      <c r="C936" t="n">
        <v>17560</v>
      </c>
      <c r="D936" t="n">
        <v>4</v>
      </c>
      <c r="E936" t="n">
        <v>142</v>
      </c>
      <c r="F936" s="9" t="n">
        <v>162.1</v>
      </c>
    </row>
    <row r="937">
      <c r="A937" t="n">
        <v>542989</v>
      </c>
      <c r="B937" s="12" t="n">
        <v>40576</v>
      </c>
      <c r="C937" t="n">
        <v>15226</v>
      </c>
      <c r="D937" t="n">
        <v>8</v>
      </c>
      <c r="E937" t="n">
        <v>71</v>
      </c>
      <c r="F937" s="9" t="n">
        <v>154.41</v>
      </c>
    </row>
    <row r="938">
      <c r="A938" t="n">
        <v>542990</v>
      </c>
      <c r="B938" s="12" t="n">
        <v>40576</v>
      </c>
      <c r="C938" t="n">
        <v>13468</v>
      </c>
      <c r="D938" t="n">
        <v>9</v>
      </c>
      <c r="E938" t="n">
        <v>44</v>
      </c>
      <c r="F938" s="9" t="n">
        <v>141.3</v>
      </c>
    </row>
    <row r="939">
      <c r="A939" t="n">
        <v>542992</v>
      </c>
      <c r="B939" s="12" t="n">
        <v>40576</v>
      </c>
      <c r="C939" t="n">
        <v>14460</v>
      </c>
      <c r="D939" t="n">
        <v>1</v>
      </c>
      <c r="E939" t="n">
        <v>24</v>
      </c>
      <c r="F939" s="9" t="n">
        <v>30</v>
      </c>
    </row>
    <row r="940">
      <c r="A940" t="n">
        <v>542993</v>
      </c>
      <c r="B940" s="12" t="n">
        <v>40576</v>
      </c>
      <c r="C940" t="n">
        <v>16156</v>
      </c>
      <c r="D940" t="n">
        <v>18</v>
      </c>
      <c r="E940" t="n">
        <v>136</v>
      </c>
      <c r="F940" s="9" t="n">
        <v>303.84</v>
      </c>
    </row>
    <row r="941">
      <c r="A941" t="n">
        <v>542994</v>
      </c>
      <c r="B941" s="12" t="n">
        <v>40576</v>
      </c>
      <c r="C941" t="n">
        <v>17230</v>
      </c>
      <c r="D941" t="n">
        <v>16</v>
      </c>
      <c r="E941" t="n">
        <v>198</v>
      </c>
      <c r="F941" s="9" t="n">
        <v>675</v>
      </c>
    </row>
    <row r="942">
      <c r="A942" t="n">
        <v>542995</v>
      </c>
      <c r="B942" s="12" t="n">
        <v>40576</v>
      </c>
      <c r="C942" t="n">
        <v>13728</v>
      </c>
      <c r="D942" t="n">
        <v>9</v>
      </c>
      <c r="E942" t="n">
        <v>38</v>
      </c>
      <c r="F942" s="9" t="n">
        <v>158.58</v>
      </c>
    </row>
    <row r="943">
      <c r="A943" t="n">
        <v>542996</v>
      </c>
      <c r="B943" s="12" t="n">
        <v>40576</v>
      </c>
      <c r="C943" t="n">
        <v>15046</v>
      </c>
      <c r="D943" t="n">
        <v>9</v>
      </c>
      <c r="E943" t="n">
        <v>95</v>
      </c>
      <c r="F943" s="9" t="n">
        <v>227.71</v>
      </c>
    </row>
    <row r="944">
      <c r="A944" t="n">
        <v>543001</v>
      </c>
      <c r="B944" s="12" t="n">
        <v>40576</v>
      </c>
      <c r="C944" t="n">
        <v>14127</v>
      </c>
      <c r="D944" t="n">
        <v>20</v>
      </c>
      <c r="E944" t="n">
        <v>161</v>
      </c>
      <c r="F944" s="9" t="n">
        <v>314.63</v>
      </c>
    </row>
    <row r="945">
      <c r="A945" t="n">
        <v>543002</v>
      </c>
      <c r="B945" s="12" t="n">
        <v>40576</v>
      </c>
      <c r="C945" t="n">
        <v>13491</v>
      </c>
      <c r="D945" t="n">
        <v>8</v>
      </c>
      <c r="E945" t="n">
        <v>97</v>
      </c>
      <c r="F945" s="9" t="n">
        <v>117.09</v>
      </c>
    </row>
    <row r="946">
      <c r="A946" t="n">
        <v>543003</v>
      </c>
      <c r="B946" s="12" t="n">
        <v>40576</v>
      </c>
      <c r="C946" t="n">
        <v>14312</v>
      </c>
      <c r="D946" t="n">
        <v>8</v>
      </c>
      <c r="E946" t="n">
        <v>78</v>
      </c>
      <c r="F946" s="9" t="n">
        <v>126.82</v>
      </c>
    </row>
    <row r="947">
      <c r="A947" t="n">
        <v>543005</v>
      </c>
      <c r="B947" s="12" t="n">
        <v>40576</v>
      </c>
      <c r="C947" t="n">
        <v>16378</v>
      </c>
      <c r="D947" t="n">
        <v>10</v>
      </c>
      <c r="E947" t="n">
        <v>116</v>
      </c>
      <c r="F947" s="9" t="n">
        <v>144.2</v>
      </c>
    </row>
    <row r="948">
      <c r="A948" t="n">
        <v>543006</v>
      </c>
      <c r="B948" s="12" t="n">
        <v>40576</v>
      </c>
      <c r="C948" t="n">
        <v>17975</v>
      </c>
      <c r="D948" t="n">
        <v>30</v>
      </c>
      <c r="E948" t="n">
        <v>86</v>
      </c>
      <c r="F948" s="9" t="n">
        <v>325.41</v>
      </c>
    </row>
    <row r="949">
      <c r="A949" t="n">
        <v>543007</v>
      </c>
      <c r="B949" s="12" t="n">
        <v>40576</v>
      </c>
      <c r="C949" t="n">
        <v>13894</v>
      </c>
      <c r="D949" t="n">
        <v>10</v>
      </c>
      <c r="E949" t="n">
        <v>105</v>
      </c>
      <c r="F949" s="9" t="n">
        <v>160.85</v>
      </c>
    </row>
    <row r="950">
      <c r="A950" t="n">
        <v>543008</v>
      </c>
      <c r="B950" s="12" t="n">
        <v>40576</v>
      </c>
      <c r="C950" t="n">
        <v>13824</v>
      </c>
      <c r="D950" t="n">
        <v>11</v>
      </c>
      <c r="E950" t="n">
        <v>292</v>
      </c>
      <c r="F950" s="9" t="n">
        <v>442.88</v>
      </c>
    </row>
    <row r="951">
      <c r="A951" t="n">
        <v>543009</v>
      </c>
      <c r="B951" s="12" t="n">
        <v>40576</v>
      </c>
      <c r="C951" t="n">
        <v>18041</v>
      </c>
      <c r="D951" t="n">
        <v>10</v>
      </c>
      <c r="E951" t="n">
        <v>122</v>
      </c>
      <c r="F951" s="9" t="n">
        <v>128.68</v>
      </c>
    </row>
    <row r="952">
      <c r="A952" t="n">
        <v>543010</v>
      </c>
      <c r="B952" s="12" t="n">
        <v>40576</v>
      </c>
      <c r="C952" t="n">
        <v>18250</v>
      </c>
      <c r="D952" t="n">
        <v>21</v>
      </c>
      <c r="E952" t="n">
        <v>199</v>
      </c>
      <c r="F952" s="9" t="n">
        <v>349.27</v>
      </c>
    </row>
    <row r="953">
      <c r="A953" t="n">
        <v>543011</v>
      </c>
      <c r="B953" s="12" t="n">
        <v>40576</v>
      </c>
      <c r="C953" t="n">
        <v>15270</v>
      </c>
      <c r="D953" t="n">
        <v>9</v>
      </c>
      <c r="E953" t="n">
        <v>188</v>
      </c>
      <c r="F953" s="9" t="n">
        <v>375.4</v>
      </c>
    </row>
    <row r="954">
      <c r="A954" t="n">
        <v>543012</v>
      </c>
      <c r="B954" s="12" t="n">
        <v>40576</v>
      </c>
      <c r="C954" t="n">
        <v>17961</v>
      </c>
      <c r="D954" t="n">
        <v>2</v>
      </c>
      <c r="E954" t="n">
        <v>2</v>
      </c>
      <c r="F954" s="9" t="n">
        <v>7.2</v>
      </c>
    </row>
    <row r="955">
      <c r="A955" t="n">
        <v>543015</v>
      </c>
      <c r="B955" s="12" t="n">
        <v>40576</v>
      </c>
      <c r="C955" t="n">
        <v>14188</v>
      </c>
      <c r="D955" t="n">
        <v>12</v>
      </c>
      <c r="E955" t="n">
        <v>223</v>
      </c>
      <c r="F955" s="9" t="n">
        <v>398</v>
      </c>
    </row>
    <row r="956">
      <c r="A956" t="n">
        <v>543016</v>
      </c>
      <c r="B956" s="12" t="n">
        <v>40576</v>
      </c>
      <c r="C956" t="n">
        <v>18017</v>
      </c>
      <c r="D956" t="n">
        <v>1</v>
      </c>
      <c r="E956" t="n">
        <v>100</v>
      </c>
      <c r="F956" s="9" t="n">
        <v>165</v>
      </c>
    </row>
    <row r="957">
      <c r="A957" t="n">
        <v>543019</v>
      </c>
      <c r="B957" s="12" t="n">
        <v>40576</v>
      </c>
      <c r="C957" t="n">
        <v>17912</v>
      </c>
      <c r="D957" t="n">
        <v>2</v>
      </c>
      <c r="E957" t="n">
        <v>4</v>
      </c>
      <c r="F957" s="9" t="n">
        <v>21.6</v>
      </c>
    </row>
    <row r="958">
      <c r="A958" t="n">
        <v>543020</v>
      </c>
      <c r="B958" s="12" t="n">
        <v>40576</v>
      </c>
      <c r="C958" t="n">
        <v>15005</v>
      </c>
      <c r="D958" t="n">
        <v>34</v>
      </c>
      <c r="E958" t="n">
        <v>85</v>
      </c>
      <c r="F958" s="9" t="n">
        <v>203.58</v>
      </c>
    </row>
    <row r="959">
      <c r="A959" t="n">
        <v>543021</v>
      </c>
      <c r="B959" s="12" t="n">
        <v>40576</v>
      </c>
      <c r="C959" t="n">
        <v>15421</v>
      </c>
      <c r="D959" t="n">
        <v>16</v>
      </c>
      <c r="E959" t="n">
        <v>174</v>
      </c>
      <c r="F959" s="9" t="n">
        <v>295.06</v>
      </c>
    </row>
    <row r="960">
      <c r="A960" t="n">
        <v>543022</v>
      </c>
      <c r="B960" s="12" t="n">
        <v>40576</v>
      </c>
      <c r="C960" t="n">
        <v>16771</v>
      </c>
      <c r="D960" t="n">
        <v>70</v>
      </c>
      <c r="E960" t="n">
        <v>394</v>
      </c>
      <c r="F960" s="9" t="n">
        <v>650.76</v>
      </c>
    </row>
    <row r="961">
      <c r="A961" t="n">
        <v>543023</v>
      </c>
      <c r="B961" s="12" t="n">
        <v>40576</v>
      </c>
      <c r="C961" t="n">
        <v>15270</v>
      </c>
      <c r="D961" t="n">
        <v>9</v>
      </c>
      <c r="E961" t="n">
        <v>174</v>
      </c>
      <c r="F961" s="9" t="n">
        <v>307.3</v>
      </c>
    </row>
    <row r="962">
      <c r="A962" t="n">
        <v>543024</v>
      </c>
      <c r="B962" s="12" t="n">
        <v>40576</v>
      </c>
      <c r="C962" t="n">
        <v>13777</v>
      </c>
      <c r="D962" t="n">
        <v>12</v>
      </c>
      <c r="E962" t="n">
        <v>188</v>
      </c>
      <c r="F962" s="9" t="n">
        <v>345.02</v>
      </c>
    </row>
    <row r="963">
      <c r="A963" t="n">
        <v>543025</v>
      </c>
      <c r="B963" s="12" t="n">
        <v>40576</v>
      </c>
      <c r="C963" t="n">
        <v>17446</v>
      </c>
      <c r="D963" t="n">
        <v>5</v>
      </c>
      <c r="E963" t="n">
        <v>102</v>
      </c>
      <c r="F963" s="9" t="n">
        <v>68.09999999999999</v>
      </c>
    </row>
    <row r="964">
      <c r="A964" t="n">
        <v>543028</v>
      </c>
      <c r="B964" s="12" t="n">
        <v>40576</v>
      </c>
      <c r="C964" t="n">
        <v>14443</v>
      </c>
      <c r="D964" t="n">
        <v>19</v>
      </c>
      <c r="E964" t="n">
        <v>184</v>
      </c>
      <c r="F964" s="9" t="n">
        <v>304.9</v>
      </c>
    </row>
    <row r="965">
      <c r="A965" t="n">
        <v>543029</v>
      </c>
      <c r="B965" s="12" t="n">
        <v>40576</v>
      </c>
      <c r="C965" t="n">
        <v>13576</v>
      </c>
      <c r="D965" t="n">
        <v>4</v>
      </c>
      <c r="E965" t="n">
        <v>111</v>
      </c>
      <c r="F965" s="9" t="n">
        <v>349.89</v>
      </c>
    </row>
    <row r="966">
      <c r="A966" t="n">
        <v>543031</v>
      </c>
      <c r="B966" s="12" t="n">
        <v>40576</v>
      </c>
      <c r="C966" t="n">
        <v>14798</v>
      </c>
      <c r="D966" t="n">
        <v>6</v>
      </c>
      <c r="E966" t="n">
        <v>76</v>
      </c>
      <c r="F966" s="9" t="n">
        <v>75.68000000000001</v>
      </c>
    </row>
    <row r="967">
      <c r="A967" t="n">
        <v>543032</v>
      </c>
      <c r="B967" s="12" t="n">
        <v>40576</v>
      </c>
      <c r="C967" t="n">
        <v>12990</v>
      </c>
      <c r="D967" t="n">
        <v>3</v>
      </c>
      <c r="E967" t="n">
        <v>50</v>
      </c>
      <c r="F967" s="9" t="n">
        <v>97.5</v>
      </c>
    </row>
    <row r="968">
      <c r="A968" t="n">
        <v>543033</v>
      </c>
      <c r="B968" s="12" t="n">
        <v>40576</v>
      </c>
      <c r="C968" t="n">
        <v>17841</v>
      </c>
      <c r="D968" t="n">
        <v>29</v>
      </c>
      <c r="E968" t="n">
        <v>66</v>
      </c>
      <c r="F968" s="9" t="n">
        <v>206.79</v>
      </c>
    </row>
    <row r="969">
      <c r="A969" t="n">
        <v>543036</v>
      </c>
      <c r="B969" s="12" t="n">
        <v>40576</v>
      </c>
      <c r="C969" t="n">
        <v>17223</v>
      </c>
      <c r="D969" t="n">
        <v>18</v>
      </c>
      <c r="E969" t="n">
        <v>46</v>
      </c>
      <c r="F969" s="9" t="n">
        <v>124.05</v>
      </c>
    </row>
    <row r="970">
      <c r="A970" t="n">
        <v>543038</v>
      </c>
      <c r="B970" s="12" t="n">
        <v>40576</v>
      </c>
      <c r="C970" t="n">
        <v>14735</v>
      </c>
      <c r="D970" t="n">
        <v>5</v>
      </c>
      <c r="E970" t="n">
        <v>43</v>
      </c>
      <c r="F970" s="9" t="n">
        <v>110.45</v>
      </c>
    </row>
    <row r="971">
      <c r="A971" t="n">
        <v>543040</v>
      </c>
      <c r="B971" s="12" t="n">
        <v>40576</v>
      </c>
      <c r="C971" t="n">
        <v>17337</v>
      </c>
      <c r="D971" t="n">
        <v>244</v>
      </c>
      <c r="E971" t="n">
        <v>688</v>
      </c>
      <c r="F971" s="9" t="n">
        <v>989.38</v>
      </c>
    </row>
    <row r="972">
      <c r="A972" t="n">
        <v>543041</v>
      </c>
      <c r="B972" s="12" t="n">
        <v>40576</v>
      </c>
      <c r="C972" t="n">
        <v>16405</v>
      </c>
      <c r="D972" t="n">
        <v>3</v>
      </c>
      <c r="E972" t="n">
        <v>3</v>
      </c>
      <c r="F972" s="9" t="n">
        <v>6.85</v>
      </c>
    </row>
    <row r="973">
      <c r="A973" t="n">
        <v>543043</v>
      </c>
      <c r="B973" s="12" t="n">
        <v>40576</v>
      </c>
      <c r="C973" t="n">
        <v>17848</v>
      </c>
      <c r="D973" t="n">
        <v>3</v>
      </c>
      <c r="E973" t="n">
        <v>13</v>
      </c>
      <c r="F973" s="9" t="n">
        <v>44.35</v>
      </c>
    </row>
    <row r="974">
      <c r="A974" t="n">
        <v>543044</v>
      </c>
      <c r="B974" s="12" t="n">
        <v>40577</v>
      </c>
      <c r="C974" t="n">
        <v>17071</v>
      </c>
      <c r="D974" t="n">
        <v>17</v>
      </c>
      <c r="E974" t="n">
        <v>150</v>
      </c>
      <c r="F974" s="9" t="n">
        <v>308.55</v>
      </c>
    </row>
    <row r="975">
      <c r="A975" t="n">
        <v>543045</v>
      </c>
      <c r="B975" s="12" t="n">
        <v>40577</v>
      </c>
      <c r="C975" t="n">
        <v>14309</v>
      </c>
      <c r="D975" t="n">
        <v>10</v>
      </c>
      <c r="E975" t="n">
        <v>86</v>
      </c>
      <c r="F975" s="9" t="n">
        <v>207.22</v>
      </c>
    </row>
    <row r="976">
      <c r="A976" t="n">
        <v>543046</v>
      </c>
      <c r="B976" s="12" t="n">
        <v>40577</v>
      </c>
      <c r="C976" t="n">
        <v>13873</v>
      </c>
      <c r="D976" t="n">
        <v>7</v>
      </c>
      <c r="E976" t="n">
        <v>29</v>
      </c>
      <c r="F976" s="9" t="n">
        <v>121.45</v>
      </c>
    </row>
    <row r="977">
      <c r="A977" t="n">
        <v>543047</v>
      </c>
      <c r="B977" s="12" t="n">
        <v>40577</v>
      </c>
      <c r="C977" t="n">
        <v>16210</v>
      </c>
      <c r="D977" t="n">
        <v>4</v>
      </c>
      <c r="E977" t="n">
        <v>586</v>
      </c>
      <c r="F977" s="9" t="n">
        <v>1866.3</v>
      </c>
    </row>
    <row r="978">
      <c r="A978" t="n">
        <v>543053</v>
      </c>
      <c r="B978" s="12" t="n">
        <v>40577</v>
      </c>
      <c r="C978" t="n">
        <v>17362</v>
      </c>
      <c r="D978" t="n">
        <v>12</v>
      </c>
      <c r="E978" t="n">
        <v>76</v>
      </c>
      <c r="F978" s="9" t="n">
        <v>150</v>
      </c>
    </row>
    <row r="979">
      <c r="A979" t="n">
        <v>543054</v>
      </c>
      <c r="B979" s="12" t="n">
        <v>40577</v>
      </c>
      <c r="C979" t="n">
        <v>13394</v>
      </c>
      <c r="D979" t="n">
        <v>16</v>
      </c>
      <c r="E979" t="n">
        <v>212</v>
      </c>
      <c r="F979" s="9" t="n">
        <v>313.76</v>
      </c>
    </row>
    <row r="980">
      <c r="A980" t="n">
        <v>543057</v>
      </c>
      <c r="B980" s="12" t="n">
        <v>40577</v>
      </c>
      <c r="C980" t="n">
        <v>16333</v>
      </c>
      <c r="D980" t="n">
        <v>2</v>
      </c>
      <c r="E980" t="n">
        <v>3012</v>
      </c>
      <c r="F980" s="9" t="n">
        <v>989.52</v>
      </c>
    </row>
    <row r="981">
      <c r="A981" t="n">
        <v>543094</v>
      </c>
      <c r="B981" s="12" t="n">
        <v>40577</v>
      </c>
      <c r="C981" t="n">
        <v>16030</v>
      </c>
      <c r="D981" t="n">
        <v>29</v>
      </c>
      <c r="E981" t="n">
        <v>283</v>
      </c>
      <c r="F981" s="9" t="n">
        <v>331.24</v>
      </c>
    </row>
    <row r="982">
      <c r="A982" t="n">
        <v>543095</v>
      </c>
      <c r="B982" s="12" t="n">
        <v>40577</v>
      </c>
      <c r="C982" t="n">
        <v>16814</v>
      </c>
      <c r="D982" t="n">
        <v>11</v>
      </c>
      <c r="E982" t="n">
        <v>59</v>
      </c>
      <c r="F982" s="9" t="n">
        <v>170.7</v>
      </c>
    </row>
    <row r="983">
      <c r="A983" t="n">
        <v>543096</v>
      </c>
      <c r="B983" s="12" t="n">
        <v>40577</v>
      </c>
      <c r="C983" t="n">
        <v>14044</v>
      </c>
      <c r="D983" t="n">
        <v>54</v>
      </c>
      <c r="E983" t="n">
        <v>73</v>
      </c>
      <c r="F983" s="9" t="n">
        <v>170.44</v>
      </c>
    </row>
    <row r="984">
      <c r="A984" t="n">
        <v>543098</v>
      </c>
      <c r="B984" s="12" t="n">
        <v>40577</v>
      </c>
      <c r="C984" t="n">
        <v>13102</v>
      </c>
      <c r="D984" t="n">
        <v>10</v>
      </c>
      <c r="E984" t="n">
        <v>152</v>
      </c>
      <c r="F984" s="9" t="n">
        <v>255.76</v>
      </c>
    </row>
    <row r="985">
      <c r="A985" t="n">
        <v>543099</v>
      </c>
      <c r="B985" s="12" t="n">
        <v>40577</v>
      </c>
      <c r="C985" t="n">
        <v>16684</v>
      </c>
      <c r="D985" t="n">
        <v>34</v>
      </c>
      <c r="E985" t="n">
        <v>5880</v>
      </c>
      <c r="F985" s="9" t="n">
        <v>6549.12</v>
      </c>
    </row>
    <row r="986">
      <c r="A986" t="n">
        <v>543106</v>
      </c>
      <c r="B986" s="12" t="n">
        <v>40577</v>
      </c>
      <c r="C986" t="n">
        <v>15658</v>
      </c>
      <c r="D986" t="n">
        <v>10</v>
      </c>
      <c r="E986" t="n">
        <v>59</v>
      </c>
      <c r="F986" s="9" t="n">
        <v>270.2</v>
      </c>
    </row>
    <row r="987">
      <c r="A987" t="n">
        <v>543107</v>
      </c>
      <c r="B987" s="12" t="n">
        <v>40577</v>
      </c>
      <c r="C987" t="n">
        <v>13800</v>
      </c>
      <c r="D987" t="n">
        <v>33</v>
      </c>
      <c r="E987" t="n">
        <v>331</v>
      </c>
      <c r="F987" s="9" t="n">
        <v>558.3200000000001</v>
      </c>
    </row>
    <row r="988">
      <c r="A988" t="n">
        <v>543108</v>
      </c>
      <c r="B988" s="12" t="n">
        <v>40577</v>
      </c>
      <c r="C988" t="n">
        <v>14085</v>
      </c>
      <c r="D988" t="n">
        <v>26</v>
      </c>
      <c r="E988" t="n">
        <v>122</v>
      </c>
      <c r="F988" s="9" t="n">
        <v>241.72</v>
      </c>
    </row>
    <row r="989">
      <c r="A989" t="n">
        <v>543111</v>
      </c>
      <c r="B989" s="12" t="n">
        <v>40577</v>
      </c>
      <c r="C989" t="n">
        <v>15719</v>
      </c>
      <c r="D989" t="n">
        <v>70</v>
      </c>
      <c r="E989" t="n">
        <v>201</v>
      </c>
      <c r="F989" s="9" t="n">
        <v>426.01</v>
      </c>
    </row>
    <row r="990">
      <c r="A990" t="n">
        <v>543113</v>
      </c>
      <c r="B990" s="12" t="n">
        <v>40577</v>
      </c>
      <c r="C990" t="n">
        <v>13047</v>
      </c>
      <c r="D990" t="n">
        <v>26</v>
      </c>
      <c r="E990" t="n">
        <v>211</v>
      </c>
      <c r="F990" s="9" t="n">
        <v>458.9</v>
      </c>
    </row>
    <row r="991">
      <c r="A991" t="n">
        <v>543115</v>
      </c>
      <c r="B991" s="12" t="n">
        <v>40577</v>
      </c>
      <c r="C991" t="n">
        <v>14606</v>
      </c>
      <c r="D991" t="n">
        <v>19</v>
      </c>
      <c r="E991" t="n">
        <v>72</v>
      </c>
      <c r="F991" s="9" t="n">
        <v>120.75</v>
      </c>
    </row>
    <row r="992">
      <c r="A992" t="n">
        <v>543116</v>
      </c>
      <c r="B992" s="12" t="n">
        <v>40577</v>
      </c>
      <c r="C992" t="n">
        <v>17672</v>
      </c>
      <c r="D992" t="n">
        <v>41</v>
      </c>
      <c r="E992" t="n">
        <v>643</v>
      </c>
      <c r="F992" s="9" t="n">
        <v>1177.84</v>
      </c>
    </row>
    <row r="993">
      <c r="A993" t="n">
        <v>543118</v>
      </c>
      <c r="B993" s="12" t="n">
        <v>40577</v>
      </c>
      <c r="C993" t="n">
        <v>13842</v>
      </c>
      <c r="D993" t="n">
        <v>17</v>
      </c>
      <c r="E993" t="n">
        <v>122</v>
      </c>
      <c r="F993" s="9" t="n">
        <v>293.96</v>
      </c>
    </row>
    <row r="994">
      <c r="A994" t="n">
        <v>543120</v>
      </c>
      <c r="B994" s="12" t="n">
        <v>40577</v>
      </c>
      <c r="C994" t="n">
        <v>13668</v>
      </c>
      <c r="D994" t="n">
        <v>20</v>
      </c>
      <c r="E994" t="n">
        <v>90</v>
      </c>
      <c r="F994" s="9" t="n">
        <v>231.4</v>
      </c>
    </row>
    <row r="995">
      <c r="A995" t="n">
        <v>543122</v>
      </c>
      <c r="B995" s="12" t="n">
        <v>40577</v>
      </c>
      <c r="C995" t="n">
        <v>13819</v>
      </c>
      <c r="D995" t="n">
        <v>11</v>
      </c>
      <c r="E995" t="n">
        <v>224</v>
      </c>
      <c r="F995" s="9" t="n">
        <v>307</v>
      </c>
    </row>
    <row r="996">
      <c r="A996" t="n">
        <v>543123</v>
      </c>
      <c r="B996" s="12" t="n">
        <v>40577</v>
      </c>
      <c r="C996" t="n">
        <v>18178</v>
      </c>
      <c r="D996" t="n">
        <v>19</v>
      </c>
      <c r="E996" t="n">
        <v>182</v>
      </c>
      <c r="F996" s="9" t="n">
        <v>333.3</v>
      </c>
    </row>
    <row r="997">
      <c r="A997" t="n">
        <v>543124</v>
      </c>
      <c r="B997" s="12" t="n">
        <v>40577</v>
      </c>
      <c r="C997" t="n">
        <v>15311</v>
      </c>
      <c r="D997" t="n">
        <v>29</v>
      </c>
      <c r="E997" t="n">
        <v>369</v>
      </c>
      <c r="F997" s="9" t="n">
        <v>610.16</v>
      </c>
    </row>
    <row r="998">
      <c r="A998" t="n">
        <v>543125</v>
      </c>
      <c r="B998" s="12" t="n">
        <v>40577</v>
      </c>
      <c r="C998" t="n">
        <v>17214</v>
      </c>
      <c r="D998" t="n">
        <v>13</v>
      </c>
      <c r="E998" t="n">
        <v>22</v>
      </c>
      <c r="F998" s="9" t="n">
        <v>132.5</v>
      </c>
    </row>
    <row r="999">
      <c r="A999" t="n">
        <v>543126</v>
      </c>
      <c r="B999" s="12" t="n">
        <v>40577</v>
      </c>
      <c r="C999" t="n">
        <v>13581</v>
      </c>
      <c r="D999" t="n">
        <v>10</v>
      </c>
      <c r="E999" t="n">
        <v>30</v>
      </c>
      <c r="F999" s="9" t="n">
        <v>118</v>
      </c>
    </row>
    <row r="1000">
      <c r="A1000" t="n">
        <v>543127</v>
      </c>
      <c r="B1000" s="12" t="n">
        <v>40577</v>
      </c>
      <c r="C1000" t="n">
        <v>16748</v>
      </c>
      <c r="D1000" t="n">
        <v>4</v>
      </c>
      <c r="E1000" t="n">
        <v>72</v>
      </c>
      <c r="F1000" s="9" t="n">
        <v>130.8</v>
      </c>
    </row>
    <row r="1001">
      <c r="A1001" t="n">
        <v>543128</v>
      </c>
      <c r="B1001" s="12" t="n">
        <v>40577</v>
      </c>
      <c r="C1001" t="n">
        <v>12971</v>
      </c>
      <c r="D1001" t="n">
        <v>3</v>
      </c>
      <c r="E1001" t="n">
        <v>28</v>
      </c>
      <c r="F1001" s="9" t="n">
        <v>64</v>
      </c>
    </row>
    <row r="1002">
      <c r="A1002" t="n">
        <v>543129</v>
      </c>
      <c r="B1002" s="12" t="n">
        <v>40577</v>
      </c>
      <c r="C1002" t="n">
        <v>14540</v>
      </c>
      <c r="D1002" t="n">
        <v>11</v>
      </c>
      <c r="E1002" t="n">
        <v>122</v>
      </c>
      <c r="F1002" s="9" t="n">
        <v>195.9</v>
      </c>
    </row>
    <row r="1003">
      <c r="A1003" t="n">
        <v>543130</v>
      </c>
      <c r="B1003" s="12" t="n">
        <v>40577</v>
      </c>
      <c r="C1003" t="n">
        <v>16997</v>
      </c>
      <c r="D1003" t="n">
        <v>4</v>
      </c>
      <c r="E1003" t="n">
        <v>40</v>
      </c>
      <c r="F1003" s="9" t="n">
        <v>78</v>
      </c>
    </row>
    <row r="1004">
      <c r="A1004" t="n">
        <v>543131</v>
      </c>
      <c r="B1004" s="12" t="n">
        <v>40577</v>
      </c>
      <c r="C1004" t="n">
        <v>13539</v>
      </c>
      <c r="D1004" t="n">
        <v>11</v>
      </c>
      <c r="E1004" t="n">
        <v>134</v>
      </c>
      <c r="F1004" s="9" t="n">
        <v>164.1</v>
      </c>
    </row>
    <row r="1005">
      <c r="A1005" t="n">
        <v>543132</v>
      </c>
      <c r="B1005" s="12" t="n">
        <v>40577</v>
      </c>
      <c r="C1005" t="n">
        <v>15235</v>
      </c>
      <c r="D1005" t="n">
        <v>14</v>
      </c>
      <c r="E1005" t="n">
        <v>122</v>
      </c>
      <c r="F1005" s="9" t="n">
        <v>172.3</v>
      </c>
    </row>
    <row r="1006">
      <c r="A1006" t="n">
        <v>543133</v>
      </c>
      <c r="B1006" s="12" t="n">
        <v>40577</v>
      </c>
      <c r="C1006" t="n">
        <v>15235</v>
      </c>
      <c r="D1006" t="n">
        <v>4</v>
      </c>
      <c r="E1006" t="n">
        <v>18</v>
      </c>
      <c r="F1006" s="9" t="n">
        <v>71.90000000000001</v>
      </c>
    </row>
    <row r="1007">
      <c r="A1007" t="n">
        <v>543161</v>
      </c>
      <c r="B1007" s="12" t="n">
        <v>40577</v>
      </c>
      <c r="C1007" t="n">
        <v>14497</v>
      </c>
      <c r="D1007" t="n">
        <v>29</v>
      </c>
      <c r="E1007" t="n">
        <v>235</v>
      </c>
      <c r="F1007" s="9" t="n">
        <v>475.37</v>
      </c>
    </row>
    <row r="1008">
      <c r="A1008" t="n">
        <v>543162</v>
      </c>
      <c r="B1008" s="12" t="n">
        <v>40577</v>
      </c>
      <c r="C1008" t="n">
        <v>17507</v>
      </c>
      <c r="D1008" t="n">
        <v>45</v>
      </c>
      <c r="E1008" t="n">
        <v>222</v>
      </c>
      <c r="F1008" s="9" t="n">
        <v>340.56</v>
      </c>
    </row>
    <row r="1009">
      <c r="A1009" t="n">
        <v>543163</v>
      </c>
      <c r="B1009" s="12" t="n">
        <v>40577</v>
      </c>
      <c r="C1009" t="n">
        <v>16353</v>
      </c>
      <c r="D1009" t="n">
        <v>1</v>
      </c>
      <c r="E1009" t="n">
        <v>24</v>
      </c>
      <c r="F1009" s="9" t="n">
        <v>118.8</v>
      </c>
    </row>
    <row r="1010">
      <c r="A1010" t="n">
        <v>543164</v>
      </c>
      <c r="B1010" s="12" t="n">
        <v>40577</v>
      </c>
      <c r="C1010" t="n">
        <v>13208</v>
      </c>
      <c r="D1010" t="n">
        <v>26</v>
      </c>
      <c r="E1010" t="n">
        <v>157</v>
      </c>
      <c r="F1010" s="9" t="n">
        <v>168.45</v>
      </c>
    </row>
    <row r="1011">
      <c r="A1011" t="n">
        <v>543165</v>
      </c>
      <c r="B1011" s="12" t="n">
        <v>40577</v>
      </c>
      <c r="C1011" t="n">
        <v>13230</v>
      </c>
      <c r="D1011" t="n">
        <v>21</v>
      </c>
      <c r="E1011" t="n">
        <v>45</v>
      </c>
      <c r="F1011" s="9" t="n">
        <v>131.35</v>
      </c>
    </row>
    <row r="1012">
      <c r="A1012" t="n">
        <v>543166</v>
      </c>
      <c r="B1012" s="12" t="n">
        <v>40578</v>
      </c>
      <c r="C1012" t="n">
        <v>13488</v>
      </c>
      <c r="D1012" t="n">
        <v>32</v>
      </c>
      <c r="E1012" t="n">
        <v>229</v>
      </c>
      <c r="F1012" s="9" t="n">
        <v>655.55</v>
      </c>
    </row>
    <row r="1013">
      <c r="A1013" t="n">
        <v>543167</v>
      </c>
      <c r="B1013" s="12" t="n">
        <v>40578</v>
      </c>
      <c r="C1013" t="n">
        <v>17457</v>
      </c>
      <c r="D1013" t="n">
        <v>4</v>
      </c>
      <c r="E1013" t="n">
        <v>150</v>
      </c>
      <c r="F1013" s="9" t="n">
        <v>331.26</v>
      </c>
    </row>
    <row r="1014">
      <c r="A1014" t="n">
        <v>543168</v>
      </c>
      <c r="B1014" s="12" t="n">
        <v>40578</v>
      </c>
      <c r="C1014" t="n">
        <v>13694</v>
      </c>
      <c r="D1014" t="n">
        <v>5</v>
      </c>
      <c r="E1014" t="n">
        <v>1306</v>
      </c>
      <c r="F1014" s="9" t="n">
        <v>693.48</v>
      </c>
    </row>
    <row r="1015">
      <c r="A1015" t="n">
        <v>543169</v>
      </c>
      <c r="B1015" s="12" t="n">
        <v>40578</v>
      </c>
      <c r="C1015" t="n">
        <v>13694</v>
      </c>
      <c r="D1015" t="n">
        <v>3</v>
      </c>
      <c r="E1015" t="n">
        <v>224</v>
      </c>
      <c r="F1015" s="9" t="n">
        <v>376.32</v>
      </c>
    </row>
    <row r="1016">
      <c r="A1016" t="n">
        <v>543170</v>
      </c>
      <c r="B1016" s="12" t="n">
        <v>40578</v>
      </c>
      <c r="C1016" t="n">
        <v>17334</v>
      </c>
      <c r="D1016" t="n">
        <v>10</v>
      </c>
      <c r="E1016" t="n">
        <v>290</v>
      </c>
      <c r="F1016" s="9" t="n">
        <v>296.52</v>
      </c>
    </row>
    <row r="1017">
      <c r="A1017" t="n">
        <v>543173</v>
      </c>
      <c r="B1017" s="12" t="n">
        <v>40578</v>
      </c>
      <c r="C1017" t="n">
        <v>13871</v>
      </c>
      <c r="D1017" t="n">
        <v>23</v>
      </c>
      <c r="E1017" t="n">
        <v>217</v>
      </c>
      <c r="F1017" s="9" t="n">
        <v>456.05</v>
      </c>
    </row>
    <row r="1018">
      <c r="A1018" t="n">
        <v>543174</v>
      </c>
      <c r="B1018" s="12" t="n">
        <v>40578</v>
      </c>
      <c r="C1018" t="n">
        <v>16938</v>
      </c>
      <c r="D1018" t="n">
        <v>14</v>
      </c>
      <c r="E1018" t="n">
        <v>120</v>
      </c>
      <c r="F1018" s="9" t="n">
        <v>267.6</v>
      </c>
    </row>
    <row r="1019">
      <c r="A1019" t="n">
        <v>543177</v>
      </c>
      <c r="B1019" s="12" t="n">
        <v>40578</v>
      </c>
      <c r="C1019" t="n">
        <v>14466</v>
      </c>
      <c r="D1019" t="n">
        <v>7</v>
      </c>
      <c r="E1019" t="n">
        <v>70</v>
      </c>
      <c r="F1019" s="9" t="n">
        <v>323.5</v>
      </c>
    </row>
    <row r="1020">
      <c r="A1020" t="n">
        <v>543183</v>
      </c>
      <c r="B1020" s="12" t="n">
        <v>40578</v>
      </c>
      <c r="C1020" t="n">
        <v>14560</v>
      </c>
      <c r="D1020" t="n">
        <v>3</v>
      </c>
      <c r="E1020" t="n">
        <v>8</v>
      </c>
      <c r="F1020" s="9" t="n">
        <v>46.7</v>
      </c>
    </row>
    <row r="1021">
      <c r="A1021" t="n">
        <v>543184</v>
      </c>
      <c r="B1021" s="12" t="n">
        <v>40578</v>
      </c>
      <c r="C1021" t="n">
        <v>16525</v>
      </c>
      <c r="D1021" t="n">
        <v>7</v>
      </c>
      <c r="E1021" t="n">
        <v>134</v>
      </c>
      <c r="F1021" s="9" t="n">
        <v>303.58</v>
      </c>
    </row>
    <row r="1022">
      <c r="A1022" t="n">
        <v>543186</v>
      </c>
      <c r="B1022" s="12" t="n">
        <v>40578</v>
      </c>
      <c r="C1022" t="n">
        <v>17929</v>
      </c>
      <c r="D1022" t="n">
        <v>2</v>
      </c>
      <c r="E1022" t="n">
        <v>36</v>
      </c>
      <c r="F1022" s="9" t="n">
        <v>196.2</v>
      </c>
    </row>
    <row r="1023">
      <c r="A1023" t="n">
        <v>543187</v>
      </c>
      <c r="B1023" s="12" t="n">
        <v>40578</v>
      </c>
      <c r="C1023" t="n">
        <v>14778</v>
      </c>
      <c r="D1023" t="n">
        <v>18</v>
      </c>
      <c r="E1023" t="n">
        <v>141</v>
      </c>
      <c r="F1023" s="9" t="n">
        <v>334.05</v>
      </c>
    </row>
    <row r="1024">
      <c r="A1024" t="n">
        <v>543189</v>
      </c>
      <c r="B1024" s="12" t="n">
        <v>40578</v>
      </c>
      <c r="C1024" t="n">
        <v>17517</v>
      </c>
      <c r="D1024" t="n">
        <v>11</v>
      </c>
      <c r="E1024" t="n">
        <v>102</v>
      </c>
      <c r="F1024" s="9" t="n">
        <v>153.94</v>
      </c>
    </row>
    <row r="1025">
      <c r="A1025" t="n">
        <v>543190</v>
      </c>
      <c r="B1025" s="12" t="n">
        <v>40578</v>
      </c>
      <c r="C1025" t="n">
        <v>17226</v>
      </c>
      <c r="D1025" t="n">
        <v>21</v>
      </c>
      <c r="E1025" t="n">
        <v>406</v>
      </c>
      <c r="F1025" s="9" t="n">
        <v>393.49</v>
      </c>
    </row>
    <row r="1026">
      <c r="A1026" t="n">
        <v>543191</v>
      </c>
      <c r="B1026" s="12" t="n">
        <v>40578</v>
      </c>
      <c r="C1026" t="n">
        <v>13137</v>
      </c>
      <c r="D1026" t="n">
        <v>44</v>
      </c>
      <c r="E1026" t="n">
        <v>136</v>
      </c>
      <c r="F1026" s="9" t="n">
        <v>206.63</v>
      </c>
    </row>
    <row r="1027">
      <c r="A1027" t="n">
        <v>543192</v>
      </c>
      <c r="B1027" s="12" t="n">
        <v>40578</v>
      </c>
      <c r="C1027" t="n">
        <v>17381</v>
      </c>
      <c r="D1027" t="n">
        <v>7</v>
      </c>
      <c r="E1027" t="n">
        <v>2910</v>
      </c>
      <c r="F1027" s="9" t="n">
        <v>1987.62</v>
      </c>
    </row>
    <row r="1028">
      <c r="A1028" t="n">
        <v>543193</v>
      </c>
      <c r="B1028" s="12" t="n">
        <v>40578</v>
      </c>
      <c r="C1028" t="n">
        <v>13725</v>
      </c>
      <c r="D1028" t="n">
        <v>41</v>
      </c>
      <c r="E1028" t="n">
        <v>177</v>
      </c>
      <c r="F1028" s="9" t="n">
        <v>947.65</v>
      </c>
    </row>
    <row r="1029">
      <c r="A1029" t="n">
        <v>543196</v>
      </c>
      <c r="B1029" s="12" t="n">
        <v>40578</v>
      </c>
      <c r="C1029" t="n">
        <v>13309</v>
      </c>
      <c r="D1029" t="n">
        <v>34</v>
      </c>
      <c r="E1029" t="n">
        <v>467</v>
      </c>
      <c r="F1029" s="9" t="n">
        <v>390.71</v>
      </c>
    </row>
    <row r="1030">
      <c r="A1030" t="n">
        <v>543197</v>
      </c>
      <c r="B1030" s="12" t="n">
        <v>40578</v>
      </c>
      <c r="C1030" t="n">
        <v>12842</v>
      </c>
      <c r="D1030" t="n">
        <v>14</v>
      </c>
      <c r="E1030" t="n">
        <v>157</v>
      </c>
      <c r="F1030" s="9" t="n">
        <v>310.73</v>
      </c>
    </row>
    <row r="1031">
      <c r="A1031" t="n">
        <v>543198</v>
      </c>
      <c r="B1031" s="12" t="n">
        <v>40578</v>
      </c>
      <c r="C1031" t="n">
        <v>16109</v>
      </c>
      <c r="D1031" t="n">
        <v>3</v>
      </c>
      <c r="E1031" t="n">
        <v>84</v>
      </c>
      <c r="F1031" s="9" t="n">
        <v>315</v>
      </c>
    </row>
    <row r="1032">
      <c r="A1032" t="n">
        <v>543199</v>
      </c>
      <c r="B1032" s="12" t="n">
        <v>40578</v>
      </c>
      <c r="C1032" t="n">
        <v>13102</v>
      </c>
      <c r="D1032" t="n">
        <v>9</v>
      </c>
      <c r="E1032" t="n">
        <v>118</v>
      </c>
      <c r="F1032" s="9" t="n">
        <v>195.06</v>
      </c>
    </row>
    <row r="1033">
      <c r="A1033" t="n">
        <v>543202</v>
      </c>
      <c r="B1033" s="12" t="n">
        <v>40578</v>
      </c>
      <c r="C1033" t="n">
        <v>17291</v>
      </c>
      <c r="D1033" t="n">
        <v>1</v>
      </c>
      <c r="E1033" t="n">
        <v>72</v>
      </c>
      <c r="F1033" s="9" t="n">
        <v>550.8</v>
      </c>
    </row>
    <row r="1034">
      <c r="A1034" t="n">
        <v>543232</v>
      </c>
      <c r="B1034" s="12" t="n">
        <v>40578</v>
      </c>
      <c r="C1034" t="n">
        <v>13113</v>
      </c>
      <c r="D1034" t="n">
        <v>14</v>
      </c>
      <c r="E1034" t="n">
        <v>185</v>
      </c>
      <c r="F1034" s="9" t="n">
        <v>755.05</v>
      </c>
    </row>
    <row r="1035">
      <c r="A1035" t="n">
        <v>543235</v>
      </c>
      <c r="B1035" s="12" t="n">
        <v>40578</v>
      </c>
      <c r="C1035" t="n">
        <v>14462</v>
      </c>
      <c r="D1035" t="n">
        <v>48</v>
      </c>
      <c r="E1035" t="n">
        <v>151</v>
      </c>
      <c r="F1035" s="9" t="n">
        <v>318.92</v>
      </c>
    </row>
    <row r="1036">
      <c r="A1036" t="n">
        <v>543240</v>
      </c>
      <c r="B1036" s="12" t="n">
        <v>40578</v>
      </c>
      <c r="C1036" t="n">
        <v>14462</v>
      </c>
      <c r="D1036" t="n">
        <v>2</v>
      </c>
      <c r="E1036" t="n">
        <v>4</v>
      </c>
      <c r="F1036" s="9" t="n">
        <v>15.8</v>
      </c>
    </row>
    <row r="1037">
      <c r="A1037" t="n">
        <v>543242</v>
      </c>
      <c r="B1037" s="12" t="n">
        <v>40578</v>
      </c>
      <c r="C1037" t="n">
        <v>15090</v>
      </c>
      <c r="D1037" t="n">
        <v>23</v>
      </c>
      <c r="E1037" t="n">
        <v>208</v>
      </c>
      <c r="F1037" s="9" t="n">
        <v>381.32</v>
      </c>
    </row>
    <row r="1038">
      <c r="A1038" t="n">
        <v>543243</v>
      </c>
      <c r="B1038" s="12" t="n">
        <v>40578</v>
      </c>
      <c r="C1038" t="n">
        <v>15199</v>
      </c>
      <c r="D1038" t="n">
        <v>3</v>
      </c>
      <c r="E1038" t="n">
        <v>118</v>
      </c>
      <c r="F1038" s="9" t="n">
        <v>353.1</v>
      </c>
    </row>
    <row r="1039">
      <c r="A1039" t="n">
        <v>543245</v>
      </c>
      <c r="B1039" s="12" t="n">
        <v>40578</v>
      </c>
      <c r="C1039" t="n">
        <v>16725</v>
      </c>
      <c r="D1039" t="n">
        <v>22</v>
      </c>
      <c r="E1039" t="n">
        <v>46</v>
      </c>
      <c r="F1039" s="9" t="n">
        <v>121.23</v>
      </c>
    </row>
    <row r="1040">
      <c r="A1040" t="n">
        <v>543246</v>
      </c>
      <c r="B1040" s="12" t="n">
        <v>40578</v>
      </c>
      <c r="C1040" t="n">
        <v>17315</v>
      </c>
      <c r="D1040" t="n">
        <v>16</v>
      </c>
      <c r="E1040" t="n">
        <v>80</v>
      </c>
      <c r="F1040" s="9" t="n">
        <v>103.25</v>
      </c>
    </row>
    <row r="1041">
      <c r="A1041" t="n">
        <v>543247</v>
      </c>
      <c r="B1041" s="12" t="n">
        <v>40578</v>
      </c>
      <c r="C1041" t="n">
        <v>16029</v>
      </c>
      <c r="D1041" t="n">
        <v>4</v>
      </c>
      <c r="E1041" t="n">
        <v>324</v>
      </c>
      <c r="F1041" s="9" t="n">
        <v>585</v>
      </c>
    </row>
    <row r="1042">
      <c r="A1042" t="n">
        <v>543248</v>
      </c>
      <c r="B1042" s="12" t="n">
        <v>40578</v>
      </c>
      <c r="C1042" t="n">
        <v>16029</v>
      </c>
      <c r="D1042" t="n">
        <v>4</v>
      </c>
      <c r="E1042" t="n">
        <v>432</v>
      </c>
      <c r="F1042" s="9" t="n">
        <v>791.52</v>
      </c>
    </row>
    <row r="1043">
      <c r="A1043" t="n">
        <v>543249</v>
      </c>
      <c r="B1043" s="12" t="n">
        <v>40578</v>
      </c>
      <c r="C1043" t="n">
        <v>13963</v>
      </c>
      <c r="D1043" t="n">
        <v>9</v>
      </c>
      <c r="E1043" t="n">
        <v>87</v>
      </c>
      <c r="F1043" s="9" t="n">
        <v>182.15</v>
      </c>
    </row>
    <row r="1044">
      <c r="A1044" t="n">
        <v>543250</v>
      </c>
      <c r="B1044" s="12" t="n">
        <v>40578</v>
      </c>
      <c r="C1044" t="n">
        <v>13911</v>
      </c>
      <c r="D1044" t="n">
        <v>25</v>
      </c>
      <c r="E1044" t="n">
        <v>283</v>
      </c>
      <c r="F1044" s="9" t="n">
        <v>335.53</v>
      </c>
    </row>
    <row r="1045">
      <c r="A1045" t="n">
        <v>543251</v>
      </c>
      <c r="B1045" s="12" t="n">
        <v>40578</v>
      </c>
      <c r="C1045" t="n">
        <v>14194</v>
      </c>
      <c r="D1045" t="n">
        <v>30</v>
      </c>
      <c r="E1045" t="n">
        <v>217</v>
      </c>
      <c r="F1045" s="9" t="n">
        <v>516.95</v>
      </c>
    </row>
    <row r="1046">
      <c r="A1046" t="n">
        <v>543252</v>
      </c>
      <c r="B1046" s="12" t="n">
        <v>40578</v>
      </c>
      <c r="C1046" t="n">
        <v>17685</v>
      </c>
      <c r="D1046" t="n">
        <v>12</v>
      </c>
      <c r="E1046" t="n">
        <v>126</v>
      </c>
      <c r="F1046" s="9" t="n">
        <v>361.7</v>
      </c>
    </row>
    <row r="1047">
      <c r="A1047" t="n">
        <v>543253</v>
      </c>
      <c r="B1047" s="12" t="n">
        <v>40578</v>
      </c>
      <c r="C1047" t="n">
        <v>14842</v>
      </c>
      <c r="D1047" t="n">
        <v>2</v>
      </c>
      <c r="E1047" t="n">
        <v>5</v>
      </c>
      <c r="F1047" s="9" t="n">
        <v>310</v>
      </c>
    </row>
    <row r="1048">
      <c r="A1048" t="n">
        <v>543255</v>
      </c>
      <c r="B1048" s="12" t="n">
        <v>40578</v>
      </c>
      <c r="C1048" t="n">
        <v>13050</v>
      </c>
      <c r="D1048" t="n">
        <v>13</v>
      </c>
      <c r="E1048" t="n">
        <v>115</v>
      </c>
      <c r="F1048" s="9" t="n">
        <v>303.33</v>
      </c>
    </row>
    <row r="1049">
      <c r="A1049" t="n">
        <v>543256</v>
      </c>
      <c r="B1049" s="12" t="n">
        <v>40578</v>
      </c>
      <c r="C1049" t="n">
        <v>17293</v>
      </c>
      <c r="D1049" t="n">
        <v>11</v>
      </c>
      <c r="E1049" t="n">
        <v>95</v>
      </c>
      <c r="F1049" s="9" t="n">
        <v>123.21</v>
      </c>
    </row>
    <row r="1050">
      <c r="A1050" t="n">
        <v>543264</v>
      </c>
      <c r="B1050" s="12" t="n">
        <v>40578</v>
      </c>
      <c r="C1050" t="n">
        <v>13069</v>
      </c>
      <c r="D1050" t="n">
        <v>24</v>
      </c>
      <c r="E1050" t="n">
        <v>186</v>
      </c>
      <c r="F1050" s="9" t="n">
        <v>255.03</v>
      </c>
    </row>
    <row r="1051">
      <c r="A1051" t="n">
        <v>543272</v>
      </c>
      <c r="B1051" s="12" t="n">
        <v>40580</v>
      </c>
      <c r="C1051" t="n">
        <v>14810</v>
      </c>
      <c r="D1051" t="n">
        <v>16</v>
      </c>
      <c r="E1051" t="n">
        <v>61</v>
      </c>
      <c r="F1051" s="9" t="n">
        <v>136.65</v>
      </c>
    </row>
    <row r="1052">
      <c r="A1052" t="n">
        <v>543273</v>
      </c>
      <c r="B1052" s="12" t="n">
        <v>40580</v>
      </c>
      <c r="C1052" t="n">
        <v>16456</v>
      </c>
      <c r="D1052" t="n">
        <v>45</v>
      </c>
      <c r="E1052" t="n">
        <v>246</v>
      </c>
      <c r="F1052" s="9" t="n">
        <v>449.09</v>
      </c>
    </row>
    <row r="1053">
      <c r="A1053" t="n">
        <v>543274</v>
      </c>
      <c r="B1053" s="12" t="n">
        <v>40580</v>
      </c>
      <c r="C1053" t="n">
        <v>17392</v>
      </c>
      <c r="D1053" t="n">
        <v>13</v>
      </c>
      <c r="E1053" t="n">
        <v>99</v>
      </c>
      <c r="F1053" s="9" t="n">
        <v>145.5</v>
      </c>
    </row>
    <row r="1054">
      <c r="A1054" t="n">
        <v>543275</v>
      </c>
      <c r="B1054" s="12" t="n">
        <v>40580</v>
      </c>
      <c r="C1054" t="n">
        <v>13584</v>
      </c>
      <c r="D1054" t="n">
        <v>24</v>
      </c>
      <c r="E1054" t="n">
        <v>37</v>
      </c>
      <c r="F1054" s="9" t="n">
        <v>142.4</v>
      </c>
    </row>
    <row r="1055">
      <c r="A1055" t="n">
        <v>543276</v>
      </c>
      <c r="B1055" s="12" t="n">
        <v>40580</v>
      </c>
      <c r="C1055" t="n">
        <v>16525</v>
      </c>
      <c r="D1055" t="n">
        <v>12</v>
      </c>
      <c r="E1055" t="n">
        <v>430</v>
      </c>
      <c r="F1055" s="9" t="n">
        <v>974.62</v>
      </c>
    </row>
    <row r="1056">
      <c r="A1056" t="n">
        <v>543277</v>
      </c>
      <c r="B1056" s="12" t="n">
        <v>40580</v>
      </c>
      <c r="C1056" t="n">
        <v>15808</v>
      </c>
      <c r="D1056" t="n">
        <v>57</v>
      </c>
      <c r="E1056" t="n">
        <v>237</v>
      </c>
      <c r="F1056" s="9" t="n">
        <v>735.9</v>
      </c>
    </row>
    <row r="1057">
      <c r="A1057" t="n">
        <v>543278</v>
      </c>
      <c r="B1057" s="12" t="n">
        <v>40580</v>
      </c>
      <c r="C1057" t="n">
        <v>16745</v>
      </c>
      <c r="D1057" t="n">
        <v>11</v>
      </c>
      <c r="E1057" t="n">
        <v>406</v>
      </c>
      <c r="F1057" s="9" t="n">
        <v>203.82</v>
      </c>
    </row>
    <row r="1058">
      <c r="A1058" t="n">
        <v>543279</v>
      </c>
      <c r="B1058" s="12" t="n">
        <v>40580</v>
      </c>
      <c r="C1058" t="n">
        <v>17105</v>
      </c>
      <c r="D1058" t="n">
        <v>38</v>
      </c>
      <c r="E1058" t="n">
        <v>359</v>
      </c>
      <c r="F1058" s="9" t="n">
        <v>319.4</v>
      </c>
    </row>
    <row r="1059">
      <c r="A1059" t="n">
        <v>543280</v>
      </c>
      <c r="B1059" s="12" t="n">
        <v>40580</v>
      </c>
      <c r="C1059" t="n">
        <v>14438</v>
      </c>
      <c r="D1059" t="n">
        <v>9</v>
      </c>
      <c r="E1059" t="n">
        <v>82</v>
      </c>
      <c r="F1059" s="9" t="n">
        <v>131.9</v>
      </c>
    </row>
    <row r="1060">
      <c r="A1060" t="n">
        <v>543281</v>
      </c>
      <c r="B1060" s="12" t="n">
        <v>40580</v>
      </c>
      <c r="C1060" t="n">
        <v>14606</v>
      </c>
      <c r="D1060" t="n">
        <v>29</v>
      </c>
      <c r="E1060" t="n">
        <v>45</v>
      </c>
      <c r="F1060" s="9" t="n">
        <v>92.31999999999999</v>
      </c>
    </row>
    <row r="1061">
      <c r="A1061" t="n">
        <v>543282</v>
      </c>
      <c r="B1061" s="12" t="n">
        <v>40580</v>
      </c>
      <c r="C1061" t="n">
        <v>12956</v>
      </c>
      <c r="D1061" t="n">
        <v>19</v>
      </c>
      <c r="E1061" t="n">
        <v>34</v>
      </c>
      <c r="F1061" s="9" t="n">
        <v>108.07</v>
      </c>
    </row>
    <row r="1062">
      <c r="A1062" t="n">
        <v>543283</v>
      </c>
      <c r="B1062" s="12" t="n">
        <v>40581</v>
      </c>
      <c r="C1062" t="n">
        <v>15781</v>
      </c>
      <c r="D1062" t="n">
        <v>5</v>
      </c>
      <c r="E1062" t="n">
        <v>29</v>
      </c>
      <c r="F1062" s="9" t="n">
        <v>83.34999999999999</v>
      </c>
    </row>
    <row r="1063">
      <c r="A1063" t="n">
        <v>543284</v>
      </c>
      <c r="B1063" s="12" t="n">
        <v>40581</v>
      </c>
      <c r="C1063" t="n">
        <v>14410</v>
      </c>
      <c r="D1063" t="n">
        <v>8</v>
      </c>
      <c r="E1063" t="n">
        <v>71</v>
      </c>
      <c r="F1063" s="9" t="n">
        <v>137.65</v>
      </c>
    </row>
    <row r="1064">
      <c r="A1064" t="n">
        <v>543285</v>
      </c>
      <c r="B1064" s="12" t="n">
        <v>40581</v>
      </c>
      <c r="C1064" t="n">
        <v>14600</v>
      </c>
      <c r="D1064" t="n">
        <v>25</v>
      </c>
      <c r="E1064" t="n">
        <v>125</v>
      </c>
      <c r="F1064" s="9" t="n">
        <v>393.33</v>
      </c>
    </row>
    <row r="1065">
      <c r="A1065" t="n">
        <v>543286</v>
      </c>
      <c r="B1065" s="12" t="n">
        <v>40581</v>
      </c>
      <c r="C1065" t="n">
        <v>14952</v>
      </c>
      <c r="D1065" t="n">
        <v>18</v>
      </c>
      <c r="E1065" t="n">
        <v>444</v>
      </c>
      <c r="F1065" s="9" t="n">
        <v>972.72</v>
      </c>
    </row>
    <row r="1066">
      <c r="A1066" t="n">
        <v>543287</v>
      </c>
      <c r="B1066" s="12" t="n">
        <v>40581</v>
      </c>
      <c r="C1066" t="n">
        <v>16422</v>
      </c>
      <c r="D1066" t="n">
        <v>6</v>
      </c>
      <c r="E1066" t="n">
        <v>319</v>
      </c>
      <c r="F1066" s="9" t="n">
        <v>620.37</v>
      </c>
    </row>
    <row r="1067">
      <c r="A1067" t="n">
        <v>543288</v>
      </c>
      <c r="B1067" s="12" t="n">
        <v>40581</v>
      </c>
      <c r="C1067" t="n">
        <v>17302</v>
      </c>
      <c r="D1067" t="n">
        <v>11</v>
      </c>
      <c r="E1067" t="n">
        <v>99</v>
      </c>
      <c r="F1067" s="9" t="n">
        <v>182.85</v>
      </c>
    </row>
    <row r="1068">
      <c r="A1068" t="n">
        <v>543291</v>
      </c>
      <c r="B1068" s="12" t="n">
        <v>40581</v>
      </c>
      <c r="C1068" t="n">
        <v>14180</v>
      </c>
      <c r="D1068" t="n">
        <v>7</v>
      </c>
      <c r="E1068" t="n">
        <v>16</v>
      </c>
      <c r="F1068" s="9" t="n">
        <v>143.92</v>
      </c>
    </row>
    <row r="1069">
      <c r="A1069" t="n">
        <v>543292</v>
      </c>
      <c r="B1069" s="12" t="n">
        <v>40581</v>
      </c>
      <c r="C1069" t="n">
        <v>14534</v>
      </c>
      <c r="D1069" t="n">
        <v>26</v>
      </c>
      <c r="E1069" t="n">
        <v>166</v>
      </c>
      <c r="F1069" s="9" t="n">
        <v>295.45</v>
      </c>
    </row>
    <row r="1070">
      <c r="A1070" t="n">
        <v>543293</v>
      </c>
      <c r="B1070" s="12" t="n">
        <v>40581</v>
      </c>
      <c r="C1070" t="n">
        <v>17613</v>
      </c>
      <c r="D1070" t="n">
        <v>41</v>
      </c>
      <c r="E1070" t="n">
        <v>332</v>
      </c>
      <c r="F1070" s="9" t="n">
        <v>586.8</v>
      </c>
    </row>
    <row r="1071">
      <c r="A1071" t="n">
        <v>543294</v>
      </c>
      <c r="B1071" s="12" t="n">
        <v>40581</v>
      </c>
      <c r="C1071" t="n">
        <v>17849</v>
      </c>
      <c r="D1071" t="n">
        <v>7</v>
      </c>
      <c r="E1071" t="n">
        <v>15</v>
      </c>
      <c r="F1071" s="9" t="n">
        <v>127.35</v>
      </c>
    </row>
    <row r="1072">
      <c r="A1072" t="n">
        <v>543300</v>
      </c>
      <c r="B1072" s="12" t="n">
        <v>40581</v>
      </c>
      <c r="C1072" t="n">
        <v>13334</v>
      </c>
      <c r="D1072" t="n">
        <v>129</v>
      </c>
      <c r="E1072" t="n">
        <v>829</v>
      </c>
      <c r="F1072" s="9" t="n">
        <v>1637.19</v>
      </c>
    </row>
    <row r="1073">
      <c r="A1073" t="n">
        <v>543306</v>
      </c>
      <c r="B1073" s="12" t="n">
        <v>40581</v>
      </c>
      <c r="C1073" t="n">
        <v>16686</v>
      </c>
      <c r="D1073" t="n">
        <v>99</v>
      </c>
      <c r="E1073" t="n">
        <v>219</v>
      </c>
      <c r="F1073" s="9" t="n">
        <v>336.78</v>
      </c>
    </row>
    <row r="1074">
      <c r="A1074" t="n">
        <v>543309</v>
      </c>
      <c r="B1074" s="12" t="n">
        <v>40581</v>
      </c>
      <c r="C1074" t="n">
        <v>18118</v>
      </c>
      <c r="D1074" t="n">
        <v>54</v>
      </c>
      <c r="E1074" t="n">
        <v>102</v>
      </c>
      <c r="F1074" s="9" t="n">
        <v>240.84</v>
      </c>
    </row>
    <row r="1075">
      <c r="A1075" t="n">
        <v>543325</v>
      </c>
      <c r="B1075" s="12" t="n">
        <v>40581</v>
      </c>
      <c r="C1075" t="n">
        <v>17692</v>
      </c>
      <c r="D1075" t="n">
        <v>7</v>
      </c>
      <c r="E1075" t="n">
        <v>66</v>
      </c>
      <c r="F1075" s="9" t="n">
        <v>110.7</v>
      </c>
    </row>
    <row r="1076">
      <c r="A1076" t="n">
        <v>543332</v>
      </c>
      <c r="B1076" s="12" t="n">
        <v>40581</v>
      </c>
      <c r="C1076" t="n">
        <v>13955</v>
      </c>
      <c r="D1076" t="n">
        <v>11</v>
      </c>
      <c r="E1076" t="n">
        <v>110</v>
      </c>
      <c r="F1076" s="9" t="n">
        <v>205.1</v>
      </c>
    </row>
    <row r="1077">
      <c r="A1077" t="n">
        <v>543342</v>
      </c>
      <c r="B1077" s="12" t="n">
        <v>40581</v>
      </c>
      <c r="C1077" t="n">
        <v>17162</v>
      </c>
      <c r="D1077" t="n">
        <v>29</v>
      </c>
      <c r="E1077" t="n">
        <v>294</v>
      </c>
      <c r="F1077" s="9" t="n">
        <v>424.41</v>
      </c>
    </row>
    <row r="1078">
      <c r="A1078" t="n">
        <v>543348</v>
      </c>
      <c r="B1078" s="12" t="n">
        <v>40581</v>
      </c>
      <c r="C1078" t="n">
        <v>13983</v>
      </c>
      <c r="D1078" t="n">
        <v>1</v>
      </c>
      <c r="E1078" t="n">
        <v>2</v>
      </c>
      <c r="F1078" s="9" t="n">
        <v>290</v>
      </c>
    </row>
    <row r="1079">
      <c r="A1079" t="n">
        <v>543349</v>
      </c>
      <c r="B1079" s="12" t="n">
        <v>40581</v>
      </c>
      <c r="C1079" t="n">
        <v>17774</v>
      </c>
      <c r="D1079" t="n">
        <v>26</v>
      </c>
      <c r="E1079" t="n">
        <v>89</v>
      </c>
      <c r="F1079" s="9" t="n">
        <v>219.99</v>
      </c>
    </row>
    <row r="1080">
      <c r="A1080" t="n">
        <v>543351</v>
      </c>
      <c r="B1080" s="12" t="n">
        <v>40581</v>
      </c>
      <c r="C1080" t="n">
        <v>15407</v>
      </c>
      <c r="D1080" t="n">
        <v>11</v>
      </c>
      <c r="E1080" t="n">
        <v>132</v>
      </c>
      <c r="F1080" s="9" t="n">
        <v>165</v>
      </c>
    </row>
    <row r="1081">
      <c r="A1081" t="n">
        <v>543352</v>
      </c>
      <c r="B1081" s="12" t="n">
        <v>40581</v>
      </c>
      <c r="C1081" t="n">
        <v>15577</v>
      </c>
      <c r="D1081" t="n">
        <v>4</v>
      </c>
      <c r="E1081" t="n">
        <v>7</v>
      </c>
      <c r="F1081" s="9" t="n">
        <v>29.65</v>
      </c>
    </row>
    <row r="1082">
      <c r="A1082" t="n">
        <v>543354</v>
      </c>
      <c r="B1082" s="12" t="n">
        <v>40581</v>
      </c>
      <c r="C1082" t="n">
        <v>13458</v>
      </c>
      <c r="D1082" t="n">
        <v>39</v>
      </c>
      <c r="E1082" t="n">
        <v>522</v>
      </c>
      <c r="F1082" s="9" t="n">
        <v>818.86</v>
      </c>
    </row>
    <row r="1083">
      <c r="A1083" t="n">
        <v>543355</v>
      </c>
      <c r="B1083" s="12" t="n">
        <v>40581</v>
      </c>
      <c r="C1083" t="n">
        <v>16033</v>
      </c>
      <c r="D1083" t="n">
        <v>38</v>
      </c>
      <c r="E1083" t="n">
        <v>115</v>
      </c>
      <c r="F1083" s="9" t="n">
        <v>208.76</v>
      </c>
    </row>
    <row r="1084">
      <c r="A1084" t="n">
        <v>543359</v>
      </c>
      <c r="B1084" s="12" t="n">
        <v>40581</v>
      </c>
      <c r="C1084" t="n">
        <v>16332</v>
      </c>
      <c r="D1084" t="n">
        <v>11</v>
      </c>
      <c r="E1084" t="n">
        <v>40</v>
      </c>
      <c r="F1084" s="9" t="n">
        <v>122.3</v>
      </c>
    </row>
    <row r="1085">
      <c r="A1085" t="n">
        <v>543367</v>
      </c>
      <c r="B1085" s="12" t="n">
        <v>40581</v>
      </c>
      <c r="C1085" t="n">
        <v>18225</v>
      </c>
      <c r="D1085" t="n">
        <v>22</v>
      </c>
      <c r="E1085" t="n">
        <v>269</v>
      </c>
      <c r="F1085" s="9" t="n">
        <v>438.82</v>
      </c>
    </row>
    <row r="1086">
      <c r="A1086" t="n">
        <v>543369</v>
      </c>
      <c r="B1086" s="12" t="n">
        <v>40581</v>
      </c>
      <c r="C1086" t="n">
        <v>16255</v>
      </c>
      <c r="D1086" t="n">
        <v>29</v>
      </c>
      <c r="E1086" t="n">
        <v>92</v>
      </c>
      <c r="F1086" s="9" t="n">
        <v>219.36</v>
      </c>
    </row>
    <row r="1087">
      <c r="A1087" t="n">
        <v>543371</v>
      </c>
      <c r="B1087" s="12" t="n">
        <v>40581</v>
      </c>
      <c r="C1087" t="n">
        <v>14048</v>
      </c>
      <c r="D1087" t="n">
        <v>85</v>
      </c>
      <c r="E1087" t="n">
        <v>288</v>
      </c>
      <c r="F1087" s="9" t="n">
        <v>409.93</v>
      </c>
    </row>
    <row r="1088">
      <c r="A1088" t="n">
        <v>543373</v>
      </c>
      <c r="B1088" s="12" t="n">
        <v>40581</v>
      </c>
      <c r="C1088" t="n">
        <v>16945</v>
      </c>
      <c r="D1088" t="n">
        <v>10</v>
      </c>
      <c r="E1088" t="n">
        <v>104</v>
      </c>
      <c r="F1088" s="9" t="n">
        <v>181.44</v>
      </c>
    </row>
    <row r="1089">
      <c r="A1089" t="n">
        <v>543374</v>
      </c>
      <c r="B1089" s="12" t="n">
        <v>40581</v>
      </c>
      <c r="C1089" t="n">
        <v>16945</v>
      </c>
      <c r="D1089" t="n">
        <v>17</v>
      </c>
      <c r="E1089" t="n">
        <v>163</v>
      </c>
      <c r="F1089" s="9" t="n">
        <v>319.35</v>
      </c>
    </row>
    <row r="1090">
      <c r="A1090" t="n">
        <v>543377</v>
      </c>
      <c r="B1090" s="12" t="n">
        <v>40581</v>
      </c>
      <c r="C1090" t="n">
        <v>13725</v>
      </c>
      <c r="D1090" t="n">
        <v>15</v>
      </c>
      <c r="E1090" t="n">
        <v>192</v>
      </c>
      <c r="F1090" s="9" t="n">
        <v>220.98</v>
      </c>
    </row>
    <row r="1091">
      <c r="A1091" t="n">
        <v>543378</v>
      </c>
      <c r="B1091" s="12" t="n">
        <v>40581</v>
      </c>
      <c r="C1091" t="n">
        <v>18102</v>
      </c>
      <c r="D1091" t="n">
        <v>2</v>
      </c>
      <c r="E1091" t="n">
        <v>1008</v>
      </c>
      <c r="F1091" s="9" t="n">
        <v>4379.76</v>
      </c>
    </row>
    <row r="1092">
      <c r="A1092" t="n">
        <v>543379</v>
      </c>
      <c r="B1092" s="12" t="n">
        <v>40581</v>
      </c>
      <c r="C1092" t="n">
        <v>18102</v>
      </c>
      <c r="D1092" t="n">
        <v>4</v>
      </c>
      <c r="E1092" t="n">
        <v>1420</v>
      </c>
      <c r="F1092" s="9" t="n">
        <v>6155.72</v>
      </c>
    </row>
    <row r="1093">
      <c r="A1093" t="n">
        <v>543380</v>
      </c>
      <c r="B1093" s="12" t="n">
        <v>40581</v>
      </c>
      <c r="C1093" t="n">
        <v>14293</v>
      </c>
      <c r="D1093" t="n">
        <v>7</v>
      </c>
      <c r="E1093" t="n">
        <v>90</v>
      </c>
      <c r="F1093" s="9" t="n">
        <v>143.1</v>
      </c>
    </row>
    <row r="1094">
      <c r="A1094" t="n">
        <v>543382</v>
      </c>
      <c r="B1094" s="12" t="n">
        <v>40581</v>
      </c>
      <c r="C1094" t="n">
        <v>14030</v>
      </c>
      <c r="D1094" t="n">
        <v>39</v>
      </c>
      <c r="E1094" t="n">
        <v>225</v>
      </c>
      <c r="F1094" s="9" t="n">
        <v>307.23</v>
      </c>
    </row>
    <row r="1095">
      <c r="A1095" t="n">
        <v>543389</v>
      </c>
      <c r="B1095" s="12" t="n">
        <v>40582</v>
      </c>
      <c r="C1095" t="n">
        <v>17841</v>
      </c>
      <c r="D1095" t="n">
        <v>19</v>
      </c>
      <c r="E1095" t="n">
        <v>57</v>
      </c>
      <c r="F1095" s="9" t="n">
        <v>150.26</v>
      </c>
    </row>
    <row r="1096">
      <c r="A1096" t="n">
        <v>543391</v>
      </c>
      <c r="B1096" s="12" t="n">
        <v>40582</v>
      </c>
      <c r="C1096" t="n">
        <v>14475</v>
      </c>
      <c r="D1096" t="n">
        <v>16</v>
      </c>
      <c r="E1096" t="n">
        <v>131</v>
      </c>
      <c r="F1096" s="9" t="n">
        <v>306.55</v>
      </c>
    </row>
    <row r="1097">
      <c r="A1097" t="n">
        <v>543392</v>
      </c>
      <c r="B1097" s="12" t="n">
        <v>40582</v>
      </c>
      <c r="C1097" t="n">
        <v>16839</v>
      </c>
      <c r="D1097" t="n">
        <v>9</v>
      </c>
      <c r="E1097" t="n">
        <v>416</v>
      </c>
      <c r="F1097" s="9" t="n">
        <v>602.72</v>
      </c>
    </row>
    <row r="1098">
      <c r="A1098" t="n">
        <v>543393</v>
      </c>
      <c r="B1098" s="12" t="n">
        <v>40582</v>
      </c>
      <c r="C1098" t="n">
        <v>13534</v>
      </c>
      <c r="D1098" t="n">
        <v>10</v>
      </c>
      <c r="E1098" t="n">
        <v>86</v>
      </c>
      <c r="F1098" s="9" t="n">
        <v>163.7</v>
      </c>
    </row>
    <row r="1099">
      <c r="A1099" t="n">
        <v>543394</v>
      </c>
      <c r="B1099" s="12" t="n">
        <v>40582</v>
      </c>
      <c r="C1099" t="n">
        <v>15797</v>
      </c>
      <c r="D1099" t="n">
        <v>5</v>
      </c>
      <c r="E1099" t="n">
        <v>528</v>
      </c>
      <c r="F1099" s="9" t="n">
        <v>1495.2</v>
      </c>
    </row>
    <row r="1100">
      <c r="A1100" t="n">
        <v>543395</v>
      </c>
      <c r="B1100" s="12" t="n">
        <v>40582</v>
      </c>
      <c r="C1100" t="n">
        <v>13534</v>
      </c>
      <c r="D1100" t="n">
        <v>1</v>
      </c>
      <c r="E1100" t="n">
        <v>2</v>
      </c>
      <c r="F1100" s="9" t="n">
        <v>15.9</v>
      </c>
    </row>
    <row r="1101">
      <c r="A1101" t="n">
        <v>543396</v>
      </c>
      <c r="B1101" s="12" t="n">
        <v>40582</v>
      </c>
      <c r="C1101" t="n">
        <v>15189</v>
      </c>
      <c r="D1101" t="n">
        <v>3</v>
      </c>
      <c r="E1101" t="n">
        <v>242</v>
      </c>
      <c r="F1101" s="9" t="n">
        <v>313.66</v>
      </c>
    </row>
    <row r="1102">
      <c r="A1102" t="n">
        <v>543397</v>
      </c>
      <c r="B1102" s="12" t="n">
        <v>40582</v>
      </c>
      <c r="C1102" t="n">
        <v>17859</v>
      </c>
      <c r="D1102" t="n">
        <v>23</v>
      </c>
      <c r="E1102" t="n">
        <v>102</v>
      </c>
      <c r="F1102" s="9" t="n">
        <v>141.92</v>
      </c>
    </row>
    <row r="1103">
      <c r="A1103" t="n">
        <v>543398</v>
      </c>
      <c r="B1103" s="12" t="n">
        <v>40582</v>
      </c>
      <c r="C1103" t="n">
        <v>16458</v>
      </c>
      <c r="D1103" t="n">
        <v>10</v>
      </c>
      <c r="E1103" t="n">
        <v>128</v>
      </c>
      <c r="F1103" s="9" t="n">
        <v>199.8</v>
      </c>
    </row>
    <row r="1104">
      <c r="A1104" t="n">
        <v>543400</v>
      </c>
      <c r="B1104" s="12" t="n">
        <v>40582</v>
      </c>
      <c r="C1104" t="n">
        <v>14688</v>
      </c>
      <c r="D1104" t="n">
        <v>15</v>
      </c>
      <c r="E1104" t="n">
        <v>148</v>
      </c>
      <c r="F1104" s="9" t="n">
        <v>213.15</v>
      </c>
    </row>
    <row r="1105">
      <c r="A1105" t="n">
        <v>543413</v>
      </c>
      <c r="B1105" s="12" t="n">
        <v>40582</v>
      </c>
      <c r="C1105" t="n">
        <v>13098</v>
      </c>
      <c r="D1105" t="n">
        <v>3</v>
      </c>
      <c r="E1105" t="n">
        <v>96</v>
      </c>
      <c r="F1105" s="9" t="n">
        <v>244.8</v>
      </c>
    </row>
    <row r="1106">
      <c r="A1106" t="n">
        <v>543428</v>
      </c>
      <c r="B1106" s="12" t="n">
        <v>40582</v>
      </c>
      <c r="C1106" t="n">
        <v>17787</v>
      </c>
      <c r="D1106" t="n">
        <v>40</v>
      </c>
      <c r="E1106" t="n">
        <v>224</v>
      </c>
      <c r="F1106" s="9" t="n">
        <v>449.98</v>
      </c>
    </row>
    <row r="1107">
      <c r="A1107" t="n">
        <v>543446</v>
      </c>
      <c r="B1107" s="12" t="n">
        <v>40582</v>
      </c>
      <c r="C1107" t="n">
        <v>15827</v>
      </c>
      <c r="D1107" t="n">
        <v>8</v>
      </c>
      <c r="E1107" t="n">
        <v>40</v>
      </c>
      <c r="F1107" s="9" t="n">
        <v>146.2</v>
      </c>
    </row>
    <row r="1108">
      <c r="A1108" t="n">
        <v>543447</v>
      </c>
      <c r="B1108" s="12" t="n">
        <v>40582</v>
      </c>
      <c r="C1108" t="n">
        <v>16265</v>
      </c>
      <c r="D1108" t="n">
        <v>48</v>
      </c>
      <c r="E1108" t="n">
        <v>440</v>
      </c>
      <c r="F1108" s="9" t="n">
        <v>802.65</v>
      </c>
    </row>
    <row r="1109">
      <c r="A1109" t="n">
        <v>543449</v>
      </c>
      <c r="B1109" s="12" t="n">
        <v>40582</v>
      </c>
      <c r="C1109" t="n">
        <v>16553</v>
      </c>
      <c r="D1109" t="n">
        <v>7</v>
      </c>
      <c r="E1109" t="n">
        <v>160</v>
      </c>
      <c r="F1109" s="9" t="n">
        <v>336</v>
      </c>
    </row>
    <row r="1110">
      <c r="A1110" t="n">
        <v>543452</v>
      </c>
      <c r="B1110" s="12" t="n">
        <v>40582</v>
      </c>
      <c r="C1110" t="n">
        <v>16037</v>
      </c>
      <c r="D1110" t="n">
        <v>9</v>
      </c>
      <c r="E1110" t="n">
        <v>80</v>
      </c>
      <c r="F1110" s="9" t="n">
        <v>303</v>
      </c>
    </row>
    <row r="1111">
      <c r="A1111" t="n">
        <v>543454</v>
      </c>
      <c r="B1111" s="12" t="n">
        <v>40582</v>
      </c>
      <c r="C1111" t="n">
        <v>14527</v>
      </c>
      <c r="D1111" t="n">
        <v>15</v>
      </c>
      <c r="E1111" t="n">
        <v>24</v>
      </c>
      <c r="F1111" s="9" t="n">
        <v>140.55</v>
      </c>
    </row>
    <row r="1112">
      <c r="A1112" t="n">
        <v>543455</v>
      </c>
      <c r="B1112" s="12" t="n">
        <v>40582</v>
      </c>
      <c r="C1112" t="n">
        <v>17858</v>
      </c>
      <c r="D1112" t="n">
        <v>2</v>
      </c>
      <c r="E1112" t="n">
        <v>384</v>
      </c>
      <c r="F1112" s="9" t="n">
        <v>326.4</v>
      </c>
    </row>
    <row r="1113">
      <c r="A1113" t="n">
        <v>543456</v>
      </c>
      <c r="B1113" s="12" t="n">
        <v>40582</v>
      </c>
      <c r="C1113" t="n">
        <v>15753</v>
      </c>
      <c r="D1113" t="n">
        <v>1</v>
      </c>
      <c r="E1113" t="n">
        <v>144</v>
      </c>
      <c r="F1113" s="9" t="n">
        <v>79.2</v>
      </c>
    </row>
    <row r="1114">
      <c r="A1114" t="n">
        <v>543457</v>
      </c>
      <c r="B1114" s="12" t="n">
        <v>40582</v>
      </c>
      <c r="C1114" t="n">
        <v>17428</v>
      </c>
      <c r="D1114" t="n">
        <v>9</v>
      </c>
      <c r="E1114" t="n">
        <v>340</v>
      </c>
      <c r="F1114" s="9" t="n">
        <v>603.4400000000001</v>
      </c>
    </row>
    <row r="1115">
      <c r="A1115" t="n">
        <v>543458</v>
      </c>
      <c r="B1115" s="12" t="n">
        <v>40582</v>
      </c>
      <c r="C1115" t="n">
        <v>14587</v>
      </c>
      <c r="D1115" t="n">
        <v>33</v>
      </c>
      <c r="E1115" t="n">
        <v>79</v>
      </c>
      <c r="F1115" s="9" t="n">
        <v>152.87</v>
      </c>
    </row>
    <row r="1116">
      <c r="A1116" t="n">
        <v>543462</v>
      </c>
      <c r="B1116" s="12" t="n">
        <v>40582</v>
      </c>
      <c r="C1116" t="n">
        <v>17655</v>
      </c>
      <c r="D1116" t="n">
        <v>13</v>
      </c>
      <c r="E1116" t="n">
        <v>130</v>
      </c>
      <c r="F1116" s="9" t="n">
        <v>313.9</v>
      </c>
    </row>
    <row r="1117">
      <c r="A1117" t="n">
        <v>543463</v>
      </c>
      <c r="B1117" s="12" t="n">
        <v>40582</v>
      </c>
      <c r="C1117" t="n">
        <v>15311</v>
      </c>
      <c r="D1117" t="n">
        <v>33</v>
      </c>
      <c r="E1117" t="n">
        <v>518</v>
      </c>
      <c r="F1117" s="9" t="n">
        <v>694.27</v>
      </c>
    </row>
    <row r="1118">
      <c r="A1118" t="n">
        <v>543464</v>
      </c>
      <c r="B1118" s="12" t="n">
        <v>40582</v>
      </c>
      <c r="C1118" t="n">
        <v>16779</v>
      </c>
      <c r="D1118" t="n">
        <v>10</v>
      </c>
      <c r="E1118" t="n">
        <v>308</v>
      </c>
      <c r="F1118" s="9" t="n">
        <v>364.32</v>
      </c>
    </row>
    <row r="1119">
      <c r="A1119" t="n">
        <v>543466</v>
      </c>
      <c r="B1119" s="12" t="n">
        <v>40582</v>
      </c>
      <c r="C1119" t="n">
        <v>16713</v>
      </c>
      <c r="D1119" t="n">
        <v>20</v>
      </c>
      <c r="E1119" t="n">
        <v>228</v>
      </c>
      <c r="F1119" s="9" t="n">
        <v>459.36</v>
      </c>
    </row>
    <row r="1120">
      <c r="A1120" t="n">
        <v>543468</v>
      </c>
      <c r="B1120" s="12" t="n">
        <v>40582</v>
      </c>
      <c r="C1120" t="n">
        <v>14562</v>
      </c>
      <c r="D1120" t="n">
        <v>28</v>
      </c>
      <c r="E1120" t="n">
        <v>87</v>
      </c>
      <c r="F1120" s="9" t="n">
        <v>262.85</v>
      </c>
    </row>
    <row r="1121">
      <c r="A1121" t="n">
        <v>543470</v>
      </c>
      <c r="B1121" s="12" t="n">
        <v>40582</v>
      </c>
      <c r="C1121" t="n">
        <v>16951</v>
      </c>
      <c r="D1121" t="n">
        <v>70</v>
      </c>
      <c r="E1121" t="n">
        <v>1066</v>
      </c>
      <c r="F1121" s="9" t="n">
        <v>1053.79</v>
      </c>
    </row>
    <row r="1122">
      <c r="A1122" t="n">
        <v>543474</v>
      </c>
      <c r="B1122" s="12" t="n">
        <v>40582</v>
      </c>
      <c r="C1122" t="n">
        <v>14415</v>
      </c>
      <c r="D1122" t="n">
        <v>51</v>
      </c>
      <c r="E1122" t="n">
        <v>191</v>
      </c>
      <c r="F1122" s="9" t="n">
        <v>495.83</v>
      </c>
    </row>
    <row r="1123">
      <c r="A1123" t="n">
        <v>543476</v>
      </c>
      <c r="B1123" s="12" t="n">
        <v>40582</v>
      </c>
      <c r="C1123" t="n">
        <v>13050</v>
      </c>
      <c r="D1123" t="n">
        <v>17</v>
      </c>
      <c r="E1123" t="n">
        <v>205</v>
      </c>
      <c r="F1123" s="9" t="n">
        <v>303.24</v>
      </c>
    </row>
    <row r="1124">
      <c r="A1124" t="n">
        <v>543477</v>
      </c>
      <c r="B1124" s="12" t="n">
        <v>40582</v>
      </c>
      <c r="C1124" t="n">
        <v>17315</v>
      </c>
      <c r="D1124" t="n">
        <v>1</v>
      </c>
      <c r="E1124" t="n">
        <v>12</v>
      </c>
      <c r="F1124" s="9" t="n">
        <v>15</v>
      </c>
    </row>
    <row r="1125">
      <c r="A1125" t="n">
        <v>543478</v>
      </c>
      <c r="B1125" s="12" t="n">
        <v>40582</v>
      </c>
      <c r="C1125" t="n">
        <v>13798</v>
      </c>
      <c r="D1125" t="n">
        <v>7</v>
      </c>
      <c r="E1125" t="n">
        <v>392</v>
      </c>
      <c r="F1125" s="9" t="n">
        <v>849.04</v>
      </c>
    </row>
    <row r="1126">
      <c r="A1126" t="n">
        <v>543479</v>
      </c>
      <c r="B1126" s="12" t="n">
        <v>40582</v>
      </c>
      <c r="C1126" t="n">
        <v>16998</v>
      </c>
      <c r="D1126" t="n">
        <v>1</v>
      </c>
      <c r="E1126" t="n">
        <v>24</v>
      </c>
      <c r="F1126" s="9" t="n">
        <v>90</v>
      </c>
    </row>
    <row r="1127">
      <c r="A1127" t="n">
        <v>543480</v>
      </c>
      <c r="B1127" s="12" t="n">
        <v>40582</v>
      </c>
      <c r="C1127" t="n">
        <v>13133</v>
      </c>
      <c r="D1127" t="n">
        <v>3</v>
      </c>
      <c r="E1127" t="n">
        <v>11</v>
      </c>
      <c r="F1127" s="9" t="n">
        <v>52.35</v>
      </c>
    </row>
    <row r="1128">
      <c r="A1128" t="n">
        <v>543481</v>
      </c>
      <c r="B1128" s="12" t="n">
        <v>40582</v>
      </c>
      <c r="C1128" t="n">
        <v>14606</v>
      </c>
      <c r="D1128" t="n">
        <v>19</v>
      </c>
      <c r="E1128" t="n">
        <v>68</v>
      </c>
      <c r="F1128" s="9" t="n">
        <v>103.1</v>
      </c>
    </row>
    <row r="1129">
      <c r="A1129" t="n">
        <v>543482</v>
      </c>
      <c r="B1129" s="12" t="n">
        <v>40582</v>
      </c>
      <c r="C1129" t="n">
        <v>17881</v>
      </c>
      <c r="D1129" t="n">
        <v>8</v>
      </c>
      <c r="E1129" t="n">
        <v>32</v>
      </c>
      <c r="F1129" s="9" t="n">
        <v>133.35</v>
      </c>
    </row>
    <row r="1130">
      <c r="A1130" t="n">
        <v>543483</v>
      </c>
      <c r="B1130" s="12" t="n">
        <v>40583</v>
      </c>
      <c r="C1130" t="n">
        <v>18075</v>
      </c>
      <c r="D1130" t="n">
        <v>5</v>
      </c>
      <c r="E1130" t="n">
        <v>36</v>
      </c>
      <c r="F1130" s="9" t="n">
        <v>78.62</v>
      </c>
    </row>
    <row r="1131">
      <c r="A1131" t="n">
        <v>543485</v>
      </c>
      <c r="B1131" s="12" t="n">
        <v>40583</v>
      </c>
      <c r="C1131" t="n">
        <v>15843</v>
      </c>
      <c r="D1131" t="n">
        <v>8</v>
      </c>
      <c r="E1131" t="n">
        <v>27</v>
      </c>
      <c r="F1131" s="9" t="n">
        <v>118.95</v>
      </c>
    </row>
    <row r="1132">
      <c r="A1132" t="n">
        <v>543486</v>
      </c>
      <c r="B1132" s="12" t="n">
        <v>40583</v>
      </c>
      <c r="C1132" t="n">
        <v>13319</v>
      </c>
      <c r="D1132" t="n">
        <v>27</v>
      </c>
      <c r="E1132" t="n">
        <v>185</v>
      </c>
      <c r="F1132" s="9" t="n">
        <v>510.07</v>
      </c>
    </row>
    <row r="1133">
      <c r="A1133" t="n">
        <v>543487</v>
      </c>
      <c r="B1133" s="12" t="n">
        <v>40583</v>
      </c>
      <c r="C1133" t="n">
        <v>13319</v>
      </c>
      <c r="D1133" t="n">
        <v>11</v>
      </c>
      <c r="E1133" t="n">
        <v>84</v>
      </c>
      <c r="F1133" s="9" t="n">
        <v>197</v>
      </c>
    </row>
    <row r="1134">
      <c r="A1134" t="n">
        <v>543507</v>
      </c>
      <c r="B1134" s="12" t="n">
        <v>40583</v>
      </c>
      <c r="C1134" t="n">
        <v>15039</v>
      </c>
      <c r="D1134" t="n">
        <v>25</v>
      </c>
      <c r="E1134" t="n">
        <v>172</v>
      </c>
      <c r="F1134" s="9" t="n">
        <v>371.6</v>
      </c>
    </row>
    <row r="1135">
      <c r="A1135" t="n">
        <v>543519</v>
      </c>
      <c r="B1135" s="12" t="n">
        <v>40583</v>
      </c>
      <c r="C1135" t="n">
        <v>17083</v>
      </c>
      <c r="D1135" t="n">
        <v>20</v>
      </c>
      <c r="E1135" t="n">
        <v>372</v>
      </c>
      <c r="F1135" s="9" t="n">
        <v>691.36</v>
      </c>
    </row>
    <row r="1136">
      <c r="A1136" t="n">
        <v>543520</v>
      </c>
      <c r="B1136" s="12" t="n">
        <v>40583</v>
      </c>
      <c r="C1136" t="n">
        <v>15827</v>
      </c>
      <c r="D1136" t="n">
        <v>1</v>
      </c>
      <c r="E1136" t="n">
        <v>6</v>
      </c>
      <c r="F1136" s="9" t="n">
        <v>29.7</v>
      </c>
    </row>
    <row r="1137">
      <c r="A1137" t="n">
        <v>543523</v>
      </c>
      <c r="B1137" s="12" t="n">
        <v>40583</v>
      </c>
      <c r="C1137" t="n">
        <v>12971</v>
      </c>
      <c r="D1137" t="n">
        <v>3</v>
      </c>
      <c r="E1137" t="n">
        <v>30</v>
      </c>
      <c r="F1137" s="9" t="n">
        <v>38.1</v>
      </c>
    </row>
    <row r="1138">
      <c r="A1138" t="n">
        <v>543527</v>
      </c>
      <c r="B1138" s="12" t="n">
        <v>40583</v>
      </c>
      <c r="C1138" t="n">
        <v>15970</v>
      </c>
      <c r="D1138" t="n">
        <v>11</v>
      </c>
      <c r="E1138" t="n">
        <v>116</v>
      </c>
      <c r="F1138" s="9" t="n">
        <v>314.1</v>
      </c>
    </row>
    <row r="1139">
      <c r="A1139" t="n">
        <v>543529</v>
      </c>
      <c r="B1139" s="12" t="n">
        <v>40583</v>
      </c>
      <c r="C1139" t="n">
        <v>18109</v>
      </c>
      <c r="D1139" t="n">
        <v>9</v>
      </c>
      <c r="E1139" t="n">
        <v>35</v>
      </c>
      <c r="F1139" s="9" t="n">
        <v>178.15</v>
      </c>
    </row>
    <row r="1140">
      <c r="A1140" t="n">
        <v>543534</v>
      </c>
      <c r="B1140" s="12" t="n">
        <v>40583</v>
      </c>
      <c r="C1140" t="n">
        <v>13590</v>
      </c>
      <c r="D1140" t="n">
        <v>13</v>
      </c>
      <c r="E1140" t="n">
        <v>266</v>
      </c>
      <c r="F1140" s="9" t="n">
        <v>309.06</v>
      </c>
    </row>
    <row r="1141">
      <c r="A1141" t="n">
        <v>543535</v>
      </c>
      <c r="B1141" s="12" t="n">
        <v>40583</v>
      </c>
      <c r="C1141" t="n">
        <v>17537</v>
      </c>
      <c r="D1141" t="n">
        <v>60</v>
      </c>
      <c r="E1141" t="n">
        <v>369</v>
      </c>
      <c r="F1141" s="9" t="n">
        <v>620.75</v>
      </c>
    </row>
    <row r="1142">
      <c r="A1142" t="n">
        <v>543538</v>
      </c>
      <c r="B1142" s="12" t="n">
        <v>40583</v>
      </c>
      <c r="C1142" t="n">
        <v>16143</v>
      </c>
      <c r="D1142" t="n">
        <v>25</v>
      </c>
      <c r="E1142" t="n">
        <v>158</v>
      </c>
      <c r="F1142" s="9" t="n">
        <v>401.5</v>
      </c>
    </row>
    <row r="1143">
      <c r="A1143" t="n">
        <v>543539</v>
      </c>
      <c r="B1143" s="12" t="n">
        <v>40583</v>
      </c>
      <c r="C1143" t="n">
        <v>17757</v>
      </c>
      <c r="D1143" t="n">
        <v>11</v>
      </c>
      <c r="E1143" t="n">
        <v>61</v>
      </c>
      <c r="F1143" s="9" t="n">
        <v>148.4</v>
      </c>
    </row>
    <row r="1144">
      <c r="A1144" t="n">
        <v>543540</v>
      </c>
      <c r="B1144" s="12" t="n">
        <v>40583</v>
      </c>
      <c r="C1144" t="n">
        <v>17412</v>
      </c>
      <c r="D1144" t="n">
        <v>8</v>
      </c>
      <c r="E1144" t="n">
        <v>92</v>
      </c>
      <c r="F1144" s="9" t="n">
        <v>141.36</v>
      </c>
    </row>
    <row r="1145">
      <c r="A1145" t="n">
        <v>543542</v>
      </c>
      <c r="B1145" s="12" t="n">
        <v>40583</v>
      </c>
      <c r="C1145" t="n">
        <v>16607</v>
      </c>
      <c r="D1145" t="n">
        <v>14</v>
      </c>
      <c r="E1145" t="n">
        <v>256</v>
      </c>
      <c r="F1145" s="9" t="n">
        <v>231.91</v>
      </c>
    </row>
    <row r="1146">
      <c r="A1146" t="n">
        <v>543543</v>
      </c>
      <c r="B1146" s="12" t="n">
        <v>40583</v>
      </c>
      <c r="C1146" t="n">
        <v>17843</v>
      </c>
      <c r="D1146" t="n">
        <v>35</v>
      </c>
      <c r="E1146" t="n">
        <v>88</v>
      </c>
      <c r="F1146" s="9" t="n">
        <v>197.73</v>
      </c>
    </row>
    <row r="1147">
      <c r="A1147" t="n">
        <v>543547</v>
      </c>
      <c r="B1147" s="12" t="n">
        <v>40583</v>
      </c>
      <c r="C1147" t="n">
        <v>17358</v>
      </c>
      <c r="D1147" t="n">
        <v>17</v>
      </c>
      <c r="E1147" t="n">
        <v>45</v>
      </c>
      <c r="F1147" s="9" t="n">
        <v>119.15</v>
      </c>
    </row>
    <row r="1148">
      <c r="A1148" t="n">
        <v>543548</v>
      </c>
      <c r="B1148" s="12" t="n">
        <v>40584</v>
      </c>
      <c r="C1148" t="n">
        <v>13706</v>
      </c>
      <c r="D1148" t="n">
        <v>20</v>
      </c>
      <c r="E1148" t="n">
        <v>189</v>
      </c>
      <c r="F1148" s="9" t="n">
        <v>330.79</v>
      </c>
    </row>
    <row r="1149">
      <c r="A1149" t="n">
        <v>543549</v>
      </c>
      <c r="B1149" s="12" t="n">
        <v>40584</v>
      </c>
      <c r="C1149" t="n">
        <v>17940</v>
      </c>
      <c r="D1149" t="n">
        <v>5</v>
      </c>
      <c r="E1149" t="n">
        <v>4752</v>
      </c>
      <c r="F1149" s="9" t="n">
        <v>1045.44</v>
      </c>
    </row>
    <row r="1150">
      <c r="A1150" t="n">
        <v>543553</v>
      </c>
      <c r="B1150" s="12" t="n">
        <v>40584</v>
      </c>
      <c r="C1150" t="n">
        <v>16359</v>
      </c>
      <c r="D1150" t="n">
        <v>14</v>
      </c>
      <c r="E1150" t="n">
        <v>295</v>
      </c>
      <c r="F1150" s="9" t="n">
        <v>209.25</v>
      </c>
    </row>
    <row r="1151">
      <c r="A1151" t="n">
        <v>543554</v>
      </c>
      <c r="B1151" s="12" t="n">
        <v>40584</v>
      </c>
      <c r="C1151" t="n">
        <v>14733</v>
      </c>
      <c r="D1151" t="n">
        <v>12</v>
      </c>
      <c r="E1151" t="n">
        <v>168</v>
      </c>
      <c r="F1151" s="9" t="n">
        <v>493.5</v>
      </c>
    </row>
    <row r="1152">
      <c r="A1152" t="n">
        <v>543555</v>
      </c>
      <c r="B1152" s="12" t="n">
        <v>40584</v>
      </c>
      <c r="C1152" t="n">
        <v>17686</v>
      </c>
      <c r="D1152" t="n">
        <v>68</v>
      </c>
      <c r="E1152" t="n">
        <v>616</v>
      </c>
      <c r="F1152" s="9" t="n">
        <v>1592.61</v>
      </c>
    </row>
    <row r="1153">
      <c r="A1153" t="n">
        <v>543565</v>
      </c>
      <c r="B1153" s="12" t="n">
        <v>40584</v>
      </c>
      <c r="C1153" t="n">
        <v>14431</v>
      </c>
      <c r="D1153" t="n">
        <v>17</v>
      </c>
      <c r="E1153" t="n">
        <v>130</v>
      </c>
      <c r="F1153" s="9" t="n">
        <v>470.36</v>
      </c>
    </row>
    <row r="1154">
      <c r="A1154" t="n">
        <v>543586</v>
      </c>
      <c r="B1154" s="12" t="n">
        <v>40584</v>
      </c>
      <c r="C1154" t="n">
        <v>15809</v>
      </c>
      <c r="D1154" t="n">
        <v>13</v>
      </c>
      <c r="E1154" t="n">
        <v>112</v>
      </c>
      <c r="F1154" s="9" t="n">
        <v>198.8</v>
      </c>
    </row>
    <row r="1155">
      <c r="A1155" t="n">
        <v>543588</v>
      </c>
      <c r="B1155" s="12" t="n">
        <v>40584</v>
      </c>
      <c r="C1155" t="n">
        <v>17381</v>
      </c>
      <c r="D1155" t="n">
        <v>5</v>
      </c>
      <c r="E1155" t="n">
        <v>780</v>
      </c>
      <c r="F1155" s="9" t="n">
        <v>1127.52</v>
      </c>
    </row>
    <row r="1156">
      <c r="A1156" t="n">
        <v>543589</v>
      </c>
      <c r="B1156" s="12" t="n">
        <v>40584</v>
      </c>
      <c r="C1156" t="n">
        <v>17381</v>
      </c>
      <c r="D1156" t="n">
        <v>2</v>
      </c>
      <c r="E1156" t="n">
        <v>200</v>
      </c>
      <c r="F1156" s="9" t="n">
        <v>191</v>
      </c>
    </row>
    <row r="1157">
      <c r="A1157" t="n">
        <v>543590</v>
      </c>
      <c r="B1157" s="12" t="n">
        <v>40584</v>
      </c>
      <c r="C1157" t="n">
        <v>17377</v>
      </c>
      <c r="D1157" t="n">
        <v>19</v>
      </c>
      <c r="E1157" t="n">
        <v>144</v>
      </c>
      <c r="F1157" s="9" t="n">
        <v>216.58</v>
      </c>
    </row>
    <row r="1158">
      <c r="A1158" t="n">
        <v>543591</v>
      </c>
      <c r="B1158" s="12" t="n">
        <v>40584</v>
      </c>
      <c r="C1158" t="n">
        <v>13854</v>
      </c>
      <c r="D1158" t="n">
        <v>5</v>
      </c>
      <c r="E1158" t="n">
        <v>64</v>
      </c>
      <c r="F1158" s="9" t="n">
        <v>310.5</v>
      </c>
    </row>
    <row r="1159">
      <c r="A1159" t="n">
        <v>543592</v>
      </c>
      <c r="B1159" s="12" t="n">
        <v>40584</v>
      </c>
      <c r="C1159" t="n">
        <v>17243</v>
      </c>
      <c r="D1159" t="n">
        <v>14</v>
      </c>
      <c r="E1159" t="n">
        <v>106</v>
      </c>
      <c r="F1159" s="9" t="n">
        <v>263.8</v>
      </c>
    </row>
    <row r="1160">
      <c r="A1160" t="n">
        <v>543593</v>
      </c>
      <c r="B1160" s="12" t="n">
        <v>40584</v>
      </c>
      <c r="C1160" t="n">
        <v>14465</v>
      </c>
      <c r="D1160" t="n">
        <v>7</v>
      </c>
      <c r="E1160" t="n">
        <v>186</v>
      </c>
      <c r="F1160" s="9" t="n">
        <v>597.3</v>
      </c>
    </row>
    <row r="1161">
      <c r="A1161" t="n">
        <v>543594</v>
      </c>
      <c r="B1161" s="12" t="n">
        <v>40584</v>
      </c>
      <c r="C1161" t="n">
        <v>18093</v>
      </c>
      <c r="D1161" t="n">
        <v>19</v>
      </c>
      <c r="E1161" t="n">
        <v>496</v>
      </c>
      <c r="F1161" s="9" t="n">
        <v>852.92</v>
      </c>
    </row>
    <row r="1162">
      <c r="A1162" t="n">
        <v>543595</v>
      </c>
      <c r="B1162" s="12" t="n">
        <v>40584</v>
      </c>
      <c r="C1162" t="n">
        <v>16027</v>
      </c>
      <c r="D1162" t="n">
        <v>3</v>
      </c>
      <c r="E1162" t="n">
        <v>217</v>
      </c>
      <c r="F1162" s="9" t="n">
        <v>320.52</v>
      </c>
    </row>
    <row r="1163">
      <c r="A1163" t="n">
        <v>543596</v>
      </c>
      <c r="B1163" s="12" t="n">
        <v>40584</v>
      </c>
      <c r="C1163" t="n">
        <v>14898</v>
      </c>
      <c r="D1163" t="n">
        <v>9</v>
      </c>
      <c r="E1163" t="n">
        <v>59</v>
      </c>
      <c r="F1163" s="9" t="n">
        <v>168.35</v>
      </c>
    </row>
    <row r="1164">
      <c r="A1164" t="n">
        <v>543597</v>
      </c>
      <c r="B1164" s="12" t="n">
        <v>40584</v>
      </c>
      <c r="C1164" t="n">
        <v>12857</v>
      </c>
      <c r="D1164" t="n">
        <v>34</v>
      </c>
      <c r="E1164" t="n">
        <v>274</v>
      </c>
      <c r="F1164" s="9" t="n">
        <v>801.6</v>
      </c>
    </row>
    <row r="1165">
      <c r="A1165" t="n">
        <v>543598</v>
      </c>
      <c r="B1165" s="12" t="n">
        <v>40584</v>
      </c>
      <c r="C1165" t="n">
        <v>18230</v>
      </c>
      <c r="D1165" t="n">
        <v>18</v>
      </c>
      <c r="E1165" t="n">
        <v>212</v>
      </c>
      <c r="F1165" s="9" t="n">
        <v>464.82</v>
      </c>
    </row>
    <row r="1166">
      <c r="A1166" t="n">
        <v>543600</v>
      </c>
      <c r="B1166" s="12" t="n">
        <v>40584</v>
      </c>
      <c r="C1166" t="n">
        <v>18168</v>
      </c>
      <c r="D1166" t="n">
        <v>26</v>
      </c>
      <c r="E1166" t="n">
        <v>93</v>
      </c>
      <c r="F1166" s="9" t="n">
        <v>184.45</v>
      </c>
    </row>
    <row r="1167">
      <c r="A1167" t="n">
        <v>543601</v>
      </c>
      <c r="B1167" s="12" t="n">
        <v>40584</v>
      </c>
      <c r="C1167" t="n">
        <v>14560</v>
      </c>
      <c r="D1167" t="n">
        <v>4</v>
      </c>
      <c r="E1167" t="n">
        <v>14</v>
      </c>
      <c r="F1167" s="9" t="n">
        <v>62.6</v>
      </c>
    </row>
    <row r="1168">
      <c r="A1168" t="n">
        <v>543602</v>
      </c>
      <c r="B1168" s="12" t="n">
        <v>40584</v>
      </c>
      <c r="C1168" t="n">
        <v>15570</v>
      </c>
      <c r="D1168" t="n">
        <v>14</v>
      </c>
      <c r="E1168" t="n">
        <v>34</v>
      </c>
      <c r="F1168" s="9" t="n">
        <v>116.85</v>
      </c>
    </row>
    <row r="1169">
      <c r="A1169" t="n">
        <v>543604</v>
      </c>
      <c r="B1169" s="12" t="n">
        <v>40584</v>
      </c>
      <c r="C1169" t="n">
        <v>16558</v>
      </c>
      <c r="D1169" t="n">
        <v>18</v>
      </c>
      <c r="E1169" t="n">
        <v>147</v>
      </c>
      <c r="F1169" s="9" t="n">
        <v>264.03</v>
      </c>
    </row>
    <row r="1170">
      <c r="A1170" t="n">
        <v>543610</v>
      </c>
      <c r="B1170" s="12" t="n">
        <v>40584</v>
      </c>
      <c r="C1170" t="n">
        <v>16425</v>
      </c>
      <c r="D1170" t="n">
        <v>21</v>
      </c>
      <c r="E1170" t="n">
        <v>199</v>
      </c>
      <c r="F1170" s="9" t="n">
        <v>302.7</v>
      </c>
    </row>
    <row r="1171">
      <c r="A1171" t="n">
        <v>543612</v>
      </c>
      <c r="B1171" s="12" t="n">
        <v>40584</v>
      </c>
      <c r="C1171" t="n">
        <v>16711</v>
      </c>
      <c r="D1171" t="n">
        <v>2</v>
      </c>
      <c r="E1171" t="n">
        <v>68</v>
      </c>
      <c r="F1171" s="9" t="n">
        <v>384.6</v>
      </c>
    </row>
    <row r="1172">
      <c r="A1172" t="n">
        <v>543618</v>
      </c>
      <c r="B1172" s="12" t="n">
        <v>40584</v>
      </c>
      <c r="C1172" t="n">
        <v>13468</v>
      </c>
      <c r="D1172" t="n">
        <v>8</v>
      </c>
      <c r="E1172" t="n">
        <v>53</v>
      </c>
      <c r="F1172" s="9" t="n">
        <v>160.15</v>
      </c>
    </row>
    <row r="1173">
      <c r="A1173" t="n">
        <v>543619</v>
      </c>
      <c r="B1173" s="12" t="n">
        <v>40584</v>
      </c>
      <c r="C1173" t="n">
        <v>16842</v>
      </c>
      <c r="D1173" t="n">
        <v>30</v>
      </c>
      <c r="E1173" t="n">
        <v>370</v>
      </c>
      <c r="F1173" s="9" t="n">
        <v>520.5700000000001</v>
      </c>
    </row>
    <row r="1174">
      <c r="A1174" t="n">
        <v>543622</v>
      </c>
      <c r="B1174" s="12" t="n">
        <v>40584</v>
      </c>
      <c r="C1174" t="n">
        <v>17334</v>
      </c>
      <c r="D1174" t="n">
        <v>1</v>
      </c>
      <c r="E1174" t="n">
        <v>25</v>
      </c>
      <c r="F1174" s="9" t="n">
        <v>10.5</v>
      </c>
    </row>
    <row r="1175">
      <c r="A1175" t="n">
        <v>543623</v>
      </c>
      <c r="B1175" s="12" t="n">
        <v>40584</v>
      </c>
      <c r="C1175" t="n">
        <v>16405</v>
      </c>
      <c r="D1175" t="n">
        <v>2</v>
      </c>
      <c r="E1175" t="n">
        <v>184</v>
      </c>
      <c r="F1175" s="9" t="n">
        <v>160.4</v>
      </c>
    </row>
    <row r="1176">
      <c r="A1176" t="n">
        <v>543626</v>
      </c>
      <c r="B1176" s="12" t="n">
        <v>40584</v>
      </c>
      <c r="C1176" t="n">
        <v>15796</v>
      </c>
      <c r="D1176" t="n">
        <v>19</v>
      </c>
      <c r="E1176" t="n">
        <v>124</v>
      </c>
      <c r="F1176" s="9" t="n">
        <v>343.92</v>
      </c>
    </row>
    <row r="1177">
      <c r="A1177" t="n">
        <v>543630</v>
      </c>
      <c r="B1177" s="12" t="n">
        <v>40584</v>
      </c>
      <c r="C1177" t="n">
        <v>15046</v>
      </c>
      <c r="D1177" t="n">
        <v>10</v>
      </c>
      <c r="E1177" t="n">
        <v>70</v>
      </c>
      <c r="F1177" s="9" t="n">
        <v>120.03</v>
      </c>
    </row>
    <row r="1178">
      <c r="A1178" t="n">
        <v>543631</v>
      </c>
      <c r="B1178" s="12" t="n">
        <v>40584</v>
      </c>
      <c r="C1178" t="n">
        <v>14081</v>
      </c>
      <c r="D1178" t="n">
        <v>81</v>
      </c>
      <c r="E1178" t="n">
        <v>340</v>
      </c>
      <c r="F1178" s="9" t="n">
        <v>498.1</v>
      </c>
    </row>
    <row r="1179">
      <c r="A1179" t="n">
        <v>543639</v>
      </c>
      <c r="B1179" s="12" t="n">
        <v>40584</v>
      </c>
      <c r="C1179" t="n">
        <v>16725</v>
      </c>
      <c r="D1179" t="n">
        <v>17</v>
      </c>
      <c r="E1179" t="n">
        <v>58</v>
      </c>
      <c r="F1179" s="9" t="n">
        <v>93.84</v>
      </c>
    </row>
    <row r="1180">
      <c r="A1180" t="n">
        <v>543641</v>
      </c>
      <c r="B1180" s="12" t="n">
        <v>40584</v>
      </c>
      <c r="C1180" t="n">
        <v>14555</v>
      </c>
      <c r="D1180" t="n">
        <v>14</v>
      </c>
      <c r="E1180" t="n">
        <v>90</v>
      </c>
      <c r="F1180" s="9" t="n">
        <v>186.34</v>
      </c>
    </row>
    <row r="1181">
      <c r="A1181" t="n">
        <v>543642</v>
      </c>
      <c r="B1181" s="12" t="n">
        <v>40584</v>
      </c>
      <c r="C1181" t="n">
        <v>16161</v>
      </c>
      <c r="D1181" t="n">
        <v>19</v>
      </c>
      <c r="E1181" t="n">
        <v>50</v>
      </c>
      <c r="F1181" s="9" t="n">
        <v>85.86</v>
      </c>
    </row>
    <row r="1182">
      <c r="A1182" t="n">
        <v>543645</v>
      </c>
      <c r="B1182" s="12" t="n">
        <v>40584</v>
      </c>
      <c r="C1182" t="n">
        <v>17609</v>
      </c>
      <c r="D1182" t="n">
        <v>19</v>
      </c>
      <c r="E1182" t="n">
        <v>46</v>
      </c>
      <c r="F1182" s="9" t="n">
        <v>107.65</v>
      </c>
    </row>
    <row r="1183">
      <c r="A1183" t="n">
        <v>543646</v>
      </c>
      <c r="B1183" s="12" t="n">
        <v>40584</v>
      </c>
      <c r="C1183" t="n">
        <v>17790</v>
      </c>
      <c r="D1183" t="n">
        <v>11</v>
      </c>
      <c r="E1183" t="n">
        <v>54</v>
      </c>
      <c r="F1183" s="9" t="n">
        <v>116.8</v>
      </c>
    </row>
    <row r="1184">
      <c r="A1184" t="n">
        <v>543647</v>
      </c>
      <c r="B1184" s="12" t="n">
        <v>40584</v>
      </c>
      <c r="C1184" t="n">
        <v>12841</v>
      </c>
      <c r="D1184" t="n">
        <v>17</v>
      </c>
      <c r="E1184" t="n">
        <v>66</v>
      </c>
      <c r="F1184" s="9" t="n">
        <v>106.8</v>
      </c>
    </row>
    <row r="1185">
      <c r="A1185" t="n">
        <v>543648</v>
      </c>
      <c r="B1185" s="12" t="n">
        <v>40585</v>
      </c>
      <c r="C1185" t="n">
        <v>15114</v>
      </c>
      <c r="D1185" t="n">
        <v>17</v>
      </c>
      <c r="E1185" t="n">
        <v>179</v>
      </c>
      <c r="F1185" s="9" t="n">
        <v>259.05</v>
      </c>
    </row>
    <row r="1186">
      <c r="A1186" t="n">
        <v>543649</v>
      </c>
      <c r="B1186" s="12" t="n">
        <v>40585</v>
      </c>
      <c r="C1186" t="n">
        <v>17809</v>
      </c>
      <c r="D1186" t="n">
        <v>2</v>
      </c>
      <c r="E1186" t="n">
        <v>84</v>
      </c>
      <c r="F1186" s="9" t="n">
        <v>610.2</v>
      </c>
    </row>
    <row r="1187">
      <c r="A1187" t="n">
        <v>543650</v>
      </c>
      <c r="B1187" s="12" t="n">
        <v>40585</v>
      </c>
      <c r="C1187" t="n">
        <v>12980</v>
      </c>
      <c r="D1187" t="n">
        <v>2</v>
      </c>
      <c r="E1187" t="n">
        <v>56</v>
      </c>
      <c r="F1187" s="9" t="n">
        <v>790.8</v>
      </c>
    </row>
    <row r="1188">
      <c r="A1188" t="n">
        <v>543651</v>
      </c>
      <c r="B1188" s="12" t="n">
        <v>40585</v>
      </c>
      <c r="C1188" t="n">
        <v>16306</v>
      </c>
      <c r="D1188" t="n">
        <v>19</v>
      </c>
      <c r="E1188" t="n">
        <v>272</v>
      </c>
      <c r="F1188" s="9" t="n">
        <v>335.3</v>
      </c>
    </row>
    <row r="1189">
      <c r="A1189" t="n">
        <v>543652</v>
      </c>
      <c r="B1189" s="12" t="n">
        <v>40585</v>
      </c>
      <c r="C1189" t="n">
        <v>15544</v>
      </c>
      <c r="D1189" t="n">
        <v>34</v>
      </c>
      <c r="E1189" t="n">
        <v>405</v>
      </c>
      <c r="F1189" s="9" t="n">
        <v>479.48</v>
      </c>
    </row>
    <row r="1190">
      <c r="A1190" t="n">
        <v>543653</v>
      </c>
      <c r="B1190" s="12" t="n">
        <v>40585</v>
      </c>
      <c r="C1190" t="n">
        <v>14796</v>
      </c>
      <c r="D1190" t="n">
        <v>63</v>
      </c>
      <c r="E1190" t="n">
        <v>187</v>
      </c>
      <c r="F1190" s="9" t="n">
        <v>352.46</v>
      </c>
    </row>
    <row r="1191">
      <c r="A1191" t="n">
        <v>543657</v>
      </c>
      <c r="B1191" s="12" t="n">
        <v>40585</v>
      </c>
      <c r="C1191" t="n">
        <v>15133</v>
      </c>
      <c r="D1191" t="n">
        <v>10</v>
      </c>
      <c r="E1191" t="n">
        <v>106</v>
      </c>
      <c r="F1191" s="9" t="n">
        <v>333.2</v>
      </c>
    </row>
    <row r="1192">
      <c r="A1192" t="n">
        <v>543658</v>
      </c>
      <c r="B1192" s="12" t="n">
        <v>40585</v>
      </c>
      <c r="C1192" t="n">
        <v>13819</v>
      </c>
      <c r="D1192" t="n">
        <v>12</v>
      </c>
      <c r="E1192" t="n">
        <v>339</v>
      </c>
      <c r="F1192" s="9" t="n">
        <v>425.05</v>
      </c>
    </row>
    <row r="1193">
      <c r="A1193" t="n">
        <v>543664</v>
      </c>
      <c r="B1193" s="12" t="n">
        <v>40585</v>
      </c>
      <c r="C1193" t="n">
        <v>17705</v>
      </c>
      <c r="D1193" t="n">
        <v>10</v>
      </c>
      <c r="E1193" t="n">
        <v>88</v>
      </c>
      <c r="F1193" s="9" t="n">
        <v>136.3</v>
      </c>
    </row>
    <row r="1194">
      <c r="A1194" t="n">
        <v>543668</v>
      </c>
      <c r="B1194" s="12" t="n">
        <v>40585</v>
      </c>
      <c r="C1194" t="n">
        <v>18118</v>
      </c>
      <c r="D1194" t="n">
        <v>16</v>
      </c>
      <c r="E1194" t="n">
        <v>24</v>
      </c>
      <c r="F1194" s="9" t="n">
        <v>133</v>
      </c>
    </row>
    <row r="1195">
      <c r="A1195" t="n">
        <v>543669</v>
      </c>
      <c r="B1195" s="12" t="n">
        <v>40585</v>
      </c>
      <c r="C1195" t="n">
        <v>16029</v>
      </c>
      <c r="D1195" t="n">
        <v>1</v>
      </c>
      <c r="E1195" t="n">
        <v>2400</v>
      </c>
      <c r="F1195" s="9" t="n">
        <v>2256</v>
      </c>
    </row>
    <row r="1196">
      <c r="A1196" t="n">
        <v>543670</v>
      </c>
      <c r="B1196" s="12" t="n">
        <v>40585</v>
      </c>
      <c r="C1196" t="n">
        <v>16013</v>
      </c>
      <c r="D1196" t="n">
        <v>2</v>
      </c>
      <c r="E1196" t="n">
        <v>144</v>
      </c>
      <c r="F1196" s="9" t="n">
        <v>468</v>
      </c>
    </row>
    <row r="1197">
      <c r="A1197" t="n">
        <v>543672</v>
      </c>
      <c r="B1197" s="12" t="n">
        <v>40585</v>
      </c>
      <c r="C1197" t="n">
        <v>16013</v>
      </c>
      <c r="D1197" t="n">
        <v>1</v>
      </c>
      <c r="E1197" t="n">
        <v>72</v>
      </c>
      <c r="F1197" s="9" t="n">
        <v>306</v>
      </c>
    </row>
    <row r="1198">
      <c r="A1198" t="n">
        <v>543673</v>
      </c>
      <c r="B1198" s="12" t="n">
        <v>40585</v>
      </c>
      <c r="C1198" t="n">
        <v>16013</v>
      </c>
      <c r="D1198" t="n">
        <v>2</v>
      </c>
      <c r="E1198" t="n">
        <v>80</v>
      </c>
      <c r="F1198" s="9" t="n">
        <v>554.4</v>
      </c>
    </row>
    <row r="1199">
      <c r="A1199" t="n">
        <v>543674</v>
      </c>
      <c r="B1199" s="12" t="n">
        <v>40585</v>
      </c>
      <c r="C1199" t="n">
        <v>16013</v>
      </c>
      <c r="D1199" t="n">
        <v>3</v>
      </c>
      <c r="E1199" t="n">
        <v>316</v>
      </c>
      <c r="F1199" s="9" t="n">
        <v>1252.2</v>
      </c>
    </row>
    <row r="1200">
      <c r="A1200" t="n">
        <v>543675</v>
      </c>
      <c r="B1200" s="12" t="n">
        <v>40585</v>
      </c>
      <c r="C1200" t="n">
        <v>16013</v>
      </c>
      <c r="D1200" t="n">
        <v>1</v>
      </c>
      <c r="E1200" t="n">
        <v>150</v>
      </c>
      <c r="F1200" s="9" t="n">
        <v>382.5</v>
      </c>
    </row>
    <row r="1201">
      <c r="A1201" t="n">
        <v>543688</v>
      </c>
      <c r="B1201" s="12" t="n">
        <v>40585</v>
      </c>
      <c r="C1201" t="n">
        <v>15270</v>
      </c>
      <c r="D1201" t="n">
        <v>2</v>
      </c>
      <c r="E1201" t="n">
        <v>50</v>
      </c>
      <c r="F1201" s="9" t="n">
        <v>330.8</v>
      </c>
    </row>
    <row r="1202">
      <c r="A1202" t="n">
        <v>543691</v>
      </c>
      <c r="B1202" s="12" t="n">
        <v>40585</v>
      </c>
      <c r="C1202" t="n">
        <v>17924</v>
      </c>
      <c r="D1202" t="n">
        <v>1</v>
      </c>
      <c r="E1202" t="n">
        <v>48</v>
      </c>
      <c r="F1202" s="9" t="n">
        <v>223.2</v>
      </c>
    </row>
    <row r="1203">
      <c r="A1203" t="n">
        <v>543693</v>
      </c>
      <c r="B1203" s="12" t="n">
        <v>40585</v>
      </c>
      <c r="C1203" t="n">
        <v>12897</v>
      </c>
      <c r="D1203" t="n">
        <v>2</v>
      </c>
      <c r="E1203" t="n">
        <v>64</v>
      </c>
      <c r="F1203" s="9" t="n">
        <v>128.8</v>
      </c>
    </row>
    <row r="1204">
      <c r="A1204" t="n">
        <v>543730</v>
      </c>
      <c r="B1204" s="12" t="n">
        <v>40585</v>
      </c>
      <c r="C1204" t="n">
        <v>16928</v>
      </c>
      <c r="D1204" t="n">
        <v>4</v>
      </c>
      <c r="E1204" t="n">
        <v>90</v>
      </c>
      <c r="F1204" s="9" t="n">
        <v>112.5</v>
      </c>
    </row>
    <row r="1205">
      <c r="A1205" t="n">
        <v>543731</v>
      </c>
      <c r="B1205" s="12" t="n">
        <v>40585</v>
      </c>
      <c r="C1205" t="n">
        <v>17677</v>
      </c>
      <c r="D1205" t="n">
        <v>14</v>
      </c>
      <c r="E1205" t="n">
        <v>419</v>
      </c>
      <c r="F1205" s="9" t="n">
        <v>594.4</v>
      </c>
    </row>
    <row r="1206">
      <c r="A1206" t="n">
        <v>543734</v>
      </c>
      <c r="B1206" s="12" t="n">
        <v>40585</v>
      </c>
      <c r="C1206" t="n">
        <v>17512</v>
      </c>
      <c r="D1206" t="n">
        <v>23</v>
      </c>
      <c r="E1206" t="n">
        <v>373</v>
      </c>
      <c r="F1206" s="9" t="n">
        <v>494.51</v>
      </c>
    </row>
    <row r="1207">
      <c r="A1207" t="n">
        <v>543735</v>
      </c>
      <c r="B1207" s="12" t="n">
        <v>40585</v>
      </c>
      <c r="C1207" t="n">
        <v>16191</v>
      </c>
      <c r="D1207" t="n">
        <v>10</v>
      </c>
      <c r="E1207" t="n">
        <v>228</v>
      </c>
      <c r="F1207" s="9" t="n">
        <v>514.5599999999999</v>
      </c>
    </row>
    <row r="1208">
      <c r="A1208" t="n">
        <v>543736</v>
      </c>
      <c r="B1208" s="12" t="n">
        <v>40585</v>
      </c>
      <c r="C1208" t="n">
        <v>15044</v>
      </c>
      <c r="D1208" t="n">
        <v>30</v>
      </c>
      <c r="E1208" t="n">
        <v>264</v>
      </c>
      <c r="F1208" s="9" t="n">
        <v>610.55</v>
      </c>
    </row>
    <row r="1209">
      <c r="A1209" t="n">
        <v>543738</v>
      </c>
      <c r="B1209" s="12" t="n">
        <v>40585</v>
      </c>
      <c r="C1209" t="n">
        <v>13094</v>
      </c>
      <c r="D1209" t="n">
        <v>1</v>
      </c>
      <c r="E1209" t="n">
        <v>72</v>
      </c>
      <c r="F1209" s="9" t="n">
        <v>76.31999999999999</v>
      </c>
    </row>
    <row r="1210">
      <c r="A1210" t="n">
        <v>543739</v>
      </c>
      <c r="B1210" s="12" t="n">
        <v>40585</v>
      </c>
      <c r="C1210" t="n">
        <v>15550</v>
      </c>
      <c r="D1210" t="n">
        <v>12</v>
      </c>
      <c r="E1210" t="n">
        <v>96</v>
      </c>
      <c r="F1210" s="9" t="n">
        <v>137.9</v>
      </c>
    </row>
    <row r="1211">
      <c r="A1211" t="n">
        <v>543740</v>
      </c>
      <c r="B1211" s="12" t="n">
        <v>40585</v>
      </c>
      <c r="C1211" t="n">
        <v>15311</v>
      </c>
      <c r="D1211" t="n">
        <v>23</v>
      </c>
      <c r="E1211" t="n">
        <v>278</v>
      </c>
      <c r="F1211" s="9" t="n">
        <v>350.82</v>
      </c>
    </row>
    <row r="1212">
      <c r="A1212" t="n">
        <v>543746</v>
      </c>
      <c r="B1212" s="12" t="n">
        <v>40585</v>
      </c>
      <c r="C1212" t="n">
        <v>17675</v>
      </c>
      <c r="D1212" t="n">
        <v>11</v>
      </c>
      <c r="E1212" t="n">
        <v>85</v>
      </c>
      <c r="F1212" s="9" t="n">
        <v>324.25</v>
      </c>
    </row>
    <row r="1213">
      <c r="A1213" t="n">
        <v>543747</v>
      </c>
      <c r="B1213" s="12" t="n">
        <v>40585</v>
      </c>
      <c r="C1213" t="n">
        <v>13672</v>
      </c>
      <c r="D1213" t="n">
        <v>3</v>
      </c>
      <c r="E1213" t="n">
        <v>38</v>
      </c>
      <c r="F1213" s="9" t="n">
        <v>124.26</v>
      </c>
    </row>
    <row r="1214">
      <c r="A1214" t="n">
        <v>543748</v>
      </c>
      <c r="B1214" s="12" t="n">
        <v>40585</v>
      </c>
      <c r="C1214" t="n">
        <v>12913</v>
      </c>
      <c r="D1214" t="n">
        <v>7</v>
      </c>
      <c r="E1214" t="n">
        <v>112</v>
      </c>
      <c r="F1214" s="9" t="n">
        <v>313.8</v>
      </c>
    </row>
    <row r="1215">
      <c r="A1215" t="n">
        <v>543754</v>
      </c>
      <c r="B1215" s="12" t="n">
        <v>40585</v>
      </c>
      <c r="C1215" t="n">
        <v>18159</v>
      </c>
      <c r="D1215" t="n">
        <v>23</v>
      </c>
      <c r="E1215" t="n">
        <v>139</v>
      </c>
      <c r="F1215" s="9" t="n">
        <v>530.15</v>
      </c>
    </row>
    <row r="1216">
      <c r="A1216" t="n">
        <v>543759</v>
      </c>
      <c r="B1216" s="12" t="n">
        <v>40585</v>
      </c>
      <c r="C1216" t="n">
        <v>12921</v>
      </c>
      <c r="D1216" t="n">
        <v>12</v>
      </c>
      <c r="E1216" t="n">
        <v>252</v>
      </c>
      <c r="F1216" s="9" t="n">
        <v>377.48</v>
      </c>
    </row>
    <row r="1217">
      <c r="A1217" t="n">
        <v>543770</v>
      </c>
      <c r="B1217" s="12" t="n">
        <v>40585</v>
      </c>
      <c r="C1217" t="n">
        <v>13875</v>
      </c>
      <c r="D1217" t="n">
        <v>24</v>
      </c>
      <c r="E1217" t="n">
        <v>302</v>
      </c>
      <c r="F1217" s="9" t="n">
        <v>340.65</v>
      </c>
    </row>
    <row r="1218">
      <c r="A1218" t="n">
        <v>543774</v>
      </c>
      <c r="B1218" s="12" t="n">
        <v>40585</v>
      </c>
      <c r="C1218" t="n">
        <v>15856</v>
      </c>
      <c r="D1218" t="n">
        <v>20</v>
      </c>
      <c r="E1218" t="n">
        <v>730</v>
      </c>
      <c r="F1218" s="9" t="n">
        <v>1078.9</v>
      </c>
    </row>
    <row r="1219">
      <c r="A1219" t="n">
        <v>543777</v>
      </c>
      <c r="B1219" s="12" t="n">
        <v>40585</v>
      </c>
      <c r="C1219" t="n">
        <v>15406</v>
      </c>
      <c r="D1219" t="n">
        <v>43</v>
      </c>
      <c r="E1219" t="n">
        <v>130</v>
      </c>
      <c r="F1219" s="9" t="n">
        <v>252.29</v>
      </c>
    </row>
    <row r="1220">
      <c r="A1220" t="n">
        <v>543788</v>
      </c>
      <c r="B1220" s="12" t="n">
        <v>40585</v>
      </c>
      <c r="C1220" t="n">
        <v>15061</v>
      </c>
      <c r="D1220" t="n">
        <v>2</v>
      </c>
      <c r="E1220" t="n">
        <v>2</v>
      </c>
      <c r="F1220" s="9" t="n">
        <v>2.42</v>
      </c>
    </row>
    <row r="1221">
      <c r="A1221" t="n">
        <v>543797</v>
      </c>
      <c r="B1221" s="12" t="n">
        <v>40587</v>
      </c>
      <c r="C1221" t="n">
        <v>15465</v>
      </c>
      <c r="D1221" t="n">
        <v>9</v>
      </c>
      <c r="E1221" t="n">
        <v>56</v>
      </c>
      <c r="F1221" s="9" t="n">
        <v>278.65</v>
      </c>
    </row>
    <row r="1222">
      <c r="A1222" t="n">
        <v>543798</v>
      </c>
      <c r="B1222" s="12" t="n">
        <v>40587</v>
      </c>
      <c r="C1222" t="n">
        <v>15058</v>
      </c>
      <c r="D1222" t="n">
        <v>16</v>
      </c>
      <c r="E1222" t="n">
        <v>86</v>
      </c>
      <c r="F1222" s="9" t="n">
        <v>178.75</v>
      </c>
    </row>
    <row r="1223">
      <c r="A1223" t="n">
        <v>543799</v>
      </c>
      <c r="B1223" s="12" t="n">
        <v>40587</v>
      </c>
      <c r="C1223" t="n">
        <v>17236</v>
      </c>
      <c r="D1223" t="n">
        <v>5</v>
      </c>
      <c r="E1223" t="n">
        <v>40</v>
      </c>
      <c r="F1223" s="9" t="n">
        <v>119.76</v>
      </c>
    </row>
    <row r="1224">
      <c r="A1224" t="n">
        <v>543800</v>
      </c>
      <c r="B1224" s="12" t="n">
        <v>40587</v>
      </c>
      <c r="C1224" t="n">
        <v>17282</v>
      </c>
      <c r="D1224" t="n">
        <v>79</v>
      </c>
      <c r="E1224" t="n">
        <v>606</v>
      </c>
      <c r="F1224" s="9" t="n">
        <v>723.9</v>
      </c>
    </row>
    <row r="1225">
      <c r="A1225" t="n">
        <v>543801</v>
      </c>
      <c r="B1225" s="12" t="n">
        <v>40587</v>
      </c>
      <c r="C1225" t="n">
        <v>17811</v>
      </c>
      <c r="D1225" t="n">
        <v>9</v>
      </c>
      <c r="E1225" t="n">
        <v>52</v>
      </c>
      <c r="F1225" s="9" t="n">
        <v>210.7</v>
      </c>
    </row>
    <row r="1226">
      <c r="A1226" t="n">
        <v>543802</v>
      </c>
      <c r="B1226" s="12" t="n">
        <v>40587</v>
      </c>
      <c r="C1226" t="n">
        <v>13742</v>
      </c>
      <c r="D1226" t="n">
        <v>70</v>
      </c>
      <c r="E1226" t="n">
        <v>154</v>
      </c>
      <c r="F1226" s="9" t="n">
        <v>522.15</v>
      </c>
    </row>
    <row r="1227">
      <c r="A1227" t="n">
        <v>543803</v>
      </c>
      <c r="B1227" s="12" t="n">
        <v>40587</v>
      </c>
      <c r="C1227" t="n">
        <v>17126</v>
      </c>
      <c r="D1227" t="n">
        <v>61</v>
      </c>
      <c r="E1227" t="n">
        <v>183</v>
      </c>
      <c r="F1227" s="9" t="n">
        <v>299.72</v>
      </c>
    </row>
    <row r="1228">
      <c r="A1228" t="n">
        <v>543804</v>
      </c>
      <c r="B1228" s="12" t="n">
        <v>40587</v>
      </c>
      <c r="C1228" t="n">
        <v>16434</v>
      </c>
      <c r="D1228" t="n">
        <v>25</v>
      </c>
      <c r="E1228" t="n">
        <v>205</v>
      </c>
      <c r="F1228" s="9" t="n">
        <v>393.5</v>
      </c>
    </row>
    <row r="1229">
      <c r="A1229" t="n">
        <v>543805</v>
      </c>
      <c r="B1229" s="12" t="n">
        <v>40587</v>
      </c>
      <c r="C1229" t="n">
        <v>17050</v>
      </c>
      <c r="D1229" t="n">
        <v>18</v>
      </c>
      <c r="E1229" t="n">
        <v>68</v>
      </c>
      <c r="F1229" s="9" t="n">
        <v>130.15</v>
      </c>
    </row>
    <row r="1230">
      <c r="A1230" t="n">
        <v>543806</v>
      </c>
      <c r="B1230" s="12" t="n">
        <v>40587</v>
      </c>
      <c r="C1230" t="n">
        <v>17085</v>
      </c>
      <c r="D1230" t="n">
        <v>31</v>
      </c>
      <c r="E1230" t="n">
        <v>114</v>
      </c>
      <c r="F1230" s="9" t="n">
        <v>233.96</v>
      </c>
    </row>
    <row r="1231">
      <c r="A1231" t="n">
        <v>543807</v>
      </c>
      <c r="B1231" s="12" t="n">
        <v>40587</v>
      </c>
      <c r="C1231" t="n">
        <v>14692</v>
      </c>
      <c r="D1231" t="n">
        <v>12</v>
      </c>
      <c r="E1231" t="n">
        <v>61</v>
      </c>
      <c r="F1231" s="9" t="n">
        <v>121.25</v>
      </c>
    </row>
    <row r="1232">
      <c r="A1232" t="n">
        <v>543808</v>
      </c>
      <c r="B1232" s="12" t="n">
        <v>40587</v>
      </c>
      <c r="C1232" t="n">
        <v>17454</v>
      </c>
      <c r="D1232" t="n">
        <v>29</v>
      </c>
      <c r="E1232" t="n">
        <v>77</v>
      </c>
      <c r="F1232" s="9" t="n">
        <v>132.25</v>
      </c>
    </row>
    <row r="1233">
      <c r="A1233" t="n">
        <v>543809</v>
      </c>
      <c r="B1233" s="12" t="n">
        <v>40587</v>
      </c>
      <c r="C1233" t="n">
        <v>17095</v>
      </c>
      <c r="D1233" t="n">
        <v>18</v>
      </c>
      <c r="E1233" t="n">
        <v>91</v>
      </c>
      <c r="F1233" s="9" t="n">
        <v>230.81</v>
      </c>
    </row>
    <row r="1234">
      <c r="A1234" t="n">
        <v>543810</v>
      </c>
      <c r="B1234" s="12" t="n">
        <v>40587</v>
      </c>
      <c r="C1234" t="n">
        <v>13171</v>
      </c>
      <c r="D1234" t="n">
        <v>23</v>
      </c>
      <c r="E1234" t="n">
        <v>53</v>
      </c>
      <c r="F1234" s="9" t="n">
        <v>140.35</v>
      </c>
    </row>
    <row r="1235">
      <c r="A1235" t="n">
        <v>543812</v>
      </c>
      <c r="B1235" s="12" t="n">
        <v>40587</v>
      </c>
      <c r="C1235" t="n">
        <v>17472</v>
      </c>
      <c r="D1235" t="n">
        <v>63</v>
      </c>
      <c r="E1235" t="n">
        <v>145</v>
      </c>
      <c r="F1235" s="9" t="n">
        <v>248.71</v>
      </c>
    </row>
    <row r="1236">
      <c r="A1236" t="n">
        <v>543813</v>
      </c>
      <c r="B1236" s="12" t="n">
        <v>40587</v>
      </c>
      <c r="C1236" t="n">
        <v>16897</v>
      </c>
      <c r="D1236" t="n">
        <v>7</v>
      </c>
      <c r="E1236" t="n">
        <v>15</v>
      </c>
      <c r="F1236" s="9" t="n">
        <v>76.75</v>
      </c>
    </row>
    <row r="1237">
      <c r="A1237" t="n">
        <v>543814</v>
      </c>
      <c r="B1237" s="12" t="n">
        <v>40587</v>
      </c>
      <c r="C1237" t="n">
        <v>15640</v>
      </c>
      <c r="D1237" t="n">
        <v>24</v>
      </c>
      <c r="E1237" t="n">
        <v>376</v>
      </c>
      <c r="F1237" s="9" t="n">
        <v>964.2</v>
      </c>
    </row>
    <row r="1238">
      <c r="A1238" t="n">
        <v>543815</v>
      </c>
      <c r="B1238" s="12" t="n">
        <v>40587</v>
      </c>
      <c r="C1238" t="n">
        <v>17255</v>
      </c>
      <c r="D1238" t="n">
        <v>37</v>
      </c>
      <c r="E1238" t="n">
        <v>73</v>
      </c>
      <c r="F1238" s="9" t="n">
        <v>108.26</v>
      </c>
    </row>
    <row r="1239">
      <c r="A1239" t="n">
        <v>543816</v>
      </c>
      <c r="B1239" s="12" t="n">
        <v>40587</v>
      </c>
      <c r="C1239" t="n">
        <v>17841</v>
      </c>
      <c r="D1239" t="n">
        <v>21</v>
      </c>
      <c r="E1239" t="n">
        <v>52</v>
      </c>
      <c r="F1239" s="9" t="n">
        <v>95.48</v>
      </c>
    </row>
    <row r="1240">
      <c r="A1240" t="n">
        <v>543820</v>
      </c>
      <c r="B1240" s="12" t="n">
        <v>40587</v>
      </c>
      <c r="C1240" t="n">
        <v>16084</v>
      </c>
      <c r="D1240" t="n">
        <v>38</v>
      </c>
      <c r="E1240" t="n">
        <v>216</v>
      </c>
      <c r="F1240" s="9" t="n">
        <v>436.18</v>
      </c>
    </row>
    <row r="1241">
      <c r="A1241" t="n">
        <v>543821</v>
      </c>
      <c r="B1241" s="12" t="n">
        <v>40588</v>
      </c>
      <c r="C1241" t="n">
        <v>17667</v>
      </c>
      <c r="D1241" t="n">
        <v>53</v>
      </c>
      <c r="E1241" t="n">
        <v>483</v>
      </c>
      <c r="F1241" s="9" t="n">
        <v>928.05</v>
      </c>
    </row>
    <row r="1242">
      <c r="A1242" t="n">
        <v>543823</v>
      </c>
      <c r="B1242" s="12" t="n">
        <v>40588</v>
      </c>
      <c r="C1242" t="n">
        <v>17937</v>
      </c>
      <c r="D1242" t="n">
        <v>4</v>
      </c>
      <c r="E1242" t="n">
        <v>192</v>
      </c>
      <c r="F1242" s="9" t="n">
        <v>540</v>
      </c>
    </row>
    <row r="1243">
      <c r="A1243" t="n">
        <v>543824</v>
      </c>
      <c r="B1243" s="12" t="n">
        <v>40588</v>
      </c>
      <c r="C1243" t="n">
        <v>14631</v>
      </c>
      <c r="D1243" t="n">
        <v>12</v>
      </c>
      <c r="E1243" t="n">
        <v>160</v>
      </c>
      <c r="F1243" s="9" t="n">
        <v>309.5</v>
      </c>
    </row>
    <row r="1244">
      <c r="A1244" t="n">
        <v>543825</v>
      </c>
      <c r="B1244" s="12" t="n">
        <v>40588</v>
      </c>
      <c r="C1244" t="n">
        <v>16098</v>
      </c>
      <c r="D1244" t="n">
        <v>7</v>
      </c>
      <c r="E1244" t="n">
        <v>68</v>
      </c>
      <c r="F1244" s="9" t="n">
        <v>421.8</v>
      </c>
    </row>
    <row r="1245">
      <c r="A1245" t="n">
        <v>543829</v>
      </c>
      <c r="B1245" s="12" t="n">
        <v>40588</v>
      </c>
      <c r="C1245" t="n">
        <v>12939</v>
      </c>
      <c r="D1245" t="n">
        <v>15</v>
      </c>
      <c r="E1245" t="n">
        <v>1536</v>
      </c>
      <c r="F1245" s="9" t="n">
        <v>3376.08</v>
      </c>
    </row>
    <row r="1246">
      <c r="A1246" t="n">
        <v>543831</v>
      </c>
      <c r="B1246" s="12" t="n">
        <v>40588</v>
      </c>
      <c r="C1246" t="n">
        <v>15769</v>
      </c>
      <c r="D1246" t="n">
        <v>10</v>
      </c>
      <c r="E1246" t="n">
        <v>1948</v>
      </c>
      <c r="F1246" s="9" t="n">
        <v>3257.4</v>
      </c>
    </row>
    <row r="1247">
      <c r="A1247" t="n">
        <v>543832</v>
      </c>
      <c r="B1247" s="12" t="n">
        <v>40588</v>
      </c>
      <c r="C1247" t="n">
        <v>13381</v>
      </c>
      <c r="D1247" t="n">
        <v>24</v>
      </c>
      <c r="E1247" t="n">
        <v>267</v>
      </c>
      <c r="F1247" s="9" t="n">
        <v>416.11</v>
      </c>
    </row>
    <row r="1248">
      <c r="A1248" t="n">
        <v>543836</v>
      </c>
      <c r="B1248" s="12" t="n">
        <v>40588</v>
      </c>
      <c r="C1248" t="n">
        <v>15236</v>
      </c>
      <c r="D1248" t="n">
        <v>15</v>
      </c>
      <c r="E1248" t="n">
        <v>269</v>
      </c>
      <c r="F1248" s="9" t="n">
        <v>321.05</v>
      </c>
    </row>
    <row r="1249">
      <c r="A1249" t="n">
        <v>543839</v>
      </c>
      <c r="B1249" s="12" t="n">
        <v>40588</v>
      </c>
      <c r="C1249" t="n">
        <v>17811</v>
      </c>
      <c r="D1249" t="n">
        <v>3</v>
      </c>
      <c r="E1249" t="n">
        <v>30</v>
      </c>
      <c r="F1249" s="9" t="n">
        <v>103.7</v>
      </c>
    </row>
    <row r="1250">
      <c r="A1250" t="n">
        <v>543842</v>
      </c>
      <c r="B1250" s="12" t="n">
        <v>40588</v>
      </c>
      <c r="C1250" t="n">
        <v>16333</v>
      </c>
      <c r="D1250" t="n">
        <v>1</v>
      </c>
      <c r="E1250" t="n">
        <v>1056</v>
      </c>
      <c r="F1250" s="9" t="n">
        <v>1119.36</v>
      </c>
    </row>
    <row r="1251">
      <c r="A1251" t="n">
        <v>543852</v>
      </c>
      <c r="B1251" s="12" t="n">
        <v>40588</v>
      </c>
      <c r="C1251" t="n">
        <v>14258</v>
      </c>
      <c r="D1251" t="n">
        <v>9</v>
      </c>
      <c r="E1251" t="n">
        <v>724</v>
      </c>
      <c r="F1251" s="9" t="n">
        <v>1165.96</v>
      </c>
    </row>
    <row r="1252">
      <c r="A1252" t="n">
        <v>543901</v>
      </c>
      <c r="B1252" s="12" t="n">
        <v>40588</v>
      </c>
      <c r="C1252" t="n">
        <v>17659</v>
      </c>
      <c r="D1252" t="n">
        <v>6</v>
      </c>
      <c r="E1252" t="n">
        <v>28</v>
      </c>
      <c r="F1252" s="9" t="n">
        <v>115</v>
      </c>
    </row>
    <row r="1253">
      <c r="A1253" t="n">
        <v>543907</v>
      </c>
      <c r="B1253" s="12" t="n">
        <v>40588</v>
      </c>
      <c r="C1253" t="n">
        <v>17346</v>
      </c>
      <c r="D1253" t="n">
        <v>18</v>
      </c>
      <c r="E1253" t="n">
        <v>59</v>
      </c>
      <c r="F1253" s="9" t="n">
        <v>102.62</v>
      </c>
    </row>
    <row r="1254">
      <c r="A1254" t="n">
        <v>543908</v>
      </c>
      <c r="B1254" s="12" t="n">
        <v>40588</v>
      </c>
      <c r="C1254" t="n">
        <v>16422</v>
      </c>
      <c r="D1254" t="n">
        <v>3</v>
      </c>
      <c r="E1254" t="n">
        <v>114</v>
      </c>
      <c r="F1254" s="9" t="n">
        <v>405.3</v>
      </c>
    </row>
    <row r="1255">
      <c r="A1255" t="n">
        <v>543910</v>
      </c>
      <c r="B1255" s="12" t="n">
        <v>40588</v>
      </c>
      <c r="C1255" t="n">
        <v>13475</v>
      </c>
      <c r="D1255" t="n">
        <v>23</v>
      </c>
      <c r="E1255" t="n">
        <v>222</v>
      </c>
      <c r="F1255" s="9" t="n">
        <v>317.12</v>
      </c>
    </row>
    <row r="1256">
      <c r="A1256" t="n">
        <v>543912</v>
      </c>
      <c r="B1256" s="12" t="n">
        <v>40588</v>
      </c>
      <c r="C1256" t="n">
        <v>16701</v>
      </c>
      <c r="D1256" t="n">
        <v>5</v>
      </c>
      <c r="E1256" t="n">
        <v>178</v>
      </c>
      <c r="F1256" s="9" t="n">
        <v>379.74</v>
      </c>
    </row>
    <row r="1257">
      <c r="A1257" t="n">
        <v>543913</v>
      </c>
      <c r="B1257" s="12" t="n">
        <v>40588</v>
      </c>
      <c r="C1257" t="n">
        <v>17591</v>
      </c>
      <c r="D1257" t="n">
        <v>20</v>
      </c>
      <c r="E1257" t="n">
        <v>61</v>
      </c>
      <c r="F1257" s="9" t="n">
        <v>151.68</v>
      </c>
    </row>
    <row r="1258">
      <c r="A1258" t="n">
        <v>543914</v>
      </c>
      <c r="B1258" s="12" t="n">
        <v>40588</v>
      </c>
      <c r="C1258" t="n">
        <v>14715</v>
      </c>
      <c r="D1258" t="n">
        <v>9</v>
      </c>
      <c r="E1258" t="n">
        <v>46</v>
      </c>
      <c r="F1258" s="9" t="n">
        <v>109.5</v>
      </c>
    </row>
    <row r="1259">
      <c r="A1259" t="n">
        <v>543915</v>
      </c>
      <c r="B1259" s="12" t="n">
        <v>40588</v>
      </c>
      <c r="C1259" t="n">
        <v>13717</v>
      </c>
      <c r="D1259" t="n">
        <v>21</v>
      </c>
      <c r="E1259" t="n">
        <v>375</v>
      </c>
      <c r="F1259" s="9" t="n">
        <v>298.05</v>
      </c>
    </row>
    <row r="1260">
      <c r="A1260" t="n">
        <v>543919</v>
      </c>
      <c r="B1260" s="12" t="n">
        <v>40588</v>
      </c>
      <c r="C1260" t="n">
        <v>13157</v>
      </c>
      <c r="D1260" t="n">
        <v>11</v>
      </c>
      <c r="E1260" t="n">
        <v>190</v>
      </c>
      <c r="F1260" s="9" t="n">
        <v>197.82</v>
      </c>
    </row>
    <row r="1261">
      <c r="A1261" t="n">
        <v>543921</v>
      </c>
      <c r="B1261" s="12" t="n">
        <v>40588</v>
      </c>
      <c r="C1261" t="n">
        <v>13911</v>
      </c>
      <c r="D1261" t="n">
        <v>15</v>
      </c>
      <c r="E1261" t="n">
        <v>122</v>
      </c>
      <c r="F1261" s="9" t="n">
        <v>223.74</v>
      </c>
    </row>
    <row r="1262">
      <c r="A1262" t="n">
        <v>543923</v>
      </c>
      <c r="B1262" s="12" t="n">
        <v>40588</v>
      </c>
      <c r="C1262" t="n">
        <v>14644</v>
      </c>
      <c r="D1262" t="n">
        <v>8</v>
      </c>
      <c r="E1262" t="n">
        <v>66</v>
      </c>
      <c r="F1262" s="9" t="n">
        <v>187.5</v>
      </c>
    </row>
    <row r="1263">
      <c r="A1263" t="n">
        <v>543924</v>
      </c>
      <c r="B1263" s="12" t="n">
        <v>40588</v>
      </c>
      <c r="C1263" t="n">
        <v>16904</v>
      </c>
      <c r="D1263" t="n">
        <v>21</v>
      </c>
      <c r="E1263" t="n">
        <v>27</v>
      </c>
      <c r="F1263" s="9" t="n">
        <v>101.45</v>
      </c>
    </row>
    <row r="1264">
      <c r="A1264" t="n">
        <v>543934</v>
      </c>
      <c r="B1264" s="12" t="n">
        <v>40588</v>
      </c>
      <c r="C1264" t="n">
        <v>12993</v>
      </c>
      <c r="D1264" t="n">
        <v>8</v>
      </c>
      <c r="E1264" t="n">
        <v>64</v>
      </c>
      <c r="F1264" s="9" t="n">
        <v>102.9</v>
      </c>
    </row>
    <row r="1265">
      <c r="A1265" t="n">
        <v>543935</v>
      </c>
      <c r="B1265" s="12" t="n">
        <v>40588</v>
      </c>
      <c r="C1265" t="n">
        <v>12989</v>
      </c>
      <c r="D1265" t="n">
        <v>7</v>
      </c>
      <c r="E1265" t="n">
        <v>136</v>
      </c>
      <c r="F1265" s="9" t="n">
        <v>901.6</v>
      </c>
    </row>
    <row r="1266">
      <c r="A1266" t="n">
        <v>543973</v>
      </c>
      <c r="B1266" s="12" t="n">
        <v>40588</v>
      </c>
      <c r="C1266" t="n">
        <v>17571</v>
      </c>
      <c r="D1266" t="n">
        <v>43</v>
      </c>
      <c r="E1266" t="n">
        <v>177</v>
      </c>
      <c r="F1266" s="9" t="n">
        <v>282.7</v>
      </c>
    </row>
    <row r="1267">
      <c r="A1267" t="n">
        <v>543975</v>
      </c>
      <c r="B1267" s="12" t="n">
        <v>40588</v>
      </c>
      <c r="C1267" t="n">
        <v>17231</v>
      </c>
      <c r="D1267" t="n">
        <v>42</v>
      </c>
      <c r="E1267" t="n">
        <v>127</v>
      </c>
      <c r="F1267" s="9" t="n">
        <v>316.89</v>
      </c>
    </row>
    <row r="1268">
      <c r="A1268" t="n">
        <v>543976</v>
      </c>
      <c r="B1268" s="12" t="n">
        <v>40588</v>
      </c>
      <c r="C1268" t="n">
        <v>13089</v>
      </c>
      <c r="D1268" t="n">
        <v>4</v>
      </c>
      <c r="E1268" t="n">
        <v>664</v>
      </c>
      <c r="F1268" s="9" t="n">
        <v>1380.4</v>
      </c>
    </row>
    <row r="1269">
      <c r="A1269" t="n">
        <v>543977</v>
      </c>
      <c r="B1269" s="12" t="n">
        <v>40588</v>
      </c>
      <c r="C1269" t="n">
        <v>15615</v>
      </c>
      <c r="D1269" t="n">
        <v>25</v>
      </c>
      <c r="E1269" t="n">
        <v>305</v>
      </c>
      <c r="F1269" s="9" t="n">
        <v>710.3099999999999</v>
      </c>
    </row>
    <row r="1270">
      <c r="A1270" t="n">
        <v>543978</v>
      </c>
      <c r="B1270" s="12" t="n">
        <v>40588</v>
      </c>
      <c r="C1270" t="n">
        <v>12867</v>
      </c>
      <c r="D1270" t="n">
        <v>61</v>
      </c>
      <c r="E1270" t="n">
        <v>475</v>
      </c>
      <c r="F1270" s="9" t="n">
        <v>424.16</v>
      </c>
    </row>
    <row r="1271">
      <c r="A1271" t="n">
        <v>543979</v>
      </c>
      <c r="B1271" s="12" t="n">
        <v>40588</v>
      </c>
      <c r="C1271" t="n">
        <v>14606</v>
      </c>
      <c r="D1271" t="n">
        <v>39</v>
      </c>
      <c r="E1271" t="n">
        <v>57</v>
      </c>
      <c r="F1271" s="9" t="n">
        <v>169.44</v>
      </c>
    </row>
    <row r="1272">
      <c r="A1272" t="n">
        <v>543981</v>
      </c>
      <c r="B1272" s="12" t="n">
        <v>40589</v>
      </c>
      <c r="C1272" t="n">
        <v>15358</v>
      </c>
      <c r="D1272" t="n">
        <v>26</v>
      </c>
      <c r="E1272" t="n">
        <v>263</v>
      </c>
      <c r="F1272" s="9" t="n">
        <v>367.76</v>
      </c>
    </row>
    <row r="1273">
      <c r="A1273" t="n">
        <v>543982</v>
      </c>
      <c r="B1273" s="12" t="n">
        <v>40589</v>
      </c>
      <c r="C1273" t="n">
        <v>15358</v>
      </c>
      <c r="D1273" t="n">
        <v>12</v>
      </c>
      <c r="E1273" t="n">
        <v>111</v>
      </c>
      <c r="F1273" s="9" t="n">
        <v>281.8</v>
      </c>
    </row>
    <row r="1274">
      <c r="A1274" t="n">
        <v>543983</v>
      </c>
      <c r="B1274" s="12" t="n">
        <v>40589</v>
      </c>
      <c r="C1274" t="n">
        <v>16979</v>
      </c>
      <c r="D1274" t="n">
        <v>11</v>
      </c>
      <c r="E1274" t="n">
        <v>93</v>
      </c>
      <c r="F1274" s="9" t="n">
        <v>347.15</v>
      </c>
    </row>
    <row r="1275">
      <c r="A1275" t="n">
        <v>543984</v>
      </c>
      <c r="B1275" s="12" t="n">
        <v>40589</v>
      </c>
      <c r="C1275" t="n">
        <v>15601</v>
      </c>
      <c r="D1275" t="n">
        <v>29</v>
      </c>
      <c r="E1275" t="n">
        <v>432</v>
      </c>
      <c r="F1275" s="9" t="n">
        <v>549.04</v>
      </c>
    </row>
    <row r="1276">
      <c r="A1276" t="n">
        <v>543986</v>
      </c>
      <c r="B1276" s="12" t="n">
        <v>40589</v>
      </c>
      <c r="C1276" t="n">
        <v>16738</v>
      </c>
      <c r="D1276" t="n">
        <v>1</v>
      </c>
      <c r="E1276" t="n">
        <v>3</v>
      </c>
      <c r="F1276" s="9" t="n">
        <v>3.75</v>
      </c>
    </row>
    <row r="1277">
      <c r="A1277" t="n">
        <v>543987</v>
      </c>
      <c r="B1277" s="12" t="n">
        <v>40589</v>
      </c>
      <c r="C1277" t="n">
        <v>14849</v>
      </c>
      <c r="D1277" t="n">
        <v>9</v>
      </c>
      <c r="E1277" t="n">
        <v>147</v>
      </c>
      <c r="F1277" s="9" t="n">
        <v>383.6</v>
      </c>
    </row>
    <row r="1278">
      <c r="A1278" t="n">
        <v>543988</v>
      </c>
      <c r="B1278" s="12" t="n">
        <v>40589</v>
      </c>
      <c r="C1278" t="n">
        <v>14849</v>
      </c>
      <c r="D1278" t="n">
        <v>1</v>
      </c>
      <c r="E1278" t="n">
        <v>6</v>
      </c>
      <c r="F1278" s="9" t="n">
        <v>17.7</v>
      </c>
    </row>
    <row r="1279">
      <c r="A1279" t="n">
        <v>543990</v>
      </c>
      <c r="B1279" s="12" t="n">
        <v>40589</v>
      </c>
      <c r="C1279" t="n">
        <v>15122</v>
      </c>
      <c r="D1279" t="n">
        <v>24</v>
      </c>
      <c r="E1279" t="n">
        <v>236</v>
      </c>
      <c r="F1279" s="9" t="n">
        <v>397.04</v>
      </c>
    </row>
    <row r="1280">
      <c r="A1280" t="n">
        <v>543991</v>
      </c>
      <c r="B1280" s="12" t="n">
        <v>40589</v>
      </c>
      <c r="C1280" t="n">
        <v>13848</v>
      </c>
      <c r="D1280" t="n">
        <v>3</v>
      </c>
      <c r="E1280" t="n">
        <v>1700</v>
      </c>
      <c r="F1280" s="9" t="n">
        <v>615</v>
      </c>
    </row>
    <row r="1281">
      <c r="A1281" t="n">
        <v>543993</v>
      </c>
      <c r="B1281" s="12" t="n">
        <v>40589</v>
      </c>
      <c r="C1281" t="n">
        <v>17612</v>
      </c>
      <c r="D1281" t="n">
        <v>18</v>
      </c>
      <c r="E1281" t="n">
        <v>178</v>
      </c>
      <c r="F1281" s="9" t="n">
        <v>305.46</v>
      </c>
    </row>
    <row r="1282">
      <c r="A1282" t="n">
        <v>543994</v>
      </c>
      <c r="B1282" s="12" t="n">
        <v>40589</v>
      </c>
      <c r="C1282" t="n">
        <v>12931</v>
      </c>
      <c r="D1282" t="n">
        <v>4</v>
      </c>
      <c r="E1282" t="n">
        <v>1280</v>
      </c>
      <c r="F1282" s="9" t="n">
        <v>1696.4</v>
      </c>
    </row>
    <row r="1283">
      <c r="A1283" t="n">
        <v>543995</v>
      </c>
      <c r="B1283" s="12" t="n">
        <v>40589</v>
      </c>
      <c r="C1283" t="n">
        <v>13408</v>
      </c>
      <c r="D1283" t="n">
        <v>12</v>
      </c>
      <c r="E1283" t="n">
        <v>442</v>
      </c>
      <c r="F1283" s="9" t="n">
        <v>793.5</v>
      </c>
    </row>
    <row r="1284">
      <c r="A1284" t="n">
        <v>543996</v>
      </c>
      <c r="B1284" s="12" t="n">
        <v>40589</v>
      </c>
      <c r="C1284" t="n">
        <v>15811</v>
      </c>
      <c r="D1284" t="n">
        <v>26</v>
      </c>
      <c r="E1284" t="n">
        <v>181</v>
      </c>
      <c r="F1284" s="9" t="n">
        <v>458.53</v>
      </c>
    </row>
    <row r="1285">
      <c r="A1285" t="n">
        <v>543997</v>
      </c>
      <c r="B1285" s="12" t="n">
        <v>40589</v>
      </c>
      <c r="C1285" t="n">
        <v>17348</v>
      </c>
      <c r="D1285" t="n">
        <v>36</v>
      </c>
      <c r="E1285" t="n">
        <v>199</v>
      </c>
      <c r="F1285" s="9" t="n">
        <v>160.15</v>
      </c>
    </row>
    <row r="1286">
      <c r="A1286" t="n">
        <v>543998</v>
      </c>
      <c r="B1286" s="12" t="n">
        <v>40589</v>
      </c>
      <c r="C1286" t="n">
        <v>18093</v>
      </c>
      <c r="D1286" t="n">
        <v>4</v>
      </c>
      <c r="E1286" t="n">
        <v>228</v>
      </c>
      <c r="F1286" s="9" t="n">
        <v>264.6</v>
      </c>
    </row>
    <row r="1287">
      <c r="A1287" t="n">
        <v>544035</v>
      </c>
      <c r="B1287" s="12" t="n">
        <v>40589</v>
      </c>
      <c r="C1287" t="n">
        <v>13893</v>
      </c>
      <c r="D1287" t="n">
        <v>21</v>
      </c>
      <c r="E1287" t="n">
        <v>190</v>
      </c>
      <c r="F1287" s="9" t="n">
        <v>821.1</v>
      </c>
    </row>
    <row r="1288">
      <c r="A1288" t="n">
        <v>544036</v>
      </c>
      <c r="B1288" s="12" t="n">
        <v>40589</v>
      </c>
      <c r="C1288" t="n">
        <v>17315</v>
      </c>
      <c r="D1288" t="n">
        <v>2</v>
      </c>
      <c r="E1288" t="n">
        <v>18</v>
      </c>
      <c r="F1288" s="9" t="n">
        <v>188.7</v>
      </c>
    </row>
    <row r="1289">
      <c r="A1289" t="n">
        <v>544037</v>
      </c>
      <c r="B1289" s="12" t="n">
        <v>40589</v>
      </c>
      <c r="C1289" t="n">
        <v>14961</v>
      </c>
      <c r="D1289" t="n">
        <v>51</v>
      </c>
      <c r="E1289" t="n">
        <v>531</v>
      </c>
      <c r="F1289" s="9" t="n">
        <v>920.33</v>
      </c>
    </row>
    <row r="1290">
      <c r="A1290" t="n">
        <v>544039</v>
      </c>
      <c r="B1290" s="12" t="n">
        <v>40589</v>
      </c>
      <c r="C1290" t="n">
        <v>14744</v>
      </c>
      <c r="D1290" t="n">
        <v>3</v>
      </c>
      <c r="E1290" t="n">
        <v>31</v>
      </c>
      <c r="F1290" s="9" t="n">
        <v>211</v>
      </c>
    </row>
    <row r="1291">
      <c r="A1291" t="n">
        <v>544040</v>
      </c>
      <c r="B1291" s="12" t="n">
        <v>40589</v>
      </c>
      <c r="C1291" t="n">
        <v>14701</v>
      </c>
      <c r="D1291" t="n">
        <v>49</v>
      </c>
      <c r="E1291" t="n">
        <v>92</v>
      </c>
      <c r="F1291" s="9" t="n">
        <v>254.17</v>
      </c>
    </row>
    <row r="1292">
      <c r="A1292" t="n">
        <v>544041</v>
      </c>
      <c r="B1292" s="12" t="n">
        <v>40589</v>
      </c>
      <c r="C1292" t="n">
        <v>17730</v>
      </c>
      <c r="D1292" t="n">
        <v>17</v>
      </c>
      <c r="E1292" t="n">
        <v>180</v>
      </c>
      <c r="F1292" s="9" t="n">
        <v>375.56</v>
      </c>
    </row>
    <row r="1293">
      <c r="A1293" t="n">
        <v>544042</v>
      </c>
      <c r="B1293" s="12" t="n">
        <v>40589</v>
      </c>
      <c r="C1293" t="n">
        <v>14527</v>
      </c>
      <c r="D1293" t="n">
        <v>15</v>
      </c>
      <c r="E1293" t="n">
        <v>29</v>
      </c>
      <c r="F1293" s="9" t="n">
        <v>91.2</v>
      </c>
    </row>
    <row r="1294">
      <c r="A1294" t="n">
        <v>544043</v>
      </c>
      <c r="B1294" s="12" t="n">
        <v>40589</v>
      </c>
      <c r="C1294" t="n">
        <v>14527</v>
      </c>
      <c r="D1294" t="n">
        <v>1</v>
      </c>
      <c r="E1294" t="n">
        <v>1</v>
      </c>
      <c r="F1294" s="9" t="n">
        <v>12.75</v>
      </c>
    </row>
    <row r="1295">
      <c r="A1295" t="n">
        <v>544044</v>
      </c>
      <c r="B1295" s="12" t="n">
        <v>40589</v>
      </c>
      <c r="C1295" t="n">
        <v>14659</v>
      </c>
      <c r="D1295" t="n">
        <v>14</v>
      </c>
      <c r="E1295" t="n">
        <v>44</v>
      </c>
      <c r="F1295" s="9" t="n">
        <v>181.8</v>
      </c>
    </row>
    <row r="1296">
      <c r="A1296" t="n">
        <v>544045</v>
      </c>
      <c r="B1296" s="12" t="n">
        <v>40589</v>
      </c>
      <c r="C1296" t="n">
        <v>13941</v>
      </c>
      <c r="D1296" t="n">
        <v>8</v>
      </c>
      <c r="E1296" t="n">
        <v>336</v>
      </c>
      <c r="F1296" s="9" t="n">
        <v>1023.84</v>
      </c>
    </row>
    <row r="1297">
      <c r="A1297" t="n">
        <v>544051</v>
      </c>
      <c r="B1297" s="12" t="n">
        <v>40589</v>
      </c>
      <c r="C1297" t="n">
        <v>16700</v>
      </c>
      <c r="D1297" t="n">
        <v>27</v>
      </c>
      <c r="E1297" t="n">
        <v>266</v>
      </c>
      <c r="F1297" s="9" t="n">
        <v>433</v>
      </c>
    </row>
    <row r="1298">
      <c r="A1298" t="n">
        <v>544055</v>
      </c>
      <c r="B1298" s="12" t="n">
        <v>40589</v>
      </c>
      <c r="C1298" t="n">
        <v>14035</v>
      </c>
      <c r="D1298" t="n">
        <v>11</v>
      </c>
      <c r="E1298" t="n">
        <v>168</v>
      </c>
      <c r="F1298" s="9" t="n">
        <v>301.6</v>
      </c>
    </row>
    <row r="1299">
      <c r="A1299" t="n">
        <v>544056</v>
      </c>
      <c r="B1299" s="12" t="n">
        <v>40589</v>
      </c>
      <c r="C1299" t="n">
        <v>13004</v>
      </c>
      <c r="D1299" t="n">
        <v>19</v>
      </c>
      <c r="E1299" t="n">
        <v>202</v>
      </c>
      <c r="F1299" s="9" t="n">
        <v>287.74</v>
      </c>
    </row>
    <row r="1300">
      <c r="A1300" t="n">
        <v>544058</v>
      </c>
      <c r="B1300" s="12" t="n">
        <v>40589</v>
      </c>
      <c r="C1300" t="n">
        <v>14176</v>
      </c>
      <c r="D1300" t="n">
        <v>16</v>
      </c>
      <c r="E1300" t="n">
        <v>76</v>
      </c>
      <c r="F1300" s="9" t="n">
        <v>230.15</v>
      </c>
    </row>
    <row r="1301">
      <c r="A1301" t="n">
        <v>544059</v>
      </c>
      <c r="B1301" s="12" t="n">
        <v>40589</v>
      </c>
      <c r="C1301" t="n">
        <v>14534</v>
      </c>
      <c r="D1301" t="n">
        <v>18</v>
      </c>
      <c r="E1301" t="n">
        <v>52</v>
      </c>
      <c r="F1301" s="9" t="n">
        <v>120.16</v>
      </c>
    </row>
    <row r="1302">
      <c r="A1302" t="n">
        <v>544060</v>
      </c>
      <c r="B1302" s="12" t="n">
        <v>40589</v>
      </c>
      <c r="C1302" t="n">
        <v>13623</v>
      </c>
      <c r="D1302" t="n">
        <v>15</v>
      </c>
      <c r="E1302" t="n">
        <v>61</v>
      </c>
      <c r="F1302" s="9" t="n">
        <v>156</v>
      </c>
    </row>
    <row r="1303">
      <c r="A1303" t="n">
        <v>544061</v>
      </c>
      <c r="B1303" s="12" t="n">
        <v>40589</v>
      </c>
      <c r="C1303" t="n">
        <v>14176</v>
      </c>
      <c r="D1303" t="n">
        <v>2</v>
      </c>
      <c r="E1303" t="n">
        <v>24</v>
      </c>
      <c r="F1303" s="9" t="n">
        <v>66</v>
      </c>
    </row>
    <row r="1304">
      <c r="A1304" t="n">
        <v>544062</v>
      </c>
      <c r="B1304" s="12" t="n">
        <v>40589</v>
      </c>
      <c r="C1304" t="n">
        <v>15311</v>
      </c>
      <c r="D1304" t="n">
        <v>27</v>
      </c>
      <c r="E1304" t="n">
        <v>430</v>
      </c>
      <c r="F1304" s="9" t="n">
        <v>784.74</v>
      </c>
    </row>
    <row r="1305">
      <c r="A1305" t="n">
        <v>544064</v>
      </c>
      <c r="B1305" s="12" t="n">
        <v>40589</v>
      </c>
      <c r="C1305" t="n">
        <v>17114</v>
      </c>
      <c r="D1305" t="n">
        <v>19</v>
      </c>
      <c r="E1305" t="n">
        <v>22</v>
      </c>
      <c r="F1305" s="9" t="n">
        <v>127.95</v>
      </c>
    </row>
    <row r="1306">
      <c r="A1306" t="n">
        <v>544065</v>
      </c>
      <c r="B1306" s="12" t="n">
        <v>40589</v>
      </c>
      <c r="C1306" t="n">
        <v>14346</v>
      </c>
      <c r="D1306" t="n">
        <v>17</v>
      </c>
      <c r="E1306" t="n">
        <v>104</v>
      </c>
      <c r="F1306" s="9" t="n">
        <v>262.44</v>
      </c>
    </row>
    <row r="1307">
      <c r="A1307" t="n">
        <v>544066</v>
      </c>
      <c r="B1307" s="12" t="n">
        <v>40589</v>
      </c>
      <c r="C1307" t="n">
        <v>12971</v>
      </c>
      <c r="D1307" t="n">
        <v>5</v>
      </c>
      <c r="E1307" t="n">
        <v>90</v>
      </c>
      <c r="F1307" s="9" t="n">
        <v>181.5</v>
      </c>
    </row>
    <row r="1308">
      <c r="A1308" t="n">
        <v>544067</v>
      </c>
      <c r="B1308" s="12" t="n">
        <v>40589</v>
      </c>
      <c r="C1308" t="n">
        <v>16431</v>
      </c>
      <c r="D1308" t="n">
        <v>20</v>
      </c>
      <c r="E1308" t="n">
        <v>143</v>
      </c>
      <c r="F1308" s="9" t="n">
        <v>269.59</v>
      </c>
    </row>
    <row r="1309">
      <c r="A1309" t="n">
        <v>544068</v>
      </c>
      <c r="B1309" s="12" t="n">
        <v>40589</v>
      </c>
      <c r="C1309" t="n">
        <v>16431</v>
      </c>
      <c r="D1309" t="n">
        <v>25</v>
      </c>
      <c r="E1309" t="n">
        <v>52</v>
      </c>
      <c r="F1309" s="9" t="n">
        <v>65.01000000000001</v>
      </c>
    </row>
    <row r="1310">
      <c r="A1310" t="n">
        <v>544070</v>
      </c>
      <c r="B1310" s="12" t="n">
        <v>40589</v>
      </c>
      <c r="C1310" t="n">
        <v>15370</v>
      </c>
      <c r="D1310" t="n">
        <v>28</v>
      </c>
      <c r="E1310" t="n">
        <v>242</v>
      </c>
      <c r="F1310" s="9" t="n">
        <v>570.02</v>
      </c>
    </row>
    <row r="1311">
      <c r="A1311" t="n">
        <v>544071</v>
      </c>
      <c r="B1311" s="12" t="n">
        <v>40589</v>
      </c>
      <c r="C1311" t="n">
        <v>16317</v>
      </c>
      <c r="D1311" t="n">
        <v>30</v>
      </c>
      <c r="E1311" t="n">
        <v>382</v>
      </c>
      <c r="F1311" s="9" t="n">
        <v>570.76</v>
      </c>
    </row>
    <row r="1312">
      <c r="A1312" t="n">
        <v>544076</v>
      </c>
      <c r="B1312" s="12" t="n">
        <v>40589</v>
      </c>
      <c r="C1312" t="n">
        <v>16407</v>
      </c>
      <c r="D1312" t="n">
        <v>2</v>
      </c>
      <c r="E1312" t="n">
        <v>60</v>
      </c>
      <c r="F1312" s="9" t="n">
        <v>75</v>
      </c>
    </row>
    <row r="1313">
      <c r="A1313" t="n">
        <v>544077</v>
      </c>
      <c r="B1313" s="12" t="n">
        <v>40589</v>
      </c>
      <c r="C1313" t="n">
        <v>14825</v>
      </c>
      <c r="D1313" t="n">
        <v>33</v>
      </c>
      <c r="E1313" t="n">
        <v>173</v>
      </c>
      <c r="F1313" s="9" t="n">
        <v>235.44</v>
      </c>
    </row>
    <row r="1314">
      <c r="A1314" t="n">
        <v>544078</v>
      </c>
      <c r="B1314" s="12" t="n">
        <v>40589</v>
      </c>
      <c r="C1314" t="n">
        <v>16073</v>
      </c>
      <c r="D1314" t="n">
        <v>1</v>
      </c>
      <c r="E1314" t="n">
        <v>48</v>
      </c>
      <c r="F1314" s="9" t="n">
        <v>122.4</v>
      </c>
    </row>
    <row r="1315">
      <c r="A1315" t="n">
        <v>544079</v>
      </c>
      <c r="B1315" s="12" t="n">
        <v>40589</v>
      </c>
      <c r="C1315" t="n">
        <v>14477</v>
      </c>
      <c r="D1315" t="n">
        <v>1</v>
      </c>
      <c r="E1315" t="n">
        <v>100</v>
      </c>
      <c r="F1315" s="9" t="n">
        <v>165</v>
      </c>
    </row>
    <row r="1316">
      <c r="A1316" t="n">
        <v>544081</v>
      </c>
      <c r="B1316" s="12" t="n">
        <v>40589</v>
      </c>
      <c r="C1316" t="n">
        <v>17819</v>
      </c>
      <c r="D1316" t="n">
        <v>13</v>
      </c>
      <c r="E1316" t="n">
        <v>264</v>
      </c>
      <c r="F1316" s="9" t="n">
        <v>856</v>
      </c>
    </row>
    <row r="1317">
      <c r="A1317" t="n">
        <v>544083</v>
      </c>
      <c r="B1317" s="12" t="n">
        <v>40589</v>
      </c>
      <c r="C1317" t="n">
        <v>15606</v>
      </c>
      <c r="D1317" t="n">
        <v>10</v>
      </c>
      <c r="E1317" t="n">
        <v>125</v>
      </c>
      <c r="F1317" s="9" t="n">
        <v>303.57</v>
      </c>
    </row>
    <row r="1318">
      <c r="A1318" t="n">
        <v>544084</v>
      </c>
      <c r="B1318" s="12" t="n">
        <v>40589</v>
      </c>
      <c r="C1318" t="n">
        <v>14760</v>
      </c>
      <c r="D1318" t="n">
        <v>5</v>
      </c>
      <c r="E1318" t="n">
        <v>40</v>
      </c>
      <c r="F1318" s="9" t="n">
        <v>89.2</v>
      </c>
    </row>
    <row r="1319">
      <c r="A1319" t="n">
        <v>544087</v>
      </c>
      <c r="B1319" s="12" t="n">
        <v>40589</v>
      </c>
      <c r="C1319" t="n">
        <v>17530</v>
      </c>
      <c r="D1319" t="n">
        <v>68</v>
      </c>
      <c r="E1319" t="n">
        <v>197</v>
      </c>
      <c r="F1319" s="9" t="n">
        <v>340.1</v>
      </c>
    </row>
    <row r="1320">
      <c r="A1320" t="n">
        <v>544090</v>
      </c>
      <c r="B1320" s="12" t="n">
        <v>40590</v>
      </c>
      <c r="C1320" t="n">
        <v>13880</v>
      </c>
      <c r="D1320" t="n">
        <v>11</v>
      </c>
      <c r="E1320" t="n">
        <v>112</v>
      </c>
      <c r="F1320" s="9" t="n">
        <v>210.2</v>
      </c>
    </row>
    <row r="1321">
      <c r="A1321" t="n">
        <v>544091</v>
      </c>
      <c r="B1321" s="12" t="n">
        <v>40590</v>
      </c>
      <c r="C1321" t="n">
        <v>14897</v>
      </c>
      <c r="D1321" t="n">
        <v>10</v>
      </c>
      <c r="E1321" t="n">
        <v>122</v>
      </c>
      <c r="F1321" s="9" t="n">
        <v>175.5</v>
      </c>
    </row>
    <row r="1322">
      <c r="A1322" t="n">
        <v>544092</v>
      </c>
      <c r="B1322" s="12" t="n">
        <v>40590</v>
      </c>
      <c r="C1322" t="n">
        <v>17512</v>
      </c>
      <c r="D1322" t="n">
        <v>6</v>
      </c>
      <c r="E1322" t="n">
        <v>62</v>
      </c>
      <c r="F1322" s="9" t="n">
        <v>77.5</v>
      </c>
    </row>
    <row r="1323">
      <c r="A1323" t="n">
        <v>544093</v>
      </c>
      <c r="B1323" s="12" t="n">
        <v>40590</v>
      </c>
      <c r="C1323" t="n">
        <v>13750</v>
      </c>
      <c r="D1323" t="n">
        <v>7</v>
      </c>
      <c r="E1323" t="n">
        <v>144</v>
      </c>
      <c r="F1323" s="9" t="n">
        <v>363.36</v>
      </c>
    </row>
    <row r="1324">
      <c r="A1324" t="n">
        <v>544094</v>
      </c>
      <c r="B1324" s="12" t="n">
        <v>40590</v>
      </c>
      <c r="C1324" t="n">
        <v>15810</v>
      </c>
      <c r="D1324" t="n">
        <v>26</v>
      </c>
      <c r="E1324" t="n">
        <v>250</v>
      </c>
      <c r="F1324" s="9" t="n">
        <v>377.32</v>
      </c>
    </row>
    <row r="1325">
      <c r="A1325" t="n">
        <v>544095</v>
      </c>
      <c r="B1325" s="12" t="n">
        <v>40590</v>
      </c>
      <c r="C1325" t="n">
        <v>16509</v>
      </c>
      <c r="D1325" t="n">
        <v>13</v>
      </c>
      <c r="E1325" t="n">
        <v>64</v>
      </c>
      <c r="F1325" s="9" t="n">
        <v>363.7</v>
      </c>
    </row>
    <row r="1326">
      <c r="A1326" t="n">
        <v>544096</v>
      </c>
      <c r="B1326" s="12" t="n">
        <v>40590</v>
      </c>
      <c r="C1326" t="n">
        <v>14386</v>
      </c>
      <c r="D1326" t="n">
        <v>7</v>
      </c>
      <c r="E1326" t="n">
        <v>54</v>
      </c>
      <c r="F1326" s="9" t="n">
        <v>142.4</v>
      </c>
    </row>
    <row r="1327">
      <c r="A1327" t="n">
        <v>544098</v>
      </c>
      <c r="B1327" s="12" t="n">
        <v>40590</v>
      </c>
      <c r="C1327" t="n">
        <v>16019</v>
      </c>
      <c r="D1327" t="n">
        <v>32</v>
      </c>
      <c r="E1327" t="n">
        <v>396</v>
      </c>
      <c r="F1327" s="9" t="n">
        <v>1129.35</v>
      </c>
    </row>
    <row r="1328">
      <c r="A1328" t="n">
        <v>544100</v>
      </c>
      <c r="B1328" s="12" t="n">
        <v>40590</v>
      </c>
      <c r="C1328" t="n">
        <v>15002</v>
      </c>
      <c r="D1328" t="n">
        <v>19</v>
      </c>
      <c r="E1328" t="n">
        <v>108</v>
      </c>
      <c r="F1328" s="9" t="n">
        <v>254.44</v>
      </c>
    </row>
    <row r="1329">
      <c r="A1329" t="n">
        <v>544101</v>
      </c>
      <c r="B1329" s="12" t="n">
        <v>40590</v>
      </c>
      <c r="C1329" t="n">
        <v>16378</v>
      </c>
      <c r="D1329" t="n">
        <v>10</v>
      </c>
      <c r="E1329" t="n">
        <v>109</v>
      </c>
      <c r="F1329" s="9" t="n">
        <v>142.85</v>
      </c>
    </row>
    <row r="1330">
      <c r="A1330" t="n">
        <v>544102</v>
      </c>
      <c r="B1330" s="12" t="n">
        <v>40590</v>
      </c>
      <c r="C1330" t="n">
        <v>14665</v>
      </c>
      <c r="D1330" t="n">
        <v>14</v>
      </c>
      <c r="E1330" t="n">
        <v>86</v>
      </c>
      <c r="F1330" s="9" t="n">
        <v>255.66</v>
      </c>
    </row>
    <row r="1331">
      <c r="A1331" t="n">
        <v>544103</v>
      </c>
      <c r="B1331" s="12" t="n">
        <v>40590</v>
      </c>
      <c r="C1331" t="n">
        <v>17961</v>
      </c>
      <c r="D1331" t="n">
        <v>11</v>
      </c>
      <c r="E1331" t="n">
        <v>15</v>
      </c>
      <c r="F1331" s="9" t="n">
        <v>20.38</v>
      </c>
    </row>
    <row r="1332">
      <c r="A1332" t="n">
        <v>544104</v>
      </c>
      <c r="B1332" s="12" t="n">
        <v>40590</v>
      </c>
      <c r="C1332" t="n">
        <v>14665</v>
      </c>
      <c r="D1332" t="n">
        <v>1</v>
      </c>
      <c r="E1332" t="n">
        <v>32</v>
      </c>
      <c r="F1332" s="9" t="n">
        <v>81.59999999999999</v>
      </c>
    </row>
    <row r="1333">
      <c r="A1333" t="n">
        <v>544105</v>
      </c>
      <c r="B1333" s="12" t="n">
        <v>40590</v>
      </c>
      <c r="C1333" t="n">
        <v>17567</v>
      </c>
      <c r="D1333" t="n">
        <v>24</v>
      </c>
      <c r="E1333" t="n">
        <v>210</v>
      </c>
      <c r="F1333" s="9" t="n">
        <v>424.85</v>
      </c>
    </row>
    <row r="1334">
      <c r="A1334" t="n">
        <v>544106</v>
      </c>
      <c r="B1334" s="12" t="n">
        <v>40590</v>
      </c>
      <c r="C1334" t="n">
        <v>14530</v>
      </c>
      <c r="D1334" t="n">
        <v>44</v>
      </c>
      <c r="E1334" t="n">
        <v>359</v>
      </c>
      <c r="F1334" s="9" t="n">
        <v>662.86</v>
      </c>
    </row>
    <row r="1335">
      <c r="A1335" t="n">
        <v>544107</v>
      </c>
      <c r="B1335" s="12" t="n">
        <v>40590</v>
      </c>
      <c r="C1335" t="n">
        <v>15670</v>
      </c>
      <c r="D1335" t="n">
        <v>12</v>
      </c>
      <c r="E1335" t="n">
        <v>91</v>
      </c>
      <c r="F1335" s="9" t="n">
        <v>173.05</v>
      </c>
    </row>
    <row r="1336">
      <c r="A1336" t="n">
        <v>544109</v>
      </c>
      <c r="B1336" s="12" t="n">
        <v>40590</v>
      </c>
      <c r="C1336" t="n">
        <v>12841</v>
      </c>
      <c r="D1336" t="n">
        <v>10</v>
      </c>
      <c r="E1336" t="n">
        <v>90</v>
      </c>
      <c r="F1336" s="9" t="n">
        <v>112.45</v>
      </c>
    </row>
    <row r="1337">
      <c r="A1337" t="n">
        <v>544110</v>
      </c>
      <c r="B1337" s="12" t="n">
        <v>40590</v>
      </c>
      <c r="C1337" t="n">
        <v>15059</v>
      </c>
      <c r="D1337" t="n">
        <v>29</v>
      </c>
      <c r="E1337" t="n">
        <v>57</v>
      </c>
      <c r="F1337" s="9" t="n">
        <v>184.18</v>
      </c>
    </row>
    <row r="1338">
      <c r="A1338" t="n">
        <v>544111</v>
      </c>
      <c r="B1338" s="12" t="n">
        <v>40590</v>
      </c>
      <c r="C1338" t="n">
        <v>16126</v>
      </c>
      <c r="D1338" t="n">
        <v>22</v>
      </c>
      <c r="E1338" t="n">
        <v>275</v>
      </c>
      <c r="F1338" s="9" t="n">
        <v>891.35</v>
      </c>
    </row>
    <row r="1339">
      <c r="A1339" t="n">
        <v>544112</v>
      </c>
      <c r="B1339" s="12" t="n">
        <v>40590</v>
      </c>
      <c r="C1339" t="n">
        <v>15039</v>
      </c>
      <c r="D1339" t="n">
        <v>28</v>
      </c>
      <c r="E1339" t="n">
        <v>156</v>
      </c>
      <c r="F1339" s="9" t="n">
        <v>369.18</v>
      </c>
    </row>
    <row r="1340">
      <c r="A1340" t="n">
        <v>544125</v>
      </c>
      <c r="B1340" s="12" t="n">
        <v>40590</v>
      </c>
      <c r="C1340" t="n">
        <v>13199</v>
      </c>
      <c r="D1340" t="n">
        <v>3</v>
      </c>
      <c r="E1340" t="n">
        <v>268</v>
      </c>
      <c r="F1340" s="9" t="n">
        <v>285.24</v>
      </c>
    </row>
    <row r="1341">
      <c r="A1341" t="n">
        <v>544129</v>
      </c>
      <c r="B1341" s="12" t="n">
        <v>40590</v>
      </c>
      <c r="C1341" t="n">
        <v>13199</v>
      </c>
      <c r="D1341" t="n">
        <v>6</v>
      </c>
      <c r="E1341" t="n">
        <v>135</v>
      </c>
      <c r="F1341" s="9" t="n">
        <v>434.6</v>
      </c>
    </row>
    <row r="1342">
      <c r="A1342" t="n">
        <v>544143</v>
      </c>
      <c r="B1342" s="12" t="n">
        <v>40590</v>
      </c>
      <c r="C1342" t="n">
        <v>15759</v>
      </c>
      <c r="D1342" t="n">
        <v>2</v>
      </c>
      <c r="E1342" t="n">
        <v>20</v>
      </c>
      <c r="F1342" s="9" t="n">
        <v>87.8</v>
      </c>
    </row>
    <row r="1343">
      <c r="A1343" t="n">
        <v>544147</v>
      </c>
      <c r="B1343" s="12" t="n">
        <v>40590</v>
      </c>
      <c r="C1343" t="n">
        <v>16306</v>
      </c>
      <c r="D1343" t="n">
        <v>3</v>
      </c>
      <c r="E1343" t="n">
        <v>12</v>
      </c>
      <c r="F1343" s="9" t="n">
        <v>10.82</v>
      </c>
    </row>
    <row r="1344">
      <c r="A1344" t="n">
        <v>544150</v>
      </c>
      <c r="B1344" s="12" t="n">
        <v>40590</v>
      </c>
      <c r="C1344" t="n">
        <v>14180</v>
      </c>
      <c r="D1344" t="n">
        <v>7</v>
      </c>
      <c r="E1344" t="n">
        <v>15</v>
      </c>
      <c r="F1344" s="9" t="n">
        <v>119.15</v>
      </c>
    </row>
    <row r="1345">
      <c r="A1345" t="n">
        <v>544151</v>
      </c>
      <c r="B1345" s="12" t="n">
        <v>40590</v>
      </c>
      <c r="C1345" t="n">
        <v>15024</v>
      </c>
      <c r="D1345" t="n">
        <v>13</v>
      </c>
      <c r="E1345" t="n">
        <v>74</v>
      </c>
      <c r="F1345" s="9" t="n">
        <v>189.37</v>
      </c>
    </row>
    <row r="1346">
      <c r="A1346" t="n">
        <v>544152</v>
      </c>
      <c r="B1346" s="12" t="n">
        <v>40590</v>
      </c>
      <c r="C1346" t="n">
        <v>14609</v>
      </c>
      <c r="D1346" t="n">
        <v>1</v>
      </c>
      <c r="E1346" t="n">
        <v>2400</v>
      </c>
      <c r="F1346" s="9" t="n">
        <v>144</v>
      </c>
    </row>
    <row r="1347">
      <c r="A1347" t="n">
        <v>544153</v>
      </c>
      <c r="B1347" s="12" t="n">
        <v>40590</v>
      </c>
      <c r="C1347" t="n">
        <v>15356</v>
      </c>
      <c r="D1347" t="n">
        <v>41</v>
      </c>
      <c r="E1347" t="n">
        <v>114</v>
      </c>
      <c r="F1347" s="9" t="n">
        <v>251.29</v>
      </c>
    </row>
    <row r="1348">
      <c r="A1348" t="n">
        <v>544154</v>
      </c>
      <c r="B1348" s="12" t="n">
        <v>40590</v>
      </c>
      <c r="C1348" t="n">
        <v>13414</v>
      </c>
      <c r="D1348" t="n">
        <v>1</v>
      </c>
      <c r="E1348" t="n">
        <v>600</v>
      </c>
      <c r="F1348" s="9" t="n">
        <v>390</v>
      </c>
    </row>
    <row r="1349">
      <c r="A1349" t="n">
        <v>544155</v>
      </c>
      <c r="B1349" s="12" t="n">
        <v>40590</v>
      </c>
      <c r="C1349" t="n">
        <v>12823</v>
      </c>
      <c r="D1349" t="n">
        <v>1</v>
      </c>
      <c r="E1349" t="n">
        <v>40</v>
      </c>
      <c r="F1349" s="9" t="n">
        <v>306</v>
      </c>
    </row>
    <row r="1350">
      <c r="A1350" t="n">
        <v>544158</v>
      </c>
      <c r="B1350" s="12" t="n">
        <v>40590</v>
      </c>
      <c r="C1350" t="n">
        <v>14944</v>
      </c>
      <c r="D1350" t="n">
        <v>6</v>
      </c>
      <c r="E1350" t="n">
        <v>64</v>
      </c>
      <c r="F1350" s="9" t="n">
        <v>132.6</v>
      </c>
    </row>
    <row r="1351">
      <c r="A1351" t="n">
        <v>544159</v>
      </c>
      <c r="B1351" s="12" t="n">
        <v>40590</v>
      </c>
      <c r="C1351" t="n">
        <v>14944</v>
      </c>
      <c r="D1351" t="n">
        <v>22</v>
      </c>
      <c r="E1351" t="n">
        <v>284</v>
      </c>
      <c r="F1351" s="9" t="n">
        <v>621.6900000000001</v>
      </c>
    </row>
    <row r="1352">
      <c r="A1352" t="n">
        <v>544160</v>
      </c>
      <c r="B1352" s="12" t="n">
        <v>40590</v>
      </c>
      <c r="C1352" t="n">
        <v>16494</v>
      </c>
      <c r="D1352" t="n">
        <v>50</v>
      </c>
      <c r="E1352" t="n">
        <v>675</v>
      </c>
      <c r="F1352" s="9" t="n">
        <v>826.53</v>
      </c>
    </row>
    <row r="1353">
      <c r="A1353" t="n">
        <v>544161</v>
      </c>
      <c r="B1353" s="12" t="n">
        <v>40590</v>
      </c>
      <c r="C1353" t="n">
        <v>16875</v>
      </c>
      <c r="D1353" t="n">
        <v>22</v>
      </c>
      <c r="E1353" t="n">
        <v>233</v>
      </c>
      <c r="F1353" s="9" t="n">
        <v>398.79</v>
      </c>
    </row>
    <row r="1354">
      <c r="A1354" t="n">
        <v>544162</v>
      </c>
      <c r="B1354" s="12" t="n">
        <v>40590</v>
      </c>
      <c r="C1354" t="n">
        <v>14959</v>
      </c>
      <c r="D1354" t="n">
        <v>22</v>
      </c>
      <c r="E1354" t="n">
        <v>138</v>
      </c>
      <c r="F1354" s="9" t="n">
        <v>178.66</v>
      </c>
    </row>
    <row r="1355">
      <c r="A1355" t="n">
        <v>544163</v>
      </c>
      <c r="B1355" s="12" t="n">
        <v>40590</v>
      </c>
      <c r="C1355" t="n">
        <v>16875</v>
      </c>
      <c r="D1355" t="n">
        <v>2</v>
      </c>
      <c r="E1355" t="n">
        <v>18</v>
      </c>
      <c r="F1355" s="9" t="n">
        <v>37.5</v>
      </c>
    </row>
    <row r="1356">
      <c r="A1356" t="n">
        <v>544164</v>
      </c>
      <c r="B1356" s="12" t="n">
        <v>40590</v>
      </c>
      <c r="C1356" t="n">
        <v>17306</v>
      </c>
      <c r="D1356" t="n">
        <v>6</v>
      </c>
      <c r="E1356" t="n">
        <v>762</v>
      </c>
      <c r="F1356" s="9" t="n">
        <v>601.9400000000001</v>
      </c>
    </row>
    <row r="1357">
      <c r="A1357" t="n">
        <v>544165</v>
      </c>
      <c r="B1357" s="12" t="n">
        <v>40590</v>
      </c>
      <c r="C1357" t="n">
        <v>14210</v>
      </c>
      <c r="D1357" t="n">
        <v>16</v>
      </c>
      <c r="E1357" t="n">
        <v>102</v>
      </c>
      <c r="F1357" s="9" t="n">
        <v>308.78</v>
      </c>
    </row>
    <row r="1358">
      <c r="A1358" t="n">
        <v>544166</v>
      </c>
      <c r="B1358" s="12" t="n">
        <v>40590</v>
      </c>
      <c r="C1358" t="n">
        <v>14051</v>
      </c>
      <c r="D1358" t="n">
        <v>4</v>
      </c>
      <c r="E1358" t="n">
        <v>50</v>
      </c>
      <c r="F1358" s="9" t="n">
        <v>337.5</v>
      </c>
    </row>
    <row r="1359">
      <c r="A1359" t="n">
        <v>544167</v>
      </c>
      <c r="B1359" s="12" t="n">
        <v>40590</v>
      </c>
      <c r="C1359" t="n">
        <v>14755</v>
      </c>
      <c r="D1359" t="n">
        <v>27</v>
      </c>
      <c r="E1359" t="n">
        <v>134</v>
      </c>
      <c r="F1359" s="9" t="n">
        <v>506.02</v>
      </c>
    </row>
    <row r="1360">
      <c r="A1360" t="n">
        <v>544168</v>
      </c>
      <c r="B1360" s="12" t="n">
        <v>40590</v>
      </c>
      <c r="C1360" t="n">
        <v>13798</v>
      </c>
      <c r="D1360" t="n">
        <v>2</v>
      </c>
      <c r="E1360" t="n">
        <v>144</v>
      </c>
      <c r="F1360" s="9" t="n">
        <v>314.4</v>
      </c>
    </row>
    <row r="1361">
      <c r="A1361" t="n">
        <v>544169</v>
      </c>
      <c r="B1361" s="12" t="n">
        <v>40590</v>
      </c>
      <c r="C1361" t="n">
        <v>13078</v>
      </c>
      <c r="D1361" t="n">
        <v>13</v>
      </c>
      <c r="E1361" t="n">
        <v>129</v>
      </c>
      <c r="F1361" s="9" t="n">
        <v>348.57</v>
      </c>
    </row>
    <row r="1362">
      <c r="A1362" t="n">
        <v>544170</v>
      </c>
      <c r="B1362" s="12" t="n">
        <v>40590</v>
      </c>
      <c r="C1362" t="n">
        <v>16148</v>
      </c>
      <c r="D1362" t="n">
        <v>1</v>
      </c>
      <c r="E1362" t="n">
        <v>72</v>
      </c>
      <c r="F1362" s="9" t="n">
        <v>76.31999999999999</v>
      </c>
    </row>
    <row r="1363">
      <c r="A1363" t="n">
        <v>544176</v>
      </c>
      <c r="B1363" s="12" t="n">
        <v>40590</v>
      </c>
      <c r="C1363" t="n">
        <v>18219</v>
      </c>
      <c r="D1363" t="n">
        <v>6</v>
      </c>
      <c r="E1363" t="n">
        <v>45</v>
      </c>
      <c r="F1363" s="9" t="n">
        <v>94.31</v>
      </c>
    </row>
    <row r="1364">
      <c r="A1364" t="n">
        <v>544177</v>
      </c>
      <c r="B1364" s="12" t="n">
        <v>40590</v>
      </c>
      <c r="C1364" t="n">
        <v>13001</v>
      </c>
      <c r="D1364" t="n">
        <v>94</v>
      </c>
      <c r="E1364" t="n">
        <v>930</v>
      </c>
      <c r="F1364" s="9" t="n">
        <v>1820.67</v>
      </c>
    </row>
    <row r="1365">
      <c r="A1365" t="n">
        <v>544178</v>
      </c>
      <c r="B1365" s="12" t="n">
        <v>40590</v>
      </c>
      <c r="C1365" t="n">
        <v>14543</v>
      </c>
      <c r="D1365" t="n">
        <v>6</v>
      </c>
      <c r="E1365" t="n">
        <v>105</v>
      </c>
      <c r="F1365" s="9" t="n">
        <v>388.05</v>
      </c>
    </row>
    <row r="1366">
      <c r="A1366" t="n">
        <v>544179</v>
      </c>
      <c r="B1366" s="12" t="n">
        <v>40590</v>
      </c>
      <c r="C1366" t="n">
        <v>17422</v>
      </c>
      <c r="D1366" t="n">
        <v>17</v>
      </c>
      <c r="E1366" t="n">
        <v>219</v>
      </c>
      <c r="F1366" s="9" t="n">
        <v>321.25</v>
      </c>
    </row>
    <row r="1367">
      <c r="A1367" t="n">
        <v>544180</v>
      </c>
      <c r="B1367" s="12" t="n">
        <v>40590</v>
      </c>
      <c r="C1367" t="n">
        <v>14309</v>
      </c>
      <c r="D1367" t="n">
        <v>8</v>
      </c>
      <c r="E1367" t="n">
        <v>280</v>
      </c>
      <c r="F1367" s="9" t="n">
        <v>233.42</v>
      </c>
    </row>
    <row r="1368">
      <c r="A1368" t="n">
        <v>544181</v>
      </c>
      <c r="B1368" s="12" t="n">
        <v>40590</v>
      </c>
      <c r="C1368" t="n">
        <v>17175</v>
      </c>
      <c r="D1368" t="n">
        <v>27</v>
      </c>
      <c r="E1368" t="n">
        <v>332</v>
      </c>
      <c r="F1368" s="9" t="n">
        <v>519.08</v>
      </c>
    </row>
    <row r="1369">
      <c r="A1369" t="n">
        <v>544182</v>
      </c>
      <c r="B1369" s="12" t="n">
        <v>40590</v>
      </c>
      <c r="C1369" t="n">
        <v>18257</v>
      </c>
      <c r="D1369" t="n">
        <v>15</v>
      </c>
      <c r="E1369" t="n">
        <v>112</v>
      </c>
      <c r="F1369" s="9" t="n">
        <v>328.4</v>
      </c>
    </row>
    <row r="1370">
      <c r="A1370" t="n">
        <v>544183</v>
      </c>
      <c r="B1370" s="12" t="n">
        <v>40590</v>
      </c>
      <c r="C1370" t="n">
        <v>17857</v>
      </c>
      <c r="D1370" t="n">
        <v>3</v>
      </c>
      <c r="E1370" t="n">
        <v>524</v>
      </c>
      <c r="F1370" s="9" t="n">
        <v>786.84</v>
      </c>
    </row>
    <row r="1371">
      <c r="A1371" t="n">
        <v>544185</v>
      </c>
      <c r="B1371" s="12" t="n">
        <v>40590</v>
      </c>
      <c r="C1371" t="n">
        <v>16684</v>
      </c>
      <c r="D1371" t="n">
        <v>1</v>
      </c>
      <c r="E1371" t="n">
        <v>141</v>
      </c>
      <c r="F1371" s="9" t="n">
        <v>149.46</v>
      </c>
    </row>
    <row r="1372">
      <c r="A1372" t="n">
        <v>544187</v>
      </c>
      <c r="B1372" s="12" t="n">
        <v>40590</v>
      </c>
      <c r="C1372" t="n">
        <v>14107</v>
      </c>
      <c r="D1372" t="n">
        <v>15</v>
      </c>
      <c r="E1372" t="n">
        <v>211</v>
      </c>
      <c r="F1372" s="9" t="n">
        <v>257.85</v>
      </c>
    </row>
    <row r="1373">
      <c r="A1373" t="n">
        <v>544189</v>
      </c>
      <c r="B1373" s="12" t="n">
        <v>40590</v>
      </c>
      <c r="C1373" t="n">
        <v>15867</v>
      </c>
      <c r="D1373" t="n">
        <v>8</v>
      </c>
      <c r="E1373" t="n">
        <v>36</v>
      </c>
      <c r="F1373" s="9" t="n">
        <v>133</v>
      </c>
    </row>
    <row r="1374">
      <c r="A1374" t="n">
        <v>544190</v>
      </c>
      <c r="B1374" s="12" t="n">
        <v>40590</v>
      </c>
      <c r="C1374" t="n">
        <v>13089</v>
      </c>
      <c r="D1374" t="n">
        <v>15</v>
      </c>
      <c r="E1374" t="n">
        <v>239</v>
      </c>
      <c r="F1374" s="9" t="n">
        <v>193.01</v>
      </c>
    </row>
    <row r="1375">
      <c r="A1375" t="n">
        <v>544191</v>
      </c>
      <c r="B1375" s="12" t="n">
        <v>40590</v>
      </c>
      <c r="C1375" t="n">
        <v>13089</v>
      </c>
      <c r="D1375" t="n">
        <v>30</v>
      </c>
      <c r="E1375" t="n">
        <v>367</v>
      </c>
      <c r="F1375" s="9" t="n">
        <v>772.8</v>
      </c>
    </row>
    <row r="1376">
      <c r="A1376" t="n">
        <v>544192</v>
      </c>
      <c r="B1376" s="12" t="n">
        <v>40590</v>
      </c>
      <c r="C1376" t="n">
        <v>13089</v>
      </c>
      <c r="D1376" t="n">
        <v>1</v>
      </c>
      <c r="E1376" t="n">
        <v>6</v>
      </c>
      <c r="F1376" s="9" t="n">
        <v>17.7</v>
      </c>
    </row>
    <row r="1377">
      <c r="A1377" t="n">
        <v>544194</v>
      </c>
      <c r="B1377" s="12" t="n">
        <v>40591</v>
      </c>
      <c r="C1377" t="n">
        <v>16839</v>
      </c>
      <c r="D1377" t="n">
        <v>12</v>
      </c>
      <c r="E1377" t="n">
        <v>346</v>
      </c>
      <c r="F1377" s="9" t="n">
        <v>597.58</v>
      </c>
    </row>
    <row r="1378">
      <c r="A1378" t="n">
        <v>544195</v>
      </c>
      <c r="B1378" s="12" t="n">
        <v>40591</v>
      </c>
      <c r="C1378" t="n">
        <v>13305</v>
      </c>
      <c r="D1378" t="n">
        <v>6</v>
      </c>
      <c r="E1378" t="n">
        <v>146</v>
      </c>
      <c r="F1378" s="9" t="n">
        <v>152.7</v>
      </c>
    </row>
    <row r="1379">
      <c r="A1379" t="n">
        <v>544196</v>
      </c>
      <c r="B1379" s="12" t="n">
        <v>40591</v>
      </c>
      <c r="C1379" t="n">
        <v>13327</v>
      </c>
      <c r="D1379" t="n">
        <v>5</v>
      </c>
      <c r="E1379" t="n">
        <v>102</v>
      </c>
      <c r="F1379" s="9" t="n">
        <v>202.9</v>
      </c>
    </row>
    <row r="1380">
      <c r="A1380" t="n">
        <v>544197</v>
      </c>
      <c r="B1380" s="12" t="n">
        <v>40591</v>
      </c>
      <c r="C1380" t="n">
        <v>12971</v>
      </c>
      <c r="D1380" t="n">
        <v>3</v>
      </c>
      <c r="E1380" t="n">
        <v>26</v>
      </c>
      <c r="F1380" s="9" t="n">
        <v>105.5</v>
      </c>
    </row>
    <row r="1381">
      <c r="A1381" t="n">
        <v>544198</v>
      </c>
      <c r="B1381" s="12" t="n">
        <v>40591</v>
      </c>
      <c r="C1381" t="n">
        <v>12971</v>
      </c>
      <c r="D1381" t="n">
        <v>3</v>
      </c>
      <c r="E1381" t="n">
        <v>36</v>
      </c>
      <c r="F1381" s="9" t="n">
        <v>84</v>
      </c>
    </row>
    <row r="1382">
      <c r="A1382" t="n">
        <v>544199</v>
      </c>
      <c r="B1382" s="12" t="n">
        <v>40591</v>
      </c>
      <c r="C1382" t="n">
        <v>13777</v>
      </c>
      <c r="D1382" t="n">
        <v>6</v>
      </c>
      <c r="E1382" t="n">
        <v>144</v>
      </c>
      <c r="F1382" s="9" t="n">
        <v>244.68</v>
      </c>
    </row>
    <row r="1383">
      <c r="A1383" t="n">
        <v>544209</v>
      </c>
      <c r="B1383" s="12" t="n">
        <v>40591</v>
      </c>
      <c r="C1383" t="n">
        <v>16235</v>
      </c>
      <c r="D1383" t="n">
        <v>12</v>
      </c>
      <c r="E1383" t="n">
        <v>61</v>
      </c>
      <c r="F1383" s="9" t="n">
        <v>235.79</v>
      </c>
    </row>
    <row r="1384">
      <c r="A1384" t="n">
        <v>544211</v>
      </c>
      <c r="B1384" s="12" t="n">
        <v>40591</v>
      </c>
      <c r="C1384" t="n">
        <v>13018</v>
      </c>
      <c r="D1384" t="n">
        <v>18</v>
      </c>
      <c r="E1384" t="n">
        <v>166</v>
      </c>
      <c r="F1384" s="9" t="n">
        <v>331.2</v>
      </c>
    </row>
    <row r="1385">
      <c r="A1385" t="n">
        <v>544271</v>
      </c>
      <c r="B1385" s="12" t="n">
        <v>40591</v>
      </c>
      <c r="C1385" t="n">
        <v>17083</v>
      </c>
      <c r="D1385" t="n">
        <v>14</v>
      </c>
      <c r="E1385" t="n">
        <v>190</v>
      </c>
      <c r="F1385" s="9" t="n">
        <v>304.66</v>
      </c>
    </row>
    <row r="1386">
      <c r="A1386" t="n">
        <v>544277</v>
      </c>
      <c r="B1386" s="12" t="n">
        <v>40591</v>
      </c>
      <c r="C1386" t="n">
        <v>13718</v>
      </c>
      <c r="D1386" t="n">
        <v>7</v>
      </c>
      <c r="E1386" t="n">
        <v>135</v>
      </c>
      <c r="F1386" s="9" t="n">
        <v>114.05</v>
      </c>
    </row>
    <row r="1387">
      <c r="A1387" t="n">
        <v>544278</v>
      </c>
      <c r="B1387" s="12" t="n">
        <v>40591</v>
      </c>
      <c r="C1387" t="n">
        <v>15382</v>
      </c>
      <c r="D1387" t="n">
        <v>65</v>
      </c>
      <c r="E1387" t="n">
        <v>910</v>
      </c>
      <c r="F1387" s="9" t="n">
        <v>1019.42</v>
      </c>
    </row>
    <row r="1388">
      <c r="A1388" t="n">
        <v>544280</v>
      </c>
      <c r="B1388" s="12" t="n">
        <v>40591</v>
      </c>
      <c r="C1388" t="n">
        <v>14754</v>
      </c>
      <c r="D1388" t="n">
        <v>15</v>
      </c>
      <c r="E1388" t="n">
        <v>173</v>
      </c>
      <c r="F1388" s="9" t="n">
        <v>228.27</v>
      </c>
    </row>
    <row r="1389">
      <c r="A1389" t="n">
        <v>544282</v>
      </c>
      <c r="B1389" s="12" t="n">
        <v>40591</v>
      </c>
      <c r="C1389" t="n">
        <v>17865</v>
      </c>
      <c r="D1389" t="n">
        <v>19</v>
      </c>
      <c r="E1389" t="n">
        <v>318</v>
      </c>
      <c r="F1389" s="9" t="n">
        <v>655.28</v>
      </c>
    </row>
    <row r="1390">
      <c r="A1390" t="n">
        <v>544283</v>
      </c>
      <c r="B1390" s="12" t="n">
        <v>40591</v>
      </c>
      <c r="C1390" t="n">
        <v>13668</v>
      </c>
      <c r="D1390" t="n">
        <v>17</v>
      </c>
      <c r="E1390" t="n">
        <v>887</v>
      </c>
      <c r="F1390" s="9" t="n">
        <v>1131.46</v>
      </c>
    </row>
    <row r="1391">
      <c r="A1391" t="n">
        <v>544286</v>
      </c>
      <c r="B1391" s="12" t="n">
        <v>40591</v>
      </c>
      <c r="C1391" t="n">
        <v>13151</v>
      </c>
      <c r="D1391" t="n">
        <v>74</v>
      </c>
      <c r="E1391" t="n">
        <v>363</v>
      </c>
      <c r="F1391" s="9" t="n">
        <v>1257.87</v>
      </c>
    </row>
    <row r="1392">
      <c r="A1392" t="n">
        <v>544292</v>
      </c>
      <c r="B1392" s="12" t="n">
        <v>40591</v>
      </c>
      <c r="C1392" t="n">
        <v>16745</v>
      </c>
      <c r="D1392" t="n">
        <v>27</v>
      </c>
      <c r="E1392" t="n">
        <v>316</v>
      </c>
      <c r="F1392" s="9" t="n">
        <v>296.15</v>
      </c>
    </row>
    <row r="1393">
      <c r="A1393" t="n">
        <v>544293</v>
      </c>
      <c r="B1393" s="12" t="n">
        <v>40591</v>
      </c>
      <c r="C1393" t="n">
        <v>17954</v>
      </c>
      <c r="D1393" t="n">
        <v>60</v>
      </c>
      <c r="E1393" t="n">
        <v>758</v>
      </c>
      <c r="F1393" s="9" t="n">
        <v>325.54</v>
      </c>
    </row>
    <row r="1394">
      <c r="A1394" t="n">
        <v>544294</v>
      </c>
      <c r="B1394" s="12" t="n">
        <v>40591</v>
      </c>
      <c r="C1394" t="n">
        <v>15601</v>
      </c>
      <c r="D1394" t="n">
        <v>36</v>
      </c>
      <c r="E1394" t="n">
        <v>368</v>
      </c>
      <c r="F1394" s="9" t="n">
        <v>570.88</v>
      </c>
    </row>
    <row r="1395">
      <c r="A1395" t="n">
        <v>544295</v>
      </c>
      <c r="B1395" s="12" t="n">
        <v>40591</v>
      </c>
      <c r="C1395" t="n">
        <v>14298</v>
      </c>
      <c r="D1395" t="n">
        <v>58</v>
      </c>
      <c r="E1395" t="n">
        <v>1206</v>
      </c>
      <c r="F1395" s="9" t="n">
        <v>1097.58</v>
      </c>
    </row>
    <row r="1396">
      <c r="A1396" t="n">
        <v>544296</v>
      </c>
      <c r="B1396" s="12" t="n">
        <v>40591</v>
      </c>
      <c r="C1396" t="n">
        <v>14298</v>
      </c>
      <c r="D1396" t="n">
        <v>2</v>
      </c>
      <c r="E1396" t="n">
        <v>196</v>
      </c>
      <c r="F1396" s="9" t="n">
        <v>55.44</v>
      </c>
    </row>
    <row r="1397">
      <c r="A1397" t="n">
        <v>544297</v>
      </c>
      <c r="B1397" s="12" t="n">
        <v>40591</v>
      </c>
      <c r="C1397" t="n">
        <v>14298</v>
      </c>
      <c r="D1397" t="n">
        <v>2</v>
      </c>
      <c r="E1397" t="n">
        <v>20</v>
      </c>
      <c r="F1397" s="9" t="n">
        <v>46.2</v>
      </c>
    </row>
    <row r="1398">
      <c r="A1398" t="n">
        <v>544298</v>
      </c>
      <c r="B1398" s="12" t="n">
        <v>40591</v>
      </c>
      <c r="C1398" t="n">
        <v>14298</v>
      </c>
      <c r="D1398" t="n">
        <v>21</v>
      </c>
      <c r="E1398" t="n">
        <v>646</v>
      </c>
      <c r="F1398" s="9" t="n">
        <v>790.86</v>
      </c>
    </row>
    <row r="1399">
      <c r="A1399" t="n">
        <v>544299</v>
      </c>
      <c r="B1399" s="12" t="n">
        <v>40591</v>
      </c>
      <c r="C1399" t="n">
        <v>13178</v>
      </c>
      <c r="D1399" t="n">
        <v>25</v>
      </c>
      <c r="E1399" t="n">
        <v>326</v>
      </c>
      <c r="F1399" s="9" t="n">
        <v>414</v>
      </c>
    </row>
    <row r="1400">
      <c r="A1400" t="n">
        <v>544301</v>
      </c>
      <c r="B1400" s="12" t="n">
        <v>40591</v>
      </c>
      <c r="C1400" t="n">
        <v>14606</v>
      </c>
      <c r="D1400" t="n">
        <v>24</v>
      </c>
      <c r="E1400" t="n">
        <v>76</v>
      </c>
      <c r="F1400" s="9" t="n">
        <v>147.33</v>
      </c>
    </row>
    <row r="1401">
      <c r="A1401" t="n">
        <v>544303</v>
      </c>
      <c r="B1401" s="12" t="n">
        <v>40591</v>
      </c>
      <c r="C1401" t="n">
        <v>18116</v>
      </c>
      <c r="D1401" t="n">
        <v>41</v>
      </c>
      <c r="E1401" t="n">
        <v>57</v>
      </c>
      <c r="F1401" s="9" t="n">
        <v>161.95</v>
      </c>
    </row>
    <row r="1402">
      <c r="A1402" t="n">
        <v>544304</v>
      </c>
      <c r="B1402" s="12" t="n">
        <v>40591</v>
      </c>
      <c r="C1402" t="n">
        <v>18125</v>
      </c>
      <c r="D1402" t="n">
        <v>42</v>
      </c>
      <c r="E1402" t="n">
        <v>113</v>
      </c>
      <c r="F1402" s="9" t="n">
        <v>175.75</v>
      </c>
    </row>
    <row r="1403">
      <c r="A1403" t="n">
        <v>544305</v>
      </c>
      <c r="B1403" s="12" t="n">
        <v>40591</v>
      </c>
      <c r="C1403" t="n">
        <v>15044</v>
      </c>
      <c r="D1403" t="n">
        <v>13</v>
      </c>
      <c r="E1403" t="n">
        <v>48</v>
      </c>
      <c r="F1403" s="9" t="n">
        <v>205.5</v>
      </c>
    </row>
    <row r="1404">
      <c r="A1404" t="n">
        <v>544306</v>
      </c>
      <c r="B1404" s="12" t="n">
        <v>40591</v>
      </c>
      <c r="C1404" t="n">
        <v>13085</v>
      </c>
      <c r="D1404" t="n">
        <v>13</v>
      </c>
      <c r="E1404" t="n">
        <v>172</v>
      </c>
      <c r="F1404" s="9" t="n">
        <v>278.1</v>
      </c>
    </row>
    <row r="1405">
      <c r="A1405" t="n">
        <v>544307</v>
      </c>
      <c r="B1405" s="12" t="n">
        <v>40591</v>
      </c>
      <c r="C1405" t="n">
        <v>15903</v>
      </c>
      <c r="D1405" t="n">
        <v>16</v>
      </c>
      <c r="E1405" t="n">
        <v>384</v>
      </c>
      <c r="F1405" s="9" t="n">
        <v>161.28</v>
      </c>
    </row>
    <row r="1406">
      <c r="A1406" t="n">
        <v>544308</v>
      </c>
      <c r="B1406" s="12" t="n">
        <v>40591</v>
      </c>
      <c r="C1406" t="n">
        <v>16525</v>
      </c>
      <c r="D1406" t="n">
        <v>4</v>
      </c>
      <c r="E1406" t="n">
        <v>130</v>
      </c>
      <c r="F1406" s="9" t="n">
        <v>347.1</v>
      </c>
    </row>
    <row r="1407">
      <c r="A1407" t="n">
        <v>544309</v>
      </c>
      <c r="B1407" s="12" t="n">
        <v>40591</v>
      </c>
      <c r="C1407" t="n">
        <v>15785</v>
      </c>
      <c r="D1407" t="n">
        <v>29</v>
      </c>
      <c r="E1407" t="n">
        <v>557</v>
      </c>
      <c r="F1407" s="9" t="n">
        <v>928.58</v>
      </c>
    </row>
    <row r="1408">
      <c r="A1408" t="n">
        <v>544311</v>
      </c>
      <c r="B1408" s="12" t="n">
        <v>40591</v>
      </c>
      <c r="C1408" t="n">
        <v>17841</v>
      </c>
      <c r="D1408" t="n">
        <v>49</v>
      </c>
      <c r="E1408" t="n">
        <v>91</v>
      </c>
      <c r="F1408" s="9" t="n">
        <v>175.04</v>
      </c>
    </row>
    <row r="1409">
      <c r="A1409" t="n">
        <v>544312</v>
      </c>
      <c r="B1409" s="12" t="n">
        <v>40591</v>
      </c>
      <c r="C1409" t="n">
        <v>17841</v>
      </c>
      <c r="D1409" t="n">
        <v>2</v>
      </c>
      <c r="E1409" t="n">
        <v>3</v>
      </c>
      <c r="F1409" s="9" t="n">
        <v>8.25</v>
      </c>
    </row>
    <row r="1410">
      <c r="A1410" t="n">
        <v>544313</v>
      </c>
      <c r="B1410" s="12" t="n">
        <v>40591</v>
      </c>
      <c r="C1410" t="n">
        <v>14099</v>
      </c>
      <c r="D1410" t="n">
        <v>17</v>
      </c>
      <c r="E1410" t="n">
        <v>212</v>
      </c>
      <c r="F1410" s="9" t="n">
        <v>200.59</v>
      </c>
    </row>
    <row r="1411">
      <c r="A1411" t="n">
        <v>544314</v>
      </c>
      <c r="B1411" s="12" t="n">
        <v>40591</v>
      </c>
      <c r="C1411" t="n">
        <v>13767</v>
      </c>
      <c r="D1411" t="n">
        <v>14</v>
      </c>
      <c r="E1411" t="n">
        <v>175</v>
      </c>
      <c r="F1411" s="9" t="n">
        <v>277.81</v>
      </c>
    </row>
    <row r="1412">
      <c r="A1412" t="n">
        <v>544315</v>
      </c>
      <c r="B1412" s="12" t="n">
        <v>40591</v>
      </c>
      <c r="C1412" t="n">
        <v>12748</v>
      </c>
      <c r="D1412" t="n">
        <v>14</v>
      </c>
      <c r="E1412" t="n">
        <v>19</v>
      </c>
      <c r="F1412" s="9" t="n">
        <v>23.95</v>
      </c>
    </row>
    <row r="1413">
      <c r="A1413" t="n">
        <v>544316</v>
      </c>
      <c r="B1413" s="12" t="n">
        <v>40591</v>
      </c>
      <c r="C1413" t="n">
        <v>16556</v>
      </c>
      <c r="D1413" t="n">
        <v>43</v>
      </c>
      <c r="E1413" t="n">
        <v>362</v>
      </c>
      <c r="F1413" s="9" t="n">
        <v>640.14</v>
      </c>
    </row>
    <row r="1414">
      <c r="A1414" t="n">
        <v>544317</v>
      </c>
      <c r="B1414" s="12" t="n">
        <v>40591</v>
      </c>
      <c r="C1414" t="n">
        <v>18138</v>
      </c>
      <c r="D1414" t="n">
        <v>8</v>
      </c>
      <c r="E1414" t="n">
        <v>38</v>
      </c>
      <c r="F1414" s="9" t="n">
        <v>152.65</v>
      </c>
    </row>
    <row r="1415">
      <c r="A1415" t="n">
        <v>544319</v>
      </c>
      <c r="B1415" s="12" t="n">
        <v>40591</v>
      </c>
      <c r="C1415" t="n">
        <v>14379</v>
      </c>
      <c r="D1415" t="n">
        <v>17</v>
      </c>
      <c r="E1415" t="n">
        <v>128</v>
      </c>
      <c r="F1415" s="9" t="n">
        <v>110.98</v>
      </c>
    </row>
    <row r="1416">
      <c r="A1416" t="n">
        <v>544320</v>
      </c>
      <c r="B1416" s="12" t="n">
        <v>40591</v>
      </c>
      <c r="C1416" t="n">
        <v>17381</v>
      </c>
      <c r="D1416" t="n">
        <v>1</v>
      </c>
      <c r="E1416" t="n">
        <v>480</v>
      </c>
      <c r="F1416" s="9" t="n">
        <v>57.6</v>
      </c>
    </row>
    <row r="1417">
      <c r="A1417" t="n">
        <v>544322</v>
      </c>
      <c r="B1417" s="12" t="n">
        <v>40591</v>
      </c>
      <c r="C1417" t="n">
        <v>14211</v>
      </c>
      <c r="D1417" t="n">
        <v>5</v>
      </c>
      <c r="E1417" t="n">
        <v>156</v>
      </c>
      <c r="F1417" s="9" t="n">
        <v>145.2</v>
      </c>
    </row>
    <row r="1418">
      <c r="A1418" t="n">
        <v>544328</v>
      </c>
      <c r="B1418" s="12" t="n">
        <v>40591</v>
      </c>
      <c r="C1418" t="n">
        <v>14371</v>
      </c>
      <c r="D1418" t="n">
        <v>4</v>
      </c>
      <c r="E1418" t="n">
        <v>34</v>
      </c>
      <c r="F1418" s="9" t="n">
        <v>100.5</v>
      </c>
    </row>
    <row r="1419">
      <c r="A1419" t="n">
        <v>544329</v>
      </c>
      <c r="B1419" s="12" t="n">
        <v>40591</v>
      </c>
      <c r="C1419" t="n">
        <v>17288</v>
      </c>
      <c r="D1419" t="n">
        <v>3</v>
      </c>
      <c r="E1419" t="n">
        <v>60</v>
      </c>
      <c r="F1419" s="9" t="n">
        <v>53.4</v>
      </c>
    </row>
    <row r="1420">
      <c r="A1420" t="n">
        <v>544330</v>
      </c>
      <c r="B1420" s="12" t="n">
        <v>40591</v>
      </c>
      <c r="C1420" t="n">
        <v>17576</v>
      </c>
      <c r="D1420" t="n">
        <v>22</v>
      </c>
      <c r="E1420" t="n">
        <v>122</v>
      </c>
      <c r="F1420" s="9" t="n">
        <v>147.2</v>
      </c>
    </row>
    <row r="1421">
      <c r="A1421" t="n">
        <v>544332</v>
      </c>
      <c r="B1421" s="12" t="n">
        <v>40591</v>
      </c>
      <c r="C1421" t="n">
        <v>17419</v>
      </c>
      <c r="D1421" t="n">
        <v>14</v>
      </c>
      <c r="E1421" t="n">
        <v>238</v>
      </c>
      <c r="F1421" s="9" t="n">
        <v>333</v>
      </c>
    </row>
    <row r="1422">
      <c r="A1422" t="n">
        <v>544334</v>
      </c>
      <c r="B1422" s="12" t="n">
        <v>40591</v>
      </c>
      <c r="C1422" t="n">
        <v>16353</v>
      </c>
      <c r="D1422" t="n">
        <v>1</v>
      </c>
      <c r="E1422" t="n">
        <v>24</v>
      </c>
      <c r="F1422" s="9" t="n">
        <v>118.8</v>
      </c>
    </row>
    <row r="1423">
      <c r="A1423" t="n">
        <v>544335</v>
      </c>
      <c r="B1423" s="12" t="n">
        <v>40591</v>
      </c>
      <c r="C1423" t="n">
        <v>14702</v>
      </c>
      <c r="D1423" t="n">
        <v>13</v>
      </c>
      <c r="E1423" t="n">
        <v>31</v>
      </c>
      <c r="F1423" s="9" t="n">
        <v>101.25</v>
      </c>
    </row>
    <row r="1424">
      <c r="A1424" t="n">
        <v>544336</v>
      </c>
      <c r="B1424" s="12" t="n">
        <v>40591</v>
      </c>
      <c r="C1424" t="n">
        <v>13230</v>
      </c>
      <c r="D1424" t="n">
        <v>28</v>
      </c>
      <c r="E1424" t="n">
        <v>106</v>
      </c>
      <c r="F1424" s="9" t="n">
        <v>139.78</v>
      </c>
    </row>
    <row r="1425">
      <c r="A1425" t="n">
        <v>544337</v>
      </c>
      <c r="B1425" s="12" t="n">
        <v>40592</v>
      </c>
      <c r="C1425" t="n">
        <v>13425</v>
      </c>
      <c r="D1425" t="n">
        <v>27</v>
      </c>
      <c r="E1425" t="n">
        <v>282</v>
      </c>
      <c r="F1425" s="9" t="n">
        <v>401.57</v>
      </c>
    </row>
    <row r="1426">
      <c r="A1426" t="n">
        <v>544338</v>
      </c>
      <c r="B1426" s="12" t="n">
        <v>40592</v>
      </c>
      <c r="C1426" t="n">
        <v>12852</v>
      </c>
      <c r="D1426" t="n">
        <v>17</v>
      </c>
      <c r="E1426" t="n">
        <v>149</v>
      </c>
      <c r="F1426" s="9" t="n">
        <v>311.55</v>
      </c>
    </row>
    <row r="1427">
      <c r="A1427" t="n">
        <v>544339</v>
      </c>
      <c r="B1427" s="12" t="n">
        <v>40592</v>
      </c>
      <c r="C1427" t="n">
        <v>15228</v>
      </c>
      <c r="D1427" t="n">
        <v>32</v>
      </c>
      <c r="E1427" t="n">
        <v>751</v>
      </c>
      <c r="F1427" s="9" t="n">
        <v>904.85</v>
      </c>
    </row>
    <row r="1428">
      <c r="A1428" t="n">
        <v>544341</v>
      </c>
      <c r="B1428" s="12" t="n">
        <v>40592</v>
      </c>
      <c r="C1428" t="n">
        <v>13012</v>
      </c>
      <c r="D1428" t="n">
        <v>19</v>
      </c>
      <c r="E1428" t="n">
        <v>165</v>
      </c>
      <c r="F1428" s="9" t="n">
        <v>377.27</v>
      </c>
    </row>
    <row r="1429">
      <c r="A1429" t="n">
        <v>544349</v>
      </c>
      <c r="B1429" s="12" t="n">
        <v>40592</v>
      </c>
      <c r="C1429" t="n">
        <v>16713</v>
      </c>
      <c r="D1429" t="n">
        <v>14</v>
      </c>
      <c r="E1429" t="n">
        <v>146</v>
      </c>
      <c r="F1429" s="9" t="n">
        <v>398.22</v>
      </c>
    </row>
    <row r="1430">
      <c r="A1430" t="n">
        <v>544350</v>
      </c>
      <c r="B1430" s="12" t="n">
        <v>40592</v>
      </c>
      <c r="C1430" t="n">
        <v>17389</v>
      </c>
      <c r="D1430" t="n">
        <v>2</v>
      </c>
      <c r="E1430" t="n">
        <v>12</v>
      </c>
      <c r="F1430" s="9" t="n">
        <v>96.90000000000001</v>
      </c>
    </row>
    <row r="1431">
      <c r="A1431" t="n">
        <v>544351</v>
      </c>
      <c r="B1431" s="12" t="n">
        <v>40592</v>
      </c>
      <c r="C1431" t="n">
        <v>16182</v>
      </c>
      <c r="D1431" t="n">
        <v>4</v>
      </c>
      <c r="E1431" t="n">
        <v>500</v>
      </c>
      <c r="F1431" s="9" t="n">
        <v>825</v>
      </c>
    </row>
    <row r="1432">
      <c r="A1432" t="n">
        <v>544352</v>
      </c>
      <c r="B1432" s="12" t="n">
        <v>40592</v>
      </c>
      <c r="C1432" t="n">
        <v>15290</v>
      </c>
      <c r="D1432" t="n">
        <v>15</v>
      </c>
      <c r="E1432" t="n">
        <v>149</v>
      </c>
      <c r="F1432" s="9" t="n">
        <v>298.73</v>
      </c>
    </row>
    <row r="1433">
      <c r="A1433" t="n">
        <v>544353</v>
      </c>
      <c r="B1433" s="12" t="n">
        <v>40592</v>
      </c>
      <c r="C1433" t="n">
        <v>18229</v>
      </c>
      <c r="D1433" t="n">
        <v>5</v>
      </c>
      <c r="E1433" t="n">
        <v>60</v>
      </c>
      <c r="F1433" s="9" t="n">
        <v>359.8</v>
      </c>
    </row>
    <row r="1434">
      <c r="A1434" t="n">
        <v>544354</v>
      </c>
      <c r="B1434" s="12" t="n">
        <v>40592</v>
      </c>
      <c r="C1434" t="n">
        <v>13489</v>
      </c>
      <c r="D1434" t="n">
        <v>6</v>
      </c>
      <c r="E1434" t="n">
        <v>64</v>
      </c>
      <c r="F1434" s="9" t="n">
        <v>77.28</v>
      </c>
    </row>
    <row r="1435">
      <c r="A1435" t="n">
        <v>544356</v>
      </c>
      <c r="B1435" s="12" t="n">
        <v>40592</v>
      </c>
      <c r="C1435" t="n">
        <v>13904</v>
      </c>
      <c r="D1435" t="n">
        <v>17</v>
      </c>
      <c r="E1435" t="n">
        <v>223</v>
      </c>
      <c r="F1435" s="9" t="n">
        <v>201.12</v>
      </c>
    </row>
    <row r="1436">
      <c r="A1436" t="n">
        <v>544368</v>
      </c>
      <c r="B1436" s="12" t="n">
        <v>40592</v>
      </c>
      <c r="C1436" t="n">
        <v>14057</v>
      </c>
      <c r="D1436" t="n">
        <v>57</v>
      </c>
      <c r="E1436" t="n">
        <v>490</v>
      </c>
      <c r="F1436" s="9" t="n">
        <v>617.48</v>
      </c>
    </row>
    <row r="1437">
      <c r="A1437" t="n">
        <v>544391</v>
      </c>
      <c r="B1437" s="12" t="n">
        <v>40592</v>
      </c>
      <c r="C1437" t="n">
        <v>15755</v>
      </c>
      <c r="D1437" t="n">
        <v>19</v>
      </c>
      <c r="E1437" t="n">
        <v>198</v>
      </c>
      <c r="F1437" s="9" t="n">
        <v>314.68</v>
      </c>
    </row>
    <row r="1438">
      <c r="A1438" t="n">
        <v>544392</v>
      </c>
      <c r="B1438" s="12" t="n">
        <v>40592</v>
      </c>
      <c r="C1438" t="n">
        <v>14680</v>
      </c>
      <c r="D1438" t="n">
        <v>22</v>
      </c>
      <c r="E1438" t="n">
        <v>1223</v>
      </c>
      <c r="F1438" s="9" t="n">
        <v>2807.31</v>
      </c>
    </row>
    <row r="1439">
      <c r="A1439" t="n">
        <v>544393</v>
      </c>
      <c r="B1439" s="12" t="n">
        <v>40592</v>
      </c>
      <c r="C1439" t="n">
        <v>16393</v>
      </c>
      <c r="D1439" t="n">
        <v>32</v>
      </c>
      <c r="E1439" t="n">
        <v>151</v>
      </c>
      <c r="F1439" s="9" t="n">
        <v>214.05</v>
      </c>
    </row>
    <row r="1440">
      <c r="A1440" t="n">
        <v>544394</v>
      </c>
      <c r="B1440" s="12" t="n">
        <v>40592</v>
      </c>
      <c r="C1440" t="n">
        <v>13932</v>
      </c>
      <c r="D1440" t="n">
        <v>16</v>
      </c>
      <c r="E1440" t="n">
        <v>72</v>
      </c>
      <c r="F1440" s="9" t="n">
        <v>307.4</v>
      </c>
    </row>
    <row r="1441">
      <c r="A1441" t="n">
        <v>544395</v>
      </c>
      <c r="B1441" s="12" t="n">
        <v>40592</v>
      </c>
      <c r="C1441" t="n">
        <v>13397</v>
      </c>
      <c r="D1441" t="n">
        <v>7</v>
      </c>
      <c r="E1441" t="n">
        <v>103</v>
      </c>
      <c r="F1441" s="9" t="n">
        <v>301.85</v>
      </c>
    </row>
    <row r="1442">
      <c r="A1442" t="n">
        <v>544398</v>
      </c>
      <c r="B1442" s="12" t="n">
        <v>40592</v>
      </c>
      <c r="C1442" t="n">
        <v>15311</v>
      </c>
      <c r="D1442" t="n">
        <v>24</v>
      </c>
      <c r="E1442" t="n">
        <v>321</v>
      </c>
      <c r="F1442" s="9" t="n">
        <v>518.2</v>
      </c>
    </row>
    <row r="1443">
      <c r="A1443" t="n">
        <v>544400</v>
      </c>
      <c r="B1443" s="12" t="n">
        <v>40592</v>
      </c>
      <c r="C1443" t="n">
        <v>14101</v>
      </c>
      <c r="D1443" t="n">
        <v>12</v>
      </c>
      <c r="E1443" t="n">
        <v>1090</v>
      </c>
      <c r="F1443" s="9" t="n">
        <v>1092.43</v>
      </c>
    </row>
    <row r="1444">
      <c r="A1444" t="n">
        <v>544404</v>
      </c>
      <c r="B1444" s="12" t="n">
        <v>40592</v>
      </c>
      <c r="C1444" t="n">
        <v>16401</v>
      </c>
      <c r="D1444" t="n">
        <v>5</v>
      </c>
      <c r="E1444" t="n">
        <v>122</v>
      </c>
      <c r="F1444" s="9" t="n">
        <v>177.9</v>
      </c>
    </row>
    <row r="1445">
      <c r="A1445" t="n">
        <v>544405</v>
      </c>
      <c r="B1445" s="12" t="n">
        <v>40592</v>
      </c>
      <c r="C1445" t="n">
        <v>16814</v>
      </c>
      <c r="D1445" t="n">
        <v>11</v>
      </c>
      <c r="E1445" t="n">
        <v>50</v>
      </c>
      <c r="F1445" s="9" t="n">
        <v>179.6</v>
      </c>
    </row>
    <row r="1446">
      <c r="A1446" t="n">
        <v>544406</v>
      </c>
      <c r="B1446" s="12" t="n">
        <v>40592</v>
      </c>
      <c r="C1446" t="n">
        <v>16726</v>
      </c>
      <c r="D1446" t="n">
        <v>59</v>
      </c>
      <c r="E1446" t="n">
        <v>282</v>
      </c>
      <c r="F1446" s="9" t="n">
        <v>397.29</v>
      </c>
    </row>
    <row r="1447">
      <c r="A1447" t="n">
        <v>544408</v>
      </c>
      <c r="B1447" s="12" t="n">
        <v>40592</v>
      </c>
      <c r="C1447" t="n">
        <v>16726</v>
      </c>
      <c r="D1447" t="n">
        <v>8</v>
      </c>
      <c r="E1447" t="n">
        <v>105</v>
      </c>
      <c r="F1447" s="9" t="n">
        <v>58.9</v>
      </c>
    </row>
    <row r="1448">
      <c r="A1448" t="n">
        <v>544409</v>
      </c>
      <c r="B1448" s="12" t="n">
        <v>40592</v>
      </c>
      <c r="C1448" t="n">
        <v>16265</v>
      </c>
      <c r="D1448" t="n">
        <v>35</v>
      </c>
      <c r="E1448" t="n">
        <v>328</v>
      </c>
      <c r="F1448" s="9" t="n">
        <v>799.38</v>
      </c>
    </row>
    <row r="1449">
      <c r="A1449" t="n">
        <v>544411</v>
      </c>
      <c r="B1449" s="12" t="n">
        <v>40592</v>
      </c>
      <c r="C1449" t="n">
        <v>13799</v>
      </c>
      <c r="D1449" t="n">
        <v>16</v>
      </c>
      <c r="E1449" t="n">
        <v>186</v>
      </c>
      <c r="F1449" s="9" t="n">
        <v>341.7</v>
      </c>
    </row>
    <row r="1450">
      <c r="A1450" t="n">
        <v>544412</v>
      </c>
      <c r="B1450" s="12" t="n">
        <v>40592</v>
      </c>
      <c r="C1450" t="n">
        <v>16531</v>
      </c>
      <c r="D1450" t="n">
        <v>17</v>
      </c>
      <c r="E1450" t="n">
        <v>193</v>
      </c>
      <c r="F1450" s="9" t="n">
        <v>245.91</v>
      </c>
    </row>
    <row r="1451">
      <c r="A1451" t="n">
        <v>544421</v>
      </c>
      <c r="B1451" s="12" t="n">
        <v>40592</v>
      </c>
      <c r="C1451" t="n">
        <v>13951</v>
      </c>
      <c r="D1451" t="n">
        <v>12</v>
      </c>
      <c r="E1451" t="n">
        <v>140</v>
      </c>
      <c r="F1451" s="9" t="n">
        <v>212.56</v>
      </c>
    </row>
    <row r="1452">
      <c r="A1452" t="n">
        <v>544426</v>
      </c>
      <c r="B1452" s="12" t="n">
        <v>40592</v>
      </c>
      <c r="C1452" t="n">
        <v>16765</v>
      </c>
      <c r="D1452" t="n">
        <v>1</v>
      </c>
      <c r="E1452" t="n">
        <v>4</v>
      </c>
      <c r="F1452" s="9" t="n">
        <v>34</v>
      </c>
    </row>
    <row r="1453">
      <c r="A1453" t="n">
        <v>544430</v>
      </c>
      <c r="B1453" s="12" t="n">
        <v>40592</v>
      </c>
      <c r="C1453" t="n">
        <v>16306</v>
      </c>
      <c r="D1453" t="n">
        <v>1</v>
      </c>
      <c r="E1453" t="n">
        <v>2</v>
      </c>
      <c r="F1453" s="9" t="n">
        <v>5.1</v>
      </c>
    </row>
    <row r="1454">
      <c r="A1454" t="n">
        <v>544439</v>
      </c>
      <c r="B1454" s="12" t="n">
        <v>40594</v>
      </c>
      <c r="C1454" t="n">
        <v>13798</v>
      </c>
      <c r="D1454" t="n">
        <v>3</v>
      </c>
      <c r="E1454" t="n">
        <v>398</v>
      </c>
      <c r="F1454" s="9" t="n">
        <v>358.8</v>
      </c>
    </row>
    <row r="1455">
      <c r="A1455" t="n">
        <v>544440</v>
      </c>
      <c r="B1455" s="12" t="n">
        <v>40594</v>
      </c>
      <c r="C1455" t="n">
        <v>15465</v>
      </c>
      <c r="D1455" t="n">
        <v>4</v>
      </c>
      <c r="E1455" t="n">
        <v>80</v>
      </c>
      <c r="F1455" s="9" t="n">
        <v>645.5599999999999</v>
      </c>
    </row>
    <row r="1456">
      <c r="A1456" t="n">
        <v>544441</v>
      </c>
      <c r="B1456" s="12" t="n">
        <v>40594</v>
      </c>
      <c r="C1456" t="n">
        <v>16566</v>
      </c>
      <c r="D1456" t="n">
        <v>2</v>
      </c>
      <c r="E1456" t="n">
        <v>14</v>
      </c>
      <c r="F1456" s="9" t="n">
        <v>94.90000000000001</v>
      </c>
    </row>
    <row r="1457">
      <c r="A1457" t="n">
        <v>544443</v>
      </c>
      <c r="B1457" s="12" t="n">
        <v>40594</v>
      </c>
      <c r="C1457" t="n">
        <v>13725</v>
      </c>
      <c r="D1457" t="n">
        <v>1</v>
      </c>
      <c r="E1457" t="n">
        <v>16</v>
      </c>
      <c r="F1457" s="9" t="n">
        <v>136</v>
      </c>
    </row>
    <row r="1458">
      <c r="A1458" t="n">
        <v>544444</v>
      </c>
      <c r="B1458" s="12" t="n">
        <v>40594</v>
      </c>
      <c r="C1458" t="n">
        <v>13246</v>
      </c>
      <c r="D1458" t="n">
        <v>23</v>
      </c>
      <c r="E1458" t="n">
        <v>351</v>
      </c>
      <c r="F1458" s="9" t="n">
        <v>383.95</v>
      </c>
    </row>
    <row r="1459">
      <c r="A1459" t="n">
        <v>544445</v>
      </c>
      <c r="B1459" s="12" t="n">
        <v>40594</v>
      </c>
      <c r="C1459" t="n">
        <v>16746</v>
      </c>
      <c r="D1459" t="n">
        <v>56</v>
      </c>
      <c r="E1459" t="n">
        <v>197</v>
      </c>
      <c r="F1459" s="9" t="n">
        <v>553.3</v>
      </c>
    </row>
    <row r="1460">
      <c r="A1460" t="n">
        <v>544446</v>
      </c>
      <c r="B1460" s="12" t="n">
        <v>40594</v>
      </c>
      <c r="C1460" t="n">
        <v>12891</v>
      </c>
      <c r="D1460" t="n">
        <v>1</v>
      </c>
      <c r="E1460" t="n">
        <v>100</v>
      </c>
      <c r="F1460" s="9" t="n">
        <v>42</v>
      </c>
    </row>
    <row r="1461">
      <c r="A1461" t="n">
        <v>544447</v>
      </c>
      <c r="B1461" s="12" t="n">
        <v>40594</v>
      </c>
      <c r="C1461" t="n">
        <v>16466</v>
      </c>
      <c r="D1461" t="n">
        <v>16</v>
      </c>
      <c r="E1461" t="n">
        <v>62</v>
      </c>
      <c r="F1461" s="9" t="n">
        <v>109.12</v>
      </c>
    </row>
    <row r="1462">
      <c r="A1462" t="n">
        <v>544448</v>
      </c>
      <c r="B1462" s="12" t="n">
        <v>40594</v>
      </c>
      <c r="C1462" t="n">
        <v>14878</v>
      </c>
      <c r="D1462" t="n">
        <v>18</v>
      </c>
      <c r="E1462" t="n">
        <v>58</v>
      </c>
      <c r="F1462" s="9" t="n">
        <v>111.88</v>
      </c>
    </row>
    <row r="1463">
      <c r="A1463" t="n">
        <v>544449</v>
      </c>
      <c r="B1463" s="12" t="n">
        <v>40594</v>
      </c>
      <c r="C1463" t="n">
        <v>16115</v>
      </c>
      <c r="D1463" t="n">
        <v>24</v>
      </c>
      <c r="E1463" t="n">
        <v>77</v>
      </c>
      <c r="F1463" s="9" t="n">
        <v>138.83</v>
      </c>
    </row>
    <row r="1464">
      <c r="A1464" t="n">
        <v>544450</v>
      </c>
      <c r="B1464" s="12" t="n">
        <v>40594</v>
      </c>
      <c r="C1464" t="n">
        <v>17811</v>
      </c>
      <c r="D1464" t="n">
        <v>103</v>
      </c>
      <c r="E1464" t="n">
        <v>491</v>
      </c>
      <c r="F1464" s="9" t="n">
        <v>1242.95</v>
      </c>
    </row>
    <row r="1465">
      <c r="A1465" t="n">
        <v>544452</v>
      </c>
      <c r="B1465" s="12" t="n">
        <v>40594</v>
      </c>
      <c r="C1465" t="n">
        <v>14162</v>
      </c>
      <c r="D1465" t="n">
        <v>13</v>
      </c>
      <c r="E1465" t="n">
        <v>110</v>
      </c>
      <c r="F1465" s="9" t="n">
        <v>177.68</v>
      </c>
    </row>
    <row r="1466">
      <c r="A1466" t="n">
        <v>544453</v>
      </c>
      <c r="B1466" s="12" t="n">
        <v>40594</v>
      </c>
      <c r="C1466" t="n">
        <v>17214</v>
      </c>
      <c r="D1466" t="n">
        <v>19</v>
      </c>
      <c r="E1466" t="n">
        <v>51</v>
      </c>
      <c r="F1466" s="9" t="n">
        <v>149.55</v>
      </c>
    </row>
    <row r="1467">
      <c r="A1467" t="n">
        <v>544454</v>
      </c>
      <c r="B1467" s="12" t="n">
        <v>40594</v>
      </c>
      <c r="C1467" t="n">
        <v>13301</v>
      </c>
      <c r="D1467" t="n">
        <v>20</v>
      </c>
      <c r="E1467" t="n">
        <v>95</v>
      </c>
      <c r="F1467" s="9" t="n">
        <v>173.91</v>
      </c>
    </row>
    <row r="1468">
      <c r="A1468" t="n">
        <v>544455</v>
      </c>
      <c r="B1468" s="12" t="n">
        <v>40594</v>
      </c>
      <c r="C1468" t="n">
        <v>13097</v>
      </c>
      <c r="D1468" t="n">
        <v>50</v>
      </c>
      <c r="E1468" t="n">
        <v>287</v>
      </c>
      <c r="F1468" s="9" t="n">
        <v>587.01</v>
      </c>
    </row>
    <row r="1469">
      <c r="A1469" t="n">
        <v>544456</v>
      </c>
      <c r="B1469" s="12" t="n">
        <v>40594</v>
      </c>
      <c r="C1469" t="n">
        <v>14803</v>
      </c>
      <c r="D1469" t="n">
        <v>14</v>
      </c>
      <c r="E1469" t="n">
        <v>216</v>
      </c>
      <c r="F1469" s="9" t="n">
        <v>542.15</v>
      </c>
    </row>
    <row r="1470">
      <c r="A1470" t="n">
        <v>544457</v>
      </c>
      <c r="B1470" s="12" t="n">
        <v>40594</v>
      </c>
      <c r="C1470" t="n">
        <v>14667</v>
      </c>
      <c r="D1470" t="n">
        <v>12</v>
      </c>
      <c r="E1470" t="n">
        <v>160</v>
      </c>
      <c r="F1470" s="9" t="n">
        <v>333.6</v>
      </c>
    </row>
    <row r="1471">
      <c r="A1471" t="n">
        <v>544459</v>
      </c>
      <c r="B1471" s="12" t="n">
        <v>40594</v>
      </c>
      <c r="C1471" t="n">
        <v>17838</v>
      </c>
      <c r="D1471" t="n">
        <v>34</v>
      </c>
      <c r="E1471" t="n">
        <v>490</v>
      </c>
      <c r="F1471" s="9" t="n">
        <v>752.14</v>
      </c>
    </row>
    <row r="1472">
      <c r="A1472" t="n">
        <v>544460</v>
      </c>
      <c r="B1472" s="12" t="n">
        <v>40594</v>
      </c>
      <c r="C1472" t="n">
        <v>16931</v>
      </c>
      <c r="D1472" t="n">
        <v>67</v>
      </c>
      <c r="E1472" t="n">
        <v>218</v>
      </c>
      <c r="F1472" s="9" t="n">
        <v>302.37</v>
      </c>
    </row>
    <row r="1473">
      <c r="A1473" t="n">
        <v>544461</v>
      </c>
      <c r="B1473" s="12" t="n">
        <v>40594</v>
      </c>
      <c r="C1473" t="n">
        <v>13744</v>
      </c>
      <c r="D1473" t="n">
        <v>44</v>
      </c>
      <c r="E1473" t="n">
        <v>899</v>
      </c>
      <c r="F1473" s="9" t="n">
        <v>817.3200000000001</v>
      </c>
    </row>
    <row r="1474">
      <c r="A1474" t="n">
        <v>544462</v>
      </c>
      <c r="B1474" s="12" t="n">
        <v>40594</v>
      </c>
      <c r="C1474" t="n">
        <v>17050</v>
      </c>
      <c r="D1474" t="n">
        <v>66</v>
      </c>
      <c r="E1474" t="n">
        <v>257</v>
      </c>
      <c r="F1474" s="9" t="n">
        <v>530.79</v>
      </c>
    </row>
    <row r="1475">
      <c r="A1475" t="n">
        <v>544463</v>
      </c>
      <c r="B1475" s="12" t="n">
        <v>40594</v>
      </c>
      <c r="C1475" t="n">
        <v>12988</v>
      </c>
      <c r="D1475" t="n">
        <v>83</v>
      </c>
      <c r="E1475" t="n">
        <v>126</v>
      </c>
      <c r="F1475" s="9" t="n">
        <v>505.82</v>
      </c>
    </row>
    <row r="1476">
      <c r="A1476" t="n">
        <v>544464</v>
      </c>
      <c r="B1476" s="12" t="n">
        <v>40594</v>
      </c>
      <c r="C1476" t="n">
        <v>17323</v>
      </c>
      <c r="D1476" t="n">
        <v>31</v>
      </c>
      <c r="E1476" t="n">
        <v>115</v>
      </c>
      <c r="F1476" s="9" t="n">
        <v>138.29</v>
      </c>
    </row>
    <row r="1477">
      <c r="A1477" t="n">
        <v>544465</v>
      </c>
      <c r="B1477" s="12" t="n">
        <v>40594</v>
      </c>
      <c r="C1477" t="n">
        <v>13168</v>
      </c>
      <c r="D1477" t="n">
        <v>23</v>
      </c>
      <c r="E1477" t="n">
        <v>144</v>
      </c>
      <c r="F1477" s="9" t="n">
        <v>199.3</v>
      </c>
    </row>
    <row r="1478">
      <c r="A1478" t="n">
        <v>544466</v>
      </c>
      <c r="B1478" s="12" t="n">
        <v>40594</v>
      </c>
      <c r="C1478" t="n">
        <v>14606</v>
      </c>
      <c r="D1478" t="n">
        <v>24</v>
      </c>
      <c r="E1478" t="n">
        <v>97</v>
      </c>
      <c r="F1478" s="9" t="n">
        <v>113.85</v>
      </c>
    </row>
    <row r="1479">
      <c r="A1479" t="n">
        <v>544467</v>
      </c>
      <c r="B1479" s="12" t="n">
        <v>40594</v>
      </c>
      <c r="C1479" t="n">
        <v>14502</v>
      </c>
      <c r="D1479" t="n">
        <v>71</v>
      </c>
      <c r="E1479" t="n">
        <v>105</v>
      </c>
      <c r="F1479" s="9" t="n">
        <v>293.33</v>
      </c>
    </row>
    <row r="1480">
      <c r="A1480" t="n">
        <v>544471</v>
      </c>
      <c r="B1480" s="12" t="n">
        <v>40595</v>
      </c>
      <c r="C1480" t="n">
        <v>18094</v>
      </c>
      <c r="D1480" t="n">
        <v>16</v>
      </c>
      <c r="E1480" t="n">
        <v>264</v>
      </c>
      <c r="F1480" s="9" t="n">
        <v>504.72</v>
      </c>
    </row>
    <row r="1481">
      <c r="A1481" t="n">
        <v>544472</v>
      </c>
      <c r="B1481" s="12" t="n">
        <v>40595</v>
      </c>
      <c r="C1481" t="n">
        <v>15129</v>
      </c>
      <c r="D1481" t="n">
        <v>14</v>
      </c>
      <c r="E1481" t="n">
        <v>117</v>
      </c>
      <c r="F1481" s="9" t="n">
        <v>355.4</v>
      </c>
    </row>
    <row r="1482">
      <c r="A1482" t="n">
        <v>544473</v>
      </c>
      <c r="B1482" s="12" t="n">
        <v>40595</v>
      </c>
      <c r="C1482" t="n">
        <v>14229</v>
      </c>
      <c r="D1482" t="n">
        <v>6</v>
      </c>
      <c r="E1482" t="n">
        <v>108</v>
      </c>
      <c r="F1482" s="9" t="n">
        <v>305.16</v>
      </c>
    </row>
    <row r="1483">
      <c r="A1483" t="n">
        <v>544475</v>
      </c>
      <c r="B1483" s="12" t="n">
        <v>40595</v>
      </c>
      <c r="C1483" t="n">
        <v>17361</v>
      </c>
      <c r="D1483" t="n">
        <v>1</v>
      </c>
      <c r="E1483" t="n">
        <v>12</v>
      </c>
      <c r="F1483" s="9" t="n">
        <v>45</v>
      </c>
    </row>
    <row r="1484">
      <c r="A1484" t="n">
        <v>544476</v>
      </c>
      <c r="B1484" s="12" t="n">
        <v>40595</v>
      </c>
      <c r="C1484" t="n">
        <v>14796</v>
      </c>
      <c r="D1484" t="n">
        <v>69</v>
      </c>
      <c r="E1484" t="n">
        <v>240</v>
      </c>
      <c r="F1484" s="9" t="n">
        <v>328.88</v>
      </c>
    </row>
    <row r="1485">
      <c r="A1485" t="n">
        <v>544477</v>
      </c>
      <c r="B1485" s="12" t="n">
        <v>40595</v>
      </c>
      <c r="C1485" t="n">
        <v>16029</v>
      </c>
      <c r="D1485" t="n">
        <v>5</v>
      </c>
      <c r="E1485" t="n">
        <v>336</v>
      </c>
      <c r="F1485" s="9" t="n">
        <v>567.84</v>
      </c>
    </row>
    <row r="1486">
      <c r="A1486" t="n">
        <v>544478</v>
      </c>
      <c r="B1486" s="12" t="n">
        <v>40595</v>
      </c>
      <c r="C1486" t="n">
        <v>16333</v>
      </c>
      <c r="D1486" t="n">
        <v>1</v>
      </c>
      <c r="E1486" t="n">
        <v>216</v>
      </c>
      <c r="F1486" s="9" t="n">
        <v>399.6</v>
      </c>
    </row>
    <row r="1487">
      <c r="A1487" t="n">
        <v>544481</v>
      </c>
      <c r="B1487" s="12" t="n">
        <v>40595</v>
      </c>
      <c r="C1487" t="n">
        <v>18155</v>
      </c>
      <c r="D1487" t="n">
        <v>8</v>
      </c>
      <c r="E1487" t="n">
        <v>91</v>
      </c>
      <c r="F1487" s="9" t="n">
        <v>113.93</v>
      </c>
    </row>
    <row r="1488">
      <c r="A1488" t="n">
        <v>544482</v>
      </c>
      <c r="B1488" s="12" t="n">
        <v>40595</v>
      </c>
      <c r="C1488" t="n">
        <v>16656</v>
      </c>
      <c r="D1488" t="n">
        <v>7</v>
      </c>
      <c r="E1488" t="n">
        <v>616</v>
      </c>
      <c r="F1488" s="9" t="n">
        <v>659.28</v>
      </c>
    </row>
    <row r="1489">
      <c r="A1489" t="n">
        <v>544484</v>
      </c>
      <c r="B1489" s="12" t="n">
        <v>40595</v>
      </c>
      <c r="C1489" t="n">
        <v>15321</v>
      </c>
      <c r="D1489" t="n">
        <v>38</v>
      </c>
      <c r="E1489" t="n">
        <v>545</v>
      </c>
      <c r="F1489" s="9" t="n">
        <v>1159.47</v>
      </c>
    </row>
    <row r="1490">
      <c r="A1490" t="n">
        <v>544485</v>
      </c>
      <c r="B1490" s="12" t="n">
        <v>40595</v>
      </c>
      <c r="C1490" t="n">
        <v>17757</v>
      </c>
      <c r="D1490" t="n">
        <v>20</v>
      </c>
      <c r="E1490" t="n">
        <v>76</v>
      </c>
      <c r="F1490" s="9" t="n">
        <v>146.8</v>
      </c>
    </row>
    <row r="1491">
      <c r="A1491" t="n">
        <v>544556</v>
      </c>
      <c r="B1491" s="12" t="n">
        <v>40595</v>
      </c>
      <c r="C1491" t="n">
        <v>13477</v>
      </c>
      <c r="D1491" t="n">
        <v>12</v>
      </c>
      <c r="E1491" t="n">
        <v>120</v>
      </c>
      <c r="F1491" s="9" t="n">
        <v>185.4</v>
      </c>
    </row>
    <row r="1492">
      <c r="A1492" t="n">
        <v>544565</v>
      </c>
      <c r="B1492" s="12" t="n">
        <v>40595</v>
      </c>
      <c r="C1492" t="n">
        <v>18055</v>
      </c>
      <c r="D1492" t="n">
        <v>17</v>
      </c>
      <c r="E1492" t="n">
        <v>126</v>
      </c>
      <c r="F1492" s="9" t="n">
        <v>306</v>
      </c>
    </row>
    <row r="1493">
      <c r="A1493" t="n">
        <v>544568</v>
      </c>
      <c r="B1493" s="12" t="n">
        <v>40595</v>
      </c>
      <c r="C1493" t="n">
        <v>15065</v>
      </c>
      <c r="D1493" t="n">
        <v>48</v>
      </c>
      <c r="E1493" t="n">
        <v>548</v>
      </c>
      <c r="F1493" s="9" t="n">
        <v>773.66</v>
      </c>
    </row>
    <row r="1494">
      <c r="A1494" t="n">
        <v>544569</v>
      </c>
      <c r="B1494" s="12" t="n">
        <v>40595</v>
      </c>
      <c r="C1494" t="n">
        <v>16980</v>
      </c>
      <c r="D1494" t="n">
        <v>72</v>
      </c>
      <c r="E1494" t="n">
        <v>369</v>
      </c>
      <c r="F1494" s="9" t="n">
        <v>681.86</v>
      </c>
    </row>
    <row r="1495">
      <c r="A1495" t="n">
        <v>544571</v>
      </c>
      <c r="B1495" s="12" t="n">
        <v>40595</v>
      </c>
      <c r="C1495" t="n">
        <v>15146</v>
      </c>
      <c r="D1495" t="n">
        <v>63</v>
      </c>
      <c r="E1495" t="n">
        <v>914</v>
      </c>
      <c r="F1495" s="9" t="n">
        <v>834.22</v>
      </c>
    </row>
    <row r="1496">
      <c r="A1496" t="n">
        <v>544572</v>
      </c>
      <c r="B1496" s="12" t="n">
        <v>40595</v>
      </c>
      <c r="C1496" t="n">
        <v>14639</v>
      </c>
      <c r="D1496" t="n">
        <v>29</v>
      </c>
      <c r="E1496" t="n">
        <v>239</v>
      </c>
      <c r="F1496" s="9" t="n">
        <v>558.59</v>
      </c>
    </row>
    <row r="1497">
      <c r="A1497" t="n">
        <v>544582</v>
      </c>
      <c r="B1497" s="12" t="n">
        <v>40595</v>
      </c>
      <c r="C1497" t="n">
        <v>13410</v>
      </c>
      <c r="D1497" t="n">
        <v>8</v>
      </c>
      <c r="E1497" t="n">
        <v>140</v>
      </c>
      <c r="F1497" s="9" t="n">
        <v>250.24</v>
      </c>
    </row>
    <row r="1498">
      <c r="A1498" t="n">
        <v>544586</v>
      </c>
      <c r="B1498" s="12" t="n">
        <v>40595</v>
      </c>
      <c r="C1498" t="n">
        <v>17338</v>
      </c>
      <c r="D1498" t="n">
        <v>117</v>
      </c>
      <c r="E1498" t="n">
        <v>477</v>
      </c>
      <c r="F1498" s="9" t="n">
        <v>1100.25</v>
      </c>
    </row>
    <row r="1499">
      <c r="A1499" t="n">
        <v>544591</v>
      </c>
      <c r="B1499" s="12" t="n">
        <v>40595</v>
      </c>
      <c r="C1499" t="n">
        <v>13044</v>
      </c>
      <c r="D1499" t="n">
        <v>33</v>
      </c>
      <c r="E1499" t="n">
        <v>429</v>
      </c>
      <c r="F1499" s="9" t="n">
        <v>560.47</v>
      </c>
    </row>
    <row r="1500">
      <c r="A1500" t="n">
        <v>544592</v>
      </c>
      <c r="B1500" s="12" t="n">
        <v>40595</v>
      </c>
      <c r="C1500" t="n">
        <v>16775</v>
      </c>
      <c r="D1500" t="n">
        <v>10</v>
      </c>
      <c r="E1500" t="n">
        <v>26</v>
      </c>
      <c r="F1500" s="9" t="n">
        <v>171.05</v>
      </c>
    </row>
    <row r="1501">
      <c r="A1501" t="n">
        <v>544596</v>
      </c>
      <c r="B1501" s="12" t="n">
        <v>40595</v>
      </c>
      <c r="C1501" t="n">
        <v>16441</v>
      </c>
      <c r="D1501" t="n">
        <v>13</v>
      </c>
      <c r="E1501" t="n">
        <v>110</v>
      </c>
      <c r="F1501" s="9" t="n">
        <v>211</v>
      </c>
    </row>
    <row r="1502">
      <c r="A1502" t="n">
        <v>544597</v>
      </c>
      <c r="B1502" s="12" t="n">
        <v>40595</v>
      </c>
      <c r="C1502" t="n">
        <v>16014</v>
      </c>
      <c r="D1502" t="n">
        <v>58</v>
      </c>
      <c r="E1502" t="n">
        <v>102</v>
      </c>
      <c r="F1502" s="9" t="n">
        <v>253.63</v>
      </c>
    </row>
    <row r="1503">
      <c r="A1503" t="n">
        <v>544600</v>
      </c>
      <c r="B1503" s="12" t="n">
        <v>40596</v>
      </c>
      <c r="C1503" t="n">
        <v>18061</v>
      </c>
      <c r="D1503" t="n">
        <v>2</v>
      </c>
      <c r="E1503" t="n">
        <v>17</v>
      </c>
      <c r="F1503" s="9" t="n">
        <v>108.15</v>
      </c>
    </row>
    <row r="1504">
      <c r="A1504" t="n">
        <v>544601</v>
      </c>
      <c r="B1504" s="12" t="n">
        <v>40596</v>
      </c>
      <c r="C1504" t="n">
        <v>16638</v>
      </c>
      <c r="D1504" t="n">
        <v>32</v>
      </c>
      <c r="E1504" t="n">
        <v>376</v>
      </c>
      <c r="F1504" s="9" t="n">
        <v>528.27</v>
      </c>
    </row>
    <row r="1505">
      <c r="A1505" t="n">
        <v>544602</v>
      </c>
      <c r="B1505" s="12" t="n">
        <v>40596</v>
      </c>
      <c r="C1505" t="n">
        <v>13767</v>
      </c>
      <c r="D1505" t="n">
        <v>11</v>
      </c>
      <c r="E1505" t="n">
        <v>198</v>
      </c>
      <c r="F1505" s="9" t="n">
        <v>437.9</v>
      </c>
    </row>
    <row r="1506">
      <c r="A1506" t="n">
        <v>544603</v>
      </c>
      <c r="B1506" s="12" t="n">
        <v>40596</v>
      </c>
      <c r="C1506" t="n">
        <v>17526</v>
      </c>
      <c r="D1506" t="n">
        <v>4</v>
      </c>
      <c r="E1506" t="n">
        <v>96</v>
      </c>
      <c r="F1506" s="9" t="n">
        <v>634.2</v>
      </c>
    </row>
    <row r="1507">
      <c r="A1507" t="n">
        <v>544604</v>
      </c>
      <c r="B1507" s="12" t="n">
        <v>40596</v>
      </c>
      <c r="C1507" t="n">
        <v>13576</v>
      </c>
      <c r="D1507" t="n">
        <v>2</v>
      </c>
      <c r="E1507" t="n">
        <v>144</v>
      </c>
      <c r="F1507" s="9" t="n">
        <v>364.32</v>
      </c>
    </row>
    <row r="1508">
      <c r="A1508" t="n">
        <v>544605</v>
      </c>
      <c r="B1508" s="12" t="n">
        <v>40596</v>
      </c>
      <c r="C1508" t="n">
        <v>17512</v>
      </c>
      <c r="D1508" t="n">
        <v>1</v>
      </c>
      <c r="E1508" t="n">
        <v>144</v>
      </c>
      <c r="F1508" s="9" t="n">
        <v>79.2</v>
      </c>
    </row>
    <row r="1509">
      <c r="A1509" t="n">
        <v>544606</v>
      </c>
      <c r="B1509" s="12" t="n">
        <v>40596</v>
      </c>
      <c r="C1509" t="n">
        <v>14520</v>
      </c>
      <c r="D1509" t="n">
        <v>1</v>
      </c>
      <c r="E1509" t="n">
        <v>100</v>
      </c>
      <c r="F1509" s="9" t="n">
        <v>165</v>
      </c>
    </row>
    <row r="1510">
      <c r="A1510" t="n">
        <v>544607</v>
      </c>
      <c r="B1510" s="12" t="n">
        <v>40596</v>
      </c>
      <c r="C1510" t="n">
        <v>13862</v>
      </c>
      <c r="D1510" t="n">
        <v>15</v>
      </c>
      <c r="E1510" t="n">
        <v>169</v>
      </c>
      <c r="F1510" s="9" t="n">
        <v>253.75</v>
      </c>
    </row>
    <row r="1511">
      <c r="A1511" t="n">
        <v>544610</v>
      </c>
      <c r="B1511" s="12" t="n">
        <v>40596</v>
      </c>
      <c r="C1511" t="n">
        <v>16912</v>
      </c>
      <c r="D1511" t="n">
        <v>15</v>
      </c>
      <c r="E1511" t="n">
        <v>136</v>
      </c>
      <c r="F1511" s="9" t="n">
        <v>330.3</v>
      </c>
    </row>
    <row r="1512">
      <c r="A1512" t="n">
        <v>544611</v>
      </c>
      <c r="B1512" s="12" t="n">
        <v>40596</v>
      </c>
      <c r="C1512" t="n">
        <v>16912</v>
      </c>
      <c r="D1512" t="n">
        <v>3</v>
      </c>
      <c r="E1512" t="n">
        <v>72</v>
      </c>
      <c r="F1512" s="9" t="n">
        <v>30.24</v>
      </c>
    </row>
    <row r="1513">
      <c r="A1513" t="n">
        <v>544612</v>
      </c>
      <c r="B1513" s="12" t="n">
        <v>40596</v>
      </c>
      <c r="C1513" t="n">
        <v>18087</v>
      </c>
      <c r="D1513" t="n">
        <v>1</v>
      </c>
      <c r="E1513" t="n">
        <v>3906</v>
      </c>
      <c r="F1513" s="9" t="n">
        <v>3202.92</v>
      </c>
    </row>
    <row r="1514">
      <c r="A1514" t="n">
        <v>544633</v>
      </c>
      <c r="B1514" s="12" t="n">
        <v>40596</v>
      </c>
      <c r="C1514" t="n">
        <v>17315</v>
      </c>
      <c r="D1514" t="n">
        <v>5</v>
      </c>
      <c r="E1514" t="n">
        <v>116</v>
      </c>
      <c r="F1514" s="9" t="n">
        <v>131.8</v>
      </c>
    </row>
    <row r="1515">
      <c r="A1515" t="n">
        <v>544634</v>
      </c>
      <c r="B1515" s="12" t="n">
        <v>40596</v>
      </c>
      <c r="C1515" t="n">
        <v>17994</v>
      </c>
      <c r="D1515" t="n">
        <v>43</v>
      </c>
      <c r="E1515" t="n">
        <v>188</v>
      </c>
      <c r="F1515" s="9" t="n">
        <v>305.3</v>
      </c>
    </row>
    <row r="1516">
      <c r="A1516" t="n">
        <v>544636</v>
      </c>
      <c r="B1516" s="12" t="n">
        <v>40596</v>
      </c>
      <c r="C1516" t="n">
        <v>18257</v>
      </c>
      <c r="D1516" t="n">
        <v>1</v>
      </c>
      <c r="E1516" t="n">
        <v>12</v>
      </c>
      <c r="F1516" s="9" t="n">
        <v>35.4</v>
      </c>
    </row>
    <row r="1517">
      <c r="A1517" t="n">
        <v>544637</v>
      </c>
      <c r="B1517" s="12" t="n">
        <v>40596</v>
      </c>
      <c r="C1517" t="n">
        <v>16546</v>
      </c>
      <c r="D1517" t="n">
        <v>19</v>
      </c>
      <c r="E1517" t="n">
        <v>393</v>
      </c>
      <c r="F1517" s="9" t="n">
        <v>487.75</v>
      </c>
    </row>
    <row r="1518">
      <c r="A1518" t="n">
        <v>544638</v>
      </c>
      <c r="B1518" s="12" t="n">
        <v>40596</v>
      </c>
      <c r="C1518" t="n">
        <v>14688</v>
      </c>
      <c r="D1518" t="n">
        <v>12</v>
      </c>
      <c r="E1518" t="n">
        <v>252</v>
      </c>
      <c r="F1518" s="9" t="n">
        <v>325.42</v>
      </c>
    </row>
    <row r="1519">
      <c r="A1519" t="n">
        <v>544642</v>
      </c>
      <c r="B1519" s="12" t="n">
        <v>40596</v>
      </c>
      <c r="C1519" t="n">
        <v>17811</v>
      </c>
      <c r="D1519" t="n">
        <v>13</v>
      </c>
      <c r="E1519" t="n">
        <v>50</v>
      </c>
      <c r="F1519" s="9" t="n">
        <v>139.8</v>
      </c>
    </row>
    <row r="1520">
      <c r="A1520" t="n">
        <v>544643</v>
      </c>
      <c r="B1520" s="12" t="n">
        <v>40596</v>
      </c>
      <c r="C1520" t="n">
        <v>13038</v>
      </c>
      <c r="D1520" t="n">
        <v>15</v>
      </c>
      <c r="E1520" t="n">
        <v>186</v>
      </c>
      <c r="F1520" s="9" t="n">
        <v>395.1</v>
      </c>
    </row>
    <row r="1521">
      <c r="A1521" t="n">
        <v>544644</v>
      </c>
      <c r="B1521" s="12" t="n">
        <v>40596</v>
      </c>
      <c r="C1521" t="n">
        <v>17002</v>
      </c>
      <c r="D1521" t="n">
        <v>17</v>
      </c>
      <c r="E1521" t="n">
        <v>266</v>
      </c>
      <c r="F1521" s="9" t="n">
        <v>513.0599999999999</v>
      </c>
    </row>
    <row r="1522">
      <c r="A1522" t="n">
        <v>544645</v>
      </c>
      <c r="B1522" s="12" t="n">
        <v>40596</v>
      </c>
      <c r="C1522" t="n">
        <v>16843</v>
      </c>
      <c r="D1522" t="n">
        <v>28</v>
      </c>
      <c r="E1522" t="n">
        <v>560</v>
      </c>
      <c r="F1522" s="9" t="n">
        <v>1240.4</v>
      </c>
    </row>
    <row r="1523">
      <c r="A1523" t="n">
        <v>544646</v>
      </c>
      <c r="B1523" s="12" t="n">
        <v>40596</v>
      </c>
      <c r="C1523" t="n">
        <v>17075</v>
      </c>
      <c r="D1523" t="n">
        <v>28</v>
      </c>
      <c r="E1523" t="n">
        <v>105</v>
      </c>
      <c r="F1523" s="9" t="n">
        <v>373.74</v>
      </c>
    </row>
    <row r="1524">
      <c r="A1524" t="n">
        <v>544647</v>
      </c>
      <c r="B1524" s="12" t="n">
        <v>40596</v>
      </c>
      <c r="C1524" t="n">
        <v>14060</v>
      </c>
      <c r="D1524" t="n">
        <v>16</v>
      </c>
      <c r="E1524" t="n">
        <v>474</v>
      </c>
      <c r="F1524" s="9" t="n">
        <v>402.66</v>
      </c>
    </row>
    <row r="1525">
      <c r="A1525" t="n">
        <v>544648</v>
      </c>
      <c r="B1525" s="12" t="n">
        <v>40596</v>
      </c>
      <c r="C1525" t="n">
        <v>15722</v>
      </c>
      <c r="D1525" t="n">
        <v>11</v>
      </c>
      <c r="E1525" t="n">
        <v>112</v>
      </c>
      <c r="F1525" s="9" t="n">
        <v>324.05</v>
      </c>
    </row>
    <row r="1526">
      <c r="A1526" t="n">
        <v>544650</v>
      </c>
      <c r="B1526" s="12" t="n">
        <v>40596</v>
      </c>
      <c r="C1526" t="n">
        <v>16349</v>
      </c>
      <c r="D1526" t="n">
        <v>9</v>
      </c>
      <c r="E1526" t="n">
        <v>9</v>
      </c>
      <c r="F1526" s="9" t="n">
        <v>53.5</v>
      </c>
    </row>
    <row r="1527">
      <c r="A1527" t="n">
        <v>544651</v>
      </c>
      <c r="B1527" s="12" t="n">
        <v>40596</v>
      </c>
      <c r="C1527" t="n">
        <v>13694</v>
      </c>
      <c r="D1527" t="n">
        <v>23</v>
      </c>
      <c r="E1527" t="n">
        <v>1740</v>
      </c>
      <c r="F1527" s="9" t="n">
        <v>1972.7</v>
      </c>
    </row>
    <row r="1528">
      <c r="A1528" t="n">
        <v>544652</v>
      </c>
      <c r="B1528" s="12" t="n">
        <v>40596</v>
      </c>
      <c r="C1528" t="n">
        <v>13694</v>
      </c>
      <c r="D1528" t="n">
        <v>5</v>
      </c>
      <c r="E1528" t="n">
        <v>360</v>
      </c>
      <c r="F1528" s="9" t="n">
        <v>479.76</v>
      </c>
    </row>
    <row r="1529">
      <c r="A1529" t="n">
        <v>544654</v>
      </c>
      <c r="B1529" s="12" t="n">
        <v>40596</v>
      </c>
      <c r="C1529" t="n">
        <v>16913</v>
      </c>
      <c r="D1529" t="n">
        <v>8</v>
      </c>
      <c r="E1529" t="n">
        <v>82</v>
      </c>
      <c r="F1529" s="9" t="n">
        <v>113.44</v>
      </c>
    </row>
    <row r="1530">
      <c r="A1530" t="n">
        <v>544656</v>
      </c>
      <c r="B1530" s="12" t="n">
        <v>40596</v>
      </c>
      <c r="C1530" t="n">
        <v>17442</v>
      </c>
      <c r="D1530" t="n">
        <v>28</v>
      </c>
      <c r="E1530" t="n">
        <v>302</v>
      </c>
      <c r="F1530" s="9" t="n">
        <v>440.83</v>
      </c>
    </row>
    <row r="1531">
      <c r="A1531" t="n">
        <v>544657</v>
      </c>
      <c r="B1531" s="12" t="n">
        <v>40596</v>
      </c>
      <c r="C1531" t="n">
        <v>14895</v>
      </c>
      <c r="D1531" t="n">
        <v>118</v>
      </c>
      <c r="E1531" t="n">
        <v>964</v>
      </c>
      <c r="F1531" s="9" t="n">
        <v>2346.34</v>
      </c>
    </row>
    <row r="1532">
      <c r="A1532" t="n">
        <v>544658</v>
      </c>
      <c r="B1532" s="12" t="n">
        <v>40596</v>
      </c>
      <c r="C1532" t="n">
        <v>13113</v>
      </c>
      <c r="D1532" t="n">
        <v>11</v>
      </c>
      <c r="E1532" t="n">
        <v>128</v>
      </c>
      <c r="F1532" s="9" t="n">
        <v>425.92</v>
      </c>
    </row>
    <row r="1533">
      <c r="A1533" t="n">
        <v>544659</v>
      </c>
      <c r="B1533" s="12" t="n">
        <v>40596</v>
      </c>
      <c r="C1533" t="n">
        <v>18114</v>
      </c>
      <c r="D1533" t="n">
        <v>28</v>
      </c>
      <c r="E1533" t="n">
        <v>55</v>
      </c>
      <c r="F1533" s="9" t="n">
        <v>220.1</v>
      </c>
    </row>
    <row r="1534">
      <c r="A1534" t="n">
        <v>544660</v>
      </c>
      <c r="B1534" s="12" t="n">
        <v>40596</v>
      </c>
      <c r="C1534" t="n">
        <v>15078</v>
      </c>
      <c r="D1534" t="n">
        <v>36</v>
      </c>
      <c r="E1534" t="n">
        <v>299</v>
      </c>
      <c r="F1534" s="9" t="n">
        <v>590.03</v>
      </c>
    </row>
    <row r="1535">
      <c r="A1535" t="n">
        <v>544661</v>
      </c>
      <c r="B1535" s="12" t="n">
        <v>40596</v>
      </c>
      <c r="C1535" t="n">
        <v>15303</v>
      </c>
      <c r="D1535" t="n">
        <v>31</v>
      </c>
      <c r="E1535" t="n">
        <v>248</v>
      </c>
      <c r="F1535" s="9" t="n">
        <v>574.02</v>
      </c>
    </row>
    <row r="1536">
      <c r="A1536" t="n">
        <v>544662</v>
      </c>
      <c r="B1536" s="12" t="n">
        <v>40596</v>
      </c>
      <c r="C1536" t="n">
        <v>12845</v>
      </c>
      <c r="D1536" t="n">
        <v>21</v>
      </c>
      <c r="E1536" t="n">
        <v>21</v>
      </c>
      <c r="F1536" s="9" t="n">
        <v>65.09</v>
      </c>
    </row>
    <row r="1537">
      <c r="A1537" t="n">
        <v>544663</v>
      </c>
      <c r="B1537" s="12" t="n">
        <v>40596</v>
      </c>
      <c r="C1537" t="n">
        <v>18188</v>
      </c>
      <c r="D1537" t="n">
        <v>16</v>
      </c>
      <c r="E1537" t="n">
        <v>164</v>
      </c>
      <c r="F1537" s="9" t="n">
        <v>426.6</v>
      </c>
    </row>
    <row r="1538">
      <c r="A1538" t="n">
        <v>544664</v>
      </c>
      <c r="B1538" s="12" t="n">
        <v>40596</v>
      </c>
      <c r="C1538" t="n">
        <v>16045</v>
      </c>
      <c r="D1538" t="n">
        <v>43</v>
      </c>
      <c r="E1538" t="n">
        <v>438</v>
      </c>
      <c r="F1538" s="9" t="n">
        <v>664.45</v>
      </c>
    </row>
    <row r="1539">
      <c r="A1539" t="n">
        <v>544666</v>
      </c>
      <c r="B1539" s="12" t="n">
        <v>40596</v>
      </c>
      <c r="C1539" t="n">
        <v>16907</v>
      </c>
      <c r="D1539" t="n">
        <v>29</v>
      </c>
      <c r="E1539" t="n">
        <v>66</v>
      </c>
      <c r="F1539" s="9" t="n">
        <v>229.83</v>
      </c>
    </row>
    <row r="1540">
      <c r="A1540" t="n">
        <v>544667</v>
      </c>
      <c r="B1540" s="12" t="n">
        <v>40596</v>
      </c>
      <c r="C1540" t="n">
        <v>17511</v>
      </c>
      <c r="D1540" t="n">
        <v>34</v>
      </c>
      <c r="E1540" t="n">
        <v>2874</v>
      </c>
      <c r="F1540" s="9" t="n">
        <v>3336.76</v>
      </c>
    </row>
    <row r="1541">
      <c r="A1541" t="n">
        <v>544668</v>
      </c>
      <c r="B1541" s="12" t="n">
        <v>40596</v>
      </c>
      <c r="C1541" t="n">
        <v>16573</v>
      </c>
      <c r="D1541" t="n">
        <v>16</v>
      </c>
      <c r="E1541" t="n">
        <v>111</v>
      </c>
      <c r="F1541" s="9" t="n">
        <v>292.63</v>
      </c>
    </row>
    <row r="1542">
      <c r="A1542" t="n">
        <v>544670</v>
      </c>
      <c r="B1542" s="12" t="n">
        <v>40596</v>
      </c>
      <c r="C1542" t="n">
        <v>16161</v>
      </c>
      <c r="D1542" t="n">
        <v>27</v>
      </c>
      <c r="E1542" t="n">
        <v>64</v>
      </c>
      <c r="F1542" s="9" t="n">
        <v>181.13</v>
      </c>
    </row>
    <row r="1543">
      <c r="A1543" t="n">
        <v>544673</v>
      </c>
      <c r="B1543" s="12" t="n">
        <v>40596</v>
      </c>
      <c r="C1543" t="n">
        <v>13421</v>
      </c>
      <c r="D1543" t="n">
        <v>63</v>
      </c>
      <c r="E1543" t="n">
        <v>470</v>
      </c>
      <c r="F1543" s="9" t="n">
        <v>814.54</v>
      </c>
    </row>
    <row r="1544">
      <c r="A1544" t="n">
        <v>544675</v>
      </c>
      <c r="B1544" s="12" t="n">
        <v>40596</v>
      </c>
      <c r="C1544" t="n">
        <v>16011</v>
      </c>
      <c r="D1544" t="n">
        <v>11</v>
      </c>
      <c r="E1544" t="n">
        <v>97</v>
      </c>
      <c r="F1544" s="9" t="n">
        <v>116.09</v>
      </c>
    </row>
    <row r="1545">
      <c r="A1545" t="n">
        <v>544676</v>
      </c>
      <c r="B1545" s="12" t="n">
        <v>40596</v>
      </c>
      <c r="C1545" t="n">
        <v>17841</v>
      </c>
      <c r="D1545" t="n">
        <v>41</v>
      </c>
      <c r="E1545" t="n">
        <v>116</v>
      </c>
      <c r="F1545" s="9" t="n">
        <v>141.48</v>
      </c>
    </row>
    <row r="1546">
      <c r="A1546" t="n">
        <v>544677</v>
      </c>
      <c r="B1546" s="12" t="n">
        <v>40596</v>
      </c>
      <c r="C1546" t="n">
        <v>18196</v>
      </c>
      <c r="D1546" t="n">
        <v>78</v>
      </c>
      <c r="E1546" t="n">
        <v>241</v>
      </c>
      <c r="F1546" s="9" t="n">
        <v>450.78</v>
      </c>
    </row>
    <row r="1547">
      <c r="A1547" t="n">
        <v>544678</v>
      </c>
      <c r="B1547" s="12" t="n">
        <v>40596</v>
      </c>
      <c r="C1547" t="n">
        <v>13077</v>
      </c>
      <c r="D1547" t="n">
        <v>44</v>
      </c>
      <c r="E1547" t="n">
        <v>295</v>
      </c>
      <c r="F1547" s="9" t="n">
        <v>252.87</v>
      </c>
    </row>
    <row r="1548">
      <c r="A1548" t="n">
        <v>544680</v>
      </c>
      <c r="B1548" s="12" t="n">
        <v>40596</v>
      </c>
      <c r="C1548" t="n">
        <v>13077</v>
      </c>
      <c r="D1548" t="n">
        <v>4</v>
      </c>
      <c r="E1548" t="n">
        <v>8</v>
      </c>
      <c r="F1548" s="9" t="n">
        <v>9.6</v>
      </c>
    </row>
    <row r="1549">
      <c r="A1549" t="n">
        <v>544685</v>
      </c>
      <c r="B1549" s="12" t="n">
        <v>40596</v>
      </c>
      <c r="C1549" t="n">
        <v>13285</v>
      </c>
      <c r="D1549" t="n">
        <v>52</v>
      </c>
      <c r="E1549" t="n">
        <v>594</v>
      </c>
      <c r="F1549" s="9" t="n">
        <v>666.89</v>
      </c>
    </row>
    <row r="1550">
      <c r="A1550" t="n">
        <v>544686</v>
      </c>
      <c r="B1550" s="12" t="n">
        <v>40596</v>
      </c>
      <c r="C1550" t="n">
        <v>12748</v>
      </c>
      <c r="D1550" t="n">
        <v>4</v>
      </c>
      <c r="E1550" t="n">
        <v>4</v>
      </c>
      <c r="F1550" s="9" t="n">
        <v>7.8</v>
      </c>
    </row>
    <row r="1551">
      <c r="A1551" t="n">
        <v>544687</v>
      </c>
      <c r="B1551" s="12" t="n">
        <v>40596</v>
      </c>
      <c r="C1551" t="n">
        <v>13184</v>
      </c>
      <c r="D1551" t="n">
        <v>20</v>
      </c>
      <c r="E1551" t="n">
        <v>134</v>
      </c>
      <c r="F1551" s="9" t="n">
        <v>212.52</v>
      </c>
    </row>
    <row r="1552">
      <c r="A1552" t="n">
        <v>544688</v>
      </c>
      <c r="B1552" s="12" t="n">
        <v>40597</v>
      </c>
      <c r="C1552" t="n">
        <v>18151</v>
      </c>
      <c r="D1552" t="n">
        <v>17</v>
      </c>
      <c r="E1552" t="n">
        <v>111</v>
      </c>
      <c r="F1552" s="9" t="n">
        <v>312.55</v>
      </c>
    </row>
    <row r="1553">
      <c r="A1553" t="n">
        <v>544689</v>
      </c>
      <c r="B1553" s="12" t="n">
        <v>40597</v>
      </c>
      <c r="C1553" t="n">
        <v>12980</v>
      </c>
      <c r="D1553" t="n">
        <v>2</v>
      </c>
      <c r="E1553" t="n">
        <v>54</v>
      </c>
      <c r="F1553" s="9" t="n">
        <v>432.9</v>
      </c>
    </row>
    <row r="1554">
      <c r="A1554" t="n">
        <v>544691</v>
      </c>
      <c r="B1554" s="12" t="n">
        <v>40597</v>
      </c>
      <c r="C1554" t="n">
        <v>13804</v>
      </c>
      <c r="D1554" t="n">
        <v>41</v>
      </c>
      <c r="E1554" t="n">
        <v>417</v>
      </c>
      <c r="F1554" s="9" t="n">
        <v>723.63</v>
      </c>
    </row>
    <row r="1555">
      <c r="A1555" t="n">
        <v>544692</v>
      </c>
      <c r="B1555" s="12" t="n">
        <v>40597</v>
      </c>
      <c r="C1555" t="n">
        <v>17499</v>
      </c>
      <c r="D1555" t="n">
        <v>40</v>
      </c>
      <c r="E1555" t="n">
        <v>711</v>
      </c>
      <c r="F1555" s="9" t="n">
        <v>622.88</v>
      </c>
    </row>
    <row r="1556">
      <c r="A1556" t="n">
        <v>544693</v>
      </c>
      <c r="B1556" s="12" t="n">
        <v>40597</v>
      </c>
      <c r="C1556" t="n">
        <v>15397</v>
      </c>
      <c r="D1556" t="n">
        <v>6</v>
      </c>
      <c r="E1556" t="n">
        <v>20</v>
      </c>
      <c r="F1556" s="9" t="n">
        <v>94</v>
      </c>
    </row>
    <row r="1557">
      <c r="A1557" t="n">
        <v>544694</v>
      </c>
      <c r="B1557" s="12" t="n">
        <v>40597</v>
      </c>
      <c r="C1557" t="n">
        <v>17706</v>
      </c>
      <c r="D1557" t="n">
        <v>24</v>
      </c>
      <c r="E1557" t="n">
        <v>202</v>
      </c>
      <c r="F1557" s="9" t="n">
        <v>411.02</v>
      </c>
    </row>
    <row r="1558">
      <c r="A1558" t="n">
        <v>544695</v>
      </c>
      <c r="B1558" s="12" t="n">
        <v>40597</v>
      </c>
      <c r="C1558" t="n">
        <v>14276</v>
      </c>
      <c r="D1558" t="n">
        <v>19</v>
      </c>
      <c r="E1558" t="n">
        <v>216</v>
      </c>
      <c r="F1558" s="9" t="n">
        <v>341.2</v>
      </c>
    </row>
    <row r="1559">
      <c r="A1559" t="n">
        <v>544697</v>
      </c>
      <c r="B1559" s="12" t="n">
        <v>40597</v>
      </c>
      <c r="C1559" t="n">
        <v>13453</v>
      </c>
      <c r="D1559" t="n">
        <v>8</v>
      </c>
      <c r="E1559" t="n">
        <v>76</v>
      </c>
      <c r="F1559" s="9" t="n">
        <v>185</v>
      </c>
    </row>
    <row r="1560">
      <c r="A1560" t="n">
        <v>544698</v>
      </c>
      <c r="B1560" s="12" t="n">
        <v>40597</v>
      </c>
      <c r="C1560" t="n">
        <v>17949</v>
      </c>
      <c r="D1560" t="n">
        <v>1</v>
      </c>
      <c r="E1560" t="n">
        <v>360</v>
      </c>
      <c r="F1560" s="9" t="n">
        <v>259.2</v>
      </c>
    </row>
    <row r="1561">
      <c r="A1561" t="n">
        <v>544699</v>
      </c>
      <c r="B1561" s="12" t="n">
        <v>40597</v>
      </c>
      <c r="C1561" t="n">
        <v>17949</v>
      </c>
      <c r="D1561" t="n">
        <v>1</v>
      </c>
      <c r="E1561" t="n">
        <v>240</v>
      </c>
      <c r="F1561" s="9" t="n">
        <v>172.8</v>
      </c>
    </row>
    <row r="1562">
      <c r="A1562" t="n">
        <v>544700</v>
      </c>
      <c r="B1562" s="12" t="n">
        <v>40597</v>
      </c>
      <c r="C1562" t="n">
        <v>18041</v>
      </c>
      <c r="D1562" t="n">
        <v>17</v>
      </c>
      <c r="E1562" t="n">
        <v>187</v>
      </c>
      <c r="F1562" s="9" t="n">
        <v>241.68</v>
      </c>
    </row>
    <row r="1563">
      <c r="A1563" t="n">
        <v>544701</v>
      </c>
      <c r="B1563" s="12" t="n">
        <v>40597</v>
      </c>
      <c r="C1563" t="n">
        <v>17428</v>
      </c>
      <c r="D1563" t="n">
        <v>19</v>
      </c>
      <c r="E1563" t="n">
        <v>262</v>
      </c>
      <c r="F1563" s="9" t="n">
        <v>618.89</v>
      </c>
    </row>
    <row r="1564">
      <c r="A1564" t="n">
        <v>544702</v>
      </c>
      <c r="B1564" s="12" t="n">
        <v>40597</v>
      </c>
      <c r="C1564" t="n">
        <v>17135</v>
      </c>
      <c r="D1564" t="n">
        <v>12</v>
      </c>
      <c r="E1564" t="n">
        <v>198</v>
      </c>
      <c r="F1564" s="9" t="n">
        <v>284.97</v>
      </c>
    </row>
    <row r="1565">
      <c r="A1565" t="n">
        <v>544717</v>
      </c>
      <c r="B1565" s="12" t="n">
        <v>40597</v>
      </c>
      <c r="C1565" t="n">
        <v>18172</v>
      </c>
      <c r="D1565" t="n">
        <v>31</v>
      </c>
      <c r="E1565" t="n">
        <v>394</v>
      </c>
      <c r="F1565" s="9" t="n">
        <v>649.02</v>
      </c>
    </row>
    <row r="1566">
      <c r="A1566" t="n">
        <v>544724</v>
      </c>
      <c r="B1566" s="12" t="n">
        <v>40597</v>
      </c>
      <c r="C1566" t="n">
        <v>15605</v>
      </c>
      <c r="D1566" t="n">
        <v>7</v>
      </c>
      <c r="E1566" t="n">
        <v>65</v>
      </c>
      <c r="F1566" s="9" t="n">
        <v>182.75</v>
      </c>
    </row>
    <row r="1567">
      <c r="A1567" t="n">
        <v>544749</v>
      </c>
      <c r="B1567" s="12" t="n">
        <v>40597</v>
      </c>
      <c r="C1567" t="n">
        <v>15373</v>
      </c>
      <c r="D1567" t="n">
        <v>16</v>
      </c>
      <c r="E1567" t="n">
        <v>37</v>
      </c>
      <c r="F1567" s="9" t="n">
        <v>151.55</v>
      </c>
    </row>
    <row r="1568">
      <c r="A1568" t="n">
        <v>544754</v>
      </c>
      <c r="B1568" s="12" t="n">
        <v>40597</v>
      </c>
      <c r="C1568" t="n">
        <v>16394</v>
      </c>
      <c r="D1568" t="n">
        <v>26</v>
      </c>
      <c r="E1568" t="n">
        <v>365</v>
      </c>
      <c r="F1568" s="9" t="n">
        <v>312.41</v>
      </c>
    </row>
    <row r="1569">
      <c r="A1569" t="n">
        <v>544769</v>
      </c>
      <c r="B1569" s="12" t="n">
        <v>40597</v>
      </c>
      <c r="C1569" t="n">
        <v>16422</v>
      </c>
      <c r="D1569" t="n">
        <v>5</v>
      </c>
      <c r="E1569" t="n">
        <v>252</v>
      </c>
      <c r="F1569" s="9" t="n">
        <v>417.96</v>
      </c>
    </row>
    <row r="1570">
      <c r="A1570" t="n">
        <v>544774</v>
      </c>
      <c r="B1570" s="12" t="n">
        <v>40597</v>
      </c>
      <c r="C1570" t="n">
        <v>17711</v>
      </c>
      <c r="D1570" t="n">
        <v>13</v>
      </c>
      <c r="E1570" t="n">
        <v>107</v>
      </c>
      <c r="F1570" s="9" t="n">
        <v>220.53</v>
      </c>
    </row>
    <row r="1571">
      <c r="A1571" t="n">
        <v>544777</v>
      </c>
      <c r="B1571" s="12" t="n">
        <v>40597</v>
      </c>
      <c r="C1571" t="n">
        <v>15311</v>
      </c>
      <c r="D1571" t="n">
        <v>24</v>
      </c>
      <c r="E1571" t="n">
        <v>553</v>
      </c>
      <c r="F1571" s="9" t="n">
        <v>726.83</v>
      </c>
    </row>
    <row r="1572">
      <c r="A1572" t="n">
        <v>544778</v>
      </c>
      <c r="B1572" s="12" t="n">
        <v>40597</v>
      </c>
      <c r="C1572" t="n">
        <v>14978</v>
      </c>
      <c r="D1572" t="n">
        <v>67</v>
      </c>
      <c r="E1572" t="n">
        <v>143</v>
      </c>
      <c r="F1572" s="9" t="n">
        <v>450.81</v>
      </c>
    </row>
    <row r="1573">
      <c r="A1573" t="n">
        <v>544779</v>
      </c>
      <c r="B1573" s="12" t="n">
        <v>40597</v>
      </c>
      <c r="C1573" t="n">
        <v>13865</v>
      </c>
      <c r="D1573" t="n">
        <v>7</v>
      </c>
      <c r="E1573" t="n">
        <v>42</v>
      </c>
      <c r="F1573" s="9" t="n">
        <v>123.3</v>
      </c>
    </row>
    <row r="1574">
      <c r="A1574" t="n">
        <v>544788</v>
      </c>
      <c r="B1574" s="12" t="n">
        <v>40597</v>
      </c>
      <c r="C1574" t="n">
        <v>13089</v>
      </c>
      <c r="D1574" t="n">
        <v>36</v>
      </c>
      <c r="E1574" t="n">
        <v>553</v>
      </c>
      <c r="F1574" s="9" t="n">
        <v>354.56</v>
      </c>
    </row>
    <row r="1575">
      <c r="A1575" t="n">
        <v>544789</v>
      </c>
      <c r="B1575" s="12" t="n">
        <v>40597</v>
      </c>
      <c r="C1575" t="n">
        <v>13993</v>
      </c>
      <c r="D1575" t="n">
        <v>20</v>
      </c>
      <c r="E1575" t="n">
        <v>98</v>
      </c>
      <c r="F1575" s="9" t="n">
        <v>499.7</v>
      </c>
    </row>
    <row r="1576">
      <c r="A1576" t="n">
        <v>544790</v>
      </c>
      <c r="B1576" s="12" t="n">
        <v>40597</v>
      </c>
      <c r="C1576" t="n">
        <v>16940</v>
      </c>
      <c r="D1576" t="n">
        <v>83</v>
      </c>
      <c r="E1576" t="n">
        <v>549</v>
      </c>
      <c r="F1576" s="9" t="n">
        <v>757.6799999999999</v>
      </c>
    </row>
    <row r="1577">
      <c r="A1577" t="n">
        <v>544791</v>
      </c>
      <c r="B1577" s="12" t="n">
        <v>40597</v>
      </c>
      <c r="C1577" t="n">
        <v>14289</v>
      </c>
      <c r="D1577" t="n">
        <v>19</v>
      </c>
      <c r="E1577" t="n">
        <v>148</v>
      </c>
      <c r="F1577" s="9" t="n">
        <v>322.24</v>
      </c>
    </row>
    <row r="1578">
      <c r="A1578" t="n">
        <v>544792</v>
      </c>
      <c r="B1578" s="12" t="n">
        <v>40597</v>
      </c>
      <c r="C1578" t="n">
        <v>18172</v>
      </c>
      <c r="D1578" t="n">
        <v>28</v>
      </c>
      <c r="E1578" t="n">
        <v>346</v>
      </c>
      <c r="F1578" s="9" t="n">
        <v>1329.36</v>
      </c>
    </row>
    <row r="1579">
      <c r="A1579" t="n">
        <v>544793</v>
      </c>
      <c r="B1579" s="12" t="n">
        <v>40597</v>
      </c>
      <c r="C1579" t="n">
        <v>13694</v>
      </c>
      <c r="D1579" t="n">
        <v>1</v>
      </c>
      <c r="E1579" t="n">
        <v>1152</v>
      </c>
      <c r="F1579" s="9" t="n">
        <v>218.88</v>
      </c>
    </row>
    <row r="1580">
      <c r="A1580" t="n">
        <v>544794</v>
      </c>
      <c r="B1580" s="12" t="n">
        <v>40597</v>
      </c>
      <c r="C1580" t="n">
        <v>13854</v>
      </c>
      <c r="D1580" t="n">
        <v>4</v>
      </c>
      <c r="E1580" t="n">
        <v>84</v>
      </c>
      <c r="F1580" s="9" t="n">
        <v>385.46</v>
      </c>
    </row>
    <row r="1581">
      <c r="A1581" t="n">
        <v>544795</v>
      </c>
      <c r="B1581" s="12" t="n">
        <v>40597</v>
      </c>
      <c r="C1581" t="n">
        <v>15858</v>
      </c>
      <c r="D1581" t="n">
        <v>58</v>
      </c>
      <c r="E1581" t="n">
        <v>526</v>
      </c>
      <c r="F1581" s="9" t="n">
        <v>432.29</v>
      </c>
    </row>
    <row r="1582">
      <c r="A1582" t="n">
        <v>544796</v>
      </c>
      <c r="B1582" s="12" t="n">
        <v>40597</v>
      </c>
      <c r="C1582" t="n">
        <v>16208</v>
      </c>
      <c r="D1582" t="n">
        <v>40</v>
      </c>
      <c r="E1582" t="n">
        <v>243</v>
      </c>
      <c r="F1582" s="9" t="n">
        <v>497.59</v>
      </c>
    </row>
    <row r="1583">
      <c r="A1583" t="n">
        <v>544797</v>
      </c>
      <c r="B1583" s="12" t="n">
        <v>40597</v>
      </c>
      <c r="C1583" t="n">
        <v>13489</v>
      </c>
      <c r="D1583" t="n">
        <v>1</v>
      </c>
      <c r="E1583" t="n">
        <v>288</v>
      </c>
      <c r="F1583" s="9" t="n">
        <v>158.4</v>
      </c>
    </row>
    <row r="1584">
      <c r="A1584" t="n">
        <v>544798</v>
      </c>
      <c r="B1584" s="12" t="n">
        <v>40597</v>
      </c>
      <c r="C1584" t="n">
        <v>17063</v>
      </c>
      <c r="D1584" t="n">
        <v>11</v>
      </c>
      <c r="E1584" t="n">
        <v>73</v>
      </c>
      <c r="F1584" s="9" t="n">
        <v>187.65</v>
      </c>
    </row>
    <row r="1585">
      <c r="A1585" t="n">
        <v>544799</v>
      </c>
      <c r="B1585" s="12" t="n">
        <v>40597</v>
      </c>
      <c r="C1585" t="n">
        <v>17063</v>
      </c>
      <c r="D1585" t="n">
        <v>9</v>
      </c>
      <c r="E1585" t="n">
        <v>112</v>
      </c>
      <c r="F1585" s="9" t="n">
        <v>131.72</v>
      </c>
    </row>
    <row r="1586">
      <c r="A1586" t="n">
        <v>544800</v>
      </c>
      <c r="B1586" s="12" t="n">
        <v>40597</v>
      </c>
      <c r="C1586" t="n">
        <v>15687</v>
      </c>
      <c r="D1586" t="n">
        <v>17</v>
      </c>
      <c r="E1586" t="n">
        <v>97</v>
      </c>
      <c r="F1586" s="9" t="n">
        <v>299.95</v>
      </c>
    </row>
    <row r="1587">
      <c r="A1587" t="n">
        <v>544801</v>
      </c>
      <c r="B1587" s="12" t="n">
        <v>40597</v>
      </c>
      <c r="C1587" t="n">
        <v>16145</v>
      </c>
      <c r="D1587" t="n">
        <v>18</v>
      </c>
      <c r="E1587" t="n">
        <v>193</v>
      </c>
      <c r="F1587" s="9" t="n">
        <v>310.08</v>
      </c>
    </row>
    <row r="1588">
      <c r="A1588" t="n">
        <v>544802</v>
      </c>
      <c r="B1588" s="12" t="n">
        <v>40597</v>
      </c>
      <c r="C1588" t="n">
        <v>13149</v>
      </c>
      <c r="D1588" t="n">
        <v>18</v>
      </c>
      <c r="E1588" t="n">
        <v>276</v>
      </c>
      <c r="F1588" s="9" t="n">
        <v>376.74</v>
      </c>
    </row>
    <row r="1589">
      <c r="A1589" t="n">
        <v>544803</v>
      </c>
      <c r="B1589" s="12" t="n">
        <v>40597</v>
      </c>
      <c r="C1589" t="n">
        <v>14606</v>
      </c>
      <c r="D1589" t="n">
        <v>31</v>
      </c>
      <c r="E1589" t="n">
        <v>59</v>
      </c>
      <c r="F1589" s="9" t="n">
        <v>114.07</v>
      </c>
    </row>
    <row r="1590">
      <c r="A1590" t="n">
        <v>544804</v>
      </c>
      <c r="B1590" s="12" t="n">
        <v>40597</v>
      </c>
      <c r="C1590" t="n">
        <v>17504</v>
      </c>
      <c r="D1590" t="n">
        <v>9</v>
      </c>
      <c r="E1590" t="n">
        <v>176</v>
      </c>
      <c r="F1590" s="9" t="n">
        <v>346.28</v>
      </c>
    </row>
    <row r="1591">
      <c r="A1591" t="n">
        <v>544805</v>
      </c>
      <c r="B1591" s="12" t="n">
        <v>40597</v>
      </c>
      <c r="C1591" t="n">
        <v>18068</v>
      </c>
      <c r="D1591" t="n">
        <v>1</v>
      </c>
      <c r="E1591" t="n">
        <v>6</v>
      </c>
      <c r="F1591" s="9" t="n">
        <v>101.7</v>
      </c>
    </row>
    <row r="1592">
      <c r="A1592" t="n">
        <v>544806</v>
      </c>
      <c r="B1592" s="12" t="n">
        <v>40597</v>
      </c>
      <c r="C1592" t="n">
        <v>15932</v>
      </c>
      <c r="D1592" t="n">
        <v>16</v>
      </c>
      <c r="E1592" t="n">
        <v>169</v>
      </c>
      <c r="F1592" s="9" t="n">
        <v>317.73</v>
      </c>
    </row>
    <row r="1593">
      <c r="A1593" t="n">
        <v>544807</v>
      </c>
      <c r="B1593" s="12" t="n">
        <v>40597</v>
      </c>
      <c r="C1593" t="n">
        <v>12823</v>
      </c>
      <c r="D1593" t="n">
        <v>1</v>
      </c>
      <c r="E1593" t="n">
        <v>30</v>
      </c>
      <c r="F1593" s="9" t="n">
        <v>229.5</v>
      </c>
    </row>
    <row r="1594">
      <c r="A1594" t="n">
        <v>544808</v>
      </c>
      <c r="B1594" s="12" t="n">
        <v>40597</v>
      </c>
      <c r="C1594" t="n">
        <v>14562</v>
      </c>
      <c r="D1594" t="n">
        <v>23</v>
      </c>
      <c r="E1594" t="n">
        <v>60</v>
      </c>
      <c r="F1594" s="9" t="n">
        <v>171.85</v>
      </c>
    </row>
    <row r="1595">
      <c r="A1595" t="n">
        <v>544809</v>
      </c>
      <c r="B1595" s="12" t="n">
        <v>40597</v>
      </c>
      <c r="C1595" t="n">
        <v>16692</v>
      </c>
      <c r="D1595" t="n">
        <v>1</v>
      </c>
      <c r="E1595" t="n">
        <v>1</v>
      </c>
      <c r="F1595" s="9" t="n">
        <v>8.5</v>
      </c>
    </row>
    <row r="1596">
      <c r="A1596" t="n">
        <v>544810</v>
      </c>
      <c r="B1596" s="12" t="n">
        <v>40597</v>
      </c>
      <c r="C1596" t="n">
        <v>17675</v>
      </c>
      <c r="D1596" t="n">
        <v>18</v>
      </c>
      <c r="E1596" t="n">
        <v>203</v>
      </c>
      <c r="F1596" s="9" t="n">
        <v>635.41</v>
      </c>
    </row>
    <row r="1597">
      <c r="A1597" t="n">
        <v>544813</v>
      </c>
      <c r="B1597" s="12" t="n">
        <v>40597</v>
      </c>
      <c r="C1597" t="n">
        <v>15984</v>
      </c>
      <c r="D1597" t="n">
        <v>13</v>
      </c>
      <c r="E1597" t="n">
        <v>43</v>
      </c>
      <c r="F1597" s="9" t="n">
        <v>104.95</v>
      </c>
    </row>
    <row r="1598">
      <c r="A1598" t="n">
        <v>544815</v>
      </c>
      <c r="B1598" s="12" t="n">
        <v>40597</v>
      </c>
      <c r="C1598" t="n">
        <v>17171</v>
      </c>
      <c r="D1598" t="n">
        <v>16</v>
      </c>
      <c r="E1598" t="n">
        <v>185</v>
      </c>
      <c r="F1598" s="9" t="n">
        <v>224.91</v>
      </c>
    </row>
    <row r="1599">
      <c r="A1599" t="n">
        <v>544816</v>
      </c>
      <c r="B1599" s="12" t="n">
        <v>40597</v>
      </c>
      <c r="C1599" t="n">
        <v>13090</v>
      </c>
      <c r="D1599" t="n">
        <v>6</v>
      </c>
      <c r="E1599" t="n">
        <v>192</v>
      </c>
      <c r="F1599" s="9" t="n">
        <v>485.04</v>
      </c>
    </row>
    <row r="1600">
      <c r="A1600" t="n">
        <v>544819</v>
      </c>
      <c r="B1600" s="12" t="n">
        <v>40597</v>
      </c>
      <c r="C1600" t="n">
        <v>12748</v>
      </c>
      <c r="D1600" t="n">
        <v>11</v>
      </c>
      <c r="E1600" t="n">
        <v>28</v>
      </c>
      <c r="F1600" s="9" t="n">
        <v>39.59</v>
      </c>
    </row>
    <row r="1601">
      <c r="A1601" t="n">
        <v>544821</v>
      </c>
      <c r="B1601" s="12" t="n">
        <v>40598</v>
      </c>
      <c r="C1601" t="n">
        <v>12971</v>
      </c>
      <c r="D1601" t="n">
        <v>2</v>
      </c>
      <c r="E1601" t="n">
        <v>64</v>
      </c>
      <c r="F1601" s="9" t="n">
        <v>109</v>
      </c>
    </row>
    <row r="1602">
      <c r="A1602" t="n">
        <v>544822</v>
      </c>
      <c r="B1602" s="12" t="n">
        <v>40598</v>
      </c>
      <c r="C1602" t="n">
        <v>18231</v>
      </c>
      <c r="D1602" t="n">
        <v>10</v>
      </c>
      <c r="E1602" t="n">
        <v>180</v>
      </c>
      <c r="F1602" s="9" t="n">
        <v>291</v>
      </c>
    </row>
    <row r="1603">
      <c r="A1603" t="n">
        <v>544823</v>
      </c>
      <c r="B1603" s="12" t="n">
        <v>40598</v>
      </c>
      <c r="C1603" t="n">
        <v>14004</v>
      </c>
      <c r="D1603" t="n">
        <v>29</v>
      </c>
      <c r="E1603" t="n">
        <v>382</v>
      </c>
      <c r="F1603" s="9" t="n">
        <v>900.02</v>
      </c>
    </row>
    <row r="1604">
      <c r="A1604" t="n">
        <v>544824</v>
      </c>
      <c r="B1604" s="12" t="n">
        <v>40598</v>
      </c>
      <c r="C1604" t="n">
        <v>17139</v>
      </c>
      <c r="D1604" t="n">
        <v>131</v>
      </c>
      <c r="E1604" t="n">
        <v>894</v>
      </c>
      <c r="F1604" s="9" t="n">
        <v>2639.38</v>
      </c>
    </row>
    <row r="1605">
      <c r="A1605" t="n">
        <v>544825</v>
      </c>
      <c r="B1605" s="12" t="n">
        <v>40598</v>
      </c>
      <c r="C1605" t="n">
        <v>15606</v>
      </c>
      <c r="D1605" t="n">
        <v>9</v>
      </c>
      <c r="E1605" t="n">
        <v>78</v>
      </c>
      <c r="F1605" s="9" t="n">
        <v>305.7</v>
      </c>
    </row>
    <row r="1606">
      <c r="A1606" t="n">
        <v>544826</v>
      </c>
      <c r="B1606" s="12" t="n">
        <v>40598</v>
      </c>
      <c r="C1606" t="n">
        <v>14513</v>
      </c>
      <c r="D1606" t="n">
        <v>7</v>
      </c>
      <c r="E1606" t="n">
        <v>7</v>
      </c>
      <c r="F1606" s="9" t="n">
        <v>18.75</v>
      </c>
    </row>
    <row r="1607">
      <c r="A1607" t="n">
        <v>544833</v>
      </c>
      <c r="B1607" s="12" t="n">
        <v>40598</v>
      </c>
      <c r="C1607" t="n">
        <v>15974</v>
      </c>
      <c r="D1607" t="n">
        <v>32</v>
      </c>
      <c r="E1607" t="n">
        <v>388</v>
      </c>
      <c r="F1607" s="9" t="n">
        <v>769.24</v>
      </c>
    </row>
    <row r="1608">
      <c r="A1608" t="n">
        <v>544835</v>
      </c>
      <c r="B1608" s="12" t="n">
        <v>40598</v>
      </c>
      <c r="C1608" t="n">
        <v>17830</v>
      </c>
      <c r="D1608" t="n">
        <v>11</v>
      </c>
      <c r="E1608" t="n">
        <v>48</v>
      </c>
      <c r="F1608" s="9" t="n">
        <v>188.5</v>
      </c>
    </row>
    <row r="1609">
      <c r="A1609" t="n">
        <v>544836</v>
      </c>
      <c r="B1609" s="12" t="n">
        <v>40598</v>
      </c>
      <c r="C1609" t="n">
        <v>17613</v>
      </c>
      <c r="D1609" t="n">
        <v>15</v>
      </c>
      <c r="E1609" t="n">
        <v>175</v>
      </c>
      <c r="F1609" s="9" t="n">
        <v>310.71</v>
      </c>
    </row>
    <row r="1610">
      <c r="A1610" t="n">
        <v>544837</v>
      </c>
      <c r="B1610" s="12" t="n">
        <v>40598</v>
      </c>
      <c r="C1610" t="n">
        <v>15910</v>
      </c>
      <c r="D1610" t="n">
        <v>36</v>
      </c>
      <c r="E1610" t="n">
        <v>141</v>
      </c>
      <c r="F1610" s="9" t="n">
        <v>161.41</v>
      </c>
    </row>
    <row r="1611">
      <c r="A1611" t="n">
        <v>544839</v>
      </c>
      <c r="B1611" s="12" t="n">
        <v>40598</v>
      </c>
      <c r="C1611" t="n">
        <v>14841</v>
      </c>
      <c r="D1611" t="n">
        <v>32</v>
      </c>
      <c r="E1611" t="n">
        <v>355</v>
      </c>
      <c r="F1611" s="9" t="n">
        <v>596.79</v>
      </c>
    </row>
    <row r="1612">
      <c r="A1612" t="n">
        <v>544846</v>
      </c>
      <c r="B1612" s="12" t="n">
        <v>40598</v>
      </c>
      <c r="C1612" t="n">
        <v>16719</v>
      </c>
      <c r="D1612" t="n">
        <v>19</v>
      </c>
      <c r="E1612" t="n">
        <v>133</v>
      </c>
      <c r="F1612" s="9" t="n">
        <v>169.33</v>
      </c>
    </row>
    <row r="1613">
      <c r="A1613" t="n">
        <v>544847</v>
      </c>
      <c r="B1613" s="12" t="n">
        <v>40598</v>
      </c>
      <c r="C1613" t="n">
        <v>16086</v>
      </c>
      <c r="D1613" t="n">
        <v>5</v>
      </c>
      <c r="E1613" t="n">
        <v>33</v>
      </c>
      <c r="F1613" s="9" t="n">
        <v>101.19</v>
      </c>
    </row>
    <row r="1614">
      <c r="A1614" t="n">
        <v>544885</v>
      </c>
      <c r="B1614" s="12" t="n">
        <v>40598</v>
      </c>
      <c r="C1614" t="n">
        <v>14243</v>
      </c>
      <c r="D1614" t="n">
        <v>20</v>
      </c>
      <c r="E1614" t="n">
        <v>100</v>
      </c>
      <c r="F1614" s="9" t="n">
        <v>339.4</v>
      </c>
    </row>
    <row r="1615">
      <c r="A1615" t="n">
        <v>544887</v>
      </c>
      <c r="B1615" s="12" t="n">
        <v>40598</v>
      </c>
      <c r="C1615" t="n">
        <v>17364</v>
      </c>
      <c r="D1615" t="n">
        <v>67</v>
      </c>
      <c r="E1615" t="n">
        <v>339</v>
      </c>
      <c r="F1615" s="9" t="n">
        <v>504.56</v>
      </c>
    </row>
    <row r="1616">
      <c r="A1616" t="n">
        <v>544888</v>
      </c>
      <c r="B1616" s="12" t="n">
        <v>40598</v>
      </c>
      <c r="C1616" t="n">
        <v>14231</v>
      </c>
      <c r="D1616" t="n">
        <v>19</v>
      </c>
      <c r="E1616" t="n">
        <v>117</v>
      </c>
      <c r="F1616" s="9" t="n">
        <v>308.95</v>
      </c>
    </row>
    <row r="1617">
      <c r="A1617" t="n">
        <v>544892</v>
      </c>
      <c r="B1617" s="12" t="n">
        <v>40598</v>
      </c>
      <c r="C1617" t="n">
        <v>14527</v>
      </c>
      <c r="D1617" t="n">
        <v>9</v>
      </c>
      <c r="E1617" t="n">
        <v>16</v>
      </c>
      <c r="F1617" s="9" t="n">
        <v>77.95</v>
      </c>
    </row>
    <row r="1618">
      <c r="A1618" t="n">
        <v>544893</v>
      </c>
      <c r="B1618" s="12" t="n">
        <v>40598</v>
      </c>
      <c r="C1618" t="n">
        <v>17865</v>
      </c>
      <c r="D1618" t="n">
        <v>34</v>
      </c>
      <c r="E1618" t="n">
        <v>566</v>
      </c>
      <c r="F1618" s="9" t="n">
        <v>596.24</v>
      </c>
    </row>
    <row r="1619">
      <c r="A1619" t="n">
        <v>544894</v>
      </c>
      <c r="B1619" s="12" t="n">
        <v>40598</v>
      </c>
      <c r="C1619" t="n">
        <v>15805</v>
      </c>
      <c r="D1619" t="n">
        <v>36</v>
      </c>
      <c r="E1619" t="n">
        <v>362</v>
      </c>
      <c r="F1619" s="9" t="n">
        <v>553.76</v>
      </c>
    </row>
    <row r="1620">
      <c r="A1620" t="n">
        <v>544895</v>
      </c>
      <c r="B1620" s="12" t="n">
        <v>40598</v>
      </c>
      <c r="C1620" t="n">
        <v>14189</v>
      </c>
      <c r="D1620" t="n">
        <v>14</v>
      </c>
      <c r="E1620" t="n">
        <v>121</v>
      </c>
      <c r="F1620" s="9" t="n">
        <v>214.71</v>
      </c>
    </row>
    <row r="1621">
      <c r="A1621" t="n">
        <v>544896</v>
      </c>
      <c r="B1621" s="12" t="n">
        <v>40598</v>
      </c>
      <c r="C1621" t="n">
        <v>17867</v>
      </c>
      <c r="D1621" t="n">
        <v>1</v>
      </c>
      <c r="E1621" t="n">
        <v>2</v>
      </c>
      <c r="F1621" s="9" t="n">
        <v>25.5</v>
      </c>
    </row>
    <row r="1622">
      <c r="A1622" t="n">
        <v>544898</v>
      </c>
      <c r="B1622" s="12" t="n">
        <v>40598</v>
      </c>
      <c r="C1622" t="n">
        <v>14880</v>
      </c>
      <c r="D1622" t="n">
        <v>8</v>
      </c>
      <c r="E1622" t="n">
        <v>66</v>
      </c>
      <c r="F1622" s="9" t="n">
        <v>129.2</v>
      </c>
    </row>
    <row r="1623">
      <c r="A1623" t="n">
        <v>544899</v>
      </c>
      <c r="B1623" s="12" t="n">
        <v>40598</v>
      </c>
      <c r="C1623" t="n">
        <v>13118</v>
      </c>
      <c r="D1623" t="n">
        <v>14</v>
      </c>
      <c r="E1623" t="n">
        <v>97</v>
      </c>
      <c r="F1623" s="9" t="n">
        <v>190.93</v>
      </c>
    </row>
    <row r="1624">
      <c r="A1624" t="n">
        <v>544900</v>
      </c>
      <c r="B1624" s="12" t="n">
        <v>40598</v>
      </c>
      <c r="C1624" t="n">
        <v>15121</v>
      </c>
      <c r="D1624" t="n">
        <v>18</v>
      </c>
      <c r="E1624" t="n">
        <v>125</v>
      </c>
      <c r="F1624" s="9" t="n">
        <v>295.15</v>
      </c>
    </row>
    <row r="1625">
      <c r="A1625" t="n">
        <v>544903</v>
      </c>
      <c r="B1625" s="12" t="n">
        <v>40598</v>
      </c>
      <c r="C1625" t="n">
        <v>18065</v>
      </c>
      <c r="D1625" t="n">
        <v>23</v>
      </c>
      <c r="E1625" t="n">
        <v>139</v>
      </c>
      <c r="F1625" s="9" t="n">
        <v>405.03</v>
      </c>
    </row>
    <row r="1626">
      <c r="A1626" t="n">
        <v>544904</v>
      </c>
      <c r="B1626" s="12" t="n">
        <v>40598</v>
      </c>
      <c r="C1626" t="n">
        <v>13018</v>
      </c>
      <c r="D1626" t="n">
        <v>19</v>
      </c>
      <c r="E1626" t="n">
        <v>107</v>
      </c>
      <c r="F1626" s="9" t="n">
        <v>311.25</v>
      </c>
    </row>
    <row r="1627">
      <c r="A1627" t="n">
        <v>544905</v>
      </c>
      <c r="B1627" s="12" t="n">
        <v>40598</v>
      </c>
      <c r="C1627" t="n">
        <v>17117</v>
      </c>
      <c r="D1627" t="n">
        <v>9</v>
      </c>
      <c r="E1627" t="n">
        <v>68</v>
      </c>
      <c r="F1627" s="9" t="n">
        <v>116.2</v>
      </c>
    </row>
    <row r="1628">
      <c r="A1628" t="n">
        <v>544906</v>
      </c>
      <c r="B1628" s="12" t="n">
        <v>40598</v>
      </c>
      <c r="C1628" t="n">
        <v>17017</v>
      </c>
      <c r="D1628" t="n">
        <v>15</v>
      </c>
      <c r="E1628" t="n">
        <v>308</v>
      </c>
      <c r="F1628" s="9" t="n">
        <v>528.3200000000001</v>
      </c>
    </row>
    <row r="1629">
      <c r="A1629" t="n">
        <v>544907</v>
      </c>
      <c r="B1629" s="12" t="n">
        <v>40598</v>
      </c>
      <c r="C1629" t="n">
        <v>12945</v>
      </c>
      <c r="D1629" t="n">
        <v>23</v>
      </c>
      <c r="E1629" t="n">
        <v>165</v>
      </c>
      <c r="F1629" s="9" t="n">
        <v>462.95</v>
      </c>
    </row>
    <row r="1630">
      <c r="A1630" t="n">
        <v>544908</v>
      </c>
      <c r="B1630" s="12" t="n">
        <v>40598</v>
      </c>
      <c r="C1630" t="n">
        <v>18056</v>
      </c>
      <c r="D1630" t="n">
        <v>19</v>
      </c>
      <c r="E1630" t="n">
        <v>211</v>
      </c>
      <c r="F1630" s="9" t="n">
        <v>363.65</v>
      </c>
    </row>
    <row r="1631">
      <c r="A1631" t="n">
        <v>544909</v>
      </c>
      <c r="B1631" s="12" t="n">
        <v>40598</v>
      </c>
      <c r="C1631" t="n">
        <v>14298</v>
      </c>
      <c r="D1631" t="n">
        <v>38</v>
      </c>
      <c r="E1631" t="n">
        <v>1814</v>
      </c>
      <c r="F1631" s="9" t="n">
        <v>1991.26</v>
      </c>
    </row>
    <row r="1632">
      <c r="A1632" t="n">
        <v>544910</v>
      </c>
      <c r="B1632" s="12" t="n">
        <v>40598</v>
      </c>
      <c r="C1632" t="n">
        <v>16072</v>
      </c>
      <c r="D1632" t="n">
        <v>23</v>
      </c>
      <c r="E1632" t="n">
        <v>140</v>
      </c>
      <c r="F1632" s="9" t="n">
        <v>584.3200000000001</v>
      </c>
    </row>
    <row r="1633">
      <c r="A1633" t="n">
        <v>544911</v>
      </c>
      <c r="B1633" s="12" t="n">
        <v>40598</v>
      </c>
      <c r="C1633" t="n">
        <v>16838</v>
      </c>
      <c r="D1633" t="n">
        <v>14</v>
      </c>
      <c r="E1633" t="n">
        <v>93</v>
      </c>
      <c r="F1633" s="9" t="n">
        <v>392.12</v>
      </c>
    </row>
    <row r="1634">
      <c r="A1634" t="n">
        <v>544912</v>
      </c>
      <c r="B1634" s="12" t="n">
        <v>40598</v>
      </c>
      <c r="C1634" t="n">
        <v>18198</v>
      </c>
      <c r="D1634" t="n">
        <v>9</v>
      </c>
      <c r="E1634" t="n">
        <v>302</v>
      </c>
      <c r="F1634" s="9" t="n">
        <v>303.22</v>
      </c>
    </row>
    <row r="1635">
      <c r="A1635" t="n">
        <v>544913</v>
      </c>
      <c r="B1635" s="12" t="n">
        <v>40598</v>
      </c>
      <c r="C1635" t="n">
        <v>15543</v>
      </c>
      <c r="D1635" t="n">
        <v>28</v>
      </c>
      <c r="E1635" t="n">
        <v>86</v>
      </c>
      <c r="F1635" s="9" t="n">
        <v>127.86</v>
      </c>
    </row>
    <row r="1636">
      <c r="A1636" t="n">
        <v>544914</v>
      </c>
      <c r="B1636" s="12" t="n">
        <v>40598</v>
      </c>
      <c r="C1636" t="n">
        <v>16722</v>
      </c>
      <c r="D1636" t="n">
        <v>15</v>
      </c>
      <c r="E1636" t="n">
        <v>229</v>
      </c>
      <c r="F1636" s="9" t="n">
        <v>314.36</v>
      </c>
    </row>
    <row r="1637">
      <c r="A1637" t="n">
        <v>544915</v>
      </c>
      <c r="B1637" s="12" t="n">
        <v>40598</v>
      </c>
      <c r="C1637" t="n">
        <v>13777</v>
      </c>
      <c r="D1637" t="n">
        <v>5</v>
      </c>
      <c r="E1637" t="n">
        <v>90</v>
      </c>
      <c r="F1637" s="9" t="n">
        <v>179.04</v>
      </c>
    </row>
    <row r="1638">
      <c r="A1638" t="n">
        <v>544916</v>
      </c>
      <c r="B1638" s="12" t="n">
        <v>40598</v>
      </c>
      <c r="C1638" t="n">
        <v>17377</v>
      </c>
      <c r="D1638" t="n">
        <v>19</v>
      </c>
      <c r="E1638" t="n">
        <v>89</v>
      </c>
      <c r="F1638" s="9" t="n">
        <v>132.17</v>
      </c>
    </row>
    <row r="1639">
      <c r="A1639" t="n">
        <v>544917</v>
      </c>
      <c r="B1639" s="12" t="n">
        <v>40598</v>
      </c>
      <c r="C1639" t="n">
        <v>13751</v>
      </c>
      <c r="D1639" t="n">
        <v>9</v>
      </c>
      <c r="E1639" t="n">
        <v>152</v>
      </c>
      <c r="F1639" s="9" t="n">
        <v>296.25</v>
      </c>
    </row>
    <row r="1640">
      <c r="A1640" t="n">
        <v>544918</v>
      </c>
      <c r="B1640" s="12" t="n">
        <v>40598</v>
      </c>
      <c r="C1640" t="n">
        <v>13081</v>
      </c>
      <c r="D1640" t="n">
        <v>49</v>
      </c>
      <c r="E1640" t="n">
        <v>561</v>
      </c>
      <c r="F1640" s="9" t="n">
        <v>836.24</v>
      </c>
    </row>
    <row r="1641">
      <c r="A1641" t="n">
        <v>544919</v>
      </c>
      <c r="B1641" s="12" t="n">
        <v>40598</v>
      </c>
      <c r="C1641" t="n">
        <v>13725</v>
      </c>
      <c r="D1641" t="n">
        <v>10</v>
      </c>
      <c r="E1641" t="n">
        <v>98</v>
      </c>
      <c r="F1641" s="9" t="n">
        <v>147.3</v>
      </c>
    </row>
    <row r="1642">
      <c r="A1642" t="n">
        <v>544920</v>
      </c>
      <c r="B1642" s="12" t="n">
        <v>40598</v>
      </c>
      <c r="C1642" t="n">
        <v>13081</v>
      </c>
      <c r="D1642" t="n">
        <v>24</v>
      </c>
      <c r="E1642" t="n">
        <v>221</v>
      </c>
      <c r="F1642" s="9" t="n">
        <v>736.95</v>
      </c>
    </row>
    <row r="1643">
      <c r="A1643" t="n">
        <v>544921</v>
      </c>
      <c r="B1643" s="12" t="n">
        <v>40598</v>
      </c>
      <c r="C1643" t="n">
        <v>17090</v>
      </c>
      <c r="D1643" t="n">
        <v>11</v>
      </c>
      <c r="E1643" t="n">
        <v>208</v>
      </c>
      <c r="F1643" s="9" t="n">
        <v>400.8</v>
      </c>
    </row>
    <row r="1644">
      <c r="A1644" t="n">
        <v>544922</v>
      </c>
      <c r="B1644" s="12" t="n">
        <v>40598</v>
      </c>
      <c r="C1644" t="n">
        <v>15847</v>
      </c>
      <c r="D1644" t="n">
        <v>9</v>
      </c>
      <c r="E1644" t="n">
        <v>348</v>
      </c>
      <c r="F1644" s="9" t="n">
        <v>180.68</v>
      </c>
    </row>
    <row r="1645">
      <c r="A1645" t="n">
        <v>544923</v>
      </c>
      <c r="B1645" s="12" t="n">
        <v>40598</v>
      </c>
      <c r="C1645" t="n">
        <v>12877</v>
      </c>
      <c r="D1645" t="n">
        <v>1</v>
      </c>
      <c r="E1645" t="n">
        <v>16</v>
      </c>
      <c r="F1645" s="9" t="n">
        <v>79.2</v>
      </c>
    </row>
    <row r="1646">
      <c r="A1646" t="n">
        <v>544924</v>
      </c>
      <c r="B1646" s="12" t="n">
        <v>40598</v>
      </c>
      <c r="C1646" t="n">
        <v>13851</v>
      </c>
      <c r="D1646" t="n">
        <v>17</v>
      </c>
      <c r="E1646" t="n">
        <v>150</v>
      </c>
      <c r="F1646" s="9" t="n">
        <v>246.32</v>
      </c>
    </row>
    <row r="1647">
      <c r="A1647" t="n">
        <v>544925</v>
      </c>
      <c r="B1647" s="12" t="n">
        <v>40598</v>
      </c>
      <c r="C1647" t="n">
        <v>16997</v>
      </c>
      <c r="D1647" t="n">
        <v>4</v>
      </c>
      <c r="E1647" t="n">
        <v>120</v>
      </c>
      <c r="F1647" s="9" t="n">
        <v>234</v>
      </c>
    </row>
    <row r="1648">
      <c r="A1648" t="n">
        <v>544926</v>
      </c>
      <c r="B1648" s="12" t="n">
        <v>40598</v>
      </c>
      <c r="C1648" t="n">
        <v>13468</v>
      </c>
      <c r="D1648" t="n">
        <v>6</v>
      </c>
      <c r="E1648" t="n">
        <v>32</v>
      </c>
      <c r="F1648" s="9" t="n">
        <v>105.2</v>
      </c>
    </row>
    <row r="1649">
      <c r="A1649" t="n">
        <v>544929</v>
      </c>
      <c r="B1649" s="12" t="n">
        <v>40598</v>
      </c>
      <c r="C1649" t="n">
        <v>15189</v>
      </c>
      <c r="D1649" t="n">
        <v>3</v>
      </c>
      <c r="E1649" t="n">
        <v>100</v>
      </c>
      <c r="F1649" s="9" t="n">
        <v>310.92</v>
      </c>
    </row>
    <row r="1650">
      <c r="A1650" t="n">
        <v>544930</v>
      </c>
      <c r="B1650" s="12" t="n">
        <v>40598</v>
      </c>
      <c r="C1650" t="n">
        <v>17472</v>
      </c>
      <c r="D1650" t="n">
        <v>51</v>
      </c>
      <c r="E1650" t="n">
        <v>141</v>
      </c>
      <c r="F1650" s="9" t="n">
        <v>189.56</v>
      </c>
    </row>
    <row r="1651">
      <c r="A1651" t="n">
        <v>544932</v>
      </c>
      <c r="B1651" s="12" t="n">
        <v>40599</v>
      </c>
      <c r="C1651" t="n">
        <v>16133</v>
      </c>
      <c r="D1651" t="n">
        <v>11</v>
      </c>
      <c r="E1651" t="n">
        <v>144</v>
      </c>
      <c r="F1651" s="9" t="n">
        <v>307.2</v>
      </c>
    </row>
    <row r="1652">
      <c r="A1652" t="n">
        <v>544934</v>
      </c>
      <c r="B1652" s="12" t="n">
        <v>40599</v>
      </c>
      <c r="C1652" t="n">
        <v>13345</v>
      </c>
      <c r="D1652" t="n">
        <v>19</v>
      </c>
      <c r="E1652" t="n">
        <v>140</v>
      </c>
      <c r="F1652" s="9" t="n">
        <v>339.5</v>
      </c>
    </row>
    <row r="1653">
      <c r="A1653" t="n">
        <v>544935</v>
      </c>
      <c r="B1653" s="12" t="n">
        <v>40599</v>
      </c>
      <c r="C1653" t="n">
        <v>13870</v>
      </c>
      <c r="D1653" t="n">
        <v>34</v>
      </c>
      <c r="E1653" t="n">
        <v>384</v>
      </c>
      <c r="F1653" s="9" t="n">
        <v>544.03</v>
      </c>
    </row>
    <row r="1654">
      <c r="A1654" t="n">
        <v>544936</v>
      </c>
      <c r="B1654" s="12" t="n">
        <v>40599</v>
      </c>
      <c r="C1654" t="n">
        <v>15769</v>
      </c>
      <c r="D1654" t="n">
        <v>1</v>
      </c>
      <c r="E1654" t="n">
        <v>204</v>
      </c>
      <c r="F1654" s="9" t="n">
        <v>1295.4</v>
      </c>
    </row>
    <row r="1655">
      <c r="A1655" t="n">
        <v>544937</v>
      </c>
      <c r="B1655" s="12" t="n">
        <v>40599</v>
      </c>
      <c r="C1655" t="n">
        <v>12839</v>
      </c>
      <c r="D1655" t="n">
        <v>20</v>
      </c>
      <c r="E1655" t="n">
        <v>212</v>
      </c>
      <c r="F1655" s="9" t="n">
        <v>351.56</v>
      </c>
    </row>
    <row r="1656">
      <c r="A1656" t="n">
        <v>544939</v>
      </c>
      <c r="B1656" s="12" t="n">
        <v>40599</v>
      </c>
      <c r="C1656" t="n">
        <v>17034</v>
      </c>
      <c r="D1656" t="n">
        <v>6</v>
      </c>
      <c r="E1656" t="n">
        <v>98</v>
      </c>
      <c r="F1656" s="9" t="n">
        <v>141.8</v>
      </c>
    </row>
    <row r="1657">
      <c r="A1657" t="n">
        <v>544940</v>
      </c>
      <c r="B1657" s="12" t="n">
        <v>40599</v>
      </c>
      <c r="C1657" t="n">
        <v>16592</v>
      </c>
      <c r="D1657" t="n">
        <v>29</v>
      </c>
      <c r="E1657" t="n">
        <v>334</v>
      </c>
      <c r="F1657" s="9" t="n">
        <v>455.28</v>
      </c>
    </row>
    <row r="1658">
      <c r="A1658" t="n">
        <v>544941</v>
      </c>
      <c r="B1658" s="12" t="n">
        <v>40599</v>
      </c>
      <c r="C1658" t="n">
        <v>12841</v>
      </c>
      <c r="D1658" t="n">
        <v>11</v>
      </c>
      <c r="E1658" t="n">
        <v>120</v>
      </c>
      <c r="F1658" s="9" t="n">
        <v>169.94</v>
      </c>
    </row>
    <row r="1659">
      <c r="A1659" t="n">
        <v>544942</v>
      </c>
      <c r="B1659" s="12" t="n">
        <v>40599</v>
      </c>
      <c r="C1659" t="n">
        <v>15544</v>
      </c>
      <c r="D1659" t="n">
        <v>24</v>
      </c>
      <c r="E1659" t="n">
        <v>304</v>
      </c>
      <c r="F1659" s="9" t="n">
        <v>365.1</v>
      </c>
    </row>
    <row r="1660">
      <c r="A1660" t="n">
        <v>544943</v>
      </c>
      <c r="B1660" s="12" t="n">
        <v>40599</v>
      </c>
      <c r="C1660" t="n">
        <v>15845</v>
      </c>
      <c r="D1660" t="n">
        <v>27</v>
      </c>
      <c r="E1660" t="n">
        <v>358</v>
      </c>
      <c r="F1660" s="9" t="n">
        <v>929.22</v>
      </c>
    </row>
    <row r="1661">
      <c r="A1661" t="n">
        <v>544944</v>
      </c>
      <c r="B1661" s="12" t="n">
        <v>40599</v>
      </c>
      <c r="C1661" t="n">
        <v>14541</v>
      </c>
      <c r="D1661" t="n">
        <v>17</v>
      </c>
      <c r="E1661" t="n">
        <v>96</v>
      </c>
      <c r="F1661" s="9" t="n">
        <v>292.4</v>
      </c>
    </row>
    <row r="1662">
      <c r="A1662" t="n">
        <v>544945</v>
      </c>
      <c r="B1662" s="12" t="n">
        <v>40599</v>
      </c>
      <c r="C1662" t="n">
        <v>17735</v>
      </c>
      <c r="D1662" t="n">
        <v>48</v>
      </c>
      <c r="E1662" t="n">
        <v>508</v>
      </c>
      <c r="F1662" s="9" t="n">
        <v>847.38</v>
      </c>
    </row>
    <row r="1663">
      <c r="A1663" t="n">
        <v>544968</v>
      </c>
      <c r="B1663" s="12" t="n">
        <v>40599</v>
      </c>
      <c r="C1663" t="n">
        <v>13458</v>
      </c>
      <c r="D1663" t="n">
        <v>21</v>
      </c>
      <c r="E1663" t="n">
        <v>350</v>
      </c>
      <c r="F1663" s="9" t="n">
        <v>676.92</v>
      </c>
    </row>
    <row r="1664">
      <c r="A1664" t="n">
        <v>544969</v>
      </c>
      <c r="B1664" s="12" t="n">
        <v>40599</v>
      </c>
      <c r="C1664" t="n">
        <v>15712</v>
      </c>
      <c r="D1664" t="n">
        <v>18</v>
      </c>
      <c r="E1664" t="n">
        <v>109</v>
      </c>
      <c r="F1664" s="9" t="n">
        <v>299.8</v>
      </c>
    </row>
    <row r="1665">
      <c r="A1665" t="n">
        <v>544970</v>
      </c>
      <c r="B1665" s="12" t="n">
        <v>40599</v>
      </c>
      <c r="C1665" t="n">
        <v>13362</v>
      </c>
      <c r="D1665" t="n">
        <v>52</v>
      </c>
      <c r="E1665" t="n">
        <v>336</v>
      </c>
      <c r="F1665" s="9" t="n">
        <v>812.7</v>
      </c>
    </row>
    <row r="1666">
      <c r="A1666" t="n">
        <v>544998</v>
      </c>
      <c r="B1666" s="12" t="n">
        <v>40599</v>
      </c>
      <c r="C1666" t="n">
        <v>14470</v>
      </c>
      <c r="D1666" t="n">
        <v>35</v>
      </c>
      <c r="E1666" t="n">
        <v>138</v>
      </c>
      <c r="F1666" s="9" t="n">
        <v>297.64</v>
      </c>
    </row>
    <row r="1667">
      <c r="A1667" t="n">
        <v>544999</v>
      </c>
      <c r="B1667" s="12" t="n">
        <v>40599</v>
      </c>
      <c r="C1667" t="n">
        <v>17388</v>
      </c>
      <c r="D1667" t="n">
        <v>1</v>
      </c>
      <c r="E1667" t="n">
        <v>360</v>
      </c>
      <c r="F1667" s="9" t="n">
        <v>381.6</v>
      </c>
    </row>
    <row r="1668">
      <c r="A1668" t="n">
        <v>545000</v>
      </c>
      <c r="B1668" s="12" t="n">
        <v>40599</v>
      </c>
      <c r="C1668" t="n">
        <v>15281</v>
      </c>
      <c r="D1668" t="n">
        <v>12</v>
      </c>
      <c r="E1668" t="n">
        <v>85</v>
      </c>
      <c r="F1668" s="9" t="n">
        <v>234.15</v>
      </c>
    </row>
    <row r="1669">
      <c r="A1669" t="n">
        <v>545001</v>
      </c>
      <c r="B1669" s="12" t="n">
        <v>40599</v>
      </c>
      <c r="C1669" t="n">
        <v>16841</v>
      </c>
      <c r="D1669" t="n">
        <v>22</v>
      </c>
      <c r="E1669" t="n">
        <v>230</v>
      </c>
      <c r="F1669" s="9" t="n">
        <v>317.38</v>
      </c>
    </row>
    <row r="1670">
      <c r="A1670" t="n">
        <v>545002</v>
      </c>
      <c r="B1670" s="12" t="n">
        <v>40599</v>
      </c>
      <c r="C1670" t="n">
        <v>13001</v>
      </c>
      <c r="D1670" t="n">
        <v>5</v>
      </c>
      <c r="E1670" t="n">
        <v>220</v>
      </c>
      <c r="F1670" s="9" t="n">
        <v>278.28</v>
      </c>
    </row>
    <row r="1671">
      <c r="A1671" t="n">
        <v>545004</v>
      </c>
      <c r="B1671" s="12" t="n">
        <v>40599</v>
      </c>
      <c r="C1671" t="n">
        <v>13753</v>
      </c>
      <c r="D1671" t="n">
        <v>35</v>
      </c>
      <c r="E1671" t="n">
        <v>512</v>
      </c>
      <c r="F1671" s="9" t="n">
        <v>741.26</v>
      </c>
    </row>
    <row r="1672">
      <c r="A1672" t="n">
        <v>545011</v>
      </c>
      <c r="B1672" s="12" t="n">
        <v>40599</v>
      </c>
      <c r="C1672" t="n">
        <v>13666</v>
      </c>
      <c r="D1672" t="n">
        <v>7</v>
      </c>
      <c r="E1672" t="n">
        <v>13</v>
      </c>
      <c r="F1672" s="9" t="n">
        <v>43.65</v>
      </c>
    </row>
    <row r="1673">
      <c r="A1673" t="n">
        <v>545012</v>
      </c>
      <c r="B1673" s="12" t="n">
        <v>40599</v>
      </c>
      <c r="C1673" t="n">
        <v>13666</v>
      </c>
      <c r="D1673" t="n">
        <v>1</v>
      </c>
      <c r="E1673" t="n">
        <v>24</v>
      </c>
      <c r="F1673" s="9" t="n">
        <v>20.4</v>
      </c>
    </row>
    <row r="1674">
      <c r="A1674" t="n">
        <v>545013</v>
      </c>
      <c r="B1674" s="12" t="n">
        <v>40599</v>
      </c>
      <c r="C1674" t="n">
        <v>13093</v>
      </c>
      <c r="D1674" t="n">
        <v>17</v>
      </c>
      <c r="E1674" t="n">
        <v>283</v>
      </c>
      <c r="F1674" s="9" t="n">
        <v>467.52</v>
      </c>
    </row>
    <row r="1675">
      <c r="A1675" t="n">
        <v>545014</v>
      </c>
      <c r="B1675" s="12" t="n">
        <v>40599</v>
      </c>
      <c r="C1675" t="n">
        <v>18223</v>
      </c>
      <c r="D1675" t="n">
        <v>27</v>
      </c>
      <c r="E1675" t="n">
        <v>211</v>
      </c>
      <c r="F1675" s="9" t="n">
        <v>502.85</v>
      </c>
    </row>
    <row r="1676">
      <c r="A1676" t="n">
        <v>545015</v>
      </c>
      <c r="B1676" s="12" t="n">
        <v>40599</v>
      </c>
      <c r="C1676" t="n">
        <v>13742</v>
      </c>
      <c r="D1676" t="n">
        <v>10</v>
      </c>
      <c r="E1676" t="n">
        <v>51</v>
      </c>
      <c r="F1676" s="9" t="n">
        <v>176.05</v>
      </c>
    </row>
    <row r="1677">
      <c r="A1677" t="n">
        <v>545016</v>
      </c>
      <c r="B1677" s="12" t="n">
        <v>40599</v>
      </c>
      <c r="C1677" t="n">
        <v>16473</v>
      </c>
      <c r="D1677" t="n">
        <v>5</v>
      </c>
      <c r="E1677" t="n">
        <v>67</v>
      </c>
      <c r="F1677" s="9" t="n">
        <v>68.40000000000001</v>
      </c>
    </row>
    <row r="1678">
      <c r="A1678" t="n">
        <v>545018</v>
      </c>
      <c r="B1678" s="12" t="n">
        <v>40599</v>
      </c>
      <c r="C1678" t="n">
        <v>14481</v>
      </c>
      <c r="D1678" t="n">
        <v>12</v>
      </c>
      <c r="E1678" t="n">
        <v>234</v>
      </c>
      <c r="F1678" s="9" t="n">
        <v>302.86</v>
      </c>
    </row>
    <row r="1679">
      <c r="A1679" t="n">
        <v>545019</v>
      </c>
      <c r="B1679" s="12" t="n">
        <v>40599</v>
      </c>
      <c r="C1679" t="n">
        <v>15093</v>
      </c>
      <c r="D1679" t="n">
        <v>29</v>
      </c>
      <c r="E1679" t="n">
        <v>813</v>
      </c>
      <c r="F1679" s="9" t="n">
        <v>759.08</v>
      </c>
    </row>
    <row r="1680">
      <c r="A1680" t="n">
        <v>545020</v>
      </c>
      <c r="B1680" s="12" t="n">
        <v>40599</v>
      </c>
      <c r="C1680" t="n">
        <v>13792</v>
      </c>
      <c r="D1680" t="n">
        <v>4</v>
      </c>
      <c r="E1680" t="n">
        <v>28</v>
      </c>
      <c r="F1680" s="9" t="n">
        <v>74.59999999999999</v>
      </c>
    </row>
    <row r="1681">
      <c r="A1681" t="n">
        <v>545021</v>
      </c>
      <c r="B1681" s="12" t="n">
        <v>40599</v>
      </c>
      <c r="C1681" t="n">
        <v>17663</v>
      </c>
      <c r="D1681" t="n">
        <v>19</v>
      </c>
      <c r="E1681" t="n">
        <v>179</v>
      </c>
      <c r="F1681" s="9" t="n">
        <v>371.39</v>
      </c>
    </row>
    <row r="1682">
      <c r="A1682" t="n">
        <v>545022</v>
      </c>
      <c r="B1682" s="12" t="n">
        <v>40599</v>
      </c>
      <c r="C1682" t="n">
        <v>12921</v>
      </c>
      <c r="D1682" t="n">
        <v>30</v>
      </c>
      <c r="E1682" t="n">
        <v>229</v>
      </c>
      <c r="F1682" s="9" t="n">
        <v>522.75</v>
      </c>
    </row>
    <row r="1683">
      <c r="A1683" t="n">
        <v>545023</v>
      </c>
      <c r="B1683" s="12" t="n">
        <v>40599</v>
      </c>
      <c r="C1683" t="n">
        <v>12921</v>
      </c>
      <c r="D1683" t="n">
        <v>41</v>
      </c>
      <c r="E1683" t="n">
        <v>552</v>
      </c>
      <c r="F1683" s="9" t="n">
        <v>678.15</v>
      </c>
    </row>
    <row r="1684">
      <c r="A1684" t="n">
        <v>545026</v>
      </c>
      <c r="B1684" s="12" t="n">
        <v>40599</v>
      </c>
      <c r="C1684" t="n">
        <v>15939</v>
      </c>
      <c r="D1684" t="n">
        <v>4</v>
      </c>
      <c r="E1684" t="n">
        <v>204</v>
      </c>
      <c r="F1684" s="9" t="n">
        <v>247.8</v>
      </c>
    </row>
    <row r="1685">
      <c r="A1685" t="n">
        <v>545028</v>
      </c>
      <c r="B1685" s="12" t="n">
        <v>40599</v>
      </c>
      <c r="C1685" t="n">
        <v>13973</v>
      </c>
      <c r="D1685" t="n">
        <v>11</v>
      </c>
      <c r="E1685" t="n">
        <v>109</v>
      </c>
      <c r="F1685" s="9" t="n">
        <v>264.7</v>
      </c>
    </row>
    <row r="1686">
      <c r="A1686" t="n">
        <v>545029</v>
      </c>
      <c r="B1686" s="12" t="n">
        <v>40599</v>
      </c>
      <c r="C1686" t="n">
        <v>14541</v>
      </c>
      <c r="D1686" t="n">
        <v>2</v>
      </c>
      <c r="E1686" t="n">
        <v>20</v>
      </c>
      <c r="F1686" s="9" t="n">
        <v>69</v>
      </c>
    </row>
    <row r="1687">
      <c r="A1687" t="n">
        <v>545030</v>
      </c>
      <c r="B1687" s="12" t="n">
        <v>40599</v>
      </c>
      <c r="C1687" t="n">
        <v>13798</v>
      </c>
      <c r="D1687" t="n">
        <v>5</v>
      </c>
      <c r="E1687" t="n">
        <v>396</v>
      </c>
      <c r="F1687" s="9" t="n">
        <v>532.72</v>
      </c>
    </row>
    <row r="1688">
      <c r="A1688" t="n">
        <v>545031</v>
      </c>
      <c r="B1688" s="12" t="n">
        <v>40599</v>
      </c>
      <c r="C1688" t="n">
        <v>15990</v>
      </c>
      <c r="D1688" t="n">
        <v>23</v>
      </c>
      <c r="E1688" t="n">
        <v>171</v>
      </c>
      <c r="F1688" s="9" t="n">
        <v>401.37</v>
      </c>
    </row>
    <row r="1689">
      <c r="A1689" t="n">
        <v>545032</v>
      </c>
      <c r="B1689" s="12" t="n">
        <v>40599</v>
      </c>
      <c r="C1689" t="n">
        <v>14051</v>
      </c>
      <c r="D1689" t="n">
        <v>7</v>
      </c>
      <c r="E1689" t="n">
        <v>100</v>
      </c>
      <c r="F1689" s="9" t="n">
        <v>476.8</v>
      </c>
    </row>
    <row r="1690">
      <c r="A1690" t="n">
        <v>545035</v>
      </c>
      <c r="B1690" s="12" t="n">
        <v>40599</v>
      </c>
      <c r="C1690" t="n">
        <v>15078</v>
      </c>
      <c r="D1690" t="n">
        <v>18</v>
      </c>
      <c r="E1690" t="n">
        <v>202</v>
      </c>
      <c r="F1690" s="9" t="n">
        <v>430.26</v>
      </c>
    </row>
    <row r="1691">
      <c r="A1691" t="n">
        <v>545036</v>
      </c>
      <c r="B1691" s="12" t="n">
        <v>40599</v>
      </c>
      <c r="C1691" t="n">
        <v>14573</v>
      </c>
      <c r="D1691" t="n">
        <v>28</v>
      </c>
      <c r="E1691" t="n">
        <v>39</v>
      </c>
      <c r="F1691" s="9" t="n">
        <v>168.6</v>
      </c>
    </row>
    <row r="1692">
      <c r="A1692" t="n">
        <v>545037</v>
      </c>
      <c r="B1692" s="12" t="n">
        <v>40601</v>
      </c>
      <c r="C1692" t="n">
        <v>14532</v>
      </c>
      <c r="D1692" t="n">
        <v>21</v>
      </c>
      <c r="E1692" t="n">
        <v>66</v>
      </c>
      <c r="F1692" s="9" t="n">
        <v>386.9</v>
      </c>
    </row>
    <row r="1693">
      <c r="A1693" t="n">
        <v>545038</v>
      </c>
      <c r="B1693" s="12" t="n">
        <v>40601</v>
      </c>
      <c r="C1693" t="n">
        <v>13684</v>
      </c>
      <c r="D1693" t="n">
        <v>29</v>
      </c>
      <c r="E1693" t="n">
        <v>38</v>
      </c>
      <c r="F1693" s="9" t="n">
        <v>65.13</v>
      </c>
    </row>
    <row r="1694">
      <c r="A1694" t="n">
        <v>545039</v>
      </c>
      <c r="B1694" s="12" t="n">
        <v>40601</v>
      </c>
      <c r="C1694" t="n">
        <v>17243</v>
      </c>
      <c r="D1694" t="n">
        <v>19</v>
      </c>
      <c r="E1694" t="n">
        <v>145</v>
      </c>
      <c r="F1694" s="9" t="n">
        <v>344.05</v>
      </c>
    </row>
    <row r="1695">
      <c r="A1695" t="n">
        <v>545041</v>
      </c>
      <c r="B1695" s="12" t="n">
        <v>40601</v>
      </c>
      <c r="C1695" t="n">
        <v>14952</v>
      </c>
      <c r="D1695" t="n">
        <v>16</v>
      </c>
      <c r="E1695" t="n">
        <v>209</v>
      </c>
      <c r="F1695" s="9" t="n">
        <v>524.95</v>
      </c>
    </row>
    <row r="1696">
      <c r="A1696" t="n">
        <v>545042</v>
      </c>
      <c r="B1696" s="12" t="n">
        <v>40601</v>
      </c>
      <c r="C1696" t="n">
        <v>13261</v>
      </c>
      <c r="D1696" t="n">
        <v>8</v>
      </c>
      <c r="E1696" t="n">
        <v>190</v>
      </c>
      <c r="F1696" s="9" t="n">
        <v>845.1</v>
      </c>
    </row>
    <row r="1697">
      <c r="A1697" t="n">
        <v>545043</v>
      </c>
      <c r="B1697" s="12" t="n">
        <v>40601</v>
      </c>
      <c r="C1697" t="n">
        <v>16407</v>
      </c>
      <c r="D1697" t="n">
        <v>20</v>
      </c>
      <c r="E1697" t="n">
        <v>78</v>
      </c>
      <c r="F1697" s="9" t="n">
        <v>197.15</v>
      </c>
    </row>
    <row r="1698">
      <c r="A1698" t="n">
        <v>545044</v>
      </c>
      <c r="B1698" s="12" t="n">
        <v>40601</v>
      </c>
      <c r="C1698" t="n">
        <v>15738</v>
      </c>
      <c r="D1698" t="n">
        <v>14</v>
      </c>
      <c r="E1698" t="n">
        <v>204</v>
      </c>
      <c r="F1698" s="9" t="n">
        <v>333.92</v>
      </c>
    </row>
    <row r="1699">
      <c r="A1699" t="n">
        <v>545045</v>
      </c>
      <c r="B1699" s="12" t="n">
        <v>40601</v>
      </c>
      <c r="C1699" t="n">
        <v>15708</v>
      </c>
      <c r="D1699" t="n">
        <v>62</v>
      </c>
      <c r="E1699" t="n">
        <v>248</v>
      </c>
      <c r="F1699" s="9" t="n">
        <v>592.55</v>
      </c>
    </row>
    <row r="1700">
      <c r="A1700" t="n">
        <v>545046</v>
      </c>
      <c r="B1700" s="12" t="n">
        <v>40601</v>
      </c>
      <c r="C1700" t="n">
        <v>16598</v>
      </c>
      <c r="D1700" t="n">
        <v>10</v>
      </c>
      <c r="E1700" t="n">
        <v>73</v>
      </c>
      <c r="F1700" s="9" t="n">
        <v>145.05</v>
      </c>
    </row>
    <row r="1701">
      <c r="A1701" t="n">
        <v>545047</v>
      </c>
      <c r="B1701" s="12" t="n">
        <v>40601</v>
      </c>
      <c r="C1701" t="n">
        <v>14147</v>
      </c>
      <c r="D1701" t="n">
        <v>2</v>
      </c>
      <c r="E1701" t="n">
        <v>40</v>
      </c>
      <c r="F1701" s="9" t="n">
        <v>182.8</v>
      </c>
    </row>
    <row r="1702">
      <c r="A1702" t="n">
        <v>545048</v>
      </c>
      <c r="B1702" s="12" t="n">
        <v>40601</v>
      </c>
      <c r="C1702" t="n">
        <v>14810</v>
      </c>
      <c r="D1702" t="n">
        <v>24</v>
      </c>
      <c r="E1702" t="n">
        <v>87</v>
      </c>
      <c r="F1702" s="9" t="n">
        <v>180.65</v>
      </c>
    </row>
    <row r="1703">
      <c r="A1703" t="n">
        <v>545049</v>
      </c>
      <c r="B1703" s="12" t="n">
        <v>40601</v>
      </c>
      <c r="C1703" t="n">
        <v>15046</v>
      </c>
      <c r="D1703" t="n">
        <v>6</v>
      </c>
      <c r="E1703" t="n">
        <v>101</v>
      </c>
      <c r="F1703" s="9" t="n">
        <v>109.85</v>
      </c>
    </row>
    <row r="1704">
      <c r="A1704" t="n">
        <v>545050</v>
      </c>
      <c r="B1704" s="12" t="n">
        <v>40601</v>
      </c>
      <c r="C1704" t="n">
        <v>15951</v>
      </c>
      <c r="D1704" t="n">
        <v>22</v>
      </c>
      <c r="E1704" t="n">
        <v>174</v>
      </c>
      <c r="F1704" s="9" t="n">
        <v>375.17</v>
      </c>
    </row>
    <row r="1705">
      <c r="A1705" t="n">
        <v>545052</v>
      </c>
      <c r="B1705" s="12" t="n">
        <v>40601</v>
      </c>
      <c r="C1705" t="n">
        <v>13971</v>
      </c>
      <c r="D1705" t="n">
        <v>16</v>
      </c>
      <c r="E1705" t="n">
        <v>260</v>
      </c>
      <c r="F1705" s="9" t="n">
        <v>333.48</v>
      </c>
    </row>
    <row r="1706">
      <c r="A1706" t="n">
        <v>545053</v>
      </c>
      <c r="B1706" s="12" t="n">
        <v>40601</v>
      </c>
      <c r="C1706" t="n">
        <v>17516</v>
      </c>
      <c r="D1706" t="n">
        <v>62</v>
      </c>
      <c r="E1706" t="n">
        <v>209</v>
      </c>
      <c r="F1706" s="9" t="n">
        <v>318.03</v>
      </c>
    </row>
    <row r="1707">
      <c r="A1707" t="n">
        <v>545054</v>
      </c>
      <c r="B1707" s="12" t="n">
        <v>40601</v>
      </c>
      <c r="C1707" t="n">
        <v>14472</v>
      </c>
      <c r="D1707" t="n">
        <v>64</v>
      </c>
      <c r="E1707" t="n">
        <v>288</v>
      </c>
      <c r="F1707" s="9" t="n">
        <v>397.92</v>
      </c>
    </row>
    <row r="1708">
      <c r="A1708" t="n">
        <v>545055</v>
      </c>
      <c r="B1708" s="12" t="n">
        <v>40601</v>
      </c>
      <c r="C1708" t="n">
        <v>17516</v>
      </c>
      <c r="D1708" t="n">
        <v>1</v>
      </c>
      <c r="E1708" t="n">
        <v>4</v>
      </c>
      <c r="F1708" s="9" t="n">
        <v>6.6</v>
      </c>
    </row>
    <row r="1709">
      <c r="A1709" t="n">
        <v>545056</v>
      </c>
      <c r="B1709" s="12" t="n">
        <v>40601</v>
      </c>
      <c r="C1709" t="n">
        <v>16745</v>
      </c>
      <c r="D1709" t="n">
        <v>22</v>
      </c>
      <c r="E1709" t="n">
        <v>505</v>
      </c>
      <c r="F1709" s="9" t="n">
        <v>486.65</v>
      </c>
    </row>
    <row r="1710">
      <c r="A1710" t="n">
        <v>545057</v>
      </c>
      <c r="B1710" s="12" t="n">
        <v>40601</v>
      </c>
      <c r="C1710" t="n">
        <v>13630</v>
      </c>
      <c r="D1710" t="n">
        <v>13</v>
      </c>
      <c r="E1710" t="n">
        <v>140</v>
      </c>
      <c r="F1710" s="9" t="n">
        <v>299.14</v>
      </c>
    </row>
    <row r="1711">
      <c r="A1711" t="n">
        <v>545058</v>
      </c>
      <c r="B1711" s="12" t="n">
        <v>40601</v>
      </c>
      <c r="C1711" t="n">
        <v>13767</v>
      </c>
      <c r="D1711" t="n">
        <v>12</v>
      </c>
      <c r="E1711" t="n">
        <v>169</v>
      </c>
      <c r="F1711" s="9" t="n">
        <v>317.87</v>
      </c>
    </row>
    <row r="1712">
      <c r="A1712" t="n">
        <v>545059</v>
      </c>
      <c r="B1712" s="12" t="n">
        <v>40601</v>
      </c>
      <c r="C1712" t="n">
        <v>14157</v>
      </c>
      <c r="D1712" t="n">
        <v>37</v>
      </c>
      <c r="E1712" t="n">
        <v>186</v>
      </c>
      <c r="F1712" s="9" t="n">
        <v>269.18</v>
      </c>
    </row>
    <row r="1713">
      <c r="A1713" t="n">
        <v>545060</v>
      </c>
      <c r="B1713" s="12" t="n">
        <v>40601</v>
      </c>
      <c r="C1713" t="n">
        <v>15547</v>
      </c>
      <c r="D1713" t="n">
        <v>62</v>
      </c>
      <c r="E1713" t="n">
        <v>268</v>
      </c>
      <c r="F1713" s="9" t="n">
        <v>392.84</v>
      </c>
    </row>
    <row r="1714">
      <c r="A1714" t="n">
        <v>545061</v>
      </c>
      <c r="B1714" s="12" t="n">
        <v>40601</v>
      </c>
      <c r="C1714" t="n">
        <v>15547</v>
      </c>
      <c r="D1714" t="n">
        <v>1</v>
      </c>
      <c r="E1714" t="n">
        <v>1</v>
      </c>
      <c r="F1714" s="9" t="n">
        <v>14.95</v>
      </c>
    </row>
    <row r="1715">
      <c r="A1715" t="n">
        <v>545062</v>
      </c>
      <c r="B1715" s="12" t="n">
        <v>40601</v>
      </c>
      <c r="C1715" t="n">
        <v>12748</v>
      </c>
      <c r="D1715" t="n">
        <v>64</v>
      </c>
      <c r="E1715" t="n">
        <v>99</v>
      </c>
      <c r="F1715" s="9" t="n">
        <v>267.2</v>
      </c>
    </row>
    <row r="1716">
      <c r="A1716" t="n">
        <v>545063</v>
      </c>
      <c r="B1716" s="12" t="n">
        <v>40601</v>
      </c>
      <c r="C1716" t="n">
        <v>14606</v>
      </c>
      <c r="D1716" t="n">
        <v>36</v>
      </c>
      <c r="E1716" t="n">
        <v>47</v>
      </c>
      <c r="F1716" s="9" t="n">
        <v>134.72</v>
      </c>
    </row>
    <row r="1717">
      <c r="A1717" t="n">
        <v>545064</v>
      </c>
      <c r="B1717" s="12" t="n">
        <v>40601</v>
      </c>
      <c r="C1717" t="n">
        <v>13636</v>
      </c>
      <c r="D1717" t="n">
        <v>11</v>
      </c>
      <c r="E1717" t="n">
        <v>65</v>
      </c>
      <c r="F1717" s="9" t="n">
        <v>154.5</v>
      </c>
    </row>
    <row r="1718">
      <c r="A1718" t="n">
        <v>545066</v>
      </c>
      <c r="B1718" s="12" t="n">
        <v>40601</v>
      </c>
      <c r="C1718" t="n">
        <v>13610</v>
      </c>
      <c r="D1718" t="n">
        <v>40</v>
      </c>
      <c r="E1718" t="n">
        <v>103</v>
      </c>
      <c r="F1718" s="9" t="n">
        <v>234.12</v>
      </c>
    </row>
    <row r="1719">
      <c r="A1719" t="n">
        <v>545067</v>
      </c>
      <c r="B1719" s="12" t="n">
        <v>40601</v>
      </c>
      <c r="C1719" t="n">
        <v>17894</v>
      </c>
      <c r="D1719" t="n">
        <v>29</v>
      </c>
      <c r="E1719" t="n">
        <v>64</v>
      </c>
      <c r="F1719" s="9" t="n">
        <v>258.4</v>
      </c>
    </row>
    <row r="1720">
      <c r="A1720" t="n">
        <v>545069</v>
      </c>
      <c r="B1720" s="12" t="n">
        <v>40601</v>
      </c>
      <c r="C1720" t="n">
        <v>14745</v>
      </c>
      <c r="D1720" t="n">
        <v>7</v>
      </c>
      <c r="E1720" t="n">
        <v>188</v>
      </c>
      <c r="F1720" s="9" t="n">
        <v>240.6</v>
      </c>
    </row>
    <row r="1721">
      <c r="A1721" t="n">
        <v>545070</v>
      </c>
      <c r="B1721" s="12" t="n">
        <v>40601</v>
      </c>
      <c r="C1721" t="n">
        <v>16493</v>
      </c>
      <c r="D1721" t="n">
        <v>8</v>
      </c>
      <c r="E1721" t="n">
        <v>168</v>
      </c>
      <c r="F1721" s="9" t="n">
        <v>240</v>
      </c>
    </row>
    <row r="1722">
      <c r="A1722" t="n">
        <v>545071</v>
      </c>
      <c r="B1722" s="12" t="n">
        <v>40601</v>
      </c>
      <c r="C1722" t="n">
        <v>15996</v>
      </c>
      <c r="D1722" t="n">
        <v>31</v>
      </c>
      <c r="E1722" t="n">
        <v>118</v>
      </c>
      <c r="F1722" s="9" t="n">
        <v>210.09</v>
      </c>
    </row>
    <row r="1723">
      <c r="A1723" t="n">
        <v>545073</v>
      </c>
      <c r="B1723" s="12" t="n">
        <v>40602</v>
      </c>
      <c r="C1723" t="n">
        <v>14036</v>
      </c>
      <c r="D1723" t="n">
        <v>38</v>
      </c>
      <c r="E1723" t="n">
        <v>268</v>
      </c>
      <c r="F1723" s="9" t="n">
        <v>626.65</v>
      </c>
    </row>
    <row r="1724">
      <c r="A1724" t="n">
        <v>545074</v>
      </c>
      <c r="B1724" s="12" t="n">
        <v>40602</v>
      </c>
      <c r="C1724" t="n">
        <v>17655</v>
      </c>
      <c r="D1724" t="n">
        <v>12</v>
      </c>
      <c r="E1724" t="n">
        <v>278</v>
      </c>
      <c r="F1724" s="9" t="n">
        <v>306.7</v>
      </c>
    </row>
    <row r="1725">
      <c r="A1725" t="n">
        <v>545075</v>
      </c>
      <c r="B1725" s="12" t="n">
        <v>40602</v>
      </c>
      <c r="C1725" t="n">
        <v>14211</v>
      </c>
      <c r="D1725" t="n">
        <v>20</v>
      </c>
      <c r="E1725" t="n">
        <v>168</v>
      </c>
      <c r="F1725" s="9" t="n">
        <v>319.9</v>
      </c>
    </row>
    <row r="1726">
      <c r="A1726" t="n">
        <v>545076</v>
      </c>
      <c r="B1726" s="12" t="n">
        <v>40602</v>
      </c>
      <c r="C1726" t="n">
        <v>15235</v>
      </c>
      <c r="D1726" t="n">
        <v>9</v>
      </c>
      <c r="E1726" t="n">
        <v>147</v>
      </c>
      <c r="F1726" s="9" t="n">
        <v>147.9</v>
      </c>
    </row>
    <row r="1727">
      <c r="A1727" t="n">
        <v>545077</v>
      </c>
      <c r="B1727" s="12" t="n">
        <v>40602</v>
      </c>
      <c r="C1727" t="n">
        <v>14616</v>
      </c>
      <c r="D1727" t="n">
        <v>1</v>
      </c>
      <c r="E1727" t="n">
        <v>24</v>
      </c>
      <c r="F1727" s="9" t="n">
        <v>10.08</v>
      </c>
    </row>
    <row r="1728">
      <c r="A1728" t="n">
        <v>545079</v>
      </c>
      <c r="B1728" s="12" t="n">
        <v>40602</v>
      </c>
      <c r="C1728" t="n">
        <v>18283</v>
      </c>
      <c r="D1728" t="n">
        <v>29</v>
      </c>
      <c r="E1728" t="n">
        <v>58</v>
      </c>
      <c r="F1728" s="9" t="n">
        <v>100.95</v>
      </c>
    </row>
    <row r="1729">
      <c r="A1729" t="n">
        <v>545080</v>
      </c>
      <c r="B1729" s="12" t="n">
        <v>40602</v>
      </c>
      <c r="C1729" t="n">
        <v>13004</v>
      </c>
      <c r="D1729" t="n">
        <v>24</v>
      </c>
      <c r="E1729" t="n">
        <v>301</v>
      </c>
      <c r="F1729" s="9" t="n">
        <v>301.91</v>
      </c>
    </row>
    <row r="1730">
      <c r="A1730" t="n">
        <v>545081</v>
      </c>
      <c r="B1730" s="12" t="n">
        <v>40602</v>
      </c>
      <c r="C1730" t="n">
        <v>16057</v>
      </c>
      <c r="D1730" t="n">
        <v>40</v>
      </c>
      <c r="E1730" t="n">
        <v>217</v>
      </c>
      <c r="F1730" s="9" t="n">
        <v>683.98</v>
      </c>
    </row>
    <row r="1731">
      <c r="A1731" t="n">
        <v>545082</v>
      </c>
      <c r="B1731" s="12" t="n">
        <v>40602</v>
      </c>
      <c r="C1731" t="n">
        <v>16992</v>
      </c>
      <c r="D1731" t="n">
        <v>26</v>
      </c>
      <c r="E1731" t="n">
        <v>228</v>
      </c>
      <c r="F1731" s="9" t="n">
        <v>421.6</v>
      </c>
    </row>
    <row r="1732">
      <c r="A1732" t="n">
        <v>545083</v>
      </c>
      <c r="B1732" s="12" t="n">
        <v>40602</v>
      </c>
      <c r="C1732" t="n">
        <v>15724</v>
      </c>
      <c r="D1732" t="n">
        <v>5</v>
      </c>
      <c r="E1732" t="n">
        <v>31</v>
      </c>
      <c r="F1732" s="9" t="n">
        <v>103.65</v>
      </c>
    </row>
    <row r="1733">
      <c r="A1733" t="n">
        <v>545085</v>
      </c>
      <c r="B1733" s="12" t="n">
        <v>40602</v>
      </c>
      <c r="C1733" t="n">
        <v>15039</v>
      </c>
      <c r="D1733" t="n">
        <v>66</v>
      </c>
      <c r="E1733" t="n">
        <v>424</v>
      </c>
      <c r="F1733" s="9" t="n">
        <v>891.83</v>
      </c>
    </row>
    <row r="1734">
      <c r="A1734" t="n">
        <v>545087</v>
      </c>
      <c r="B1734" s="12" t="n">
        <v>40602</v>
      </c>
      <c r="C1734" t="n">
        <v>16422</v>
      </c>
      <c r="D1734" t="n">
        <v>8</v>
      </c>
      <c r="E1734" t="n">
        <v>467</v>
      </c>
      <c r="F1734" s="9" t="n">
        <v>513.45</v>
      </c>
    </row>
    <row r="1735">
      <c r="A1735" t="n">
        <v>545103</v>
      </c>
      <c r="B1735" s="12" t="n">
        <v>40602</v>
      </c>
      <c r="C1735" t="n">
        <v>15039</v>
      </c>
      <c r="D1735" t="n">
        <v>1</v>
      </c>
      <c r="E1735" t="n">
        <v>2</v>
      </c>
      <c r="F1735" s="9" t="n">
        <v>11.9</v>
      </c>
    </row>
    <row r="1736">
      <c r="A1736" t="n">
        <v>545148</v>
      </c>
      <c r="B1736" s="12" t="n">
        <v>40602</v>
      </c>
      <c r="C1736" t="n">
        <v>13675</v>
      </c>
      <c r="D1736" t="n">
        <v>15</v>
      </c>
      <c r="E1736" t="n">
        <v>204</v>
      </c>
      <c r="F1736" s="9" t="n">
        <v>308.44</v>
      </c>
    </row>
    <row r="1737">
      <c r="A1737" t="n">
        <v>545149</v>
      </c>
      <c r="B1737" s="12" t="n">
        <v>40602</v>
      </c>
      <c r="C1737" t="n">
        <v>15062</v>
      </c>
      <c r="D1737" t="n">
        <v>13</v>
      </c>
      <c r="E1737" t="n">
        <v>101</v>
      </c>
      <c r="F1737" s="9" t="n">
        <v>251.9</v>
      </c>
    </row>
    <row r="1738">
      <c r="A1738" t="n">
        <v>545150</v>
      </c>
      <c r="B1738" s="12" t="n">
        <v>40602</v>
      </c>
      <c r="C1738" t="n">
        <v>14227</v>
      </c>
      <c r="D1738" t="n">
        <v>46</v>
      </c>
      <c r="E1738" t="n">
        <v>385</v>
      </c>
      <c r="F1738" s="9" t="n">
        <v>736.7</v>
      </c>
    </row>
    <row r="1739">
      <c r="A1739" t="n">
        <v>545151</v>
      </c>
      <c r="B1739" s="12" t="n">
        <v>40602</v>
      </c>
      <c r="C1739" t="n">
        <v>16668</v>
      </c>
      <c r="D1739" t="n">
        <v>3</v>
      </c>
      <c r="E1739" t="n">
        <v>84</v>
      </c>
      <c r="F1739" s="9" t="n">
        <v>50.76</v>
      </c>
    </row>
    <row r="1740">
      <c r="A1740" t="n">
        <v>545152</v>
      </c>
      <c r="B1740" s="12" t="n">
        <v>40602</v>
      </c>
      <c r="C1740" t="n">
        <v>15227</v>
      </c>
      <c r="D1740" t="n">
        <v>14</v>
      </c>
      <c r="E1740" t="n">
        <v>208</v>
      </c>
      <c r="F1740" s="9" t="n">
        <v>306.84</v>
      </c>
    </row>
    <row r="1741">
      <c r="A1741" t="n">
        <v>545153</v>
      </c>
      <c r="B1741" s="12" t="n">
        <v>40602</v>
      </c>
      <c r="C1741" t="n">
        <v>16667</v>
      </c>
      <c r="D1741" t="n">
        <v>20</v>
      </c>
      <c r="E1741" t="n">
        <v>77</v>
      </c>
      <c r="F1741" s="9" t="n">
        <v>200.4</v>
      </c>
    </row>
    <row r="1742">
      <c r="A1742" t="n">
        <v>545154</v>
      </c>
      <c r="B1742" s="12" t="n">
        <v>40602</v>
      </c>
      <c r="C1742" t="n">
        <v>12921</v>
      </c>
      <c r="D1742" t="n">
        <v>27</v>
      </c>
      <c r="E1742" t="n">
        <v>206</v>
      </c>
      <c r="F1742" s="9" t="n">
        <v>425.5</v>
      </c>
    </row>
    <row r="1743">
      <c r="A1743" t="n">
        <v>545155</v>
      </c>
      <c r="B1743" s="12" t="n">
        <v>40602</v>
      </c>
      <c r="C1743" t="n">
        <v>14527</v>
      </c>
      <c r="D1743" t="n">
        <v>11</v>
      </c>
      <c r="E1743" t="n">
        <v>20</v>
      </c>
      <c r="F1743" s="9" t="n">
        <v>122</v>
      </c>
    </row>
    <row r="1744">
      <c r="A1744" t="n">
        <v>545156</v>
      </c>
      <c r="B1744" s="12" t="n">
        <v>40602</v>
      </c>
      <c r="C1744" t="n">
        <v>13509</v>
      </c>
      <c r="D1744" t="n">
        <v>12</v>
      </c>
      <c r="E1744" t="n">
        <v>260</v>
      </c>
      <c r="F1744" s="9" t="n">
        <v>209.32</v>
      </c>
    </row>
    <row r="1745">
      <c r="A1745" t="n">
        <v>545157</v>
      </c>
      <c r="B1745" s="12" t="n">
        <v>40602</v>
      </c>
      <c r="C1745" t="n">
        <v>14239</v>
      </c>
      <c r="D1745" t="n">
        <v>12</v>
      </c>
      <c r="E1745" t="n">
        <v>150</v>
      </c>
      <c r="F1745" s="9" t="n">
        <v>205.38</v>
      </c>
    </row>
    <row r="1746">
      <c r="A1746" t="n">
        <v>545158</v>
      </c>
      <c r="B1746" s="12" t="n">
        <v>40602</v>
      </c>
      <c r="C1746" t="n">
        <v>15874</v>
      </c>
      <c r="D1746" t="n">
        <v>5</v>
      </c>
      <c r="E1746" t="n">
        <v>52</v>
      </c>
      <c r="F1746" s="9" t="n">
        <v>584.35</v>
      </c>
    </row>
    <row r="1747">
      <c r="A1747" t="n">
        <v>545159</v>
      </c>
      <c r="B1747" s="12" t="n">
        <v>40602</v>
      </c>
      <c r="C1747" t="n">
        <v>12748</v>
      </c>
      <c r="D1747" t="n">
        <v>4</v>
      </c>
      <c r="E1747" t="n">
        <v>17</v>
      </c>
      <c r="F1747" s="9" t="n">
        <v>13.05</v>
      </c>
    </row>
    <row r="1748">
      <c r="A1748" t="n">
        <v>545161</v>
      </c>
      <c r="B1748" s="12" t="n">
        <v>40602</v>
      </c>
      <c r="C1748" t="n">
        <v>16187</v>
      </c>
      <c r="D1748" t="n">
        <v>9</v>
      </c>
      <c r="E1748" t="n">
        <v>124</v>
      </c>
      <c r="F1748" s="9" t="n">
        <v>195</v>
      </c>
    </row>
    <row r="1749">
      <c r="A1749" t="n">
        <v>545162</v>
      </c>
      <c r="B1749" s="12" t="n">
        <v>40602</v>
      </c>
      <c r="C1749" t="n">
        <v>16187</v>
      </c>
      <c r="D1749" t="n">
        <v>22</v>
      </c>
      <c r="E1749" t="n">
        <v>247</v>
      </c>
      <c r="F1749" s="9" t="n">
        <v>480.9</v>
      </c>
    </row>
    <row r="1750">
      <c r="A1750" t="n">
        <v>545163</v>
      </c>
      <c r="B1750" s="12" t="n">
        <v>40602</v>
      </c>
      <c r="C1750" t="n">
        <v>16607</v>
      </c>
      <c r="D1750" t="n">
        <v>13</v>
      </c>
      <c r="E1750" t="n">
        <v>139</v>
      </c>
      <c r="F1750" s="9" t="n">
        <v>216.05</v>
      </c>
    </row>
    <row r="1751">
      <c r="A1751" t="n">
        <v>545164</v>
      </c>
      <c r="B1751" s="12" t="n">
        <v>40602</v>
      </c>
      <c r="C1751" t="n">
        <v>16458</v>
      </c>
      <c r="D1751" t="n">
        <v>11</v>
      </c>
      <c r="E1751" t="n">
        <v>98</v>
      </c>
      <c r="F1751" s="9" t="n">
        <v>173.7</v>
      </c>
    </row>
    <row r="1752">
      <c r="A1752" t="n">
        <v>545165</v>
      </c>
      <c r="B1752" s="12" t="n">
        <v>40602</v>
      </c>
      <c r="C1752" t="n">
        <v>16339</v>
      </c>
      <c r="D1752" t="n">
        <v>18</v>
      </c>
      <c r="E1752" t="n">
        <v>21</v>
      </c>
      <c r="F1752" s="9" t="n">
        <v>94.05</v>
      </c>
    </row>
    <row r="1753">
      <c r="A1753" t="n">
        <v>545166</v>
      </c>
      <c r="B1753" s="12" t="n">
        <v>40602</v>
      </c>
      <c r="C1753" t="n">
        <v>17027</v>
      </c>
      <c r="D1753" t="n">
        <v>39</v>
      </c>
      <c r="E1753" t="n">
        <v>85</v>
      </c>
      <c r="F1753" s="9" t="n">
        <v>232.43</v>
      </c>
    </row>
    <row r="1754">
      <c r="A1754" t="n">
        <v>545170</v>
      </c>
      <c r="B1754" s="12" t="n">
        <v>40602</v>
      </c>
      <c r="C1754" t="n">
        <v>14078</v>
      </c>
      <c r="D1754" t="n">
        <v>7</v>
      </c>
      <c r="E1754" t="n">
        <v>34</v>
      </c>
      <c r="F1754" s="9" t="n">
        <v>170.05</v>
      </c>
    </row>
    <row r="1755">
      <c r="A1755" t="n">
        <v>545182</v>
      </c>
      <c r="B1755" s="12" t="n">
        <v>40602</v>
      </c>
      <c r="C1755" t="n">
        <v>14046</v>
      </c>
      <c r="D1755" t="n">
        <v>13</v>
      </c>
      <c r="E1755" t="n">
        <v>443</v>
      </c>
      <c r="F1755" s="9" t="n">
        <v>151.59</v>
      </c>
    </row>
    <row r="1756">
      <c r="A1756" t="n">
        <v>545183</v>
      </c>
      <c r="B1756" s="12" t="n">
        <v>40602</v>
      </c>
      <c r="C1756" t="n">
        <v>15570</v>
      </c>
      <c r="D1756" t="n">
        <v>18</v>
      </c>
      <c r="E1756" t="n">
        <v>100</v>
      </c>
      <c r="F1756" s="9" t="n">
        <v>314.9</v>
      </c>
    </row>
    <row r="1757">
      <c r="A1757" t="n">
        <v>545184</v>
      </c>
      <c r="B1757" s="12" t="n">
        <v>40602</v>
      </c>
      <c r="C1757" t="n">
        <v>13292</v>
      </c>
      <c r="D1757" t="n">
        <v>14</v>
      </c>
      <c r="E1757" t="n">
        <v>133</v>
      </c>
      <c r="F1757" s="9" t="n">
        <v>249.57</v>
      </c>
    </row>
    <row r="1758">
      <c r="A1758" t="n">
        <v>545185</v>
      </c>
      <c r="B1758" s="12" t="n">
        <v>40602</v>
      </c>
      <c r="C1758" t="n">
        <v>16027</v>
      </c>
      <c r="D1758" t="n">
        <v>1</v>
      </c>
      <c r="E1758" t="n">
        <v>144</v>
      </c>
      <c r="F1758" s="9" t="n">
        <v>79.2</v>
      </c>
    </row>
    <row r="1759">
      <c r="A1759" t="n">
        <v>545186</v>
      </c>
      <c r="B1759" s="12" t="n">
        <v>40602</v>
      </c>
      <c r="C1759" t="n">
        <v>17841</v>
      </c>
      <c r="D1759" t="n">
        <v>47</v>
      </c>
      <c r="E1759" t="n">
        <v>114</v>
      </c>
      <c r="F1759" s="9" t="n">
        <v>229.9</v>
      </c>
    </row>
    <row r="1760">
      <c r="A1760" t="n">
        <v>545187</v>
      </c>
      <c r="B1760" s="12" t="n">
        <v>40602</v>
      </c>
      <c r="C1760" t="n">
        <v>16427</v>
      </c>
      <c r="D1760" t="n">
        <v>4</v>
      </c>
      <c r="E1760" t="n">
        <v>84</v>
      </c>
      <c r="F1760" s="9" t="n">
        <v>109.8</v>
      </c>
    </row>
    <row r="1761">
      <c r="A1761" t="n">
        <v>545188</v>
      </c>
      <c r="B1761" s="12" t="n">
        <v>40602</v>
      </c>
      <c r="C1761" t="n">
        <v>14056</v>
      </c>
      <c r="D1761" t="n">
        <v>125</v>
      </c>
      <c r="E1761" t="n">
        <v>366</v>
      </c>
      <c r="F1761" s="9" t="n">
        <v>582.37</v>
      </c>
    </row>
    <row r="1762">
      <c r="A1762" t="n">
        <v>545190</v>
      </c>
      <c r="B1762" s="12" t="n">
        <v>40602</v>
      </c>
      <c r="C1762" t="n">
        <v>15656</v>
      </c>
      <c r="D1762" t="n">
        <v>15</v>
      </c>
      <c r="E1762" t="n">
        <v>89</v>
      </c>
      <c r="F1762" s="9" t="n">
        <v>242.95</v>
      </c>
    </row>
    <row r="1763">
      <c r="A1763" t="n">
        <v>545213</v>
      </c>
      <c r="B1763" s="12" t="n">
        <v>40602</v>
      </c>
      <c r="C1763" t="n">
        <v>16518</v>
      </c>
      <c r="D1763" t="n">
        <v>11</v>
      </c>
      <c r="E1763" t="n">
        <v>124</v>
      </c>
      <c r="F1763" s="9" t="n">
        <v>190.7</v>
      </c>
    </row>
    <row r="1764">
      <c r="A1764" t="n">
        <v>545214</v>
      </c>
      <c r="B1764" s="12" t="n">
        <v>40602</v>
      </c>
      <c r="C1764" t="n">
        <v>17165</v>
      </c>
      <c r="D1764" t="n">
        <v>10</v>
      </c>
      <c r="E1764" t="n">
        <v>100</v>
      </c>
      <c r="F1764" s="9" t="n">
        <v>158.68</v>
      </c>
    </row>
    <row r="1765">
      <c r="A1765" t="n">
        <v>545218</v>
      </c>
      <c r="B1765" s="12" t="n">
        <v>40602</v>
      </c>
      <c r="C1765" t="n">
        <v>17462</v>
      </c>
      <c r="D1765" t="n">
        <v>14</v>
      </c>
      <c r="E1765" t="n">
        <v>155</v>
      </c>
      <c r="F1765" s="9" t="n">
        <v>463.41</v>
      </c>
    </row>
    <row r="1766">
      <c r="A1766" t="n">
        <v>545220</v>
      </c>
      <c r="B1766" s="12" t="n">
        <v>40603</v>
      </c>
      <c r="C1766" t="n">
        <v>14620</v>
      </c>
      <c r="D1766" t="n">
        <v>15</v>
      </c>
      <c r="E1766" t="n">
        <v>73</v>
      </c>
      <c r="F1766" s="9" t="n">
        <v>235.35</v>
      </c>
    </row>
    <row r="1767">
      <c r="A1767" t="n">
        <v>545221</v>
      </c>
      <c r="B1767" s="12" t="n">
        <v>40603</v>
      </c>
      <c r="C1767" t="n">
        <v>14740</v>
      </c>
      <c r="D1767" t="n">
        <v>30</v>
      </c>
      <c r="E1767" t="n">
        <v>260</v>
      </c>
      <c r="F1767" s="9" t="n">
        <v>521.1</v>
      </c>
    </row>
    <row r="1768">
      <c r="A1768" t="n">
        <v>545222</v>
      </c>
      <c r="B1768" s="12" t="n">
        <v>40603</v>
      </c>
      <c r="C1768" t="n">
        <v>13880</v>
      </c>
      <c r="D1768" t="n">
        <v>9</v>
      </c>
      <c r="E1768" t="n">
        <v>94</v>
      </c>
      <c r="F1768" s="9" t="n">
        <v>200.1</v>
      </c>
    </row>
    <row r="1769">
      <c r="A1769" t="n">
        <v>545223</v>
      </c>
      <c r="B1769" s="12" t="n">
        <v>40603</v>
      </c>
      <c r="C1769" t="n">
        <v>16462</v>
      </c>
      <c r="D1769" t="n">
        <v>1</v>
      </c>
      <c r="E1769" t="n">
        <v>4</v>
      </c>
      <c r="F1769" s="9" t="n">
        <v>34</v>
      </c>
    </row>
    <row r="1770">
      <c r="A1770" t="n">
        <v>545224</v>
      </c>
      <c r="B1770" s="12" t="n">
        <v>40603</v>
      </c>
      <c r="C1770" t="n">
        <v>17068</v>
      </c>
      <c r="D1770" t="n">
        <v>11</v>
      </c>
      <c r="E1770" t="n">
        <v>86</v>
      </c>
      <c r="F1770" s="9" t="n">
        <v>182.7</v>
      </c>
    </row>
    <row r="1771">
      <c r="A1771" t="n">
        <v>545225</v>
      </c>
      <c r="B1771" s="12" t="n">
        <v>40603</v>
      </c>
      <c r="C1771" t="n">
        <v>12971</v>
      </c>
      <c r="D1771" t="n">
        <v>3</v>
      </c>
      <c r="E1771" t="n">
        <v>136</v>
      </c>
      <c r="F1771" s="9" t="n">
        <v>161.8</v>
      </c>
    </row>
    <row r="1772">
      <c r="A1772" t="n">
        <v>545228</v>
      </c>
      <c r="B1772" s="12" t="n">
        <v>40603</v>
      </c>
      <c r="C1772" t="n">
        <v>16078</v>
      </c>
      <c r="D1772" t="n">
        <v>1</v>
      </c>
      <c r="E1772" t="n">
        <v>16</v>
      </c>
      <c r="F1772" s="9" t="n">
        <v>79.2</v>
      </c>
    </row>
    <row r="1773">
      <c r="A1773" t="n">
        <v>545229</v>
      </c>
      <c r="B1773" s="12" t="n">
        <v>40603</v>
      </c>
      <c r="C1773" t="n">
        <v>16915</v>
      </c>
      <c r="D1773" t="n">
        <v>3</v>
      </c>
      <c r="E1773" t="n">
        <v>18</v>
      </c>
      <c r="F1773" s="9" t="n">
        <v>54.3</v>
      </c>
    </row>
    <row r="1774">
      <c r="A1774" t="n">
        <v>545231</v>
      </c>
      <c r="B1774" s="12" t="n">
        <v>40603</v>
      </c>
      <c r="C1774" t="n">
        <v>15194</v>
      </c>
      <c r="D1774" t="n">
        <v>12</v>
      </c>
      <c r="E1774" t="n">
        <v>255</v>
      </c>
      <c r="F1774" s="9" t="n">
        <v>307.62</v>
      </c>
    </row>
    <row r="1775">
      <c r="A1775" t="n">
        <v>545232</v>
      </c>
      <c r="B1775" s="12" t="n">
        <v>40603</v>
      </c>
      <c r="C1775" t="n">
        <v>15676</v>
      </c>
      <c r="D1775" t="n">
        <v>61</v>
      </c>
      <c r="E1775" t="n">
        <v>555</v>
      </c>
      <c r="F1775" s="9" t="n">
        <v>897.8</v>
      </c>
    </row>
    <row r="1776">
      <c r="A1776" t="n">
        <v>545233</v>
      </c>
      <c r="B1776" s="12" t="n">
        <v>40603</v>
      </c>
      <c r="C1776" t="n">
        <v>18044</v>
      </c>
      <c r="D1776" t="n">
        <v>10</v>
      </c>
      <c r="E1776" t="n">
        <v>100</v>
      </c>
      <c r="F1776" s="9" t="n">
        <v>72.12</v>
      </c>
    </row>
    <row r="1777">
      <c r="A1777" t="n">
        <v>545234</v>
      </c>
      <c r="B1777" s="12" t="n">
        <v>40603</v>
      </c>
      <c r="C1777" t="n">
        <v>18075</v>
      </c>
      <c r="D1777" t="n">
        <v>12</v>
      </c>
      <c r="E1777" t="n">
        <v>109</v>
      </c>
      <c r="F1777" s="9" t="n">
        <v>256.85</v>
      </c>
    </row>
    <row r="1778">
      <c r="A1778" t="n">
        <v>545237</v>
      </c>
      <c r="B1778" s="12" t="n">
        <v>40603</v>
      </c>
      <c r="C1778" t="n">
        <v>15709</v>
      </c>
      <c r="D1778" t="n">
        <v>6</v>
      </c>
      <c r="E1778" t="n">
        <v>121</v>
      </c>
      <c r="F1778" s="9" t="n">
        <v>133.25</v>
      </c>
    </row>
    <row r="1779">
      <c r="A1779" t="n">
        <v>545238</v>
      </c>
      <c r="B1779" s="12" t="n">
        <v>40603</v>
      </c>
      <c r="C1779" t="n">
        <v>15241</v>
      </c>
      <c r="D1779" t="n">
        <v>28</v>
      </c>
      <c r="E1779" t="n">
        <v>434</v>
      </c>
      <c r="F1779" s="9" t="n">
        <v>395.33</v>
      </c>
    </row>
    <row r="1780">
      <c r="A1780" t="n">
        <v>545276</v>
      </c>
      <c r="B1780" s="12" t="n">
        <v>40603</v>
      </c>
      <c r="C1780" t="n">
        <v>12933</v>
      </c>
      <c r="D1780" t="n">
        <v>8</v>
      </c>
      <c r="E1780" t="n">
        <v>65</v>
      </c>
      <c r="F1780" s="9" t="n">
        <v>110.75</v>
      </c>
    </row>
    <row r="1781">
      <c r="A1781" t="n">
        <v>545279</v>
      </c>
      <c r="B1781" s="12" t="n">
        <v>40603</v>
      </c>
      <c r="C1781" t="n">
        <v>17811</v>
      </c>
      <c r="D1781" t="n">
        <v>7</v>
      </c>
      <c r="E1781" t="n">
        <v>53</v>
      </c>
      <c r="F1781" s="9" t="n">
        <v>122.5</v>
      </c>
    </row>
    <row r="1782">
      <c r="A1782" t="n">
        <v>545287</v>
      </c>
      <c r="B1782" s="12" t="n">
        <v>40603</v>
      </c>
      <c r="C1782" t="n">
        <v>15971</v>
      </c>
      <c r="D1782" t="n">
        <v>1</v>
      </c>
      <c r="E1782" t="n">
        <v>60</v>
      </c>
      <c r="F1782" s="9" t="n">
        <v>117</v>
      </c>
    </row>
    <row r="1783">
      <c r="A1783" t="n">
        <v>545288</v>
      </c>
      <c r="B1783" s="12" t="n">
        <v>40603</v>
      </c>
      <c r="C1783" t="n">
        <v>15311</v>
      </c>
      <c r="D1783" t="n">
        <v>33</v>
      </c>
      <c r="E1783" t="n">
        <v>1003</v>
      </c>
      <c r="F1783" s="9" t="n">
        <v>1390.06</v>
      </c>
    </row>
    <row r="1784">
      <c r="A1784" t="n">
        <v>545289</v>
      </c>
      <c r="B1784" s="12" t="n">
        <v>40603</v>
      </c>
      <c r="C1784" t="n">
        <v>14732</v>
      </c>
      <c r="D1784" t="n">
        <v>30</v>
      </c>
      <c r="E1784" t="n">
        <v>242</v>
      </c>
      <c r="F1784" s="9" t="n">
        <v>470.88</v>
      </c>
    </row>
    <row r="1785">
      <c r="A1785" t="n">
        <v>545290</v>
      </c>
      <c r="B1785" s="12" t="n">
        <v>40603</v>
      </c>
      <c r="C1785" t="n">
        <v>14688</v>
      </c>
      <c r="D1785" t="n">
        <v>17</v>
      </c>
      <c r="E1785" t="n">
        <v>113</v>
      </c>
      <c r="F1785" s="9" t="n">
        <v>209.05</v>
      </c>
    </row>
    <row r="1786">
      <c r="A1786" t="n">
        <v>545294</v>
      </c>
      <c r="B1786" s="12" t="n">
        <v>40603</v>
      </c>
      <c r="C1786" t="n">
        <v>17965</v>
      </c>
      <c r="D1786" t="n">
        <v>33</v>
      </c>
      <c r="E1786" t="n">
        <v>298</v>
      </c>
      <c r="F1786" s="9" t="n">
        <v>313.58</v>
      </c>
    </row>
    <row r="1787">
      <c r="A1787" t="n">
        <v>545300</v>
      </c>
      <c r="B1787" s="12" t="n">
        <v>40603</v>
      </c>
      <c r="C1787" t="n">
        <v>15092</v>
      </c>
      <c r="D1787" t="n">
        <v>19</v>
      </c>
      <c r="E1787" t="n">
        <v>116</v>
      </c>
      <c r="F1787" s="9" t="n">
        <v>323.16</v>
      </c>
    </row>
    <row r="1788">
      <c r="A1788" t="n">
        <v>545302</v>
      </c>
      <c r="B1788" s="12" t="n">
        <v>40603</v>
      </c>
      <c r="C1788" t="n">
        <v>14506</v>
      </c>
      <c r="D1788" t="n">
        <v>38</v>
      </c>
      <c r="E1788" t="n">
        <v>107</v>
      </c>
      <c r="F1788" s="9" t="n">
        <v>297.16</v>
      </c>
    </row>
    <row r="1789">
      <c r="A1789" t="n">
        <v>545303</v>
      </c>
      <c r="B1789" s="12" t="n">
        <v>40603</v>
      </c>
      <c r="C1789" t="n">
        <v>15319</v>
      </c>
      <c r="D1789" t="n">
        <v>16</v>
      </c>
      <c r="E1789" t="n">
        <v>175</v>
      </c>
      <c r="F1789" s="9" t="n">
        <v>204.5</v>
      </c>
    </row>
    <row r="1790">
      <c r="A1790" t="n">
        <v>545304</v>
      </c>
      <c r="B1790" s="12" t="n">
        <v>40603</v>
      </c>
      <c r="C1790" t="n">
        <v>16212</v>
      </c>
      <c r="D1790" t="n">
        <v>30</v>
      </c>
      <c r="E1790" t="n">
        <v>151</v>
      </c>
      <c r="F1790" s="9" t="n">
        <v>498.15</v>
      </c>
    </row>
    <row r="1791">
      <c r="A1791" t="n">
        <v>545305</v>
      </c>
      <c r="B1791" s="12" t="n">
        <v>40603</v>
      </c>
      <c r="C1791" t="n">
        <v>15257</v>
      </c>
      <c r="D1791" t="n">
        <v>7</v>
      </c>
      <c r="E1791" t="n">
        <v>46</v>
      </c>
      <c r="F1791" s="9" t="n">
        <v>317.15</v>
      </c>
    </row>
    <row r="1792">
      <c r="A1792" t="n">
        <v>545306</v>
      </c>
      <c r="B1792" s="12" t="n">
        <v>40603</v>
      </c>
      <c r="C1792" t="n">
        <v>17027</v>
      </c>
      <c r="D1792" t="n">
        <v>2</v>
      </c>
      <c r="E1792" t="n">
        <v>6</v>
      </c>
      <c r="F1792" s="9" t="n">
        <v>13.2</v>
      </c>
    </row>
    <row r="1793">
      <c r="A1793" t="n">
        <v>545308</v>
      </c>
      <c r="B1793" s="12" t="n">
        <v>40603</v>
      </c>
      <c r="C1793" t="n">
        <v>14656</v>
      </c>
      <c r="D1793" t="n">
        <v>29</v>
      </c>
      <c r="E1793" t="n">
        <v>40</v>
      </c>
      <c r="F1793" s="9" t="n">
        <v>133.11</v>
      </c>
    </row>
    <row r="1794">
      <c r="A1794" t="n">
        <v>545309</v>
      </c>
      <c r="B1794" s="12" t="n">
        <v>40603</v>
      </c>
      <c r="C1794" t="n">
        <v>13884</v>
      </c>
      <c r="D1794" t="n">
        <v>7</v>
      </c>
      <c r="E1794" t="n">
        <v>49</v>
      </c>
      <c r="F1794" s="9" t="n">
        <v>138.15</v>
      </c>
    </row>
    <row r="1795">
      <c r="A1795" t="n">
        <v>545310</v>
      </c>
      <c r="B1795" s="12" t="n">
        <v>40603</v>
      </c>
      <c r="C1795" t="n">
        <v>15456</v>
      </c>
      <c r="D1795" t="n">
        <v>5</v>
      </c>
      <c r="E1795" t="n">
        <v>21</v>
      </c>
      <c r="F1795" s="9" t="n">
        <v>17.67</v>
      </c>
    </row>
    <row r="1796">
      <c r="A1796" t="n">
        <v>545311</v>
      </c>
      <c r="B1796" s="12" t="n">
        <v>40603</v>
      </c>
      <c r="C1796" t="n">
        <v>15660</v>
      </c>
      <c r="D1796" t="n">
        <v>9</v>
      </c>
      <c r="E1796" t="n">
        <v>108</v>
      </c>
      <c r="F1796" s="9" t="n">
        <v>155</v>
      </c>
    </row>
    <row r="1797">
      <c r="A1797" t="n">
        <v>545312</v>
      </c>
      <c r="B1797" s="12" t="n">
        <v>40603</v>
      </c>
      <c r="C1797" t="n">
        <v>15456</v>
      </c>
      <c r="D1797" t="n">
        <v>28</v>
      </c>
      <c r="E1797" t="n">
        <v>202</v>
      </c>
      <c r="F1797" s="9" t="n">
        <v>185.7</v>
      </c>
    </row>
    <row r="1798">
      <c r="A1798" t="n">
        <v>545313</v>
      </c>
      <c r="B1798" s="12" t="n">
        <v>40603</v>
      </c>
      <c r="C1798" t="n">
        <v>15953</v>
      </c>
      <c r="D1798" t="n">
        <v>10</v>
      </c>
      <c r="E1798" t="n">
        <v>135</v>
      </c>
      <c r="F1798" s="9" t="n">
        <v>242.03</v>
      </c>
    </row>
    <row r="1799">
      <c r="A1799" t="n">
        <v>545318</v>
      </c>
      <c r="B1799" s="12" t="n">
        <v>40603</v>
      </c>
      <c r="C1799" t="n">
        <v>14676</v>
      </c>
      <c r="D1799" t="n">
        <v>11</v>
      </c>
      <c r="E1799" t="n">
        <v>504</v>
      </c>
      <c r="F1799" s="9" t="n">
        <v>556.3200000000001</v>
      </c>
    </row>
    <row r="1800">
      <c r="A1800" t="n">
        <v>545319</v>
      </c>
      <c r="B1800" s="12" t="n">
        <v>40603</v>
      </c>
      <c r="C1800" t="n">
        <v>16839</v>
      </c>
      <c r="D1800" t="n">
        <v>4</v>
      </c>
      <c r="E1800" t="n">
        <v>152</v>
      </c>
      <c r="F1800" s="9" t="n">
        <v>412.32</v>
      </c>
    </row>
    <row r="1801">
      <c r="A1801" t="n">
        <v>545321</v>
      </c>
      <c r="B1801" s="12" t="n">
        <v>40603</v>
      </c>
      <c r="C1801" t="n">
        <v>12747</v>
      </c>
      <c r="D1801" t="n">
        <v>12</v>
      </c>
      <c r="E1801" t="n">
        <v>146</v>
      </c>
      <c r="F1801" s="9" t="n">
        <v>310.78</v>
      </c>
    </row>
    <row r="1802">
      <c r="A1802" t="n">
        <v>545322</v>
      </c>
      <c r="B1802" s="12" t="n">
        <v>40603</v>
      </c>
      <c r="C1802" t="n">
        <v>13599</v>
      </c>
      <c r="D1802" t="n">
        <v>15</v>
      </c>
      <c r="E1802" t="n">
        <v>349</v>
      </c>
      <c r="F1802" s="9" t="n">
        <v>580.5700000000001</v>
      </c>
    </row>
    <row r="1803">
      <c r="A1803" t="n">
        <v>545324</v>
      </c>
      <c r="B1803" s="12" t="n">
        <v>40603</v>
      </c>
      <c r="C1803" t="n">
        <v>13110</v>
      </c>
      <c r="D1803" t="n">
        <v>27</v>
      </c>
      <c r="E1803" t="n">
        <v>68</v>
      </c>
      <c r="F1803" s="9" t="n">
        <v>268.6</v>
      </c>
    </row>
    <row r="1804">
      <c r="A1804" t="n">
        <v>545325</v>
      </c>
      <c r="B1804" s="12" t="n">
        <v>40603</v>
      </c>
      <c r="C1804" t="n">
        <v>16525</v>
      </c>
      <c r="D1804" t="n">
        <v>4</v>
      </c>
      <c r="E1804" t="n">
        <v>322</v>
      </c>
      <c r="F1804" s="9" t="n">
        <v>329.34</v>
      </c>
    </row>
    <row r="1805">
      <c r="A1805" t="n">
        <v>545326</v>
      </c>
      <c r="B1805" s="12" t="n">
        <v>40603</v>
      </c>
      <c r="C1805" t="n">
        <v>14560</v>
      </c>
      <c r="D1805" t="n">
        <v>2</v>
      </c>
      <c r="E1805" t="n">
        <v>5</v>
      </c>
      <c r="F1805" s="9" t="n">
        <v>34.75</v>
      </c>
    </row>
    <row r="1806">
      <c r="A1806" t="n">
        <v>545327</v>
      </c>
      <c r="B1806" s="12" t="n">
        <v>40603</v>
      </c>
      <c r="C1806" t="n">
        <v>13166</v>
      </c>
      <c r="D1806" t="n">
        <v>41</v>
      </c>
      <c r="E1806" t="n">
        <v>216</v>
      </c>
      <c r="F1806" s="9" t="n">
        <v>417.2</v>
      </c>
    </row>
    <row r="1807">
      <c r="A1807" t="n">
        <v>545328</v>
      </c>
      <c r="B1807" s="12" t="n">
        <v>40603</v>
      </c>
      <c r="C1807" t="n">
        <v>16389</v>
      </c>
      <c r="D1807" t="n">
        <v>6</v>
      </c>
      <c r="E1807" t="n">
        <v>59</v>
      </c>
      <c r="F1807" s="9" t="n">
        <v>119.65</v>
      </c>
    </row>
    <row r="1808">
      <c r="A1808" t="n">
        <v>545331</v>
      </c>
      <c r="B1808" s="12" t="n">
        <v>40603</v>
      </c>
      <c r="C1808" t="n">
        <v>17961</v>
      </c>
      <c r="D1808" t="n">
        <v>1</v>
      </c>
      <c r="E1808" t="n">
        <v>2</v>
      </c>
      <c r="F1808" s="9" t="n">
        <v>2.5</v>
      </c>
    </row>
    <row r="1809">
      <c r="A1809" t="n">
        <v>545334</v>
      </c>
      <c r="B1809" s="12" t="n">
        <v>40603</v>
      </c>
      <c r="C1809" t="n">
        <v>15750</v>
      </c>
      <c r="D1809" t="n">
        <v>47</v>
      </c>
      <c r="E1809" t="n">
        <v>256</v>
      </c>
      <c r="F1809" s="9" t="n">
        <v>270.4</v>
      </c>
    </row>
    <row r="1810">
      <c r="A1810" t="n">
        <v>545337</v>
      </c>
      <c r="B1810" s="12" t="n">
        <v>40603</v>
      </c>
      <c r="C1810" t="n">
        <v>15984</v>
      </c>
      <c r="D1810" t="n">
        <v>33</v>
      </c>
      <c r="E1810" t="n">
        <v>120</v>
      </c>
      <c r="F1810" s="9" t="n">
        <v>227.6</v>
      </c>
    </row>
    <row r="1811">
      <c r="A1811" t="n">
        <v>545338</v>
      </c>
      <c r="B1811" s="12" t="n">
        <v>40603</v>
      </c>
      <c r="C1811" t="n">
        <v>17449</v>
      </c>
      <c r="D1811" t="n">
        <v>51</v>
      </c>
      <c r="E1811" t="n">
        <v>156</v>
      </c>
      <c r="F1811" s="9" t="n">
        <v>338.34</v>
      </c>
    </row>
    <row r="1812">
      <c r="A1812" t="n">
        <v>545339</v>
      </c>
      <c r="B1812" s="12" t="n">
        <v>40604</v>
      </c>
      <c r="C1812" t="n">
        <v>14292</v>
      </c>
      <c r="D1812" t="n">
        <v>19</v>
      </c>
      <c r="E1812" t="n">
        <v>228</v>
      </c>
      <c r="F1812" s="9" t="n">
        <v>463</v>
      </c>
    </row>
    <row r="1813">
      <c r="A1813" t="n">
        <v>545340</v>
      </c>
      <c r="B1813" s="12" t="n">
        <v>40604</v>
      </c>
      <c r="C1813" t="n">
        <v>15416</v>
      </c>
      <c r="D1813" t="n">
        <v>69</v>
      </c>
      <c r="E1813" t="n">
        <v>786</v>
      </c>
      <c r="F1813" s="9" t="n">
        <v>1375.24</v>
      </c>
    </row>
    <row r="1814">
      <c r="A1814" t="n">
        <v>545341</v>
      </c>
      <c r="B1814" s="12" t="n">
        <v>40604</v>
      </c>
      <c r="C1814" t="n">
        <v>17949</v>
      </c>
      <c r="D1814" t="n">
        <v>1</v>
      </c>
      <c r="E1814" t="n">
        <v>150</v>
      </c>
      <c r="F1814" s="9" t="n">
        <v>1642.5</v>
      </c>
    </row>
    <row r="1815">
      <c r="A1815" t="n">
        <v>545342</v>
      </c>
      <c r="B1815" s="12" t="n">
        <v>40604</v>
      </c>
      <c r="C1815" t="n">
        <v>13497</v>
      </c>
      <c r="D1815" t="n">
        <v>10</v>
      </c>
      <c r="E1815" t="n">
        <v>109</v>
      </c>
      <c r="F1815" s="9" t="n">
        <v>194.55</v>
      </c>
    </row>
    <row r="1816">
      <c r="A1816" t="n">
        <v>545343</v>
      </c>
      <c r="B1816" s="12" t="n">
        <v>40604</v>
      </c>
      <c r="C1816" t="n">
        <v>15733</v>
      </c>
      <c r="D1816" t="n">
        <v>10</v>
      </c>
      <c r="E1816" t="n">
        <v>62</v>
      </c>
      <c r="F1816" s="9" t="n">
        <v>162.3</v>
      </c>
    </row>
    <row r="1817">
      <c r="A1817" t="n">
        <v>545344</v>
      </c>
      <c r="B1817" s="12" t="n">
        <v>40604</v>
      </c>
      <c r="C1817" t="n">
        <v>16678</v>
      </c>
      <c r="D1817" t="n">
        <v>18</v>
      </c>
      <c r="E1817" t="n">
        <v>182</v>
      </c>
      <c r="F1817" s="9" t="n">
        <v>312.18</v>
      </c>
    </row>
    <row r="1818">
      <c r="A1818" t="n">
        <v>545345</v>
      </c>
      <c r="B1818" s="12" t="n">
        <v>40604</v>
      </c>
      <c r="C1818" t="n">
        <v>14180</v>
      </c>
      <c r="D1818" t="n">
        <v>16</v>
      </c>
      <c r="E1818" t="n">
        <v>41</v>
      </c>
      <c r="F1818" s="9" t="n">
        <v>382.1</v>
      </c>
    </row>
    <row r="1819">
      <c r="A1819" t="n">
        <v>545346</v>
      </c>
      <c r="B1819" s="12" t="n">
        <v>40604</v>
      </c>
      <c r="C1819" t="n">
        <v>12834</v>
      </c>
      <c r="D1819" t="n">
        <v>18</v>
      </c>
      <c r="E1819" t="n">
        <v>110</v>
      </c>
      <c r="F1819" s="9" t="n">
        <v>312.38</v>
      </c>
    </row>
    <row r="1820">
      <c r="A1820" t="n">
        <v>545347</v>
      </c>
      <c r="B1820" s="12" t="n">
        <v>40604</v>
      </c>
      <c r="C1820" t="n">
        <v>13094</v>
      </c>
      <c r="D1820" t="n">
        <v>1</v>
      </c>
      <c r="E1820" t="n">
        <v>72</v>
      </c>
      <c r="F1820" s="9" t="n">
        <v>76.31999999999999</v>
      </c>
    </row>
    <row r="1821">
      <c r="A1821" t="n">
        <v>545348</v>
      </c>
      <c r="B1821" s="12" t="n">
        <v>40604</v>
      </c>
      <c r="C1821" t="n">
        <v>12913</v>
      </c>
      <c r="D1821" t="n">
        <v>4</v>
      </c>
      <c r="E1821" t="n">
        <v>87</v>
      </c>
      <c r="F1821" s="9" t="n">
        <v>134.97</v>
      </c>
    </row>
    <row r="1822">
      <c r="A1822" t="n">
        <v>545349</v>
      </c>
      <c r="B1822" s="12" t="n">
        <v>40604</v>
      </c>
      <c r="C1822" t="n">
        <v>18118</v>
      </c>
      <c r="D1822" t="n">
        <v>34</v>
      </c>
      <c r="E1822" t="n">
        <v>146</v>
      </c>
      <c r="F1822" s="9" t="n">
        <v>172.6</v>
      </c>
    </row>
    <row r="1823">
      <c r="A1823" t="n">
        <v>545377</v>
      </c>
      <c r="B1823" s="12" t="n">
        <v>40604</v>
      </c>
      <c r="C1823" t="n">
        <v>14606</v>
      </c>
      <c r="D1823" t="n">
        <v>37</v>
      </c>
      <c r="E1823" t="n">
        <v>62</v>
      </c>
      <c r="F1823" s="9" t="n">
        <v>122.07</v>
      </c>
    </row>
    <row r="1824">
      <c r="A1824" t="n">
        <v>545398</v>
      </c>
      <c r="B1824" s="12" t="n">
        <v>40604</v>
      </c>
      <c r="C1824" t="n">
        <v>13722</v>
      </c>
      <c r="D1824" t="n">
        <v>46</v>
      </c>
      <c r="E1824" t="n">
        <v>958</v>
      </c>
      <c r="F1824" s="9" t="n">
        <v>1463.47</v>
      </c>
    </row>
    <row r="1825">
      <c r="A1825" t="n">
        <v>545400</v>
      </c>
      <c r="B1825" s="12" t="n">
        <v>40604</v>
      </c>
      <c r="C1825" t="n">
        <v>17048</v>
      </c>
      <c r="D1825" t="n">
        <v>23</v>
      </c>
      <c r="E1825" t="n">
        <v>281</v>
      </c>
      <c r="F1825" s="9" t="n">
        <v>501.99</v>
      </c>
    </row>
    <row r="1826">
      <c r="A1826" t="n">
        <v>545408</v>
      </c>
      <c r="B1826" s="12" t="n">
        <v>40604</v>
      </c>
      <c r="C1826" t="n">
        <v>15067</v>
      </c>
      <c r="D1826" t="n">
        <v>35</v>
      </c>
      <c r="E1826" t="n">
        <v>335</v>
      </c>
      <c r="F1826" s="9" t="n">
        <v>848.05</v>
      </c>
    </row>
    <row r="1827">
      <c r="A1827" t="n">
        <v>545410</v>
      </c>
      <c r="B1827" s="12" t="n">
        <v>40604</v>
      </c>
      <c r="C1827" t="n">
        <v>16670</v>
      </c>
      <c r="D1827" t="n">
        <v>40</v>
      </c>
      <c r="E1827" t="n">
        <v>371</v>
      </c>
      <c r="F1827" s="9" t="n">
        <v>615.33</v>
      </c>
    </row>
    <row r="1828">
      <c r="A1828" t="n">
        <v>545411</v>
      </c>
      <c r="B1828" s="12" t="n">
        <v>40604</v>
      </c>
      <c r="C1828" t="n">
        <v>16128</v>
      </c>
      <c r="D1828" t="n">
        <v>20</v>
      </c>
      <c r="E1828" t="n">
        <v>174</v>
      </c>
      <c r="F1828" s="9" t="n">
        <v>388.3</v>
      </c>
    </row>
    <row r="1829">
      <c r="A1829" t="n">
        <v>545412</v>
      </c>
      <c r="B1829" s="12" t="n">
        <v>40604</v>
      </c>
      <c r="C1829" t="n">
        <v>15061</v>
      </c>
      <c r="D1829" t="n">
        <v>7</v>
      </c>
      <c r="E1829" t="n">
        <v>203</v>
      </c>
      <c r="F1829" s="9" t="n">
        <v>597.8099999999999</v>
      </c>
    </row>
    <row r="1830">
      <c r="A1830" t="n">
        <v>545413</v>
      </c>
      <c r="B1830" s="12" t="n">
        <v>40604</v>
      </c>
      <c r="C1830" t="n">
        <v>15061</v>
      </c>
      <c r="D1830" t="n">
        <v>3</v>
      </c>
      <c r="E1830" t="n">
        <v>750</v>
      </c>
      <c r="F1830" s="9" t="n">
        <v>255</v>
      </c>
    </row>
    <row r="1831">
      <c r="A1831" t="n">
        <v>545414</v>
      </c>
      <c r="B1831" s="12" t="n">
        <v>40604</v>
      </c>
      <c r="C1831" t="n">
        <v>12980</v>
      </c>
      <c r="D1831" t="n">
        <v>1</v>
      </c>
      <c r="E1831" t="n">
        <v>24</v>
      </c>
      <c r="F1831" s="9" t="n">
        <v>838.8</v>
      </c>
    </row>
    <row r="1832">
      <c r="A1832" t="n">
        <v>545415</v>
      </c>
      <c r="B1832" s="12" t="n">
        <v>40604</v>
      </c>
      <c r="C1832" t="n">
        <v>15641</v>
      </c>
      <c r="D1832" t="n">
        <v>31</v>
      </c>
      <c r="E1832" t="n">
        <v>309</v>
      </c>
      <c r="F1832" s="9" t="n">
        <v>453.79</v>
      </c>
    </row>
    <row r="1833">
      <c r="A1833" t="n">
        <v>545416</v>
      </c>
      <c r="B1833" s="12" t="n">
        <v>40604</v>
      </c>
      <c r="C1833" t="n">
        <v>17770</v>
      </c>
      <c r="D1833" t="n">
        <v>21</v>
      </c>
      <c r="E1833" t="n">
        <v>231</v>
      </c>
      <c r="F1833" s="9" t="n">
        <v>603.17</v>
      </c>
    </row>
    <row r="1834">
      <c r="A1834" t="n">
        <v>545417</v>
      </c>
      <c r="B1834" s="12" t="n">
        <v>40604</v>
      </c>
      <c r="C1834" t="n">
        <v>15622</v>
      </c>
      <c r="D1834" t="n">
        <v>29</v>
      </c>
      <c r="E1834" t="n">
        <v>222</v>
      </c>
      <c r="F1834" s="9" t="n">
        <v>576</v>
      </c>
    </row>
    <row r="1835">
      <c r="A1835" t="n">
        <v>545418</v>
      </c>
      <c r="B1835" s="12" t="n">
        <v>40604</v>
      </c>
      <c r="C1835" t="n">
        <v>14473</v>
      </c>
      <c r="D1835" t="n">
        <v>1</v>
      </c>
      <c r="E1835" t="n">
        <v>10</v>
      </c>
      <c r="F1835" s="9" t="n">
        <v>85</v>
      </c>
    </row>
    <row r="1836">
      <c r="A1836" t="n">
        <v>545419</v>
      </c>
      <c r="B1836" s="12" t="n">
        <v>40604</v>
      </c>
      <c r="C1836" t="n">
        <v>15104</v>
      </c>
      <c r="D1836" t="n">
        <v>28</v>
      </c>
      <c r="E1836" t="n">
        <v>220</v>
      </c>
      <c r="F1836" s="9" t="n">
        <v>374.64</v>
      </c>
    </row>
    <row r="1837">
      <c r="A1837" t="n">
        <v>545423</v>
      </c>
      <c r="B1837" s="12" t="n">
        <v>40604</v>
      </c>
      <c r="C1837" t="n">
        <v>15643</v>
      </c>
      <c r="D1837" t="n">
        <v>23</v>
      </c>
      <c r="E1837" t="n">
        <v>176</v>
      </c>
      <c r="F1837" s="9" t="n">
        <v>337.1</v>
      </c>
    </row>
    <row r="1838">
      <c r="A1838" t="n">
        <v>545425</v>
      </c>
      <c r="B1838" s="12" t="n">
        <v>40604</v>
      </c>
      <c r="C1838" t="n">
        <v>16792</v>
      </c>
      <c r="D1838" t="n">
        <v>11</v>
      </c>
      <c r="E1838" t="n">
        <v>43</v>
      </c>
      <c r="F1838" s="9" t="n">
        <v>100.43</v>
      </c>
    </row>
    <row r="1839">
      <c r="A1839" t="n">
        <v>545426</v>
      </c>
      <c r="B1839" s="12" t="n">
        <v>40604</v>
      </c>
      <c r="C1839" t="n">
        <v>15189</v>
      </c>
      <c r="D1839" t="n">
        <v>6</v>
      </c>
      <c r="E1839" t="n">
        <v>82</v>
      </c>
      <c r="F1839" s="9" t="n">
        <v>276.66</v>
      </c>
    </row>
    <row r="1840">
      <c r="A1840" t="n">
        <v>545427</v>
      </c>
      <c r="B1840" s="12" t="n">
        <v>40604</v>
      </c>
      <c r="C1840" t="n">
        <v>16792</v>
      </c>
      <c r="D1840" t="n">
        <v>1</v>
      </c>
      <c r="E1840" t="n">
        <v>1</v>
      </c>
      <c r="F1840" s="9" t="n">
        <v>9.949999999999999</v>
      </c>
    </row>
    <row r="1841">
      <c r="A1841" t="n">
        <v>545428</v>
      </c>
      <c r="B1841" s="12" t="n">
        <v>40604</v>
      </c>
      <c r="C1841" t="n">
        <v>14239</v>
      </c>
      <c r="D1841" t="n">
        <v>22</v>
      </c>
      <c r="E1841" t="n">
        <v>148</v>
      </c>
      <c r="F1841" s="9" t="n">
        <v>430.5</v>
      </c>
    </row>
    <row r="1842">
      <c r="A1842" t="n">
        <v>545429</v>
      </c>
      <c r="B1842" s="12" t="n">
        <v>40604</v>
      </c>
      <c r="C1842" t="n">
        <v>15031</v>
      </c>
      <c r="D1842" t="n">
        <v>24</v>
      </c>
      <c r="E1842" t="n">
        <v>67</v>
      </c>
      <c r="F1842" s="9" t="n">
        <v>150.83</v>
      </c>
    </row>
    <row r="1843">
      <c r="A1843" t="n">
        <v>545430</v>
      </c>
      <c r="B1843" s="12" t="n">
        <v>40604</v>
      </c>
      <c r="C1843" t="n">
        <v>15636</v>
      </c>
      <c r="D1843" t="n">
        <v>8</v>
      </c>
      <c r="E1843" t="n">
        <v>82</v>
      </c>
      <c r="F1843" s="9" t="n">
        <v>306.7</v>
      </c>
    </row>
    <row r="1844">
      <c r="A1844" t="n">
        <v>545431</v>
      </c>
      <c r="B1844" s="12" t="n">
        <v>40604</v>
      </c>
      <c r="C1844" t="n">
        <v>12873</v>
      </c>
      <c r="D1844" t="n">
        <v>4</v>
      </c>
      <c r="E1844" t="n">
        <v>128</v>
      </c>
      <c r="F1844" s="9" t="n">
        <v>374</v>
      </c>
    </row>
    <row r="1845">
      <c r="A1845" t="n">
        <v>545433</v>
      </c>
      <c r="B1845" s="12" t="n">
        <v>40604</v>
      </c>
      <c r="C1845" t="n">
        <v>17923</v>
      </c>
      <c r="D1845" t="n">
        <v>1</v>
      </c>
      <c r="E1845" t="n">
        <v>50</v>
      </c>
      <c r="F1845" s="9" t="n">
        <v>207.5</v>
      </c>
    </row>
    <row r="1846">
      <c r="A1846" t="n">
        <v>545435</v>
      </c>
      <c r="B1846" s="12" t="n">
        <v>40604</v>
      </c>
      <c r="C1846" t="n">
        <v>16217</v>
      </c>
      <c r="D1846" t="n">
        <v>11</v>
      </c>
      <c r="E1846" t="n">
        <v>60</v>
      </c>
      <c r="F1846" s="9" t="n">
        <v>183</v>
      </c>
    </row>
    <row r="1847">
      <c r="A1847" t="n">
        <v>545441</v>
      </c>
      <c r="B1847" s="12" t="n">
        <v>40604</v>
      </c>
      <c r="C1847" t="n">
        <v>14657</v>
      </c>
      <c r="D1847" t="n">
        <v>14</v>
      </c>
      <c r="E1847" t="n">
        <v>62</v>
      </c>
      <c r="F1847" s="9" t="n">
        <v>108.32</v>
      </c>
    </row>
    <row r="1848">
      <c r="A1848" t="n">
        <v>545445</v>
      </c>
      <c r="B1848" s="12" t="n">
        <v>40604</v>
      </c>
      <c r="C1848" t="n">
        <v>17738</v>
      </c>
      <c r="D1848" t="n">
        <v>41</v>
      </c>
      <c r="E1848" t="n">
        <v>292</v>
      </c>
      <c r="F1848" s="9" t="n">
        <v>779.92</v>
      </c>
    </row>
    <row r="1849">
      <c r="A1849" t="n">
        <v>545447</v>
      </c>
      <c r="B1849" s="12" t="n">
        <v>40604</v>
      </c>
      <c r="C1849" t="n">
        <v>17426</v>
      </c>
      <c r="D1849" t="n">
        <v>66</v>
      </c>
      <c r="E1849" t="n">
        <v>546</v>
      </c>
      <c r="F1849" s="9" t="n">
        <v>1193.88</v>
      </c>
    </row>
    <row r="1850">
      <c r="A1850" t="n">
        <v>545459</v>
      </c>
      <c r="B1850" s="12" t="n">
        <v>40604</v>
      </c>
      <c r="C1850" t="n">
        <v>17576</v>
      </c>
      <c r="D1850" t="n">
        <v>15</v>
      </c>
      <c r="E1850" t="n">
        <v>150</v>
      </c>
      <c r="F1850" s="9" t="n">
        <v>136.12</v>
      </c>
    </row>
    <row r="1851">
      <c r="A1851" t="n">
        <v>545460</v>
      </c>
      <c r="B1851" s="12" t="n">
        <v>40604</v>
      </c>
      <c r="C1851" t="n">
        <v>13230</v>
      </c>
      <c r="D1851" t="n">
        <v>76</v>
      </c>
      <c r="E1851" t="n">
        <v>133</v>
      </c>
      <c r="F1851" s="9" t="n">
        <v>275.53</v>
      </c>
    </row>
    <row r="1852">
      <c r="A1852" t="n">
        <v>545461</v>
      </c>
      <c r="B1852" s="12" t="n">
        <v>40605</v>
      </c>
      <c r="C1852" t="n">
        <v>14388</v>
      </c>
      <c r="D1852" t="n">
        <v>22</v>
      </c>
      <c r="E1852" t="n">
        <v>219</v>
      </c>
      <c r="F1852" s="9" t="n">
        <v>401.45</v>
      </c>
    </row>
    <row r="1853">
      <c r="A1853" t="n">
        <v>545462</v>
      </c>
      <c r="B1853" s="12" t="n">
        <v>40605</v>
      </c>
      <c r="C1853" t="n">
        <v>17567</v>
      </c>
      <c r="D1853" t="n">
        <v>29</v>
      </c>
      <c r="E1853" t="n">
        <v>348</v>
      </c>
      <c r="F1853" s="9" t="n">
        <v>535.38</v>
      </c>
    </row>
    <row r="1854">
      <c r="A1854" t="n">
        <v>545463</v>
      </c>
      <c r="B1854" s="12" t="n">
        <v>40605</v>
      </c>
      <c r="C1854" t="n">
        <v>13784</v>
      </c>
      <c r="D1854" t="n">
        <v>3</v>
      </c>
      <c r="E1854" t="n">
        <v>57</v>
      </c>
      <c r="F1854" s="9" t="n">
        <v>96.75</v>
      </c>
    </row>
    <row r="1855">
      <c r="A1855" t="n">
        <v>545465</v>
      </c>
      <c r="B1855" s="12" t="n">
        <v>40605</v>
      </c>
      <c r="C1855" t="n">
        <v>16957</v>
      </c>
      <c r="D1855" t="n">
        <v>4</v>
      </c>
      <c r="E1855" t="n">
        <v>64</v>
      </c>
      <c r="F1855" s="9" t="n">
        <v>114.84</v>
      </c>
    </row>
    <row r="1856">
      <c r="A1856" t="n">
        <v>545466</v>
      </c>
      <c r="B1856" s="12" t="n">
        <v>40605</v>
      </c>
      <c r="C1856" t="n">
        <v>18102</v>
      </c>
      <c r="D1856" t="n">
        <v>1</v>
      </c>
      <c r="E1856" t="n">
        <v>200</v>
      </c>
      <c r="F1856" s="9" t="n">
        <v>1396</v>
      </c>
    </row>
    <row r="1857">
      <c r="A1857" t="n">
        <v>545467</v>
      </c>
      <c r="B1857" s="12" t="n">
        <v>40605</v>
      </c>
      <c r="C1857" t="n">
        <v>15304</v>
      </c>
      <c r="D1857" t="n">
        <v>4</v>
      </c>
      <c r="E1857" t="n">
        <v>15</v>
      </c>
      <c r="F1857" s="9" t="n">
        <v>105.45</v>
      </c>
    </row>
    <row r="1858">
      <c r="A1858" t="n">
        <v>545468</v>
      </c>
      <c r="B1858" s="12" t="n">
        <v>40605</v>
      </c>
      <c r="C1858" t="n">
        <v>16571</v>
      </c>
      <c r="D1858" t="n">
        <v>29</v>
      </c>
      <c r="E1858" t="n">
        <v>378</v>
      </c>
      <c r="F1858" s="9" t="n">
        <v>436.68</v>
      </c>
    </row>
    <row r="1859">
      <c r="A1859" t="n">
        <v>545469</v>
      </c>
      <c r="B1859" s="12" t="n">
        <v>40605</v>
      </c>
      <c r="C1859" t="n">
        <v>17646</v>
      </c>
      <c r="D1859" t="n">
        <v>18</v>
      </c>
      <c r="E1859" t="n">
        <v>85</v>
      </c>
      <c r="F1859" s="9" t="n">
        <v>345.85</v>
      </c>
    </row>
    <row r="1860">
      <c r="A1860" t="n">
        <v>545470</v>
      </c>
      <c r="B1860" s="12" t="n">
        <v>40605</v>
      </c>
      <c r="C1860" t="n">
        <v>14483</v>
      </c>
      <c r="D1860" t="n">
        <v>9</v>
      </c>
      <c r="E1860" t="n">
        <v>97</v>
      </c>
      <c r="F1860" s="9" t="n">
        <v>137.1</v>
      </c>
    </row>
    <row r="1861">
      <c r="A1861" t="n">
        <v>545471</v>
      </c>
      <c r="B1861" s="12" t="n">
        <v>40605</v>
      </c>
      <c r="C1861" t="n">
        <v>15087</v>
      </c>
      <c r="D1861" t="n">
        <v>15</v>
      </c>
      <c r="E1861" t="n">
        <v>470</v>
      </c>
      <c r="F1861" s="9" t="n">
        <v>306.94</v>
      </c>
    </row>
    <row r="1862">
      <c r="A1862" t="n">
        <v>545474</v>
      </c>
      <c r="B1862" s="12" t="n">
        <v>40605</v>
      </c>
      <c r="C1862" t="n">
        <v>16709</v>
      </c>
      <c r="D1862" t="n">
        <v>31</v>
      </c>
      <c r="E1862" t="n">
        <v>363</v>
      </c>
      <c r="F1862" s="9" t="n">
        <v>1120.53</v>
      </c>
    </row>
    <row r="1863">
      <c r="A1863" t="n">
        <v>545477</v>
      </c>
      <c r="B1863" s="12" t="n">
        <v>40605</v>
      </c>
      <c r="C1863" t="n">
        <v>14573</v>
      </c>
      <c r="D1863" t="n">
        <v>16</v>
      </c>
      <c r="E1863" t="n">
        <v>28</v>
      </c>
      <c r="F1863" s="9" t="n">
        <v>134.5</v>
      </c>
    </row>
    <row r="1864">
      <c r="A1864" t="n">
        <v>545503</v>
      </c>
      <c r="B1864" s="12" t="n">
        <v>40605</v>
      </c>
      <c r="C1864" t="n">
        <v>15719</v>
      </c>
      <c r="D1864" t="n">
        <v>29</v>
      </c>
      <c r="E1864" t="n">
        <v>78</v>
      </c>
      <c r="F1864" s="9" t="n">
        <v>183.65</v>
      </c>
    </row>
    <row r="1865">
      <c r="A1865" t="n">
        <v>545505</v>
      </c>
      <c r="B1865" s="12" t="n">
        <v>40605</v>
      </c>
      <c r="C1865" t="n">
        <v>17856</v>
      </c>
      <c r="D1865" t="n">
        <v>5</v>
      </c>
      <c r="E1865" t="n">
        <v>347</v>
      </c>
      <c r="F1865" s="9" t="n">
        <v>482.81</v>
      </c>
    </row>
    <row r="1866">
      <c r="A1866" t="n">
        <v>545512</v>
      </c>
      <c r="B1866" s="12" t="n">
        <v>40605</v>
      </c>
      <c r="C1866" t="n">
        <v>17389</v>
      </c>
      <c r="D1866" t="n">
        <v>5</v>
      </c>
      <c r="E1866" t="n">
        <v>42</v>
      </c>
      <c r="F1866" s="9" t="n">
        <v>124.68</v>
      </c>
    </row>
    <row r="1867">
      <c r="A1867" t="n">
        <v>545514</v>
      </c>
      <c r="B1867" s="12" t="n">
        <v>40605</v>
      </c>
      <c r="C1867" t="n">
        <v>15053</v>
      </c>
      <c r="D1867" t="n">
        <v>20</v>
      </c>
      <c r="E1867" t="n">
        <v>257</v>
      </c>
      <c r="F1867" s="9" t="n">
        <v>222.65</v>
      </c>
    </row>
    <row r="1868">
      <c r="A1868" t="n">
        <v>545518</v>
      </c>
      <c r="B1868" s="12" t="n">
        <v>40605</v>
      </c>
      <c r="C1868" t="n">
        <v>18218</v>
      </c>
      <c r="D1868" t="n">
        <v>15</v>
      </c>
      <c r="E1868" t="n">
        <v>310</v>
      </c>
      <c r="F1868" s="9" t="n">
        <v>289.22</v>
      </c>
    </row>
    <row r="1869">
      <c r="A1869" t="n">
        <v>545519</v>
      </c>
      <c r="B1869" s="12" t="n">
        <v>40605</v>
      </c>
      <c r="C1869" t="n">
        <v>16159</v>
      </c>
      <c r="D1869" t="n">
        <v>14</v>
      </c>
      <c r="E1869" t="n">
        <v>236</v>
      </c>
      <c r="F1869" s="9" t="n">
        <v>348.2</v>
      </c>
    </row>
    <row r="1870">
      <c r="A1870" t="n">
        <v>545521</v>
      </c>
      <c r="B1870" s="12" t="n">
        <v>40605</v>
      </c>
      <c r="C1870" t="n">
        <v>17995</v>
      </c>
      <c r="D1870" t="n">
        <v>2</v>
      </c>
      <c r="E1870" t="n">
        <v>133</v>
      </c>
      <c r="F1870" s="9" t="n">
        <v>76.09999999999999</v>
      </c>
    </row>
    <row r="1871">
      <c r="A1871" t="n">
        <v>545522</v>
      </c>
      <c r="B1871" s="12" t="n">
        <v>40605</v>
      </c>
      <c r="C1871" t="n">
        <v>15596</v>
      </c>
      <c r="D1871" t="n">
        <v>17</v>
      </c>
      <c r="E1871" t="n">
        <v>149</v>
      </c>
      <c r="F1871" s="9" t="n">
        <v>303.03</v>
      </c>
    </row>
    <row r="1872">
      <c r="A1872" t="n">
        <v>545523</v>
      </c>
      <c r="B1872" s="12" t="n">
        <v>40605</v>
      </c>
      <c r="C1872" t="n">
        <v>14524</v>
      </c>
      <c r="D1872" t="n">
        <v>40</v>
      </c>
      <c r="E1872" t="n">
        <v>69</v>
      </c>
      <c r="F1872" s="9" t="n">
        <v>194.6</v>
      </c>
    </row>
    <row r="1873">
      <c r="A1873" t="n">
        <v>545524</v>
      </c>
      <c r="B1873" s="12" t="n">
        <v>40605</v>
      </c>
      <c r="C1873" t="n">
        <v>17374</v>
      </c>
      <c r="D1873" t="n">
        <v>12</v>
      </c>
      <c r="E1873" t="n">
        <v>29</v>
      </c>
      <c r="F1873" s="9" t="n">
        <v>191.95</v>
      </c>
    </row>
    <row r="1874">
      <c r="A1874" t="n">
        <v>545526</v>
      </c>
      <c r="B1874" s="12" t="n">
        <v>40605</v>
      </c>
      <c r="C1874" t="n">
        <v>17789</v>
      </c>
      <c r="D1874" t="n">
        <v>14</v>
      </c>
      <c r="E1874" t="n">
        <v>74</v>
      </c>
      <c r="F1874" s="9" t="n">
        <v>225.9</v>
      </c>
    </row>
    <row r="1875">
      <c r="A1875" t="n">
        <v>545530</v>
      </c>
      <c r="B1875" s="12" t="n">
        <v>40605</v>
      </c>
      <c r="C1875" t="n">
        <v>17416</v>
      </c>
      <c r="D1875" t="n">
        <v>98</v>
      </c>
      <c r="E1875" t="n">
        <v>1345</v>
      </c>
      <c r="F1875" s="9" t="n">
        <v>2114.71</v>
      </c>
    </row>
    <row r="1876">
      <c r="A1876" t="n">
        <v>545534</v>
      </c>
      <c r="B1876" s="12" t="n">
        <v>40605</v>
      </c>
      <c r="C1876" t="n">
        <v>17652</v>
      </c>
      <c r="D1876" t="n">
        <v>13</v>
      </c>
      <c r="E1876" t="n">
        <v>98</v>
      </c>
      <c r="F1876" s="9" t="n">
        <v>222.3</v>
      </c>
    </row>
    <row r="1877">
      <c r="A1877" t="n">
        <v>545535</v>
      </c>
      <c r="B1877" s="12" t="n">
        <v>40605</v>
      </c>
      <c r="C1877" t="n">
        <v>13199</v>
      </c>
      <c r="D1877" t="n">
        <v>2</v>
      </c>
      <c r="E1877" t="n">
        <v>96</v>
      </c>
      <c r="F1877" s="9" t="n">
        <v>73.92</v>
      </c>
    </row>
    <row r="1878">
      <c r="A1878" t="n">
        <v>545543</v>
      </c>
      <c r="B1878" s="12" t="n">
        <v>40605</v>
      </c>
      <c r="C1878" t="n">
        <v>13476</v>
      </c>
      <c r="D1878" t="n">
        <v>29</v>
      </c>
      <c r="E1878" t="n">
        <v>164</v>
      </c>
      <c r="F1878" s="9" t="n">
        <v>727.6</v>
      </c>
    </row>
    <row r="1879">
      <c r="A1879" t="n">
        <v>545544</v>
      </c>
      <c r="B1879" s="12" t="n">
        <v>40605</v>
      </c>
      <c r="C1879" t="n">
        <v>14057</v>
      </c>
      <c r="D1879" t="n">
        <v>20</v>
      </c>
      <c r="E1879" t="n">
        <v>459</v>
      </c>
      <c r="F1879" s="9" t="n">
        <v>294.33</v>
      </c>
    </row>
    <row r="1880">
      <c r="A1880" t="n">
        <v>545545</v>
      </c>
      <c r="B1880" s="12" t="n">
        <v>40605</v>
      </c>
      <c r="C1880" t="n">
        <v>17841</v>
      </c>
      <c r="D1880" t="n">
        <v>49</v>
      </c>
      <c r="E1880" t="n">
        <v>87</v>
      </c>
      <c r="F1880" s="9" t="n">
        <v>187.11</v>
      </c>
    </row>
    <row r="1881">
      <c r="A1881" t="n">
        <v>545550</v>
      </c>
      <c r="B1881" s="12" t="n">
        <v>40605</v>
      </c>
      <c r="C1881" t="n">
        <v>18041</v>
      </c>
      <c r="D1881" t="n">
        <v>7</v>
      </c>
      <c r="E1881" t="n">
        <v>203</v>
      </c>
      <c r="F1881" s="9" t="n">
        <v>148.49</v>
      </c>
    </row>
    <row r="1882">
      <c r="A1882" t="n">
        <v>545555</v>
      </c>
      <c r="B1882" s="12" t="n">
        <v>40605</v>
      </c>
      <c r="C1882" t="n">
        <v>17757</v>
      </c>
      <c r="D1882" t="n">
        <v>20</v>
      </c>
      <c r="E1882" t="n">
        <v>57</v>
      </c>
      <c r="F1882" s="9" t="n">
        <v>137.62</v>
      </c>
    </row>
    <row r="1883">
      <c r="A1883" t="n">
        <v>545558</v>
      </c>
      <c r="B1883" s="12" t="n">
        <v>40605</v>
      </c>
      <c r="C1883" t="n">
        <v>17873</v>
      </c>
      <c r="D1883" t="n">
        <v>11</v>
      </c>
      <c r="E1883" t="n">
        <v>302</v>
      </c>
      <c r="F1883" s="9" t="n">
        <v>485.78</v>
      </c>
    </row>
    <row r="1884">
      <c r="A1884" t="n">
        <v>545559</v>
      </c>
      <c r="B1884" s="12" t="n">
        <v>40605</v>
      </c>
      <c r="C1884" t="n">
        <v>15005</v>
      </c>
      <c r="D1884" t="n">
        <v>51</v>
      </c>
      <c r="E1884" t="n">
        <v>137</v>
      </c>
      <c r="F1884" s="9" t="n">
        <v>287.22</v>
      </c>
    </row>
    <row r="1885">
      <c r="A1885" t="n">
        <v>545571</v>
      </c>
      <c r="B1885" s="12" t="n">
        <v>40605</v>
      </c>
      <c r="C1885" t="n">
        <v>17700</v>
      </c>
      <c r="D1885" t="n">
        <v>36</v>
      </c>
      <c r="E1885" t="n">
        <v>319</v>
      </c>
      <c r="F1885" s="9" t="n">
        <v>602.61</v>
      </c>
    </row>
    <row r="1886">
      <c r="A1886" t="n">
        <v>545573</v>
      </c>
      <c r="B1886" s="12" t="n">
        <v>40605</v>
      </c>
      <c r="C1886" t="n">
        <v>15393</v>
      </c>
      <c r="D1886" t="n">
        <v>8</v>
      </c>
      <c r="E1886" t="n">
        <v>94</v>
      </c>
      <c r="F1886" s="9" t="n">
        <v>124.1</v>
      </c>
    </row>
    <row r="1887">
      <c r="A1887" t="n">
        <v>545574</v>
      </c>
      <c r="B1887" s="12" t="n">
        <v>40605</v>
      </c>
      <c r="C1887" t="n">
        <v>13959</v>
      </c>
      <c r="D1887" t="n">
        <v>18</v>
      </c>
      <c r="E1887" t="n">
        <v>80</v>
      </c>
      <c r="F1887" s="9" t="n">
        <v>122.7</v>
      </c>
    </row>
    <row r="1888">
      <c r="A1888" t="n">
        <v>545575</v>
      </c>
      <c r="B1888" s="12" t="n">
        <v>40605</v>
      </c>
      <c r="C1888" t="n">
        <v>13014</v>
      </c>
      <c r="D1888" t="n">
        <v>11</v>
      </c>
      <c r="E1888" t="n">
        <v>146</v>
      </c>
      <c r="F1888" s="9" t="n">
        <v>515.38</v>
      </c>
    </row>
    <row r="1889">
      <c r="A1889" t="n">
        <v>545576</v>
      </c>
      <c r="B1889" s="12" t="n">
        <v>40605</v>
      </c>
      <c r="C1889" t="n">
        <v>15611</v>
      </c>
      <c r="D1889" t="n">
        <v>3</v>
      </c>
      <c r="E1889" t="n">
        <v>13</v>
      </c>
      <c r="F1889" s="9" t="n">
        <v>99.75</v>
      </c>
    </row>
    <row r="1890">
      <c r="A1890" t="n">
        <v>545577</v>
      </c>
      <c r="B1890" s="12" t="n">
        <v>40605</v>
      </c>
      <c r="C1890" t="n">
        <v>14702</v>
      </c>
      <c r="D1890" t="n">
        <v>14</v>
      </c>
      <c r="E1890" t="n">
        <v>47</v>
      </c>
      <c r="F1890" s="9" t="n">
        <v>161.5</v>
      </c>
    </row>
    <row r="1891">
      <c r="A1891" t="n">
        <v>545578</v>
      </c>
      <c r="B1891" s="12" t="n">
        <v>40605</v>
      </c>
      <c r="C1891" t="n">
        <v>13715</v>
      </c>
      <c r="D1891" t="n">
        <v>8</v>
      </c>
      <c r="E1891" t="n">
        <v>95</v>
      </c>
      <c r="F1891" s="9" t="n">
        <v>137.49</v>
      </c>
    </row>
    <row r="1892">
      <c r="A1892" t="n">
        <v>545580</v>
      </c>
      <c r="B1892" s="12" t="n">
        <v>40606</v>
      </c>
      <c r="C1892" t="n">
        <v>13931</v>
      </c>
      <c r="D1892" t="n">
        <v>20</v>
      </c>
      <c r="E1892" t="n">
        <v>211</v>
      </c>
      <c r="F1892" s="9" t="n">
        <v>378.21</v>
      </c>
    </row>
    <row r="1893">
      <c r="A1893" t="n">
        <v>545582</v>
      </c>
      <c r="B1893" s="12" t="n">
        <v>40606</v>
      </c>
      <c r="C1893" t="n">
        <v>13694</v>
      </c>
      <c r="D1893" t="n">
        <v>23</v>
      </c>
      <c r="E1893" t="n">
        <v>1976</v>
      </c>
      <c r="F1893" s="9" t="n">
        <v>3547.34</v>
      </c>
    </row>
    <row r="1894">
      <c r="A1894" t="n">
        <v>545587</v>
      </c>
      <c r="B1894" s="12" t="n">
        <v>40606</v>
      </c>
      <c r="C1894" t="n">
        <v>14796</v>
      </c>
      <c r="D1894" t="n">
        <v>59</v>
      </c>
      <c r="E1894" t="n">
        <v>221</v>
      </c>
      <c r="F1894" s="9" t="n">
        <v>281.49</v>
      </c>
    </row>
    <row r="1895">
      <c r="A1895" t="n">
        <v>545588</v>
      </c>
      <c r="B1895" s="12" t="n">
        <v>40606</v>
      </c>
      <c r="C1895" t="n">
        <v>13382</v>
      </c>
      <c r="D1895" t="n">
        <v>15</v>
      </c>
      <c r="E1895" t="n">
        <v>131</v>
      </c>
      <c r="F1895" s="9" t="n">
        <v>222.99</v>
      </c>
    </row>
    <row r="1896">
      <c r="A1896" t="n">
        <v>545589</v>
      </c>
      <c r="B1896" s="12" t="n">
        <v>40606</v>
      </c>
      <c r="C1896" t="n">
        <v>17001</v>
      </c>
      <c r="D1896" t="n">
        <v>15</v>
      </c>
      <c r="E1896" t="n">
        <v>178</v>
      </c>
      <c r="F1896" s="9" t="n">
        <v>333.2</v>
      </c>
    </row>
    <row r="1897">
      <c r="A1897" t="n">
        <v>545590</v>
      </c>
      <c r="B1897" s="12" t="n">
        <v>40606</v>
      </c>
      <c r="C1897" t="n">
        <v>15220</v>
      </c>
      <c r="D1897" t="n">
        <v>23</v>
      </c>
      <c r="E1897" t="n">
        <v>275</v>
      </c>
      <c r="F1897" s="9" t="n">
        <v>316.11</v>
      </c>
    </row>
    <row r="1898">
      <c r="A1898" t="n">
        <v>545591</v>
      </c>
      <c r="B1898" s="12" t="n">
        <v>40606</v>
      </c>
      <c r="C1898" t="n">
        <v>17581</v>
      </c>
      <c r="D1898" t="n">
        <v>22</v>
      </c>
      <c r="E1898" t="n">
        <v>235</v>
      </c>
      <c r="F1898" s="9" t="n">
        <v>356.9</v>
      </c>
    </row>
    <row r="1899">
      <c r="A1899" t="n">
        <v>545592</v>
      </c>
      <c r="B1899" s="12" t="n">
        <v>40606</v>
      </c>
      <c r="C1899" t="n">
        <v>17581</v>
      </c>
      <c r="D1899" t="n">
        <v>18</v>
      </c>
      <c r="E1899" t="n">
        <v>125</v>
      </c>
      <c r="F1899" s="9" t="n">
        <v>369.95</v>
      </c>
    </row>
    <row r="1900">
      <c r="A1900" t="n">
        <v>545593</v>
      </c>
      <c r="B1900" s="12" t="n">
        <v>40606</v>
      </c>
      <c r="C1900" t="n">
        <v>17581</v>
      </c>
      <c r="D1900" t="n">
        <v>3</v>
      </c>
      <c r="E1900" t="n">
        <v>16</v>
      </c>
      <c r="F1900" s="9" t="n">
        <v>102.4</v>
      </c>
    </row>
    <row r="1901">
      <c r="A1901" t="n">
        <v>545595</v>
      </c>
      <c r="B1901" s="12" t="n">
        <v>40606</v>
      </c>
      <c r="C1901" t="n">
        <v>14570</v>
      </c>
      <c r="D1901" t="n">
        <v>19</v>
      </c>
      <c r="E1901" t="n">
        <v>84</v>
      </c>
      <c r="F1901" s="9" t="n">
        <v>167.06</v>
      </c>
    </row>
    <row r="1902">
      <c r="A1902" t="n">
        <v>545596</v>
      </c>
      <c r="B1902" s="12" t="n">
        <v>40606</v>
      </c>
      <c r="C1902" t="n">
        <v>14447</v>
      </c>
      <c r="D1902" t="n">
        <v>15</v>
      </c>
      <c r="E1902" t="n">
        <v>136</v>
      </c>
      <c r="F1902" s="9" t="n">
        <v>265</v>
      </c>
    </row>
    <row r="1903">
      <c r="A1903" t="n">
        <v>545597</v>
      </c>
      <c r="B1903" s="12" t="n">
        <v>40606</v>
      </c>
      <c r="C1903" t="n">
        <v>14570</v>
      </c>
      <c r="D1903" t="n">
        <v>9</v>
      </c>
      <c r="E1903" t="n">
        <v>10</v>
      </c>
      <c r="F1903" s="9" t="n">
        <v>50.15</v>
      </c>
    </row>
    <row r="1904">
      <c r="A1904" t="n">
        <v>545601</v>
      </c>
      <c r="B1904" s="12" t="n">
        <v>40606</v>
      </c>
      <c r="C1904" t="n">
        <v>15827</v>
      </c>
      <c r="D1904" t="n">
        <v>9</v>
      </c>
      <c r="E1904" t="n">
        <v>52</v>
      </c>
      <c r="F1904" s="9" t="n">
        <v>152</v>
      </c>
    </row>
    <row r="1905">
      <c r="A1905" t="n">
        <v>545602</v>
      </c>
      <c r="B1905" s="12" t="n">
        <v>40606</v>
      </c>
      <c r="C1905" t="n">
        <v>17315</v>
      </c>
      <c r="D1905" t="n">
        <v>13</v>
      </c>
      <c r="E1905" t="n">
        <v>87</v>
      </c>
      <c r="F1905" s="9" t="n">
        <v>109.16</v>
      </c>
    </row>
    <row r="1906">
      <c r="A1906" t="n">
        <v>545603</v>
      </c>
      <c r="B1906" s="12" t="n">
        <v>40606</v>
      </c>
      <c r="C1906" t="n">
        <v>15827</v>
      </c>
      <c r="D1906" t="n">
        <v>2</v>
      </c>
      <c r="E1906" t="n">
        <v>14</v>
      </c>
      <c r="F1906" s="9" t="n">
        <v>38.1</v>
      </c>
    </row>
    <row r="1907">
      <c r="A1907" t="n">
        <v>545630</v>
      </c>
      <c r="B1907" s="12" t="n">
        <v>40606</v>
      </c>
      <c r="C1907" t="n">
        <v>14466</v>
      </c>
      <c r="D1907" t="n">
        <v>8</v>
      </c>
      <c r="E1907" t="n">
        <v>108</v>
      </c>
      <c r="F1907" s="9" t="n">
        <v>332.4</v>
      </c>
    </row>
    <row r="1908">
      <c r="A1908" t="n">
        <v>545635</v>
      </c>
      <c r="B1908" s="12" t="n">
        <v>40606</v>
      </c>
      <c r="C1908" t="n">
        <v>13557</v>
      </c>
      <c r="D1908" t="n">
        <v>16</v>
      </c>
      <c r="E1908" t="n">
        <v>224</v>
      </c>
      <c r="F1908" s="9" t="n">
        <v>240.68</v>
      </c>
    </row>
    <row r="1909">
      <c r="A1909" t="n">
        <v>545636</v>
      </c>
      <c r="B1909" s="12" t="n">
        <v>40606</v>
      </c>
      <c r="C1909" t="n">
        <v>16449</v>
      </c>
      <c r="D1909" t="n">
        <v>23</v>
      </c>
      <c r="E1909" t="n">
        <v>237</v>
      </c>
      <c r="F1909" s="9" t="n">
        <v>416.69</v>
      </c>
    </row>
    <row r="1910">
      <c r="A1910" t="n">
        <v>545637</v>
      </c>
      <c r="B1910" s="12" t="n">
        <v>40606</v>
      </c>
      <c r="C1910" t="n">
        <v>15514</v>
      </c>
      <c r="D1910" t="n">
        <v>20</v>
      </c>
      <c r="E1910" t="n">
        <v>261</v>
      </c>
      <c r="F1910" s="9" t="n">
        <v>292.03</v>
      </c>
    </row>
    <row r="1911">
      <c r="A1911" t="n">
        <v>545638</v>
      </c>
      <c r="B1911" s="12" t="n">
        <v>40606</v>
      </c>
      <c r="C1911" t="n">
        <v>13113</v>
      </c>
      <c r="D1911" t="n">
        <v>9</v>
      </c>
      <c r="E1911" t="n">
        <v>85</v>
      </c>
      <c r="F1911" s="9" t="n">
        <v>235.91</v>
      </c>
    </row>
    <row r="1912">
      <c r="A1912" t="n">
        <v>545644</v>
      </c>
      <c r="B1912" s="12" t="n">
        <v>40606</v>
      </c>
      <c r="C1912" t="n">
        <v>16333</v>
      </c>
      <c r="D1912" t="n">
        <v>5</v>
      </c>
      <c r="E1912" t="n">
        <v>3528</v>
      </c>
      <c r="F1912" s="9" t="n">
        <v>1920.48</v>
      </c>
    </row>
    <row r="1913">
      <c r="A1913" t="n">
        <v>545646</v>
      </c>
      <c r="B1913" s="12" t="n">
        <v>40606</v>
      </c>
      <c r="C1913" t="n">
        <v>14779</v>
      </c>
      <c r="D1913" t="n">
        <v>6</v>
      </c>
      <c r="E1913" t="n">
        <v>14</v>
      </c>
      <c r="F1913" s="9" t="n">
        <v>38</v>
      </c>
    </row>
    <row r="1914">
      <c r="A1914" t="n">
        <v>545648</v>
      </c>
      <c r="B1914" s="12" t="n">
        <v>40606</v>
      </c>
      <c r="C1914" t="n">
        <v>17325</v>
      </c>
      <c r="D1914" t="n">
        <v>6</v>
      </c>
      <c r="E1914" t="n">
        <v>60</v>
      </c>
      <c r="F1914" s="9" t="n">
        <v>96.8</v>
      </c>
    </row>
    <row r="1915">
      <c r="A1915" t="n">
        <v>545649</v>
      </c>
      <c r="B1915" s="12" t="n">
        <v>40606</v>
      </c>
      <c r="C1915" t="n">
        <v>14995</v>
      </c>
      <c r="D1915" t="n">
        <v>37</v>
      </c>
      <c r="E1915" t="n">
        <v>51</v>
      </c>
      <c r="F1915" s="9" t="n">
        <v>119.31</v>
      </c>
    </row>
    <row r="1916">
      <c r="A1916" t="n">
        <v>545652</v>
      </c>
      <c r="B1916" s="12" t="n">
        <v>40606</v>
      </c>
      <c r="C1916" t="n">
        <v>16414</v>
      </c>
      <c r="D1916" t="n">
        <v>3</v>
      </c>
      <c r="E1916" t="n">
        <v>16</v>
      </c>
      <c r="F1916" s="9" t="n">
        <v>50.8</v>
      </c>
    </row>
    <row r="1917">
      <c r="A1917" t="n">
        <v>545653</v>
      </c>
      <c r="B1917" s="12" t="n">
        <v>40606</v>
      </c>
      <c r="C1917" t="n">
        <v>15311</v>
      </c>
      <c r="D1917" t="n">
        <v>35</v>
      </c>
      <c r="E1917" t="n">
        <v>579</v>
      </c>
      <c r="F1917" s="9" t="n">
        <v>935.54</v>
      </c>
    </row>
    <row r="1918">
      <c r="A1918" t="n">
        <v>545654</v>
      </c>
      <c r="B1918" s="12" t="n">
        <v>40606</v>
      </c>
      <c r="C1918" t="n">
        <v>15681</v>
      </c>
      <c r="D1918" t="n">
        <v>17</v>
      </c>
      <c r="E1918" t="n">
        <v>256</v>
      </c>
      <c r="F1918" s="9" t="n">
        <v>345.68</v>
      </c>
    </row>
    <row r="1919">
      <c r="A1919" t="n">
        <v>545655</v>
      </c>
      <c r="B1919" s="12" t="n">
        <v>40606</v>
      </c>
      <c r="C1919" t="n">
        <v>14670</v>
      </c>
      <c r="D1919" t="n">
        <v>44</v>
      </c>
      <c r="E1919" t="n">
        <v>66</v>
      </c>
      <c r="F1919" s="9" t="n">
        <v>96.23999999999999</v>
      </c>
    </row>
    <row r="1920">
      <c r="A1920" t="n">
        <v>545656</v>
      </c>
      <c r="B1920" s="12" t="n">
        <v>40606</v>
      </c>
      <c r="C1920" t="n">
        <v>14057</v>
      </c>
      <c r="D1920" t="n">
        <v>6</v>
      </c>
      <c r="E1920" t="n">
        <v>12</v>
      </c>
      <c r="F1920" s="9" t="n">
        <v>99</v>
      </c>
    </row>
    <row r="1921">
      <c r="A1921" t="n">
        <v>545658</v>
      </c>
      <c r="B1921" s="12" t="n">
        <v>40606</v>
      </c>
      <c r="C1921" t="n">
        <v>14670</v>
      </c>
      <c r="D1921" t="n">
        <v>79</v>
      </c>
      <c r="E1921" t="n">
        <v>260</v>
      </c>
      <c r="F1921" s="9" t="n">
        <v>296.62</v>
      </c>
    </row>
    <row r="1922">
      <c r="A1922" t="n">
        <v>545659</v>
      </c>
      <c r="B1922" s="12" t="n">
        <v>40606</v>
      </c>
      <c r="C1922" t="n">
        <v>15675</v>
      </c>
      <c r="D1922" t="n">
        <v>3</v>
      </c>
      <c r="E1922" t="n">
        <v>36</v>
      </c>
      <c r="F1922" s="9" t="n">
        <v>45</v>
      </c>
    </row>
    <row r="1923">
      <c r="A1923" t="n">
        <v>545660</v>
      </c>
      <c r="B1923" s="12" t="n">
        <v>40606</v>
      </c>
      <c r="C1923" t="n">
        <v>17191</v>
      </c>
      <c r="D1923" t="n">
        <v>37</v>
      </c>
      <c r="E1923" t="n">
        <v>159</v>
      </c>
      <c r="F1923" s="9" t="n">
        <v>310.77</v>
      </c>
    </row>
    <row r="1924">
      <c r="A1924" t="n">
        <v>545661</v>
      </c>
      <c r="B1924" s="12" t="n">
        <v>40606</v>
      </c>
      <c r="C1924" t="n">
        <v>15358</v>
      </c>
      <c r="D1924" t="n">
        <v>52</v>
      </c>
      <c r="E1924" t="n">
        <v>739</v>
      </c>
      <c r="F1924" s="9" t="n">
        <v>829.85</v>
      </c>
    </row>
    <row r="1925">
      <c r="A1925" t="n">
        <v>545662</v>
      </c>
      <c r="B1925" s="12" t="n">
        <v>40606</v>
      </c>
      <c r="C1925" t="n">
        <v>15358</v>
      </c>
      <c r="D1925" t="n">
        <v>11</v>
      </c>
      <c r="E1925" t="n">
        <v>92</v>
      </c>
      <c r="F1925" s="9" t="n">
        <v>208.2</v>
      </c>
    </row>
    <row r="1926">
      <c r="A1926" t="n">
        <v>545663</v>
      </c>
      <c r="B1926" s="12" t="n">
        <v>40606</v>
      </c>
      <c r="C1926" t="n">
        <v>13491</v>
      </c>
      <c r="D1926" t="n">
        <v>13</v>
      </c>
      <c r="E1926" t="n">
        <v>203</v>
      </c>
      <c r="F1926" s="9" t="n">
        <v>162.08</v>
      </c>
    </row>
    <row r="1927">
      <c r="A1927" t="n">
        <v>545665</v>
      </c>
      <c r="B1927" s="12" t="n">
        <v>40606</v>
      </c>
      <c r="C1927" t="n">
        <v>17535</v>
      </c>
      <c r="D1927" t="n">
        <v>13</v>
      </c>
      <c r="E1927" t="n">
        <v>136</v>
      </c>
      <c r="F1927" s="9" t="n">
        <v>164.4</v>
      </c>
    </row>
    <row r="1928">
      <c r="A1928" t="n">
        <v>545668</v>
      </c>
      <c r="B1928" s="12" t="n">
        <v>40606</v>
      </c>
      <c r="C1928" t="n">
        <v>14031</v>
      </c>
      <c r="D1928" t="n">
        <v>10</v>
      </c>
      <c r="E1928" t="n">
        <v>301</v>
      </c>
      <c r="F1928" s="9" t="n">
        <v>532.13</v>
      </c>
    </row>
    <row r="1929">
      <c r="A1929" t="n">
        <v>545669</v>
      </c>
      <c r="B1929" s="12" t="n">
        <v>40608</v>
      </c>
      <c r="C1929" t="n">
        <v>17243</v>
      </c>
      <c r="D1929" t="n">
        <v>9</v>
      </c>
      <c r="E1929" t="n">
        <v>64</v>
      </c>
      <c r="F1929" s="9" t="n">
        <v>177.6</v>
      </c>
    </row>
    <row r="1930">
      <c r="A1930" t="n">
        <v>545670</v>
      </c>
      <c r="B1930" s="12" t="n">
        <v>40608</v>
      </c>
      <c r="C1930" t="n">
        <v>15465</v>
      </c>
      <c r="D1930" t="n">
        <v>5</v>
      </c>
      <c r="E1930" t="n">
        <v>65</v>
      </c>
      <c r="F1930" s="9" t="n">
        <v>292.75</v>
      </c>
    </row>
    <row r="1931">
      <c r="A1931" t="n">
        <v>545675</v>
      </c>
      <c r="B1931" s="12" t="n">
        <v>40608</v>
      </c>
      <c r="C1931" t="n">
        <v>18223</v>
      </c>
      <c r="D1931" t="n">
        <v>1</v>
      </c>
      <c r="E1931" t="n">
        <v>12</v>
      </c>
      <c r="F1931" s="9" t="n">
        <v>15</v>
      </c>
    </row>
    <row r="1932">
      <c r="A1932" t="n">
        <v>545676</v>
      </c>
      <c r="B1932" s="12" t="n">
        <v>40608</v>
      </c>
      <c r="C1932" t="n">
        <v>15034</v>
      </c>
      <c r="D1932" t="n">
        <v>6</v>
      </c>
      <c r="E1932" t="n">
        <v>152</v>
      </c>
      <c r="F1932" s="9" t="n">
        <v>246.76</v>
      </c>
    </row>
    <row r="1933">
      <c r="A1933" t="n">
        <v>545680</v>
      </c>
      <c r="B1933" s="12" t="n">
        <v>40608</v>
      </c>
      <c r="C1933" t="n">
        <v>15400</v>
      </c>
      <c r="D1933" t="n">
        <v>5</v>
      </c>
      <c r="E1933" t="n">
        <v>190</v>
      </c>
      <c r="F1933" s="9" t="n">
        <v>346.1</v>
      </c>
    </row>
    <row r="1934">
      <c r="A1934" t="n">
        <v>545681</v>
      </c>
      <c r="B1934" s="12" t="n">
        <v>40608</v>
      </c>
      <c r="C1934" t="n">
        <v>16923</v>
      </c>
      <c r="D1934" t="n">
        <v>58</v>
      </c>
      <c r="E1934" t="n">
        <v>289</v>
      </c>
      <c r="F1934" s="9" t="n">
        <v>655.03</v>
      </c>
    </row>
    <row r="1935">
      <c r="A1935" t="n">
        <v>545682</v>
      </c>
      <c r="B1935" s="12" t="n">
        <v>40608</v>
      </c>
      <c r="C1935" t="n">
        <v>14701</v>
      </c>
      <c r="D1935" t="n">
        <v>40</v>
      </c>
      <c r="E1935" t="n">
        <v>111</v>
      </c>
      <c r="F1935" s="9" t="n">
        <v>253.79</v>
      </c>
    </row>
    <row r="1936">
      <c r="A1936" t="n">
        <v>545683</v>
      </c>
      <c r="B1936" s="12" t="n">
        <v>40608</v>
      </c>
      <c r="C1936" t="n">
        <v>14903</v>
      </c>
      <c r="D1936" t="n">
        <v>57</v>
      </c>
      <c r="E1936" t="n">
        <v>232</v>
      </c>
      <c r="F1936" s="9" t="n">
        <v>529.88</v>
      </c>
    </row>
    <row r="1937">
      <c r="A1937" t="n">
        <v>545684</v>
      </c>
      <c r="B1937" s="12" t="n">
        <v>40608</v>
      </c>
      <c r="C1937" t="n">
        <v>15606</v>
      </c>
      <c r="D1937" t="n">
        <v>7</v>
      </c>
      <c r="E1937" t="n">
        <v>76</v>
      </c>
      <c r="F1937" s="9" t="n">
        <v>279.8</v>
      </c>
    </row>
    <row r="1938">
      <c r="A1938" t="n">
        <v>545685</v>
      </c>
      <c r="B1938" s="12" t="n">
        <v>40608</v>
      </c>
      <c r="C1938" t="n">
        <v>14499</v>
      </c>
      <c r="D1938" t="n">
        <v>42</v>
      </c>
      <c r="E1938" t="n">
        <v>70</v>
      </c>
      <c r="F1938" s="9" t="n">
        <v>122.87</v>
      </c>
    </row>
    <row r="1939">
      <c r="A1939" t="n">
        <v>545686</v>
      </c>
      <c r="B1939" s="12" t="n">
        <v>40608</v>
      </c>
      <c r="C1939" t="n">
        <v>18211</v>
      </c>
      <c r="D1939" t="n">
        <v>8</v>
      </c>
      <c r="E1939" t="n">
        <v>56</v>
      </c>
      <c r="F1939" s="9" t="n">
        <v>137.9</v>
      </c>
    </row>
    <row r="1940">
      <c r="A1940" t="n">
        <v>545687</v>
      </c>
      <c r="B1940" s="12" t="n">
        <v>40608</v>
      </c>
      <c r="C1940" t="n">
        <v>17769</v>
      </c>
      <c r="D1940" t="n">
        <v>72</v>
      </c>
      <c r="E1940" t="n">
        <v>344</v>
      </c>
      <c r="F1940" s="9" t="n">
        <v>506.35</v>
      </c>
    </row>
    <row r="1941">
      <c r="A1941" t="n">
        <v>545688</v>
      </c>
      <c r="B1941" s="12" t="n">
        <v>40608</v>
      </c>
      <c r="C1941" t="n">
        <v>16033</v>
      </c>
      <c r="D1941" t="n">
        <v>60</v>
      </c>
      <c r="E1941" t="n">
        <v>211</v>
      </c>
      <c r="F1941" s="9" t="n">
        <v>630.22</v>
      </c>
    </row>
    <row r="1942">
      <c r="A1942" t="n">
        <v>545690</v>
      </c>
      <c r="B1942" s="12" t="n">
        <v>40608</v>
      </c>
      <c r="C1942" t="n">
        <v>13263</v>
      </c>
      <c r="D1942" t="n">
        <v>110</v>
      </c>
      <c r="E1942" t="n">
        <v>185</v>
      </c>
      <c r="F1942" s="9" t="n">
        <v>427.03</v>
      </c>
    </row>
    <row r="1943">
      <c r="A1943" t="n">
        <v>545691</v>
      </c>
      <c r="B1943" s="12" t="n">
        <v>40608</v>
      </c>
      <c r="C1943" t="n">
        <v>14161</v>
      </c>
      <c r="D1943" t="n">
        <v>25</v>
      </c>
      <c r="E1943" t="n">
        <v>140</v>
      </c>
      <c r="F1943" s="9" t="n">
        <v>263.04</v>
      </c>
    </row>
    <row r="1944">
      <c r="A1944" t="n">
        <v>545692</v>
      </c>
      <c r="B1944" s="12" t="n">
        <v>40608</v>
      </c>
      <c r="C1944" t="n">
        <v>17428</v>
      </c>
      <c r="D1944" t="n">
        <v>15</v>
      </c>
      <c r="E1944" t="n">
        <v>188</v>
      </c>
      <c r="F1944" s="9" t="n">
        <v>510.7</v>
      </c>
    </row>
    <row r="1945">
      <c r="A1945" t="n">
        <v>545693</v>
      </c>
      <c r="B1945" s="12" t="n">
        <v>40608</v>
      </c>
      <c r="C1945" t="n">
        <v>16422</v>
      </c>
      <c r="D1945" t="n">
        <v>12</v>
      </c>
      <c r="E1945" t="n">
        <v>746</v>
      </c>
      <c r="F1945" s="9" t="n">
        <v>796.86</v>
      </c>
    </row>
    <row r="1946">
      <c r="A1946" t="n">
        <v>545694</v>
      </c>
      <c r="B1946" s="12" t="n">
        <v>40608</v>
      </c>
      <c r="C1946" t="n">
        <v>16422</v>
      </c>
      <c r="D1946" t="n">
        <v>1</v>
      </c>
      <c r="E1946" t="n">
        <v>96</v>
      </c>
      <c r="F1946" s="9" t="n">
        <v>120</v>
      </c>
    </row>
    <row r="1947">
      <c r="A1947" t="n">
        <v>545695</v>
      </c>
      <c r="B1947" s="12" t="n">
        <v>40608</v>
      </c>
      <c r="C1947" t="n">
        <v>17050</v>
      </c>
      <c r="D1947" t="n">
        <v>86</v>
      </c>
      <c r="E1947" t="n">
        <v>340</v>
      </c>
      <c r="F1947" s="9" t="n">
        <v>826.37</v>
      </c>
    </row>
    <row r="1948">
      <c r="A1948" t="n">
        <v>545696</v>
      </c>
      <c r="B1948" s="12" t="n">
        <v>40608</v>
      </c>
      <c r="C1948" t="n">
        <v>15696</v>
      </c>
      <c r="D1948" t="n">
        <v>20</v>
      </c>
      <c r="E1948" t="n">
        <v>111</v>
      </c>
      <c r="F1948" s="9" t="n">
        <v>222.05</v>
      </c>
    </row>
    <row r="1949">
      <c r="A1949" t="n">
        <v>545697</v>
      </c>
      <c r="B1949" s="12" t="n">
        <v>40608</v>
      </c>
      <c r="C1949" t="n">
        <v>14504</v>
      </c>
      <c r="D1949" t="n">
        <v>32</v>
      </c>
      <c r="E1949" t="n">
        <v>110</v>
      </c>
      <c r="F1949" s="9" t="n">
        <v>147.23</v>
      </c>
    </row>
    <row r="1950">
      <c r="A1950" t="n">
        <v>545698</v>
      </c>
      <c r="B1950" s="12" t="n">
        <v>40608</v>
      </c>
      <c r="C1950" t="n">
        <v>15572</v>
      </c>
      <c r="D1950" t="n">
        <v>15</v>
      </c>
      <c r="E1950" t="n">
        <v>19</v>
      </c>
      <c r="F1950" s="9" t="n">
        <v>225.14</v>
      </c>
    </row>
    <row r="1951">
      <c r="A1951" t="n">
        <v>545699</v>
      </c>
      <c r="B1951" s="12" t="n">
        <v>40608</v>
      </c>
      <c r="C1951" t="n">
        <v>15572</v>
      </c>
      <c r="D1951" t="n">
        <v>25</v>
      </c>
      <c r="E1951" t="n">
        <v>196</v>
      </c>
      <c r="F1951" s="9" t="n">
        <v>220.77</v>
      </c>
    </row>
    <row r="1952">
      <c r="A1952" t="n">
        <v>545700</v>
      </c>
      <c r="B1952" s="12" t="n">
        <v>40608</v>
      </c>
      <c r="C1952" t="n">
        <v>17811</v>
      </c>
      <c r="D1952" t="n">
        <v>16</v>
      </c>
      <c r="E1952" t="n">
        <v>150</v>
      </c>
      <c r="F1952" s="9" t="n">
        <v>166.45</v>
      </c>
    </row>
    <row r="1953">
      <c r="A1953" t="n">
        <v>545701</v>
      </c>
      <c r="B1953" s="12" t="n">
        <v>40608</v>
      </c>
      <c r="C1953" t="n">
        <v>17107</v>
      </c>
      <c r="D1953" t="n">
        <v>65</v>
      </c>
      <c r="E1953" t="n">
        <v>826</v>
      </c>
      <c r="F1953" s="9" t="n">
        <v>1695.21</v>
      </c>
    </row>
    <row r="1954">
      <c r="A1954" t="n">
        <v>545702</v>
      </c>
      <c r="B1954" s="12" t="n">
        <v>40608</v>
      </c>
      <c r="C1954" t="n">
        <v>14247</v>
      </c>
      <c r="D1954" t="n">
        <v>20</v>
      </c>
      <c r="E1954" t="n">
        <v>47</v>
      </c>
      <c r="F1954" s="9" t="n">
        <v>136.77</v>
      </c>
    </row>
    <row r="1955">
      <c r="A1955" t="n">
        <v>545704</v>
      </c>
      <c r="B1955" s="12" t="n">
        <v>40609</v>
      </c>
      <c r="C1955" t="n">
        <v>16638</v>
      </c>
      <c r="D1955" t="n">
        <v>6</v>
      </c>
      <c r="E1955" t="n">
        <v>23</v>
      </c>
      <c r="F1955" s="9" t="n">
        <v>215.55</v>
      </c>
    </row>
    <row r="1956">
      <c r="A1956" t="n">
        <v>545705</v>
      </c>
      <c r="B1956" s="12" t="n">
        <v>40609</v>
      </c>
      <c r="C1956" t="n">
        <v>15554</v>
      </c>
      <c r="D1956" t="n">
        <v>14</v>
      </c>
      <c r="E1956" t="n">
        <v>74</v>
      </c>
      <c r="F1956" s="9" t="n">
        <v>217.2</v>
      </c>
    </row>
    <row r="1957">
      <c r="A1957" t="n">
        <v>545707</v>
      </c>
      <c r="B1957" s="12" t="n">
        <v>40609</v>
      </c>
      <c r="C1957" t="n">
        <v>13881</v>
      </c>
      <c r="D1957" t="n">
        <v>4</v>
      </c>
      <c r="E1957" t="n">
        <v>506</v>
      </c>
      <c r="F1957" s="9" t="n">
        <v>673.9</v>
      </c>
    </row>
    <row r="1958">
      <c r="A1958" t="n">
        <v>545708</v>
      </c>
      <c r="B1958" s="12" t="n">
        <v>40609</v>
      </c>
      <c r="C1958" t="n">
        <v>14915</v>
      </c>
      <c r="D1958" t="n">
        <v>8</v>
      </c>
      <c r="E1958" t="n">
        <v>76</v>
      </c>
      <c r="F1958" s="9" t="n">
        <v>142.28</v>
      </c>
    </row>
    <row r="1959">
      <c r="A1959" t="n">
        <v>545710</v>
      </c>
      <c r="B1959" s="12" t="n">
        <v>40609</v>
      </c>
      <c r="C1959" t="n">
        <v>13117</v>
      </c>
      <c r="D1959" t="n">
        <v>7</v>
      </c>
      <c r="E1959" t="n">
        <v>72</v>
      </c>
      <c r="F1959" s="9" t="n">
        <v>90.59999999999999</v>
      </c>
    </row>
    <row r="1960">
      <c r="A1960" t="n">
        <v>545711</v>
      </c>
      <c r="B1960" s="12" t="n">
        <v>40609</v>
      </c>
      <c r="C1960" t="n">
        <v>16136</v>
      </c>
      <c r="D1960" t="n">
        <v>8</v>
      </c>
      <c r="E1960" t="n">
        <v>66</v>
      </c>
      <c r="F1960" s="9" t="n">
        <v>159.3</v>
      </c>
    </row>
    <row r="1961">
      <c r="A1961" t="n">
        <v>545712</v>
      </c>
      <c r="B1961" s="12" t="n">
        <v>40609</v>
      </c>
      <c r="C1961" t="n">
        <v>18280</v>
      </c>
      <c r="D1961" t="n">
        <v>10</v>
      </c>
      <c r="E1961" t="n">
        <v>45</v>
      </c>
      <c r="F1961" s="9" t="n">
        <v>180.6</v>
      </c>
    </row>
    <row r="1962">
      <c r="A1962" t="n">
        <v>545719</v>
      </c>
      <c r="B1962" s="12" t="n">
        <v>40609</v>
      </c>
      <c r="C1962" t="n">
        <v>13344</v>
      </c>
      <c r="D1962" t="n">
        <v>68</v>
      </c>
      <c r="E1962" t="n">
        <v>599</v>
      </c>
      <c r="F1962" s="9" t="n">
        <v>1656.15</v>
      </c>
    </row>
    <row r="1963">
      <c r="A1963" t="n">
        <v>545721</v>
      </c>
      <c r="B1963" s="12" t="n">
        <v>40609</v>
      </c>
      <c r="C1963" t="n">
        <v>15039</v>
      </c>
      <c r="D1963" t="n">
        <v>41</v>
      </c>
      <c r="E1963" t="n">
        <v>251</v>
      </c>
      <c r="F1963" s="9" t="n">
        <v>590.5</v>
      </c>
    </row>
    <row r="1964">
      <c r="A1964" t="n">
        <v>545722</v>
      </c>
      <c r="B1964" s="12" t="n">
        <v>40609</v>
      </c>
      <c r="C1964" t="n">
        <v>16013</v>
      </c>
      <c r="D1964" t="n">
        <v>1</v>
      </c>
      <c r="E1964" t="n">
        <v>96</v>
      </c>
      <c r="F1964" s="9" t="n">
        <v>475.2</v>
      </c>
    </row>
    <row r="1965">
      <c r="A1965" t="n">
        <v>545725</v>
      </c>
      <c r="B1965" s="12" t="n">
        <v>40609</v>
      </c>
      <c r="C1965" t="n">
        <v>16621</v>
      </c>
      <c r="D1965" t="n">
        <v>5</v>
      </c>
      <c r="E1965" t="n">
        <v>47</v>
      </c>
      <c r="F1965" s="9" t="n">
        <v>162.85</v>
      </c>
    </row>
    <row r="1966">
      <c r="A1966" t="n">
        <v>545738</v>
      </c>
      <c r="B1966" s="12" t="n">
        <v>40609</v>
      </c>
      <c r="C1966" t="n">
        <v>17571</v>
      </c>
      <c r="D1966" t="n">
        <v>2</v>
      </c>
      <c r="E1966" t="n">
        <v>72</v>
      </c>
      <c r="F1966" s="9" t="n">
        <v>75.59999999999999</v>
      </c>
    </row>
    <row r="1967">
      <c r="A1967" t="n">
        <v>545748</v>
      </c>
      <c r="B1967" s="12" t="n">
        <v>40609</v>
      </c>
      <c r="C1967" t="n">
        <v>17381</v>
      </c>
      <c r="D1967" t="n">
        <v>14</v>
      </c>
      <c r="E1967" t="n">
        <v>1476</v>
      </c>
      <c r="F1967" s="9" t="n">
        <v>1588.68</v>
      </c>
    </row>
    <row r="1968">
      <c r="A1968" t="n">
        <v>545752</v>
      </c>
      <c r="B1968" s="12" t="n">
        <v>40609</v>
      </c>
      <c r="C1968" t="n">
        <v>17381</v>
      </c>
      <c r="D1968" t="n">
        <v>3</v>
      </c>
      <c r="E1968" t="n">
        <v>888</v>
      </c>
      <c r="F1968" s="9" t="n">
        <v>431.28</v>
      </c>
    </row>
    <row r="1969">
      <c r="A1969" t="n">
        <v>545759</v>
      </c>
      <c r="B1969" s="12" t="n">
        <v>40609</v>
      </c>
      <c r="C1969" t="n">
        <v>16316</v>
      </c>
      <c r="D1969" t="n">
        <v>23</v>
      </c>
      <c r="E1969" t="n">
        <v>204</v>
      </c>
      <c r="F1969" s="9" t="n">
        <v>806.05</v>
      </c>
    </row>
    <row r="1970">
      <c r="A1970" t="n">
        <v>545764</v>
      </c>
      <c r="B1970" s="12" t="n">
        <v>40609</v>
      </c>
      <c r="C1970" t="n">
        <v>13408</v>
      </c>
      <c r="D1970" t="n">
        <v>15</v>
      </c>
      <c r="E1970" t="n">
        <v>130</v>
      </c>
      <c r="F1970" s="9" t="n">
        <v>294.17</v>
      </c>
    </row>
    <row r="1971">
      <c r="A1971" t="n">
        <v>545790</v>
      </c>
      <c r="B1971" s="12" t="n">
        <v>40609</v>
      </c>
      <c r="C1971" t="n">
        <v>16316</v>
      </c>
      <c r="D1971" t="n">
        <v>1</v>
      </c>
      <c r="E1971" t="n">
        <v>2</v>
      </c>
      <c r="F1971" s="9" t="n">
        <v>17</v>
      </c>
    </row>
    <row r="1972">
      <c r="A1972" t="n">
        <v>545797</v>
      </c>
      <c r="B1972" s="12" t="n">
        <v>40609</v>
      </c>
      <c r="C1972" t="n">
        <v>16225</v>
      </c>
      <c r="D1972" t="n">
        <v>59</v>
      </c>
      <c r="E1972" t="n">
        <v>176</v>
      </c>
      <c r="F1972" s="9" t="n">
        <v>326.91</v>
      </c>
    </row>
    <row r="1973">
      <c r="A1973" t="n">
        <v>545812</v>
      </c>
      <c r="B1973" s="12" t="n">
        <v>40609</v>
      </c>
      <c r="C1973" t="n">
        <v>14214</v>
      </c>
      <c r="D1973" t="n">
        <v>37</v>
      </c>
      <c r="E1973" t="n">
        <v>313</v>
      </c>
      <c r="F1973" s="9" t="n">
        <v>638.65</v>
      </c>
    </row>
    <row r="1974">
      <c r="A1974" t="n">
        <v>545815</v>
      </c>
      <c r="B1974" s="12" t="n">
        <v>40609</v>
      </c>
      <c r="C1974" t="n">
        <v>14012</v>
      </c>
      <c r="D1974" t="n">
        <v>11</v>
      </c>
      <c r="E1974" t="n">
        <v>160</v>
      </c>
      <c r="F1974" s="9" t="n">
        <v>328.8</v>
      </c>
    </row>
    <row r="1975">
      <c r="A1975" t="n">
        <v>545819</v>
      </c>
      <c r="B1975" s="12" t="n">
        <v>40609</v>
      </c>
      <c r="C1975" t="n">
        <v>16356</v>
      </c>
      <c r="D1975" t="n">
        <v>15</v>
      </c>
      <c r="E1975" t="n">
        <v>44</v>
      </c>
      <c r="F1975" s="9" t="n">
        <v>102</v>
      </c>
    </row>
    <row r="1976">
      <c r="A1976" t="n">
        <v>545820</v>
      </c>
      <c r="B1976" s="12" t="n">
        <v>40609</v>
      </c>
      <c r="C1976" t="n">
        <v>13884</v>
      </c>
      <c r="D1976" t="n">
        <v>2</v>
      </c>
      <c r="E1976" t="n">
        <v>14</v>
      </c>
      <c r="F1976" s="9" t="n">
        <v>40.2</v>
      </c>
    </row>
    <row r="1977">
      <c r="A1977" t="n">
        <v>545821</v>
      </c>
      <c r="B1977" s="12" t="n">
        <v>40609</v>
      </c>
      <c r="C1977" t="n">
        <v>13001</v>
      </c>
      <c r="D1977" t="n">
        <v>27</v>
      </c>
      <c r="E1977" t="n">
        <v>338</v>
      </c>
      <c r="F1977" s="9" t="n">
        <v>591.02</v>
      </c>
    </row>
    <row r="1978">
      <c r="A1978" t="n">
        <v>545822</v>
      </c>
      <c r="B1978" s="12" t="n">
        <v>40609</v>
      </c>
      <c r="C1978" t="n">
        <v>13884</v>
      </c>
      <c r="D1978" t="n">
        <v>1</v>
      </c>
      <c r="E1978" t="n">
        <v>2</v>
      </c>
      <c r="F1978" s="9" t="n">
        <v>17.9</v>
      </c>
    </row>
    <row r="1979">
      <c r="A1979" t="n">
        <v>545826</v>
      </c>
      <c r="B1979" s="12" t="n">
        <v>40609</v>
      </c>
      <c r="C1979" t="n">
        <v>17696</v>
      </c>
      <c r="D1979" t="n">
        <v>16</v>
      </c>
      <c r="E1979" t="n">
        <v>301</v>
      </c>
      <c r="F1979" s="9" t="n">
        <v>318.24</v>
      </c>
    </row>
    <row r="1980">
      <c r="A1980" t="n">
        <v>545830</v>
      </c>
      <c r="B1980" s="12" t="n">
        <v>40609</v>
      </c>
      <c r="C1980" t="n">
        <v>17634</v>
      </c>
      <c r="D1980" t="n">
        <v>50</v>
      </c>
      <c r="E1980" t="n">
        <v>123</v>
      </c>
      <c r="F1980" s="9" t="n">
        <v>451.66</v>
      </c>
    </row>
    <row r="1981">
      <c r="A1981" t="n">
        <v>545835</v>
      </c>
      <c r="B1981" s="12" t="n">
        <v>40609</v>
      </c>
      <c r="C1981" t="n">
        <v>17654</v>
      </c>
      <c r="D1981" t="n">
        <v>22</v>
      </c>
      <c r="E1981" t="n">
        <v>41</v>
      </c>
      <c r="F1981" s="9" t="n">
        <v>117.55</v>
      </c>
    </row>
    <row r="1982">
      <c r="A1982" t="n">
        <v>545838</v>
      </c>
      <c r="B1982" s="12" t="n">
        <v>40609</v>
      </c>
      <c r="C1982" t="n">
        <v>14606</v>
      </c>
      <c r="D1982" t="n">
        <v>37</v>
      </c>
      <c r="E1982" t="n">
        <v>49</v>
      </c>
      <c r="F1982" s="9" t="n">
        <v>100.97</v>
      </c>
    </row>
    <row r="1983">
      <c r="A1983" t="n">
        <v>545842</v>
      </c>
      <c r="B1983" s="12" t="n">
        <v>40609</v>
      </c>
      <c r="C1983" t="n">
        <v>15498</v>
      </c>
      <c r="D1983" t="n">
        <v>30</v>
      </c>
      <c r="E1983" t="n">
        <v>238</v>
      </c>
      <c r="F1983" s="9" t="n">
        <v>557</v>
      </c>
    </row>
    <row r="1984">
      <c r="A1984" t="n">
        <v>545851</v>
      </c>
      <c r="B1984" s="12" t="n">
        <v>40609</v>
      </c>
      <c r="C1984" t="n">
        <v>15026</v>
      </c>
      <c r="D1984" t="n">
        <v>20</v>
      </c>
      <c r="E1984" t="n">
        <v>58</v>
      </c>
      <c r="F1984" s="9" t="n">
        <v>108.98</v>
      </c>
    </row>
    <row r="1985">
      <c r="A1985" t="n">
        <v>545853</v>
      </c>
      <c r="B1985" s="12" t="n">
        <v>40609</v>
      </c>
      <c r="C1985" t="n">
        <v>16517</v>
      </c>
      <c r="D1985" t="n">
        <v>17</v>
      </c>
      <c r="E1985" t="n">
        <v>96</v>
      </c>
      <c r="F1985" s="9" t="n">
        <v>162.7</v>
      </c>
    </row>
    <row r="1986">
      <c r="A1986" t="n">
        <v>545854</v>
      </c>
      <c r="B1986" s="12" t="n">
        <v>40609</v>
      </c>
      <c r="C1986" t="n">
        <v>14817</v>
      </c>
      <c r="D1986" t="n">
        <v>33</v>
      </c>
      <c r="E1986" t="n">
        <v>373</v>
      </c>
      <c r="F1986" s="9" t="n">
        <v>530.79</v>
      </c>
    </row>
    <row r="1987">
      <c r="A1987" t="n">
        <v>545855</v>
      </c>
      <c r="B1987" s="12" t="n">
        <v>40609</v>
      </c>
      <c r="C1987" t="n">
        <v>15290</v>
      </c>
      <c r="D1987" t="n">
        <v>11</v>
      </c>
      <c r="E1987" t="n">
        <v>138</v>
      </c>
      <c r="F1987" s="9" t="n">
        <v>246.3</v>
      </c>
    </row>
    <row r="1988">
      <c r="A1988" t="n">
        <v>545856</v>
      </c>
      <c r="B1988" s="12" t="n">
        <v>40609</v>
      </c>
      <c r="C1988" t="n">
        <v>16225</v>
      </c>
      <c r="D1988" t="n">
        <v>4</v>
      </c>
      <c r="E1988" t="n">
        <v>24</v>
      </c>
      <c r="F1988" s="9" t="n">
        <v>89.7</v>
      </c>
    </row>
    <row r="1989">
      <c r="A1989" t="n">
        <v>545859</v>
      </c>
      <c r="B1989" s="12" t="n">
        <v>40609</v>
      </c>
      <c r="C1989" t="n">
        <v>15498</v>
      </c>
      <c r="D1989" t="n">
        <v>16</v>
      </c>
      <c r="E1989" t="n">
        <v>276</v>
      </c>
      <c r="F1989" s="9" t="n">
        <v>593.92</v>
      </c>
    </row>
    <row r="1990">
      <c r="A1990" t="n">
        <v>545865</v>
      </c>
      <c r="B1990" s="12" t="n">
        <v>40609</v>
      </c>
      <c r="C1990" t="n">
        <v>15769</v>
      </c>
      <c r="D1990" t="n">
        <v>8</v>
      </c>
      <c r="E1990" t="n">
        <v>1548</v>
      </c>
      <c r="F1990" s="9" t="n">
        <v>2597.4</v>
      </c>
    </row>
    <row r="1991">
      <c r="A1991" t="n">
        <v>545868</v>
      </c>
      <c r="B1991" s="12" t="n">
        <v>40609</v>
      </c>
      <c r="C1991" t="n">
        <v>17841</v>
      </c>
      <c r="D1991" t="n">
        <v>25</v>
      </c>
      <c r="E1991" t="n">
        <v>52</v>
      </c>
      <c r="F1991" s="9" t="n">
        <v>145.7</v>
      </c>
    </row>
    <row r="1992">
      <c r="A1992" t="n">
        <v>545869</v>
      </c>
      <c r="B1992" s="12" t="n">
        <v>40609</v>
      </c>
      <c r="C1992" t="n">
        <v>17162</v>
      </c>
      <c r="D1992" t="n">
        <v>13</v>
      </c>
      <c r="E1992" t="n">
        <v>143</v>
      </c>
      <c r="F1992" s="9" t="n">
        <v>196.45</v>
      </c>
    </row>
    <row r="1993">
      <c r="A1993" t="n">
        <v>545870</v>
      </c>
      <c r="B1993" s="12" t="n">
        <v>40609</v>
      </c>
      <c r="C1993" t="n">
        <v>17162</v>
      </c>
      <c r="D1993" t="n">
        <v>1</v>
      </c>
      <c r="E1993" t="n">
        <v>6</v>
      </c>
      <c r="F1993" s="9" t="n">
        <v>15.3</v>
      </c>
    </row>
    <row r="1994">
      <c r="A1994" t="n">
        <v>545871</v>
      </c>
      <c r="B1994" s="12" t="n">
        <v>40609</v>
      </c>
      <c r="C1994" t="n">
        <v>17092</v>
      </c>
      <c r="D1994" t="n">
        <v>10</v>
      </c>
      <c r="E1994" t="n">
        <v>109</v>
      </c>
      <c r="F1994" s="9" t="n">
        <v>134.9</v>
      </c>
    </row>
    <row r="1995">
      <c r="A1995" t="n">
        <v>545872</v>
      </c>
      <c r="B1995" s="12" t="n">
        <v>40609</v>
      </c>
      <c r="C1995" t="n">
        <v>15752</v>
      </c>
      <c r="D1995" t="n">
        <v>89</v>
      </c>
      <c r="E1995" t="n">
        <v>282</v>
      </c>
      <c r="F1995" s="9" t="n">
        <v>379.25</v>
      </c>
    </row>
    <row r="1996">
      <c r="A1996" t="n">
        <v>545873</v>
      </c>
      <c r="B1996" s="12" t="n">
        <v>40609</v>
      </c>
      <c r="C1996" t="n">
        <v>13092</v>
      </c>
      <c r="D1996" t="n">
        <v>6</v>
      </c>
      <c r="E1996" t="n">
        <v>22</v>
      </c>
      <c r="F1996" s="9" t="n">
        <v>110.2</v>
      </c>
    </row>
    <row r="1997">
      <c r="A1997" t="n">
        <v>545874</v>
      </c>
      <c r="B1997" s="12" t="n">
        <v>40609</v>
      </c>
      <c r="C1997" t="n">
        <v>12841</v>
      </c>
      <c r="D1997" t="n">
        <v>8</v>
      </c>
      <c r="E1997" t="n">
        <v>70</v>
      </c>
      <c r="F1997" s="9" t="n">
        <v>79.40000000000001</v>
      </c>
    </row>
    <row r="1998">
      <c r="A1998" t="n">
        <v>545883</v>
      </c>
      <c r="B1998" s="12" t="n">
        <v>40609</v>
      </c>
      <c r="C1998" t="n">
        <v>15974</v>
      </c>
      <c r="D1998" t="n">
        <v>9</v>
      </c>
      <c r="E1998" t="n">
        <v>45</v>
      </c>
      <c r="F1998" s="9" t="n">
        <v>147.95</v>
      </c>
    </row>
    <row r="1999">
      <c r="A1999" t="n">
        <v>545888</v>
      </c>
      <c r="B1999" s="12" t="n">
        <v>40609</v>
      </c>
      <c r="C1999" t="n">
        <v>13798</v>
      </c>
      <c r="D1999" t="n">
        <v>5</v>
      </c>
      <c r="E1999" t="n">
        <v>322</v>
      </c>
      <c r="F1999" s="9" t="n">
        <v>416.22</v>
      </c>
    </row>
    <row r="2000">
      <c r="A2000" t="n">
        <v>545890</v>
      </c>
      <c r="B2000" s="12" t="n">
        <v>40609</v>
      </c>
      <c r="C2000" t="n">
        <v>16782</v>
      </c>
      <c r="D2000" t="n">
        <v>5</v>
      </c>
      <c r="E2000" t="n">
        <v>24</v>
      </c>
      <c r="F2000" s="9" t="n">
        <v>92.8</v>
      </c>
    </row>
    <row r="2001">
      <c r="A2001" t="n">
        <v>545894</v>
      </c>
      <c r="B2001" s="12" t="n">
        <v>40609</v>
      </c>
      <c r="C2001" t="n">
        <v>16242</v>
      </c>
      <c r="D2001" t="n">
        <v>23</v>
      </c>
      <c r="E2001" t="n">
        <v>95</v>
      </c>
      <c r="F2001" s="9" t="n">
        <v>211.36</v>
      </c>
    </row>
    <row r="2002">
      <c r="A2002" t="n">
        <v>545896</v>
      </c>
      <c r="B2002" s="12" t="n">
        <v>40609</v>
      </c>
      <c r="C2002" t="n">
        <v>15869</v>
      </c>
      <c r="D2002" t="n">
        <v>5</v>
      </c>
      <c r="E2002" t="n">
        <v>118</v>
      </c>
      <c r="F2002" s="9" t="n">
        <v>61.59</v>
      </c>
    </row>
    <row r="2003">
      <c r="A2003" t="n">
        <v>545898</v>
      </c>
      <c r="B2003" s="12" t="n">
        <v>40609</v>
      </c>
      <c r="C2003" t="n">
        <v>15869</v>
      </c>
      <c r="D2003" t="n">
        <v>10</v>
      </c>
      <c r="E2003" t="n">
        <v>57</v>
      </c>
      <c r="F2003" s="9" t="n">
        <v>88.05</v>
      </c>
    </row>
    <row r="2004">
      <c r="A2004" t="n">
        <v>545899</v>
      </c>
      <c r="B2004" s="12" t="n">
        <v>40609</v>
      </c>
      <c r="C2004" t="n">
        <v>17817</v>
      </c>
      <c r="D2004" t="n">
        <v>12</v>
      </c>
      <c r="E2004" t="n">
        <v>25</v>
      </c>
      <c r="F2004" s="9" t="n">
        <v>74.7</v>
      </c>
    </row>
    <row r="2005">
      <c r="A2005" t="n">
        <v>545900</v>
      </c>
      <c r="B2005" s="12" t="n">
        <v>40609</v>
      </c>
      <c r="C2005" t="n">
        <v>17817</v>
      </c>
      <c r="D2005" t="n">
        <v>1</v>
      </c>
      <c r="E2005" t="n">
        <v>1</v>
      </c>
      <c r="F2005" s="9" t="n">
        <v>195</v>
      </c>
    </row>
    <row r="2006">
      <c r="A2006" t="n">
        <v>545901</v>
      </c>
      <c r="B2006" s="12" t="n">
        <v>40609</v>
      </c>
      <c r="C2006" t="n">
        <v>15834</v>
      </c>
      <c r="D2006" t="n">
        <v>159</v>
      </c>
      <c r="E2006" t="n">
        <v>402</v>
      </c>
      <c r="F2006" s="9" t="n">
        <v>1020.27</v>
      </c>
    </row>
    <row r="2007">
      <c r="A2007" t="n">
        <v>545902</v>
      </c>
      <c r="B2007" s="12" t="n">
        <v>40609</v>
      </c>
      <c r="C2007" t="n">
        <v>15834</v>
      </c>
      <c r="D2007" t="n">
        <v>2</v>
      </c>
      <c r="E2007" t="n">
        <v>2</v>
      </c>
      <c r="F2007" s="9" t="n">
        <v>250</v>
      </c>
    </row>
    <row r="2008">
      <c r="A2008" t="n">
        <v>545904</v>
      </c>
      <c r="B2008" s="12" t="n">
        <v>40610</v>
      </c>
      <c r="C2008" t="n">
        <v>13468</v>
      </c>
      <c r="D2008" t="n">
        <v>7</v>
      </c>
      <c r="E2008" t="n">
        <v>43</v>
      </c>
      <c r="F2008" s="9" t="n">
        <v>126.65</v>
      </c>
    </row>
    <row r="2009">
      <c r="A2009" t="n">
        <v>545905</v>
      </c>
      <c r="B2009" s="12" t="n">
        <v>40610</v>
      </c>
      <c r="C2009" t="n">
        <v>15234</v>
      </c>
      <c r="D2009" t="n">
        <v>14</v>
      </c>
      <c r="E2009" t="n">
        <v>196</v>
      </c>
      <c r="F2009" s="9" t="n">
        <v>197</v>
      </c>
    </row>
    <row r="2010">
      <c r="A2010" t="n">
        <v>545906</v>
      </c>
      <c r="B2010" s="12" t="n">
        <v>40610</v>
      </c>
      <c r="C2010" t="n">
        <v>15764</v>
      </c>
      <c r="D2010" t="n">
        <v>59</v>
      </c>
      <c r="E2010" t="n">
        <v>623</v>
      </c>
      <c r="F2010" s="9" t="n">
        <v>1120.93</v>
      </c>
    </row>
    <row r="2011">
      <c r="A2011" t="n">
        <v>545907</v>
      </c>
      <c r="B2011" s="12" t="n">
        <v>40610</v>
      </c>
      <c r="C2011" t="n">
        <v>15806</v>
      </c>
      <c r="D2011" t="n">
        <v>16</v>
      </c>
      <c r="E2011" t="n">
        <v>274</v>
      </c>
      <c r="F2011" s="9" t="n">
        <v>300.36</v>
      </c>
    </row>
    <row r="2012">
      <c r="A2012" t="n">
        <v>545908</v>
      </c>
      <c r="B2012" s="12" t="n">
        <v>40610</v>
      </c>
      <c r="C2012" t="n">
        <v>14709</v>
      </c>
      <c r="D2012" t="n">
        <v>20</v>
      </c>
      <c r="E2012" t="n">
        <v>251</v>
      </c>
      <c r="F2012" s="9" t="n">
        <v>461.25</v>
      </c>
    </row>
    <row r="2013">
      <c r="A2013" t="n">
        <v>545909</v>
      </c>
      <c r="B2013" s="12" t="n">
        <v>40610</v>
      </c>
      <c r="C2013" t="n">
        <v>15819</v>
      </c>
      <c r="D2013" t="n">
        <v>41</v>
      </c>
      <c r="E2013" t="n">
        <v>522</v>
      </c>
      <c r="F2013" s="9" t="n">
        <v>639.64</v>
      </c>
    </row>
    <row r="2014">
      <c r="A2014" t="n">
        <v>545910</v>
      </c>
      <c r="B2014" s="12" t="n">
        <v>40610</v>
      </c>
      <c r="C2014" t="n">
        <v>14586</v>
      </c>
      <c r="D2014" t="n">
        <v>19</v>
      </c>
      <c r="E2014" t="n">
        <v>444</v>
      </c>
      <c r="F2014" s="9" t="n">
        <v>237.36</v>
      </c>
    </row>
    <row r="2015">
      <c r="A2015" t="n">
        <v>545911</v>
      </c>
      <c r="B2015" s="12" t="n">
        <v>40610</v>
      </c>
      <c r="C2015" t="n">
        <v>17940</v>
      </c>
      <c r="D2015" t="n">
        <v>2</v>
      </c>
      <c r="E2015" t="n">
        <v>864</v>
      </c>
      <c r="F2015" s="9" t="n">
        <v>181.44</v>
      </c>
    </row>
    <row r="2016">
      <c r="A2016" t="n">
        <v>545912</v>
      </c>
      <c r="B2016" s="12" t="n">
        <v>40610</v>
      </c>
      <c r="C2016" t="n">
        <v>15944</v>
      </c>
      <c r="D2016" t="n">
        <v>6</v>
      </c>
      <c r="E2016" t="n">
        <v>50</v>
      </c>
      <c r="F2016" s="9" t="n">
        <v>325.1</v>
      </c>
    </row>
    <row r="2017">
      <c r="A2017" t="n">
        <v>545913</v>
      </c>
      <c r="B2017" s="12" t="n">
        <v>40610</v>
      </c>
      <c r="C2017" t="n">
        <v>16779</v>
      </c>
      <c r="D2017" t="n">
        <v>14</v>
      </c>
      <c r="E2017" t="n">
        <v>220</v>
      </c>
      <c r="F2017" s="9" t="n">
        <v>431.58</v>
      </c>
    </row>
    <row r="2018">
      <c r="A2018" t="n">
        <v>545914</v>
      </c>
      <c r="B2018" s="12" t="n">
        <v>40610</v>
      </c>
      <c r="C2018" t="n">
        <v>13340</v>
      </c>
      <c r="D2018" t="n">
        <v>51</v>
      </c>
      <c r="E2018" t="n">
        <v>1605</v>
      </c>
      <c r="F2018" s="9" t="n">
        <v>3678.03</v>
      </c>
    </row>
    <row r="2019">
      <c r="A2019" t="n">
        <v>545915</v>
      </c>
      <c r="B2019" s="12" t="n">
        <v>40610</v>
      </c>
      <c r="C2019" t="n">
        <v>17419</v>
      </c>
      <c r="D2019" t="n">
        <v>16</v>
      </c>
      <c r="E2019" t="n">
        <v>168</v>
      </c>
      <c r="F2019" s="9" t="n">
        <v>329.08</v>
      </c>
    </row>
    <row r="2020">
      <c r="A2020" t="n">
        <v>545918</v>
      </c>
      <c r="B2020" s="12" t="n">
        <v>40610</v>
      </c>
      <c r="C2020" t="n">
        <v>16917</v>
      </c>
      <c r="D2020" t="n">
        <v>9</v>
      </c>
      <c r="E2020" t="n">
        <v>232</v>
      </c>
      <c r="F2020" s="9" t="n">
        <v>391.52</v>
      </c>
    </row>
    <row r="2021">
      <c r="A2021" t="n">
        <v>545928</v>
      </c>
      <c r="B2021" s="12" t="n">
        <v>40610</v>
      </c>
      <c r="C2021" t="n">
        <v>14407</v>
      </c>
      <c r="D2021" t="n">
        <v>19</v>
      </c>
      <c r="E2021" t="n">
        <v>134</v>
      </c>
      <c r="F2021" s="9" t="n">
        <v>357.18</v>
      </c>
    </row>
    <row r="2022">
      <c r="A2022" t="n">
        <v>545933</v>
      </c>
      <c r="B2022" s="12" t="n">
        <v>40610</v>
      </c>
      <c r="C2022" t="n">
        <v>13908</v>
      </c>
      <c r="D2022" t="n">
        <v>27</v>
      </c>
      <c r="E2022" t="n">
        <v>348</v>
      </c>
      <c r="F2022" s="9" t="n">
        <v>446</v>
      </c>
    </row>
    <row r="2023">
      <c r="A2023" t="n">
        <v>545945</v>
      </c>
      <c r="B2023" s="12" t="n">
        <v>40610</v>
      </c>
      <c r="C2023" t="n">
        <v>16710</v>
      </c>
      <c r="D2023" t="n">
        <v>24</v>
      </c>
      <c r="E2023" t="n">
        <v>72</v>
      </c>
      <c r="F2023" s="9" t="n">
        <v>122.61</v>
      </c>
    </row>
    <row r="2024">
      <c r="A2024" t="n">
        <v>545978</v>
      </c>
      <c r="B2024" s="12" t="n">
        <v>40610</v>
      </c>
      <c r="C2024" t="n">
        <v>13975</v>
      </c>
      <c r="D2024" t="n">
        <v>115</v>
      </c>
      <c r="E2024" t="n">
        <v>446</v>
      </c>
      <c r="F2024" s="9" t="n">
        <v>671.16</v>
      </c>
    </row>
    <row r="2025">
      <c r="A2025" t="n">
        <v>545979</v>
      </c>
      <c r="B2025" s="12" t="n">
        <v>40610</v>
      </c>
      <c r="C2025" t="n">
        <v>12748</v>
      </c>
      <c r="D2025" t="n">
        <v>26</v>
      </c>
      <c r="E2025" t="n">
        <v>116</v>
      </c>
      <c r="F2025" s="9" t="n">
        <v>111</v>
      </c>
    </row>
    <row r="2026">
      <c r="A2026" t="n">
        <v>545980</v>
      </c>
      <c r="B2026" s="12" t="n">
        <v>40610</v>
      </c>
      <c r="C2026" t="n">
        <v>14730</v>
      </c>
      <c r="D2026" t="n">
        <v>49</v>
      </c>
      <c r="E2026" t="n">
        <v>138</v>
      </c>
      <c r="F2026" s="9" t="n">
        <v>250.87</v>
      </c>
    </row>
    <row r="2027">
      <c r="A2027" t="n">
        <v>545987</v>
      </c>
      <c r="B2027" s="12" t="n">
        <v>40610</v>
      </c>
      <c r="C2027" t="n">
        <v>17389</v>
      </c>
      <c r="D2027" t="n">
        <v>3</v>
      </c>
      <c r="E2027" t="n">
        <v>18</v>
      </c>
      <c r="F2027" s="9" t="n">
        <v>105.54</v>
      </c>
    </row>
    <row r="2028">
      <c r="A2028" t="n">
        <v>545989</v>
      </c>
      <c r="B2028" s="12" t="n">
        <v>40610</v>
      </c>
      <c r="C2028" t="n">
        <v>14560</v>
      </c>
      <c r="D2028" t="n">
        <v>3</v>
      </c>
      <c r="E2028" t="n">
        <v>32</v>
      </c>
      <c r="F2028" s="9" t="n">
        <v>301.4</v>
      </c>
    </row>
    <row r="2029">
      <c r="A2029" t="n">
        <v>545991</v>
      </c>
      <c r="B2029" s="12" t="n">
        <v>40610</v>
      </c>
      <c r="C2029" t="n">
        <v>15311</v>
      </c>
      <c r="D2029" t="n">
        <v>29</v>
      </c>
      <c r="E2029" t="n">
        <v>565</v>
      </c>
      <c r="F2029" s="9" t="n">
        <v>896.71</v>
      </c>
    </row>
    <row r="2030">
      <c r="A2030" t="n">
        <v>545992</v>
      </c>
      <c r="B2030" s="12" t="n">
        <v>40610</v>
      </c>
      <c r="C2030" t="n">
        <v>16927</v>
      </c>
      <c r="D2030" t="n">
        <v>3</v>
      </c>
      <c r="E2030" t="n">
        <v>23</v>
      </c>
      <c r="F2030" s="9" t="n">
        <v>123.35</v>
      </c>
    </row>
    <row r="2031">
      <c r="A2031" t="n">
        <v>545993</v>
      </c>
      <c r="B2031" s="12" t="n">
        <v>40610</v>
      </c>
      <c r="C2031" t="n">
        <v>13777</v>
      </c>
      <c r="D2031" t="n">
        <v>6</v>
      </c>
      <c r="E2031" t="n">
        <v>199</v>
      </c>
      <c r="F2031" s="9" t="n">
        <v>421.09</v>
      </c>
    </row>
    <row r="2032">
      <c r="A2032" t="n">
        <v>545995</v>
      </c>
      <c r="B2032" s="12" t="n">
        <v>40610</v>
      </c>
      <c r="C2032" t="n">
        <v>15023</v>
      </c>
      <c r="D2032" t="n">
        <v>67</v>
      </c>
      <c r="E2032" t="n">
        <v>408</v>
      </c>
      <c r="F2032" s="9" t="n">
        <v>746.84</v>
      </c>
    </row>
    <row r="2033">
      <c r="A2033" t="n">
        <v>545996</v>
      </c>
      <c r="B2033" s="12" t="n">
        <v>40610</v>
      </c>
      <c r="C2033" t="n">
        <v>14367</v>
      </c>
      <c r="D2033" t="n">
        <v>82</v>
      </c>
      <c r="E2033" t="n">
        <v>480</v>
      </c>
      <c r="F2033" s="9" t="n">
        <v>983.16</v>
      </c>
    </row>
    <row r="2034">
      <c r="A2034" t="n">
        <v>545998</v>
      </c>
      <c r="B2034" s="12" t="n">
        <v>40610</v>
      </c>
      <c r="C2034" t="n">
        <v>13373</v>
      </c>
      <c r="D2034" t="n">
        <v>50</v>
      </c>
      <c r="E2034" t="n">
        <v>458</v>
      </c>
      <c r="F2034" s="9" t="n">
        <v>987.7</v>
      </c>
    </row>
    <row r="2035">
      <c r="A2035" t="n">
        <v>545999</v>
      </c>
      <c r="B2035" s="12" t="n">
        <v>40610</v>
      </c>
      <c r="C2035" t="n">
        <v>13089</v>
      </c>
      <c r="D2035" t="n">
        <v>58</v>
      </c>
      <c r="E2035" t="n">
        <v>699</v>
      </c>
      <c r="F2035" s="9" t="n">
        <v>1195.95</v>
      </c>
    </row>
    <row r="2036">
      <c r="A2036" t="n">
        <v>546000</v>
      </c>
      <c r="B2036" s="12" t="n">
        <v>40610</v>
      </c>
      <c r="C2036" t="n">
        <v>13089</v>
      </c>
      <c r="D2036" t="n">
        <v>4</v>
      </c>
      <c r="E2036" t="n">
        <v>32</v>
      </c>
      <c r="F2036" s="9" t="n">
        <v>72</v>
      </c>
    </row>
    <row r="2037">
      <c r="A2037" t="n">
        <v>546001</v>
      </c>
      <c r="B2037" s="12" t="n">
        <v>40610</v>
      </c>
      <c r="C2037" t="n">
        <v>13854</v>
      </c>
      <c r="D2037" t="n">
        <v>4</v>
      </c>
      <c r="E2037" t="n">
        <v>52</v>
      </c>
      <c r="F2037" s="9" t="n">
        <v>329.36</v>
      </c>
    </row>
    <row r="2038">
      <c r="A2038" t="n">
        <v>546003</v>
      </c>
      <c r="B2038" s="12" t="n">
        <v>40610</v>
      </c>
      <c r="C2038" t="n">
        <v>16712</v>
      </c>
      <c r="D2038" t="n">
        <v>53</v>
      </c>
      <c r="E2038" t="n">
        <v>153</v>
      </c>
      <c r="F2038" s="9" t="n">
        <v>366.57</v>
      </c>
    </row>
    <row r="2039">
      <c r="A2039" t="n">
        <v>546005</v>
      </c>
      <c r="B2039" s="12" t="n">
        <v>40610</v>
      </c>
      <c r="C2039" t="n">
        <v>14426</v>
      </c>
      <c r="D2039" t="n">
        <v>53</v>
      </c>
      <c r="E2039" t="n">
        <v>379</v>
      </c>
      <c r="F2039" s="9" t="n">
        <v>794.41</v>
      </c>
    </row>
    <row r="2040">
      <c r="A2040" t="n">
        <v>546006</v>
      </c>
      <c r="B2040" s="12" t="n">
        <v>40610</v>
      </c>
      <c r="C2040" t="n">
        <v>17639</v>
      </c>
      <c r="D2040" t="n">
        <v>7</v>
      </c>
      <c r="E2040" t="n">
        <v>49</v>
      </c>
      <c r="F2040" s="9" t="n">
        <v>108.5</v>
      </c>
    </row>
    <row r="2041">
      <c r="A2041" t="n">
        <v>546009</v>
      </c>
      <c r="B2041" s="12" t="n">
        <v>40610</v>
      </c>
      <c r="C2041" t="n">
        <v>16426</v>
      </c>
      <c r="D2041" t="n">
        <v>11</v>
      </c>
      <c r="E2041" t="n">
        <v>157</v>
      </c>
      <c r="F2041" s="9" t="n">
        <v>328.37</v>
      </c>
    </row>
    <row r="2042">
      <c r="A2042" t="n">
        <v>546011</v>
      </c>
      <c r="B2042" s="12" t="n">
        <v>40610</v>
      </c>
      <c r="C2042" t="n">
        <v>17306</v>
      </c>
      <c r="D2042" t="n">
        <v>2</v>
      </c>
      <c r="E2042" t="n">
        <v>936</v>
      </c>
      <c r="F2042" s="9" t="n">
        <v>367.2</v>
      </c>
    </row>
    <row r="2043">
      <c r="A2043" t="n">
        <v>546013</v>
      </c>
      <c r="B2043" s="12" t="n">
        <v>40610</v>
      </c>
      <c r="C2043" t="n">
        <v>16495</v>
      </c>
      <c r="D2043" t="n">
        <v>32</v>
      </c>
      <c r="E2043" t="n">
        <v>165</v>
      </c>
      <c r="F2043" s="9" t="n">
        <v>238.01</v>
      </c>
    </row>
    <row r="2044">
      <c r="A2044" t="n">
        <v>546014</v>
      </c>
      <c r="B2044" s="12" t="n">
        <v>40610</v>
      </c>
      <c r="C2044" t="n">
        <v>16495</v>
      </c>
      <c r="D2044" t="n">
        <v>1</v>
      </c>
      <c r="E2044" t="n">
        <v>1</v>
      </c>
      <c r="F2044" s="9" t="n">
        <v>8.5</v>
      </c>
    </row>
    <row r="2045">
      <c r="A2045" t="n">
        <v>546015</v>
      </c>
      <c r="B2045" s="12" t="n">
        <v>40610</v>
      </c>
      <c r="C2045" t="n">
        <v>14336</v>
      </c>
      <c r="D2045" t="n">
        <v>29</v>
      </c>
      <c r="E2045" t="n">
        <v>434</v>
      </c>
      <c r="F2045" s="9" t="n">
        <v>534.42</v>
      </c>
    </row>
    <row r="2046">
      <c r="A2046" t="n">
        <v>546017</v>
      </c>
      <c r="B2046" s="12" t="n">
        <v>40610</v>
      </c>
      <c r="C2046" t="n">
        <v>14507</v>
      </c>
      <c r="D2046" t="n">
        <v>28</v>
      </c>
      <c r="E2046" t="n">
        <v>222</v>
      </c>
      <c r="F2046" s="9" t="n">
        <v>339.36</v>
      </c>
    </row>
    <row r="2047">
      <c r="A2047" t="n">
        <v>546019</v>
      </c>
      <c r="B2047" s="12" t="n">
        <v>40610</v>
      </c>
      <c r="C2047" t="n">
        <v>14507</v>
      </c>
      <c r="D2047" t="n">
        <v>11</v>
      </c>
      <c r="E2047" t="n">
        <v>50</v>
      </c>
      <c r="F2047" s="9" t="n">
        <v>39.49</v>
      </c>
    </row>
    <row r="2048">
      <c r="A2048" t="n">
        <v>546028</v>
      </c>
      <c r="B2048" s="12" t="n">
        <v>40611</v>
      </c>
      <c r="C2048" t="n">
        <v>17049</v>
      </c>
      <c r="D2048" t="n">
        <v>40</v>
      </c>
      <c r="E2048" t="n">
        <v>314</v>
      </c>
      <c r="F2048" s="9" t="n">
        <v>924.54</v>
      </c>
    </row>
    <row r="2049">
      <c r="A2049" t="n">
        <v>546029</v>
      </c>
      <c r="B2049" s="12" t="n">
        <v>40611</v>
      </c>
      <c r="C2049" t="n">
        <v>15206</v>
      </c>
      <c r="D2049" t="n">
        <v>1</v>
      </c>
      <c r="E2049" t="n">
        <v>6</v>
      </c>
      <c r="F2049" s="9" t="n">
        <v>17.7</v>
      </c>
    </row>
    <row r="2050">
      <c r="A2050" t="n">
        <v>546030</v>
      </c>
      <c r="B2050" s="12" t="n">
        <v>40611</v>
      </c>
      <c r="C2050" t="n">
        <v>14013</v>
      </c>
      <c r="D2050" t="n">
        <v>8</v>
      </c>
      <c r="E2050" t="n">
        <v>90</v>
      </c>
      <c r="F2050" s="9" t="n">
        <v>118.5</v>
      </c>
    </row>
    <row r="2051">
      <c r="A2051" t="n">
        <v>546031</v>
      </c>
      <c r="B2051" s="12" t="n">
        <v>40611</v>
      </c>
      <c r="C2051" t="n">
        <v>13267</v>
      </c>
      <c r="D2051" t="n">
        <v>9</v>
      </c>
      <c r="E2051" t="n">
        <v>90</v>
      </c>
      <c r="F2051" s="9" t="n">
        <v>201.5</v>
      </c>
    </row>
    <row r="2052">
      <c r="A2052" t="n">
        <v>546032</v>
      </c>
      <c r="B2052" s="12" t="n">
        <v>40611</v>
      </c>
      <c r="C2052" t="n">
        <v>13267</v>
      </c>
      <c r="D2052" t="n">
        <v>6</v>
      </c>
      <c r="E2052" t="n">
        <v>45</v>
      </c>
      <c r="F2052" s="9" t="n">
        <v>85.15000000000001</v>
      </c>
    </row>
    <row r="2053">
      <c r="A2053" t="n">
        <v>546033</v>
      </c>
      <c r="B2053" s="12" t="n">
        <v>40611</v>
      </c>
      <c r="C2053" t="n">
        <v>13267</v>
      </c>
      <c r="D2053" t="n">
        <v>1</v>
      </c>
      <c r="E2053" t="n">
        <v>2</v>
      </c>
      <c r="F2053" s="9" t="n">
        <v>15.9</v>
      </c>
    </row>
    <row r="2054">
      <c r="A2054" t="n">
        <v>546034</v>
      </c>
      <c r="B2054" s="12" t="n">
        <v>40611</v>
      </c>
      <c r="C2054" t="n">
        <v>14032</v>
      </c>
      <c r="D2054" t="n">
        <v>20</v>
      </c>
      <c r="E2054" t="n">
        <v>291</v>
      </c>
      <c r="F2054" s="9" t="n">
        <v>309.64</v>
      </c>
    </row>
    <row r="2055">
      <c r="A2055" t="n">
        <v>546035</v>
      </c>
      <c r="B2055" s="12" t="n">
        <v>40611</v>
      </c>
      <c r="C2055" t="n">
        <v>12924</v>
      </c>
      <c r="D2055" t="n">
        <v>6</v>
      </c>
      <c r="E2055" t="n">
        <v>75</v>
      </c>
      <c r="F2055" s="9" t="n">
        <v>221.85</v>
      </c>
    </row>
    <row r="2056">
      <c r="A2056" t="n">
        <v>546036</v>
      </c>
      <c r="B2056" s="12" t="n">
        <v>40611</v>
      </c>
      <c r="C2056" t="n">
        <v>14645</v>
      </c>
      <c r="D2056" t="n">
        <v>9</v>
      </c>
      <c r="E2056" t="n">
        <v>78</v>
      </c>
      <c r="F2056" s="9" t="n">
        <v>240.1</v>
      </c>
    </row>
    <row r="2057">
      <c r="A2057" t="n">
        <v>546037</v>
      </c>
      <c r="B2057" s="12" t="n">
        <v>40611</v>
      </c>
      <c r="C2057" t="n">
        <v>14825</v>
      </c>
      <c r="D2057" t="n">
        <v>9</v>
      </c>
      <c r="E2057" t="n">
        <v>52</v>
      </c>
      <c r="F2057" s="9" t="n">
        <v>247.4</v>
      </c>
    </row>
    <row r="2058">
      <c r="A2058" t="n">
        <v>546038</v>
      </c>
      <c r="B2058" s="12" t="n">
        <v>40611</v>
      </c>
      <c r="C2058" t="n">
        <v>15071</v>
      </c>
      <c r="D2058" t="n">
        <v>12</v>
      </c>
      <c r="E2058" t="n">
        <v>165</v>
      </c>
      <c r="F2058" s="9" t="n">
        <v>588.67</v>
      </c>
    </row>
    <row r="2059">
      <c r="A2059" t="n">
        <v>546062</v>
      </c>
      <c r="B2059" s="12" t="n">
        <v>40611</v>
      </c>
      <c r="C2059" t="n">
        <v>16221</v>
      </c>
      <c r="D2059" t="n">
        <v>20</v>
      </c>
      <c r="E2059" t="n">
        <v>215</v>
      </c>
      <c r="F2059" s="9" t="n">
        <v>148.63</v>
      </c>
    </row>
    <row r="2060">
      <c r="A2060" t="n">
        <v>546067</v>
      </c>
      <c r="B2060" s="12" t="n">
        <v>40611</v>
      </c>
      <c r="C2060" t="n">
        <v>17450</v>
      </c>
      <c r="D2060" t="n">
        <v>4</v>
      </c>
      <c r="E2060" t="n">
        <v>780</v>
      </c>
      <c r="F2060" s="9" t="n">
        <v>2099.7</v>
      </c>
    </row>
    <row r="2061">
      <c r="A2061" t="n">
        <v>546079</v>
      </c>
      <c r="B2061" s="12" t="n">
        <v>40611</v>
      </c>
      <c r="C2061" t="n">
        <v>14534</v>
      </c>
      <c r="D2061" t="n">
        <v>27</v>
      </c>
      <c r="E2061" t="n">
        <v>87</v>
      </c>
      <c r="F2061" s="9" t="n">
        <v>188.25</v>
      </c>
    </row>
    <row r="2062">
      <c r="A2062" t="n">
        <v>546082</v>
      </c>
      <c r="B2062" s="12" t="n">
        <v>40611</v>
      </c>
      <c r="C2062" t="n">
        <v>12971</v>
      </c>
      <c r="D2062" t="n">
        <v>2</v>
      </c>
      <c r="E2062" t="n">
        <v>612</v>
      </c>
      <c r="F2062" s="9" t="n">
        <v>221.4</v>
      </c>
    </row>
    <row r="2063">
      <c r="A2063" t="n">
        <v>546083</v>
      </c>
      <c r="B2063" s="12" t="n">
        <v>40611</v>
      </c>
      <c r="C2063" t="n">
        <v>12971</v>
      </c>
      <c r="D2063" t="n">
        <v>3</v>
      </c>
      <c r="E2063" t="n">
        <v>50</v>
      </c>
      <c r="F2063" s="9" t="n">
        <v>38.98</v>
      </c>
    </row>
    <row r="2064">
      <c r="A2064" t="n">
        <v>546084</v>
      </c>
      <c r="B2064" s="12" t="n">
        <v>40611</v>
      </c>
      <c r="C2064" t="n">
        <v>14112</v>
      </c>
      <c r="D2064" t="n">
        <v>40</v>
      </c>
      <c r="E2064" t="n">
        <v>384</v>
      </c>
      <c r="F2064" s="9" t="n">
        <v>617.1</v>
      </c>
    </row>
    <row r="2065">
      <c r="A2065" t="n">
        <v>546087</v>
      </c>
      <c r="B2065" s="12" t="n">
        <v>40611</v>
      </c>
      <c r="C2065" t="n">
        <v>13026</v>
      </c>
      <c r="D2065" t="n">
        <v>5</v>
      </c>
      <c r="E2065" t="n">
        <v>156</v>
      </c>
      <c r="F2065" s="9" t="n">
        <v>84.36</v>
      </c>
    </row>
    <row r="2066">
      <c r="A2066" t="n">
        <v>546088</v>
      </c>
      <c r="B2066" s="12" t="n">
        <v>40611</v>
      </c>
      <c r="C2066" t="n">
        <v>12881</v>
      </c>
      <c r="D2066" t="n">
        <v>7</v>
      </c>
      <c r="E2066" t="n">
        <v>21</v>
      </c>
      <c r="F2066" s="9" t="n">
        <v>298</v>
      </c>
    </row>
    <row r="2067">
      <c r="A2067" t="n">
        <v>546089</v>
      </c>
      <c r="B2067" s="12" t="n">
        <v>40611</v>
      </c>
      <c r="C2067" t="n">
        <v>17864</v>
      </c>
      <c r="D2067" t="n">
        <v>31</v>
      </c>
      <c r="E2067" t="n">
        <v>347</v>
      </c>
      <c r="F2067" s="9" t="n">
        <v>200.85</v>
      </c>
    </row>
    <row r="2068">
      <c r="A2068" t="n">
        <v>546090</v>
      </c>
      <c r="B2068" s="12" t="n">
        <v>40611</v>
      </c>
      <c r="C2068" t="n">
        <v>16525</v>
      </c>
      <c r="D2068" t="n">
        <v>7</v>
      </c>
      <c r="E2068" t="n">
        <v>306</v>
      </c>
      <c r="F2068" s="9" t="n">
        <v>660.34</v>
      </c>
    </row>
    <row r="2069">
      <c r="A2069" t="n">
        <v>546092</v>
      </c>
      <c r="B2069" s="12" t="n">
        <v>40611</v>
      </c>
      <c r="C2069" t="n">
        <v>17138</v>
      </c>
      <c r="D2069" t="n">
        <v>24</v>
      </c>
      <c r="E2069" t="n">
        <v>126</v>
      </c>
      <c r="F2069" s="9" t="n">
        <v>380.5</v>
      </c>
    </row>
    <row r="2070">
      <c r="A2070" t="n">
        <v>546096</v>
      </c>
      <c r="B2070" s="12" t="n">
        <v>40611</v>
      </c>
      <c r="C2070" t="n">
        <v>15502</v>
      </c>
      <c r="D2070" t="n">
        <v>55</v>
      </c>
      <c r="E2070" t="n">
        <v>1566</v>
      </c>
      <c r="F2070" s="9" t="n">
        <v>1711.06</v>
      </c>
    </row>
    <row r="2071">
      <c r="A2071" t="n">
        <v>546100</v>
      </c>
      <c r="B2071" s="12" t="n">
        <v>40611</v>
      </c>
      <c r="C2071" t="n">
        <v>16572</v>
      </c>
      <c r="D2071" t="n">
        <v>21</v>
      </c>
      <c r="E2071" t="n">
        <v>202</v>
      </c>
      <c r="F2071" s="9" t="n">
        <v>342.58</v>
      </c>
    </row>
    <row r="2072">
      <c r="A2072" t="n">
        <v>546101</v>
      </c>
      <c r="B2072" s="12" t="n">
        <v>40611</v>
      </c>
      <c r="C2072" t="n">
        <v>14803</v>
      </c>
      <c r="D2072" t="n">
        <v>5</v>
      </c>
      <c r="E2072" t="n">
        <v>48</v>
      </c>
      <c r="F2072" s="9" t="n">
        <v>188.64</v>
      </c>
    </row>
    <row r="2073">
      <c r="A2073" t="n">
        <v>546102</v>
      </c>
      <c r="B2073" s="12" t="n">
        <v>40611</v>
      </c>
      <c r="C2073" t="n">
        <v>16316</v>
      </c>
      <c r="D2073" t="n">
        <v>1</v>
      </c>
      <c r="E2073" t="n">
        <v>6</v>
      </c>
      <c r="F2073" s="9" t="n">
        <v>17.7</v>
      </c>
    </row>
    <row r="2074">
      <c r="A2074" t="n">
        <v>546103</v>
      </c>
      <c r="B2074" s="12" t="n">
        <v>40611</v>
      </c>
      <c r="C2074" t="n">
        <v>13093</v>
      </c>
      <c r="D2074" t="n">
        <v>5</v>
      </c>
      <c r="E2074" t="n">
        <v>124</v>
      </c>
      <c r="F2074" s="9" t="n">
        <v>304.5</v>
      </c>
    </row>
    <row r="2075">
      <c r="A2075" t="n">
        <v>546104</v>
      </c>
      <c r="B2075" s="12" t="n">
        <v>40611</v>
      </c>
      <c r="C2075" t="n">
        <v>14527</v>
      </c>
      <c r="D2075" t="n">
        <v>11</v>
      </c>
      <c r="E2075" t="n">
        <v>15</v>
      </c>
      <c r="F2075" s="9" t="n">
        <v>98.7</v>
      </c>
    </row>
    <row r="2076">
      <c r="A2076" t="n">
        <v>546105</v>
      </c>
      <c r="B2076" s="12" t="n">
        <v>40611</v>
      </c>
      <c r="C2076" t="n">
        <v>14662</v>
      </c>
      <c r="D2076" t="n">
        <v>44</v>
      </c>
      <c r="E2076" t="n">
        <v>222</v>
      </c>
      <c r="F2076" s="9" t="n">
        <v>260.03</v>
      </c>
    </row>
    <row r="2077">
      <c r="A2077" t="n">
        <v>546107</v>
      </c>
      <c r="B2077" s="12" t="n">
        <v>40611</v>
      </c>
      <c r="C2077" t="n">
        <v>17238</v>
      </c>
      <c r="D2077" t="n">
        <v>48</v>
      </c>
      <c r="E2077" t="n">
        <v>133</v>
      </c>
      <c r="F2077" s="9" t="n">
        <v>227.32</v>
      </c>
    </row>
    <row r="2078">
      <c r="A2078" t="n">
        <v>546108</v>
      </c>
      <c r="B2078" s="12" t="n">
        <v>40611</v>
      </c>
      <c r="C2078" t="n">
        <v>15529</v>
      </c>
      <c r="D2078" t="n">
        <v>59</v>
      </c>
      <c r="E2078" t="n">
        <v>334</v>
      </c>
      <c r="F2078" s="9" t="n">
        <v>381.21</v>
      </c>
    </row>
    <row r="2079">
      <c r="A2079" t="n">
        <v>546110</v>
      </c>
      <c r="B2079" s="12" t="n">
        <v>40611</v>
      </c>
      <c r="C2079" t="n">
        <v>17770</v>
      </c>
      <c r="D2079" t="n">
        <v>7</v>
      </c>
      <c r="E2079" t="n">
        <v>32</v>
      </c>
      <c r="F2079" s="9" t="n">
        <v>261.6</v>
      </c>
    </row>
    <row r="2080">
      <c r="A2080" t="n">
        <v>546111</v>
      </c>
      <c r="B2080" s="12" t="n">
        <v>40611</v>
      </c>
      <c r="C2080" t="n">
        <v>14165</v>
      </c>
      <c r="D2080" t="n">
        <v>24</v>
      </c>
      <c r="E2080" t="n">
        <v>53</v>
      </c>
      <c r="F2080" s="9" t="n">
        <v>120.44</v>
      </c>
    </row>
    <row r="2081">
      <c r="A2081" t="n">
        <v>546112</v>
      </c>
      <c r="B2081" s="12" t="n">
        <v>40611</v>
      </c>
      <c r="C2081" t="n">
        <v>15769</v>
      </c>
      <c r="D2081" t="n">
        <v>1</v>
      </c>
      <c r="E2081" t="n">
        <v>200</v>
      </c>
      <c r="F2081" s="9" t="n">
        <v>330</v>
      </c>
    </row>
    <row r="2082">
      <c r="A2082" t="n">
        <v>546113</v>
      </c>
      <c r="B2082" s="12" t="n">
        <v>40611</v>
      </c>
      <c r="C2082" t="n">
        <v>14344</v>
      </c>
      <c r="D2082" t="n">
        <v>23</v>
      </c>
      <c r="E2082" t="n">
        <v>157</v>
      </c>
      <c r="F2082" s="9" t="n">
        <v>146.18</v>
      </c>
    </row>
    <row r="2083">
      <c r="A2083" t="n">
        <v>546115</v>
      </c>
      <c r="B2083" s="12" t="n">
        <v>40611</v>
      </c>
      <c r="C2083" t="n">
        <v>15379</v>
      </c>
      <c r="D2083" t="n">
        <v>21</v>
      </c>
      <c r="E2083" t="n">
        <v>188</v>
      </c>
      <c r="F2083" s="9" t="n">
        <v>371.84</v>
      </c>
    </row>
    <row r="2084">
      <c r="A2084" t="n">
        <v>546116</v>
      </c>
      <c r="B2084" s="12" t="n">
        <v>40611</v>
      </c>
      <c r="C2084" t="n">
        <v>15367</v>
      </c>
      <c r="D2084" t="n">
        <v>36</v>
      </c>
      <c r="E2084" t="n">
        <v>412</v>
      </c>
      <c r="F2084" s="9" t="n">
        <v>764.58</v>
      </c>
    </row>
    <row r="2085">
      <c r="A2085" t="n">
        <v>546117</v>
      </c>
      <c r="B2085" s="12" t="n">
        <v>40611</v>
      </c>
      <c r="C2085" t="n">
        <v>16771</v>
      </c>
      <c r="D2085" t="n">
        <v>70</v>
      </c>
      <c r="E2085" t="n">
        <v>341</v>
      </c>
      <c r="F2085" s="9" t="n">
        <v>692.33</v>
      </c>
    </row>
    <row r="2086">
      <c r="A2086" t="n">
        <v>546118</v>
      </c>
      <c r="B2086" s="12" t="n">
        <v>40611</v>
      </c>
      <c r="C2086" t="n">
        <v>13078</v>
      </c>
      <c r="D2086" t="n">
        <v>26</v>
      </c>
      <c r="E2086" t="n">
        <v>212</v>
      </c>
      <c r="F2086" s="9" t="n">
        <v>846.45</v>
      </c>
    </row>
    <row r="2087">
      <c r="A2087" t="n">
        <v>546119</v>
      </c>
      <c r="B2087" s="12" t="n">
        <v>40611</v>
      </c>
      <c r="C2087" t="n">
        <v>16945</v>
      </c>
      <c r="D2087" t="n">
        <v>19</v>
      </c>
      <c r="E2087" t="n">
        <v>201</v>
      </c>
      <c r="F2087" s="9" t="n">
        <v>308.98</v>
      </c>
    </row>
    <row r="2088">
      <c r="A2088" t="n">
        <v>546120</v>
      </c>
      <c r="B2088" s="12" t="n">
        <v>40611</v>
      </c>
      <c r="C2088" t="n">
        <v>16945</v>
      </c>
      <c r="D2088" t="n">
        <v>6</v>
      </c>
      <c r="E2088" t="n">
        <v>104</v>
      </c>
      <c r="F2088" s="9" t="n">
        <v>79.92</v>
      </c>
    </row>
    <row r="2089">
      <c r="A2089" t="n">
        <v>546121</v>
      </c>
      <c r="B2089" s="12" t="n">
        <v>40611</v>
      </c>
      <c r="C2089" t="n">
        <v>14085</v>
      </c>
      <c r="D2089" t="n">
        <v>25</v>
      </c>
      <c r="E2089" t="n">
        <v>107</v>
      </c>
      <c r="F2089" s="9" t="n">
        <v>155.45</v>
      </c>
    </row>
    <row r="2090">
      <c r="A2090" t="n">
        <v>546122</v>
      </c>
      <c r="B2090" s="12" t="n">
        <v>40611</v>
      </c>
      <c r="C2090" t="n">
        <v>15581</v>
      </c>
      <c r="D2090" t="n">
        <v>15</v>
      </c>
      <c r="E2090" t="n">
        <v>35</v>
      </c>
      <c r="F2090" s="9" t="n">
        <v>91.54000000000001</v>
      </c>
    </row>
    <row r="2091">
      <c r="A2091" t="n">
        <v>546123</v>
      </c>
      <c r="B2091" s="12" t="n">
        <v>40611</v>
      </c>
      <c r="C2091" t="n">
        <v>16419</v>
      </c>
      <c r="D2091" t="n">
        <v>7</v>
      </c>
      <c r="E2091" t="n">
        <v>107</v>
      </c>
      <c r="F2091" s="9" t="n">
        <v>264.27</v>
      </c>
    </row>
    <row r="2092">
      <c r="A2092" t="n">
        <v>546127</v>
      </c>
      <c r="B2092" s="12" t="n">
        <v>40611</v>
      </c>
      <c r="C2092" t="n">
        <v>17730</v>
      </c>
      <c r="D2092" t="n">
        <v>10</v>
      </c>
      <c r="E2092" t="n">
        <v>158</v>
      </c>
      <c r="F2092" s="9" t="n">
        <v>411.18</v>
      </c>
    </row>
    <row r="2093">
      <c r="A2093" t="n">
        <v>546132</v>
      </c>
      <c r="B2093" s="12" t="n">
        <v>40611</v>
      </c>
      <c r="C2093" t="n">
        <v>15057</v>
      </c>
      <c r="D2093" t="n">
        <v>3</v>
      </c>
      <c r="E2093" t="n">
        <v>54</v>
      </c>
      <c r="F2093" s="9" t="n">
        <v>358.5</v>
      </c>
    </row>
    <row r="2094">
      <c r="A2094" t="n">
        <v>546133</v>
      </c>
      <c r="B2094" s="12" t="n">
        <v>40611</v>
      </c>
      <c r="C2094" t="n">
        <v>14291</v>
      </c>
      <c r="D2094" t="n">
        <v>52</v>
      </c>
      <c r="E2094" t="n">
        <v>516</v>
      </c>
      <c r="F2094" s="9" t="n">
        <v>984.88</v>
      </c>
    </row>
    <row r="2095">
      <c r="A2095" t="n">
        <v>546153</v>
      </c>
      <c r="B2095" s="12" t="n">
        <v>40612</v>
      </c>
      <c r="C2095" t="n">
        <v>13538</v>
      </c>
      <c r="D2095" t="n">
        <v>5</v>
      </c>
      <c r="E2095" t="n">
        <v>50</v>
      </c>
      <c r="F2095" s="9" t="n">
        <v>337.5</v>
      </c>
    </row>
    <row r="2096">
      <c r="A2096" t="n">
        <v>546154</v>
      </c>
      <c r="B2096" s="12" t="n">
        <v>40612</v>
      </c>
      <c r="C2096" t="n">
        <v>13953</v>
      </c>
      <c r="D2096" t="n">
        <v>1</v>
      </c>
      <c r="E2096" t="n">
        <v>400</v>
      </c>
      <c r="F2096" s="9" t="n">
        <v>500</v>
      </c>
    </row>
    <row r="2097">
      <c r="A2097" t="n">
        <v>546155</v>
      </c>
      <c r="B2097" s="12" t="n">
        <v>40612</v>
      </c>
      <c r="C2097" t="n">
        <v>15632</v>
      </c>
      <c r="D2097" t="n">
        <v>26</v>
      </c>
      <c r="E2097" t="n">
        <v>307</v>
      </c>
      <c r="F2097" s="9" t="n">
        <v>394.63</v>
      </c>
    </row>
    <row r="2098">
      <c r="A2098" t="n">
        <v>546156</v>
      </c>
      <c r="B2098" s="12" t="n">
        <v>40612</v>
      </c>
      <c r="C2098" t="n">
        <v>14297</v>
      </c>
      <c r="D2098" t="n">
        <v>11</v>
      </c>
      <c r="E2098" t="n">
        <v>78</v>
      </c>
      <c r="F2098" s="9" t="n">
        <v>232.6</v>
      </c>
    </row>
    <row r="2099">
      <c r="A2099" t="n">
        <v>546157</v>
      </c>
      <c r="B2099" s="12" t="n">
        <v>40612</v>
      </c>
      <c r="C2099" t="n">
        <v>13502</v>
      </c>
      <c r="D2099" t="n">
        <v>5</v>
      </c>
      <c r="E2099" t="n">
        <v>50</v>
      </c>
      <c r="F2099" s="9" t="n">
        <v>74.56</v>
      </c>
    </row>
    <row r="2100">
      <c r="A2100" t="n">
        <v>546158</v>
      </c>
      <c r="B2100" s="12" t="n">
        <v>40612</v>
      </c>
      <c r="C2100" t="n">
        <v>13899</v>
      </c>
      <c r="D2100" t="n">
        <v>15</v>
      </c>
      <c r="E2100" t="n">
        <v>122</v>
      </c>
      <c r="F2100" s="9" t="n">
        <v>298.5</v>
      </c>
    </row>
    <row r="2101">
      <c r="A2101" t="n">
        <v>546159</v>
      </c>
      <c r="B2101" s="12" t="n">
        <v>40612</v>
      </c>
      <c r="C2101" t="n">
        <v>16471</v>
      </c>
      <c r="D2101" t="n">
        <v>13</v>
      </c>
      <c r="E2101" t="n">
        <v>141</v>
      </c>
      <c r="F2101" s="9" t="n">
        <v>223.95</v>
      </c>
    </row>
    <row r="2102">
      <c r="A2102" t="n">
        <v>546160</v>
      </c>
      <c r="B2102" s="12" t="n">
        <v>40612</v>
      </c>
      <c r="C2102" t="n">
        <v>15838</v>
      </c>
      <c r="D2102" t="n">
        <v>32</v>
      </c>
      <c r="E2102" t="n">
        <v>1844</v>
      </c>
      <c r="F2102" s="9" t="n">
        <v>3277.24</v>
      </c>
    </row>
    <row r="2103">
      <c r="A2103" t="n">
        <v>546163</v>
      </c>
      <c r="B2103" s="12" t="n">
        <v>40612</v>
      </c>
      <c r="C2103" t="n">
        <v>17377</v>
      </c>
      <c r="D2103" t="n">
        <v>12</v>
      </c>
      <c r="E2103" t="n">
        <v>57</v>
      </c>
      <c r="F2103" s="9" t="n">
        <v>146.23</v>
      </c>
    </row>
    <row r="2104">
      <c r="A2104" t="n">
        <v>546164</v>
      </c>
      <c r="B2104" s="12" t="n">
        <v>40612</v>
      </c>
      <c r="C2104" t="n">
        <v>15939</v>
      </c>
      <c r="D2104" t="n">
        <v>7</v>
      </c>
      <c r="E2104" t="n">
        <v>165</v>
      </c>
      <c r="F2104" s="9" t="n">
        <v>547.35</v>
      </c>
    </row>
    <row r="2105">
      <c r="A2105" t="n">
        <v>546165</v>
      </c>
      <c r="B2105" s="12" t="n">
        <v>40612</v>
      </c>
      <c r="C2105" t="n">
        <v>18183</v>
      </c>
      <c r="D2105" t="n">
        <v>19</v>
      </c>
      <c r="E2105" t="n">
        <v>120</v>
      </c>
      <c r="F2105" s="9" t="n">
        <v>312.8</v>
      </c>
    </row>
    <row r="2106">
      <c r="A2106" t="n">
        <v>546166</v>
      </c>
      <c r="B2106" s="12" t="n">
        <v>40612</v>
      </c>
      <c r="C2106" t="n">
        <v>16553</v>
      </c>
      <c r="D2106" t="n">
        <v>3</v>
      </c>
      <c r="E2106" t="n">
        <v>208</v>
      </c>
      <c r="F2106" s="9" t="n">
        <v>270.4</v>
      </c>
    </row>
    <row r="2107">
      <c r="A2107" t="n">
        <v>546169</v>
      </c>
      <c r="B2107" s="12" t="n">
        <v>40612</v>
      </c>
      <c r="C2107" t="n">
        <v>14603</v>
      </c>
      <c r="D2107" t="n">
        <v>2</v>
      </c>
      <c r="E2107" t="n">
        <v>400</v>
      </c>
      <c r="F2107" s="9" t="n">
        <v>660</v>
      </c>
    </row>
    <row r="2108">
      <c r="A2108" t="n">
        <v>546171</v>
      </c>
      <c r="B2108" s="12" t="n">
        <v>40612</v>
      </c>
      <c r="C2108" t="n">
        <v>16359</v>
      </c>
      <c r="D2108" t="n">
        <v>5</v>
      </c>
      <c r="E2108" t="n">
        <v>90</v>
      </c>
      <c r="F2108" s="9" t="n">
        <v>130.56</v>
      </c>
    </row>
    <row r="2109">
      <c r="A2109" t="n">
        <v>546182</v>
      </c>
      <c r="B2109" s="12" t="n">
        <v>40612</v>
      </c>
      <c r="C2109" t="n">
        <v>14334</v>
      </c>
      <c r="D2109" t="n">
        <v>25</v>
      </c>
      <c r="E2109" t="n">
        <v>249</v>
      </c>
      <c r="F2109" s="9" t="n">
        <v>366.53</v>
      </c>
    </row>
    <row r="2110">
      <c r="A2110" t="n">
        <v>546189</v>
      </c>
      <c r="B2110" s="12" t="n">
        <v>40612</v>
      </c>
      <c r="C2110" t="n">
        <v>13102</v>
      </c>
      <c r="D2110" t="n">
        <v>16</v>
      </c>
      <c r="E2110" t="n">
        <v>191</v>
      </c>
      <c r="F2110" s="9" t="n">
        <v>300.54</v>
      </c>
    </row>
    <row r="2111">
      <c r="A2111" t="n">
        <v>546190</v>
      </c>
      <c r="B2111" s="12" t="n">
        <v>40612</v>
      </c>
      <c r="C2111" t="n">
        <v>13102</v>
      </c>
      <c r="D2111" t="n">
        <v>9</v>
      </c>
      <c r="E2111" t="n">
        <v>80</v>
      </c>
      <c r="F2111" s="9" t="n">
        <v>199.2</v>
      </c>
    </row>
    <row r="2112">
      <c r="A2112" t="n">
        <v>546215</v>
      </c>
      <c r="B2112" s="12" t="n">
        <v>40612</v>
      </c>
      <c r="C2112" t="n">
        <v>14713</v>
      </c>
      <c r="D2112" t="n">
        <v>29</v>
      </c>
      <c r="E2112" t="n">
        <v>87</v>
      </c>
      <c r="F2112" s="9" t="n">
        <v>124.95</v>
      </c>
    </row>
    <row r="2113">
      <c r="A2113" t="n">
        <v>546216</v>
      </c>
      <c r="B2113" s="12" t="n">
        <v>40612</v>
      </c>
      <c r="C2113" t="n">
        <v>18173</v>
      </c>
      <c r="D2113" t="n">
        <v>14</v>
      </c>
      <c r="E2113" t="n">
        <v>664</v>
      </c>
      <c r="F2113" s="9" t="n">
        <v>853.48</v>
      </c>
    </row>
    <row r="2114">
      <c r="A2114" t="n">
        <v>546218</v>
      </c>
      <c r="B2114" s="12" t="n">
        <v>40612</v>
      </c>
      <c r="C2114" t="n">
        <v>14667</v>
      </c>
      <c r="D2114" t="n">
        <v>14</v>
      </c>
      <c r="E2114" t="n">
        <v>58</v>
      </c>
      <c r="F2114" s="9" t="n">
        <v>144.9</v>
      </c>
    </row>
    <row r="2115">
      <c r="A2115" t="n">
        <v>546220</v>
      </c>
      <c r="B2115" s="12" t="n">
        <v>40612</v>
      </c>
      <c r="C2115" t="n">
        <v>16745</v>
      </c>
      <c r="D2115" t="n">
        <v>28</v>
      </c>
      <c r="E2115" t="n">
        <v>584</v>
      </c>
      <c r="F2115" s="9" t="n">
        <v>541.1</v>
      </c>
    </row>
    <row r="2116">
      <c r="A2116" t="n">
        <v>546223</v>
      </c>
      <c r="B2116" s="12" t="n">
        <v>40612</v>
      </c>
      <c r="C2116" t="n">
        <v>14854</v>
      </c>
      <c r="D2116" t="n">
        <v>21</v>
      </c>
      <c r="E2116" t="n">
        <v>288</v>
      </c>
      <c r="F2116" s="9" t="n">
        <v>462.28</v>
      </c>
    </row>
    <row r="2117">
      <c r="A2117" t="n">
        <v>546230</v>
      </c>
      <c r="B2117" s="12" t="n">
        <v>40612</v>
      </c>
      <c r="C2117" t="n">
        <v>13871</v>
      </c>
      <c r="D2117" t="n">
        <v>22</v>
      </c>
      <c r="E2117" t="n">
        <v>145</v>
      </c>
      <c r="F2117" s="9" t="n">
        <v>397.55</v>
      </c>
    </row>
    <row r="2118">
      <c r="A2118" t="n">
        <v>546235</v>
      </c>
      <c r="B2118" s="12" t="n">
        <v>40612</v>
      </c>
      <c r="C2118" t="n">
        <v>14976</v>
      </c>
      <c r="D2118" t="n">
        <v>20</v>
      </c>
      <c r="E2118" t="n">
        <v>46</v>
      </c>
      <c r="F2118" s="9" t="n">
        <v>115.57</v>
      </c>
    </row>
    <row r="2119">
      <c r="A2119" t="n">
        <v>546237</v>
      </c>
      <c r="B2119" s="12" t="n">
        <v>40612</v>
      </c>
      <c r="C2119" t="n">
        <v>16625</v>
      </c>
      <c r="D2119" t="n">
        <v>23</v>
      </c>
      <c r="E2119" t="n">
        <v>164</v>
      </c>
      <c r="F2119" s="9" t="n">
        <v>333.08</v>
      </c>
    </row>
    <row r="2120">
      <c r="A2120" t="n">
        <v>546239</v>
      </c>
      <c r="B2120" s="12" t="n">
        <v>40612</v>
      </c>
      <c r="C2120" t="n">
        <v>14064</v>
      </c>
      <c r="D2120" t="n">
        <v>16</v>
      </c>
      <c r="E2120" t="n">
        <v>167</v>
      </c>
      <c r="F2120" s="9" t="n">
        <v>185.15</v>
      </c>
    </row>
    <row r="2121">
      <c r="A2121" t="n">
        <v>546242</v>
      </c>
      <c r="B2121" s="12" t="n">
        <v>40612</v>
      </c>
      <c r="C2121" t="n">
        <v>16743</v>
      </c>
      <c r="D2121" t="n">
        <v>27</v>
      </c>
      <c r="E2121" t="n">
        <v>306</v>
      </c>
      <c r="F2121" s="9" t="n">
        <v>360.78</v>
      </c>
    </row>
    <row r="2122">
      <c r="A2122" t="n">
        <v>546243</v>
      </c>
      <c r="B2122" s="12" t="n">
        <v>40612</v>
      </c>
      <c r="C2122" t="n">
        <v>15308</v>
      </c>
      <c r="D2122" t="n">
        <v>19</v>
      </c>
      <c r="E2122" t="n">
        <v>175</v>
      </c>
      <c r="F2122" s="9" t="n">
        <v>310.47</v>
      </c>
    </row>
    <row r="2123">
      <c r="A2123" t="n">
        <v>546246</v>
      </c>
      <c r="B2123" s="12" t="n">
        <v>40612</v>
      </c>
      <c r="C2123" t="n">
        <v>14841</v>
      </c>
      <c r="D2123" t="n">
        <v>30</v>
      </c>
      <c r="E2123" t="n">
        <v>322</v>
      </c>
      <c r="F2123" s="9" t="n">
        <v>789.9</v>
      </c>
    </row>
    <row r="2124">
      <c r="A2124" t="n">
        <v>546247</v>
      </c>
      <c r="B2124" s="12" t="n">
        <v>40612</v>
      </c>
      <c r="C2124" t="n">
        <v>18086</v>
      </c>
      <c r="D2124" t="n">
        <v>7</v>
      </c>
      <c r="E2124" t="n">
        <v>106</v>
      </c>
      <c r="F2124" s="9" t="n">
        <v>101.34</v>
      </c>
    </row>
    <row r="2125">
      <c r="A2125" t="n">
        <v>546248</v>
      </c>
      <c r="B2125" s="12" t="n">
        <v>40612</v>
      </c>
      <c r="C2125" t="n">
        <v>16477</v>
      </c>
      <c r="D2125" t="n">
        <v>13</v>
      </c>
      <c r="E2125" t="n">
        <v>112</v>
      </c>
      <c r="F2125" s="9" t="n">
        <v>214.5</v>
      </c>
    </row>
    <row r="2126">
      <c r="A2126" t="n">
        <v>546249</v>
      </c>
      <c r="B2126" s="12" t="n">
        <v>40612</v>
      </c>
      <c r="C2126" t="n">
        <v>14606</v>
      </c>
      <c r="D2126" t="n">
        <v>24</v>
      </c>
      <c r="E2126" t="n">
        <v>47</v>
      </c>
      <c r="F2126" s="9" t="n">
        <v>99.95</v>
      </c>
    </row>
    <row r="2127">
      <c r="A2127" t="n">
        <v>546250</v>
      </c>
      <c r="B2127" s="12" t="n">
        <v>40612</v>
      </c>
      <c r="C2127" t="n">
        <v>14350</v>
      </c>
      <c r="D2127" t="n">
        <v>18</v>
      </c>
      <c r="E2127" t="n">
        <v>183</v>
      </c>
      <c r="F2127" s="9" t="n">
        <v>282.93</v>
      </c>
    </row>
    <row r="2128">
      <c r="A2128" t="n">
        <v>546251</v>
      </c>
      <c r="B2128" s="12" t="n">
        <v>40612</v>
      </c>
      <c r="C2128" t="n">
        <v>16553</v>
      </c>
      <c r="D2128" t="n">
        <v>17</v>
      </c>
      <c r="E2128" t="n">
        <v>872</v>
      </c>
      <c r="F2128" s="9" t="n">
        <v>576.1</v>
      </c>
    </row>
    <row r="2129">
      <c r="A2129" t="n">
        <v>546253</v>
      </c>
      <c r="B2129" s="12" t="n">
        <v>40612</v>
      </c>
      <c r="C2129" t="n">
        <v>16080</v>
      </c>
      <c r="D2129" t="n">
        <v>5</v>
      </c>
      <c r="E2129" t="n">
        <v>66</v>
      </c>
      <c r="F2129" s="9" t="n">
        <v>130.26</v>
      </c>
    </row>
    <row r="2130">
      <c r="A2130" t="n">
        <v>546254</v>
      </c>
      <c r="B2130" s="12" t="n">
        <v>40612</v>
      </c>
      <c r="C2130" t="n">
        <v>14727</v>
      </c>
      <c r="D2130" t="n">
        <v>10</v>
      </c>
      <c r="E2130" t="n">
        <v>62</v>
      </c>
      <c r="F2130" s="9" t="n">
        <v>268.58</v>
      </c>
    </row>
    <row r="2131">
      <c r="A2131" t="n">
        <v>546255</v>
      </c>
      <c r="B2131" s="12" t="n">
        <v>40612</v>
      </c>
      <c r="C2131" t="n">
        <v>13468</v>
      </c>
      <c r="D2131" t="n">
        <v>16</v>
      </c>
      <c r="E2131" t="n">
        <v>180</v>
      </c>
      <c r="F2131" s="9" t="n">
        <v>245.52</v>
      </c>
    </row>
    <row r="2132">
      <c r="A2132" t="n">
        <v>546261</v>
      </c>
      <c r="B2132" s="12" t="n">
        <v>40612</v>
      </c>
      <c r="C2132" t="n">
        <v>17841</v>
      </c>
      <c r="D2132" t="n">
        <v>47</v>
      </c>
      <c r="E2132" t="n">
        <v>70</v>
      </c>
      <c r="F2132" s="9" t="n">
        <v>137.84</v>
      </c>
    </row>
    <row r="2133">
      <c r="A2133" t="n">
        <v>546275</v>
      </c>
      <c r="B2133" s="12" t="n">
        <v>40612</v>
      </c>
      <c r="C2133" t="n">
        <v>13126</v>
      </c>
      <c r="D2133" t="n">
        <v>16</v>
      </c>
      <c r="E2133" t="n">
        <v>246</v>
      </c>
      <c r="F2133" s="9" t="n">
        <v>209.94</v>
      </c>
    </row>
    <row r="2134">
      <c r="A2134" t="n">
        <v>546279</v>
      </c>
      <c r="B2134" s="12" t="n">
        <v>40612</v>
      </c>
      <c r="C2134" t="n">
        <v>17841</v>
      </c>
      <c r="D2134" t="n">
        <v>1</v>
      </c>
      <c r="E2134" t="n">
        <v>1</v>
      </c>
      <c r="F2134" s="9" t="n">
        <v>4.25</v>
      </c>
    </row>
    <row r="2135">
      <c r="A2135" t="n">
        <v>546301</v>
      </c>
      <c r="B2135" s="12" t="n">
        <v>40612</v>
      </c>
      <c r="C2135" t="n">
        <v>16778</v>
      </c>
      <c r="D2135" t="n">
        <v>5</v>
      </c>
      <c r="E2135" t="n">
        <v>66</v>
      </c>
      <c r="F2135" s="9" t="n">
        <v>93.18000000000001</v>
      </c>
    </row>
    <row r="2136">
      <c r="A2136" t="n">
        <v>546304</v>
      </c>
      <c r="B2136" s="12" t="n">
        <v>40612</v>
      </c>
      <c r="C2136" t="n">
        <v>14077</v>
      </c>
      <c r="D2136" t="n">
        <v>20</v>
      </c>
      <c r="E2136" t="n">
        <v>63</v>
      </c>
      <c r="F2136" s="9" t="n">
        <v>117.11</v>
      </c>
    </row>
    <row r="2137">
      <c r="A2137" t="n">
        <v>546305</v>
      </c>
      <c r="B2137" s="12" t="n">
        <v>40612</v>
      </c>
      <c r="C2137" t="n">
        <v>14056</v>
      </c>
      <c r="D2137" t="n">
        <v>34</v>
      </c>
      <c r="E2137" t="n">
        <v>156</v>
      </c>
      <c r="F2137" s="9" t="n">
        <v>232.43</v>
      </c>
    </row>
    <row r="2138">
      <c r="A2138" t="n">
        <v>546310</v>
      </c>
      <c r="B2138" s="12" t="n">
        <v>40612</v>
      </c>
      <c r="C2138" t="n">
        <v>15291</v>
      </c>
      <c r="D2138" t="n">
        <v>5</v>
      </c>
      <c r="E2138" t="n">
        <v>52</v>
      </c>
      <c r="F2138" s="9" t="n">
        <v>330.6</v>
      </c>
    </row>
    <row r="2139">
      <c r="A2139" t="n">
        <v>546314</v>
      </c>
      <c r="B2139" s="12" t="n">
        <v>40612</v>
      </c>
      <c r="C2139" t="n">
        <v>16808</v>
      </c>
      <c r="D2139" t="n">
        <v>19</v>
      </c>
      <c r="E2139" t="n">
        <v>116</v>
      </c>
      <c r="F2139" s="9" t="n">
        <v>166.5</v>
      </c>
    </row>
    <row r="2140">
      <c r="A2140" t="n">
        <v>546315</v>
      </c>
      <c r="B2140" s="12" t="n">
        <v>40613</v>
      </c>
      <c r="C2140" t="n">
        <v>16558</v>
      </c>
      <c r="D2140" t="n">
        <v>22</v>
      </c>
      <c r="E2140" t="n">
        <v>160</v>
      </c>
      <c r="F2140" s="9" t="n">
        <v>365.18</v>
      </c>
    </row>
    <row r="2141">
      <c r="A2141" t="n">
        <v>546316</v>
      </c>
      <c r="B2141" s="12" t="n">
        <v>40613</v>
      </c>
      <c r="C2141" t="n">
        <v>17076</v>
      </c>
      <c r="D2141" t="n">
        <v>7</v>
      </c>
      <c r="E2141" t="n">
        <v>54</v>
      </c>
      <c r="F2141" s="9" t="n">
        <v>182.7</v>
      </c>
    </row>
    <row r="2142">
      <c r="A2142" t="n">
        <v>546317</v>
      </c>
      <c r="B2142" s="12" t="n">
        <v>40613</v>
      </c>
      <c r="C2142" t="n">
        <v>14913</v>
      </c>
      <c r="D2142" t="n">
        <v>25</v>
      </c>
      <c r="E2142" t="n">
        <v>484</v>
      </c>
      <c r="F2142" s="9" t="n">
        <v>314.96</v>
      </c>
    </row>
    <row r="2143">
      <c r="A2143" t="n">
        <v>546318</v>
      </c>
      <c r="B2143" s="12" t="n">
        <v>40613</v>
      </c>
      <c r="C2143" t="n">
        <v>16013</v>
      </c>
      <c r="D2143" t="n">
        <v>1</v>
      </c>
      <c r="E2143" t="n">
        <v>100</v>
      </c>
      <c r="F2143" s="9" t="n">
        <v>255</v>
      </c>
    </row>
    <row r="2144">
      <c r="A2144" t="n">
        <v>546319</v>
      </c>
      <c r="B2144" s="12" t="n">
        <v>40613</v>
      </c>
      <c r="C2144" t="n">
        <v>17949</v>
      </c>
      <c r="D2144" t="n">
        <v>1</v>
      </c>
      <c r="E2144" t="n">
        <v>480</v>
      </c>
      <c r="F2144" s="9" t="n">
        <v>345.6</v>
      </c>
    </row>
    <row r="2145">
      <c r="A2145" t="n">
        <v>546321</v>
      </c>
      <c r="B2145" s="12" t="n">
        <v>40613</v>
      </c>
      <c r="C2145" t="n">
        <v>16475</v>
      </c>
      <c r="D2145" t="n">
        <v>20</v>
      </c>
      <c r="E2145" t="n">
        <v>192</v>
      </c>
      <c r="F2145" s="9" t="n">
        <v>310</v>
      </c>
    </row>
    <row r="2146">
      <c r="A2146" t="n">
        <v>546322</v>
      </c>
      <c r="B2146" s="12" t="n">
        <v>40613</v>
      </c>
      <c r="C2146" t="n">
        <v>14114</v>
      </c>
      <c r="D2146" t="n">
        <v>4</v>
      </c>
      <c r="E2146" t="n">
        <v>12</v>
      </c>
      <c r="F2146" s="9" t="n">
        <v>191.4</v>
      </c>
    </row>
    <row r="2147">
      <c r="A2147" t="n">
        <v>546324</v>
      </c>
      <c r="B2147" s="12" t="n">
        <v>40613</v>
      </c>
      <c r="C2147" t="n">
        <v>13265</v>
      </c>
      <c r="D2147" t="n">
        <v>13</v>
      </c>
      <c r="E2147" t="n">
        <v>162</v>
      </c>
      <c r="F2147" s="9" t="n">
        <v>307.44</v>
      </c>
    </row>
    <row r="2148">
      <c r="A2148" t="n">
        <v>546326</v>
      </c>
      <c r="B2148" s="12" t="n">
        <v>40613</v>
      </c>
      <c r="C2148" t="n">
        <v>13798</v>
      </c>
      <c r="D2148" t="n">
        <v>5</v>
      </c>
      <c r="E2148" t="n">
        <v>508</v>
      </c>
      <c r="F2148" s="9" t="n">
        <v>583.3</v>
      </c>
    </row>
    <row r="2149">
      <c r="A2149" t="n">
        <v>546330</v>
      </c>
      <c r="B2149" s="12" t="n">
        <v>40613</v>
      </c>
      <c r="C2149" t="n">
        <v>16817</v>
      </c>
      <c r="D2149" t="n">
        <v>9</v>
      </c>
      <c r="E2149" t="n">
        <v>79</v>
      </c>
      <c r="F2149" s="9" t="n">
        <v>141.45</v>
      </c>
    </row>
    <row r="2150">
      <c r="A2150" t="n">
        <v>546331</v>
      </c>
      <c r="B2150" s="12" t="n">
        <v>40613</v>
      </c>
      <c r="C2150" t="n">
        <v>13133</v>
      </c>
      <c r="D2150" t="n">
        <v>4</v>
      </c>
      <c r="E2150" t="n">
        <v>21</v>
      </c>
      <c r="F2150" s="9" t="n">
        <v>57.45</v>
      </c>
    </row>
    <row r="2151">
      <c r="A2151" t="n">
        <v>546366</v>
      </c>
      <c r="B2151" s="12" t="n">
        <v>40613</v>
      </c>
      <c r="C2151" t="n">
        <v>12748</v>
      </c>
      <c r="D2151" t="n">
        <v>19</v>
      </c>
      <c r="E2151" t="n">
        <v>75</v>
      </c>
      <c r="F2151" s="9" t="n">
        <v>106.11</v>
      </c>
    </row>
    <row r="2152">
      <c r="A2152" t="n">
        <v>546367</v>
      </c>
      <c r="B2152" s="12" t="n">
        <v>40613</v>
      </c>
      <c r="C2152" t="n">
        <v>15513</v>
      </c>
      <c r="D2152" t="n">
        <v>30</v>
      </c>
      <c r="E2152" t="n">
        <v>504</v>
      </c>
      <c r="F2152" s="9" t="n">
        <v>1726.6</v>
      </c>
    </row>
    <row r="2153">
      <c r="A2153" t="n">
        <v>546369</v>
      </c>
      <c r="B2153" s="12" t="n">
        <v>40613</v>
      </c>
      <c r="C2153" t="n">
        <v>15513</v>
      </c>
      <c r="D2153" t="n">
        <v>1</v>
      </c>
      <c r="E2153" t="n">
        <v>10</v>
      </c>
      <c r="F2153" s="9" t="n">
        <v>67.5</v>
      </c>
    </row>
    <row r="2154">
      <c r="A2154" t="n">
        <v>546372</v>
      </c>
      <c r="B2154" s="12" t="n">
        <v>40613</v>
      </c>
      <c r="C2154" t="n">
        <v>13098</v>
      </c>
      <c r="D2154" t="n">
        <v>7</v>
      </c>
      <c r="E2154" t="n">
        <v>88</v>
      </c>
      <c r="F2154" s="9" t="n">
        <v>349.2</v>
      </c>
    </row>
    <row r="2155">
      <c r="A2155" t="n">
        <v>546376</v>
      </c>
      <c r="B2155" s="12" t="n">
        <v>40613</v>
      </c>
      <c r="C2155" t="n">
        <v>13842</v>
      </c>
      <c r="D2155" t="n">
        <v>19</v>
      </c>
      <c r="E2155" t="n">
        <v>115</v>
      </c>
      <c r="F2155" s="9" t="n">
        <v>311.07</v>
      </c>
    </row>
    <row r="2156">
      <c r="A2156" t="n">
        <v>546377</v>
      </c>
      <c r="B2156" s="12" t="n">
        <v>40613</v>
      </c>
      <c r="C2156" t="n">
        <v>15049</v>
      </c>
      <c r="D2156" t="n">
        <v>3</v>
      </c>
      <c r="E2156" t="n">
        <v>63</v>
      </c>
      <c r="F2156" s="9" t="n">
        <v>121.17</v>
      </c>
    </row>
    <row r="2157">
      <c r="A2157" t="n">
        <v>546378</v>
      </c>
      <c r="B2157" s="12" t="n">
        <v>40613</v>
      </c>
      <c r="C2157" t="n">
        <v>14329</v>
      </c>
      <c r="D2157" t="n">
        <v>38</v>
      </c>
      <c r="E2157" t="n">
        <v>380</v>
      </c>
      <c r="F2157" s="9" t="n">
        <v>578.02</v>
      </c>
    </row>
    <row r="2158">
      <c r="A2158" t="n">
        <v>546380</v>
      </c>
      <c r="B2158" s="12" t="n">
        <v>40613</v>
      </c>
      <c r="C2158" t="n">
        <v>12748</v>
      </c>
      <c r="D2158" t="n">
        <v>4</v>
      </c>
      <c r="E2158" t="n">
        <v>6</v>
      </c>
      <c r="F2158" s="9" t="n">
        <v>13</v>
      </c>
    </row>
    <row r="2159">
      <c r="A2159" t="n">
        <v>546381</v>
      </c>
      <c r="B2159" s="12" t="n">
        <v>40613</v>
      </c>
      <c r="C2159" t="n">
        <v>12748</v>
      </c>
      <c r="D2159" t="n">
        <v>9</v>
      </c>
      <c r="E2159" t="n">
        <v>9</v>
      </c>
      <c r="F2159" s="9" t="n">
        <v>19.74</v>
      </c>
    </row>
    <row r="2160">
      <c r="A2160" t="n">
        <v>546382</v>
      </c>
      <c r="B2160" s="12" t="n">
        <v>40613</v>
      </c>
      <c r="C2160" t="n">
        <v>18149</v>
      </c>
      <c r="D2160" t="n">
        <v>9</v>
      </c>
      <c r="E2160" t="n">
        <v>102</v>
      </c>
      <c r="F2160" s="9" t="n">
        <v>227.78</v>
      </c>
    </row>
    <row r="2161">
      <c r="A2161" t="n">
        <v>546383</v>
      </c>
      <c r="B2161" s="12" t="n">
        <v>40613</v>
      </c>
      <c r="C2161" t="n">
        <v>13654</v>
      </c>
      <c r="D2161" t="n">
        <v>24</v>
      </c>
      <c r="E2161" t="n">
        <v>332</v>
      </c>
      <c r="F2161" s="9" t="n">
        <v>312.93</v>
      </c>
    </row>
    <row r="2162">
      <c r="A2162" t="n">
        <v>546384</v>
      </c>
      <c r="B2162" s="12" t="n">
        <v>40613</v>
      </c>
      <c r="C2162" t="n">
        <v>15311</v>
      </c>
      <c r="D2162" t="n">
        <v>22</v>
      </c>
      <c r="E2162" t="n">
        <v>627</v>
      </c>
      <c r="F2162" s="9" t="n">
        <v>826.0700000000001</v>
      </c>
    </row>
    <row r="2163">
      <c r="A2163" t="n">
        <v>546385</v>
      </c>
      <c r="B2163" s="12" t="n">
        <v>40613</v>
      </c>
      <c r="C2163" t="n">
        <v>16652</v>
      </c>
      <c r="D2163" t="n">
        <v>22</v>
      </c>
      <c r="E2163" t="n">
        <v>744</v>
      </c>
      <c r="F2163" s="9" t="n">
        <v>1588.16</v>
      </c>
    </row>
    <row r="2164">
      <c r="A2164" t="n">
        <v>546386</v>
      </c>
      <c r="B2164" s="12" t="n">
        <v>40613</v>
      </c>
      <c r="C2164" t="n">
        <v>14312</v>
      </c>
      <c r="D2164" t="n">
        <v>10</v>
      </c>
      <c r="E2164" t="n">
        <v>91</v>
      </c>
      <c r="F2164" s="9" t="n">
        <v>157.65</v>
      </c>
    </row>
    <row r="2165">
      <c r="A2165" t="n">
        <v>546387</v>
      </c>
      <c r="B2165" s="12" t="n">
        <v>40613</v>
      </c>
      <c r="C2165" t="n">
        <v>16766</v>
      </c>
      <c r="D2165" t="n">
        <v>17</v>
      </c>
      <c r="E2165" t="n">
        <v>268</v>
      </c>
      <c r="F2165" s="9" t="n">
        <v>572.8</v>
      </c>
    </row>
    <row r="2166">
      <c r="A2166" t="n">
        <v>546389</v>
      </c>
      <c r="B2166" s="12" t="n">
        <v>40613</v>
      </c>
      <c r="C2166" t="n">
        <v>16801</v>
      </c>
      <c r="D2166" t="n">
        <v>45</v>
      </c>
      <c r="E2166" t="n">
        <v>186</v>
      </c>
      <c r="F2166" s="9" t="n">
        <v>751.9</v>
      </c>
    </row>
    <row r="2167">
      <c r="A2167" t="n">
        <v>546390</v>
      </c>
      <c r="B2167" s="12" t="n">
        <v>40613</v>
      </c>
      <c r="C2167" t="n">
        <v>14083</v>
      </c>
      <c r="D2167" t="n">
        <v>1</v>
      </c>
      <c r="E2167" t="n">
        <v>120</v>
      </c>
      <c r="F2167" s="9" t="n">
        <v>14.4</v>
      </c>
    </row>
    <row r="2168">
      <c r="A2168" t="n">
        <v>546391</v>
      </c>
      <c r="B2168" s="12" t="n">
        <v>40613</v>
      </c>
      <c r="C2168" t="n">
        <v>17800</v>
      </c>
      <c r="D2168" t="n">
        <v>7</v>
      </c>
      <c r="E2168" t="n">
        <v>69</v>
      </c>
      <c r="F2168" s="9" t="n">
        <v>103.65</v>
      </c>
    </row>
    <row r="2169">
      <c r="A2169" t="n">
        <v>546392</v>
      </c>
      <c r="B2169" s="12" t="n">
        <v>40613</v>
      </c>
      <c r="C2169" t="n">
        <v>14587</v>
      </c>
      <c r="D2169" t="n">
        <v>43</v>
      </c>
      <c r="E2169" t="n">
        <v>93</v>
      </c>
      <c r="F2169" s="9" t="n">
        <v>201.57</v>
      </c>
    </row>
    <row r="2170">
      <c r="A2170" t="n">
        <v>546394</v>
      </c>
      <c r="B2170" s="12" t="n">
        <v>40613</v>
      </c>
      <c r="C2170" t="n">
        <v>17164</v>
      </c>
      <c r="D2170" t="n">
        <v>39</v>
      </c>
      <c r="E2170" t="n">
        <v>427</v>
      </c>
      <c r="F2170" s="9" t="n">
        <v>627.13</v>
      </c>
    </row>
    <row r="2171">
      <c r="A2171" t="n">
        <v>546396</v>
      </c>
      <c r="B2171" s="12" t="n">
        <v>40613</v>
      </c>
      <c r="C2171" t="n">
        <v>13226</v>
      </c>
      <c r="D2171" t="n">
        <v>16</v>
      </c>
      <c r="E2171" t="n">
        <v>80</v>
      </c>
      <c r="F2171" s="9" t="n">
        <v>108.21</v>
      </c>
    </row>
    <row r="2172">
      <c r="A2172" t="n">
        <v>546397</v>
      </c>
      <c r="B2172" s="12" t="n">
        <v>40613</v>
      </c>
      <c r="C2172" t="n">
        <v>12971</v>
      </c>
      <c r="D2172" t="n">
        <v>6</v>
      </c>
      <c r="E2172" t="n">
        <v>51</v>
      </c>
      <c r="F2172" s="9" t="n">
        <v>153.75</v>
      </c>
    </row>
    <row r="2173">
      <c r="A2173" t="n">
        <v>546398</v>
      </c>
      <c r="B2173" s="12" t="n">
        <v>40613</v>
      </c>
      <c r="C2173" t="n">
        <v>13043</v>
      </c>
      <c r="D2173" t="n">
        <v>13</v>
      </c>
      <c r="E2173" t="n">
        <v>254</v>
      </c>
      <c r="F2173" s="9" t="n">
        <v>516.42</v>
      </c>
    </row>
    <row r="2174">
      <c r="A2174" t="n">
        <v>546399</v>
      </c>
      <c r="B2174" s="12" t="n">
        <v>40613</v>
      </c>
      <c r="C2174" t="n">
        <v>14352</v>
      </c>
      <c r="D2174" t="n">
        <v>9</v>
      </c>
      <c r="E2174" t="n">
        <v>94</v>
      </c>
      <c r="F2174" s="9" t="n">
        <v>231.3</v>
      </c>
    </row>
    <row r="2175">
      <c r="A2175" t="n">
        <v>546401</v>
      </c>
      <c r="B2175" s="12" t="n">
        <v>40613</v>
      </c>
      <c r="C2175" t="n">
        <v>17994</v>
      </c>
      <c r="D2175" t="n">
        <v>3</v>
      </c>
      <c r="E2175" t="n">
        <v>12</v>
      </c>
      <c r="F2175" s="9" t="n">
        <v>21.9</v>
      </c>
    </row>
    <row r="2176">
      <c r="A2176" t="n">
        <v>546402</v>
      </c>
      <c r="B2176" s="12" t="n">
        <v>40613</v>
      </c>
      <c r="C2176" t="n">
        <v>13305</v>
      </c>
      <c r="D2176" t="n">
        <v>5</v>
      </c>
      <c r="E2176" t="n">
        <v>84</v>
      </c>
      <c r="F2176" s="9" t="n">
        <v>156.6</v>
      </c>
    </row>
    <row r="2177">
      <c r="A2177" t="n">
        <v>546403</v>
      </c>
      <c r="B2177" s="12" t="n">
        <v>40613</v>
      </c>
      <c r="C2177" t="n">
        <v>16766</v>
      </c>
      <c r="D2177" t="n">
        <v>17</v>
      </c>
      <c r="E2177" t="n">
        <v>268</v>
      </c>
      <c r="F2177" s="9" t="n">
        <v>572.8</v>
      </c>
    </row>
    <row r="2178">
      <c r="A2178" t="n">
        <v>546404</v>
      </c>
      <c r="B2178" s="12" t="n">
        <v>40613</v>
      </c>
      <c r="C2178" t="n">
        <v>13509</v>
      </c>
      <c r="D2178" t="n">
        <v>1</v>
      </c>
      <c r="E2178" t="n">
        <v>120</v>
      </c>
      <c r="F2178" s="9" t="n">
        <v>127.2</v>
      </c>
    </row>
    <row r="2179">
      <c r="A2179" t="n">
        <v>546405</v>
      </c>
      <c r="B2179" s="12" t="n">
        <v>40613</v>
      </c>
      <c r="C2179" t="n">
        <v>17351</v>
      </c>
      <c r="D2179" t="n">
        <v>3</v>
      </c>
      <c r="E2179" t="n">
        <v>28</v>
      </c>
      <c r="F2179" s="9" t="n">
        <v>198.6</v>
      </c>
    </row>
    <row r="2180">
      <c r="A2180" t="n">
        <v>546411</v>
      </c>
      <c r="B2180" s="12" t="n">
        <v>40613</v>
      </c>
      <c r="C2180" t="n">
        <v>12939</v>
      </c>
      <c r="D2180" t="n">
        <v>5</v>
      </c>
      <c r="E2180" t="n">
        <v>736</v>
      </c>
      <c r="F2180" s="9" t="n">
        <v>1919.04</v>
      </c>
    </row>
    <row r="2181">
      <c r="A2181" t="n">
        <v>546412</v>
      </c>
      <c r="B2181" s="12" t="n">
        <v>40613</v>
      </c>
      <c r="C2181" t="n">
        <v>12748</v>
      </c>
      <c r="D2181" t="n">
        <v>5</v>
      </c>
      <c r="E2181" t="n">
        <v>13</v>
      </c>
      <c r="F2181" s="9" t="n">
        <v>70.29000000000001</v>
      </c>
    </row>
    <row r="2182">
      <c r="A2182" t="n">
        <v>546413</v>
      </c>
      <c r="B2182" s="12" t="n">
        <v>40613</v>
      </c>
      <c r="C2182" t="n">
        <v>17961</v>
      </c>
      <c r="D2182" t="n">
        <v>2</v>
      </c>
      <c r="E2182" t="n">
        <v>2</v>
      </c>
      <c r="F2182" s="9" t="n">
        <v>3.1</v>
      </c>
    </row>
    <row r="2183">
      <c r="A2183" t="n">
        <v>546414</v>
      </c>
      <c r="B2183" s="12" t="n">
        <v>40615</v>
      </c>
      <c r="C2183" t="n">
        <v>16768</v>
      </c>
      <c r="D2183" t="n">
        <v>23</v>
      </c>
      <c r="E2183" t="n">
        <v>47</v>
      </c>
      <c r="F2183" s="9" t="n">
        <v>183.25</v>
      </c>
    </row>
    <row r="2184">
      <c r="A2184" t="n">
        <v>546415</v>
      </c>
      <c r="B2184" s="12" t="n">
        <v>40615</v>
      </c>
      <c r="C2184" t="n">
        <v>17975</v>
      </c>
      <c r="D2184" t="n">
        <v>18</v>
      </c>
      <c r="E2184" t="n">
        <v>186</v>
      </c>
      <c r="F2184" s="9" t="n">
        <v>488.06</v>
      </c>
    </row>
    <row r="2185">
      <c r="A2185" t="n">
        <v>546417</v>
      </c>
      <c r="B2185" s="12" t="n">
        <v>40615</v>
      </c>
      <c r="C2185" t="n">
        <v>14800</v>
      </c>
      <c r="D2185" t="n">
        <v>42</v>
      </c>
      <c r="E2185" t="n">
        <v>536</v>
      </c>
      <c r="F2185" s="9" t="n">
        <v>629.25</v>
      </c>
    </row>
    <row r="2186">
      <c r="A2186" t="n">
        <v>546418</v>
      </c>
      <c r="B2186" s="12" t="n">
        <v>40615</v>
      </c>
      <c r="C2186" t="n">
        <v>17315</v>
      </c>
      <c r="D2186" t="n">
        <v>16</v>
      </c>
      <c r="E2186" t="n">
        <v>34</v>
      </c>
      <c r="F2186" s="9" t="n">
        <v>99.5</v>
      </c>
    </row>
    <row r="2187">
      <c r="A2187" t="n">
        <v>546419</v>
      </c>
      <c r="B2187" s="12" t="n">
        <v>40615</v>
      </c>
      <c r="C2187" t="n">
        <v>16693</v>
      </c>
      <c r="D2187" t="n">
        <v>21</v>
      </c>
      <c r="E2187" t="n">
        <v>50</v>
      </c>
      <c r="F2187" s="9" t="n">
        <v>153.41</v>
      </c>
    </row>
    <row r="2188">
      <c r="A2188" t="n">
        <v>546420</v>
      </c>
      <c r="B2188" s="12" t="n">
        <v>40615</v>
      </c>
      <c r="C2188" t="n">
        <v>14810</v>
      </c>
      <c r="D2188" t="n">
        <v>21</v>
      </c>
      <c r="E2188" t="n">
        <v>62</v>
      </c>
      <c r="F2188" s="9" t="n">
        <v>129.46</v>
      </c>
    </row>
    <row r="2189">
      <c r="A2189" t="n">
        <v>546421</v>
      </c>
      <c r="B2189" s="12" t="n">
        <v>40615</v>
      </c>
      <c r="C2189" t="n">
        <v>13700</v>
      </c>
      <c r="D2189" t="n">
        <v>37</v>
      </c>
      <c r="E2189" t="n">
        <v>333</v>
      </c>
      <c r="F2189" s="9" t="n">
        <v>301.04</v>
      </c>
    </row>
    <row r="2190">
      <c r="A2190" t="n">
        <v>546422</v>
      </c>
      <c r="B2190" s="12" t="n">
        <v>40615</v>
      </c>
      <c r="C2190" t="n">
        <v>15547</v>
      </c>
      <c r="D2190" t="n">
        <v>33</v>
      </c>
      <c r="E2190" t="n">
        <v>121</v>
      </c>
      <c r="F2190" s="9" t="n">
        <v>281.21</v>
      </c>
    </row>
    <row r="2191">
      <c r="A2191" t="n">
        <v>546423</v>
      </c>
      <c r="B2191" s="12" t="n">
        <v>40615</v>
      </c>
      <c r="C2191" t="n">
        <v>14502</v>
      </c>
      <c r="D2191" t="n">
        <v>63</v>
      </c>
      <c r="E2191" t="n">
        <v>124</v>
      </c>
      <c r="F2191" s="9" t="n">
        <v>220.47</v>
      </c>
    </row>
    <row r="2192">
      <c r="A2192" t="n">
        <v>546424</v>
      </c>
      <c r="B2192" s="12" t="n">
        <v>40615</v>
      </c>
      <c r="C2192" t="n">
        <v>13956</v>
      </c>
      <c r="D2192" t="n">
        <v>21</v>
      </c>
      <c r="E2192" t="n">
        <v>56</v>
      </c>
      <c r="F2192" s="9" t="n">
        <v>118.02</v>
      </c>
    </row>
    <row r="2193">
      <c r="A2193" t="n">
        <v>546425</v>
      </c>
      <c r="B2193" s="12" t="n">
        <v>40615</v>
      </c>
      <c r="C2193" t="n">
        <v>16983</v>
      </c>
      <c r="D2193" t="n">
        <v>18</v>
      </c>
      <c r="E2193" t="n">
        <v>187</v>
      </c>
      <c r="F2193" s="9" t="n">
        <v>263.59</v>
      </c>
    </row>
    <row r="2194">
      <c r="A2194" t="n">
        <v>546426</v>
      </c>
      <c r="B2194" s="12" t="n">
        <v>40615</v>
      </c>
      <c r="C2194" t="n">
        <v>13708</v>
      </c>
      <c r="D2194" t="n">
        <v>48</v>
      </c>
      <c r="E2194" t="n">
        <v>300</v>
      </c>
      <c r="F2194" s="9" t="n">
        <v>283.33</v>
      </c>
    </row>
    <row r="2195">
      <c r="A2195" t="n">
        <v>546427</v>
      </c>
      <c r="B2195" s="12" t="n">
        <v>40615</v>
      </c>
      <c r="C2195" t="n">
        <v>14606</v>
      </c>
      <c r="D2195" t="n">
        <v>29</v>
      </c>
      <c r="E2195" t="n">
        <v>54</v>
      </c>
      <c r="F2195" s="9" t="n">
        <v>103.89</v>
      </c>
    </row>
    <row r="2196">
      <c r="A2196" t="n">
        <v>546429</v>
      </c>
      <c r="B2196" s="12" t="n">
        <v>40615</v>
      </c>
      <c r="C2196" t="n">
        <v>17611</v>
      </c>
      <c r="D2196" t="n">
        <v>90</v>
      </c>
      <c r="E2196" t="n">
        <v>367</v>
      </c>
      <c r="F2196" s="9" t="n">
        <v>365.37</v>
      </c>
    </row>
    <row r="2197">
      <c r="A2197" t="n">
        <v>546430</v>
      </c>
      <c r="B2197" s="12" t="n">
        <v>40615</v>
      </c>
      <c r="C2197" t="n">
        <v>15918</v>
      </c>
      <c r="D2197" t="n">
        <v>22</v>
      </c>
      <c r="E2197" t="n">
        <v>66</v>
      </c>
      <c r="F2197" s="9" t="n">
        <v>142</v>
      </c>
    </row>
    <row r="2198">
      <c r="A2198" t="n">
        <v>546431</v>
      </c>
      <c r="B2198" s="12" t="n">
        <v>40616</v>
      </c>
      <c r="C2198" t="n">
        <v>16954</v>
      </c>
      <c r="D2198" t="n">
        <v>17</v>
      </c>
      <c r="E2198" t="n">
        <v>338</v>
      </c>
      <c r="F2198" s="9" t="n">
        <v>414.3</v>
      </c>
    </row>
    <row r="2199">
      <c r="A2199" t="n">
        <v>546432</v>
      </c>
      <c r="B2199" s="12" t="n">
        <v>40616</v>
      </c>
      <c r="C2199" t="n">
        <v>14180</v>
      </c>
      <c r="D2199" t="n">
        <v>11</v>
      </c>
      <c r="E2199" t="n">
        <v>36</v>
      </c>
      <c r="F2199" s="9" t="n">
        <v>227</v>
      </c>
    </row>
    <row r="2200">
      <c r="A2200" t="n">
        <v>546435</v>
      </c>
      <c r="B2200" s="12" t="n">
        <v>40616</v>
      </c>
      <c r="C2200" t="n">
        <v>15671</v>
      </c>
      <c r="D2200" t="n">
        <v>21</v>
      </c>
      <c r="E2200" t="n">
        <v>213</v>
      </c>
      <c r="F2200" s="9" t="n">
        <v>356.19</v>
      </c>
    </row>
    <row r="2201">
      <c r="A2201" t="n">
        <v>546436</v>
      </c>
      <c r="B2201" s="12" t="n">
        <v>40616</v>
      </c>
      <c r="C2201" t="n">
        <v>14962</v>
      </c>
      <c r="D2201" t="n">
        <v>5</v>
      </c>
      <c r="E2201" t="n">
        <v>44</v>
      </c>
      <c r="F2201" s="9" t="n">
        <v>126.7</v>
      </c>
    </row>
    <row r="2202">
      <c r="A2202" t="n">
        <v>546437</v>
      </c>
      <c r="B2202" s="12" t="n">
        <v>40616</v>
      </c>
      <c r="C2202" t="n">
        <v>16807</v>
      </c>
      <c r="D2202" t="n">
        <v>22</v>
      </c>
      <c r="E2202" t="n">
        <v>311</v>
      </c>
      <c r="F2202" s="9" t="n">
        <v>371.23</v>
      </c>
    </row>
    <row r="2203">
      <c r="A2203" t="n">
        <v>546438</v>
      </c>
      <c r="B2203" s="12" t="n">
        <v>40616</v>
      </c>
      <c r="C2203" t="n">
        <v>15125</v>
      </c>
      <c r="D2203" t="n">
        <v>38</v>
      </c>
      <c r="E2203" t="n">
        <v>2224</v>
      </c>
      <c r="F2203" s="9" t="n">
        <v>3840.88</v>
      </c>
    </row>
    <row r="2204">
      <c r="A2204" t="n">
        <v>546440</v>
      </c>
      <c r="B2204" s="12" t="n">
        <v>40616</v>
      </c>
      <c r="C2204" t="n">
        <v>16871</v>
      </c>
      <c r="D2204" t="n">
        <v>32</v>
      </c>
      <c r="E2204" t="n">
        <v>256</v>
      </c>
      <c r="F2204" s="9" t="n">
        <v>535.02</v>
      </c>
    </row>
    <row r="2205">
      <c r="A2205" t="n">
        <v>546441</v>
      </c>
      <c r="B2205" s="12" t="n">
        <v>40616</v>
      </c>
      <c r="C2205" t="n">
        <v>15159</v>
      </c>
      <c r="D2205" t="n">
        <v>7</v>
      </c>
      <c r="E2205" t="n">
        <v>80</v>
      </c>
      <c r="F2205" s="9" t="n">
        <v>446.8</v>
      </c>
    </row>
    <row r="2206">
      <c r="A2206" t="n">
        <v>546442</v>
      </c>
      <c r="B2206" s="12" t="n">
        <v>40616</v>
      </c>
      <c r="C2206" t="n">
        <v>15159</v>
      </c>
      <c r="D2206" t="n">
        <v>5</v>
      </c>
      <c r="E2206" t="n">
        <v>54</v>
      </c>
      <c r="F2206" s="9" t="n">
        <v>207.3</v>
      </c>
    </row>
    <row r="2207">
      <c r="A2207" t="n">
        <v>546443</v>
      </c>
      <c r="B2207" s="12" t="n">
        <v>40616</v>
      </c>
      <c r="C2207" t="n">
        <v>12901</v>
      </c>
      <c r="D2207" t="n">
        <v>7</v>
      </c>
      <c r="E2207" t="n">
        <v>480</v>
      </c>
      <c r="F2207" s="9" t="n">
        <v>349.8</v>
      </c>
    </row>
    <row r="2208">
      <c r="A2208" t="n">
        <v>546462</v>
      </c>
      <c r="B2208" s="12" t="n">
        <v>40616</v>
      </c>
      <c r="C2208" t="n">
        <v>12845</v>
      </c>
      <c r="D2208" t="n">
        <v>1</v>
      </c>
      <c r="E2208" t="n">
        <v>144</v>
      </c>
      <c r="F2208" s="9" t="n">
        <v>208.8</v>
      </c>
    </row>
    <row r="2209">
      <c r="A2209" t="n">
        <v>546464</v>
      </c>
      <c r="B2209" s="12" t="n">
        <v>40616</v>
      </c>
      <c r="C2209" t="n">
        <v>13225</v>
      </c>
      <c r="D2209" t="n">
        <v>4</v>
      </c>
      <c r="E2209" t="n">
        <v>260</v>
      </c>
      <c r="F2209" s="9" t="n">
        <v>734.4400000000001</v>
      </c>
    </row>
    <row r="2210">
      <c r="A2210" t="n">
        <v>546465</v>
      </c>
      <c r="B2210" s="12" t="n">
        <v>40616</v>
      </c>
      <c r="C2210" t="n">
        <v>14395</v>
      </c>
      <c r="D2210" t="n">
        <v>33</v>
      </c>
      <c r="E2210" t="n">
        <v>180</v>
      </c>
      <c r="F2210" s="9" t="n">
        <v>360.24</v>
      </c>
    </row>
    <row r="2211">
      <c r="A2211" t="n">
        <v>546466</v>
      </c>
      <c r="B2211" s="12" t="n">
        <v>40616</v>
      </c>
      <c r="C2211" t="n">
        <v>18118</v>
      </c>
      <c r="D2211" t="n">
        <v>72</v>
      </c>
      <c r="E2211" t="n">
        <v>149</v>
      </c>
      <c r="F2211" s="9" t="n">
        <v>368.03</v>
      </c>
    </row>
    <row r="2212">
      <c r="A2212" t="n">
        <v>546480</v>
      </c>
      <c r="B2212" s="12" t="n">
        <v>40616</v>
      </c>
      <c r="C2212" t="n">
        <v>13452</v>
      </c>
      <c r="D2212" t="n">
        <v>1</v>
      </c>
      <c r="E2212" t="n">
        <v>1</v>
      </c>
      <c r="F2212" s="9" t="n">
        <v>295</v>
      </c>
    </row>
    <row r="2213">
      <c r="A2213" t="n">
        <v>546486</v>
      </c>
      <c r="B2213" s="12" t="n">
        <v>40616</v>
      </c>
      <c r="C2213" t="n">
        <v>15039</v>
      </c>
      <c r="D2213" t="n">
        <v>28</v>
      </c>
      <c r="E2213" t="n">
        <v>172</v>
      </c>
      <c r="F2213" s="9" t="n">
        <v>377.88</v>
      </c>
    </row>
    <row r="2214">
      <c r="A2214" t="n">
        <v>546498</v>
      </c>
      <c r="B2214" s="12" t="n">
        <v>40616</v>
      </c>
      <c r="C2214" t="n">
        <v>15493</v>
      </c>
      <c r="D2214" t="n">
        <v>82</v>
      </c>
      <c r="E2214" t="n">
        <v>152</v>
      </c>
      <c r="F2214" s="9" t="n">
        <v>514.91</v>
      </c>
    </row>
    <row r="2215">
      <c r="A2215" t="n">
        <v>546502</v>
      </c>
      <c r="B2215" s="12" t="n">
        <v>40616</v>
      </c>
      <c r="C2215" t="n">
        <v>16005</v>
      </c>
      <c r="D2215" t="n">
        <v>57</v>
      </c>
      <c r="E2215" t="n">
        <v>72</v>
      </c>
      <c r="F2215" s="9" t="n">
        <v>154.92</v>
      </c>
    </row>
    <row r="2216">
      <c r="A2216" t="n">
        <v>546508</v>
      </c>
      <c r="B2216" s="12" t="n">
        <v>40616</v>
      </c>
      <c r="C2216" t="n">
        <v>15971</v>
      </c>
      <c r="D2216" t="n">
        <v>4</v>
      </c>
      <c r="E2216" t="n">
        <v>90</v>
      </c>
      <c r="F2216" s="9" t="n">
        <v>184.5</v>
      </c>
    </row>
    <row r="2217">
      <c r="A2217" t="n">
        <v>546510</v>
      </c>
      <c r="B2217" s="12" t="n">
        <v>40616</v>
      </c>
      <c r="C2217" t="n">
        <v>16353</v>
      </c>
      <c r="D2217" t="n">
        <v>9</v>
      </c>
      <c r="E2217" t="n">
        <v>96</v>
      </c>
      <c r="F2217" s="9" t="n">
        <v>175.72</v>
      </c>
    </row>
    <row r="2218">
      <c r="A2218" t="n">
        <v>546521</v>
      </c>
      <c r="B2218" s="12" t="n">
        <v>40616</v>
      </c>
      <c r="C2218" t="n">
        <v>16013</v>
      </c>
      <c r="D2218" t="n">
        <v>3</v>
      </c>
      <c r="E2218" t="n">
        <v>130</v>
      </c>
      <c r="F2218" s="9" t="n">
        <v>679.5</v>
      </c>
    </row>
    <row r="2219">
      <c r="A2219" t="n">
        <v>546522</v>
      </c>
      <c r="B2219" s="12" t="n">
        <v>40616</v>
      </c>
      <c r="C2219" t="n">
        <v>13319</v>
      </c>
      <c r="D2219" t="n">
        <v>19</v>
      </c>
      <c r="E2219" t="n">
        <v>175</v>
      </c>
      <c r="F2219" s="9" t="n">
        <v>373.84</v>
      </c>
    </row>
    <row r="2220">
      <c r="A2220" t="n">
        <v>546523</v>
      </c>
      <c r="B2220" s="12" t="n">
        <v>40616</v>
      </c>
      <c r="C2220" t="n">
        <v>13319</v>
      </c>
      <c r="D2220" t="n">
        <v>3</v>
      </c>
      <c r="E2220" t="n">
        <v>36</v>
      </c>
      <c r="F2220" s="9" t="n">
        <v>52.2</v>
      </c>
    </row>
    <row r="2221">
      <c r="A2221" t="n">
        <v>546524</v>
      </c>
      <c r="B2221" s="12" t="n">
        <v>40616</v>
      </c>
      <c r="C2221" t="n">
        <v>17811</v>
      </c>
      <c r="D2221" t="n">
        <v>11</v>
      </c>
      <c r="E2221" t="n">
        <v>45</v>
      </c>
      <c r="F2221" s="9" t="n">
        <v>110.84</v>
      </c>
    </row>
    <row r="2222">
      <c r="A2222" t="n">
        <v>546525</v>
      </c>
      <c r="B2222" s="12" t="n">
        <v>40616</v>
      </c>
      <c r="C2222" t="n">
        <v>14733</v>
      </c>
      <c r="D2222" t="n">
        <v>16</v>
      </c>
      <c r="E2222" t="n">
        <v>312</v>
      </c>
      <c r="F2222" s="9" t="n">
        <v>619.6</v>
      </c>
    </row>
    <row r="2223">
      <c r="A2223" t="n">
        <v>546526</v>
      </c>
      <c r="B2223" s="12" t="n">
        <v>40616</v>
      </c>
      <c r="C2223" t="n">
        <v>15061</v>
      </c>
      <c r="D2223" t="n">
        <v>5</v>
      </c>
      <c r="E2223" t="n">
        <v>120</v>
      </c>
      <c r="F2223" s="9" t="n">
        <v>285</v>
      </c>
    </row>
    <row r="2224">
      <c r="A2224" t="n">
        <v>546527</v>
      </c>
      <c r="B2224" s="12" t="n">
        <v>40616</v>
      </c>
      <c r="C2224" t="n">
        <v>15061</v>
      </c>
      <c r="D2224" t="n">
        <v>2</v>
      </c>
      <c r="E2224" t="n">
        <v>40</v>
      </c>
      <c r="F2224" s="9" t="n">
        <v>149.4</v>
      </c>
    </row>
    <row r="2225">
      <c r="A2225" t="n">
        <v>546528</v>
      </c>
      <c r="B2225" s="12" t="n">
        <v>40616</v>
      </c>
      <c r="C2225" t="n">
        <v>15311</v>
      </c>
      <c r="D2225" t="n">
        <v>39</v>
      </c>
      <c r="E2225" t="n">
        <v>1705</v>
      </c>
      <c r="F2225" s="9" t="n">
        <v>2329.15</v>
      </c>
    </row>
    <row r="2226">
      <c r="A2226" t="n">
        <v>546531</v>
      </c>
      <c r="B2226" s="12" t="n">
        <v>40616</v>
      </c>
      <c r="C2226" t="n">
        <v>15738</v>
      </c>
      <c r="D2226" t="n">
        <v>13</v>
      </c>
      <c r="E2226" t="n">
        <v>208</v>
      </c>
      <c r="F2226" s="9" t="n">
        <v>391.8</v>
      </c>
    </row>
    <row r="2227">
      <c r="A2227" t="n">
        <v>546532</v>
      </c>
      <c r="B2227" s="12" t="n">
        <v>40616</v>
      </c>
      <c r="C2227" t="n">
        <v>14060</v>
      </c>
      <c r="D2227" t="n">
        <v>2</v>
      </c>
      <c r="E2227" t="n">
        <v>80</v>
      </c>
      <c r="F2227" s="9" t="n">
        <v>140</v>
      </c>
    </row>
    <row r="2228">
      <c r="A2228" t="n">
        <v>546534</v>
      </c>
      <c r="B2228" s="12" t="n">
        <v>40616</v>
      </c>
      <c r="C2228" t="n">
        <v>16150</v>
      </c>
      <c r="D2228" t="n">
        <v>33</v>
      </c>
      <c r="E2228" t="n">
        <v>326</v>
      </c>
      <c r="F2228" s="9" t="n">
        <v>571.0599999999999</v>
      </c>
    </row>
    <row r="2229">
      <c r="A2229" t="n">
        <v>546537</v>
      </c>
      <c r="B2229" s="12" t="n">
        <v>40616</v>
      </c>
      <c r="C2229" t="n">
        <v>15005</v>
      </c>
      <c r="D2229" t="n">
        <v>34</v>
      </c>
      <c r="E2229" t="n">
        <v>86</v>
      </c>
      <c r="F2229" s="9" t="n">
        <v>181.44</v>
      </c>
    </row>
    <row r="2230">
      <c r="A2230" t="n">
        <v>546538</v>
      </c>
      <c r="B2230" s="12" t="n">
        <v>40616</v>
      </c>
      <c r="C2230" t="n">
        <v>16327</v>
      </c>
      <c r="D2230" t="n">
        <v>34</v>
      </c>
      <c r="E2230" t="n">
        <v>359</v>
      </c>
      <c r="F2230" s="9" t="n">
        <v>582.35</v>
      </c>
    </row>
    <row r="2231">
      <c r="A2231" t="n">
        <v>546540</v>
      </c>
      <c r="B2231" s="12" t="n">
        <v>40616</v>
      </c>
      <c r="C2231" t="n">
        <v>15061</v>
      </c>
      <c r="D2231" t="n">
        <v>8</v>
      </c>
      <c r="E2231" t="n">
        <v>404</v>
      </c>
      <c r="F2231" s="9" t="n">
        <v>512.28</v>
      </c>
    </row>
    <row r="2232">
      <c r="A2232" t="n">
        <v>546542</v>
      </c>
      <c r="B2232" s="12" t="n">
        <v>40616</v>
      </c>
      <c r="C2232" t="n">
        <v>13263</v>
      </c>
      <c r="D2232" t="n">
        <v>81</v>
      </c>
      <c r="E2232" t="n">
        <v>232</v>
      </c>
      <c r="F2232" s="9" t="n">
        <v>305.99</v>
      </c>
    </row>
    <row r="2233">
      <c r="A2233" t="n">
        <v>546543</v>
      </c>
      <c r="B2233" s="12" t="n">
        <v>40616</v>
      </c>
      <c r="C2233" t="n">
        <v>17841</v>
      </c>
      <c r="D2233" t="n">
        <v>49</v>
      </c>
      <c r="E2233" t="n">
        <v>109</v>
      </c>
      <c r="F2233" s="9" t="n">
        <v>174.01</v>
      </c>
    </row>
    <row r="2234">
      <c r="A2234" t="n">
        <v>546544</v>
      </c>
      <c r="B2234" s="12" t="n">
        <v>40616</v>
      </c>
      <c r="C2234" t="n">
        <v>16570</v>
      </c>
      <c r="D2234" t="n">
        <v>16</v>
      </c>
      <c r="E2234" t="n">
        <v>232</v>
      </c>
      <c r="F2234" s="9" t="n">
        <v>454.08</v>
      </c>
    </row>
    <row r="2235">
      <c r="A2235" t="n">
        <v>546545</v>
      </c>
      <c r="B2235" s="12" t="n">
        <v>40616</v>
      </c>
      <c r="C2235" t="n">
        <v>16804</v>
      </c>
      <c r="D2235" t="n">
        <v>19</v>
      </c>
      <c r="E2235" t="n">
        <v>34</v>
      </c>
      <c r="F2235" s="9" t="n">
        <v>118.05</v>
      </c>
    </row>
    <row r="2236">
      <c r="A2236" t="n">
        <v>546549</v>
      </c>
      <c r="B2236" s="12" t="n">
        <v>40616</v>
      </c>
      <c r="C2236" t="n">
        <v>17799</v>
      </c>
      <c r="D2236" t="n">
        <v>43</v>
      </c>
      <c r="E2236" t="n">
        <v>132</v>
      </c>
      <c r="F2236" s="9" t="n">
        <v>258.41</v>
      </c>
    </row>
    <row r="2237">
      <c r="A2237" t="n">
        <v>546550</v>
      </c>
      <c r="B2237" s="12" t="n">
        <v>40616</v>
      </c>
      <c r="C2237" t="n">
        <v>17799</v>
      </c>
      <c r="D2237" t="n">
        <v>1</v>
      </c>
      <c r="E2237" t="n">
        <v>1</v>
      </c>
      <c r="F2237" s="9" t="n">
        <v>6.35</v>
      </c>
    </row>
    <row r="2238">
      <c r="A2238" t="n">
        <v>546552</v>
      </c>
      <c r="B2238" s="12" t="n">
        <v>40617</v>
      </c>
      <c r="C2238" t="n">
        <v>13082</v>
      </c>
      <c r="D2238" t="n">
        <v>17</v>
      </c>
      <c r="E2238" t="n">
        <v>192</v>
      </c>
      <c r="F2238" s="9" t="n">
        <v>271.5</v>
      </c>
    </row>
    <row r="2239">
      <c r="A2239" t="n">
        <v>546553</v>
      </c>
      <c r="B2239" s="12" t="n">
        <v>40617</v>
      </c>
      <c r="C2239" t="n">
        <v>13499</v>
      </c>
      <c r="D2239" t="n">
        <v>9</v>
      </c>
      <c r="E2239" t="n">
        <v>121</v>
      </c>
      <c r="F2239" s="9" t="n">
        <v>158.23</v>
      </c>
    </row>
    <row r="2240">
      <c r="A2240" t="n">
        <v>546554</v>
      </c>
      <c r="B2240" s="12" t="n">
        <v>40617</v>
      </c>
      <c r="C2240" t="n">
        <v>16037</v>
      </c>
      <c r="D2240" t="n">
        <v>15</v>
      </c>
      <c r="E2240" t="n">
        <v>188</v>
      </c>
      <c r="F2240" s="9" t="n">
        <v>251.56</v>
      </c>
    </row>
    <row r="2241">
      <c r="A2241" t="n">
        <v>546555</v>
      </c>
      <c r="B2241" s="12" t="n">
        <v>40617</v>
      </c>
      <c r="C2241" t="n">
        <v>17675</v>
      </c>
      <c r="D2241" t="n">
        <v>22</v>
      </c>
      <c r="E2241" t="n">
        <v>271</v>
      </c>
      <c r="F2241" s="9" t="n">
        <v>696.85</v>
      </c>
    </row>
    <row r="2242">
      <c r="A2242" t="n">
        <v>546556</v>
      </c>
      <c r="B2242" s="12" t="n">
        <v>40617</v>
      </c>
      <c r="C2242" t="n">
        <v>16156</v>
      </c>
      <c r="D2242" t="n">
        <v>11</v>
      </c>
      <c r="E2242" t="n">
        <v>122</v>
      </c>
      <c r="F2242" s="9" t="n">
        <v>309.02</v>
      </c>
    </row>
    <row r="2243">
      <c r="A2243" t="n">
        <v>546560</v>
      </c>
      <c r="B2243" s="12" t="n">
        <v>40617</v>
      </c>
      <c r="C2243" t="n">
        <v>12931</v>
      </c>
      <c r="D2243" t="n">
        <v>1</v>
      </c>
      <c r="E2243" t="n">
        <v>50</v>
      </c>
      <c r="F2243" s="9" t="n">
        <v>62.5</v>
      </c>
    </row>
    <row r="2244">
      <c r="A2244" t="n">
        <v>546561</v>
      </c>
      <c r="B2244" s="12" t="n">
        <v>40617</v>
      </c>
      <c r="C2244" t="n">
        <v>18260</v>
      </c>
      <c r="D2244" t="n">
        <v>34</v>
      </c>
      <c r="E2244" t="n">
        <v>353</v>
      </c>
      <c r="F2244" s="9" t="n">
        <v>533.9</v>
      </c>
    </row>
    <row r="2245">
      <c r="A2245" t="n">
        <v>546562</v>
      </c>
      <c r="B2245" s="12" t="n">
        <v>40617</v>
      </c>
      <c r="C2245" t="n">
        <v>16293</v>
      </c>
      <c r="D2245" t="n">
        <v>19</v>
      </c>
      <c r="E2245" t="n">
        <v>133</v>
      </c>
      <c r="F2245" s="9" t="n">
        <v>317.56</v>
      </c>
    </row>
    <row r="2246">
      <c r="A2246" t="n">
        <v>546563</v>
      </c>
      <c r="B2246" s="12" t="n">
        <v>40617</v>
      </c>
      <c r="C2246" t="n">
        <v>15047</v>
      </c>
      <c r="D2246" t="n">
        <v>22</v>
      </c>
      <c r="E2246" t="n">
        <v>222</v>
      </c>
      <c r="F2246" s="9" t="n">
        <v>343.62</v>
      </c>
    </row>
    <row r="2247">
      <c r="A2247" t="n">
        <v>546622</v>
      </c>
      <c r="B2247" s="12" t="n">
        <v>40617</v>
      </c>
      <c r="C2247" t="n">
        <v>17954</v>
      </c>
      <c r="D2247" t="n">
        <v>25</v>
      </c>
      <c r="E2247" t="n">
        <v>91</v>
      </c>
      <c r="F2247" s="9" t="n">
        <v>107.25</v>
      </c>
    </row>
    <row r="2248">
      <c r="A2248" t="n">
        <v>546624</v>
      </c>
      <c r="B2248" s="12" t="n">
        <v>40617</v>
      </c>
      <c r="C2248" t="n">
        <v>14193</v>
      </c>
      <c r="D2248" t="n">
        <v>23</v>
      </c>
      <c r="E2248" t="n">
        <v>250</v>
      </c>
      <c r="F2248" s="9" t="n">
        <v>422.54</v>
      </c>
    </row>
    <row r="2249">
      <c r="A2249" t="n">
        <v>546625</v>
      </c>
      <c r="B2249" s="12" t="n">
        <v>40617</v>
      </c>
      <c r="C2249" t="n">
        <v>17542</v>
      </c>
      <c r="D2249" t="n">
        <v>25</v>
      </c>
      <c r="E2249" t="n">
        <v>134</v>
      </c>
      <c r="F2249" s="9" t="n">
        <v>170.75</v>
      </c>
    </row>
    <row r="2250">
      <c r="A2250" t="n">
        <v>546631</v>
      </c>
      <c r="B2250" s="12" t="n">
        <v>40617</v>
      </c>
      <c r="C2250" t="n">
        <v>15181</v>
      </c>
      <c r="D2250" t="n">
        <v>2</v>
      </c>
      <c r="E2250" t="n">
        <v>48</v>
      </c>
      <c r="F2250" s="9" t="n">
        <v>300</v>
      </c>
    </row>
    <row r="2251">
      <c r="A2251" t="n">
        <v>546632</v>
      </c>
      <c r="B2251" s="12" t="n">
        <v>40617</v>
      </c>
      <c r="C2251" t="n">
        <v>17080</v>
      </c>
      <c r="D2251" t="n">
        <v>1</v>
      </c>
      <c r="E2251" t="n">
        <v>72</v>
      </c>
      <c r="F2251" s="9" t="n">
        <v>76.31999999999999</v>
      </c>
    </row>
    <row r="2252">
      <c r="A2252" t="n">
        <v>546633</v>
      </c>
      <c r="B2252" s="12" t="n">
        <v>40617</v>
      </c>
      <c r="C2252" t="n">
        <v>16168</v>
      </c>
      <c r="D2252" t="n">
        <v>2</v>
      </c>
      <c r="E2252" t="n">
        <v>128</v>
      </c>
      <c r="F2252" s="9" t="n">
        <v>163.2</v>
      </c>
    </row>
    <row r="2253">
      <c r="A2253" t="n">
        <v>546634</v>
      </c>
      <c r="B2253" s="12" t="n">
        <v>40617</v>
      </c>
      <c r="C2253" t="n">
        <v>14527</v>
      </c>
      <c r="D2253" t="n">
        <v>12</v>
      </c>
      <c r="E2253" t="n">
        <v>23</v>
      </c>
      <c r="F2253" s="9" t="n">
        <v>78.04000000000001</v>
      </c>
    </row>
    <row r="2254">
      <c r="A2254" t="n">
        <v>546635</v>
      </c>
      <c r="B2254" s="12" t="n">
        <v>40617</v>
      </c>
      <c r="C2254" t="n">
        <v>16392</v>
      </c>
      <c r="D2254" t="n">
        <v>43</v>
      </c>
      <c r="E2254" t="n">
        <v>201</v>
      </c>
      <c r="F2254" s="9" t="n">
        <v>217.89</v>
      </c>
    </row>
    <row r="2255">
      <c r="A2255" t="n">
        <v>546636</v>
      </c>
      <c r="B2255" s="12" t="n">
        <v>40617</v>
      </c>
      <c r="C2255" t="n">
        <v>14534</v>
      </c>
      <c r="D2255" t="n">
        <v>26</v>
      </c>
      <c r="E2255" t="n">
        <v>56</v>
      </c>
      <c r="F2255" s="9" t="n">
        <v>137.9</v>
      </c>
    </row>
    <row r="2256">
      <c r="A2256" t="n">
        <v>546637</v>
      </c>
      <c r="B2256" s="12" t="n">
        <v>40617</v>
      </c>
      <c r="C2256" t="n">
        <v>13854</v>
      </c>
      <c r="D2256" t="n">
        <v>3</v>
      </c>
      <c r="E2256" t="n">
        <v>34</v>
      </c>
      <c r="F2256" s="9" t="n">
        <v>292.3</v>
      </c>
    </row>
    <row r="2257">
      <c r="A2257" t="n">
        <v>546638</v>
      </c>
      <c r="B2257" s="12" t="n">
        <v>40617</v>
      </c>
      <c r="C2257" t="n">
        <v>15106</v>
      </c>
      <c r="D2257" t="n">
        <v>26</v>
      </c>
      <c r="E2257" t="n">
        <v>258</v>
      </c>
      <c r="F2257" s="9" t="n">
        <v>410.7</v>
      </c>
    </row>
    <row r="2258">
      <c r="A2258" t="n">
        <v>546639</v>
      </c>
      <c r="B2258" s="12" t="n">
        <v>40617</v>
      </c>
      <c r="C2258" t="n">
        <v>13971</v>
      </c>
      <c r="D2258" t="n">
        <v>19</v>
      </c>
      <c r="E2258" t="n">
        <v>238</v>
      </c>
      <c r="F2258" s="9" t="n">
        <v>309.34</v>
      </c>
    </row>
    <row r="2259">
      <c r="A2259" t="n">
        <v>546640</v>
      </c>
      <c r="B2259" s="12" t="n">
        <v>40617</v>
      </c>
      <c r="C2259" t="n">
        <v>14092</v>
      </c>
      <c r="D2259" t="n">
        <v>13</v>
      </c>
      <c r="E2259" t="n">
        <v>100</v>
      </c>
      <c r="F2259" s="9" t="n">
        <v>238.2</v>
      </c>
    </row>
    <row r="2260">
      <c r="A2260" t="n">
        <v>546643</v>
      </c>
      <c r="B2260" s="12" t="n">
        <v>40617</v>
      </c>
      <c r="C2260" t="n">
        <v>16214</v>
      </c>
      <c r="D2260" t="n">
        <v>30</v>
      </c>
      <c r="E2260" t="n">
        <v>286</v>
      </c>
      <c r="F2260" s="9" t="n">
        <v>542.97</v>
      </c>
    </row>
    <row r="2261">
      <c r="A2261" t="n">
        <v>546644</v>
      </c>
      <c r="B2261" s="12" t="n">
        <v>40617</v>
      </c>
      <c r="C2261" t="n">
        <v>15932</v>
      </c>
      <c r="D2261" t="n">
        <v>15</v>
      </c>
      <c r="E2261" t="n">
        <v>268</v>
      </c>
      <c r="F2261" s="9" t="n">
        <v>339.34</v>
      </c>
    </row>
    <row r="2262">
      <c r="A2262" t="n">
        <v>546646</v>
      </c>
      <c r="B2262" s="12" t="n">
        <v>40617</v>
      </c>
      <c r="C2262" t="n">
        <v>13716</v>
      </c>
      <c r="D2262" t="n">
        <v>21</v>
      </c>
      <c r="E2262" t="n">
        <v>138</v>
      </c>
      <c r="F2262" s="9" t="n">
        <v>138.28</v>
      </c>
    </row>
    <row r="2263">
      <c r="A2263" t="n">
        <v>546657</v>
      </c>
      <c r="B2263" s="12" t="n">
        <v>40617</v>
      </c>
      <c r="C2263" t="n">
        <v>17816</v>
      </c>
      <c r="D2263" t="n">
        <v>1</v>
      </c>
      <c r="E2263" t="n">
        <v>6</v>
      </c>
      <c r="F2263" s="9" t="n">
        <v>5.1</v>
      </c>
    </row>
    <row r="2264">
      <c r="A2264" t="n">
        <v>546658</v>
      </c>
      <c r="B2264" s="12" t="n">
        <v>40617</v>
      </c>
      <c r="C2264" t="n">
        <v>15150</v>
      </c>
      <c r="D2264" t="n">
        <v>33</v>
      </c>
      <c r="E2264" t="n">
        <v>331</v>
      </c>
      <c r="F2264" s="9" t="n">
        <v>501.25</v>
      </c>
    </row>
    <row r="2265">
      <c r="A2265" t="n">
        <v>546659</v>
      </c>
      <c r="B2265" s="12" t="n">
        <v>40617</v>
      </c>
      <c r="C2265" t="n">
        <v>16996</v>
      </c>
      <c r="D2265" t="n">
        <v>9</v>
      </c>
      <c r="E2265" t="n">
        <v>108</v>
      </c>
      <c r="F2265" s="9" t="n">
        <v>242.4</v>
      </c>
    </row>
    <row r="2266">
      <c r="A2266" t="n">
        <v>546662</v>
      </c>
      <c r="B2266" s="12" t="n">
        <v>40617</v>
      </c>
      <c r="C2266" t="n">
        <v>16782</v>
      </c>
      <c r="D2266" t="n">
        <v>6</v>
      </c>
      <c r="E2266" t="n">
        <v>32</v>
      </c>
      <c r="F2266" s="9" t="n">
        <v>95</v>
      </c>
    </row>
    <row r="2267">
      <c r="A2267" t="n">
        <v>546665</v>
      </c>
      <c r="B2267" s="12" t="n">
        <v>40617</v>
      </c>
      <c r="C2267" t="n">
        <v>15867</v>
      </c>
      <c r="D2267" t="n">
        <v>14</v>
      </c>
      <c r="E2267" t="n">
        <v>77</v>
      </c>
      <c r="F2267" s="9" t="n">
        <v>215.49</v>
      </c>
    </row>
    <row r="2268">
      <c r="A2268" t="n">
        <v>546667</v>
      </c>
      <c r="B2268" s="12" t="n">
        <v>40617</v>
      </c>
      <c r="C2268" t="n">
        <v>14735</v>
      </c>
      <c r="D2268" t="n">
        <v>14</v>
      </c>
      <c r="E2268" t="n">
        <v>90</v>
      </c>
      <c r="F2268" s="9" t="n">
        <v>236.1</v>
      </c>
    </row>
    <row r="2269">
      <c r="A2269" t="n">
        <v>546668</v>
      </c>
      <c r="B2269" s="12" t="n">
        <v>40617</v>
      </c>
      <c r="C2269" t="n">
        <v>14735</v>
      </c>
      <c r="D2269" t="n">
        <v>9</v>
      </c>
      <c r="E2269" t="n">
        <v>86</v>
      </c>
      <c r="F2269" s="9" t="n">
        <v>218.1</v>
      </c>
    </row>
    <row r="2270">
      <c r="A2270" t="n">
        <v>546669</v>
      </c>
      <c r="B2270" s="12" t="n">
        <v>40617</v>
      </c>
      <c r="C2270" t="n">
        <v>14226</v>
      </c>
      <c r="D2270" t="n">
        <v>23</v>
      </c>
      <c r="E2270" t="n">
        <v>698</v>
      </c>
      <c r="F2270" s="9" t="n">
        <v>965.9</v>
      </c>
    </row>
    <row r="2271">
      <c r="A2271" t="n">
        <v>546670</v>
      </c>
      <c r="B2271" s="12" t="n">
        <v>40617</v>
      </c>
      <c r="C2271" t="n">
        <v>13451</v>
      </c>
      <c r="D2271" t="n">
        <v>107</v>
      </c>
      <c r="E2271" t="n">
        <v>428</v>
      </c>
      <c r="F2271" s="9" t="n">
        <v>607.13</v>
      </c>
    </row>
    <row r="2272">
      <c r="A2272" t="n">
        <v>546677</v>
      </c>
      <c r="B2272" s="12" t="n">
        <v>40617</v>
      </c>
      <c r="C2272" t="n">
        <v>18144</v>
      </c>
      <c r="D2272" t="n">
        <v>3</v>
      </c>
      <c r="E2272" t="n">
        <v>180</v>
      </c>
      <c r="F2272" s="9" t="n">
        <v>363.4</v>
      </c>
    </row>
    <row r="2273">
      <c r="A2273" t="n">
        <v>546679</v>
      </c>
      <c r="B2273" s="12" t="n">
        <v>40617</v>
      </c>
      <c r="C2273" t="n">
        <v>13121</v>
      </c>
      <c r="D2273" t="n">
        <v>50</v>
      </c>
      <c r="E2273" t="n">
        <v>252</v>
      </c>
      <c r="F2273" s="9" t="n">
        <v>283.73</v>
      </c>
    </row>
    <row r="2274">
      <c r="A2274" t="n">
        <v>546681</v>
      </c>
      <c r="B2274" s="12" t="n">
        <v>40618</v>
      </c>
      <c r="C2274" t="n">
        <v>16297</v>
      </c>
      <c r="D2274" t="n">
        <v>20</v>
      </c>
      <c r="E2274" t="n">
        <v>206</v>
      </c>
      <c r="F2274" s="9" t="n">
        <v>301.9</v>
      </c>
    </row>
    <row r="2275">
      <c r="A2275" t="n">
        <v>546682</v>
      </c>
      <c r="B2275" s="12" t="n">
        <v>40618</v>
      </c>
      <c r="C2275" t="n">
        <v>12994</v>
      </c>
      <c r="D2275" t="n">
        <v>22</v>
      </c>
      <c r="E2275" t="n">
        <v>166</v>
      </c>
      <c r="F2275" s="9" t="n">
        <v>352.6</v>
      </c>
    </row>
    <row r="2276">
      <c r="A2276" t="n">
        <v>546683</v>
      </c>
      <c r="B2276" s="12" t="n">
        <v>40618</v>
      </c>
      <c r="C2276" t="n">
        <v>12868</v>
      </c>
      <c r="D2276" t="n">
        <v>18</v>
      </c>
      <c r="E2276" t="n">
        <v>147</v>
      </c>
      <c r="F2276" s="9" t="n">
        <v>248.27</v>
      </c>
    </row>
    <row r="2277">
      <c r="A2277" t="n">
        <v>546684</v>
      </c>
      <c r="B2277" s="12" t="n">
        <v>40618</v>
      </c>
      <c r="C2277" t="n">
        <v>16152</v>
      </c>
      <c r="D2277" t="n">
        <v>29</v>
      </c>
      <c r="E2277" t="n">
        <v>642</v>
      </c>
      <c r="F2277" s="9" t="n">
        <v>1829.04</v>
      </c>
    </row>
    <row r="2278">
      <c r="A2278" t="n">
        <v>546685</v>
      </c>
      <c r="B2278" s="12" t="n">
        <v>40618</v>
      </c>
      <c r="C2278" t="n">
        <v>15687</v>
      </c>
      <c r="D2278" t="n">
        <v>21</v>
      </c>
      <c r="E2278" t="n">
        <v>124</v>
      </c>
      <c r="F2278" s="9" t="n">
        <v>369.9</v>
      </c>
    </row>
    <row r="2279">
      <c r="A2279" t="n">
        <v>546686</v>
      </c>
      <c r="B2279" s="12" t="n">
        <v>40618</v>
      </c>
      <c r="C2279" t="n">
        <v>14636</v>
      </c>
      <c r="D2279" t="n">
        <v>16</v>
      </c>
      <c r="E2279" t="n">
        <v>117</v>
      </c>
      <c r="F2279" s="9" t="n">
        <v>300.19</v>
      </c>
    </row>
    <row r="2280">
      <c r="A2280" t="n">
        <v>546687</v>
      </c>
      <c r="B2280" s="12" t="n">
        <v>40618</v>
      </c>
      <c r="C2280" t="n">
        <v>16040</v>
      </c>
      <c r="D2280" t="n">
        <v>22</v>
      </c>
      <c r="E2280" t="n">
        <v>285</v>
      </c>
      <c r="F2280" s="9" t="n">
        <v>422.43</v>
      </c>
    </row>
    <row r="2281">
      <c r="A2281" t="n">
        <v>546688</v>
      </c>
      <c r="B2281" s="12" t="n">
        <v>40618</v>
      </c>
      <c r="C2281" t="n">
        <v>16497</v>
      </c>
      <c r="D2281" t="n">
        <v>7</v>
      </c>
      <c r="E2281" t="n">
        <v>46</v>
      </c>
      <c r="F2281" s="9" t="n">
        <v>175.3</v>
      </c>
    </row>
    <row r="2282">
      <c r="A2282" t="n">
        <v>546689</v>
      </c>
      <c r="B2282" s="12" t="n">
        <v>40618</v>
      </c>
      <c r="C2282" t="n">
        <v>16985</v>
      </c>
      <c r="D2282" t="n">
        <v>13</v>
      </c>
      <c r="E2282" t="n">
        <v>230</v>
      </c>
      <c r="F2282" s="9" t="n">
        <v>680.4</v>
      </c>
    </row>
    <row r="2283">
      <c r="A2283" t="n">
        <v>546690</v>
      </c>
      <c r="B2283" s="12" t="n">
        <v>40618</v>
      </c>
      <c r="C2283" t="n">
        <v>16985</v>
      </c>
      <c r="D2283" t="n">
        <v>3</v>
      </c>
      <c r="E2283" t="n">
        <v>18</v>
      </c>
      <c r="F2283" s="9" t="n">
        <v>148.5</v>
      </c>
    </row>
    <row r="2284">
      <c r="A2284" t="n">
        <v>546691</v>
      </c>
      <c r="B2284" s="12" t="n">
        <v>40618</v>
      </c>
      <c r="C2284" t="n">
        <v>15793</v>
      </c>
      <c r="D2284" t="n">
        <v>3</v>
      </c>
      <c r="E2284" t="n">
        <v>192</v>
      </c>
      <c r="F2284" s="9" t="n">
        <v>306.64</v>
      </c>
    </row>
    <row r="2285">
      <c r="A2285" t="n">
        <v>546724</v>
      </c>
      <c r="B2285" s="12" t="n">
        <v>40618</v>
      </c>
      <c r="C2285" t="n">
        <v>12845</v>
      </c>
      <c r="D2285" t="n">
        <v>4</v>
      </c>
      <c r="E2285" t="n">
        <v>4</v>
      </c>
      <c r="F2285" s="9" t="n">
        <v>6.7</v>
      </c>
    </row>
    <row r="2286">
      <c r="A2286" t="n">
        <v>546728</v>
      </c>
      <c r="B2286" s="12" t="n">
        <v>40618</v>
      </c>
      <c r="C2286" t="n">
        <v>13983</v>
      </c>
      <c r="D2286" t="n">
        <v>1</v>
      </c>
      <c r="E2286" t="n">
        <v>2</v>
      </c>
      <c r="F2286" s="9" t="n">
        <v>290</v>
      </c>
    </row>
    <row r="2287">
      <c r="A2287" t="n">
        <v>546729</v>
      </c>
      <c r="B2287" s="12" t="n">
        <v>40618</v>
      </c>
      <c r="C2287" t="n">
        <v>18231</v>
      </c>
      <c r="D2287" t="n">
        <v>12</v>
      </c>
      <c r="E2287" t="n">
        <v>99</v>
      </c>
      <c r="F2287" s="9" t="n">
        <v>233.75</v>
      </c>
    </row>
    <row r="2288">
      <c r="A2288" t="n">
        <v>546731</v>
      </c>
      <c r="B2288" s="12" t="n">
        <v>40618</v>
      </c>
      <c r="C2288" t="n">
        <v>13089</v>
      </c>
      <c r="D2288" t="n">
        <v>28</v>
      </c>
      <c r="E2288" t="n">
        <v>435</v>
      </c>
      <c r="F2288" s="9" t="n">
        <v>912.8099999999999</v>
      </c>
    </row>
    <row r="2289">
      <c r="A2289" t="n">
        <v>546732</v>
      </c>
      <c r="B2289" s="12" t="n">
        <v>40618</v>
      </c>
      <c r="C2289" t="n">
        <v>14606</v>
      </c>
      <c r="D2289" t="n">
        <v>19</v>
      </c>
      <c r="E2289" t="n">
        <v>104</v>
      </c>
      <c r="F2289" s="9" t="n">
        <v>139.35</v>
      </c>
    </row>
    <row r="2290">
      <c r="A2290" t="n">
        <v>546733</v>
      </c>
      <c r="B2290" s="12" t="n">
        <v>40618</v>
      </c>
      <c r="C2290" t="n">
        <v>16029</v>
      </c>
      <c r="D2290" t="n">
        <v>3</v>
      </c>
      <c r="E2290" t="n">
        <v>336</v>
      </c>
      <c r="F2290" s="9" t="n">
        <v>705.6</v>
      </c>
    </row>
    <row r="2291">
      <c r="A2291" t="n">
        <v>546734</v>
      </c>
      <c r="B2291" s="12" t="n">
        <v>40618</v>
      </c>
      <c r="C2291" t="n">
        <v>16029</v>
      </c>
      <c r="D2291" t="n">
        <v>3</v>
      </c>
      <c r="E2291" t="n">
        <v>336</v>
      </c>
      <c r="F2291" s="9" t="n">
        <v>705.6</v>
      </c>
    </row>
    <row r="2292">
      <c r="A2292" t="n">
        <v>546736</v>
      </c>
      <c r="B2292" s="12" t="n">
        <v>40618</v>
      </c>
      <c r="C2292" t="n">
        <v>16013</v>
      </c>
      <c r="D2292" t="n">
        <v>1</v>
      </c>
      <c r="E2292" t="n">
        <v>576</v>
      </c>
      <c r="F2292" s="9" t="n">
        <v>414.72</v>
      </c>
    </row>
    <row r="2293">
      <c r="A2293" t="n">
        <v>546737</v>
      </c>
      <c r="B2293" s="12" t="n">
        <v>40618</v>
      </c>
      <c r="C2293" t="n">
        <v>13358</v>
      </c>
      <c r="D2293" t="n">
        <v>28</v>
      </c>
      <c r="E2293" t="n">
        <v>284</v>
      </c>
      <c r="F2293" s="9" t="n">
        <v>389.03</v>
      </c>
    </row>
    <row r="2294">
      <c r="A2294" t="n">
        <v>546738</v>
      </c>
      <c r="B2294" s="12" t="n">
        <v>40618</v>
      </c>
      <c r="C2294" t="n">
        <v>16422</v>
      </c>
      <c r="D2294" t="n">
        <v>11</v>
      </c>
      <c r="E2294" t="n">
        <v>1208</v>
      </c>
      <c r="F2294" s="9" t="n">
        <v>853.08</v>
      </c>
    </row>
    <row r="2295">
      <c r="A2295" t="n">
        <v>546739</v>
      </c>
      <c r="B2295" s="12" t="n">
        <v>40618</v>
      </c>
      <c r="C2295" t="n">
        <v>17511</v>
      </c>
      <c r="D2295" t="n">
        <v>42</v>
      </c>
      <c r="E2295" t="n">
        <v>2374</v>
      </c>
      <c r="F2295" s="9" t="n">
        <v>3018.34</v>
      </c>
    </row>
    <row r="2296">
      <c r="A2296" t="n">
        <v>546741</v>
      </c>
      <c r="B2296" s="12" t="n">
        <v>40618</v>
      </c>
      <c r="C2296" t="n">
        <v>13261</v>
      </c>
      <c r="D2296" t="n">
        <v>1</v>
      </c>
      <c r="E2296" t="n">
        <v>20</v>
      </c>
      <c r="F2296" s="9" t="n">
        <v>99</v>
      </c>
    </row>
    <row r="2297">
      <c r="A2297" t="n">
        <v>546742</v>
      </c>
      <c r="B2297" s="12" t="n">
        <v>40618</v>
      </c>
      <c r="C2297" t="n">
        <v>12849</v>
      </c>
      <c r="D2297" t="n">
        <v>32</v>
      </c>
      <c r="E2297" t="n">
        <v>471</v>
      </c>
      <c r="F2297" s="9" t="n">
        <v>651.21</v>
      </c>
    </row>
    <row r="2298">
      <c r="A2298" t="n">
        <v>546748</v>
      </c>
      <c r="B2298" s="12" t="n">
        <v>40618</v>
      </c>
      <c r="C2298" t="n">
        <v>15182</v>
      </c>
      <c r="D2298" t="n">
        <v>16</v>
      </c>
      <c r="E2298" t="n">
        <v>144</v>
      </c>
      <c r="F2298" s="9" t="n">
        <v>370.48</v>
      </c>
    </row>
    <row r="2299">
      <c r="A2299" t="n">
        <v>546749</v>
      </c>
      <c r="B2299" s="12" t="n">
        <v>40618</v>
      </c>
      <c r="C2299" t="n">
        <v>14543</v>
      </c>
      <c r="D2299" t="n">
        <v>3</v>
      </c>
      <c r="E2299" t="n">
        <v>44</v>
      </c>
      <c r="F2299" s="9" t="n">
        <v>328.6</v>
      </c>
    </row>
    <row r="2300">
      <c r="A2300" t="n">
        <v>546750</v>
      </c>
      <c r="B2300" s="12" t="n">
        <v>40618</v>
      </c>
      <c r="C2300" t="n">
        <v>14543</v>
      </c>
      <c r="D2300" t="n">
        <v>1</v>
      </c>
      <c r="E2300" t="n">
        <v>12</v>
      </c>
      <c r="F2300" s="9" t="n">
        <v>15</v>
      </c>
    </row>
    <row r="2301">
      <c r="A2301" t="n">
        <v>546751</v>
      </c>
      <c r="B2301" s="12" t="n">
        <v>40618</v>
      </c>
      <c r="C2301" t="n">
        <v>13668</v>
      </c>
      <c r="D2301" t="n">
        <v>26</v>
      </c>
      <c r="E2301" t="n">
        <v>167</v>
      </c>
      <c r="F2301" s="9" t="n">
        <v>311.66</v>
      </c>
    </row>
    <row r="2302">
      <c r="A2302" t="n">
        <v>546752</v>
      </c>
      <c r="B2302" s="12" t="n">
        <v>40618</v>
      </c>
      <c r="C2302" t="n">
        <v>13299</v>
      </c>
      <c r="D2302" t="n">
        <v>5</v>
      </c>
      <c r="E2302" t="n">
        <v>30</v>
      </c>
      <c r="F2302" s="9" t="n">
        <v>142.5</v>
      </c>
    </row>
    <row r="2303">
      <c r="A2303" t="n">
        <v>546753</v>
      </c>
      <c r="B2303" s="12" t="n">
        <v>40618</v>
      </c>
      <c r="C2303" t="n">
        <v>16383</v>
      </c>
      <c r="D2303" t="n">
        <v>53</v>
      </c>
      <c r="E2303" t="n">
        <v>298</v>
      </c>
      <c r="F2303" s="9" t="n">
        <v>309.46</v>
      </c>
    </row>
    <row r="2304">
      <c r="A2304" t="n">
        <v>546754</v>
      </c>
      <c r="B2304" s="12" t="n">
        <v>40618</v>
      </c>
      <c r="C2304" t="n">
        <v>13027</v>
      </c>
      <c r="D2304" t="n">
        <v>3</v>
      </c>
      <c r="E2304" t="n">
        <v>960</v>
      </c>
      <c r="F2304" s="9" t="n">
        <v>384</v>
      </c>
    </row>
    <row r="2305">
      <c r="A2305" t="n">
        <v>546757</v>
      </c>
      <c r="B2305" s="12" t="n">
        <v>40618</v>
      </c>
      <c r="C2305" t="n">
        <v>15381</v>
      </c>
      <c r="D2305" t="n">
        <v>7</v>
      </c>
      <c r="E2305" t="n">
        <v>162</v>
      </c>
      <c r="F2305" s="9" t="n">
        <v>282.3</v>
      </c>
    </row>
    <row r="2306">
      <c r="A2306" t="n">
        <v>546761</v>
      </c>
      <c r="B2306" s="12" t="n">
        <v>40618</v>
      </c>
      <c r="C2306" t="n">
        <v>17858</v>
      </c>
      <c r="D2306" t="n">
        <v>7</v>
      </c>
      <c r="E2306" t="n">
        <v>84</v>
      </c>
      <c r="F2306" s="9" t="n">
        <v>432.2</v>
      </c>
    </row>
    <row r="2307">
      <c r="A2307" t="n">
        <v>546762</v>
      </c>
      <c r="B2307" s="12" t="n">
        <v>40618</v>
      </c>
      <c r="C2307" t="n">
        <v>17961</v>
      </c>
      <c r="D2307" t="n">
        <v>9</v>
      </c>
      <c r="E2307" t="n">
        <v>22</v>
      </c>
      <c r="F2307" s="9" t="n">
        <v>28.18</v>
      </c>
    </row>
    <row r="2308">
      <c r="A2308" t="n">
        <v>546764</v>
      </c>
      <c r="B2308" s="12" t="n">
        <v>40618</v>
      </c>
      <c r="C2308" t="n">
        <v>15671</v>
      </c>
      <c r="D2308" t="n">
        <v>17</v>
      </c>
      <c r="E2308" t="n">
        <v>164</v>
      </c>
      <c r="F2308" s="9" t="n">
        <v>300.98</v>
      </c>
    </row>
    <row r="2309">
      <c r="A2309" t="n">
        <v>546766</v>
      </c>
      <c r="B2309" s="12" t="n">
        <v>40618</v>
      </c>
      <c r="C2309" t="n">
        <v>12971</v>
      </c>
      <c r="D2309" t="n">
        <v>3</v>
      </c>
      <c r="E2309" t="n">
        <v>24</v>
      </c>
      <c r="F2309" s="9" t="n">
        <v>52.8</v>
      </c>
    </row>
    <row r="2310">
      <c r="A2310" t="n">
        <v>546767</v>
      </c>
      <c r="B2310" s="12" t="n">
        <v>40618</v>
      </c>
      <c r="C2310" t="n">
        <v>12971</v>
      </c>
      <c r="D2310" t="n">
        <v>5</v>
      </c>
      <c r="E2310" t="n">
        <v>84</v>
      </c>
      <c r="F2310" s="9" t="n">
        <v>77.16</v>
      </c>
    </row>
    <row r="2311">
      <c r="A2311" t="n">
        <v>546768</v>
      </c>
      <c r="B2311" s="12" t="n">
        <v>40618</v>
      </c>
      <c r="C2311" t="n">
        <v>15694</v>
      </c>
      <c r="D2311" t="n">
        <v>6</v>
      </c>
      <c r="E2311" t="n">
        <v>100</v>
      </c>
      <c r="F2311" s="9" t="n">
        <v>584.76</v>
      </c>
    </row>
    <row r="2312">
      <c r="A2312" t="n">
        <v>546769</v>
      </c>
      <c r="B2312" s="12" t="n">
        <v>40618</v>
      </c>
      <c r="C2312" t="n">
        <v>17504</v>
      </c>
      <c r="D2312" t="n">
        <v>44</v>
      </c>
      <c r="E2312" t="n">
        <v>523</v>
      </c>
      <c r="F2312" s="9" t="n">
        <v>859.01</v>
      </c>
    </row>
    <row r="2313">
      <c r="A2313" t="n">
        <v>546771</v>
      </c>
      <c r="B2313" s="12" t="n">
        <v>40618</v>
      </c>
      <c r="C2313" t="n">
        <v>17515</v>
      </c>
      <c r="D2313" t="n">
        <v>26</v>
      </c>
      <c r="E2313" t="n">
        <v>59</v>
      </c>
      <c r="F2313" s="9" t="n">
        <v>200.7</v>
      </c>
    </row>
    <row r="2314">
      <c r="A2314" t="n">
        <v>546772</v>
      </c>
      <c r="B2314" s="12" t="n">
        <v>40618</v>
      </c>
      <c r="C2314" t="n">
        <v>15030</v>
      </c>
      <c r="D2314" t="n">
        <v>3</v>
      </c>
      <c r="E2314" t="n">
        <v>156</v>
      </c>
      <c r="F2314" s="9" t="n">
        <v>152.76</v>
      </c>
    </row>
    <row r="2315">
      <c r="A2315" t="n">
        <v>546774</v>
      </c>
      <c r="B2315" s="12" t="n">
        <v>40618</v>
      </c>
      <c r="C2315" t="n">
        <v>14505</v>
      </c>
      <c r="D2315" t="n">
        <v>98</v>
      </c>
      <c r="E2315" t="n">
        <v>303</v>
      </c>
      <c r="F2315" s="9" t="n">
        <v>560.74</v>
      </c>
    </row>
    <row r="2316">
      <c r="A2316" t="n">
        <v>546775</v>
      </c>
      <c r="B2316" s="12" t="n">
        <v>40618</v>
      </c>
      <c r="C2316" t="n">
        <v>17306</v>
      </c>
      <c r="D2316" t="n">
        <v>1</v>
      </c>
      <c r="E2316" t="n">
        <v>144</v>
      </c>
      <c r="F2316" s="9" t="n">
        <v>152.64</v>
      </c>
    </row>
    <row r="2317">
      <c r="A2317" t="n">
        <v>546776</v>
      </c>
      <c r="B2317" s="12" t="n">
        <v>40618</v>
      </c>
      <c r="C2317" t="n">
        <v>17460</v>
      </c>
      <c r="D2317" t="n">
        <v>8</v>
      </c>
      <c r="E2317" t="n">
        <v>56</v>
      </c>
      <c r="F2317" s="9" t="n">
        <v>138.88</v>
      </c>
    </row>
    <row r="2318">
      <c r="A2318" t="n">
        <v>546778</v>
      </c>
      <c r="B2318" s="12" t="n">
        <v>40618</v>
      </c>
      <c r="C2318" t="n">
        <v>14572</v>
      </c>
      <c r="D2318" t="n">
        <v>45</v>
      </c>
      <c r="E2318" t="n">
        <v>251</v>
      </c>
      <c r="F2318" s="9" t="n">
        <v>625.85</v>
      </c>
    </row>
    <row r="2319">
      <c r="A2319" t="n">
        <v>546781</v>
      </c>
      <c r="B2319" s="12" t="n">
        <v>40619</v>
      </c>
      <c r="C2319" t="n">
        <v>12955</v>
      </c>
      <c r="D2319" t="n">
        <v>23</v>
      </c>
      <c r="E2319" t="n">
        <v>404</v>
      </c>
      <c r="F2319" s="9" t="n">
        <v>473.82</v>
      </c>
    </row>
    <row r="2320">
      <c r="A2320" t="n">
        <v>546782</v>
      </c>
      <c r="B2320" s="12" t="n">
        <v>40619</v>
      </c>
      <c r="C2320" t="n">
        <v>15291</v>
      </c>
      <c r="D2320" t="n">
        <v>12</v>
      </c>
      <c r="E2320" t="n">
        <v>72</v>
      </c>
      <c r="F2320" s="9" t="n">
        <v>232.4</v>
      </c>
    </row>
    <row r="2321">
      <c r="A2321" t="n">
        <v>546784</v>
      </c>
      <c r="B2321" s="12" t="n">
        <v>40619</v>
      </c>
      <c r="C2321" t="n">
        <v>18189</v>
      </c>
      <c r="D2321" t="n">
        <v>40</v>
      </c>
      <c r="E2321" t="n">
        <v>352</v>
      </c>
      <c r="F2321" s="9" t="n">
        <v>633.1</v>
      </c>
    </row>
    <row r="2322">
      <c r="A2322" t="n">
        <v>546785</v>
      </c>
      <c r="B2322" s="12" t="n">
        <v>40619</v>
      </c>
      <c r="C2322" t="n">
        <v>15189</v>
      </c>
      <c r="D2322" t="n">
        <v>5</v>
      </c>
      <c r="E2322" t="n">
        <v>100</v>
      </c>
      <c r="F2322" s="9" t="n">
        <v>302.52</v>
      </c>
    </row>
    <row r="2323">
      <c r="A2323" t="n">
        <v>546786</v>
      </c>
      <c r="B2323" s="12" t="n">
        <v>40619</v>
      </c>
      <c r="C2323" t="n">
        <v>16523</v>
      </c>
      <c r="D2323" t="n">
        <v>12</v>
      </c>
      <c r="E2323" t="n">
        <v>160</v>
      </c>
      <c r="F2323" s="9" t="n">
        <v>239</v>
      </c>
    </row>
    <row r="2324">
      <c r="A2324" t="n">
        <v>546787</v>
      </c>
      <c r="B2324" s="12" t="n">
        <v>40619</v>
      </c>
      <c r="C2324" t="n">
        <v>14035</v>
      </c>
      <c r="D2324" t="n">
        <v>12</v>
      </c>
      <c r="E2324" t="n">
        <v>206</v>
      </c>
      <c r="F2324" s="9" t="n">
        <v>398.98</v>
      </c>
    </row>
    <row r="2325">
      <c r="A2325" t="n">
        <v>546788</v>
      </c>
      <c r="B2325" s="12" t="n">
        <v>40619</v>
      </c>
      <c r="C2325" t="n">
        <v>13946</v>
      </c>
      <c r="D2325" t="n">
        <v>4</v>
      </c>
      <c r="E2325" t="n">
        <v>95</v>
      </c>
      <c r="F2325" s="9" t="n">
        <v>209.85</v>
      </c>
    </row>
    <row r="2326">
      <c r="A2326" t="n">
        <v>546789</v>
      </c>
      <c r="B2326" s="12" t="n">
        <v>40619</v>
      </c>
      <c r="C2326" t="n">
        <v>15769</v>
      </c>
      <c r="D2326" t="n">
        <v>9</v>
      </c>
      <c r="E2326" t="n">
        <v>6100</v>
      </c>
      <c r="F2326" s="9" t="n">
        <v>10065</v>
      </c>
    </row>
    <row r="2327">
      <c r="A2327" t="n">
        <v>546790</v>
      </c>
      <c r="B2327" s="12" t="n">
        <v>40619</v>
      </c>
      <c r="C2327" t="n">
        <v>14713</v>
      </c>
      <c r="D2327" t="n">
        <v>14</v>
      </c>
      <c r="E2327" t="n">
        <v>90</v>
      </c>
      <c r="F2327" s="9" t="n">
        <v>136.57</v>
      </c>
    </row>
    <row r="2328">
      <c r="A2328" t="n">
        <v>546791</v>
      </c>
      <c r="B2328" s="12" t="n">
        <v>40619</v>
      </c>
      <c r="C2328" t="n">
        <v>17716</v>
      </c>
      <c r="D2328" t="n">
        <v>42</v>
      </c>
      <c r="E2328" t="n">
        <v>435</v>
      </c>
      <c r="F2328" s="9" t="n">
        <v>665.46</v>
      </c>
    </row>
    <row r="2329">
      <c r="A2329" t="n">
        <v>546827</v>
      </c>
      <c r="B2329" s="12" t="n">
        <v>40619</v>
      </c>
      <c r="C2329" t="n">
        <v>15301</v>
      </c>
      <c r="D2329" t="n">
        <v>1</v>
      </c>
      <c r="E2329" t="n">
        <v>150</v>
      </c>
      <c r="F2329" s="9" t="n">
        <v>622.5</v>
      </c>
    </row>
    <row r="2330">
      <c r="A2330" t="n">
        <v>546828</v>
      </c>
      <c r="B2330" s="12" t="n">
        <v>40619</v>
      </c>
      <c r="C2330" t="n">
        <v>13185</v>
      </c>
      <c r="D2330" t="n">
        <v>1</v>
      </c>
      <c r="E2330" t="n">
        <v>12</v>
      </c>
      <c r="F2330" s="9" t="n">
        <v>71.40000000000001</v>
      </c>
    </row>
    <row r="2331">
      <c r="A2331" t="n">
        <v>546829</v>
      </c>
      <c r="B2331" s="12" t="n">
        <v>40619</v>
      </c>
      <c r="C2331" t="n">
        <v>14840</v>
      </c>
      <c r="D2331" t="n">
        <v>4</v>
      </c>
      <c r="E2331" t="n">
        <v>31</v>
      </c>
      <c r="F2331" s="9" t="n">
        <v>62.85</v>
      </c>
    </row>
    <row r="2332">
      <c r="A2332" t="n">
        <v>546830</v>
      </c>
      <c r="B2332" s="12" t="n">
        <v>40619</v>
      </c>
      <c r="C2332" t="n">
        <v>16839</v>
      </c>
      <c r="D2332" t="n">
        <v>14</v>
      </c>
      <c r="E2332" t="n">
        <v>345</v>
      </c>
      <c r="F2332" s="9" t="n">
        <v>449.87</v>
      </c>
    </row>
    <row r="2333">
      <c r="A2333" t="n">
        <v>546831</v>
      </c>
      <c r="B2333" s="12" t="n">
        <v>40619</v>
      </c>
      <c r="C2333" t="n">
        <v>13199</v>
      </c>
      <c r="D2333" t="n">
        <v>8</v>
      </c>
      <c r="E2333" t="n">
        <v>388</v>
      </c>
      <c r="F2333" s="9" t="n">
        <v>606.84</v>
      </c>
    </row>
    <row r="2334">
      <c r="A2334" t="n">
        <v>546832</v>
      </c>
      <c r="B2334" s="12" t="n">
        <v>40619</v>
      </c>
      <c r="C2334" t="n">
        <v>13216</v>
      </c>
      <c r="D2334" t="n">
        <v>5</v>
      </c>
      <c r="E2334" t="n">
        <v>297</v>
      </c>
      <c r="F2334" s="9" t="n">
        <v>333.74</v>
      </c>
    </row>
    <row r="2335">
      <c r="A2335" t="n">
        <v>546837</v>
      </c>
      <c r="B2335" s="12" t="n">
        <v>40619</v>
      </c>
      <c r="C2335" t="n">
        <v>13650</v>
      </c>
      <c r="D2335" t="n">
        <v>19</v>
      </c>
      <c r="E2335" t="n">
        <v>134</v>
      </c>
      <c r="F2335" s="9" t="n">
        <v>372.12</v>
      </c>
    </row>
    <row r="2336">
      <c r="A2336" t="n">
        <v>546846</v>
      </c>
      <c r="B2336" s="12" t="n">
        <v>40619</v>
      </c>
      <c r="C2336" t="n">
        <v>13533</v>
      </c>
      <c r="D2336" t="n">
        <v>39</v>
      </c>
      <c r="E2336" t="n">
        <v>94</v>
      </c>
      <c r="F2336" s="9" t="n">
        <v>126.79</v>
      </c>
    </row>
    <row r="2337">
      <c r="A2337" t="n">
        <v>546847</v>
      </c>
      <c r="B2337" s="12" t="n">
        <v>40619</v>
      </c>
      <c r="C2337" t="n">
        <v>12989</v>
      </c>
      <c r="D2337" t="n">
        <v>2</v>
      </c>
      <c r="E2337" t="n">
        <v>164</v>
      </c>
      <c r="F2337" s="9" t="n">
        <v>437.4</v>
      </c>
    </row>
    <row r="2338">
      <c r="A2338" t="n">
        <v>546848</v>
      </c>
      <c r="B2338" s="12" t="n">
        <v>40619</v>
      </c>
      <c r="C2338" t="n">
        <v>13533</v>
      </c>
      <c r="D2338" t="n">
        <v>3</v>
      </c>
      <c r="E2338" t="n">
        <v>11</v>
      </c>
      <c r="F2338" s="9" t="n">
        <v>18.15</v>
      </c>
    </row>
    <row r="2339">
      <c r="A2339" t="n">
        <v>546849</v>
      </c>
      <c r="B2339" s="12" t="n">
        <v>40619</v>
      </c>
      <c r="C2339" t="n">
        <v>13623</v>
      </c>
      <c r="D2339" t="n">
        <v>23</v>
      </c>
      <c r="E2339" t="n">
        <v>33</v>
      </c>
      <c r="F2339" s="9" t="n">
        <v>88.59999999999999</v>
      </c>
    </row>
    <row r="2340">
      <c r="A2340" t="n">
        <v>546850</v>
      </c>
      <c r="B2340" s="12" t="n">
        <v>40619</v>
      </c>
      <c r="C2340" t="n">
        <v>13268</v>
      </c>
      <c r="D2340" t="n">
        <v>95</v>
      </c>
      <c r="E2340" t="n">
        <v>911</v>
      </c>
      <c r="F2340" s="9" t="n">
        <v>648.53</v>
      </c>
    </row>
    <row r="2341">
      <c r="A2341" t="n">
        <v>546852</v>
      </c>
      <c r="B2341" s="12" t="n">
        <v>40619</v>
      </c>
      <c r="C2341" t="n">
        <v>13104</v>
      </c>
      <c r="D2341" t="n">
        <v>2</v>
      </c>
      <c r="E2341" t="n">
        <v>36</v>
      </c>
      <c r="F2341" s="9" t="n">
        <v>111.96</v>
      </c>
    </row>
    <row r="2342">
      <c r="A2342" t="n">
        <v>546853</v>
      </c>
      <c r="B2342" s="12" t="n">
        <v>40619</v>
      </c>
      <c r="C2342" t="n">
        <v>12845</v>
      </c>
      <c r="D2342" t="n">
        <v>1</v>
      </c>
      <c r="E2342" t="n">
        <v>35</v>
      </c>
      <c r="F2342" s="9" t="n">
        <v>73.5</v>
      </c>
    </row>
    <row r="2343">
      <c r="A2343" t="n">
        <v>546855</v>
      </c>
      <c r="B2343" s="12" t="n">
        <v>40619</v>
      </c>
      <c r="C2343" t="n">
        <v>18168</v>
      </c>
      <c r="D2343" t="n">
        <v>30</v>
      </c>
      <c r="E2343" t="n">
        <v>127</v>
      </c>
      <c r="F2343" s="9" t="n">
        <v>218.83</v>
      </c>
    </row>
    <row r="2344">
      <c r="A2344" t="n">
        <v>546856</v>
      </c>
      <c r="B2344" s="12" t="n">
        <v>40619</v>
      </c>
      <c r="C2344" t="n">
        <v>15433</v>
      </c>
      <c r="D2344" t="n">
        <v>30</v>
      </c>
      <c r="E2344" t="n">
        <v>416</v>
      </c>
      <c r="F2344" s="9" t="n">
        <v>372.64</v>
      </c>
    </row>
    <row r="2345">
      <c r="A2345" t="n">
        <v>546857</v>
      </c>
      <c r="B2345" s="12" t="n">
        <v>40619</v>
      </c>
      <c r="C2345" t="n">
        <v>12937</v>
      </c>
      <c r="D2345" t="n">
        <v>16</v>
      </c>
      <c r="E2345" t="n">
        <v>192</v>
      </c>
      <c r="F2345" s="9" t="n">
        <v>217.43</v>
      </c>
    </row>
    <row r="2346">
      <c r="A2346" t="n">
        <v>546860</v>
      </c>
      <c r="B2346" s="12" t="n">
        <v>40619</v>
      </c>
      <c r="C2346" t="n">
        <v>18198</v>
      </c>
      <c r="D2346" t="n">
        <v>6</v>
      </c>
      <c r="E2346" t="n">
        <v>286</v>
      </c>
      <c r="F2346" s="9" t="n">
        <v>316.82</v>
      </c>
    </row>
    <row r="2347">
      <c r="A2347" t="n">
        <v>546862</v>
      </c>
      <c r="B2347" s="12" t="n">
        <v>40619</v>
      </c>
      <c r="C2347" t="n">
        <v>16216</v>
      </c>
      <c r="D2347" t="n">
        <v>37</v>
      </c>
      <c r="E2347" t="n">
        <v>254</v>
      </c>
      <c r="F2347" s="9" t="n">
        <v>914.9299999999999</v>
      </c>
    </row>
    <row r="2348">
      <c r="A2348" t="n">
        <v>546863</v>
      </c>
      <c r="B2348" s="12" t="n">
        <v>40619</v>
      </c>
      <c r="C2348" t="n">
        <v>16377</v>
      </c>
      <c r="D2348" t="n">
        <v>5</v>
      </c>
      <c r="E2348" t="n">
        <v>1500</v>
      </c>
      <c r="F2348" s="9" t="n">
        <v>676.2</v>
      </c>
    </row>
    <row r="2349">
      <c r="A2349" t="n">
        <v>546866</v>
      </c>
      <c r="B2349" s="12" t="n">
        <v>40619</v>
      </c>
      <c r="C2349" t="n">
        <v>14462</v>
      </c>
      <c r="D2349" t="n">
        <v>33</v>
      </c>
      <c r="E2349" t="n">
        <v>110</v>
      </c>
      <c r="F2349" s="9" t="n">
        <v>218.54</v>
      </c>
    </row>
    <row r="2350">
      <c r="A2350" t="n">
        <v>546871</v>
      </c>
      <c r="B2350" s="12" t="n">
        <v>40619</v>
      </c>
      <c r="C2350" t="n">
        <v>16746</v>
      </c>
      <c r="D2350" t="n">
        <v>22</v>
      </c>
      <c r="E2350" t="n">
        <v>150</v>
      </c>
      <c r="F2350" s="9" t="n">
        <v>300</v>
      </c>
    </row>
    <row r="2351">
      <c r="A2351" t="n">
        <v>546872</v>
      </c>
      <c r="B2351" s="12" t="n">
        <v>40619</v>
      </c>
      <c r="C2351" t="n">
        <v>14462</v>
      </c>
      <c r="D2351" t="n">
        <v>2</v>
      </c>
      <c r="E2351" t="n">
        <v>4</v>
      </c>
      <c r="F2351" s="9" t="n">
        <v>16</v>
      </c>
    </row>
    <row r="2352">
      <c r="A2352" t="n">
        <v>546873</v>
      </c>
      <c r="B2352" s="12" t="n">
        <v>40619</v>
      </c>
      <c r="C2352" t="n">
        <v>17591</v>
      </c>
      <c r="D2352" t="n">
        <v>11</v>
      </c>
      <c r="E2352" t="n">
        <v>252</v>
      </c>
      <c r="F2352" s="9" t="n">
        <v>326.04</v>
      </c>
    </row>
    <row r="2353">
      <c r="A2353" t="n">
        <v>546874</v>
      </c>
      <c r="B2353" s="12" t="n">
        <v>40619</v>
      </c>
      <c r="C2353" t="n">
        <v>16976</v>
      </c>
      <c r="D2353" t="n">
        <v>2</v>
      </c>
      <c r="E2353" t="n">
        <v>88</v>
      </c>
      <c r="F2353" s="9" t="n">
        <v>251.52</v>
      </c>
    </row>
    <row r="2354">
      <c r="A2354" t="n">
        <v>546877</v>
      </c>
      <c r="B2354" s="12" t="n">
        <v>40619</v>
      </c>
      <c r="C2354" t="n">
        <v>18210</v>
      </c>
      <c r="D2354" t="n">
        <v>5</v>
      </c>
      <c r="E2354" t="n">
        <v>62</v>
      </c>
      <c r="F2354" s="9" t="n">
        <v>142.4</v>
      </c>
    </row>
    <row r="2355">
      <c r="A2355" t="n">
        <v>546878</v>
      </c>
      <c r="B2355" s="12" t="n">
        <v>40619</v>
      </c>
      <c r="C2355" t="n">
        <v>13631</v>
      </c>
      <c r="D2355" t="n">
        <v>1</v>
      </c>
      <c r="E2355" t="n">
        <v>20</v>
      </c>
      <c r="F2355" s="9" t="n">
        <v>80</v>
      </c>
    </row>
    <row r="2356">
      <c r="A2356" t="n">
        <v>546882</v>
      </c>
      <c r="B2356" s="12" t="n">
        <v>40619</v>
      </c>
      <c r="C2356" t="n">
        <v>14422</v>
      </c>
      <c r="D2356" t="n">
        <v>21</v>
      </c>
      <c r="E2356" t="n">
        <v>175</v>
      </c>
      <c r="F2356" s="9" t="n">
        <v>401.31</v>
      </c>
    </row>
    <row r="2357">
      <c r="A2357" t="n">
        <v>546883</v>
      </c>
      <c r="B2357" s="12" t="n">
        <v>40619</v>
      </c>
      <c r="C2357" t="n">
        <v>13707</v>
      </c>
      <c r="D2357" t="n">
        <v>16</v>
      </c>
      <c r="E2357" t="n">
        <v>120</v>
      </c>
      <c r="F2357" s="9" t="n">
        <v>223</v>
      </c>
    </row>
    <row r="2358">
      <c r="A2358" t="n">
        <v>546890</v>
      </c>
      <c r="B2358" s="12" t="n">
        <v>40619</v>
      </c>
      <c r="C2358" t="n">
        <v>13394</v>
      </c>
      <c r="D2358" t="n">
        <v>21</v>
      </c>
      <c r="E2358" t="n">
        <v>214</v>
      </c>
      <c r="F2358" s="9" t="n">
        <v>320.42</v>
      </c>
    </row>
    <row r="2359">
      <c r="A2359" t="n">
        <v>546898</v>
      </c>
      <c r="B2359" s="12" t="n">
        <v>40619</v>
      </c>
      <c r="C2359" t="n">
        <v>17961</v>
      </c>
      <c r="D2359" t="n">
        <v>4</v>
      </c>
      <c r="E2359" t="n">
        <v>4</v>
      </c>
      <c r="F2359" s="9" t="n">
        <v>8.800000000000001</v>
      </c>
    </row>
    <row r="2360">
      <c r="A2360" t="n">
        <v>546899</v>
      </c>
      <c r="B2360" s="12" t="n">
        <v>40619</v>
      </c>
      <c r="C2360" t="n">
        <v>14298</v>
      </c>
      <c r="D2360" t="n">
        <v>21</v>
      </c>
      <c r="E2360" t="n">
        <v>720</v>
      </c>
      <c r="F2360" s="9" t="n">
        <v>946.2</v>
      </c>
    </row>
    <row r="2361">
      <c r="A2361" t="n">
        <v>546900</v>
      </c>
      <c r="B2361" s="12" t="n">
        <v>40619</v>
      </c>
      <c r="C2361" t="n">
        <v>14298</v>
      </c>
      <c r="D2361" t="n">
        <v>1</v>
      </c>
      <c r="E2361" t="n">
        <v>12</v>
      </c>
      <c r="F2361" s="9" t="n">
        <v>25.2</v>
      </c>
    </row>
    <row r="2362">
      <c r="A2362" t="n">
        <v>546902</v>
      </c>
      <c r="B2362" s="12" t="n">
        <v>40619</v>
      </c>
      <c r="C2362" t="n">
        <v>14298</v>
      </c>
      <c r="D2362" t="n">
        <v>1</v>
      </c>
      <c r="E2362" t="n">
        <v>8</v>
      </c>
      <c r="F2362" s="9" t="n">
        <v>33.2</v>
      </c>
    </row>
    <row r="2363">
      <c r="A2363" t="n">
        <v>546908</v>
      </c>
      <c r="B2363" s="12" t="n">
        <v>40619</v>
      </c>
      <c r="C2363" t="n">
        <v>15648</v>
      </c>
      <c r="D2363" t="n">
        <v>11</v>
      </c>
      <c r="E2363" t="n">
        <v>88</v>
      </c>
      <c r="F2363" s="9" t="n">
        <v>299</v>
      </c>
    </row>
    <row r="2364">
      <c r="A2364" t="n">
        <v>546909</v>
      </c>
      <c r="B2364" s="12" t="n">
        <v>40619</v>
      </c>
      <c r="C2364" t="n">
        <v>14056</v>
      </c>
      <c r="D2364" t="n">
        <v>21</v>
      </c>
      <c r="E2364" t="n">
        <v>207</v>
      </c>
      <c r="F2364" s="9" t="n">
        <v>220.6</v>
      </c>
    </row>
    <row r="2365">
      <c r="A2365" t="n">
        <v>546910</v>
      </c>
      <c r="B2365" s="12" t="n">
        <v>40619</v>
      </c>
      <c r="C2365" t="n">
        <v>13969</v>
      </c>
      <c r="D2365" t="n">
        <v>28</v>
      </c>
      <c r="E2365" t="n">
        <v>69</v>
      </c>
      <c r="F2365" s="9" t="n">
        <v>145.55</v>
      </c>
    </row>
    <row r="2366">
      <c r="A2366" t="n">
        <v>546911</v>
      </c>
      <c r="B2366" s="12" t="n">
        <v>40619</v>
      </c>
      <c r="C2366" t="n">
        <v>17725</v>
      </c>
      <c r="D2366" t="n">
        <v>18</v>
      </c>
      <c r="E2366" t="n">
        <v>173</v>
      </c>
      <c r="F2366" s="9" t="n">
        <v>337.71</v>
      </c>
    </row>
    <row r="2367">
      <c r="A2367" t="n">
        <v>546912</v>
      </c>
      <c r="B2367" s="12" t="n">
        <v>40619</v>
      </c>
      <c r="C2367" t="n">
        <v>15861</v>
      </c>
      <c r="D2367" t="n">
        <v>64</v>
      </c>
      <c r="E2367" t="n">
        <v>315</v>
      </c>
      <c r="F2367" s="9" t="n">
        <v>467.95</v>
      </c>
    </row>
    <row r="2368">
      <c r="A2368" t="n">
        <v>546913</v>
      </c>
      <c r="B2368" s="12" t="n">
        <v>40619</v>
      </c>
      <c r="C2368" t="n">
        <v>15861</v>
      </c>
      <c r="D2368" t="n">
        <v>49</v>
      </c>
      <c r="E2368" t="n">
        <v>240</v>
      </c>
      <c r="F2368" s="9" t="n">
        <v>248.29</v>
      </c>
    </row>
    <row r="2369">
      <c r="A2369" t="n">
        <v>546914</v>
      </c>
      <c r="B2369" s="12" t="n">
        <v>40620</v>
      </c>
      <c r="C2369" t="n">
        <v>13072</v>
      </c>
      <c r="D2369" t="n">
        <v>7</v>
      </c>
      <c r="E2369" t="n">
        <v>69</v>
      </c>
      <c r="F2369" s="9" t="n">
        <v>177.15</v>
      </c>
    </row>
    <row r="2370">
      <c r="A2370" t="n">
        <v>546915</v>
      </c>
      <c r="B2370" s="12" t="n">
        <v>40620</v>
      </c>
      <c r="C2370" t="n">
        <v>15695</v>
      </c>
      <c r="D2370" t="n">
        <v>19</v>
      </c>
      <c r="E2370" t="n">
        <v>197</v>
      </c>
      <c r="F2370" s="9" t="n">
        <v>359.73</v>
      </c>
    </row>
    <row r="2371">
      <c r="A2371" t="n">
        <v>546916</v>
      </c>
      <c r="B2371" s="12" t="n">
        <v>40620</v>
      </c>
      <c r="C2371" t="n">
        <v>15695</v>
      </c>
      <c r="D2371" t="n">
        <v>3</v>
      </c>
      <c r="E2371" t="n">
        <v>15</v>
      </c>
      <c r="F2371" s="9" t="n">
        <v>50.25</v>
      </c>
    </row>
    <row r="2372">
      <c r="A2372" t="n">
        <v>546918</v>
      </c>
      <c r="B2372" s="12" t="n">
        <v>40620</v>
      </c>
      <c r="C2372" t="n">
        <v>15854</v>
      </c>
      <c r="D2372" t="n">
        <v>4</v>
      </c>
      <c r="E2372" t="n">
        <v>52</v>
      </c>
      <c r="F2372" s="9" t="n">
        <v>309.4</v>
      </c>
    </row>
    <row r="2373">
      <c r="A2373" t="n">
        <v>546922</v>
      </c>
      <c r="B2373" s="12" t="n">
        <v>40620</v>
      </c>
      <c r="C2373" t="n">
        <v>14110</v>
      </c>
      <c r="D2373" t="n">
        <v>32</v>
      </c>
      <c r="E2373" t="n">
        <v>388</v>
      </c>
      <c r="F2373" s="9" t="n">
        <v>904.26</v>
      </c>
    </row>
    <row r="2374">
      <c r="A2374" t="n">
        <v>546923</v>
      </c>
      <c r="B2374" s="12" t="n">
        <v>40620</v>
      </c>
      <c r="C2374" t="n">
        <v>16716</v>
      </c>
      <c r="D2374" t="n">
        <v>1</v>
      </c>
      <c r="E2374" t="n">
        <v>24</v>
      </c>
      <c r="F2374" s="9" t="n">
        <v>166.8</v>
      </c>
    </row>
    <row r="2375">
      <c r="A2375" t="n">
        <v>546924</v>
      </c>
      <c r="B2375" s="12" t="n">
        <v>40620</v>
      </c>
      <c r="C2375" t="n">
        <v>14059</v>
      </c>
      <c r="D2375" t="n">
        <v>8</v>
      </c>
      <c r="E2375" t="n">
        <v>128</v>
      </c>
      <c r="F2375" s="9" t="n">
        <v>183.6</v>
      </c>
    </row>
    <row r="2376">
      <c r="A2376" t="n">
        <v>546926</v>
      </c>
      <c r="B2376" s="12" t="n">
        <v>40620</v>
      </c>
      <c r="C2376" t="n">
        <v>17857</v>
      </c>
      <c r="D2376" t="n">
        <v>2</v>
      </c>
      <c r="E2376" t="n">
        <v>150</v>
      </c>
      <c r="F2376" s="9" t="n">
        <v>108.5</v>
      </c>
    </row>
    <row r="2377">
      <c r="A2377" t="n">
        <v>546927</v>
      </c>
      <c r="B2377" s="12" t="n">
        <v>40620</v>
      </c>
      <c r="C2377" t="n">
        <v>16672</v>
      </c>
      <c r="D2377" t="n">
        <v>21</v>
      </c>
      <c r="E2377" t="n">
        <v>472</v>
      </c>
      <c r="F2377" s="9" t="n">
        <v>1175.44</v>
      </c>
    </row>
    <row r="2378">
      <c r="A2378" t="n">
        <v>546928</v>
      </c>
      <c r="B2378" s="12" t="n">
        <v>40620</v>
      </c>
      <c r="C2378" t="n">
        <v>17685</v>
      </c>
      <c r="D2378" t="n">
        <v>14</v>
      </c>
      <c r="E2378" t="n">
        <v>196</v>
      </c>
      <c r="F2378" s="9" t="n">
        <v>326.5</v>
      </c>
    </row>
    <row r="2379">
      <c r="A2379" t="n">
        <v>546929</v>
      </c>
      <c r="B2379" s="12" t="n">
        <v>40620</v>
      </c>
      <c r="C2379" t="n">
        <v>13090</v>
      </c>
      <c r="D2379" t="n">
        <v>6</v>
      </c>
      <c r="E2379" t="n">
        <v>126</v>
      </c>
      <c r="F2379" s="9" t="n">
        <v>555.3</v>
      </c>
    </row>
    <row r="2380">
      <c r="A2380" t="n">
        <v>546944</v>
      </c>
      <c r="B2380" s="12" t="n">
        <v>40620</v>
      </c>
      <c r="C2380" t="n">
        <v>14701</v>
      </c>
      <c r="D2380" t="n">
        <v>25</v>
      </c>
      <c r="E2380" t="n">
        <v>98</v>
      </c>
      <c r="F2380" s="9" t="n">
        <v>567.4400000000001</v>
      </c>
    </row>
    <row r="2381">
      <c r="A2381" t="n">
        <v>546950</v>
      </c>
      <c r="B2381" s="12" t="n">
        <v>40620</v>
      </c>
      <c r="C2381" t="n">
        <v>16511</v>
      </c>
      <c r="D2381" t="n">
        <v>57</v>
      </c>
      <c r="E2381" t="n">
        <v>114</v>
      </c>
      <c r="F2381" s="9" t="n">
        <v>328.35</v>
      </c>
    </row>
    <row r="2382">
      <c r="A2382" t="n">
        <v>546951</v>
      </c>
      <c r="B2382" s="12" t="n">
        <v>40620</v>
      </c>
      <c r="C2382" t="n">
        <v>17673</v>
      </c>
      <c r="D2382" t="n">
        <v>52</v>
      </c>
      <c r="E2382" t="n">
        <v>277</v>
      </c>
      <c r="F2382" s="9" t="n">
        <v>343.49</v>
      </c>
    </row>
    <row r="2383">
      <c r="A2383" t="n">
        <v>546963</v>
      </c>
      <c r="B2383" s="12" t="n">
        <v>40620</v>
      </c>
      <c r="C2383" t="n">
        <v>16779</v>
      </c>
      <c r="D2383" t="n">
        <v>16</v>
      </c>
      <c r="E2383" t="n">
        <v>203</v>
      </c>
      <c r="F2383" s="9" t="n">
        <v>302.6</v>
      </c>
    </row>
    <row r="2384">
      <c r="A2384" t="n">
        <v>546979</v>
      </c>
      <c r="B2384" s="12" t="n">
        <v>40620</v>
      </c>
      <c r="C2384" t="n">
        <v>16256</v>
      </c>
      <c r="D2384" t="n">
        <v>13</v>
      </c>
      <c r="E2384" t="n">
        <v>581</v>
      </c>
      <c r="F2384" s="9" t="n">
        <v>752.4299999999999</v>
      </c>
    </row>
    <row r="2385">
      <c r="A2385" t="n">
        <v>546980</v>
      </c>
      <c r="B2385" s="12" t="n">
        <v>40620</v>
      </c>
      <c r="C2385" t="n">
        <v>13591</v>
      </c>
      <c r="D2385" t="n">
        <v>23</v>
      </c>
      <c r="E2385" t="n">
        <v>128</v>
      </c>
      <c r="F2385" s="9" t="n">
        <v>462.2</v>
      </c>
    </row>
    <row r="2386">
      <c r="A2386" t="n">
        <v>546981</v>
      </c>
      <c r="B2386" s="12" t="n">
        <v>40620</v>
      </c>
      <c r="C2386" t="n">
        <v>14066</v>
      </c>
      <c r="D2386" t="n">
        <v>7</v>
      </c>
      <c r="E2386" t="n">
        <v>45</v>
      </c>
      <c r="F2386" s="9" t="n">
        <v>152.55</v>
      </c>
    </row>
    <row r="2387">
      <c r="A2387" t="n">
        <v>546982</v>
      </c>
      <c r="B2387" s="12" t="n">
        <v>40620</v>
      </c>
      <c r="C2387" t="n">
        <v>15483</v>
      </c>
      <c r="D2387" t="n">
        <v>52</v>
      </c>
      <c r="E2387" t="n">
        <v>143</v>
      </c>
      <c r="F2387" s="9" t="n">
        <v>110.95</v>
      </c>
    </row>
    <row r="2388">
      <c r="A2388" t="n">
        <v>546983</v>
      </c>
      <c r="B2388" s="12" t="n">
        <v>40620</v>
      </c>
      <c r="C2388" t="n">
        <v>16626</v>
      </c>
      <c r="D2388" t="n">
        <v>47</v>
      </c>
      <c r="E2388" t="n">
        <v>359</v>
      </c>
      <c r="F2388" s="9" t="n">
        <v>795.75</v>
      </c>
    </row>
    <row r="2389">
      <c r="A2389" t="n">
        <v>546984</v>
      </c>
      <c r="B2389" s="12" t="n">
        <v>40620</v>
      </c>
      <c r="C2389" t="n">
        <v>15019</v>
      </c>
      <c r="D2389" t="n">
        <v>66</v>
      </c>
      <c r="E2389" t="n">
        <v>150</v>
      </c>
      <c r="F2389" s="9" t="n">
        <v>252.81</v>
      </c>
    </row>
    <row r="2390">
      <c r="A2390" t="n">
        <v>546985</v>
      </c>
      <c r="B2390" s="12" t="n">
        <v>40620</v>
      </c>
      <c r="C2390" t="n">
        <v>18270</v>
      </c>
      <c r="D2390" t="n">
        <v>5</v>
      </c>
      <c r="E2390" t="n">
        <v>41</v>
      </c>
      <c r="F2390" s="9" t="n">
        <v>111.95</v>
      </c>
    </row>
    <row r="2391">
      <c r="A2391" t="n">
        <v>546986</v>
      </c>
      <c r="B2391" s="12" t="n">
        <v>40620</v>
      </c>
      <c r="C2391" t="n">
        <v>14194</v>
      </c>
      <c r="D2391" t="n">
        <v>46</v>
      </c>
      <c r="E2391" t="n">
        <v>535</v>
      </c>
      <c r="F2391" s="9" t="n">
        <v>780.35</v>
      </c>
    </row>
    <row r="2392">
      <c r="A2392" t="n">
        <v>546988</v>
      </c>
      <c r="B2392" s="12" t="n">
        <v>40620</v>
      </c>
      <c r="C2392" t="n">
        <v>14194</v>
      </c>
      <c r="D2392" t="n">
        <v>18</v>
      </c>
      <c r="E2392" t="n">
        <v>118</v>
      </c>
      <c r="F2392" s="9" t="n">
        <v>282.12</v>
      </c>
    </row>
    <row r="2393">
      <c r="A2393" t="n">
        <v>546990</v>
      </c>
      <c r="B2393" s="12" t="n">
        <v>40620</v>
      </c>
      <c r="C2393" t="n">
        <v>14315</v>
      </c>
      <c r="D2393" t="n">
        <v>27</v>
      </c>
      <c r="E2393" t="n">
        <v>256</v>
      </c>
      <c r="F2393" s="9" t="n">
        <v>530.4</v>
      </c>
    </row>
    <row r="2394">
      <c r="A2394" t="n">
        <v>546991</v>
      </c>
      <c r="B2394" s="12" t="n">
        <v>40620</v>
      </c>
      <c r="C2394" t="n">
        <v>12748</v>
      </c>
      <c r="D2394" t="n">
        <v>22</v>
      </c>
      <c r="E2394" t="n">
        <v>224</v>
      </c>
      <c r="F2394" s="9" t="n">
        <v>167.43</v>
      </c>
    </row>
    <row r="2395">
      <c r="A2395" t="n">
        <v>546992</v>
      </c>
      <c r="B2395" s="12" t="n">
        <v>40620</v>
      </c>
      <c r="C2395" t="n">
        <v>16684</v>
      </c>
      <c r="D2395" t="n">
        <v>16</v>
      </c>
      <c r="E2395" t="n">
        <v>3004</v>
      </c>
      <c r="F2395" s="9" t="n">
        <v>4666.44</v>
      </c>
    </row>
    <row r="2396">
      <c r="A2396" t="n">
        <v>546993</v>
      </c>
      <c r="B2396" s="12" t="n">
        <v>40620</v>
      </c>
      <c r="C2396" t="n">
        <v>17921</v>
      </c>
      <c r="D2396" t="n">
        <v>43</v>
      </c>
      <c r="E2396" t="n">
        <v>137</v>
      </c>
      <c r="F2396" s="9" t="n">
        <v>278.07</v>
      </c>
    </row>
    <row r="2397">
      <c r="A2397" t="n">
        <v>546994</v>
      </c>
      <c r="B2397" s="12" t="n">
        <v>40620</v>
      </c>
      <c r="C2397" t="n">
        <v>16684</v>
      </c>
      <c r="D2397" t="n">
        <v>1</v>
      </c>
      <c r="E2397" t="n">
        <v>144</v>
      </c>
      <c r="F2397" s="9" t="n">
        <v>152.64</v>
      </c>
    </row>
    <row r="2398">
      <c r="A2398" t="n">
        <v>546995</v>
      </c>
      <c r="B2398" s="12" t="n">
        <v>40620</v>
      </c>
      <c r="C2398" t="n">
        <v>14041</v>
      </c>
      <c r="D2398" t="n">
        <v>21</v>
      </c>
      <c r="E2398" t="n">
        <v>94</v>
      </c>
      <c r="F2398" s="9" t="n">
        <v>141.41</v>
      </c>
    </row>
    <row r="2399">
      <c r="A2399" t="n">
        <v>546996</v>
      </c>
      <c r="B2399" s="12" t="n">
        <v>40620</v>
      </c>
      <c r="C2399" t="n">
        <v>17060</v>
      </c>
      <c r="D2399" t="n">
        <v>5</v>
      </c>
      <c r="E2399" t="n">
        <v>216</v>
      </c>
      <c r="F2399" s="9" t="n">
        <v>234.24</v>
      </c>
    </row>
    <row r="2400">
      <c r="A2400" t="n">
        <v>546998</v>
      </c>
      <c r="B2400" s="12" t="n">
        <v>40620</v>
      </c>
      <c r="C2400" t="n">
        <v>16023</v>
      </c>
      <c r="D2400" t="n">
        <v>24</v>
      </c>
      <c r="E2400" t="n">
        <v>52</v>
      </c>
      <c r="F2400" s="9" t="n">
        <v>177.84</v>
      </c>
    </row>
    <row r="2401">
      <c r="A2401" t="n">
        <v>546999</v>
      </c>
      <c r="B2401" s="12" t="n">
        <v>40620</v>
      </c>
      <c r="C2401" t="n">
        <v>17133</v>
      </c>
      <c r="D2401" t="n">
        <v>6</v>
      </c>
      <c r="E2401" t="n">
        <v>266</v>
      </c>
      <c r="F2401" s="9" t="n">
        <v>683.42</v>
      </c>
    </row>
    <row r="2402">
      <c r="A2402" t="n">
        <v>547000</v>
      </c>
      <c r="B2402" s="12" t="n">
        <v>40620</v>
      </c>
      <c r="C2402" t="n">
        <v>14282</v>
      </c>
      <c r="D2402" t="n">
        <v>21</v>
      </c>
      <c r="E2402" t="n">
        <v>279</v>
      </c>
      <c r="F2402" s="9" t="n">
        <v>323.3</v>
      </c>
    </row>
    <row r="2403">
      <c r="A2403" t="n">
        <v>547001</v>
      </c>
      <c r="B2403" s="12" t="n">
        <v>40620</v>
      </c>
      <c r="C2403" t="n">
        <v>16656</v>
      </c>
      <c r="D2403" t="n">
        <v>3</v>
      </c>
      <c r="E2403" t="n">
        <v>312</v>
      </c>
      <c r="F2403" s="9" t="n">
        <v>357.12</v>
      </c>
    </row>
    <row r="2404">
      <c r="A2404" t="n">
        <v>547002</v>
      </c>
      <c r="B2404" s="12" t="n">
        <v>40620</v>
      </c>
      <c r="C2404" t="n">
        <v>12878</v>
      </c>
      <c r="D2404" t="n">
        <v>19</v>
      </c>
      <c r="E2404" t="n">
        <v>212</v>
      </c>
      <c r="F2404" s="9" t="n">
        <v>315.18</v>
      </c>
    </row>
    <row r="2405">
      <c r="A2405" t="n">
        <v>547003</v>
      </c>
      <c r="B2405" s="12" t="n">
        <v>40620</v>
      </c>
      <c r="C2405" t="n">
        <v>14155</v>
      </c>
      <c r="D2405" t="n">
        <v>6</v>
      </c>
      <c r="E2405" t="n">
        <v>25</v>
      </c>
      <c r="F2405" s="9" t="n">
        <v>118.75</v>
      </c>
    </row>
    <row r="2406">
      <c r="A2406" t="n">
        <v>547004</v>
      </c>
      <c r="B2406" s="12" t="n">
        <v>40620</v>
      </c>
      <c r="C2406" t="n">
        <v>17419</v>
      </c>
      <c r="D2406" t="n">
        <v>17</v>
      </c>
      <c r="E2406" t="n">
        <v>117</v>
      </c>
      <c r="F2406" s="9" t="n">
        <v>321.75</v>
      </c>
    </row>
    <row r="2407">
      <c r="A2407" t="n">
        <v>547017</v>
      </c>
      <c r="B2407" s="12" t="n">
        <v>40620</v>
      </c>
      <c r="C2407" t="n">
        <v>13468</v>
      </c>
      <c r="D2407" t="n">
        <v>7</v>
      </c>
      <c r="E2407" t="n">
        <v>24</v>
      </c>
      <c r="F2407" s="9" t="n">
        <v>113.35</v>
      </c>
    </row>
    <row r="2408">
      <c r="A2408" t="n">
        <v>547018</v>
      </c>
      <c r="B2408" s="12" t="n">
        <v>40620</v>
      </c>
      <c r="C2408" t="n">
        <v>17043</v>
      </c>
      <c r="D2408" t="n">
        <v>12</v>
      </c>
      <c r="E2408" t="n">
        <v>162</v>
      </c>
      <c r="F2408" s="9" t="n">
        <v>174.6</v>
      </c>
    </row>
    <row r="2409">
      <c r="A2409" t="n">
        <v>547019</v>
      </c>
      <c r="B2409" s="12" t="n">
        <v>40620</v>
      </c>
      <c r="C2409" t="n">
        <v>17841</v>
      </c>
      <c r="D2409" t="n">
        <v>22</v>
      </c>
      <c r="E2409" t="n">
        <v>71</v>
      </c>
      <c r="F2409" s="9" t="n">
        <v>115.78</v>
      </c>
    </row>
    <row r="2410">
      <c r="A2410" t="n">
        <v>547020</v>
      </c>
      <c r="B2410" s="12" t="n">
        <v>40620</v>
      </c>
      <c r="C2410" t="n">
        <v>17017</v>
      </c>
      <c r="D2410" t="n">
        <v>16</v>
      </c>
      <c r="E2410" t="n">
        <v>287</v>
      </c>
      <c r="F2410" s="9" t="n">
        <v>368.36</v>
      </c>
    </row>
    <row r="2411">
      <c r="A2411" t="n">
        <v>547021</v>
      </c>
      <c r="B2411" s="12" t="n">
        <v>40620</v>
      </c>
      <c r="C2411" t="n">
        <v>13046</v>
      </c>
      <c r="D2411" t="n">
        <v>14</v>
      </c>
      <c r="E2411" t="n">
        <v>76</v>
      </c>
      <c r="F2411" s="9" t="n">
        <v>197.72</v>
      </c>
    </row>
    <row r="2412">
      <c r="A2412" t="n">
        <v>547022</v>
      </c>
      <c r="B2412" s="12" t="n">
        <v>40620</v>
      </c>
      <c r="C2412" t="n">
        <v>17961</v>
      </c>
      <c r="D2412" t="n">
        <v>5</v>
      </c>
      <c r="E2412" t="n">
        <v>16</v>
      </c>
      <c r="F2412" s="9" t="n">
        <v>22.24</v>
      </c>
    </row>
    <row r="2413">
      <c r="A2413" t="n">
        <v>547023</v>
      </c>
      <c r="B2413" s="12" t="n">
        <v>40620</v>
      </c>
      <c r="C2413" t="n">
        <v>16422</v>
      </c>
      <c r="D2413" t="n">
        <v>8</v>
      </c>
      <c r="E2413" t="n">
        <v>1014</v>
      </c>
      <c r="F2413" s="9" t="n">
        <v>833.1</v>
      </c>
    </row>
    <row r="2414">
      <c r="A2414" t="n">
        <v>547026</v>
      </c>
      <c r="B2414" s="12" t="n">
        <v>40620</v>
      </c>
      <c r="C2414" t="n">
        <v>14633</v>
      </c>
      <c r="D2414" t="n">
        <v>20</v>
      </c>
      <c r="E2414" t="n">
        <v>96</v>
      </c>
      <c r="F2414" s="9" t="n">
        <v>344.9</v>
      </c>
    </row>
    <row r="2415">
      <c r="A2415" t="n">
        <v>547028</v>
      </c>
      <c r="B2415" s="12" t="n">
        <v>40622</v>
      </c>
      <c r="C2415" t="n">
        <v>13593</v>
      </c>
      <c r="D2415" t="n">
        <v>22</v>
      </c>
      <c r="E2415" t="n">
        <v>135</v>
      </c>
      <c r="F2415" s="9" t="n">
        <v>422.3</v>
      </c>
    </row>
    <row r="2416">
      <c r="A2416" t="n">
        <v>547029</v>
      </c>
      <c r="B2416" s="12" t="n">
        <v>40622</v>
      </c>
      <c r="C2416" t="n">
        <v>15465</v>
      </c>
      <c r="D2416" t="n">
        <v>7</v>
      </c>
      <c r="E2416" t="n">
        <v>42</v>
      </c>
      <c r="F2416" s="9" t="n">
        <v>405</v>
      </c>
    </row>
    <row r="2417">
      <c r="A2417" t="n">
        <v>547030</v>
      </c>
      <c r="B2417" s="12" t="n">
        <v>40622</v>
      </c>
      <c r="C2417" t="n">
        <v>12948</v>
      </c>
      <c r="D2417" t="n">
        <v>25</v>
      </c>
      <c r="E2417" t="n">
        <v>168</v>
      </c>
      <c r="F2417" s="9" t="n">
        <v>371.8</v>
      </c>
    </row>
    <row r="2418">
      <c r="A2418" t="n">
        <v>547032</v>
      </c>
      <c r="B2418" s="12" t="n">
        <v>40622</v>
      </c>
      <c r="C2418" t="n">
        <v>13798</v>
      </c>
      <c r="D2418" t="n">
        <v>3</v>
      </c>
      <c r="E2418" t="n">
        <v>246</v>
      </c>
      <c r="F2418" s="9" t="n">
        <v>662.62</v>
      </c>
    </row>
    <row r="2419">
      <c r="A2419" t="n">
        <v>547033</v>
      </c>
      <c r="B2419" s="12" t="n">
        <v>40622</v>
      </c>
      <c r="C2419" t="n">
        <v>15898</v>
      </c>
      <c r="D2419" t="n">
        <v>7</v>
      </c>
      <c r="E2419" t="n">
        <v>76</v>
      </c>
      <c r="F2419" s="9" t="n">
        <v>168.7</v>
      </c>
    </row>
    <row r="2420">
      <c r="A2420" t="n">
        <v>547034</v>
      </c>
      <c r="B2420" s="12" t="n">
        <v>40622</v>
      </c>
      <c r="C2420" t="n">
        <v>18229</v>
      </c>
      <c r="D2420" t="n">
        <v>8</v>
      </c>
      <c r="E2420" t="n">
        <v>52</v>
      </c>
      <c r="F2420" s="9" t="n">
        <v>361.4</v>
      </c>
    </row>
    <row r="2421">
      <c r="A2421" t="n">
        <v>547035</v>
      </c>
      <c r="B2421" s="12" t="n">
        <v>40622</v>
      </c>
      <c r="C2421" t="n">
        <v>13911</v>
      </c>
      <c r="D2421" t="n">
        <v>18</v>
      </c>
      <c r="E2421" t="n">
        <v>208</v>
      </c>
      <c r="F2421" s="9" t="n">
        <v>282.28</v>
      </c>
    </row>
    <row r="2422">
      <c r="A2422" t="n">
        <v>547036</v>
      </c>
      <c r="B2422" s="12" t="n">
        <v>40622</v>
      </c>
      <c r="C2422" t="n">
        <v>17017</v>
      </c>
      <c r="D2422" t="n">
        <v>11</v>
      </c>
      <c r="E2422" t="n">
        <v>264</v>
      </c>
      <c r="F2422" s="9" t="n">
        <v>380.4</v>
      </c>
    </row>
    <row r="2423">
      <c r="A2423" t="n">
        <v>547037</v>
      </c>
      <c r="B2423" s="12" t="n">
        <v>40622</v>
      </c>
      <c r="C2423" t="n">
        <v>14101</v>
      </c>
      <c r="D2423" t="n">
        <v>4</v>
      </c>
      <c r="E2423" t="n">
        <v>3620</v>
      </c>
      <c r="F2423" s="9" t="n">
        <v>1224.6</v>
      </c>
    </row>
    <row r="2424">
      <c r="A2424" t="n">
        <v>547038</v>
      </c>
      <c r="B2424" s="12" t="n">
        <v>40622</v>
      </c>
      <c r="C2424" t="n">
        <v>15703</v>
      </c>
      <c r="D2424" t="n">
        <v>5</v>
      </c>
      <c r="E2424" t="n">
        <v>66</v>
      </c>
      <c r="F2424" s="9" t="n">
        <v>211.5</v>
      </c>
    </row>
    <row r="2425">
      <c r="A2425" t="n">
        <v>547039</v>
      </c>
      <c r="B2425" s="12" t="n">
        <v>40622</v>
      </c>
      <c r="C2425" t="n">
        <v>14560</v>
      </c>
      <c r="D2425" t="n">
        <v>2</v>
      </c>
      <c r="E2425" t="n">
        <v>10</v>
      </c>
      <c r="F2425" s="9" t="n">
        <v>96.59999999999999</v>
      </c>
    </row>
    <row r="2426">
      <c r="A2426" t="n">
        <v>547040</v>
      </c>
      <c r="B2426" s="12" t="n">
        <v>40622</v>
      </c>
      <c r="C2426" t="n">
        <v>15938</v>
      </c>
      <c r="D2426" t="n">
        <v>2</v>
      </c>
      <c r="E2426" t="n">
        <v>42</v>
      </c>
      <c r="F2426" s="9" t="n">
        <v>62.7</v>
      </c>
    </row>
    <row r="2427">
      <c r="A2427" t="n">
        <v>547041</v>
      </c>
      <c r="B2427" s="12" t="n">
        <v>40622</v>
      </c>
      <c r="C2427" t="n">
        <v>13777</v>
      </c>
      <c r="D2427" t="n">
        <v>5</v>
      </c>
      <c r="E2427" t="n">
        <v>195</v>
      </c>
      <c r="F2427" s="9" t="n">
        <v>300</v>
      </c>
    </row>
    <row r="2428">
      <c r="A2428" t="n">
        <v>547044</v>
      </c>
      <c r="B2428" s="12" t="n">
        <v>40622</v>
      </c>
      <c r="C2428" t="n">
        <v>14071</v>
      </c>
      <c r="D2428" t="n">
        <v>20</v>
      </c>
      <c r="E2428" t="n">
        <v>200</v>
      </c>
      <c r="F2428" s="9" t="n">
        <v>225.4</v>
      </c>
    </row>
    <row r="2429">
      <c r="A2429" t="n">
        <v>547045</v>
      </c>
      <c r="B2429" s="12" t="n">
        <v>40622</v>
      </c>
      <c r="C2429" t="n">
        <v>17856</v>
      </c>
      <c r="D2429" t="n">
        <v>2</v>
      </c>
      <c r="E2429" t="n">
        <v>200</v>
      </c>
      <c r="F2429" s="9" t="n">
        <v>585.12</v>
      </c>
    </row>
    <row r="2430">
      <c r="A2430" t="n">
        <v>547046</v>
      </c>
      <c r="B2430" s="12" t="n">
        <v>40622</v>
      </c>
      <c r="C2430" t="n">
        <v>13725</v>
      </c>
      <c r="D2430" t="n">
        <v>10</v>
      </c>
      <c r="E2430" t="n">
        <v>137</v>
      </c>
      <c r="F2430" s="9" t="n">
        <v>146.87</v>
      </c>
    </row>
    <row r="2431">
      <c r="A2431" t="n">
        <v>547047</v>
      </c>
      <c r="B2431" s="12" t="n">
        <v>40622</v>
      </c>
      <c r="C2431" t="n">
        <v>14258</v>
      </c>
      <c r="D2431" t="n">
        <v>6</v>
      </c>
      <c r="E2431" t="n">
        <v>184</v>
      </c>
      <c r="F2431" s="9" t="n">
        <v>982.08</v>
      </c>
    </row>
    <row r="2432">
      <c r="A2432" t="n">
        <v>547049</v>
      </c>
      <c r="B2432" s="12" t="n">
        <v>40622</v>
      </c>
      <c r="C2432" t="n">
        <v>17134</v>
      </c>
      <c r="D2432" t="n">
        <v>19</v>
      </c>
      <c r="E2432" t="n">
        <v>76</v>
      </c>
      <c r="F2432" s="9" t="n">
        <v>318.7</v>
      </c>
    </row>
    <row r="2433">
      <c r="A2433" t="n">
        <v>547050</v>
      </c>
      <c r="B2433" s="12" t="n">
        <v>40622</v>
      </c>
      <c r="C2433" t="n">
        <v>17795</v>
      </c>
      <c r="D2433" t="n">
        <v>16</v>
      </c>
      <c r="E2433" t="n">
        <v>155</v>
      </c>
      <c r="F2433" s="9" t="n">
        <v>155.69</v>
      </c>
    </row>
    <row r="2434">
      <c r="A2434" t="n">
        <v>547051</v>
      </c>
      <c r="B2434" s="12" t="n">
        <v>40622</v>
      </c>
      <c r="C2434" t="n">
        <v>12902</v>
      </c>
      <c r="D2434" t="n">
        <v>10</v>
      </c>
      <c r="E2434" t="n">
        <v>66</v>
      </c>
      <c r="F2434" s="9" t="n">
        <v>138.68</v>
      </c>
    </row>
    <row r="2435">
      <c r="A2435" t="n">
        <v>547052</v>
      </c>
      <c r="B2435" s="12" t="n">
        <v>40622</v>
      </c>
      <c r="C2435" t="n">
        <v>18225</v>
      </c>
      <c r="D2435" t="n">
        <v>21</v>
      </c>
      <c r="E2435" t="n">
        <v>64</v>
      </c>
      <c r="F2435" s="9" t="n">
        <v>171.75</v>
      </c>
    </row>
    <row r="2436">
      <c r="A2436" t="n">
        <v>547053</v>
      </c>
      <c r="B2436" s="12" t="n">
        <v>40622</v>
      </c>
      <c r="C2436" t="n">
        <v>13001</v>
      </c>
      <c r="D2436" t="n">
        <v>11</v>
      </c>
      <c r="E2436" t="n">
        <v>244</v>
      </c>
      <c r="F2436" s="9" t="n">
        <v>499.84</v>
      </c>
    </row>
    <row r="2437">
      <c r="A2437" t="n">
        <v>547055</v>
      </c>
      <c r="B2437" s="12" t="n">
        <v>40622</v>
      </c>
      <c r="C2437" t="n">
        <v>16444</v>
      </c>
      <c r="D2437" t="n">
        <v>26</v>
      </c>
      <c r="E2437" t="n">
        <v>73</v>
      </c>
      <c r="F2437" s="9" t="n">
        <v>119.08</v>
      </c>
    </row>
    <row r="2438">
      <c r="A2438" t="n">
        <v>547056</v>
      </c>
      <c r="B2438" s="12" t="n">
        <v>40622</v>
      </c>
      <c r="C2438" t="n">
        <v>16402</v>
      </c>
      <c r="D2438" t="n">
        <v>3</v>
      </c>
      <c r="E2438" t="n">
        <v>44</v>
      </c>
      <c r="F2438" s="9" t="n">
        <v>87.8</v>
      </c>
    </row>
    <row r="2439">
      <c r="A2439" t="n">
        <v>547057</v>
      </c>
      <c r="B2439" s="12" t="n">
        <v>40622</v>
      </c>
      <c r="C2439" t="n">
        <v>14217</v>
      </c>
      <c r="D2439" t="n">
        <v>6</v>
      </c>
      <c r="E2439" t="n">
        <v>63</v>
      </c>
      <c r="F2439" s="9" t="n">
        <v>130.05</v>
      </c>
    </row>
    <row r="2440">
      <c r="A2440" t="n">
        <v>547058</v>
      </c>
      <c r="B2440" s="12" t="n">
        <v>40622</v>
      </c>
      <c r="C2440" t="n">
        <v>14232</v>
      </c>
      <c r="D2440" t="n">
        <v>47</v>
      </c>
      <c r="E2440" t="n">
        <v>568</v>
      </c>
      <c r="F2440" s="9" t="n">
        <v>693.1799999999999</v>
      </c>
    </row>
    <row r="2441">
      <c r="A2441" t="n">
        <v>547059</v>
      </c>
      <c r="B2441" s="12" t="n">
        <v>40622</v>
      </c>
      <c r="C2441" t="n">
        <v>14693</v>
      </c>
      <c r="D2441" t="n">
        <v>8</v>
      </c>
      <c r="E2441" t="n">
        <v>34</v>
      </c>
      <c r="F2441" s="9" t="n">
        <v>172.9</v>
      </c>
    </row>
    <row r="2442">
      <c r="A2442" t="n">
        <v>547060</v>
      </c>
      <c r="B2442" s="12" t="n">
        <v>40622</v>
      </c>
      <c r="C2442" t="n">
        <v>17954</v>
      </c>
      <c r="D2442" t="n">
        <v>21</v>
      </c>
      <c r="E2442" t="n">
        <v>116</v>
      </c>
      <c r="F2442" s="9" t="n">
        <v>135.44</v>
      </c>
    </row>
    <row r="2443">
      <c r="A2443" t="n">
        <v>547062</v>
      </c>
      <c r="B2443" s="12" t="n">
        <v>40622</v>
      </c>
      <c r="C2443" t="n">
        <v>16728</v>
      </c>
      <c r="D2443" t="n">
        <v>65</v>
      </c>
      <c r="E2443" t="n">
        <v>160</v>
      </c>
      <c r="F2443" s="9" t="n">
        <v>224.49</v>
      </c>
    </row>
    <row r="2444">
      <c r="A2444" t="n">
        <v>547063</v>
      </c>
      <c r="B2444" s="12" t="n">
        <v>40622</v>
      </c>
      <c r="C2444" t="n">
        <v>14769</v>
      </c>
      <c r="D2444" t="n">
        <v>281</v>
      </c>
      <c r="E2444" t="n">
        <v>1610</v>
      </c>
      <c r="F2444" s="9" t="n">
        <v>2309.15</v>
      </c>
    </row>
    <row r="2445">
      <c r="A2445" t="n">
        <v>547064</v>
      </c>
      <c r="B2445" s="12" t="n">
        <v>40622</v>
      </c>
      <c r="C2445" t="n">
        <v>16096</v>
      </c>
      <c r="D2445" t="n">
        <v>12</v>
      </c>
      <c r="E2445" t="n">
        <v>155</v>
      </c>
      <c r="F2445" s="9" t="n">
        <v>320.62</v>
      </c>
    </row>
    <row r="2446">
      <c r="A2446" t="n">
        <v>547065</v>
      </c>
      <c r="B2446" s="12" t="n">
        <v>40622</v>
      </c>
      <c r="C2446" t="n">
        <v>17068</v>
      </c>
      <c r="D2446" t="n">
        <v>11</v>
      </c>
      <c r="E2446" t="n">
        <v>83</v>
      </c>
      <c r="F2446" s="9" t="n">
        <v>185.85</v>
      </c>
    </row>
    <row r="2447">
      <c r="A2447" t="n">
        <v>547066</v>
      </c>
      <c r="B2447" s="12" t="n">
        <v>40622</v>
      </c>
      <c r="C2447" t="n">
        <v>12921</v>
      </c>
      <c r="D2447" t="n">
        <v>30</v>
      </c>
      <c r="E2447" t="n">
        <v>429</v>
      </c>
      <c r="F2447" s="9" t="n">
        <v>562.63</v>
      </c>
    </row>
    <row r="2448">
      <c r="A2448" t="n">
        <v>547067</v>
      </c>
      <c r="B2448" s="12" t="n">
        <v>40622</v>
      </c>
      <c r="C2448" t="n">
        <v>12921</v>
      </c>
      <c r="D2448" t="n">
        <v>10</v>
      </c>
      <c r="E2448" t="n">
        <v>324</v>
      </c>
      <c r="F2448" s="9" t="n">
        <v>501.24</v>
      </c>
    </row>
    <row r="2449">
      <c r="A2449" t="n">
        <v>547068</v>
      </c>
      <c r="B2449" s="12" t="n">
        <v>40622</v>
      </c>
      <c r="C2449" t="n">
        <v>13985</v>
      </c>
      <c r="D2449" t="n">
        <v>20</v>
      </c>
      <c r="E2449" t="n">
        <v>190</v>
      </c>
      <c r="F2449" s="9" t="n">
        <v>393</v>
      </c>
    </row>
    <row r="2450">
      <c r="A2450" t="n">
        <v>547069</v>
      </c>
      <c r="B2450" s="12" t="n">
        <v>40622</v>
      </c>
      <c r="C2450" t="n">
        <v>16710</v>
      </c>
      <c r="D2450" t="n">
        <v>60</v>
      </c>
      <c r="E2450" t="n">
        <v>256</v>
      </c>
      <c r="F2450" s="9" t="n">
        <v>238.24</v>
      </c>
    </row>
    <row r="2451">
      <c r="A2451" t="n">
        <v>547070</v>
      </c>
      <c r="B2451" s="12" t="n">
        <v>40622</v>
      </c>
      <c r="C2451" t="n">
        <v>16115</v>
      </c>
      <c r="D2451" t="n">
        <v>47</v>
      </c>
      <c r="E2451" t="n">
        <v>129</v>
      </c>
      <c r="F2451" s="9" t="n">
        <v>200.53</v>
      </c>
    </row>
    <row r="2452">
      <c r="A2452" t="n">
        <v>547072</v>
      </c>
      <c r="B2452" s="12" t="n">
        <v>40622</v>
      </c>
      <c r="C2452" t="n">
        <v>13592</v>
      </c>
      <c r="D2452" t="n">
        <v>6</v>
      </c>
      <c r="E2452" t="n">
        <v>30</v>
      </c>
      <c r="F2452" s="9" t="n">
        <v>76.72</v>
      </c>
    </row>
    <row r="2453">
      <c r="A2453" t="n">
        <v>547073</v>
      </c>
      <c r="B2453" s="12" t="n">
        <v>40622</v>
      </c>
      <c r="C2453" t="n">
        <v>17211</v>
      </c>
      <c r="D2453" t="n">
        <v>30</v>
      </c>
      <c r="E2453" t="n">
        <v>168</v>
      </c>
      <c r="F2453" s="9" t="n">
        <v>345.82</v>
      </c>
    </row>
    <row r="2454">
      <c r="A2454" t="n">
        <v>547074</v>
      </c>
      <c r="B2454" s="12" t="n">
        <v>40622</v>
      </c>
      <c r="C2454" t="n">
        <v>13102</v>
      </c>
      <c r="D2454" t="n">
        <v>11</v>
      </c>
      <c r="E2454" t="n">
        <v>118</v>
      </c>
      <c r="F2454" s="9" t="n">
        <v>176.34</v>
      </c>
    </row>
    <row r="2455">
      <c r="A2455" t="n">
        <v>547075</v>
      </c>
      <c r="B2455" s="12" t="n">
        <v>40622</v>
      </c>
      <c r="C2455" t="n">
        <v>15288</v>
      </c>
      <c r="D2455" t="n">
        <v>31</v>
      </c>
      <c r="E2455" t="n">
        <v>371</v>
      </c>
      <c r="F2455" s="9" t="n">
        <v>986.75</v>
      </c>
    </row>
    <row r="2456">
      <c r="A2456" t="n">
        <v>547076</v>
      </c>
      <c r="B2456" s="12" t="n">
        <v>40622</v>
      </c>
      <c r="C2456" t="n">
        <v>15140</v>
      </c>
      <c r="D2456" t="n">
        <v>17</v>
      </c>
      <c r="E2456" t="n">
        <v>283</v>
      </c>
      <c r="F2456" s="9" t="n">
        <v>446.15</v>
      </c>
    </row>
    <row r="2457">
      <c r="A2457" t="n">
        <v>547077</v>
      </c>
      <c r="B2457" s="12" t="n">
        <v>40622</v>
      </c>
      <c r="C2457" t="n">
        <v>12843</v>
      </c>
      <c r="D2457" t="n">
        <v>4</v>
      </c>
      <c r="E2457" t="n">
        <v>52</v>
      </c>
      <c r="F2457" s="9" t="n">
        <v>93.40000000000001</v>
      </c>
    </row>
    <row r="2458">
      <c r="A2458" t="n">
        <v>547078</v>
      </c>
      <c r="B2458" s="12" t="n">
        <v>40622</v>
      </c>
      <c r="C2458" t="n">
        <v>14408</v>
      </c>
      <c r="D2458" t="n">
        <v>9</v>
      </c>
      <c r="E2458" t="n">
        <v>188</v>
      </c>
      <c r="F2458" s="9" t="n">
        <v>350.8</v>
      </c>
    </row>
    <row r="2459">
      <c r="A2459" t="n">
        <v>547079</v>
      </c>
      <c r="B2459" s="12" t="n">
        <v>40622</v>
      </c>
      <c r="C2459" t="n">
        <v>15408</v>
      </c>
      <c r="D2459" t="n">
        <v>34</v>
      </c>
      <c r="E2459" t="n">
        <v>106</v>
      </c>
      <c r="F2459" s="9" t="n">
        <v>267.18</v>
      </c>
    </row>
    <row r="2460">
      <c r="A2460" t="n">
        <v>547080</v>
      </c>
      <c r="B2460" s="12" t="n">
        <v>40622</v>
      </c>
      <c r="C2460" t="n">
        <v>15445</v>
      </c>
      <c r="D2460" t="n">
        <v>5</v>
      </c>
      <c r="E2460" t="n">
        <v>58</v>
      </c>
      <c r="F2460" s="9" t="n">
        <v>113.5</v>
      </c>
    </row>
    <row r="2461">
      <c r="A2461" t="n">
        <v>547081</v>
      </c>
      <c r="B2461" s="12" t="n">
        <v>40622</v>
      </c>
      <c r="C2461" t="n">
        <v>14205</v>
      </c>
      <c r="D2461" t="n">
        <v>14</v>
      </c>
      <c r="E2461" t="n">
        <v>126</v>
      </c>
      <c r="F2461" s="9" t="n">
        <v>222.9</v>
      </c>
    </row>
    <row r="2462">
      <c r="A2462" t="n">
        <v>547083</v>
      </c>
      <c r="B2462" s="12" t="n">
        <v>40622</v>
      </c>
      <c r="C2462" t="n">
        <v>15452</v>
      </c>
      <c r="D2462" t="n">
        <v>41</v>
      </c>
      <c r="E2462" t="n">
        <v>134</v>
      </c>
      <c r="F2462" s="9" t="n">
        <v>237</v>
      </c>
    </row>
    <row r="2463">
      <c r="A2463" t="n">
        <v>547084</v>
      </c>
      <c r="B2463" s="12" t="n">
        <v>40622</v>
      </c>
      <c r="C2463" t="n">
        <v>17690</v>
      </c>
      <c r="D2463" t="n">
        <v>4</v>
      </c>
      <c r="E2463" t="n">
        <v>39</v>
      </c>
      <c r="F2463" s="9" t="n">
        <v>94.65000000000001</v>
      </c>
    </row>
    <row r="2464">
      <c r="A2464" t="n">
        <v>547088</v>
      </c>
      <c r="B2464" s="12" t="n">
        <v>40622</v>
      </c>
      <c r="C2464" t="n">
        <v>14223</v>
      </c>
      <c r="D2464" t="n">
        <v>18</v>
      </c>
      <c r="E2464" t="n">
        <v>130</v>
      </c>
      <c r="F2464" s="9" t="n">
        <v>304.9</v>
      </c>
    </row>
    <row r="2465">
      <c r="A2465" t="n">
        <v>547090</v>
      </c>
      <c r="B2465" s="12" t="n">
        <v>40622</v>
      </c>
      <c r="C2465" t="n">
        <v>17230</v>
      </c>
      <c r="D2465" t="n">
        <v>12</v>
      </c>
      <c r="E2465" t="n">
        <v>98</v>
      </c>
      <c r="F2465" s="9" t="n">
        <v>203.4</v>
      </c>
    </row>
    <row r="2466">
      <c r="A2466" t="n">
        <v>547092</v>
      </c>
      <c r="B2466" s="12" t="n">
        <v>40623</v>
      </c>
      <c r="C2466" t="n">
        <v>16619</v>
      </c>
      <c r="D2466" t="n">
        <v>14</v>
      </c>
      <c r="E2466" t="n">
        <v>133</v>
      </c>
      <c r="F2466" s="9" t="n">
        <v>226.21</v>
      </c>
    </row>
    <row r="2467">
      <c r="A2467" t="n">
        <v>547093</v>
      </c>
      <c r="B2467" s="12" t="n">
        <v>40623</v>
      </c>
      <c r="C2467" t="n">
        <v>14762</v>
      </c>
      <c r="D2467" t="n">
        <v>21</v>
      </c>
      <c r="E2467" t="n">
        <v>341</v>
      </c>
      <c r="F2467" s="9" t="n">
        <v>300.52</v>
      </c>
    </row>
    <row r="2468">
      <c r="A2468" t="n">
        <v>547094</v>
      </c>
      <c r="B2468" s="12" t="n">
        <v>40623</v>
      </c>
      <c r="C2468" t="n">
        <v>13934</v>
      </c>
      <c r="D2468" t="n">
        <v>31</v>
      </c>
      <c r="E2468" t="n">
        <v>390</v>
      </c>
      <c r="F2468" s="9" t="n">
        <v>922.1</v>
      </c>
    </row>
    <row r="2469">
      <c r="A2469" t="n">
        <v>547095</v>
      </c>
      <c r="B2469" s="12" t="n">
        <v>40623</v>
      </c>
      <c r="C2469" t="n">
        <v>13018</v>
      </c>
      <c r="D2469" t="n">
        <v>24</v>
      </c>
      <c r="E2469" t="n">
        <v>358</v>
      </c>
      <c r="F2469" s="9" t="n">
        <v>332.6</v>
      </c>
    </row>
    <row r="2470">
      <c r="A2470" t="n">
        <v>547096</v>
      </c>
      <c r="B2470" s="12" t="n">
        <v>40623</v>
      </c>
      <c r="C2470" t="n">
        <v>15669</v>
      </c>
      <c r="D2470" t="n">
        <v>11</v>
      </c>
      <c r="E2470" t="n">
        <v>64</v>
      </c>
      <c r="F2470" s="9" t="n">
        <v>198.8</v>
      </c>
    </row>
    <row r="2471">
      <c r="A2471" t="n">
        <v>547097</v>
      </c>
      <c r="B2471" s="12" t="n">
        <v>40623</v>
      </c>
      <c r="C2471" t="n">
        <v>13021</v>
      </c>
      <c r="D2471" t="n">
        <v>16</v>
      </c>
      <c r="E2471" t="n">
        <v>99</v>
      </c>
      <c r="F2471" s="9" t="n">
        <v>259.35</v>
      </c>
    </row>
    <row r="2472">
      <c r="A2472" t="n">
        <v>547098</v>
      </c>
      <c r="B2472" s="12" t="n">
        <v>40623</v>
      </c>
      <c r="C2472" t="n">
        <v>16384</v>
      </c>
      <c r="D2472" t="n">
        <v>24</v>
      </c>
      <c r="E2472" t="n">
        <v>200</v>
      </c>
      <c r="F2472" s="9" t="n">
        <v>409.1</v>
      </c>
    </row>
    <row r="2473">
      <c r="A2473" t="n">
        <v>547099</v>
      </c>
      <c r="B2473" s="12" t="n">
        <v>40623</v>
      </c>
      <c r="C2473" t="n">
        <v>18224</v>
      </c>
      <c r="D2473" t="n">
        <v>10</v>
      </c>
      <c r="E2473" t="n">
        <v>69</v>
      </c>
      <c r="F2473" s="9" t="n">
        <v>158.95</v>
      </c>
    </row>
    <row r="2474">
      <c r="A2474" t="n">
        <v>547100</v>
      </c>
      <c r="B2474" s="12" t="n">
        <v>40623</v>
      </c>
      <c r="C2474" t="n">
        <v>15615</v>
      </c>
      <c r="D2474" t="n">
        <v>26</v>
      </c>
      <c r="E2474" t="n">
        <v>382</v>
      </c>
      <c r="F2474" s="9" t="n">
        <v>536.78</v>
      </c>
    </row>
    <row r="2475">
      <c r="A2475" t="n">
        <v>547101</v>
      </c>
      <c r="B2475" s="12" t="n">
        <v>40623</v>
      </c>
      <c r="C2475" t="n">
        <v>16029</v>
      </c>
      <c r="D2475" t="n">
        <v>4</v>
      </c>
      <c r="E2475" t="n">
        <v>324</v>
      </c>
      <c r="F2475" s="9" t="n">
        <v>585</v>
      </c>
    </row>
    <row r="2476">
      <c r="A2476" t="n">
        <v>547102</v>
      </c>
      <c r="B2476" s="12" t="n">
        <v>40623</v>
      </c>
      <c r="C2476" t="n">
        <v>14245</v>
      </c>
      <c r="D2476" t="n">
        <v>67</v>
      </c>
      <c r="E2476" t="n">
        <v>631</v>
      </c>
      <c r="F2476" s="9" t="n">
        <v>1005.1</v>
      </c>
    </row>
    <row r="2477">
      <c r="A2477" t="n">
        <v>547103</v>
      </c>
      <c r="B2477" s="12" t="n">
        <v>40623</v>
      </c>
      <c r="C2477" t="n">
        <v>15218</v>
      </c>
      <c r="D2477" t="n">
        <v>16</v>
      </c>
      <c r="E2477" t="n">
        <v>299</v>
      </c>
      <c r="F2477" s="9" t="n">
        <v>527.85</v>
      </c>
    </row>
    <row r="2478">
      <c r="A2478" t="n">
        <v>547105</v>
      </c>
      <c r="B2478" s="12" t="n">
        <v>40623</v>
      </c>
      <c r="C2478" t="n">
        <v>13854</v>
      </c>
      <c r="D2478" t="n">
        <v>5</v>
      </c>
      <c r="E2478" t="n">
        <v>108</v>
      </c>
      <c r="F2478" s="9" t="n">
        <v>305.52</v>
      </c>
    </row>
    <row r="2479">
      <c r="A2479" t="n">
        <v>547106</v>
      </c>
      <c r="B2479" s="12" t="n">
        <v>40623</v>
      </c>
      <c r="C2479" t="n">
        <v>15039</v>
      </c>
      <c r="D2479" t="n">
        <v>40</v>
      </c>
      <c r="E2479" t="n">
        <v>259</v>
      </c>
      <c r="F2479" s="9" t="n">
        <v>614.85</v>
      </c>
    </row>
    <row r="2480">
      <c r="A2480" t="n">
        <v>547107</v>
      </c>
      <c r="B2480" s="12" t="n">
        <v>40623</v>
      </c>
      <c r="C2480" t="n">
        <v>17315</v>
      </c>
      <c r="D2480" t="n">
        <v>8</v>
      </c>
      <c r="E2480" t="n">
        <v>115</v>
      </c>
      <c r="F2480" s="9" t="n">
        <v>174.16</v>
      </c>
    </row>
    <row r="2481">
      <c r="A2481" t="n">
        <v>547108</v>
      </c>
      <c r="B2481" s="12" t="n">
        <v>40623</v>
      </c>
      <c r="C2481" t="n">
        <v>14659</v>
      </c>
      <c r="D2481" t="n">
        <v>21</v>
      </c>
      <c r="E2481" t="n">
        <v>106</v>
      </c>
      <c r="F2481" s="9" t="n">
        <v>227.92</v>
      </c>
    </row>
    <row r="2482">
      <c r="A2482" t="n">
        <v>547114</v>
      </c>
      <c r="B2482" s="12" t="n">
        <v>40623</v>
      </c>
      <c r="C2482" t="n">
        <v>14688</v>
      </c>
      <c r="D2482" t="n">
        <v>22</v>
      </c>
      <c r="E2482" t="n">
        <v>124</v>
      </c>
      <c r="F2482" s="9" t="n">
        <v>164.34</v>
      </c>
    </row>
    <row r="2483">
      <c r="A2483" t="n">
        <v>547122</v>
      </c>
      <c r="B2483" s="12" t="n">
        <v>40623</v>
      </c>
      <c r="C2483" t="n">
        <v>17678</v>
      </c>
      <c r="D2483" t="n">
        <v>16</v>
      </c>
      <c r="E2483" t="n">
        <v>207</v>
      </c>
      <c r="F2483" s="9" t="n">
        <v>298.11</v>
      </c>
    </row>
    <row r="2484">
      <c r="A2484" t="n">
        <v>547134</v>
      </c>
      <c r="B2484" s="12" t="n">
        <v>40623</v>
      </c>
      <c r="C2484" t="n">
        <v>15996</v>
      </c>
      <c r="D2484" t="n">
        <v>14</v>
      </c>
      <c r="E2484" t="n">
        <v>43</v>
      </c>
      <c r="F2484" s="9" t="n">
        <v>153.83</v>
      </c>
    </row>
    <row r="2485">
      <c r="A2485" t="n">
        <v>547154</v>
      </c>
      <c r="B2485" s="12" t="n">
        <v>40623</v>
      </c>
      <c r="C2485" t="n">
        <v>15299</v>
      </c>
      <c r="D2485" t="n">
        <v>1</v>
      </c>
      <c r="E2485" t="n">
        <v>480</v>
      </c>
      <c r="F2485" s="9" t="n">
        <v>600</v>
      </c>
    </row>
    <row r="2486">
      <c r="A2486" t="n">
        <v>547165</v>
      </c>
      <c r="B2486" s="12" t="n">
        <v>40623</v>
      </c>
      <c r="C2486" t="n">
        <v>13593</v>
      </c>
      <c r="D2486" t="n">
        <v>1</v>
      </c>
      <c r="E2486" t="n">
        <v>24</v>
      </c>
      <c r="F2486" s="9" t="n">
        <v>15.6</v>
      </c>
    </row>
    <row r="2487">
      <c r="A2487" t="n">
        <v>547171</v>
      </c>
      <c r="B2487" s="12" t="n">
        <v>40623</v>
      </c>
      <c r="C2487" t="n">
        <v>17849</v>
      </c>
      <c r="D2487" t="n">
        <v>7</v>
      </c>
      <c r="E2487" t="n">
        <v>45</v>
      </c>
      <c r="F2487" s="9" t="n">
        <v>151.45</v>
      </c>
    </row>
    <row r="2488">
      <c r="A2488" t="n">
        <v>547192</v>
      </c>
      <c r="B2488" s="12" t="n">
        <v>40623</v>
      </c>
      <c r="C2488" t="n">
        <v>15855</v>
      </c>
      <c r="D2488" t="n">
        <v>6</v>
      </c>
      <c r="E2488" t="n">
        <v>68</v>
      </c>
      <c r="F2488" s="9" t="n">
        <v>95.8</v>
      </c>
    </row>
    <row r="2489">
      <c r="A2489" t="n">
        <v>547195</v>
      </c>
      <c r="B2489" s="12" t="n">
        <v>40623</v>
      </c>
      <c r="C2489" t="n">
        <v>17204</v>
      </c>
      <c r="D2489" t="n">
        <v>32</v>
      </c>
      <c r="E2489" t="n">
        <v>389</v>
      </c>
      <c r="F2489" s="9" t="n">
        <v>788.91</v>
      </c>
    </row>
    <row r="2490">
      <c r="A2490" t="n">
        <v>547197</v>
      </c>
      <c r="B2490" s="12" t="n">
        <v>40623</v>
      </c>
      <c r="C2490" t="n">
        <v>17811</v>
      </c>
      <c r="D2490" t="n">
        <v>7</v>
      </c>
      <c r="E2490" t="n">
        <v>30</v>
      </c>
      <c r="F2490" s="9" t="n">
        <v>108.42</v>
      </c>
    </row>
    <row r="2491">
      <c r="A2491" t="n">
        <v>547199</v>
      </c>
      <c r="B2491" s="12" t="n">
        <v>40623</v>
      </c>
      <c r="C2491" t="n">
        <v>14606</v>
      </c>
      <c r="D2491" t="n">
        <v>35</v>
      </c>
      <c r="E2491" t="n">
        <v>69</v>
      </c>
      <c r="F2491" s="9" t="n">
        <v>131.5</v>
      </c>
    </row>
    <row r="2492">
      <c r="A2492" t="n">
        <v>547200</v>
      </c>
      <c r="B2492" s="12" t="n">
        <v>40623</v>
      </c>
      <c r="C2492" t="n">
        <v>16036</v>
      </c>
      <c r="D2492" t="n">
        <v>11</v>
      </c>
      <c r="E2492" t="n">
        <v>127</v>
      </c>
      <c r="F2492" s="9" t="n">
        <v>188.73</v>
      </c>
    </row>
    <row r="2493">
      <c r="A2493" t="n">
        <v>547201</v>
      </c>
      <c r="B2493" s="12" t="n">
        <v>40623</v>
      </c>
      <c r="C2493" t="n">
        <v>13113</v>
      </c>
      <c r="D2493" t="n">
        <v>6</v>
      </c>
      <c r="E2493" t="n">
        <v>116</v>
      </c>
      <c r="F2493" s="9" t="n">
        <v>489.12</v>
      </c>
    </row>
    <row r="2494">
      <c r="A2494" t="n">
        <v>547202</v>
      </c>
      <c r="B2494" s="12" t="n">
        <v>40623</v>
      </c>
      <c r="C2494" t="n">
        <v>17841</v>
      </c>
      <c r="D2494" t="n">
        <v>29</v>
      </c>
      <c r="E2494" t="n">
        <v>124</v>
      </c>
      <c r="F2494" s="9" t="n">
        <v>248.2</v>
      </c>
    </row>
    <row r="2495">
      <c r="A2495" t="n">
        <v>547203</v>
      </c>
      <c r="B2495" s="12" t="n">
        <v>40623</v>
      </c>
      <c r="C2495" t="n">
        <v>17146</v>
      </c>
      <c r="D2495" t="n">
        <v>17</v>
      </c>
      <c r="E2495" t="n">
        <v>117</v>
      </c>
      <c r="F2495" s="9" t="n">
        <v>265.63</v>
      </c>
    </row>
    <row r="2496">
      <c r="A2496" t="n">
        <v>547204</v>
      </c>
      <c r="B2496" s="12" t="n">
        <v>40623</v>
      </c>
      <c r="C2496" t="n">
        <v>13491</v>
      </c>
      <c r="D2496" t="n">
        <v>6</v>
      </c>
      <c r="E2496" t="n">
        <v>60</v>
      </c>
      <c r="F2496" s="9" t="n">
        <v>90.8</v>
      </c>
    </row>
    <row r="2497">
      <c r="A2497" t="n">
        <v>547205</v>
      </c>
      <c r="B2497" s="12" t="n">
        <v>40623</v>
      </c>
      <c r="C2497" t="n">
        <v>16558</v>
      </c>
      <c r="D2497" t="n">
        <v>16</v>
      </c>
      <c r="E2497" t="n">
        <v>85</v>
      </c>
      <c r="F2497" s="9" t="n">
        <v>313.55</v>
      </c>
    </row>
    <row r="2498">
      <c r="A2498" t="n">
        <v>547206</v>
      </c>
      <c r="B2498" s="12" t="n">
        <v>40623</v>
      </c>
      <c r="C2498" t="n">
        <v>16791</v>
      </c>
      <c r="D2498" t="n">
        <v>31</v>
      </c>
      <c r="E2498" t="n">
        <v>74</v>
      </c>
      <c r="F2498" s="9" t="n">
        <v>151.9</v>
      </c>
    </row>
    <row r="2499">
      <c r="A2499" t="n">
        <v>547207</v>
      </c>
      <c r="B2499" s="12" t="n">
        <v>40623</v>
      </c>
      <c r="C2499" t="n">
        <v>17763</v>
      </c>
      <c r="D2499" t="n">
        <v>1</v>
      </c>
      <c r="E2499" t="n">
        <v>12</v>
      </c>
      <c r="F2499" s="9" t="n">
        <v>15</v>
      </c>
    </row>
    <row r="2500">
      <c r="A2500" t="n">
        <v>547209</v>
      </c>
      <c r="B2500" s="12" t="n">
        <v>40623</v>
      </c>
      <c r="C2500" t="n">
        <v>13081</v>
      </c>
      <c r="D2500" t="n">
        <v>82</v>
      </c>
      <c r="E2500" t="n">
        <v>1593</v>
      </c>
      <c r="F2500" s="9" t="n">
        <v>2340.05</v>
      </c>
    </row>
    <row r="2501">
      <c r="A2501" t="n">
        <v>547220</v>
      </c>
      <c r="B2501" s="12" t="n">
        <v>40623</v>
      </c>
      <c r="C2501" t="n">
        <v>13410</v>
      </c>
      <c r="D2501" t="n">
        <v>5</v>
      </c>
      <c r="E2501" t="n">
        <v>88</v>
      </c>
      <c r="F2501" s="9" t="n">
        <v>154.4</v>
      </c>
    </row>
    <row r="2502">
      <c r="A2502" t="n">
        <v>547221</v>
      </c>
      <c r="B2502" s="12" t="n">
        <v>40623</v>
      </c>
      <c r="C2502" t="n">
        <v>13262</v>
      </c>
      <c r="D2502" t="n">
        <v>11</v>
      </c>
      <c r="E2502" t="n">
        <v>125</v>
      </c>
      <c r="F2502" s="9" t="n">
        <v>200.29</v>
      </c>
    </row>
    <row r="2503">
      <c r="A2503" t="n">
        <v>547222</v>
      </c>
      <c r="B2503" s="12" t="n">
        <v>40623</v>
      </c>
      <c r="C2503" t="n">
        <v>18008</v>
      </c>
      <c r="D2503" t="n">
        <v>10</v>
      </c>
      <c r="E2503" t="n">
        <v>20</v>
      </c>
      <c r="F2503" s="9" t="n">
        <v>175.1</v>
      </c>
    </row>
    <row r="2504">
      <c r="A2504" t="n">
        <v>547223</v>
      </c>
      <c r="B2504" s="12" t="n">
        <v>40623</v>
      </c>
      <c r="C2504" t="n">
        <v>12867</v>
      </c>
      <c r="D2504" t="n">
        <v>77</v>
      </c>
      <c r="E2504" t="n">
        <v>556</v>
      </c>
      <c r="F2504" s="9" t="n">
        <v>491.19</v>
      </c>
    </row>
    <row r="2505">
      <c r="A2505" t="n">
        <v>547226</v>
      </c>
      <c r="B2505" s="12" t="n">
        <v>40623</v>
      </c>
      <c r="C2505" t="n">
        <v>14167</v>
      </c>
      <c r="D2505" t="n">
        <v>9</v>
      </c>
      <c r="E2505" t="n">
        <v>33</v>
      </c>
      <c r="F2505" s="9" t="n">
        <v>110.65</v>
      </c>
    </row>
    <row r="2506">
      <c r="A2506" t="n">
        <v>547227</v>
      </c>
      <c r="B2506" s="12" t="n">
        <v>40623</v>
      </c>
      <c r="C2506" t="n">
        <v>12748</v>
      </c>
      <c r="D2506" t="n">
        <v>4</v>
      </c>
      <c r="E2506" t="n">
        <v>210</v>
      </c>
      <c r="F2506" s="9" t="n">
        <v>147.6</v>
      </c>
    </row>
    <row r="2507">
      <c r="A2507" t="n">
        <v>547233</v>
      </c>
      <c r="B2507" s="12" t="n">
        <v>40623</v>
      </c>
      <c r="C2507" t="n">
        <v>17152</v>
      </c>
      <c r="D2507" t="n">
        <v>8</v>
      </c>
      <c r="E2507" t="n">
        <v>206</v>
      </c>
      <c r="F2507" s="9" t="n">
        <v>315.9</v>
      </c>
    </row>
    <row r="2508">
      <c r="A2508" t="n">
        <v>547240</v>
      </c>
      <c r="B2508" s="12" t="n">
        <v>40623</v>
      </c>
      <c r="C2508" t="n">
        <v>17585</v>
      </c>
      <c r="D2508" t="n">
        <v>42</v>
      </c>
      <c r="E2508" t="n">
        <v>82</v>
      </c>
      <c r="F2508" s="9" t="n">
        <v>103.72</v>
      </c>
    </row>
    <row r="2509">
      <c r="A2509" t="n">
        <v>547243</v>
      </c>
      <c r="B2509" s="12" t="n">
        <v>40623</v>
      </c>
      <c r="C2509" t="n">
        <v>17231</v>
      </c>
      <c r="D2509" t="n">
        <v>57</v>
      </c>
      <c r="E2509" t="n">
        <v>159</v>
      </c>
      <c r="F2509" s="9" t="n">
        <v>245.62</v>
      </c>
    </row>
    <row r="2510">
      <c r="A2510" t="n">
        <v>547244</v>
      </c>
      <c r="B2510" s="12" t="n">
        <v>40623</v>
      </c>
      <c r="C2510" t="n">
        <v>16427</v>
      </c>
      <c r="D2510" t="n">
        <v>5</v>
      </c>
      <c r="E2510" t="n">
        <v>72</v>
      </c>
      <c r="F2510" s="9" t="n">
        <v>131.26</v>
      </c>
    </row>
    <row r="2511">
      <c r="A2511" t="n">
        <v>547245</v>
      </c>
      <c r="B2511" s="12" t="n">
        <v>40624</v>
      </c>
      <c r="C2511" t="n">
        <v>14632</v>
      </c>
      <c r="D2511" t="n">
        <v>8</v>
      </c>
      <c r="E2511" t="n">
        <v>96</v>
      </c>
      <c r="F2511" s="9" t="n">
        <v>114.56</v>
      </c>
    </row>
    <row r="2512">
      <c r="A2512" t="n">
        <v>547246</v>
      </c>
      <c r="B2512" s="12" t="n">
        <v>40624</v>
      </c>
      <c r="C2512" t="n">
        <v>16191</v>
      </c>
      <c r="D2512" t="n">
        <v>10</v>
      </c>
      <c r="E2512" t="n">
        <v>276</v>
      </c>
      <c r="F2512" s="9" t="n">
        <v>596.4</v>
      </c>
    </row>
    <row r="2513">
      <c r="A2513" t="n">
        <v>547247</v>
      </c>
      <c r="B2513" s="12" t="n">
        <v>40624</v>
      </c>
      <c r="C2513" t="n">
        <v>18225</v>
      </c>
      <c r="D2513" t="n">
        <v>24</v>
      </c>
      <c r="E2513" t="n">
        <v>310</v>
      </c>
      <c r="F2513" s="9" t="n">
        <v>440.29</v>
      </c>
    </row>
    <row r="2514">
      <c r="A2514" t="n">
        <v>547251</v>
      </c>
      <c r="B2514" s="12" t="n">
        <v>40624</v>
      </c>
      <c r="C2514" t="n">
        <v>17865</v>
      </c>
      <c r="D2514" t="n">
        <v>20</v>
      </c>
      <c r="E2514" t="n">
        <v>332</v>
      </c>
      <c r="F2514" s="9" t="n">
        <v>398.22</v>
      </c>
    </row>
    <row r="2515">
      <c r="A2515" t="n">
        <v>547252</v>
      </c>
      <c r="B2515" s="12" t="n">
        <v>40624</v>
      </c>
      <c r="C2515" t="n">
        <v>13900</v>
      </c>
      <c r="D2515" t="n">
        <v>16</v>
      </c>
      <c r="E2515" t="n">
        <v>154</v>
      </c>
      <c r="F2515" s="9" t="n">
        <v>357.58</v>
      </c>
    </row>
    <row r="2516">
      <c r="A2516" t="n">
        <v>547253</v>
      </c>
      <c r="B2516" s="12" t="n">
        <v>40624</v>
      </c>
      <c r="C2516" t="n">
        <v>13869</v>
      </c>
      <c r="D2516" t="n">
        <v>68</v>
      </c>
      <c r="E2516" t="n">
        <v>311</v>
      </c>
      <c r="F2516" s="9" t="n">
        <v>687.15</v>
      </c>
    </row>
    <row r="2517">
      <c r="A2517" t="n">
        <v>547273</v>
      </c>
      <c r="B2517" s="12" t="n">
        <v>40624</v>
      </c>
      <c r="C2517" t="n">
        <v>14530</v>
      </c>
      <c r="D2517" t="n">
        <v>28</v>
      </c>
      <c r="E2517" t="n">
        <v>145</v>
      </c>
      <c r="F2517" s="9" t="n">
        <v>420.25</v>
      </c>
    </row>
    <row r="2518">
      <c r="A2518" t="n">
        <v>547324</v>
      </c>
      <c r="B2518" s="12" t="n">
        <v>40624</v>
      </c>
      <c r="C2518" t="n">
        <v>13014</v>
      </c>
      <c r="D2518" t="n">
        <v>8</v>
      </c>
      <c r="E2518" t="n">
        <v>108</v>
      </c>
      <c r="F2518" s="9" t="n">
        <v>317.8</v>
      </c>
    </row>
    <row r="2519">
      <c r="A2519" t="n">
        <v>547334</v>
      </c>
      <c r="B2519" s="12" t="n">
        <v>40624</v>
      </c>
      <c r="C2519" t="n">
        <v>15044</v>
      </c>
      <c r="D2519" t="n">
        <v>12</v>
      </c>
      <c r="E2519" t="n">
        <v>70</v>
      </c>
      <c r="F2519" s="9" t="n">
        <v>346.7</v>
      </c>
    </row>
    <row r="2520">
      <c r="A2520" t="n">
        <v>547340</v>
      </c>
      <c r="B2520" s="12" t="n">
        <v>40624</v>
      </c>
      <c r="C2520" t="n">
        <v>14875</v>
      </c>
      <c r="D2520" t="n">
        <v>5</v>
      </c>
      <c r="E2520" t="n">
        <v>100</v>
      </c>
      <c r="F2520" s="9" t="n">
        <v>362</v>
      </c>
    </row>
    <row r="2521">
      <c r="A2521" t="n">
        <v>547349</v>
      </c>
      <c r="B2521" s="12" t="n">
        <v>40624</v>
      </c>
      <c r="C2521" t="n">
        <v>15132</v>
      </c>
      <c r="D2521" t="n">
        <v>19</v>
      </c>
      <c r="E2521" t="n">
        <v>259</v>
      </c>
      <c r="F2521" s="9" t="n">
        <v>313.77</v>
      </c>
    </row>
    <row r="2522">
      <c r="A2522" t="n">
        <v>547350</v>
      </c>
      <c r="B2522" s="12" t="n">
        <v>40624</v>
      </c>
      <c r="C2522" t="n">
        <v>17272</v>
      </c>
      <c r="D2522" t="n">
        <v>41</v>
      </c>
      <c r="E2522" t="n">
        <v>664</v>
      </c>
      <c r="F2522" s="9" t="n">
        <v>657.6799999999999</v>
      </c>
    </row>
    <row r="2523">
      <c r="A2523" t="n">
        <v>547357</v>
      </c>
      <c r="B2523" s="12" t="n">
        <v>40624</v>
      </c>
      <c r="C2523" t="n">
        <v>17613</v>
      </c>
      <c r="D2523" t="n">
        <v>33</v>
      </c>
      <c r="E2523" t="n">
        <v>441</v>
      </c>
      <c r="F2523" s="9" t="n">
        <v>493.11</v>
      </c>
    </row>
    <row r="2524">
      <c r="A2524" t="n">
        <v>547358</v>
      </c>
      <c r="B2524" s="12" t="n">
        <v>40624</v>
      </c>
      <c r="C2524" t="n">
        <v>15998</v>
      </c>
      <c r="D2524" t="n">
        <v>154</v>
      </c>
      <c r="E2524" t="n">
        <v>635</v>
      </c>
      <c r="F2524" s="9" t="n">
        <v>912.03</v>
      </c>
    </row>
    <row r="2525">
      <c r="A2525" t="n">
        <v>547359</v>
      </c>
      <c r="B2525" s="12" t="n">
        <v>40624</v>
      </c>
      <c r="C2525" t="n">
        <v>15719</v>
      </c>
      <c r="D2525" t="n">
        <v>68</v>
      </c>
      <c r="E2525" t="n">
        <v>225</v>
      </c>
      <c r="F2525" s="9" t="n">
        <v>326.8</v>
      </c>
    </row>
    <row r="2526">
      <c r="A2526" t="n">
        <v>547360</v>
      </c>
      <c r="B2526" s="12" t="n">
        <v>40624</v>
      </c>
      <c r="C2526" t="n">
        <v>16135</v>
      </c>
      <c r="D2526" t="n">
        <v>21</v>
      </c>
      <c r="E2526" t="n">
        <v>209</v>
      </c>
      <c r="F2526" s="9" t="n">
        <v>517.55</v>
      </c>
    </row>
    <row r="2527">
      <c r="A2527" t="n">
        <v>547361</v>
      </c>
      <c r="B2527" s="12" t="n">
        <v>40624</v>
      </c>
      <c r="C2527" t="n">
        <v>15298</v>
      </c>
      <c r="D2527" t="n">
        <v>18</v>
      </c>
      <c r="E2527" t="n">
        <v>168</v>
      </c>
      <c r="F2527" s="9" t="n">
        <v>365.36</v>
      </c>
    </row>
    <row r="2528">
      <c r="A2528" t="n">
        <v>547362</v>
      </c>
      <c r="B2528" s="12" t="n">
        <v>40624</v>
      </c>
      <c r="C2528" t="n">
        <v>13694</v>
      </c>
      <c r="D2528" t="n">
        <v>39</v>
      </c>
      <c r="E2528" t="n">
        <v>4686</v>
      </c>
      <c r="F2528" s="9" t="n">
        <v>3221.88</v>
      </c>
    </row>
    <row r="2529">
      <c r="A2529" t="n">
        <v>547366</v>
      </c>
      <c r="B2529" s="12" t="n">
        <v>40624</v>
      </c>
      <c r="C2529" t="n">
        <v>12831</v>
      </c>
      <c r="D2529" t="n">
        <v>9</v>
      </c>
      <c r="E2529" t="n">
        <v>135</v>
      </c>
      <c r="F2529" s="9" t="n">
        <v>215.05</v>
      </c>
    </row>
    <row r="2530">
      <c r="A2530" t="n">
        <v>547367</v>
      </c>
      <c r="B2530" s="12" t="n">
        <v>40624</v>
      </c>
      <c r="C2530" t="n">
        <v>15437</v>
      </c>
      <c r="D2530" t="n">
        <v>45</v>
      </c>
      <c r="E2530" t="n">
        <v>79</v>
      </c>
      <c r="F2530" s="9" t="n">
        <v>200.16</v>
      </c>
    </row>
    <row r="2531">
      <c r="A2531" t="n">
        <v>547370</v>
      </c>
      <c r="B2531" s="12" t="n">
        <v>40624</v>
      </c>
      <c r="C2531" t="n">
        <v>14711</v>
      </c>
      <c r="D2531" t="n">
        <v>29</v>
      </c>
      <c r="E2531" t="n">
        <v>90</v>
      </c>
      <c r="F2531" s="9" t="n">
        <v>200.52</v>
      </c>
    </row>
    <row r="2532">
      <c r="A2532" t="n">
        <v>547371</v>
      </c>
      <c r="B2532" s="12" t="n">
        <v>40624</v>
      </c>
      <c r="C2532" t="n">
        <v>14377</v>
      </c>
      <c r="D2532" t="n">
        <v>4</v>
      </c>
      <c r="E2532" t="n">
        <v>124</v>
      </c>
      <c r="F2532" s="9" t="n">
        <v>314.6</v>
      </c>
    </row>
    <row r="2533">
      <c r="A2533" t="n">
        <v>547372</v>
      </c>
      <c r="B2533" s="12" t="n">
        <v>40624</v>
      </c>
      <c r="C2533" t="n">
        <v>16374</v>
      </c>
      <c r="D2533" t="n">
        <v>26</v>
      </c>
      <c r="E2533" t="n">
        <v>51</v>
      </c>
      <c r="F2533" s="9" t="n">
        <v>154.2</v>
      </c>
    </row>
    <row r="2534">
      <c r="A2534" t="n">
        <v>547373</v>
      </c>
      <c r="B2534" s="12" t="n">
        <v>40624</v>
      </c>
      <c r="C2534" t="n">
        <v>13798</v>
      </c>
      <c r="D2534" t="n">
        <v>4</v>
      </c>
      <c r="E2534" t="n">
        <v>350</v>
      </c>
      <c r="F2534" s="9" t="n">
        <v>450.5</v>
      </c>
    </row>
    <row r="2535">
      <c r="A2535" t="n">
        <v>547374</v>
      </c>
      <c r="B2535" s="12" t="n">
        <v>40624</v>
      </c>
      <c r="C2535" t="n">
        <v>16110</v>
      </c>
      <c r="D2535" t="n">
        <v>78</v>
      </c>
      <c r="E2535" t="n">
        <v>136</v>
      </c>
      <c r="F2535" s="9" t="n">
        <v>274.18</v>
      </c>
    </row>
    <row r="2536">
      <c r="A2536" t="n">
        <v>547375</v>
      </c>
      <c r="B2536" s="12" t="n">
        <v>40624</v>
      </c>
      <c r="C2536" t="n">
        <v>13196</v>
      </c>
      <c r="D2536" t="n">
        <v>34</v>
      </c>
      <c r="E2536" t="n">
        <v>320</v>
      </c>
      <c r="F2536" s="9" t="n">
        <v>512.13</v>
      </c>
    </row>
    <row r="2537">
      <c r="A2537" t="n">
        <v>547377</v>
      </c>
      <c r="B2537" s="12" t="n">
        <v>40624</v>
      </c>
      <c r="C2537" t="n">
        <v>13050</v>
      </c>
      <c r="D2537" t="n">
        <v>22</v>
      </c>
      <c r="E2537" t="n">
        <v>273</v>
      </c>
      <c r="F2537" s="9" t="n">
        <v>401.35</v>
      </c>
    </row>
    <row r="2538">
      <c r="A2538" t="n">
        <v>547378</v>
      </c>
      <c r="B2538" s="12" t="n">
        <v>40624</v>
      </c>
      <c r="C2538" t="n">
        <v>14051</v>
      </c>
      <c r="D2538" t="n">
        <v>10</v>
      </c>
      <c r="E2538" t="n">
        <v>162</v>
      </c>
      <c r="F2538" s="9" t="n">
        <v>905.1</v>
      </c>
    </row>
    <row r="2539">
      <c r="A2539" t="n">
        <v>547380</v>
      </c>
      <c r="B2539" s="12" t="n">
        <v>40624</v>
      </c>
      <c r="C2539" t="n">
        <v>16809</v>
      </c>
      <c r="D2539" t="n">
        <v>46</v>
      </c>
      <c r="E2539" t="n">
        <v>166</v>
      </c>
      <c r="F2539" s="9" t="n">
        <v>214.28</v>
      </c>
    </row>
    <row r="2540">
      <c r="A2540" t="n">
        <v>547381</v>
      </c>
      <c r="B2540" s="12" t="n">
        <v>40624</v>
      </c>
      <c r="C2540" t="n">
        <v>18041</v>
      </c>
      <c r="D2540" t="n">
        <v>24</v>
      </c>
      <c r="E2540" t="n">
        <v>223</v>
      </c>
      <c r="F2540" s="9" t="n">
        <v>201.39</v>
      </c>
    </row>
    <row r="2541">
      <c r="A2541" t="n">
        <v>547382</v>
      </c>
      <c r="B2541" s="12" t="n">
        <v>40624</v>
      </c>
      <c r="C2541" t="n">
        <v>15457</v>
      </c>
      <c r="D2541" t="n">
        <v>58</v>
      </c>
      <c r="E2541" t="n">
        <v>132</v>
      </c>
      <c r="F2541" s="9" t="n">
        <v>237.07</v>
      </c>
    </row>
    <row r="2542">
      <c r="A2542" t="n">
        <v>547389</v>
      </c>
      <c r="B2542" s="12" t="n">
        <v>40624</v>
      </c>
      <c r="C2542" t="n">
        <v>16721</v>
      </c>
      <c r="D2542" t="n">
        <v>37</v>
      </c>
      <c r="E2542" t="n">
        <v>172</v>
      </c>
      <c r="F2542" s="9" t="n">
        <v>292.47</v>
      </c>
    </row>
    <row r="2543">
      <c r="A2543" t="n">
        <v>547391</v>
      </c>
      <c r="B2543" s="12" t="n">
        <v>40624</v>
      </c>
      <c r="C2543" t="n">
        <v>14735</v>
      </c>
      <c r="D2543" t="n">
        <v>1</v>
      </c>
      <c r="E2543" t="n">
        <v>24</v>
      </c>
      <c r="F2543" s="9" t="n">
        <v>70.8</v>
      </c>
    </row>
    <row r="2544">
      <c r="A2544" t="n">
        <v>547401</v>
      </c>
      <c r="B2544" s="12" t="n">
        <v>40624</v>
      </c>
      <c r="C2544" t="n">
        <v>17576</v>
      </c>
      <c r="D2544" t="n">
        <v>27</v>
      </c>
      <c r="E2544" t="n">
        <v>112</v>
      </c>
      <c r="F2544" s="9" t="n">
        <v>198.02</v>
      </c>
    </row>
    <row r="2545">
      <c r="A2545" t="n">
        <v>547405</v>
      </c>
      <c r="B2545" s="12" t="n">
        <v>40625</v>
      </c>
      <c r="C2545" t="n">
        <v>17705</v>
      </c>
      <c r="D2545" t="n">
        <v>8</v>
      </c>
      <c r="E2545" t="n">
        <v>76</v>
      </c>
      <c r="F2545" s="9" t="n">
        <v>114</v>
      </c>
    </row>
    <row r="2546">
      <c r="A2546" t="n">
        <v>547406</v>
      </c>
      <c r="B2546" s="12" t="n">
        <v>40625</v>
      </c>
      <c r="C2546" t="n">
        <v>16948</v>
      </c>
      <c r="D2546" t="n">
        <v>5</v>
      </c>
      <c r="E2546" t="n">
        <v>150</v>
      </c>
      <c r="F2546" s="9" t="n">
        <v>170.94</v>
      </c>
    </row>
    <row r="2547">
      <c r="A2547" t="n">
        <v>547407</v>
      </c>
      <c r="B2547" s="12" t="n">
        <v>40625</v>
      </c>
      <c r="C2547" t="n">
        <v>15658</v>
      </c>
      <c r="D2547" t="n">
        <v>2</v>
      </c>
      <c r="E2547" t="n">
        <v>2</v>
      </c>
      <c r="F2547" s="9" t="n">
        <v>21.25</v>
      </c>
    </row>
    <row r="2548">
      <c r="A2548" t="n">
        <v>547413</v>
      </c>
      <c r="B2548" s="12" t="n">
        <v>40625</v>
      </c>
      <c r="C2548" t="n">
        <v>13475</v>
      </c>
      <c r="D2548" t="n">
        <v>32</v>
      </c>
      <c r="E2548" t="n">
        <v>404</v>
      </c>
      <c r="F2548" s="9" t="n">
        <v>589.4</v>
      </c>
    </row>
    <row r="2549">
      <c r="A2549" t="n">
        <v>547414</v>
      </c>
      <c r="B2549" s="12" t="n">
        <v>40625</v>
      </c>
      <c r="C2549" t="n">
        <v>17733</v>
      </c>
      <c r="D2549" t="n">
        <v>12</v>
      </c>
      <c r="E2549" t="n">
        <v>87</v>
      </c>
      <c r="F2549" s="9" t="n">
        <v>216.95</v>
      </c>
    </row>
    <row r="2550">
      <c r="A2550" t="n">
        <v>547415</v>
      </c>
      <c r="B2550" s="12" t="n">
        <v>40625</v>
      </c>
      <c r="C2550" t="n">
        <v>17102</v>
      </c>
      <c r="D2550" t="n">
        <v>1</v>
      </c>
      <c r="E2550" t="n">
        <v>2</v>
      </c>
      <c r="F2550" s="9" t="n">
        <v>25.5</v>
      </c>
    </row>
    <row r="2551">
      <c r="A2551" t="n">
        <v>547416</v>
      </c>
      <c r="B2551" s="12" t="n">
        <v>40625</v>
      </c>
      <c r="C2551" t="n">
        <v>15410</v>
      </c>
      <c r="D2551" t="n">
        <v>10</v>
      </c>
      <c r="E2551" t="n">
        <v>104</v>
      </c>
      <c r="F2551" s="9" t="n">
        <v>382.6</v>
      </c>
    </row>
    <row r="2552">
      <c r="A2552" t="n">
        <v>547417</v>
      </c>
      <c r="B2552" s="12" t="n">
        <v>40625</v>
      </c>
      <c r="C2552" t="n">
        <v>13239</v>
      </c>
      <c r="D2552" t="n">
        <v>21</v>
      </c>
      <c r="E2552" t="n">
        <v>327</v>
      </c>
      <c r="F2552" s="9" t="n">
        <v>329.56</v>
      </c>
    </row>
    <row r="2553">
      <c r="A2553" t="n">
        <v>547418</v>
      </c>
      <c r="B2553" s="12" t="n">
        <v>40625</v>
      </c>
      <c r="C2553" t="n">
        <v>13148</v>
      </c>
      <c r="D2553" t="n">
        <v>29</v>
      </c>
      <c r="E2553" t="n">
        <v>173</v>
      </c>
      <c r="F2553" s="9" t="n">
        <v>369.09</v>
      </c>
    </row>
    <row r="2554">
      <c r="A2554" t="n">
        <v>547419</v>
      </c>
      <c r="B2554" s="12" t="n">
        <v>40625</v>
      </c>
      <c r="C2554" t="n">
        <v>15061</v>
      </c>
      <c r="D2554" t="n">
        <v>15</v>
      </c>
      <c r="E2554" t="n">
        <v>1135</v>
      </c>
      <c r="F2554" s="9" t="n">
        <v>1649.58</v>
      </c>
    </row>
    <row r="2555">
      <c r="A2555" t="n">
        <v>547420</v>
      </c>
      <c r="B2555" s="12" t="n">
        <v>40625</v>
      </c>
      <c r="C2555" t="n">
        <v>15449</v>
      </c>
      <c r="D2555" t="n">
        <v>23</v>
      </c>
      <c r="E2555" t="n">
        <v>248</v>
      </c>
      <c r="F2555" s="9" t="n">
        <v>345.92</v>
      </c>
    </row>
    <row r="2556">
      <c r="A2556" t="n">
        <v>547428</v>
      </c>
      <c r="B2556" s="12" t="n">
        <v>40625</v>
      </c>
      <c r="C2556" t="n">
        <v>14870</v>
      </c>
      <c r="D2556" t="n">
        <v>13</v>
      </c>
      <c r="E2556" t="n">
        <v>119</v>
      </c>
      <c r="F2556" s="9" t="n">
        <v>327.25</v>
      </c>
    </row>
    <row r="2557">
      <c r="A2557" t="n">
        <v>547485</v>
      </c>
      <c r="B2557" s="12" t="n">
        <v>40625</v>
      </c>
      <c r="C2557" t="n">
        <v>17019</v>
      </c>
      <c r="D2557" t="n">
        <v>68</v>
      </c>
      <c r="E2557" t="n">
        <v>191</v>
      </c>
      <c r="F2557" s="9" t="n">
        <v>366.02</v>
      </c>
    </row>
    <row r="2558">
      <c r="A2558" t="n">
        <v>547486</v>
      </c>
      <c r="B2558" s="12" t="n">
        <v>40625</v>
      </c>
      <c r="C2558" t="n">
        <v>13576</v>
      </c>
      <c r="D2558" t="n">
        <v>7</v>
      </c>
      <c r="E2558" t="n">
        <v>192</v>
      </c>
      <c r="F2558" s="9" t="n">
        <v>330.24</v>
      </c>
    </row>
    <row r="2559">
      <c r="A2559" t="n">
        <v>547488</v>
      </c>
      <c r="B2559" s="12" t="n">
        <v>40625</v>
      </c>
      <c r="C2559" t="n">
        <v>13821</v>
      </c>
      <c r="D2559" t="n">
        <v>42</v>
      </c>
      <c r="E2559" t="n">
        <v>110</v>
      </c>
      <c r="F2559" s="9" t="n">
        <v>270.15</v>
      </c>
    </row>
    <row r="2560">
      <c r="A2560" t="n">
        <v>547489</v>
      </c>
      <c r="B2560" s="12" t="n">
        <v>40625</v>
      </c>
      <c r="C2560" t="n">
        <v>17830</v>
      </c>
      <c r="D2560" t="n">
        <v>5</v>
      </c>
      <c r="E2560" t="n">
        <v>17</v>
      </c>
      <c r="F2560" s="9" t="n">
        <v>99.15000000000001</v>
      </c>
    </row>
    <row r="2561">
      <c r="A2561" t="n">
        <v>547490</v>
      </c>
      <c r="B2561" s="12" t="n">
        <v>40625</v>
      </c>
      <c r="C2561" t="n">
        <v>17507</v>
      </c>
      <c r="D2561" t="n">
        <v>43</v>
      </c>
      <c r="E2561" t="n">
        <v>137</v>
      </c>
      <c r="F2561" s="9" t="n">
        <v>265.02</v>
      </c>
    </row>
    <row r="2562">
      <c r="A2562" t="n">
        <v>547491</v>
      </c>
      <c r="B2562" s="12" t="n">
        <v>40625</v>
      </c>
      <c r="C2562" t="n">
        <v>17096</v>
      </c>
      <c r="D2562" t="n">
        <v>9</v>
      </c>
      <c r="E2562" t="n">
        <v>115</v>
      </c>
      <c r="F2562" s="9" t="n">
        <v>133.49</v>
      </c>
    </row>
    <row r="2563">
      <c r="A2563" t="n">
        <v>547494</v>
      </c>
      <c r="B2563" s="12" t="n">
        <v>40625</v>
      </c>
      <c r="C2563" t="n">
        <v>18191</v>
      </c>
      <c r="D2563" t="n">
        <v>7</v>
      </c>
      <c r="E2563" t="n">
        <v>140</v>
      </c>
      <c r="F2563" s="9" t="n">
        <v>207.8</v>
      </c>
    </row>
    <row r="2564">
      <c r="A2564" t="n">
        <v>547496</v>
      </c>
      <c r="B2564" s="12" t="n">
        <v>40625</v>
      </c>
      <c r="C2564" t="n">
        <v>18075</v>
      </c>
      <c r="D2564" t="n">
        <v>15</v>
      </c>
      <c r="E2564" t="n">
        <v>152</v>
      </c>
      <c r="F2564" s="9" t="n">
        <v>261.68</v>
      </c>
    </row>
    <row r="2565">
      <c r="A2565" t="n">
        <v>547497</v>
      </c>
      <c r="B2565" s="12" t="n">
        <v>40625</v>
      </c>
      <c r="C2565" t="n">
        <v>14461</v>
      </c>
      <c r="D2565" t="n">
        <v>64</v>
      </c>
      <c r="E2565" t="n">
        <v>277</v>
      </c>
      <c r="F2565" s="9" t="n">
        <v>776.23</v>
      </c>
    </row>
    <row r="2566">
      <c r="A2566" t="n">
        <v>547498</v>
      </c>
      <c r="B2566" s="12" t="n">
        <v>40625</v>
      </c>
      <c r="C2566" t="n">
        <v>15021</v>
      </c>
      <c r="D2566" t="n">
        <v>76</v>
      </c>
      <c r="E2566" t="n">
        <v>110</v>
      </c>
      <c r="F2566" s="9" t="n">
        <v>188.7</v>
      </c>
    </row>
    <row r="2567">
      <c r="A2567" t="n">
        <v>547500</v>
      </c>
      <c r="B2567" s="12" t="n">
        <v>40625</v>
      </c>
      <c r="C2567" t="n">
        <v>13408</v>
      </c>
      <c r="D2567" t="n">
        <v>18</v>
      </c>
      <c r="E2567" t="n">
        <v>414</v>
      </c>
      <c r="F2567" s="9" t="n">
        <v>524.8200000000001</v>
      </c>
    </row>
    <row r="2568">
      <c r="A2568" t="n">
        <v>547501</v>
      </c>
      <c r="B2568" s="12" t="n">
        <v>40625</v>
      </c>
      <c r="C2568" t="n">
        <v>13408</v>
      </c>
      <c r="D2568" t="n">
        <v>1</v>
      </c>
      <c r="E2568" t="n">
        <v>12</v>
      </c>
      <c r="F2568" s="9" t="n">
        <v>59.4</v>
      </c>
    </row>
    <row r="2569">
      <c r="A2569" t="n">
        <v>547503</v>
      </c>
      <c r="B2569" s="12" t="n">
        <v>40625</v>
      </c>
      <c r="C2569" t="n">
        <v>13132</v>
      </c>
      <c r="D2569" t="n">
        <v>3</v>
      </c>
      <c r="E2569" t="n">
        <v>20</v>
      </c>
      <c r="F2569" s="9" t="n">
        <v>77.3</v>
      </c>
    </row>
    <row r="2570">
      <c r="A2570" t="n">
        <v>547507</v>
      </c>
      <c r="B2570" s="12" t="n">
        <v>40625</v>
      </c>
      <c r="C2570" t="n">
        <v>16859</v>
      </c>
      <c r="D2570" t="n">
        <v>18</v>
      </c>
      <c r="E2570" t="n">
        <v>376</v>
      </c>
      <c r="F2570" s="9" t="n">
        <v>259.84</v>
      </c>
    </row>
    <row r="2571">
      <c r="A2571" t="n">
        <v>547509</v>
      </c>
      <c r="B2571" s="12" t="n">
        <v>40625</v>
      </c>
      <c r="C2571" t="n">
        <v>15606</v>
      </c>
      <c r="D2571" t="n">
        <v>8</v>
      </c>
      <c r="E2571" t="n">
        <v>104</v>
      </c>
      <c r="F2571" s="9" t="n">
        <v>310.8</v>
      </c>
    </row>
    <row r="2572">
      <c r="A2572" t="n">
        <v>547510</v>
      </c>
      <c r="B2572" s="12" t="n">
        <v>40625</v>
      </c>
      <c r="C2572" t="n">
        <v>15245</v>
      </c>
      <c r="D2572" t="n">
        <v>49</v>
      </c>
      <c r="E2572" t="n">
        <v>826</v>
      </c>
      <c r="F2572" s="9" t="n">
        <v>1251.48</v>
      </c>
    </row>
    <row r="2573">
      <c r="A2573" t="n">
        <v>547511</v>
      </c>
      <c r="B2573" s="12" t="n">
        <v>40625</v>
      </c>
      <c r="C2573" t="n">
        <v>17411</v>
      </c>
      <c r="D2573" t="n">
        <v>16</v>
      </c>
      <c r="E2573" t="n">
        <v>126</v>
      </c>
      <c r="F2573" s="9" t="n">
        <v>285.58</v>
      </c>
    </row>
    <row r="2574">
      <c r="A2574" t="n">
        <v>547512</v>
      </c>
      <c r="B2574" s="12" t="n">
        <v>40625</v>
      </c>
      <c r="C2574" t="n">
        <v>17262</v>
      </c>
      <c r="D2574" t="n">
        <v>2</v>
      </c>
      <c r="E2574" t="n">
        <v>150</v>
      </c>
      <c r="F2574" s="9" t="n">
        <v>584.5</v>
      </c>
    </row>
    <row r="2575">
      <c r="A2575" t="n">
        <v>547513</v>
      </c>
      <c r="B2575" s="12" t="n">
        <v>40625</v>
      </c>
      <c r="C2575" t="n">
        <v>17519</v>
      </c>
      <c r="D2575" t="n">
        <v>16</v>
      </c>
      <c r="E2575" t="n">
        <v>295</v>
      </c>
      <c r="F2575" s="9" t="n">
        <v>313.45</v>
      </c>
    </row>
    <row r="2576">
      <c r="A2576" t="n">
        <v>547514</v>
      </c>
      <c r="B2576" s="12" t="n">
        <v>40625</v>
      </c>
      <c r="C2576" t="n">
        <v>17486</v>
      </c>
      <c r="D2576" t="n">
        <v>24</v>
      </c>
      <c r="E2576" t="n">
        <v>191</v>
      </c>
      <c r="F2576" s="9" t="n">
        <v>396.87</v>
      </c>
    </row>
    <row r="2577">
      <c r="A2577" t="n">
        <v>547515</v>
      </c>
      <c r="B2577" s="12" t="n">
        <v>40625</v>
      </c>
      <c r="C2577" t="n">
        <v>13267</v>
      </c>
      <c r="D2577" t="n">
        <v>14</v>
      </c>
      <c r="E2577" t="n">
        <v>144</v>
      </c>
      <c r="F2577" s="9" t="n">
        <v>330.52</v>
      </c>
    </row>
    <row r="2578">
      <c r="A2578" t="n">
        <v>547516</v>
      </c>
      <c r="B2578" s="12" t="n">
        <v>40625</v>
      </c>
      <c r="C2578" t="n">
        <v>15189</v>
      </c>
      <c r="D2578" t="n">
        <v>2</v>
      </c>
      <c r="E2578" t="n">
        <v>44</v>
      </c>
      <c r="F2578" s="9" t="n">
        <v>385.8</v>
      </c>
    </row>
    <row r="2579">
      <c r="A2579" t="n">
        <v>547518</v>
      </c>
      <c r="B2579" s="12" t="n">
        <v>40625</v>
      </c>
      <c r="C2579" t="n">
        <v>13694</v>
      </c>
      <c r="D2579" t="n">
        <v>6</v>
      </c>
      <c r="E2579" t="n">
        <v>800</v>
      </c>
      <c r="F2579" s="9" t="n">
        <v>1320</v>
      </c>
    </row>
    <row r="2580">
      <c r="A2580" t="n">
        <v>547519</v>
      </c>
      <c r="B2580" s="12" t="n">
        <v>40625</v>
      </c>
      <c r="C2580" t="n">
        <v>16308</v>
      </c>
      <c r="D2580" t="n">
        <v>1</v>
      </c>
      <c r="E2580" t="n">
        <v>1000</v>
      </c>
      <c r="F2580" s="9" t="n">
        <v>320</v>
      </c>
    </row>
    <row r="2581">
      <c r="A2581" t="n">
        <v>547521</v>
      </c>
      <c r="B2581" s="12" t="n">
        <v>40625</v>
      </c>
      <c r="C2581" t="n">
        <v>16713</v>
      </c>
      <c r="D2581" t="n">
        <v>11</v>
      </c>
      <c r="E2581" t="n">
        <v>39</v>
      </c>
      <c r="F2581" s="9" t="n">
        <v>197.05</v>
      </c>
    </row>
    <row r="2582">
      <c r="A2582" t="n">
        <v>547535</v>
      </c>
      <c r="B2582" s="12" t="n">
        <v>40625</v>
      </c>
      <c r="C2582" t="n">
        <v>16250</v>
      </c>
      <c r="D2582" t="n">
        <v>10</v>
      </c>
      <c r="E2582" t="n">
        <v>100</v>
      </c>
      <c r="F2582" s="9" t="n">
        <v>163.3</v>
      </c>
    </row>
    <row r="2583">
      <c r="A2583" t="n">
        <v>547537</v>
      </c>
      <c r="B2583" s="12" t="n">
        <v>40625</v>
      </c>
      <c r="C2583" t="n">
        <v>13534</v>
      </c>
      <c r="D2583" t="n">
        <v>16</v>
      </c>
      <c r="E2583" t="n">
        <v>170</v>
      </c>
      <c r="F2583" s="9" t="n">
        <v>249.5</v>
      </c>
    </row>
    <row r="2584">
      <c r="A2584" t="n">
        <v>547538</v>
      </c>
      <c r="B2584" s="12" t="n">
        <v>40625</v>
      </c>
      <c r="C2584" t="n">
        <v>13534</v>
      </c>
      <c r="D2584" t="n">
        <v>16</v>
      </c>
      <c r="E2584" t="n">
        <v>144</v>
      </c>
      <c r="F2584" s="9" t="n">
        <v>264.8</v>
      </c>
    </row>
    <row r="2585">
      <c r="A2585" t="n">
        <v>547539</v>
      </c>
      <c r="B2585" s="12" t="n">
        <v>40625</v>
      </c>
      <c r="C2585" t="n">
        <v>16943</v>
      </c>
      <c r="D2585" t="n">
        <v>7</v>
      </c>
      <c r="E2585" t="n">
        <v>28</v>
      </c>
      <c r="F2585" s="9" t="n">
        <v>193.6</v>
      </c>
    </row>
    <row r="2586">
      <c r="A2586" t="n">
        <v>547541</v>
      </c>
      <c r="B2586" s="12" t="n">
        <v>40625</v>
      </c>
      <c r="C2586" t="n">
        <v>14607</v>
      </c>
      <c r="D2586" t="n">
        <v>3</v>
      </c>
      <c r="E2586" t="n">
        <v>300</v>
      </c>
      <c r="F2586" s="9" t="n">
        <v>495</v>
      </c>
    </row>
    <row r="2587">
      <c r="A2587" t="n">
        <v>547546</v>
      </c>
      <c r="B2587" s="12" t="n">
        <v>40625</v>
      </c>
      <c r="C2587" t="n">
        <v>13249</v>
      </c>
      <c r="D2587" t="n">
        <v>2</v>
      </c>
      <c r="E2587" t="n">
        <v>240</v>
      </c>
      <c r="F2587" s="9" t="n">
        <v>291.84</v>
      </c>
    </row>
    <row r="2588">
      <c r="A2588" t="n">
        <v>547548</v>
      </c>
      <c r="B2588" s="12" t="n">
        <v>40625</v>
      </c>
      <c r="C2588" t="n">
        <v>15644</v>
      </c>
      <c r="D2588" t="n">
        <v>55</v>
      </c>
      <c r="E2588" t="n">
        <v>163</v>
      </c>
      <c r="F2588" s="9" t="n">
        <v>202.22</v>
      </c>
    </row>
    <row r="2589">
      <c r="A2589" t="n">
        <v>547549</v>
      </c>
      <c r="B2589" s="12" t="n">
        <v>40625</v>
      </c>
      <c r="C2589" t="n">
        <v>14794</v>
      </c>
      <c r="D2589" t="n">
        <v>16</v>
      </c>
      <c r="E2589" t="n">
        <v>129</v>
      </c>
      <c r="F2589" s="9" t="n">
        <v>283.03</v>
      </c>
    </row>
    <row r="2590">
      <c r="A2590" t="n">
        <v>547550</v>
      </c>
      <c r="B2590" s="12" t="n">
        <v>40625</v>
      </c>
      <c r="C2590" t="n">
        <v>16839</v>
      </c>
      <c r="D2590" t="n">
        <v>6</v>
      </c>
      <c r="E2590" t="n">
        <v>144</v>
      </c>
      <c r="F2590" s="9" t="n">
        <v>335.72</v>
      </c>
    </row>
    <row r="2591">
      <c r="A2591" t="n">
        <v>547553</v>
      </c>
      <c r="B2591" s="12" t="n">
        <v>40625</v>
      </c>
      <c r="C2591" t="n">
        <v>15644</v>
      </c>
      <c r="D2591" t="n">
        <v>12</v>
      </c>
      <c r="E2591" t="n">
        <v>21</v>
      </c>
      <c r="F2591" s="9" t="n">
        <v>36.4</v>
      </c>
    </row>
    <row r="2592">
      <c r="A2592" t="n">
        <v>547554</v>
      </c>
      <c r="B2592" s="12" t="n">
        <v>40625</v>
      </c>
      <c r="C2592" t="n">
        <v>17858</v>
      </c>
      <c r="D2592" t="n">
        <v>1</v>
      </c>
      <c r="E2592" t="n">
        <v>8</v>
      </c>
      <c r="F2592" s="9" t="n">
        <v>79.59999999999999</v>
      </c>
    </row>
    <row r="2593">
      <c r="A2593" t="n">
        <v>547555</v>
      </c>
      <c r="B2593" s="12" t="n">
        <v>40625</v>
      </c>
      <c r="C2593" t="n">
        <v>14075</v>
      </c>
      <c r="D2593" t="n">
        <v>18</v>
      </c>
      <c r="E2593" t="n">
        <v>270</v>
      </c>
      <c r="F2593" s="9" t="n">
        <v>307.92</v>
      </c>
    </row>
    <row r="2594">
      <c r="A2594" t="n">
        <v>547556</v>
      </c>
      <c r="B2594" s="12" t="n">
        <v>40625</v>
      </c>
      <c r="C2594" t="n">
        <v>17250</v>
      </c>
      <c r="D2594" t="n">
        <v>23</v>
      </c>
      <c r="E2594" t="n">
        <v>70</v>
      </c>
      <c r="F2594" s="9" t="n">
        <v>162.65</v>
      </c>
    </row>
    <row r="2595">
      <c r="A2595" t="n">
        <v>547558</v>
      </c>
      <c r="B2595" s="12" t="n">
        <v>40625</v>
      </c>
      <c r="C2595" t="n">
        <v>17966</v>
      </c>
      <c r="D2595" t="n">
        <v>6</v>
      </c>
      <c r="E2595" t="n">
        <v>350</v>
      </c>
      <c r="F2595" s="9" t="n">
        <v>147</v>
      </c>
    </row>
    <row r="2596">
      <c r="A2596" t="n">
        <v>547561</v>
      </c>
      <c r="B2596" s="12" t="n">
        <v>40626</v>
      </c>
      <c r="C2596" t="n">
        <v>14129</v>
      </c>
      <c r="D2596" t="n">
        <v>16</v>
      </c>
      <c r="E2596" t="n">
        <v>164</v>
      </c>
      <c r="F2596" s="9" t="n">
        <v>358.9</v>
      </c>
    </row>
    <row r="2597">
      <c r="A2597" t="n">
        <v>547562</v>
      </c>
      <c r="B2597" s="12" t="n">
        <v>40626</v>
      </c>
      <c r="C2597" t="n">
        <v>16525</v>
      </c>
      <c r="D2597" t="n">
        <v>9</v>
      </c>
      <c r="E2597" t="n">
        <v>400</v>
      </c>
      <c r="F2597" s="9" t="n">
        <v>851.4</v>
      </c>
    </row>
    <row r="2598">
      <c r="A2598" t="n">
        <v>547563</v>
      </c>
      <c r="B2598" s="12" t="n">
        <v>40626</v>
      </c>
      <c r="C2598" t="n">
        <v>15651</v>
      </c>
      <c r="D2598" t="n">
        <v>16</v>
      </c>
      <c r="E2598" t="n">
        <v>238</v>
      </c>
      <c r="F2598" s="9" t="n">
        <v>227.32</v>
      </c>
    </row>
    <row r="2599">
      <c r="A2599" t="n">
        <v>547564</v>
      </c>
      <c r="B2599" s="12" t="n">
        <v>40626</v>
      </c>
      <c r="C2599" t="n">
        <v>17512</v>
      </c>
      <c r="D2599" t="n">
        <v>11</v>
      </c>
      <c r="E2599" t="n">
        <v>315</v>
      </c>
      <c r="F2599" s="9" t="n">
        <v>441.81</v>
      </c>
    </row>
    <row r="2600">
      <c r="A2600" t="n">
        <v>547565</v>
      </c>
      <c r="B2600" s="12" t="n">
        <v>40626</v>
      </c>
      <c r="C2600" t="n">
        <v>13035</v>
      </c>
      <c r="D2600" t="n">
        <v>12</v>
      </c>
      <c r="E2600" t="n">
        <v>212</v>
      </c>
      <c r="F2600" s="9" t="n">
        <v>333</v>
      </c>
    </row>
    <row r="2601">
      <c r="A2601" t="n">
        <v>547567</v>
      </c>
      <c r="B2601" s="12" t="n">
        <v>40626</v>
      </c>
      <c r="C2601" t="n">
        <v>17644</v>
      </c>
      <c r="D2601" t="n">
        <v>26</v>
      </c>
      <c r="E2601" t="n">
        <v>253</v>
      </c>
      <c r="F2601" s="9" t="n">
        <v>442.47</v>
      </c>
    </row>
    <row r="2602">
      <c r="A2602" t="n">
        <v>547568</v>
      </c>
      <c r="B2602" s="12" t="n">
        <v>40626</v>
      </c>
      <c r="C2602" t="n">
        <v>13341</v>
      </c>
      <c r="D2602" t="n">
        <v>42</v>
      </c>
      <c r="E2602" t="n">
        <v>301</v>
      </c>
      <c r="F2602" s="9" t="n">
        <v>775.85</v>
      </c>
    </row>
    <row r="2603">
      <c r="A2603" t="n">
        <v>547569</v>
      </c>
      <c r="B2603" s="12" t="n">
        <v>40626</v>
      </c>
      <c r="C2603" t="n">
        <v>17491</v>
      </c>
      <c r="D2603" t="n">
        <v>20</v>
      </c>
      <c r="E2603" t="n">
        <v>361</v>
      </c>
      <c r="F2603" s="9" t="n">
        <v>556.9400000000001</v>
      </c>
    </row>
    <row r="2604">
      <c r="A2604" t="n">
        <v>547570</v>
      </c>
      <c r="B2604" s="12" t="n">
        <v>40626</v>
      </c>
      <c r="C2604" t="n">
        <v>13636</v>
      </c>
      <c r="D2604" t="n">
        <v>8</v>
      </c>
      <c r="E2604" t="n">
        <v>85</v>
      </c>
      <c r="F2604" s="9" t="n">
        <v>137.35</v>
      </c>
    </row>
    <row r="2605">
      <c r="A2605" t="n">
        <v>547571</v>
      </c>
      <c r="B2605" s="12" t="n">
        <v>40626</v>
      </c>
      <c r="C2605" t="n">
        <v>16265</v>
      </c>
      <c r="D2605" t="n">
        <v>18</v>
      </c>
      <c r="E2605" t="n">
        <v>181</v>
      </c>
      <c r="F2605" s="9" t="n">
        <v>382.3</v>
      </c>
    </row>
    <row r="2606">
      <c r="A2606" t="n">
        <v>547572</v>
      </c>
      <c r="B2606" s="12" t="n">
        <v>40626</v>
      </c>
      <c r="C2606" t="n">
        <v>13512</v>
      </c>
      <c r="D2606" t="n">
        <v>15</v>
      </c>
      <c r="E2606" t="n">
        <v>143</v>
      </c>
      <c r="F2606" s="9" t="n">
        <v>251.21</v>
      </c>
    </row>
    <row r="2607">
      <c r="A2607" t="n">
        <v>547573</v>
      </c>
      <c r="B2607" s="12" t="n">
        <v>40626</v>
      </c>
      <c r="C2607" t="n">
        <v>12948</v>
      </c>
      <c r="D2607" t="n">
        <v>8</v>
      </c>
      <c r="E2607" t="n">
        <v>100</v>
      </c>
      <c r="F2607" s="9" t="n">
        <v>157.16</v>
      </c>
    </row>
    <row r="2608">
      <c r="A2608" t="n">
        <v>547576</v>
      </c>
      <c r="B2608" s="12" t="n">
        <v>40626</v>
      </c>
      <c r="C2608" t="n">
        <v>16620</v>
      </c>
      <c r="D2608" t="n">
        <v>5</v>
      </c>
      <c r="E2608" t="n">
        <v>48</v>
      </c>
      <c r="F2608" s="9" t="n">
        <v>95.76000000000001</v>
      </c>
    </row>
    <row r="2609">
      <c r="A2609" t="n">
        <v>547577</v>
      </c>
      <c r="B2609" s="12" t="n">
        <v>40626</v>
      </c>
      <c r="C2609" t="n">
        <v>13183</v>
      </c>
      <c r="D2609" t="n">
        <v>9</v>
      </c>
      <c r="E2609" t="n">
        <v>288</v>
      </c>
      <c r="F2609" s="9" t="n">
        <v>513.84</v>
      </c>
    </row>
    <row r="2610">
      <c r="A2610" t="n">
        <v>547578</v>
      </c>
      <c r="B2610" s="12" t="n">
        <v>40626</v>
      </c>
      <c r="C2610" t="n">
        <v>13089</v>
      </c>
      <c r="D2610" t="n">
        <v>29</v>
      </c>
      <c r="E2610" t="n">
        <v>303</v>
      </c>
      <c r="F2610" s="9" t="n">
        <v>485.89</v>
      </c>
    </row>
    <row r="2611">
      <c r="A2611" t="n">
        <v>547579</v>
      </c>
      <c r="B2611" s="12" t="n">
        <v>40626</v>
      </c>
      <c r="C2611" t="n">
        <v>13089</v>
      </c>
      <c r="D2611" t="n">
        <v>2</v>
      </c>
      <c r="E2611" t="n">
        <v>96</v>
      </c>
      <c r="F2611" s="9" t="n">
        <v>120</v>
      </c>
    </row>
    <row r="2612">
      <c r="A2612" t="n">
        <v>547580</v>
      </c>
      <c r="B2612" s="12" t="n">
        <v>40626</v>
      </c>
      <c r="C2612" t="n">
        <v>13488</v>
      </c>
      <c r="D2612" t="n">
        <v>31</v>
      </c>
      <c r="E2612" t="n">
        <v>259</v>
      </c>
      <c r="F2612" s="9" t="n">
        <v>713.95</v>
      </c>
    </row>
    <row r="2613">
      <c r="A2613" t="n">
        <v>547583</v>
      </c>
      <c r="B2613" s="12" t="n">
        <v>40626</v>
      </c>
      <c r="C2613" t="n">
        <v>12901</v>
      </c>
      <c r="D2613" t="n">
        <v>12</v>
      </c>
      <c r="E2613" t="n">
        <v>444</v>
      </c>
      <c r="F2613" s="9" t="n">
        <v>562.3200000000001</v>
      </c>
    </row>
    <row r="2614">
      <c r="A2614" t="n">
        <v>547623</v>
      </c>
      <c r="B2614" s="12" t="n">
        <v>40626</v>
      </c>
      <c r="C2614" t="n">
        <v>15641</v>
      </c>
      <c r="D2614" t="n">
        <v>31</v>
      </c>
      <c r="E2614" t="n">
        <v>430</v>
      </c>
      <c r="F2614" s="9" t="n">
        <v>543.22</v>
      </c>
    </row>
    <row r="2615">
      <c r="A2615" t="n">
        <v>547639</v>
      </c>
      <c r="B2615" s="12" t="n">
        <v>40626</v>
      </c>
      <c r="C2615" t="n">
        <v>17698</v>
      </c>
      <c r="D2615" t="n">
        <v>8</v>
      </c>
      <c r="E2615" t="n">
        <v>93</v>
      </c>
      <c r="F2615" s="9" t="n">
        <v>154.95</v>
      </c>
    </row>
    <row r="2616">
      <c r="A2616" t="n">
        <v>547644</v>
      </c>
      <c r="B2616" s="12" t="n">
        <v>40626</v>
      </c>
      <c r="C2616" t="n">
        <v>14267</v>
      </c>
      <c r="D2616" t="n">
        <v>15</v>
      </c>
      <c r="E2616" t="n">
        <v>140</v>
      </c>
      <c r="F2616" s="9" t="n">
        <v>418.18</v>
      </c>
    </row>
    <row r="2617">
      <c r="A2617" t="n">
        <v>547647</v>
      </c>
      <c r="B2617" s="12" t="n">
        <v>40626</v>
      </c>
      <c r="C2617" t="n">
        <v>15144</v>
      </c>
      <c r="D2617" t="n">
        <v>14</v>
      </c>
      <c r="E2617" t="n">
        <v>190</v>
      </c>
      <c r="F2617" s="9" t="n">
        <v>232.9</v>
      </c>
    </row>
    <row r="2618">
      <c r="A2618" t="n">
        <v>547648</v>
      </c>
      <c r="B2618" s="12" t="n">
        <v>40626</v>
      </c>
      <c r="C2618" t="n">
        <v>15144</v>
      </c>
      <c r="D2618" t="n">
        <v>2</v>
      </c>
      <c r="E2618" t="n">
        <v>18</v>
      </c>
      <c r="F2618" s="9" t="n">
        <v>37.5</v>
      </c>
    </row>
    <row r="2619">
      <c r="A2619" t="n">
        <v>547649</v>
      </c>
      <c r="B2619" s="12" t="n">
        <v>40626</v>
      </c>
      <c r="C2619" t="n">
        <v>18118</v>
      </c>
      <c r="D2619" t="n">
        <v>56</v>
      </c>
      <c r="E2619" t="n">
        <v>192</v>
      </c>
      <c r="F2619" s="9" t="n">
        <v>368.92</v>
      </c>
    </row>
    <row r="2620">
      <c r="A2620" t="n">
        <v>547650</v>
      </c>
      <c r="B2620" s="12" t="n">
        <v>40626</v>
      </c>
      <c r="C2620" t="n">
        <v>17059</v>
      </c>
      <c r="D2620" t="n">
        <v>66</v>
      </c>
      <c r="E2620" t="n">
        <v>215</v>
      </c>
      <c r="F2620" s="9" t="n">
        <v>446.3</v>
      </c>
    </row>
    <row r="2621">
      <c r="A2621" t="n">
        <v>547651</v>
      </c>
      <c r="B2621" s="12" t="n">
        <v>40626</v>
      </c>
      <c r="C2621" t="n">
        <v>16904</v>
      </c>
      <c r="D2621" t="n">
        <v>83</v>
      </c>
      <c r="E2621" t="n">
        <v>193</v>
      </c>
      <c r="F2621" s="9" t="n">
        <v>381.52</v>
      </c>
    </row>
    <row r="2622">
      <c r="A2622" t="n">
        <v>547652</v>
      </c>
      <c r="B2622" s="12" t="n">
        <v>40626</v>
      </c>
      <c r="C2622" t="n">
        <v>14606</v>
      </c>
      <c r="D2622" t="n">
        <v>30</v>
      </c>
      <c r="E2622" t="n">
        <v>172</v>
      </c>
      <c r="F2622" s="9" t="n">
        <v>236.07</v>
      </c>
    </row>
    <row r="2623">
      <c r="A2623" t="n">
        <v>547653</v>
      </c>
      <c r="B2623" s="12" t="n">
        <v>40626</v>
      </c>
      <c r="C2623" t="n">
        <v>16745</v>
      </c>
      <c r="D2623" t="n">
        <v>21</v>
      </c>
      <c r="E2623" t="n">
        <v>584</v>
      </c>
      <c r="F2623" s="9" t="n">
        <v>510.8</v>
      </c>
    </row>
    <row r="2624">
      <c r="A2624" t="n">
        <v>547654</v>
      </c>
      <c r="B2624" s="12" t="n">
        <v>40626</v>
      </c>
      <c r="C2624" t="n">
        <v>14527</v>
      </c>
      <c r="D2624" t="n">
        <v>21</v>
      </c>
      <c r="E2624" t="n">
        <v>27</v>
      </c>
      <c r="F2624" s="9" t="n">
        <v>73.77</v>
      </c>
    </row>
    <row r="2625">
      <c r="A2625" t="n">
        <v>547655</v>
      </c>
      <c r="B2625" s="12" t="n">
        <v>40626</v>
      </c>
      <c r="C2625" t="n">
        <v>14267</v>
      </c>
      <c r="D2625" t="n">
        <v>15</v>
      </c>
      <c r="E2625" t="n">
        <v>140</v>
      </c>
      <c r="F2625" s="9" t="n">
        <v>418.18</v>
      </c>
    </row>
    <row r="2626">
      <c r="A2626" t="n">
        <v>547656</v>
      </c>
      <c r="B2626" s="12" t="n">
        <v>40626</v>
      </c>
      <c r="C2626" t="n">
        <v>13263</v>
      </c>
      <c r="D2626" t="n">
        <v>73</v>
      </c>
      <c r="E2626" t="n">
        <v>149</v>
      </c>
      <c r="F2626" s="9" t="n">
        <v>217.56</v>
      </c>
    </row>
    <row r="2627">
      <c r="A2627" t="n">
        <v>547657</v>
      </c>
      <c r="B2627" s="12" t="n">
        <v>40626</v>
      </c>
      <c r="C2627" t="n">
        <v>13871</v>
      </c>
      <c r="D2627" t="n">
        <v>17</v>
      </c>
      <c r="E2627" t="n">
        <v>186</v>
      </c>
      <c r="F2627" s="9" t="n">
        <v>401.3</v>
      </c>
    </row>
    <row r="2628">
      <c r="A2628" t="n">
        <v>547658</v>
      </c>
      <c r="B2628" s="12" t="n">
        <v>40626</v>
      </c>
      <c r="C2628" t="n">
        <v>13736</v>
      </c>
      <c r="D2628" t="n">
        <v>76</v>
      </c>
      <c r="E2628" t="n">
        <v>228</v>
      </c>
      <c r="F2628" s="9" t="n">
        <v>357.53</v>
      </c>
    </row>
    <row r="2629">
      <c r="A2629" t="n">
        <v>547662</v>
      </c>
      <c r="B2629" s="12" t="n">
        <v>40626</v>
      </c>
      <c r="C2629" t="n">
        <v>14085</v>
      </c>
      <c r="D2629" t="n">
        <v>19</v>
      </c>
      <c r="E2629" t="n">
        <v>66</v>
      </c>
      <c r="F2629" s="9" t="n">
        <v>150.34</v>
      </c>
    </row>
    <row r="2630">
      <c r="A2630" t="n">
        <v>547663</v>
      </c>
      <c r="B2630" s="12" t="n">
        <v>40626</v>
      </c>
      <c r="C2630" t="n">
        <v>16022</v>
      </c>
      <c r="D2630" t="n">
        <v>71</v>
      </c>
      <c r="E2630" t="n">
        <v>255</v>
      </c>
      <c r="F2630" s="9" t="n">
        <v>602.63</v>
      </c>
    </row>
    <row r="2631">
      <c r="A2631" t="n">
        <v>547664</v>
      </c>
      <c r="B2631" s="12" t="n">
        <v>40626</v>
      </c>
      <c r="C2631" t="n">
        <v>13069</v>
      </c>
      <c r="D2631" t="n">
        <v>47</v>
      </c>
      <c r="E2631" t="n">
        <v>386</v>
      </c>
      <c r="F2631" s="9" t="n">
        <v>269.3</v>
      </c>
    </row>
    <row r="2632">
      <c r="A2632" t="n">
        <v>547665</v>
      </c>
      <c r="B2632" s="12" t="n">
        <v>40626</v>
      </c>
      <c r="C2632" t="n">
        <v>14256</v>
      </c>
      <c r="D2632" t="n">
        <v>21</v>
      </c>
      <c r="E2632" t="n">
        <v>112</v>
      </c>
      <c r="F2632" s="9" t="n">
        <v>445.2</v>
      </c>
    </row>
    <row r="2633">
      <c r="A2633" t="n">
        <v>547666</v>
      </c>
      <c r="B2633" s="12" t="n">
        <v>40626</v>
      </c>
      <c r="C2633" t="n">
        <v>14235</v>
      </c>
      <c r="D2633" t="n">
        <v>30</v>
      </c>
      <c r="E2633" t="n">
        <v>576</v>
      </c>
      <c r="F2633" s="9" t="n">
        <v>850.3099999999999</v>
      </c>
    </row>
    <row r="2634">
      <c r="A2634" t="n">
        <v>547667</v>
      </c>
      <c r="B2634" s="12" t="n">
        <v>40626</v>
      </c>
      <c r="C2634" t="n">
        <v>16700</v>
      </c>
      <c r="D2634" t="n">
        <v>30</v>
      </c>
      <c r="E2634" t="n">
        <v>440</v>
      </c>
      <c r="F2634" s="9" t="n">
        <v>483.3</v>
      </c>
    </row>
    <row r="2635">
      <c r="A2635" t="n">
        <v>547668</v>
      </c>
      <c r="B2635" s="12" t="n">
        <v>40626</v>
      </c>
      <c r="C2635" t="n">
        <v>14071</v>
      </c>
      <c r="D2635" t="n">
        <v>9</v>
      </c>
      <c r="E2635" t="n">
        <v>95</v>
      </c>
      <c r="F2635" s="9" t="n">
        <v>131.41</v>
      </c>
    </row>
    <row r="2636">
      <c r="A2636" t="n">
        <v>547669</v>
      </c>
      <c r="B2636" s="12" t="n">
        <v>40626</v>
      </c>
      <c r="C2636" t="n">
        <v>12748</v>
      </c>
      <c r="D2636" t="n">
        <v>28</v>
      </c>
      <c r="E2636" t="n">
        <v>126</v>
      </c>
      <c r="F2636" s="9" t="n">
        <v>163.46</v>
      </c>
    </row>
    <row r="2637">
      <c r="A2637" t="n">
        <v>547670</v>
      </c>
      <c r="B2637" s="12" t="n">
        <v>40626</v>
      </c>
      <c r="C2637" t="n">
        <v>16769</v>
      </c>
      <c r="D2637" t="n">
        <v>38</v>
      </c>
      <c r="E2637" t="n">
        <v>80</v>
      </c>
      <c r="F2637" s="9" t="n">
        <v>361.54</v>
      </c>
    </row>
    <row r="2638">
      <c r="A2638" t="n">
        <v>547671</v>
      </c>
      <c r="B2638" s="12" t="n">
        <v>40626</v>
      </c>
      <c r="C2638" t="n">
        <v>14560</v>
      </c>
      <c r="D2638" t="n">
        <v>3</v>
      </c>
      <c r="E2638" t="n">
        <v>41</v>
      </c>
      <c r="F2638" s="9" t="n">
        <v>62.38</v>
      </c>
    </row>
    <row r="2639">
      <c r="A2639" t="n">
        <v>547672</v>
      </c>
      <c r="B2639" s="12" t="n">
        <v>40626</v>
      </c>
      <c r="C2639" t="n">
        <v>17754</v>
      </c>
      <c r="D2639" t="n">
        <v>28</v>
      </c>
      <c r="E2639" t="n">
        <v>348</v>
      </c>
      <c r="F2639" s="9" t="n">
        <v>264.24</v>
      </c>
    </row>
    <row r="2640">
      <c r="A2640" t="n">
        <v>547674</v>
      </c>
      <c r="B2640" s="12" t="n">
        <v>40626</v>
      </c>
      <c r="C2640" t="n">
        <v>15835</v>
      </c>
      <c r="D2640" t="n">
        <v>11</v>
      </c>
      <c r="E2640" t="n">
        <v>88</v>
      </c>
      <c r="F2640" s="9" t="n">
        <v>187.2</v>
      </c>
    </row>
    <row r="2641">
      <c r="A2641" t="n">
        <v>547686</v>
      </c>
      <c r="B2641" s="12" t="n">
        <v>40626</v>
      </c>
      <c r="C2641" t="n">
        <v>15513</v>
      </c>
      <c r="D2641" t="n">
        <v>18</v>
      </c>
      <c r="E2641" t="n">
        <v>210</v>
      </c>
      <c r="F2641" s="9" t="n">
        <v>310.4</v>
      </c>
    </row>
    <row r="2642">
      <c r="A2642" t="n">
        <v>547687</v>
      </c>
      <c r="B2642" s="12" t="n">
        <v>40626</v>
      </c>
      <c r="C2642" t="n">
        <v>15078</v>
      </c>
      <c r="D2642" t="n">
        <v>19</v>
      </c>
      <c r="E2642" t="n">
        <v>222</v>
      </c>
      <c r="F2642" s="9" t="n">
        <v>356.3</v>
      </c>
    </row>
    <row r="2643">
      <c r="A2643" t="n">
        <v>547688</v>
      </c>
      <c r="B2643" s="12" t="n">
        <v>40626</v>
      </c>
      <c r="C2643" t="n">
        <v>12971</v>
      </c>
      <c r="D2643" t="n">
        <v>2</v>
      </c>
      <c r="E2643" t="n">
        <v>52</v>
      </c>
      <c r="F2643" s="9" t="n">
        <v>137.4</v>
      </c>
    </row>
    <row r="2644">
      <c r="A2644" t="n">
        <v>547689</v>
      </c>
      <c r="B2644" s="12" t="n">
        <v>40626</v>
      </c>
      <c r="C2644" t="n">
        <v>17757</v>
      </c>
      <c r="D2644" t="n">
        <v>24</v>
      </c>
      <c r="E2644" t="n">
        <v>53</v>
      </c>
      <c r="F2644" s="9" t="n">
        <v>154.85</v>
      </c>
    </row>
    <row r="2645">
      <c r="A2645" t="n">
        <v>547690</v>
      </c>
      <c r="B2645" s="12" t="n">
        <v>40626</v>
      </c>
      <c r="C2645" t="n">
        <v>16063</v>
      </c>
      <c r="D2645" t="n">
        <v>23</v>
      </c>
      <c r="E2645" t="n">
        <v>262</v>
      </c>
      <c r="F2645" s="9" t="n">
        <v>335.32</v>
      </c>
    </row>
    <row r="2646">
      <c r="A2646" t="n">
        <v>547691</v>
      </c>
      <c r="B2646" s="12" t="n">
        <v>40626</v>
      </c>
      <c r="C2646" t="n">
        <v>16767</v>
      </c>
      <c r="D2646" t="n">
        <v>12</v>
      </c>
      <c r="E2646" t="n">
        <v>228</v>
      </c>
      <c r="F2646" s="9" t="n">
        <v>364.84</v>
      </c>
    </row>
    <row r="2647">
      <c r="A2647" t="n">
        <v>547694</v>
      </c>
      <c r="B2647" s="12" t="n">
        <v>40626</v>
      </c>
      <c r="C2647" t="n">
        <v>15178</v>
      </c>
      <c r="D2647" t="n">
        <v>3</v>
      </c>
      <c r="E2647" t="n">
        <v>30</v>
      </c>
      <c r="F2647" s="9" t="n">
        <v>40.5</v>
      </c>
    </row>
    <row r="2648">
      <c r="A2648" t="n">
        <v>547695</v>
      </c>
      <c r="B2648" s="12" t="n">
        <v>40626</v>
      </c>
      <c r="C2648" t="n">
        <v>18239</v>
      </c>
      <c r="D2648" t="n">
        <v>10</v>
      </c>
      <c r="E2648" t="n">
        <v>122</v>
      </c>
      <c r="F2648" s="9" t="n">
        <v>176.38</v>
      </c>
    </row>
    <row r="2649">
      <c r="A2649" t="n">
        <v>547697</v>
      </c>
      <c r="B2649" s="12" t="n">
        <v>40626</v>
      </c>
      <c r="C2649" t="n">
        <v>14348</v>
      </c>
      <c r="D2649" t="n">
        <v>18</v>
      </c>
      <c r="E2649" t="n">
        <v>183</v>
      </c>
      <c r="F2649" s="9" t="n">
        <v>409.57</v>
      </c>
    </row>
    <row r="2650">
      <c r="A2650" t="n">
        <v>547698</v>
      </c>
      <c r="B2650" s="12" t="n">
        <v>40626</v>
      </c>
      <c r="C2650" t="n">
        <v>15304</v>
      </c>
      <c r="D2650" t="n">
        <v>1</v>
      </c>
      <c r="E2650" t="n">
        <v>4</v>
      </c>
      <c r="F2650" s="9" t="n">
        <v>51</v>
      </c>
    </row>
    <row r="2651">
      <c r="A2651" t="n">
        <v>547705</v>
      </c>
      <c r="B2651" s="12" t="n">
        <v>40626</v>
      </c>
      <c r="C2651" t="n">
        <v>14056</v>
      </c>
      <c r="D2651" t="n">
        <v>25</v>
      </c>
      <c r="E2651" t="n">
        <v>160</v>
      </c>
      <c r="F2651" s="9" t="n">
        <v>204.59</v>
      </c>
    </row>
    <row r="2652">
      <c r="A2652" t="n">
        <v>547706</v>
      </c>
      <c r="B2652" s="12" t="n">
        <v>40626</v>
      </c>
      <c r="C2652" t="n">
        <v>12901</v>
      </c>
      <c r="D2652" t="n">
        <v>3</v>
      </c>
      <c r="E2652" t="n">
        <v>1108</v>
      </c>
      <c r="F2652" s="9" t="n">
        <v>2278.8</v>
      </c>
    </row>
    <row r="2653">
      <c r="A2653" t="n">
        <v>547707</v>
      </c>
      <c r="B2653" s="12" t="n">
        <v>40626</v>
      </c>
      <c r="C2653" t="n">
        <v>18008</v>
      </c>
      <c r="D2653" t="n">
        <v>1</v>
      </c>
      <c r="E2653" t="n">
        <v>300</v>
      </c>
      <c r="F2653" s="9" t="n">
        <v>585</v>
      </c>
    </row>
    <row r="2654">
      <c r="A2654" t="n">
        <v>547708</v>
      </c>
      <c r="B2654" s="12" t="n">
        <v>40626</v>
      </c>
      <c r="C2654" t="n">
        <v>17450</v>
      </c>
      <c r="D2654" t="n">
        <v>13</v>
      </c>
      <c r="E2654" t="n">
        <v>4168</v>
      </c>
      <c r="F2654" s="9" t="n">
        <v>11343.2</v>
      </c>
    </row>
    <row r="2655">
      <c r="A2655" t="n">
        <v>547709</v>
      </c>
      <c r="B2655" s="12" t="n">
        <v>40626</v>
      </c>
      <c r="C2655" t="n">
        <v>18109</v>
      </c>
      <c r="D2655" t="n">
        <v>27</v>
      </c>
      <c r="E2655" t="n">
        <v>60</v>
      </c>
      <c r="F2655" s="9" t="n">
        <v>266.98</v>
      </c>
    </row>
    <row r="2656">
      <c r="A2656" t="n">
        <v>547712</v>
      </c>
      <c r="B2656" s="12" t="n">
        <v>40626</v>
      </c>
      <c r="C2656" t="n">
        <v>16905</v>
      </c>
      <c r="D2656" t="n">
        <v>28</v>
      </c>
      <c r="E2656" t="n">
        <v>73</v>
      </c>
      <c r="F2656" s="9" t="n">
        <v>349.23</v>
      </c>
    </row>
    <row r="2657">
      <c r="A2657" t="n">
        <v>547713</v>
      </c>
      <c r="B2657" s="12" t="n">
        <v>40627</v>
      </c>
      <c r="C2657" t="n">
        <v>16458</v>
      </c>
      <c r="D2657" t="n">
        <v>11</v>
      </c>
      <c r="E2657" t="n">
        <v>106</v>
      </c>
      <c r="F2657" s="9" t="n">
        <v>157.7</v>
      </c>
    </row>
    <row r="2658">
      <c r="A2658" t="n">
        <v>547714</v>
      </c>
      <c r="B2658" s="12" t="n">
        <v>40627</v>
      </c>
      <c r="C2658" t="n">
        <v>15815</v>
      </c>
      <c r="D2658" t="n">
        <v>10</v>
      </c>
      <c r="E2658" t="n">
        <v>252</v>
      </c>
      <c r="F2658" s="9" t="n">
        <v>427</v>
      </c>
    </row>
    <row r="2659">
      <c r="A2659" t="n">
        <v>547716</v>
      </c>
      <c r="B2659" s="12" t="n">
        <v>40627</v>
      </c>
      <c r="C2659" t="n">
        <v>16833</v>
      </c>
      <c r="D2659" t="n">
        <v>13</v>
      </c>
      <c r="E2659" t="n">
        <v>134</v>
      </c>
      <c r="F2659" s="9" t="n">
        <v>344.41</v>
      </c>
    </row>
    <row r="2660">
      <c r="A2660" t="n">
        <v>547717</v>
      </c>
      <c r="B2660" s="12" t="n">
        <v>40627</v>
      </c>
      <c r="C2660" t="n">
        <v>16833</v>
      </c>
      <c r="D2660" t="n">
        <v>1</v>
      </c>
      <c r="E2660" t="n">
        <v>12</v>
      </c>
      <c r="F2660" s="9" t="n">
        <v>17.4</v>
      </c>
    </row>
    <row r="2661">
      <c r="A2661" t="n">
        <v>547718</v>
      </c>
      <c r="B2661" s="12" t="n">
        <v>40627</v>
      </c>
      <c r="C2661" t="n">
        <v>17450</v>
      </c>
      <c r="D2661" t="n">
        <v>1</v>
      </c>
      <c r="E2661" t="n">
        <v>24</v>
      </c>
      <c r="F2661" s="9" t="n">
        <v>57.6</v>
      </c>
    </row>
    <row r="2662">
      <c r="A2662" t="n">
        <v>547719</v>
      </c>
      <c r="B2662" s="12" t="n">
        <v>40627</v>
      </c>
      <c r="C2662" t="n">
        <v>14404</v>
      </c>
      <c r="D2662" t="n">
        <v>8</v>
      </c>
      <c r="E2662" t="n">
        <v>146</v>
      </c>
      <c r="F2662" s="9" t="n">
        <v>307.5</v>
      </c>
    </row>
    <row r="2663">
      <c r="A2663" t="n">
        <v>547720</v>
      </c>
      <c r="B2663" s="12" t="n">
        <v>40627</v>
      </c>
      <c r="C2663" t="n">
        <v>14209</v>
      </c>
      <c r="D2663" t="n">
        <v>19</v>
      </c>
      <c r="E2663" t="n">
        <v>84</v>
      </c>
      <c r="F2663" s="9" t="n">
        <v>420.6</v>
      </c>
    </row>
    <row r="2664">
      <c r="A2664" t="n">
        <v>547721</v>
      </c>
      <c r="B2664" s="12" t="n">
        <v>40627</v>
      </c>
      <c r="C2664" t="n">
        <v>13000</v>
      </c>
      <c r="D2664" t="n">
        <v>19</v>
      </c>
      <c r="E2664" t="n">
        <v>230</v>
      </c>
      <c r="F2664" s="9" t="n">
        <v>256.78</v>
      </c>
    </row>
    <row r="2665">
      <c r="A2665" t="n">
        <v>547724</v>
      </c>
      <c r="B2665" s="12" t="n">
        <v>40627</v>
      </c>
      <c r="C2665" t="n">
        <v>13468</v>
      </c>
      <c r="D2665" t="n">
        <v>7</v>
      </c>
      <c r="E2665" t="n">
        <v>34</v>
      </c>
      <c r="F2665" s="9" t="n">
        <v>102.7</v>
      </c>
    </row>
    <row r="2666">
      <c r="A2666" t="n">
        <v>547726</v>
      </c>
      <c r="B2666" s="12" t="n">
        <v>40627</v>
      </c>
      <c r="C2666" t="n">
        <v>16029</v>
      </c>
      <c r="D2666" t="n">
        <v>3</v>
      </c>
      <c r="E2666" t="n">
        <v>216</v>
      </c>
      <c r="F2666" s="9" t="n">
        <v>465.84</v>
      </c>
    </row>
    <row r="2667">
      <c r="A2667" t="n">
        <v>547727</v>
      </c>
      <c r="B2667" s="12" t="n">
        <v>40627</v>
      </c>
      <c r="C2667" t="n">
        <v>16029</v>
      </c>
      <c r="D2667" t="n">
        <v>4</v>
      </c>
      <c r="E2667" t="n">
        <v>552</v>
      </c>
      <c r="F2667" s="9" t="n">
        <v>878.16</v>
      </c>
    </row>
    <row r="2668">
      <c r="A2668" t="n">
        <v>547728</v>
      </c>
      <c r="B2668" s="12" t="n">
        <v>40627</v>
      </c>
      <c r="C2668" t="n">
        <v>16029</v>
      </c>
      <c r="D2668" t="n">
        <v>2</v>
      </c>
      <c r="E2668" t="n">
        <v>96</v>
      </c>
      <c r="F2668" s="9" t="n">
        <v>146.88</v>
      </c>
    </row>
    <row r="2669">
      <c r="A2669" t="n">
        <v>547729</v>
      </c>
      <c r="B2669" s="12" t="n">
        <v>40627</v>
      </c>
      <c r="C2669" t="n">
        <v>15529</v>
      </c>
      <c r="D2669" t="n">
        <v>63</v>
      </c>
      <c r="E2669" t="n">
        <v>344</v>
      </c>
      <c r="F2669" s="9" t="n">
        <v>366.18</v>
      </c>
    </row>
    <row r="2670">
      <c r="A2670" t="n">
        <v>547730</v>
      </c>
      <c r="B2670" s="12" t="n">
        <v>40627</v>
      </c>
      <c r="C2670" t="n">
        <v>14796</v>
      </c>
      <c r="D2670" t="n">
        <v>51</v>
      </c>
      <c r="E2670" t="n">
        <v>220</v>
      </c>
      <c r="F2670" s="9" t="n">
        <v>349.51</v>
      </c>
    </row>
    <row r="2671">
      <c r="A2671" t="n">
        <v>547762</v>
      </c>
      <c r="B2671" s="12" t="n">
        <v>40627</v>
      </c>
      <c r="C2671" t="n">
        <v>13695</v>
      </c>
      <c r="D2671" t="n">
        <v>5</v>
      </c>
      <c r="E2671" t="n">
        <v>46</v>
      </c>
      <c r="F2671" s="9" t="n">
        <v>83.14</v>
      </c>
    </row>
    <row r="2672">
      <c r="A2672" t="n">
        <v>547772</v>
      </c>
      <c r="B2672" s="12" t="n">
        <v>40627</v>
      </c>
      <c r="C2672" t="n">
        <v>17979</v>
      </c>
      <c r="D2672" t="n">
        <v>55</v>
      </c>
      <c r="E2672" t="n">
        <v>77</v>
      </c>
      <c r="F2672" s="9" t="n">
        <v>221.77</v>
      </c>
    </row>
    <row r="2673">
      <c r="A2673" t="n">
        <v>547785</v>
      </c>
      <c r="B2673" s="12" t="n">
        <v>40627</v>
      </c>
      <c r="C2673" t="n">
        <v>13097</v>
      </c>
      <c r="D2673" t="n">
        <v>74</v>
      </c>
      <c r="E2673" t="n">
        <v>323</v>
      </c>
      <c r="F2673" s="9" t="n">
        <v>878.02</v>
      </c>
    </row>
    <row r="2674">
      <c r="A2674" t="n">
        <v>547786</v>
      </c>
      <c r="B2674" s="12" t="n">
        <v>40627</v>
      </c>
      <c r="C2674" t="n">
        <v>14587</v>
      </c>
      <c r="D2674" t="n">
        <v>48</v>
      </c>
      <c r="E2674" t="n">
        <v>104</v>
      </c>
      <c r="F2674" s="9" t="n">
        <v>173.26</v>
      </c>
    </row>
    <row r="2675">
      <c r="A2675" t="n">
        <v>547787</v>
      </c>
      <c r="B2675" s="12" t="n">
        <v>40627</v>
      </c>
      <c r="C2675" t="n">
        <v>13139</v>
      </c>
      <c r="D2675" t="n">
        <v>5</v>
      </c>
      <c r="E2675" t="n">
        <v>210</v>
      </c>
      <c r="F2675" s="9" t="n">
        <v>409.5</v>
      </c>
    </row>
    <row r="2676">
      <c r="A2676" t="n">
        <v>547792</v>
      </c>
      <c r="B2676" s="12" t="n">
        <v>40627</v>
      </c>
      <c r="C2676" t="n">
        <v>17979</v>
      </c>
      <c r="D2676" t="n">
        <v>1</v>
      </c>
      <c r="E2676" t="n">
        <v>2</v>
      </c>
      <c r="F2676" s="9" t="n">
        <v>9.9</v>
      </c>
    </row>
    <row r="2677">
      <c r="A2677" t="n">
        <v>547793</v>
      </c>
      <c r="B2677" s="12" t="n">
        <v>40627</v>
      </c>
      <c r="C2677" t="n">
        <v>14758</v>
      </c>
      <c r="D2677" t="n">
        <v>28</v>
      </c>
      <c r="E2677" t="n">
        <v>158</v>
      </c>
      <c r="F2677" s="9" t="n">
        <v>654.75</v>
      </c>
    </row>
    <row r="2678">
      <c r="A2678" t="n">
        <v>547794</v>
      </c>
      <c r="B2678" s="12" t="n">
        <v>40627</v>
      </c>
      <c r="C2678" t="n">
        <v>14085</v>
      </c>
      <c r="D2678" t="n">
        <v>27</v>
      </c>
      <c r="E2678" t="n">
        <v>220</v>
      </c>
      <c r="F2678" s="9" t="n">
        <v>207.21</v>
      </c>
    </row>
    <row r="2679">
      <c r="A2679" t="n">
        <v>547795</v>
      </c>
      <c r="B2679" s="12" t="n">
        <v>40627</v>
      </c>
      <c r="C2679" t="n">
        <v>14536</v>
      </c>
      <c r="D2679" t="n">
        <v>18</v>
      </c>
      <c r="E2679" t="n">
        <v>39</v>
      </c>
      <c r="F2679" s="9" t="n">
        <v>170.95</v>
      </c>
    </row>
    <row r="2680">
      <c r="A2680" t="n">
        <v>547799</v>
      </c>
      <c r="B2680" s="12" t="n">
        <v>40627</v>
      </c>
      <c r="C2680" t="n">
        <v>17139</v>
      </c>
      <c r="D2680" t="n">
        <v>21</v>
      </c>
      <c r="E2680" t="n">
        <v>502</v>
      </c>
      <c r="F2680" s="9" t="n">
        <v>708.66</v>
      </c>
    </row>
    <row r="2681">
      <c r="A2681" t="n">
        <v>547800</v>
      </c>
      <c r="B2681" s="12" t="n">
        <v>40627</v>
      </c>
      <c r="C2681" t="n">
        <v>14504</v>
      </c>
      <c r="D2681" t="n">
        <v>22</v>
      </c>
      <c r="E2681" t="n">
        <v>36</v>
      </c>
      <c r="F2681" s="9" t="n">
        <v>134.56</v>
      </c>
    </row>
    <row r="2682">
      <c r="A2682" t="n">
        <v>547801</v>
      </c>
      <c r="B2682" s="12" t="n">
        <v>40627</v>
      </c>
      <c r="C2682" t="n">
        <v>14107</v>
      </c>
      <c r="D2682" t="n">
        <v>28</v>
      </c>
      <c r="E2682" t="n">
        <v>418</v>
      </c>
      <c r="F2682" s="9" t="n">
        <v>554.1799999999999</v>
      </c>
    </row>
    <row r="2683">
      <c r="A2683" t="n">
        <v>547803</v>
      </c>
      <c r="B2683" s="12" t="n">
        <v>40627</v>
      </c>
      <c r="C2683" t="n">
        <v>13662</v>
      </c>
      <c r="D2683" t="n">
        <v>17</v>
      </c>
      <c r="E2683" t="n">
        <v>175</v>
      </c>
      <c r="F2683" s="9" t="n">
        <v>227.7</v>
      </c>
    </row>
    <row r="2684">
      <c r="A2684" t="n">
        <v>547804</v>
      </c>
      <c r="B2684" s="12" t="n">
        <v>40627</v>
      </c>
      <c r="C2684" t="n">
        <v>16817</v>
      </c>
      <c r="D2684" t="n">
        <v>1</v>
      </c>
      <c r="E2684" t="n">
        <v>8</v>
      </c>
      <c r="F2684" s="9" t="n">
        <v>6.8</v>
      </c>
    </row>
    <row r="2685">
      <c r="A2685" t="n">
        <v>547805</v>
      </c>
      <c r="B2685" s="12" t="n">
        <v>40627</v>
      </c>
      <c r="C2685" t="n">
        <v>13327</v>
      </c>
      <c r="D2685" t="n">
        <v>21</v>
      </c>
      <c r="E2685" t="n">
        <v>194</v>
      </c>
      <c r="F2685" s="9" t="n">
        <v>474.05</v>
      </c>
    </row>
    <row r="2686">
      <c r="A2686" t="n">
        <v>547809</v>
      </c>
      <c r="B2686" s="12" t="n">
        <v>40627</v>
      </c>
      <c r="C2686" t="n">
        <v>12748</v>
      </c>
      <c r="D2686" t="n">
        <v>35</v>
      </c>
      <c r="E2686" t="n">
        <v>162</v>
      </c>
      <c r="F2686" s="9" t="n">
        <v>171.1</v>
      </c>
    </row>
    <row r="2687">
      <c r="A2687" t="n">
        <v>547811</v>
      </c>
      <c r="B2687" s="12" t="n">
        <v>40627</v>
      </c>
      <c r="C2687" t="n">
        <v>17368</v>
      </c>
      <c r="D2687" t="n">
        <v>17</v>
      </c>
      <c r="E2687" t="n">
        <v>215</v>
      </c>
      <c r="F2687" s="9" t="n">
        <v>194.92</v>
      </c>
    </row>
    <row r="2688">
      <c r="A2688" t="n">
        <v>547812</v>
      </c>
      <c r="B2688" s="12" t="n">
        <v>40627</v>
      </c>
      <c r="C2688" t="n">
        <v>18102</v>
      </c>
      <c r="D2688" t="n">
        <v>4</v>
      </c>
      <c r="E2688" t="n">
        <v>1336</v>
      </c>
      <c r="F2688" s="9" t="n">
        <v>5513.32</v>
      </c>
    </row>
    <row r="2689">
      <c r="A2689" t="n">
        <v>547814</v>
      </c>
      <c r="B2689" s="12" t="n">
        <v>40627</v>
      </c>
      <c r="C2689" t="n">
        <v>13452</v>
      </c>
      <c r="D2689" t="n">
        <v>1</v>
      </c>
      <c r="E2689" t="n">
        <v>1</v>
      </c>
      <c r="F2689" s="9" t="n">
        <v>295</v>
      </c>
    </row>
    <row r="2690">
      <c r="A2690" t="n">
        <v>547816</v>
      </c>
      <c r="B2690" s="12" t="n">
        <v>40627</v>
      </c>
      <c r="C2690" t="n">
        <v>12748</v>
      </c>
      <c r="D2690" t="n">
        <v>9</v>
      </c>
      <c r="E2690" t="n">
        <v>9</v>
      </c>
      <c r="F2690" s="9" t="n">
        <v>25.25</v>
      </c>
    </row>
    <row r="2691">
      <c r="A2691" t="n">
        <v>547817</v>
      </c>
      <c r="B2691" s="12" t="n">
        <v>40627</v>
      </c>
      <c r="C2691" t="n">
        <v>17946</v>
      </c>
      <c r="D2691" t="n">
        <v>3</v>
      </c>
      <c r="E2691" t="n">
        <v>9</v>
      </c>
      <c r="F2691" s="9" t="n">
        <v>17.55</v>
      </c>
    </row>
    <row r="2692">
      <c r="A2692" t="n">
        <v>547818</v>
      </c>
      <c r="B2692" s="12" t="n">
        <v>40627</v>
      </c>
      <c r="C2692" t="n">
        <v>12748</v>
      </c>
      <c r="D2692" t="n">
        <v>11</v>
      </c>
      <c r="E2692" t="n">
        <v>33</v>
      </c>
      <c r="F2692" s="9" t="n">
        <v>76.2</v>
      </c>
    </row>
    <row r="2693">
      <c r="A2693" t="n">
        <v>547819</v>
      </c>
      <c r="B2693" s="12" t="n">
        <v>40627</v>
      </c>
      <c r="C2693" t="n">
        <v>12748</v>
      </c>
      <c r="D2693" t="n">
        <v>13</v>
      </c>
      <c r="E2693" t="n">
        <v>42</v>
      </c>
      <c r="F2693" s="9" t="n">
        <v>94.19</v>
      </c>
    </row>
    <row r="2694">
      <c r="A2694" t="n">
        <v>547820</v>
      </c>
      <c r="B2694" s="12" t="n">
        <v>40627</v>
      </c>
      <c r="C2694" t="n">
        <v>13743</v>
      </c>
      <c r="D2694" t="n">
        <v>6</v>
      </c>
      <c r="E2694" t="n">
        <v>156</v>
      </c>
      <c r="F2694" s="9" t="n">
        <v>141.72</v>
      </c>
    </row>
    <row r="2695">
      <c r="A2695" t="n">
        <v>547826</v>
      </c>
      <c r="B2695" s="12" t="n">
        <v>40627</v>
      </c>
      <c r="C2695" t="n">
        <v>18078</v>
      </c>
      <c r="D2695" t="n">
        <v>21</v>
      </c>
      <c r="E2695" t="n">
        <v>100</v>
      </c>
      <c r="F2695" s="9" t="n">
        <v>197.94</v>
      </c>
    </row>
    <row r="2696">
      <c r="A2696" t="n">
        <v>547828</v>
      </c>
      <c r="B2696" s="12" t="n">
        <v>40627</v>
      </c>
      <c r="C2696" t="n">
        <v>16618</v>
      </c>
      <c r="D2696" t="n">
        <v>9</v>
      </c>
      <c r="E2696" t="n">
        <v>242</v>
      </c>
      <c r="F2696" s="9" t="n">
        <v>354.66</v>
      </c>
    </row>
    <row r="2697">
      <c r="A2697" t="n">
        <v>547829</v>
      </c>
      <c r="B2697" s="12" t="n">
        <v>40627</v>
      </c>
      <c r="C2697" t="n">
        <v>16081</v>
      </c>
      <c r="D2697" t="n">
        <v>20</v>
      </c>
      <c r="E2697" t="n">
        <v>241</v>
      </c>
      <c r="F2697" s="9" t="n">
        <v>410.53</v>
      </c>
    </row>
    <row r="2698">
      <c r="A2698" t="n">
        <v>547832</v>
      </c>
      <c r="B2698" s="12" t="n">
        <v>40627</v>
      </c>
      <c r="C2698" t="n">
        <v>17511</v>
      </c>
      <c r="D2698" t="n">
        <v>22</v>
      </c>
      <c r="E2698" t="n">
        <v>2379</v>
      </c>
      <c r="F2698" s="9" t="n">
        <v>3962.06</v>
      </c>
    </row>
    <row r="2699">
      <c r="A2699" t="n">
        <v>547833</v>
      </c>
      <c r="B2699" s="12" t="n">
        <v>40627</v>
      </c>
      <c r="C2699" t="n">
        <v>16780</v>
      </c>
      <c r="D2699" t="n">
        <v>15</v>
      </c>
      <c r="E2699" t="n">
        <v>99</v>
      </c>
      <c r="F2699" s="9" t="n">
        <v>161.89</v>
      </c>
    </row>
    <row r="2700">
      <c r="A2700" t="n">
        <v>547834</v>
      </c>
      <c r="B2700" s="12" t="n">
        <v>40629</v>
      </c>
      <c r="C2700" t="n">
        <v>17937</v>
      </c>
      <c r="D2700" t="n">
        <v>7</v>
      </c>
      <c r="E2700" t="n">
        <v>252</v>
      </c>
      <c r="F2700" s="9" t="n">
        <v>633.6</v>
      </c>
    </row>
    <row r="2701">
      <c r="A2701" t="n">
        <v>547835</v>
      </c>
      <c r="B2701" s="12" t="n">
        <v>40629</v>
      </c>
      <c r="C2701" t="n">
        <v>15465</v>
      </c>
      <c r="D2701" t="n">
        <v>5</v>
      </c>
      <c r="E2701" t="n">
        <v>51</v>
      </c>
      <c r="F2701" s="9" t="n">
        <v>485.45</v>
      </c>
    </row>
    <row r="2702">
      <c r="A2702" t="n">
        <v>547837</v>
      </c>
      <c r="B2702" s="12" t="n">
        <v>40629</v>
      </c>
      <c r="C2702" t="n">
        <v>17243</v>
      </c>
      <c r="D2702" t="n">
        <v>14</v>
      </c>
      <c r="E2702" t="n">
        <v>119</v>
      </c>
      <c r="F2702" s="9" t="n">
        <v>266.55</v>
      </c>
    </row>
    <row r="2703">
      <c r="A2703" t="n">
        <v>547839</v>
      </c>
      <c r="B2703" s="12" t="n">
        <v>40629</v>
      </c>
      <c r="C2703" t="n">
        <v>12916</v>
      </c>
      <c r="D2703" t="n">
        <v>20</v>
      </c>
      <c r="E2703" t="n">
        <v>280</v>
      </c>
      <c r="F2703" s="9" t="n">
        <v>649.78</v>
      </c>
    </row>
    <row r="2704">
      <c r="A2704" t="n">
        <v>547840</v>
      </c>
      <c r="B2704" s="12" t="n">
        <v>40629</v>
      </c>
      <c r="C2704" t="n">
        <v>15133</v>
      </c>
      <c r="D2704" t="n">
        <v>7</v>
      </c>
      <c r="E2704" t="n">
        <v>206</v>
      </c>
      <c r="F2704" s="9" t="n">
        <v>324.7</v>
      </c>
    </row>
    <row r="2705">
      <c r="A2705" t="n">
        <v>547841</v>
      </c>
      <c r="B2705" s="12" t="n">
        <v>40629</v>
      </c>
      <c r="C2705" t="n">
        <v>16923</v>
      </c>
      <c r="D2705" t="n">
        <v>39</v>
      </c>
      <c r="E2705" t="n">
        <v>298</v>
      </c>
      <c r="F2705" s="9" t="n">
        <v>520.13</v>
      </c>
    </row>
    <row r="2706">
      <c r="A2706" t="n">
        <v>547842</v>
      </c>
      <c r="B2706" s="12" t="n">
        <v>40629</v>
      </c>
      <c r="C2706" t="n">
        <v>13875</v>
      </c>
      <c r="D2706" t="n">
        <v>12</v>
      </c>
      <c r="E2706" t="n">
        <v>168</v>
      </c>
      <c r="F2706" s="9" t="n">
        <v>343.03</v>
      </c>
    </row>
    <row r="2707">
      <c r="A2707" t="n">
        <v>547843</v>
      </c>
      <c r="B2707" s="12" t="n">
        <v>40629</v>
      </c>
      <c r="C2707" t="n">
        <v>18273</v>
      </c>
      <c r="D2707" t="n">
        <v>1</v>
      </c>
      <c r="E2707" t="n">
        <v>20</v>
      </c>
      <c r="F2707" s="9" t="n">
        <v>51</v>
      </c>
    </row>
    <row r="2708">
      <c r="A2708" t="n">
        <v>547844</v>
      </c>
      <c r="B2708" s="12" t="n">
        <v>40629</v>
      </c>
      <c r="C2708" t="n">
        <v>15045</v>
      </c>
      <c r="D2708" t="n">
        <v>4</v>
      </c>
      <c r="E2708" t="n">
        <v>38</v>
      </c>
      <c r="F2708" s="9" t="n">
        <v>388.9</v>
      </c>
    </row>
    <row r="2709">
      <c r="A2709" t="n">
        <v>547845</v>
      </c>
      <c r="B2709" s="12" t="n">
        <v>40629</v>
      </c>
      <c r="C2709" t="n">
        <v>16434</v>
      </c>
      <c r="D2709" t="n">
        <v>4</v>
      </c>
      <c r="E2709" t="n">
        <v>57</v>
      </c>
      <c r="F2709" s="9" t="n">
        <v>121.95</v>
      </c>
    </row>
    <row r="2710">
      <c r="A2710" t="n">
        <v>547846</v>
      </c>
      <c r="B2710" s="12" t="n">
        <v>40629</v>
      </c>
      <c r="C2710" t="n">
        <v>18071</v>
      </c>
      <c r="D2710" t="n">
        <v>11</v>
      </c>
      <c r="E2710" t="n">
        <v>103</v>
      </c>
      <c r="F2710" s="9" t="n">
        <v>194.05</v>
      </c>
    </row>
    <row r="2711">
      <c r="A2711" t="n">
        <v>547850</v>
      </c>
      <c r="B2711" s="12" t="n">
        <v>40629</v>
      </c>
      <c r="C2711" t="n">
        <v>14472</v>
      </c>
      <c r="D2711" t="n">
        <v>62</v>
      </c>
      <c r="E2711" t="n">
        <v>216</v>
      </c>
      <c r="F2711" s="9" t="n">
        <v>311.57</v>
      </c>
    </row>
    <row r="2712">
      <c r="A2712" t="n">
        <v>547860</v>
      </c>
      <c r="B2712" s="12" t="n">
        <v>40629</v>
      </c>
      <c r="C2712" t="n">
        <v>17625</v>
      </c>
      <c r="D2712" t="n">
        <v>93</v>
      </c>
      <c r="E2712" t="n">
        <v>373</v>
      </c>
      <c r="F2712" s="9" t="n">
        <v>542.03</v>
      </c>
    </row>
    <row r="2713">
      <c r="A2713" t="n">
        <v>547861</v>
      </c>
      <c r="B2713" s="12" t="n">
        <v>40629</v>
      </c>
      <c r="C2713" t="n">
        <v>16701</v>
      </c>
      <c r="D2713" t="n">
        <v>10</v>
      </c>
      <c r="E2713" t="n">
        <v>232</v>
      </c>
      <c r="F2713" s="9" t="n">
        <v>353.3</v>
      </c>
    </row>
    <row r="2714">
      <c r="A2714" t="n">
        <v>547862</v>
      </c>
      <c r="B2714" s="12" t="n">
        <v>40629</v>
      </c>
      <c r="C2714" t="n">
        <v>12841</v>
      </c>
      <c r="D2714" t="n">
        <v>21</v>
      </c>
      <c r="E2714" t="n">
        <v>121</v>
      </c>
      <c r="F2714" s="9" t="n">
        <v>190.5</v>
      </c>
    </row>
    <row r="2715">
      <c r="A2715" t="n">
        <v>547864</v>
      </c>
      <c r="B2715" s="12" t="n">
        <v>40629</v>
      </c>
      <c r="C2715" t="n">
        <v>15716</v>
      </c>
      <c r="D2715" t="n">
        <v>20</v>
      </c>
      <c r="E2715" t="n">
        <v>101</v>
      </c>
      <c r="F2715" s="9" t="n">
        <v>115.26</v>
      </c>
    </row>
    <row r="2716">
      <c r="A2716" t="n">
        <v>547866</v>
      </c>
      <c r="B2716" s="12" t="n">
        <v>40629</v>
      </c>
      <c r="C2716" t="n">
        <v>14878</v>
      </c>
      <c r="D2716" t="n">
        <v>14</v>
      </c>
      <c r="E2716" t="n">
        <v>181</v>
      </c>
      <c r="F2716" s="9" t="n">
        <v>197.89</v>
      </c>
    </row>
    <row r="2717">
      <c r="A2717" t="n">
        <v>547867</v>
      </c>
      <c r="B2717" s="12" t="n">
        <v>40629</v>
      </c>
      <c r="C2717" t="n">
        <v>13357</v>
      </c>
      <c r="D2717" t="n">
        <v>89</v>
      </c>
      <c r="E2717" t="n">
        <v>321</v>
      </c>
      <c r="F2717" s="9" t="n">
        <v>609.4</v>
      </c>
    </row>
    <row r="2718">
      <c r="A2718" t="n">
        <v>547870</v>
      </c>
      <c r="B2718" s="12" t="n">
        <v>40629</v>
      </c>
      <c r="C2718" t="n">
        <v>13668</v>
      </c>
      <c r="D2718" t="n">
        <v>20</v>
      </c>
      <c r="E2718" t="n">
        <v>75</v>
      </c>
      <c r="F2718" s="9" t="n">
        <v>173.77</v>
      </c>
    </row>
    <row r="2719">
      <c r="A2719" t="n">
        <v>547871</v>
      </c>
      <c r="B2719" s="12" t="n">
        <v>40629</v>
      </c>
      <c r="C2719" t="n">
        <v>16931</v>
      </c>
      <c r="D2719" t="n">
        <v>51</v>
      </c>
      <c r="E2719" t="n">
        <v>158</v>
      </c>
      <c r="F2719" s="9" t="n">
        <v>277.43</v>
      </c>
    </row>
    <row r="2720">
      <c r="A2720" t="n">
        <v>547872</v>
      </c>
      <c r="B2720" s="12" t="n">
        <v>40629</v>
      </c>
      <c r="C2720" t="n">
        <v>16777</v>
      </c>
      <c r="D2720" t="n">
        <v>37</v>
      </c>
      <c r="E2720" t="n">
        <v>48</v>
      </c>
      <c r="F2720" s="9" t="n">
        <v>173.52</v>
      </c>
    </row>
    <row r="2721">
      <c r="A2721" t="n">
        <v>547873</v>
      </c>
      <c r="B2721" s="12" t="n">
        <v>40629</v>
      </c>
      <c r="C2721" t="n">
        <v>13240</v>
      </c>
      <c r="D2721" t="n">
        <v>22</v>
      </c>
      <c r="E2721" t="n">
        <v>73</v>
      </c>
      <c r="F2721" s="9" t="n">
        <v>203.39</v>
      </c>
    </row>
    <row r="2722">
      <c r="A2722" t="n">
        <v>547874</v>
      </c>
      <c r="B2722" s="12" t="n">
        <v>40629</v>
      </c>
      <c r="C2722" t="n">
        <v>14476</v>
      </c>
      <c r="D2722" t="n">
        <v>17</v>
      </c>
      <c r="E2722" t="n">
        <v>110</v>
      </c>
      <c r="F2722" s="9" t="n">
        <v>193</v>
      </c>
    </row>
    <row r="2723">
      <c r="A2723" t="n">
        <v>547875</v>
      </c>
      <c r="B2723" s="12" t="n">
        <v>40629</v>
      </c>
      <c r="C2723" t="n">
        <v>13408</v>
      </c>
      <c r="D2723" t="n">
        <v>13</v>
      </c>
      <c r="E2723" t="n">
        <v>350</v>
      </c>
      <c r="F2723" s="9" t="n">
        <v>612.38</v>
      </c>
    </row>
    <row r="2724">
      <c r="A2724" t="n">
        <v>547876</v>
      </c>
      <c r="B2724" s="12" t="n">
        <v>40629</v>
      </c>
      <c r="C2724" t="n">
        <v>16638</v>
      </c>
      <c r="D2724" t="n">
        <v>11</v>
      </c>
      <c r="E2724" t="n">
        <v>38</v>
      </c>
      <c r="F2724" s="9" t="n">
        <v>254</v>
      </c>
    </row>
    <row r="2725">
      <c r="A2725" t="n">
        <v>547877</v>
      </c>
      <c r="B2725" s="12" t="n">
        <v>40629</v>
      </c>
      <c r="C2725" t="n">
        <v>14573</v>
      </c>
      <c r="D2725" t="n">
        <v>20</v>
      </c>
      <c r="E2725" t="n">
        <v>41</v>
      </c>
      <c r="F2725" s="9" t="n">
        <v>165.83</v>
      </c>
    </row>
    <row r="2726">
      <c r="A2726" t="n">
        <v>547878</v>
      </c>
      <c r="B2726" s="12" t="n">
        <v>40629</v>
      </c>
      <c r="C2726" t="n">
        <v>15939</v>
      </c>
      <c r="D2726" t="n">
        <v>3</v>
      </c>
      <c r="E2726" t="n">
        <v>170</v>
      </c>
      <c r="F2726" s="9" t="n">
        <v>131.3</v>
      </c>
    </row>
    <row r="2727">
      <c r="A2727" t="n">
        <v>547879</v>
      </c>
      <c r="B2727" s="12" t="n">
        <v>40629</v>
      </c>
      <c r="C2727" t="n">
        <v>12877</v>
      </c>
      <c r="D2727" t="n">
        <v>5</v>
      </c>
      <c r="E2727" t="n">
        <v>60</v>
      </c>
      <c r="F2727" s="9" t="n">
        <v>83.16</v>
      </c>
    </row>
    <row r="2728">
      <c r="A2728" t="n">
        <v>547880</v>
      </c>
      <c r="B2728" s="12" t="n">
        <v>40629</v>
      </c>
      <c r="C2728" t="n">
        <v>15426</v>
      </c>
      <c r="D2728" t="n">
        <v>34</v>
      </c>
      <c r="E2728" t="n">
        <v>106</v>
      </c>
      <c r="F2728" s="9" t="n">
        <v>251.56</v>
      </c>
    </row>
    <row r="2729">
      <c r="A2729" t="n">
        <v>547881</v>
      </c>
      <c r="B2729" s="12" t="n">
        <v>40629</v>
      </c>
      <c r="C2729" t="n">
        <v>13110</v>
      </c>
      <c r="D2729" t="n">
        <v>32</v>
      </c>
      <c r="E2729" t="n">
        <v>67</v>
      </c>
      <c r="F2729" s="9" t="n">
        <v>192.34</v>
      </c>
    </row>
    <row r="2730">
      <c r="A2730" t="n">
        <v>547883</v>
      </c>
      <c r="B2730" s="12" t="n">
        <v>40630</v>
      </c>
      <c r="C2730" t="n">
        <v>14755</v>
      </c>
      <c r="D2730" t="n">
        <v>17</v>
      </c>
      <c r="E2730" t="n">
        <v>184</v>
      </c>
      <c r="F2730" s="9" t="n">
        <v>307.76</v>
      </c>
    </row>
    <row r="2731">
      <c r="A2731" t="n">
        <v>547884</v>
      </c>
      <c r="B2731" s="12" t="n">
        <v>40630</v>
      </c>
      <c r="C2731" t="n">
        <v>13481</v>
      </c>
      <c r="D2731" t="n">
        <v>43</v>
      </c>
      <c r="E2731" t="n">
        <v>471</v>
      </c>
      <c r="F2731" s="9" t="n">
        <v>665.28</v>
      </c>
    </row>
    <row r="2732">
      <c r="A2732" t="n">
        <v>547885</v>
      </c>
      <c r="B2732" s="12" t="n">
        <v>40630</v>
      </c>
      <c r="C2732" t="n">
        <v>17314</v>
      </c>
      <c r="D2732" t="n">
        <v>7</v>
      </c>
      <c r="E2732" t="n">
        <v>88</v>
      </c>
      <c r="F2732" s="9" t="n">
        <v>220.8</v>
      </c>
    </row>
    <row r="2733">
      <c r="A2733" t="n">
        <v>547886</v>
      </c>
      <c r="B2733" s="12" t="n">
        <v>40630</v>
      </c>
      <c r="C2733" t="n">
        <v>13652</v>
      </c>
      <c r="D2733" t="n">
        <v>20</v>
      </c>
      <c r="E2733" t="n">
        <v>178</v>
      </c>
      <c r="F2733" s="9" t="n">
        <v>329.44</v>
      </c>
    </row>
    <row r="2734">
      <c r="A2734" t="n">
        <v>547887</v>
      </c>
      <c r="B2734" s="12" t="n">
        <v>40630</v>
      </c>
      <c r="C2734" t="n">
        <v>16245</v>
      </c>
      <c r="D2734" t="n">
        <v>30</v>
      </c>
      <c r="E2734" t="n">
        <v>258</v>
      </c>
      <c r="F2734" s="9" t="n">
        <v>453.98</v>
      </c>
    </row>
    <row r="2735">
      <c r="A2735" t="n">
        <v>547888</v>
      </c>
      <c r="B2735" s="12" t="n">
        <v>40630</v>
      </c>
      <c r="C2735" t="n">
        <v>13368</v>
      </c>
      <c r="D2735" t="n">
        <v>27</v>
      </c>
      <c r="E2735" t="n">
        <v>314</v>
      </c>
      <c r="F2735" s="9" t="n">
        <v>538</v>
      </c>
    </row>
    <row r="2736">
      <c r="A2736" t="n">
        <v>547890</v>
      </c>
      <c r="B2736" s="12" t="n">
        <v>40630</v>
      </c>
      <c r="C2736" t="n">
        <v>17227</v>
      </c>
      <c r="D2736" t="n">
        <v>6</v>
      </c>
      <c r="E2736" t="n">
        <v>100</v>
      </c>
      <c r="F2736" s="9" t="n">
        <v>223.9</v>
      </c>
    </row>
    <row r="2737">
      <c r="A2737" t="n">
        <v>547891</v>
      </c>
      <c r="B2737" s="12" t="n">
        <v>40630</v>
      </c>
      <c r="C2737" t="n">
        <v>13266</v>
      </c>
      <c r="D2737" t="n">
        <v>19</v>
      </c>
      <c r="E2737" t="n">
        <v>401</v>
      </c>
      <c r="F2737" s="9" t="n">
        <v>302.22</v>
      </c>
    </row>
    <row r="2738">
      <c r="A2738" t="n">
        <v>547893</v>
      </c>
      <c r="B2738" s="12" t="n">
        <v>40630</v>
      </c>
      <c r="C2738" t="n">
        <v>13552</v>
      </c>
      <c r="D2738" t="n">
        <v>5</v>
      </c>
      <c r="E2738" t="n">
        <v>23</v>
      </c>
      <c r="F2738" s="9" t="n">
        <v>191.25</v>
      </c>
    </row>
    <row r="2739">
      <c r="A2739" t="n">
        <v>547894</v>
      </c>
      <c r="B2739" s="12" t="n">
        <v>40630</v>
      </c>
      <c r="C2739" t="n">
        <v>13552</v>
      </c>
      <c r="D2739" t="n">
        <v>9</v>
      </c>
      <c r="E2739" t="n">
        <v>160</v>
      </c>
      <c r="F2739" s="9" t="n">
        <v>277.8</v>
      </c>
    </row>
    <row r="2740">
      <c r="A2740" t="n">
        <v>547895</v>
      </c>
      <c r="B2740" s="12" t="n">
        <v>40630</v>
      </c>
      <c r="C2740" t="n">
        <v>18118</v>
      </c>
      <c r="D2740" t="n">
        <v>24</v>
      </c>
      <c r="E2740" t="n">
        <v>42</v>
      </c>
      <c r="F2740" s="9" t="n">
        <v>113.14</v>
      </c>
    </row>
    <row r="2741">
      <c r="A2741" t="n">
        <v>547896</v>
      </c>
      <c r="B2741" s="12" t="n">
        <v>40630</v>
      </c>
      <c r="C2741" t="n">
        <v>17841</v>
      </c>
      <c r="D2741" t="n">
        <v>60</v>
      </c>
      <c r="E2741" t="n">
        <v>119</v>
      </c>
      <c r="F2741" s="9" t="n">
        <v>246.61</v>
      </c>
    </row>
    <row r="2742">
      <c r="A2742" t="n">
        <v>547898</v>
      </c>
      <c r="B2742" s="12" t="n">
        <v>40630</v>
      </c>
      <c r="C2742" t="n">
        <v>16523</v>
      </c>
      <c r="D2742" t="n">
        <v>14</v>
      </c>
      <c r="E2742" t="n">
        <v>108</v>
      </c>
      <c r="F2742" s="9" t="n">
        <v>374.7</v>
      </c>
    </row>
    <row r="2743">
      <c r="A2743" t="n">
        <v>547900</v>
      </c>
      <c r="B2743" s="12" t="n">
        <v>40630</v>
      </c>
      <c r="C2743" t="n">
        <v>13649</v>
      </c>
      <c r="D2743" t="n">
        <v>8</v>
      </c>
      <c r="E2743" t="n">
        <v>72</v>
      </c>
      <c r="F2743" s="9" t="n">
        <v>148.8</v>
      </c>
    </row>
    <row r="2744">
      <c r="A2744" t="n">
        <v>547902</v>
      </c>
      <c r="B2744" s="12" t="n">
        <v>40630</v>
      </c>
      <c r="C2744" t="n">
        <v>17765</v>
      </c>
      <c r="D2744" t="n">
        <v>19</v>
      </c>
      <c r="E2744" t="n">
        <v>44</v>
      </c>
      <c r="F2744" s="9" t="n">
        <v>121.25</v>
      </c>
    </row>
    <row r="2745">
      <c r="A2745" t="n">
        <v>547903</v>
      </c>
      <c r="B2745" s="12" t="n">
        <v>40630</v>
      </c>
      <c r="C2745" t="n">
        <v>15039</v>
      </c>
      <c r="D2745" t="n">
        <v>36</v>
      </c>
      <c r="E2745" t="n">
        <v>245</v>
      </c>
      <c r="F2745" s="9" t="n">
        <v>407.09</v>
      </c>
    </row>
    <row r="2746">
      <c r="A2746" t="n">
        <v>547906</v>
      </c>
      <c r="B2746" s="12" t="n">
        <v>40630</v>
      </c>
      <c r="C2746" t="n">
        <v>14410</v>
      </c>
      <c r="D2746" t="n">
        <v>65</v>
      </c>
      <c r="E2746" t="n">
        <v>123</v>
      </c>
      <c r="F2746" s="9" t="n">
        <v>209.27</v>
      </c>
    </row>
    <row r="2747">
      <c r="A2747" t="n">
        <v>547907</v>
      </c>
      <c r="B2747" s="12" t="n">
        <v>40630</v>
      </c>
      <c r="C2747" t="n">
        <v>15083</v>
      </c>
      <c r="D2747" t="n">
        <v>5</v>
      </c>
      <c r="E2747" t="n">
        <v>38</v>
      </c>
      <c r="F2747" s="9" t="n">
        <v>88.2</v>
      </c>
    </row>
    <row r="2748">
      <c r="A2748" t="n">
        <v>547909</v>
      </c>
      <c r="B2748" s="12" t="n">
        <v>40630</v>
      </c>
      <c r="C2748" t="n">
        <v>15033</v>
      </c>
      <c r="D2748" t="n">
        <v>34</v>
      </c>
      <c r="E2748" t="n">
        <v>117</v>
      </c>
      <c r="F2748" s="9" t="n">
        <v>179.73</v>
      </c>
    </row>
    <row r="2749">
      <c r="A2749" t="n">
        <v>547910</v>
      </c>
      <c r="B2749" s="12" t="n">
        <v>40630</v>
      </c>
      <c r="C2749" t="n">
        <v>14159</v>
      </c>
      <c r="D2749" t="n">
        <v>116</v>
      </c>
      <c r="E2749" t="n">
        <v>395</v>
      </c>
      <c r="F2749" s="9" t="n">
        <v>455.28</v>
      </c>
    </row>
    <row r="2750">
      <c r="A2750" t="n">
        <v>547911</v>
      </c>
      <c r="B2750" s="12" t="n">
        <v>40630</v>
      </c>
      <c r="C2750" t="n">
        <v>14127</v>
      </c>
      <c r="D2750" t="n">
        <v>9</v>
      </c>
      <c r="E2750" t="n">
        <v>36</v>
      </c>
      <c r="F2750" s="9" t="n">
        <v>137.6</v>
      </c>
    </row>
    <row r="2751">
      <c r="A2751" t="n">
        <v>547912</v>
      </c>
      <c r="B2751" s="12" t="n">
        <v>40630</v>
      </c>
      <c r="C2751" t="n">
        <v>18010</v>
      </c>
      <c r="D2751" t="n">
        <v>14</v>
      </c>
      <c r="E2751" t="n">
        <v>60</v>
      </c>
      <c r="F2751" s="9" t="n">
        <v>174.8</v>
      </c>
    </row>
    <row r="2752">
      <c r="A2752" t="n">
        <v>547918</v>
      </c>
      <c r="B2752" s="12" t="n">
        <v>40630</v>
      </c>
      <c r="C2752" t="n">
        <v>15249</v>
      </c>
      <c r="D2752" t="n">
        <v>60</v>
      </c>
      <c r="E2752" t="n">
        <v>478</v>
      </c>
      <c r="F2752" s="9" t="n">
        <v>1001.82</v>
      </c>
    </row>
    <row r="2753">
      <c r="A2753" t="n">
        <v>547919</v>
      </c>
      <c r="B2753" s="12" t="n">
        <v>40630</v>
      </c>
      <c r="C2753" t="n">
        <v>13760</v>
      </c>
      <c r="D2753" t="n">
        <v>28</v>
      </c>
      <c r="E2753" t="n">
        <v>96</v>
      </c>
      <c r="F2753" s="9" t="n">
        <v>135.09</v>
      </c>
    </row>
    <row r="2754">
      <c r="A2754" t="n">
        <v>547920</v>
      </c>
      <c r="B2754" s="12" t="n">
        <v>40630</v>
      </c>
      <c r="C2754" t="n">
        <v>14730</v>
      </c>
      <c r="D2754" t="n">
        <v>24</v>
      </c>
      <c r="E2754" t="n">
        <v>87</v>
      </c>
      <c r="F2754" s="9" t="n">
        <v>116.41</v>
      </c>
    </row>
    <row r="2755">
      <c r="A2755" t="n">
        <v>547921</v>
      </c>
      <c r="B2755" s="12" t="n">
        <v>40630</v>
      </c>
      <c r="C2755" t="n">
        <v>14766</v>
      </c>
      <c r="D2755" t="n">
        <v>39</v>
      </c>
      <c r="E2755" t="n">
        <v>466</v>
      </c>
      <c r="F2755" s="9" t="n">
        <v>628.66</v>
      </c>
    </row>
    <row r="2756">
      <c r="A2756" t="n">
        <v>547922</v>
      </c>
      <c r="B2756" s="12" t="n">
        <v>40630</v>
      </c>
      <c r="C2756" t="n">
        <v>15624</v>
      </c>
      <c r="D2756" t="n">
        <v>10</v>
      </c>
      <c r="E2756" t="n">
        <v>54</v>
      </c>
      <c r="F2756" s="9" t="n">
        <v>183.9</v>
      </c>
    </row>
    <row r="2757">
      <c r="A2757" t="n">
        <v>547923</v>
      </c>
      <c r="B2757" s="12" t="n">
        <v>40630</v>
      </c>
      <c r="C2757" t="n">
        <v>14344</v>
      </c>
      <c r="D2757" t="n">
        <v>4</v>
      </c>
      <c r="E2757" t="n">
        <v>23</v>
      </c>
      <c r="F2757" s="9" t="n">
        <v>82.55</v>
      </c>
    </row>
    <row r="2758">
      <c r="A2758" t="n">
        <v>547924</v>
      </c>
      <c r="B2758" s="12" t="n">
        <v>40630</v>
      </c>
      <c r="C2758" t="n">
        <v>17749</v>
      </c>
      <c r="D2758" t="n">
        <v>22</v>
      </c>
      <c r="E2758" t="n">
        <v>257</v>
      </c>
      <c r="F2758" s="9" t="n">
        <v>369.01</v>
      </c>
    </row>
    <row r="2759">
      <c r="A2759" t="n">
        <v>547935</v>
      </c>
      <c r="B2759" s="12" t="n">
        <v>40630</v>
      </c>
      <c r="C2759" t="n">
        <v>15874</v>
      </c>
      <c r="D2759" t="n">
        <v>8</v>
      </c>
      <c r="E2759" t="n">
        <v>44</v>
      </c>
      <c r="F2759" s="9" t="n">
        <v>240.35</v>
      </c>
    </row>
    <row r="2760">
      <c r="A2760" t="n">
        <v>547936</v>
      </c>
      <c r="B2760" s="12" t="n">
        <v>40630</v>
      </c>
      <c r="C2760" t="n">
        <v>15874</v>
      </c>
      <c r="D2760" t="n">
        <v>12</v>
      </c>
      <c r="E2760" t="n">
        <v>23</v>
      </c>
      <c r="F2760" s="9" t="n">
        <v>56.05</v>
      </c>
    </row>
    <row r="2761">
      <c r="A2761" t="n">
        <v>547937</v>
      </c>
      <c r="B2761" s="12" t="n">
        <v>40630</v>
      </c>
      <c r="C2761" t="n">
        <v>15068</v>
      </c>
      <c r="D2761" t="n">
        <v>39</v>
      </c>
      <c r="E2761" t="n">
        <v>130</v>
      </c>
      <c r="F2761" s="9" t="n">
        <v>239.96</v>
      </c>
    </row>
    <row r="2762">
      <c r="A2762" t="n">
        <v>547938</v>
      </c>
      <c r="B2762" s="12" t="n">
        <v>40630</v>
      </c>
      <c r="C2762" t="n">
        <v>13901</v>
      </c>
      <c r="D2762" t="n">
        <v>23</v>
      </c>
      <c r="E2762" t="n">
        <v>244</v>
      </c>
      <c r="F2762" s="9" t="n">
        <v>433.9</v>
      </c>
    </row>
    <row r="2763">
      <c r="A2763" t="n">
        <v>547939</v>
      </c>
      <c r="B2763" s="12" t="n">
        <v>40630</v>
      </c>
      <c r="C2763" t="n">
        <v>15611</v>
      </c>
      <c r="D2763" t="n">
        <v>1</v>
      </c>
      <c r="E2763" t="n">
        <v>10</v>
      </c>
      <c r="F2763" s="9" t="n">
        <v>127.5</v>
      </c>
    </row>
    <row r="2764">
      <c r="A2764" t="n">
        <v>547940</v>
      </c>
      <c r="B2764" s="12" t="n">
        <v>40630</v>
      </c>
      <c r="C2764" t="n">
        <v>16814</v>
      </c>
      <c r="D2764" t="n">
        <v>22</v>
      </c>
      <c r="E2764" t="n">
        <v>163</v>
      </c>
      <c r="F2764" s="9" t="n">
        <v>430.23</v>
      </c>
    </row>
    <row r="2765">
      <c r="A2765" t="n">
        <v>547941</v>
      </c>
      <c r="B2765" s="12" t="n">
        <v>40630</v>
      </c>
      <c r="C2765" t="n">
        <v>16692</v>
      </c>
      <c r="D2765" t="n">
        <v>1</v>
      </c>
      <c r="E2765" t="n">
        <v>150</v>
      </c>
      <c r="F2765" s="9" t="n">
        <v>1117.5</v>
      </c>
    </row>
    <row r="2766">
      <c r="A2766" t="n">
        <v>547942</v>
      </c>
      <c r="B2766" s="12" t="n">
        <v>40630</v>
      </c>
      <c r="C2766" t="n">
        <v>14538</v>
      </c>
      <c r="D2766" t="n">
        <v>3</v>
      </c>
      <c r="E2766" t="n">
        <v>30</v>
      </c>
      <c r="F2766" s="9" t="n">
        <v>106.5</v>
      </c>
    </row>
    <row r="2767">
      <c r="A2767" t="n">
        <v>547944</v>
      </c>
      <c r="B2767" s="12" t="n">
        <v>40630</v>
      </c>
      <c r="C2767" t="n">
        <v>12971</v>
      </c>
      <c r="D2767" t="n">
        <v>3</v>
      </c>
      <c r="E2767" t="n">
        <v>49</v>
      </c>
      <c r="F2767" s="9" t="n">
        <v>106.95</v>
      </c>
    </row>
    <row r="2768">
      <c r="A2768" t="n">
        <v>547945</v>
      </c>
      <c r="B2768" s="12" t="n">
        <v>40630</v>
      </c>
      <c r="C2768" t="n">
        <v>14851</v>
      </c>
      <c r="D2768" t="n">
        <v>14</v>
      </c>
      <c r="E2768" t="n">
        <v>139</v>
      </c>
      <c r="F2768" s="9" t="n">
        <v>206.13</v>
      </c>
    </row>
    <row r="2769">
      <c r="A2769" t="n">
        <v>547946</v>
      </c>
      <c r="B2769" s="12" t="n">
        <v>40630</v>
      </c>
      <c r="C2769" t="n">
        <v>12971</v>
      </c>
      <c r="D2769" t="n">
        <v>3</v>
      </c>
      <c r="E2769" t="n">
        <v>36</v>
      </c>
      <c r="F2769" s="9" t="n">
        <v>116.4</v>
      </c>
    </row>
    <row r="2770">
      <c r="A2770" t="n">
        <v>547947</v>
      </c>
      <c r="B2770" s="12" t="n">
        <v>40630</v>
      </c>
      <c r="C2770" t="n">
        <v>15032</v>
      </c>
      <c r="D2770" t="n">
        <v>22</v>
      </c>
      <c r="E2770" t="n">
        <v>1310</v>
      </c>
      <c r="F2770" s="9" t="n">
        <v>2188.5</v>
      </c>
    </row>
    <row r="2771">
      <c r="A2771" t="n">
        <v>547949</v>
      </c>
      <c r="B2771" s="12" t="n">
        <v>40630</v>
      </c>
      <c r="C2771" t="n">
        <v>14021</v>
      </c>
      <c r="D2771" t="n">
        <v>3</v>
      </c>
      <c r="E2771" t="n">
        <v>54</v>
      </c>
      <c r="F2771" s="9" t="n">
        <v>198.9</v>
      </c>
    </row>
    <row r="2772">
      <c r="A2772" t="n">
        <v>547960</v>
      </c>
      <c r="B2772" s="12" t="n">
        <v>40630</v>
      </c>
      <c r="C2772" t="n">
        <v>15644</v>
      </c>
      <c r="D2772" t="n">
        <v>45</v>
      </c>
      <c r="E2772" t="n">
        <v>95</v>
      </c>
      <c r="F2772" s="9" t="n">
        <v>184.57</v>
      </c>
    </row>
    <row r="2773">
      <c r="A2773" t="n">
        <v>547962</v>
      </c>
      <c r="B2773" s="12" t="n">
        <v>40630</v>
      </c>
      <c r="C2773" t="n">
        <v>12957</v>
      </c>
      <c r="D2773" t="n">
        <v>24</v>
      </c>
      <c r="E2773" t="n">
        <v>251</v>
      </c>
      <c r="F2773" s="9" t="n">
        <v>330.51</v>
      </c>
    </row>
    <row r="2774">
      <c r="A2774" t="n">
        <v>547963</v>
      </c>
      <c r="B2774" s="12" t="n">
        <v>40630</v>
      </c>
      <c r="C2774" t="n">
        <v>13037</v>
      </c>
      <c r="D2774" t="n">
        <v>15</v>
      </c>
      <c r="E2774" t="n">
        <v>158</v>
      </c>
      <c r="F2774" s="9" t="n">
        <v>250.42</v>
      </c>
    </row>
    <row r="2775">
      <c r="A2775" t="n">
        <v>547965</v>
      </c>
      <c r="B2775" s="12" t="n">
        <v>40630</v>
      </c>
      <c r="C2775" t="n">
        <v>15809</v>
      </c>
      <c r="D2775" t="n">
        <v>4</v>
      </c>
      <c r="E2775" t="n">
        <v>58</v>
      </c>
      <c r="F2775" s="9" t="n">
        <v>63.42</v>
      </c>
    </row>
    <row r="2776">
      <c r="A2776" t="n">
        <v>547969</v>
      </c>
      <c r="B2776" s="12" t="n">
        <v>40630</v>
      </c>
      <c r="C2776" t="n">
        <v>17238</v>
      </c>
      <c r="D2776" t="n">
        <v>37</v>
      </c>
      <c r="E2776" t="n">
        <v>139</v>
      </c>
      <c r="F2776" s="9" t="n">
        <v>245.66</v>
      </c>
    </row>
    <row r="2777">
      <c r="A2777" t="n">
        <v>547970</v>
      </c>
      <c r="B2777" s="12" t="n">
        <v>40630</v>
      </c>
      <c r="C2777" t="n">
        <v>17238</v>
      </c>
      <c r="D2777" t="n">
        <v>1</v>
      </c>
      <c r="E2777" t="n">
        <v>1</v>
      </c>
      <c r="F2777" s="9" t="n">
        <v>4.95</v>
      </c>
    </row>
    <row r="2778">
      <c r="A2778" t="n">
        <v>547971</v>
      </c>
      <c r="B2778" s="12" t="n">
        <v>40630</v>
      </c>
      <c r="C2778" t="n">
        <v>17917</v>
      </c>
      <c r="D2778" t="n">
        <v>36</v>
      </c>
      <c r="E2778" t="n">
        <v>75</v>
      </c>
      <c r="F2778" s="9" t="n">
        <v>119.55</v>
      </c>
    </row>
    <row r="2779">
      <c r="A2779" t="n">
        <v>547985</v>
      </c>
      <c r="B2779" s="12" t="n">
        <v>40631</v>
      </c>
      <c r="C2779" t="n">
        <v>16455</v>
      </c>
      <c r="D2779" t="n">
        <v>19</v>
      </c>
      <c r="E2779" t="n">
        <v>196</v>
      </c>
      <c r="F2779" s="9" t="n">
        <v>413.7</v>
      </c>
    </row>
    <row r="2780">
      <c r="A2780" t="n">
        <v>547986</v>
      </c>
      <c r="B2780" s="12" t="n">
        <v>40631</v>
      </c>
      <c r="C2780" t="n">
        <v>18177</v>
      </c>
      <c r="D2780" t="n">
        <v>10</v>
      </c>
      <c r="E2780" t="n">
        <v>79</v>
      </c>
      <c r="F2780" s="9" t="n">
        <v>169.05</v>
      </c>
    </row>
    <row r="2781">
      <c r="A2781" t="n">
        <v>547987</v>
      </c>
      <c r="B2781" s="12" t="n">
        <v>40631</v>
      </c>
      <c r="C2781" t="n">
        <v>17428</v>
      </c>
      <c r="D2781" t="n">
        <v>29</v>
      </c>
      <c r="E2781" t="n">
        <v>436</v>
      </c>
      <c r="F2781" s="9" t="n">
        <v>444.52</v>
      </c>
    </row>
    <row r="2782">
      <c r="A2782" t="n">
        <v>547990</v>
      </c>
      <c r="B2782" s="12" t="n">
        <v>40631</v>
      </c>
      <c r="C2782" t="n">
        <v>15589</v>
      </c>
      <c r="D2782" t="n">
        <v>16</v>
      </c>
      <c r="E2782" t="n">
        <v>94</v>
      </c>
      <c r="F2782" s="9" t="n">
        <v>263.58</v>
      </c>
    </row>
    <row r="2783">
      <c r="A2783" t="n">
        <v>547991</v>
      </c>
      <c r="B2783" s="12" t="n">
        <v>40631</v>
      </c>
      <c r="C2783" t="n">
        <v>15589</v>
      </c>
      <c r="D2783" t="n">
        <v>1</v>
      </c>
      <c r="E2783" t="n">
        <v>24</v>
      </c>
      <c r="F2783" s="9" t="n">
        <v>30</v>
      </c>
    </row>
    <row r="2784">
      <c r="A2784" t="n">
        <v>548003</v>
      </c>
      <c r="B2784" s="12" t="n">
        <v>40631</v>
      </c>
      <c r="C2784" t="n">
        <v>18044</v>
      </c>
      <c r="D2784" t="n">
        <v>18</v>
      </c>
      <c r="E2784" t="n">
        <v>140</v>
      </c>
      <c r="F2784" s="9" t="n">
        <v>289.25</v>
      </c>
    </row>
    <row r="2785">
      <c r="A2785" t="n">
        <v>548005</v>
      </c>
      <c r="B2785" s="12" t="n">
        <v>40631</v>
      </c>
      <c r="C2785" t="n">
        <v>14128</v>
      </c>
      <c r="D2785" t="n">
        <v>22</v>
      </c>
      <c r="E2785" t="n">
        <v>269</v>
      </c>
      <c r="F2785" s="9" t="n">
        <v>305.54</v>
      </c>
    </row>
    <row r="2786">
      <c r="A2786" t="n">
        <v>548006</v>
      </c>
      <c r="B2786" s="12" t="n">
        <v>40631</v>
      </c>
      <c r="C2786" t="n">
        <v>18226</v>
      </c>
      <c r="D2786" t="n">
        <v>22</v>
      </c>
      <c r="E2786" t="n">
        <v>235</v>
      </c>
      <c r="F2786" s="9" t="n">
        <v>428.05</v>
      </c>
    </row>
    <row r="2787">
      <c r="A2787" t="n">
        <v>548007</v>
      </c>
      <c r="B2787" s="12" t="n">
        <v>40631</v>
      </c>
      <c r="C2787" t="n">
        <v>13769</v>
      </c>
      <c r="D2787" t="n">
        <v>17</v>
      </c>
      <c r="E2787" t="n">
        <v>133</v>
      </c>
      <c r="F2787" s="9" t="n">
        <v>300.75</v>
      </c>
    </row>
    <row r="2788">
      <c r="A2788" t="n">
        <v>548012</v>
      </c>
      <c r="B2788" s="12" t="n">
        <v>40631</v>
      </c>
      <c r="C2788" t="n">
        <v>17377</v>
      </c>
      <c r="D2788" t="n">
        <v>13</v>
      </c>
      <c r="E2788" t="n">
        <v>118</v>
      </c>
      <c r="F2788" s="9" t="n">
        <v>317.56</v>
      </c>
    </row>
    <row r="2789">
      <c r="A2789" t="n">
        <v>548013</v>
      </c>
      <c r="B2789" s="12" t="n">
        <v>40631</v>
      </c>
      <c r="C2789" t="n">
        <v>17874</v>
      </c>
      <c r="D2789" t="n">
        <v>4</v>
      </c>
      <c r="E2789" t="n">
        <v>48</v>
      </c>
      <c r="F2789" s="9" t="n">
        <v>65.16</v>
      </c>
    </row>
    <row r="2790">
      <c r="A2790" t="n">
        <v>548014</v>
      </c>
      <c r="B2790" s="12" t="n">
        <v>40631</v>
      </c>
      <c r="C2790" t="n">
        <v>17719</v>
      </c>
      <c r="D2790" t="n">
        <v>39</v>
      </c>
      <c r="E2790" t="n">
        <v>437</v>
      </c>
      <c r="F2790" s="9" t="n">
        <v>579.83</v>
      </c>
    </row>
    <row r="2791">
      <c r="A2791" t="n">
        <v>548016</v>
      </c>
      <c r="B2791" s="12" t="n">
        <v>40631</v>
      </c>
      <c r="C2791" t="n">
        <v>16871</v>
      </c>
      <c r="D2791" t="n">
        <v>2</v>
      </c>
      <c r="E2791" t="n">
        <v>36</v>
      </c>
      <c r="F2791" s="9" t="n">
        <v>35.04</v>
      </c>
    </row>
    <row r="2792">
      <c r="A2792" t="n">
        <v>548017</v>
      </c>
      <c r="B2792" s="12" t="n">
        <v>40631</v>
      </c>
      <c r="C2792" t="n">
        <v>16871</v>
      </c>
      <c r="D2792" t="n">
        <v>21</v>
      </c>
      <c r="E2792" t="n">
        <v>203</v>
      </c>
      <c r="F2792" s="9" t="n">
        <v>357.25</v>
      </c>
    </row>
    <row r="2793">
      <c r="A2793" t="n">
        <v>548033</v>
      </c>
      <c r="B2793" s="12" t="n">
        <v>40631</v>
      </c>
      <c r="C2793" t="n">
        <v>14441</v>
      </c>
      <c r="D2793" t="n">
        <v>13</v>
      </c>
      <c r="E2793" t="n">
        <v>108</v>
      </c>
      <c r="F2793" s="9" t="n">
        <v>356.84</v>
      </c>
    </row>
    <row r="2794">
      <c r="A2794" t="n">
        <v>548038</v>
      </c>
      <c r="B2794" s="12" t="n">
        <v>40631</v>
      </c>
      <c r="C2794" t="n">
        <v>15696</v>
      </c>
      <c r="D2794" t="n">
        <v>18</v>
      </c>
      <c r="E2794" t="n">
        <v>140</v>
      </c>
      <c r="F2794" s="9" t="n">
        <v>317.9</v>
      </c>
    </row>
    <row r="2795">
      <c r="A2795" t="n">
        <v>548144</v>
      </c>
      <c r="B2795" s="12" t="n">
        <v>40631</v>
      </c>
      <c r="C2795" t="n">
        <v>13798</v>
      </c>
      <c r="D2795" t="n">
        <v>2</v>
      </c>
      <c r="E2795" t="n">
        <v>164</v>
      </c>
      <c r="F2795" s="9" t="n">
        <v>328.2</v>
      </c>
    </row>
    <row r="2796">
      <c r="A2796" t="n">
        <v>548148</v>
      </c>
      <c r="B2796" s="12" t="n">
        <v>40631</v>
      </c>
      <c r="C2796" t="n">
        <v>17931</v>
      </c>
      <c r="D2796" t="n">
        <v>50</v>
      </c>
      <c r="E2796" t="n">
        <v>164</v>
      </c>
      <c r="F2796" s="9" t="n">
        <v>297.2</v>
      </c>
    </row>
    <row r="2797">
      <c r="A2797" t="n">
        <v>548150</v>
      </c>
      <c r="B2797" s="12" t="n">
        <v>40631</v>
      </c>
      <c r="C2797" t="n">
        <v>17315</v>
      </c>
      <c r="D2797" t="n">
        <v>19</v>
      </c>
      <c r="E2797" t="n">
        <v>144</v>
      </c>
      <c r="F2797" s="9" t="n">
        <v>142.28</v>
      </c>
    </row>
    <row r="2798">
      <c r="A2798" t="n">
        <v>548151</v>
      </c>
      <c r="B2798" s="12" t="n">
        <v>40631</v>
      </c>
      <c r="C2798" t="n">
        <v>13803</v>
      </c>
      <c r="D2798" t="n">
        <v>17</v>
      </c>
      <c r="E2798" t="n">
        <v>121</v>
      </c>
      <c r="F2798" s="9" t="n">
        <v>277.07</v>
      </c>
    </row>
    <row r="2799">
      <c r="A2799" t="n">
        <v>548152</v>
      </c>
      <c r="B2799" s="12" t="n">
        <v>40631</v>
      </c>
      <c r="C2799" t="n">
        <v>17398</v>
      </c>
      <c r="D2799" t="n">
        <v>19</v>
      </c>
      <c r="E2799" t="n">
        <v>182</v>
      </c>
      <c r="F2799" s="9" t="n">
        <v>305.68</v>
      </c>
    </row>
    <row r="2800">
      <c r="A2800" t="n">
        <v>548153</v>
      </c>
      <c r="B2800" s="12" t="n">
        <v>40631</v>
      </c>
      <c r="C2800" t="n">
        <v>15129</v>
      </c>
      <c r="D2800" t="n">
        <v>13</v>
      </c>
      <c r="E2800" t="n">
        <v>368</v>
      </c>
      <c r="F2800" s="9" t="n">
        <v>304.4</v>
      </c>
    </row>
    <row r="2801">
      <c r="A2801" t="n">
        <v>548154</v>
      </c>
      <c r="B2801" s="12" t="n">
        <v>40631</v>
      </c>
      <c r="C2801" t="n">
        <v>17675</v>
      </c>
      <c r="D2801" t="n">
        <v>21</v>
      </c>
      <c r="E2801" t="n">
        <v>173</v>
      </c>
      <c r="F2801" s="9" t="n">
        <v>465.7</v>
      </c>
    </row>
    <row r="2802">
      <c r="A2802" t="n">
        <v>548156</v>
      </c>
      <c r="B2802" s="12" t="n">
        <v>40631</v>
      </c>
      <c r="C2802" t="n">
        <v>14871</v>
      </c>
      <c r="D2802" t="n">
        <v>20</v>
      </c>
      <c r="E2802" t="n">
        <v>38</v>
      </c>
      <c r="F2802" s="9" t="n">
        <v>108.2</v>
      </c>
    </row>
    <row r="2803">
      <c r="A2803" t="n">
        <v>548157</v>
      </c>
      <c r="B2803" s="12" t="n">
        <v>40631</v>
      </c>
      <c r="C2803" t="n">
        <v>14298</v>
      </c>
      <c r="D2803" t="n">
        <v>14</v>
      </c>
      <c r="E2803" t="n">
        <v>920</v>
      </c>
      <c r="F2803" s="9" t="n">
        <v>1518</v>
      </c>
    </row>
    <row r="2804">
      <c r="A2804" t="n">
        <v>548158</v>
      </c>
      <c r="B2804" s="12" t="n">
        <v>40631</v>
      </c>
      <c r="C2804" t="n">
        <v>15906</v>
      </c>
      <c r="D2804" t="n">
        <v>28</v>
      </c>
      <c r="E2804" t="n">
        <v>92</v>
      </c>
      <c r="F2804" s="9" t="n">
        <v>341.93</v>
      </c>
    </row>
    <row r="2805">
      <c r="A2805" t="n">
        <v>548159</v>
      </c>
      <c r="B2805" s="12" t="n">
        <v>40631</v>
      </c>
      <c r="C2805" t="n">
        <v>15906</v>
      </c>
      <c r="D2805" t="n">
        <v>4</v>
      </c>
      <c r="E2805" t="n">
        <v>16</v>
      </c>
      <c r="F2805" s="9" t="n">
        <v>69.40000000000001</v>
      </c>
    </row>
    <row r="2806">
      <c r="A2806" t="n">
        <v>548160</v>
      </c>
      <c r="B2806" s="12" t="n">
        <v>40631</v>
      </c>
      <c r="C2806" t="n">
        <v>16253</v>
      </c>
      <c r="D2806" t="n">
        <v>53</v>
      </c>
      <c r="E2806" t="n">
        <v>1340</v>
      </c>
      <c r="F2806" s="9" t="n">
        <v>1700.4</v>
      </c>
    </row>
    <row r="2807">
      <c r="A2807" t="n">
        <v>548169</v>
      </c>
      <c r="B2807" s="12" t="n">
        <v>40631</v>
      </c>
      <c r="C2807" t="n">
        <v>14680</v>
      </c>
      <c r="D2807" t="n">
        <v>29</v>
      </c>
      <c r="E2807" t="n">
        <v>1250</v>
      </c>
      <c r="F2807" s="9" t="n">
        <v>2106.46</v>
      </c>
    </row>
    <row r="2808">
      <c r="A2808" t="n">
        <v>548170</v>
      </c>
      <c r="B2808" s="12" t="n">
        <v>40631</v>
      </c>
      <c r="C2808" t="n">
        <v>15290</v>
      </c>
      <c r="D2808" t="n">
        <v>9</v>
      </c>
      <c r="E2808" t="n">
        <v>111</v>
      </c>
      <c r="F2808" s="9" t="n">
        <v>280.85</v>
      </c>
    </row>
    <row r="2809">
      <c r="A2809" t="n">
        <v>548171</v>
      </c>
      <c r="B2809" s="12" t="n">
        <v>40631</v>
      </c>
      <c r="C2809" t="n">
        <v>16422</v>
      </c>
      <c r="D2809" t="n">
        <v>14</v>
      </c>
      <c r="E2809" t="n">
        <v>1215</v>
      </c>
      <c r="F2809" s="9" t="n">
        <v>963.01</v>
      </c>
    </row>
    <row r="2810">
      <c r="A2810" t="n">
        <v>548172</v>
      </c>
      <c r="B2810" s="12" t="n">
        <v>40631</v>
      </c>
      <c r="C2810" t="n">
        <v>15738</v>
      </c>
      <c r="D2810" t="n">
        <v>13</v>
      </c>
      <c r="E2810" t="n">
        <v>253</v>
      </c>
      <c r="F2810" s="9" t="n">
        <v>328.15</v>
      </c>
    </row>
    <row r="2811">
      <c r="A2811" t="n">
        <v>548176</v>
      </c>
      <c r="B2811" s="12" t="n">
        <v>40631</v>
      </c>
      <c r="C2811" t="n">
        <v>13439</v>
      </c>
      <c r="D2811" t="n">
        <v>54</v>
      </c>
      <c r="E2811" t="n">
        <v>242</v>
      </c>
      <c r="F2811" s="9" t="n">
        <v>283.71</v>
      </c>
    </row>
    <row r="2812">
      <c r="A2812" t="n">
        <v>548177</v>
      </c>
      <c r="B2812" s="12" t="n">
        <v>40631</v>
      </c>
      <c r="C2812" t="n">
        <v>12888</v>
      </c>
      <c r="D2812" t="n">
        <v>4</v>
      </c>
      <c r="E2812" t="n">
        <v>52</v>
      </c>
      <c r="F2812" s="9" t="n">
        <v>272.76</v>
      </c>
    </row>
    <row r="2813">
      <c r="A2813" t="n">
        <v>548178</v>
      </c>
      <c r="B2813" s="12" t="n">
        <v>40631</v>
      </c>
      <c r="C2813" t="n">
        <v>14367</v>
      </c>
      <c r="D2813" t="n">
        <v>27</v>
      </c>
      <c r="E2813" t="n">
        <v>321</v>
      </c>
      <c r="F2813" s="9" t="n">
        <v>504.61</v>
      </c>
    </row>
    <row r="2814">
      <c r="A2814" t="n">
        <v>548185</v>
      </c>
      <c r="B2814" s="12" t="n">
        <v>40631</v>
      </c>
      <c r="C2814" t="n">
        <v>15628</v>
      </c>
      <c r="D2814" t="n">
        <v>22</v>
      </c>
      <c r="E2814" t="n">
        <v>173</v>
      </c>
      <c r="F2814" s="9" t="n">
        <v>371.83</v>
      </c>
    </row>
    <row r="2815">
      <c r="A2815" t="n">
        <v>548186</v>
      </c>
      <c r="B2815" s="12" t="n">
        <v>40631</v>
      </c>
      <c r="C2815" t="n">
        <v>13777</v>
      </c>
      <c r="D2815" t="n">
        <v>8</v>
      </c>
      <c r="E2815" t="n">
        <v>254</v>
      </c>
      <c r="F2815" s="9" t="n">
        <v>539.3</v>
      </c>
    </row>
    <row r="2816">
      <c r="A2816" t="n">
        <v>548188</v>
      </c>
      <c r="B2816" s="12" t="n">
        <v>40631</v>
      </c>
      <c r="C2816" t="n">
        <v>13263</v>
      </c>
      <c r="D2816" t="n">
        <v>52</v>
      </c>
      <c r="E2816" t="n">
        <v>174</v>
      </c>
      <c r="F2816" s="9" t="n">
        <v>243.81</v>
      </c>
    </row>
    <row r="2817">
      <c r="A2817" t="n">
        <v>548189</v>
      </c>
      <c r="B2817" s="12" t="n">
        <v>40631</v>
      </c>
      <c r="C2817" t="n">
        <v>16607</v>
      </c>
      <c r="D2817" t="n">
        <v>11</v>
      </c>
      <c r="E2817" t="n">
        <v>163</v>
      </c>
      <c r="F2817" s="9" t="n">
        <v>141.41</v>
      </c>
    </row>
    <row r="2818">
      <c r="A2818" t="n">
        <v>548190</v>
      </c>
      <c r="B2818" s="12" t="n">
        <v>40631</v>
      </c>
      <c r="C2818" t="n">
        <v>17511</v>
      </c>
      <c r="D2818" t="n">
        <v>3</v>
      </c>
      <c r="E2818" t="n">
        <v>42</v>
      </c>
      <c r="F2818" s="9" t="n">
        <v>258.18</v>
      </c>
    </row>
    <row r="2819">
      <c r="A2819" t="n">
        <v>548192</v>
      </c>
      <c r="B2819" s="12" t="n">
        <v>40631</v>
      </c>
      <c r="C2819" t="n">
        <v>17364</v>
      </c>
      <c r="D2819" t="n">
        <v>23</v>
      </c>
      <c r="E2819" t="n">
        <v>137</v>
      </c>
      <c r="F2819" s="9" t="n">
        <v>247.45</v>
      </c>
    </row>
    <row r="2820">
      <c r="A2820" t="n">
        <v>548196</v>
      </c>
      <c r="B2820" s="12" t="n">
        <v>40631</v>
      </c>
      <c r="C2820" t="n">
        <v>16011</v>
      </c>
      <c r="D2820" t="n">
        <v>8</v>
      </c>
      <c r="E2820" t="n">
        <v>63</v>
      </c>
      <c r="F2820" s="9" t="n">
        <v>118.55</v>
      </c>
    </row>
    <row r="2821">
      <c r="A2821" t="n">
        <v>548197</v>
      </c>
      <c r="B2821" s="12" t="n">
        <v>40631</v>
      </c>
      <c r="C2821" t="n">
        <v>13588</v>
      </c>
      <c r="D2821" t="n">
        <v>8</v>
      </c>
      <c r="E2821" t="n">
        <v>48</v>
      </c>
      <c r="F2821" s="9" t="n">
        <v>113.3</v>
      </c>
    </row>
    <row r="2822">
      <c r="A2822" t="n">
        <v>548198</v>
      </c>
      <c r="B2822" s="12" t="n">
        <v>40631</v>
      </c>
      <c r="C2822" t="n">
        <v>16712</v>
      </c>
      <c r="D2822" t="n">
        <v>52</v>
      </c>
      <c r="E2822" t="n">
        <v>133</v>
      </c>
      <c r="F2822" s="9" t="n">
        <v>351.01</v>
      </c>
    </row>
    <row r="2823">
      <c r="A2823" t="n">
        <v>548199</v>
      </c>
      <c r="B2823" s="12" t="n">
        <v>40631</v>
      </c>
      <c r="C2823" t="n">
        <v>16945</v>
      </c>
      <c r="D2823" t="n">
        <v>20</v>
      </c>
      <c r="E2823" t="n">
        <v>222</v>
      </c>
      <c r="F2823" s="9" t="n">
        <v>287.04</v>
      </c>
    </row>
    <row r="2824">
      <c r="A2824" t="n">
        <v>548202</v>
      </c>
      <c r="B2824" s="12" t="n">
        <v>40631</v>
      </c>
      <c r="C2824" t="n">
        <v>16980</v>
      </c>
      <c r="D2824" t="n">
        <v>9</v>
      </c>
      <c r="E2824" t="n">
        <v>370</v>
      </c>
      <c r="F2824" s="9" t="n">
        <v>346.6</v>
      </c>
    </row>
    <row r="2825">
      <c r="A2825" t="n">
        <v>548208</v>
      </c>
      <c r="B2825" s="12" t="n">
        <v>40631</v>
      </c>
      <c r="C2825" t="n">
        <v>14189</v>
      </c>
      <c r="D2825" t="n">
        <v>18</v>
      </c>
      <c r="E2825" t="n">
        <v>224</v>
      </c>
      <c r="F2825" s="9" t="n">
        <v>314.1</v>
      </c>
    </row>
    <row r="2826">
      <c r="A2826" t="n">
        <v>548210</v>
      </c>
      <c r="B2826" s="12" t="n">
        <v>40631</v>
      </c>
      <c r="C2826" t="n">
        <v>14606</v>
      </c>
      <c r="D2826" t="n">
        <v>40</v>
      </c>
      <c r="E2826" t="n">
        <v>132</v>
      </c>
      <c r="F2826" s="9" t="n">
        <v>338.41</v>
      </c>
    </row>
    <row r="2827">
      <c r="A2827" t="n">
        <v>548213</v>
      </c>
      <c r="B2827" s="12" t="n">
        <v>40632</v>
      </c>
      <c r="C2827" t="n">
        <v>15521</v>
      </c>
      <c r="D2827" t="n">
        <v>33</v>
      </c>
      <c r="E2827" t="n">
        <v>433</v>
      </c>
      <c r="F2827" s="9" t="n">
        <v>475.69</v>
      </c>
    </row>
    <row r="2828">
      <c r="A2828" t="n">
        <v>548214</v>
      </c>
      <c r="B2828" s="12" t="n">
        <v>40632</v>
      </c>
      <c r="C2828" t="n">
        <v>13720</v>
      </c>
      <c r="D2828" t="n">
        <v>17</v>
      </c>
      <c r="E2828" t="n">
        <v>204</v>
      </c>
      <c r="F2828" s="9" t="n">
        <v>266.2</v>
      </c>
    </row>
    <row r="2829">
      <c r="A2829" t="n">
        <v>548215</v>
      </c>
      <c r="B2829" s="12" t="n">
        <v>40632</v>
      </c>
      <c r="C2829" t="n">
        <v>15674</v>
      </c>
      <c r="D2829" t="n">
        <v>19</v>
      </c>
      <c r="E2829" t="n">
        <v>198</v>
      </c>
      <c r="F2829" s="9" t="n">
        <v>355.12</v>
      </c>
    </row>
    <row r="2830">
      <c r="A2830" t="n">
        <v>548216</v>
      </c>
      <c r="B2830" s="12" t="n">
        <v>40632</v>
      </c>
      <c r="C2830" t="n">
        <v>12971</v>
      </c>
      <c r="D2830" t="n">
        <v>1</v>
      </c>
      <c r="E2830" t="n">
        <v>36</v>
      </c>
      <c r="F2830" s="9" t="n">
        <v>91.8</v>
      </c>
    </row>
    <row r="2831">
      <c r="A2831" t="n">
        <v>548217</v>
      </c>
      <c r="B2831" s="12" t="n">
        <v>40632</v>
      </c>
      <c r="C2831" t="n">
        <v>17616</v>
      </c>
      <c r="D2831" t="n">
        <v>1</v>
      </c>
      <c r="E2831" t="n">
        <v>32</v>
      </c>
      <c r="F2831" s="9" t="n">
        <v>81.59999999999999</v>
      </c>
    </row>
    <row r="2832">
      <c r="A2832" t="n">
        <v>548218</v>
      </c>
      <c r="B2832" s="12" t="n">
        <v>40632</v>
      </c>
      <c r="C2832" t="n">
        <v>13999</v>
      </c>
      <c r="D2832" t="n">
        <v>16</v>
      </c>
      <c r="E2832" t="n">
        <v>214</v>
      </c>
      <c r="F2832" s="9" t="n">
        <v>301.48</v>
      </c>
    </row>
    <row r="2833">
      <c r="A2833" t="n">
        <v>548222</v>
      </c>
      <c r="B2833" s="12" t="n">
        <v>40632</v>
      </c>
      <c r="C2833" t="n">
        <v>17306</v>
      </c>
      <c r="D2833" t="n">
        <v>3</v>
      </c>
      <c r="E2833" t="n">
        <v>308</v>
      </c>
      <c r="F2833" s="9" t="n">
        <v>396.6</v>
      </c>
    </row>
    <row r="2834">
      <c r="A2834" t="n">
        <v>548223</v>
      </c>
      <c r="B2834" s="12" t="n">
        <v>40632</v>
      </c>
      <c r="C2834" t="n">
        <v>17306</v>
      </c>
      <c r="D2834" t="n">
        <v>1</v>
      </c>
      <c r="E2834" t="n">
        <v>144</v>
      </c>
      <c r="F2834" s="9" t="n">
        <v>152.64</v>
      </c>
    </row>
    <row r="2835">
      <c r="A2835" t="n">
        <v>548234</v>
      </c>
      <c r="B2835" s="12" t="n">
        <v>40632</v>
      </c>
      <c r="C2835" t="n">
        <v>17594</v>
      </c>
      <c r="D2835" t="n">
        <v>14</v>
      </c>
      <c r="E2835" t="n">
        <v>220</v>
      </c>
      <c r="F2835" s="9" t="n">
        <v>315</v>
      </c>
    </row>
    <row r="2836">
      <c r="A2836" t="n">
        <v>548242</v>
      </c>
      <c r="B2836" s="12" t="n">
        <v>40632</v>
      </c>
      <c r="C2836" t="n">
        <v>16218</v>
      </c>
      <c r="D2836" t="n">
        <v>8</v>
      </c>
      <c r="E2836" t="n">
        <v>126</v>
      </c>
      <c r="F2836" s="9" t="n">
        <v>216.3</v>
      </c>
    </row>
    <row r="2837">
      <c r="A2837" t="n">
        <v>548245</v>
      </c>
      <c r="B2837" s="12" t="n">
        <v>40632</v>
      </c>
      <c r="C2837" t="n">
        <v>12823</v>
      </c>
      <c r="D2837" t="n">
        <v>1</v>
      </c>
      <c r="E2837" t="n">
        <v>60</v>
      </c>
      <c r="F2837" s="9" t="n">
        <v>459</v>
      </c>
    </row>
    <row r="2838">
      <c r="A2838" t="n">
        <v>548255</v>
      </c>
      <c r="B2838" s="12" t="n">
        <v>40632</v>
      </c>
      <c r="C2838" t="n">
        <v>13078</v>
      </c>
      <c r="D2838" t="n">
        <v>17</v>
      </c>
      <c r="E2838" t="n">
        <v>115</v>
      </c>
      <c r="F2838" s="9" t="n">
        <v>383.07</v>
      </c>
    </row>
    <row r="2839">
      <c r="A2839" t="n">
        <v>548256</v>
      </c>
      <c r="B2839" s="12" t="n">
        <v>40632</v>
      </c>
      <c r="C2839" t="n">
        <v>17775</v>
      </c>
      <c r="D2839" t="n">
        <v>3</v>
      </c>
      <c r="E2839" t="n">
        <v>72</v>
      </c>
      <c r="F2839" s="9" t="n">
        <v>56.4</v>
      </c>
    </row>
    <row r="2840">
      <c r="A2840" t="n">
        <v>548257</v>
      </c>
      <c r="B2840" s="12" t="n">
        <v>40632</v>
      </c>
      <c r="C2840" t="n">
        <v>13802</v>
      </c>
      <c r="D2840" t="n">
        <v>28</v>
      </c>
      <c r="E2840" t="n">
        <v>1104</v>
      </c>
      <c r="F2840" s="9" t="n">
        <v>2161.32</v>
      </c>
    </row>
    <row r="2841">
      <c r="A2841" t="n">
        <v>548258</v>
      </c>
      <c r="B2841" s="12" t="n">
        <v>40632</v>
      </c>
      <c r="C2841" t="n">
        <v>14146</v>
      </c>
      <c r="D2841" t="n">
        <v>30</v>
      </c>
      <c r="E2841" t="n">
        <v>260</v>
      </c>
      <c r="F2841" s="9" t="n">
        <v>662.3</v>
      </c>
    </row>
    <row r="2842">
      <c r="A2842" t="n">
        <v>548259</v>
      </c>
      <c r="B2842" s="12" t="n">
        <v>40632</v>
      </c>
      <c r="C2842" t="n">
        <v>14099</v>
      </c>
      <c r="D2842" t="n">
        <v>28</v>
      </c>
      <c r="E2842" t="n">
        <v>236</v>
      </c>
      <c r="F2842" s="9" t="n">
        <v>244.13</v>
      </c>
    </row>
    <row r="2843">
      <c r="A2843" t="n">
        <v>548260</v>
      </c>
      <c r="B2843" s="12" t="n">
        <v>40632</v>
      </c>
      <c r="C2843" t="n">
        <v>15373</v>
      </c>
      <c r="D2843" t="n">
        <v>21</v>
      </c>
      <c r="E2843" t="n">
        <v>48</v>
      </c>
      <c r="F2843" s="9" t="n">
        <v>176.21</v>
      </c>
    </row>
    <row r="2844">
      <c r="A2844" t="n">
        <v>548267</v>
      </c>
      <c r="B2844" s="12" t="n">
        <v>40632</v>
      </c>
      <c r="C2844" t="n">
        <v>16954</v>
      </c>
      <c r="D2844" t="n">
        <v>3</v>
      </c>
      <c r="E2844" t="n">
        <v>58</v>
      </c>
      <c r="F2844" s="9" t="n">
        <v>180.38</v>
      </c>
    </row>
    <row r="2845">
      <c r="A2845" t="n">
        <v>548276</v>
      </c>
      <c r="B2845" s="12" t="n">
        <v>40632</v>
      </c>
      <c r="C2845" t="n">
        <v>17863</v>
      </c>
      <c r="D2845" t="n">
        <v>18</v>
      </c>
      <c r="E2845" t="n">
        <v>416</v>
      </c>
      <c r="F2845" s="9" t="n">
        <v>481.2</v>
      </c>
    </row>
    <row r="2846">
      <c r="A2846" t="n">
        <v>548289</v>
      </c>
      <c r="B2846" s="12" t="n">
        <v>40632</v>
      </c>
      <c r="C2846" t="n">
        <v>13988</v>
      </c>
      <c r="D2846" t="n">
        <v>43</v>
      </c>
      <c r="E2846" t="n">
        <v>426</v>
      </c>
      <c r="F2846" s="9" t="n">
        <v>631.0599999999999</v>
      </c>
    </row>
    <row r="2847">
      <c r="A2847" t="n">
        <v>548293</v>
      </c>
      <c r="B2847" s="12" t="n">
        <v>40632</v>
      </c>
      <c r="C2847" t="n">
        <v>13798</v>
      </c>
      <c r="D2847" t="n">
        <v>10</v>
      </c>
      <c r="E2847" t="n">
        <v>628</v>
      </c>
      <c r="F2847" s="9" t="n">
        <v>1012.6</v>
      </c>
    </row>
    <row r="2848">
      <c r="A2848" t="n">
        <v>548308</v>
      </c>
      <c r="B2848" s="12" t="n">
        <v>40632</v>
      </c>
      <c r="C2848" t="n">
        <v>17220</v>
      </c>
      <c r="D2848" t="n">
        <v>62</v>
      </c>
      <c r="E2848" t="n">
        <v>201</v>
      </c>
      <c r="F2848" s="9" t="n">
        <v>415.8</v>
      </c>
    </row>
    <row r="2849">
      <c r="A2849" t="n">
        <v>548309</v>
      </c>
      <c r="B2849" s="12" t="n">
        <v>40632</v>
      </c>
      <c r="C2849" t="n">
        <v>16657</v>
      </c>
      <c r="D2849" t="n">
        <v>66</v>
      </c>
      <c r="E2849" t="n">
        <v>394</v>
      </c>
      <c r="F2849" s="9" t="n">
        <v>215.43</v>
      </c>
    </row>
    <row r="2850">
      <c r="A2850" t="n">
        <v>548311</v>
      </c>
      <c r="B2850" s="12" t="n">
        <v>40632</v>
      </c>
      <c r="C2850" t="n">
        <v>13728</v>
      </c>
      <c r="D2850" t="n">
        <v>12</v>
      </c>
      <c r="E2850" t="n">
        <v>92</v>
      </c>
      <c r="F2850" s="9" t="n">
        <v>183</v>
      </c>
    </row>
    <row r="2851">
      <c r="A2851" t="n">
        <v>548312</v>
      </c>
      <c r="B2851" s="12" t="n">
        <v>40632</v>
      </c>
      <c r="C2851" t="n">
        <v>16059</v>
      </c>
      <c r="D2851" t="n">
        <v>47</v>
      </c>
      <c r="E2851" t="n">
        <v>143</v>
      </c>
      <c r="F2851" s="9" t="n">
        <v>381.5</v>
      </c>
    </row>
    <row r="2852">
      <c r="A2852" t="n">
        <v>548313</v>
      </c>
      <c r="B2852" s="12" t="n">
        <v>40632</v>
      </c>
      <c r="C2852" t="n">
        <v>15353</v>
      </c>
      <c r="D2852" t="n">
        <v>49</v>
      </c>
      <c r="E2852" t="n">
        <v>210</v>
      </c>
      <c r="F2852" s="9" t="n">
        <v>458.47</v>
      </c>
    </row>
    <row r="2853">
      <c r="A2853" t="n">
        <v>548314</v>
      </c>
      <c r="B2853" s="12" t="n">
        <v>40632</v>
      </c>
      <c r="C2853" t="n">
        <v>16949</v>
      </c>
      <c r="D2853" t="n">
        <v>9</v>
      </c>
      <c r="E2853" t="n">
        <v>77</v>
      </c>
      <c r="F2853" s="9" t="n">
        <v>127.79</v>
      </c>
    </row>
    <row r="2854">
      <c r="A2854" t="n">
        <v>548315</v>
      </c>
      <c r="B2854" s="12" t="n">
        <v>40632</v>
      </c>
      <c r="C2854" t="n">
        <v>16019</v>
      </c>
      <c r="D2854" t="n">
        <v>7</v>
      </c>
      <c r="E2854" t="n">
        <v>60</v>
      </c>
      <c r="F2854" s="9" t="n">
        <v>303.32</v>
      </c>
    </row>
    <row r="2855">
      <c r="A2855" t="n">
        <v>548316</v>
      </c>
      <c r="B2855" s="12" t="n">
        <v>40632</v>
      </c>
      <c r="C2855" t="n">
        <v>17929</v>
      </c>
      <c r="D2855" t="n">
        <v>1</v>
      </c>
      <c r="E2855" t="n">
        <v>24</v>
      </c>
      <c r="F2855" s="9" t="n">
        <v>238.8</v>
      </c>
    </row>
    <row r="2856">
      <c r="A2856" t="n">
        <v>548317</v>
      </c>
      <c r="B2856" s="12" t="n">
        <v>40632</v>
      </c>
      <c r="C2856" t="n">
        <v>18179</v>
      </c>
      <c r="D2856" t="n">
        <v>18</v>
      </c>
      <c r="E2856" t="n">
        <v>250</v>
      </c>
      <c r="F2856" s="9" t="n">
        <v>270.26</v>
      </c>
    </row>
    <row r="2857">
      <c r="A2857" t="n">
        <v>548318</v>
      </c>
      <c r="B2857" s="12" t="n">
        <v>40632</v>
      </c>
      <c r="C2857" t="n">
        <v>13113</v>
      </c>
      <c r="D2857" t="n">
        <v>6</v>
      </c>
      <c r="E2857" t="n">
        <v>121</v>
      </c>
      <c r="F2857" s="9" t="n">
        <v>453.05</v>
      </c>
    </row>
    <row r="2858">
      <c r="A2858" t="n">
        <v>548319</v>
      </c>
      <c r="B2858" s="12" t="n">
        <v>40632</v>
      </c>
      <c r="C2858" t="n">
        <v>14180</v>
      </c>
      <c r="D2858" t="n">
        <v>15</v>
      </c>
      <c r="E2858" t="n">
        <v>38</v>
      </c>
      <c r="F2858" s="9" t="n">
        <v>245.2</v>
      </c>
    </row>
    <row r="2859">
      <c r="A2859" t="n">
        <v>548323</v>
      </c>
      <c r="B2859" s="12" t="n">
        <v>40632</v>
      </c>
      <c r="C2859" t="n">
        <v>15424</v>
      </c>
      <c r="D2859" t="n">
        <v>9</v>
      </c>
      <c r="E2859" t="n">
        <v>386</v>
      </c>
      <c r="F2859" s="9" t="n">
        <v>193.5</v>
      </c>
    </row>
    <row r="2860">
      <c r="A2860" t="n">
        <v>548324</v>
      </c>
      <c r="B2860" s="12" t="n">
        <v>40632</v>
      </c>
      <c r="C2860" t="n">
        <v>13316</v>
      </c>
      <c r="D2860" t="n">
        <v>11</v>
      </c>
      <c r="E2860" t="n">
        <v>2048</v>
      </c>
      <c r="F2860" s="9" t="n">
        <v>1622.48</v>
      </c>
    </row>
    <row r="2861">
      <c r="A2861" t="n">
        <v>548325</v>
      </c>
      <c r="B2861" s="12" t="n">
        <v>40632</v>
      </c>
      <c r="C2861" t="n">
        <v>13509</v>
      </c>
      <c r="D2861" t="n">
        <v>15</v>
      </c>
      <c r="E2861" t="n">
        <v>386</v>
      </c>
      <c r="F2861" s="9" t="n">
        <v>313.5</v>
      </c>
    </row>
    <row r="2862">
      <c r="A2862" t="n">
        <v>548326</v>
      </c>
      <c r="B2862" s="12" t="n">
        <v>40632</v>
      </c>
      <c r="C2862" t="n">
        <v>15424</v>
      </c>
      <c r="D2862" t="n">
        <v>8</v>
      </c>
      <c r="E2862" t="n">
        <v>168</v>
      </c>
      <c r="F2862" s="9" t="n">
        <v>189.84</v>
      </c>
    </row>
    <row r="2863">
      <c r="A2863" t="n">
        <v>548327</v>
      </c>
      <c r="B2863" s="12" t="n">
        <v>40632</v>
      </c>
      <c r="C2863" t="n">
        <v>16788</v>
      </c>
      <c r="D2863" t="n">
        <v>61</v>
      </c>
      <c r="E2863" t="n">
        <v>180</v>
      </c>
      <c r="F2863" s="9" t="n">
        <v>292.82</v>
      </c>
    </row>
    <row r="2864">
      <c r="A2864" t="n">
        <v>548329</v>
      </c>
      <c r="B2864" s="12" t="n">
        <v>40632</v>
      </c>
      <c r="C2864" t="n">
        <v>16584</v>
      </c>
      <c r="D2864" t="n">
        <v>14</v>
      </c>
      <c r="E2864" t="n">
        <v>488</v>
      </c>
      <c r="F2864" s="9" t="n">
        <v>611.9400000000001</v>
      </c>
    </row>
    <row r="2865">
      <c r="A2865" t="n">
        <v>548330</v>
      </c>
      <c r="B2865" s="12" t="n">
        <v>40632</v>
      </c>
      <c r="C2865" t="n">
        <v>14810</v>
      </c>
      <c r="D2865" t="n">
        <v>22</v>
      </c>
      <c r="E2865" t="n">
        <v>65</v>
      </c>
      <c r="F2865" s="9" t="n">
        <v>136.99</v>
      </c>
    </row>
    <row r="2866">
      <c r="A2866" t="n">
        <v>548331</v>
      </c>
      <c r="B2866" s="12" t="n">
        <v>40632</v>
      </c>
      <c r="C2866" t="n">
        <v>13047</v>
      </c>
      <c r="D2866" t="n">
        <v>20</v>
      </c>
      <c r="E2866" t="n">
        <v>193</v>
      </c>
      <c r="F2866" s="9" t="n">
        <v>427.15</v>
      </c>
    </row>
    <row r="2867">
      <c r="A2867" t="n">
        <v>548332</v>
      </c>
      <c r="B2867" s="12" t="n">
        <v>40632</v>
      </c>
      <c r="C2867" t="n">
        <v>15364</v>
      </c>
      <c r="D2867" t="n">
        <v>3</v>
      </c>
      <c r="E2867" t="n">
        <v>84</v>
      </c>
      <c r="F2867" s="9" t="n">
        <v>331.8</v>
      </c>
    </row>
    <row r="2868">
      <c r="A2868" t="n">
        <v>548333</v>
      </c>
      <c r="B2868" s="12" t="n">
        <v>40632</v>
      </c>
      <c r="C2868" t="n">
        <v>15189</v>
      </c>
      <c r="D2868" t="n">
        <v>4</v>
      </c>
      <c r="E2868" t="n">
        <v>38</v>
      </c>
      <c r="F2868" s="9" t="n">
        <v>132.7</v>
      </c>
    </row>
    <row r="2869">
      <c r="A2869" t="n">
        <v>548334</v>
      </c>
      <c r="B2869" s="12" t="n">
        <v>40632</v>
      </c>
      <c r="C2869" t="n">
        <v>18108</v>
      </c>
      <c r="D2869" t="n">
        <v>17</v>
      </c>
      <c r="E2869" t="n">
        <v>84</v>
      </c>
      <c r="F2869" s="9" t="n">
        <v>271</v>
      </c>
    </row>
    <row r="2870">
      <c r="A2870" t="n">
        <v>548335</v>
      </c>
      <c r="B2870" s="12" t="n">
        <v>40632</v>
      </c>
      <c r="C2870" t="n">
        <v>14272</v>
      </c>
      <c r="D2870" t="n">
        <v>8</v>
      </c>
      <c r="E2870" t="n">
        <v>87</v>
      </c>
      <c r="F2870" s="9" t="n">
        <v>132.09</v>
      </c>
    </row>
    <row r="2871">
      <c r="A2871" t="n">
        <v>548336</v>
      </c>
      <c r="B2871" s="12" t="n">
        <v>40632</v>
      </c>
      <c r="C2871" t="n">
        <v>13082</v>
      </c>
      <c r="D2871" t="n">
        <v>4</v>
      </c>
      <c r="E2871" t="n">
        <v>612</v>
      </c>
      <c r="F2871" s="9" t="n">
        <v>435</v>
      </c>
    </row>
    <row r="2872">
      <c r="A2872" t="n">
        <v>548337</v>
      </c>
      <c r="B2872" s="12" t="n">
        <v>40632</v>
      </c>
      <c r="C2872" t="n">
        <v>18198</v>
      </c>
      <c r="D2872" t="n">
        <v>16</v>
      </c>
      <c r="E2872" t="n">
        <v>233</v>
      </c>
      <c r="F2872" s="9" t="n">
        <v>284.67</v>
      </c>
    </row>
    <row r="2873">
      <c r="A2873" t="n">
        <v>548338</v>
      </c>
      <c r="B2873" s="12" t="n">
        <v>40632</v>
      </c>
      <c r="C2873" t="n">
        <v>16558</v>
      </c>
      <c r="D2873" t="n">
        <v>12</v>
      </c>
      <c r="E2873" t="n">
        <v>171</v>
      </c>
      <c r="F2873" s="9" t="n">
        <v>174.31</v>
      </c>
    </row>
    <row r="2874">
      <c r="A2874" t="n">
        <v>548340</v>
      </c>
      <c r="B2874" s="12" t="n">
        <v>40632</v>
      </c>
      <c r="C2874" t="n">
        <v>13426</v>
      </c>
      <c r="D2874" t="n">
        <v>22</v>
      </c>
      <c r="E2874" t="n">
        <v>311</v>
      </c>
      <c r="F2874" s="9" t="n">
        <v>306.39</v>
      </c>
    </row>
    <row r="2875">
      <c r="A2875" t="n">
        <v>548349</v>
      </c>
      <c r="B2875" s="12" t="n">
        <v>40632</v>
      </c>
      <c r="C2875" t="n">
        <v>15812</v>
      </c>
      <c r="D2875" t="n">
        <v>3</v>
      </c>
      <c r="E2875" t="n">
        <v>388</v>
      </c>
      <c r="F2875" s="9" t="n">
        <v>519.96</v>
      </c>
    </row>
    <row r="2876">
      <c r="A2876" t="n">
        <v>548351</v>
      </c>
      <c r="B2876" s="12" t="n">
        <v>40632</v>
      </c>
      <c r="C2876" t="n">
        <v>13001</v>
      </c>
      <c r="D2876" t="n">
        <v>24</v>
      </c>
      <c r="E2876" t="n">
        <v>502</v>
      </c>
      <c r="F2876" s="9" t="n">
        <v>850.8200000000001</v>
      </c>
    </row>
    <row r="2877">
      <c r="A2877" t="n">
        <v>548353</v>
      </c>
      <c r="B2877" s="12" t="n">
        <v>40632</v>
      </c>
      <c r="C2877" t="n">
        <v>15980</v>
      </c>
      <c r="D2877" t="n">
        <v>20</v>
      </c>
      <c r="E2877" t="n">
        <v>592</v>
      </c>
      <c r="F2877" s="9" t="n">
        <v>760.1799999999999</v>
      </c>
    </row>
    <row r="2878">
      <c r="A2878" t="n">
        <v>548354</v>
      </c>
      <c r="B2878" s="12" t="n">
        <v>40632</v>
      </c>
      <c r="C2878" t="n">
        <v>15981</v>
      </c>
      <c r="D2878" t="n">
        <v>13</v>
      </c>
      <c r="E2878" t="n">
        <v>376</v>
      </c>
      <c r="F2878" s="9" t="n">
        <v>600</v>
      </c>
    </row>
    <row r="2879">
      <c r="A2879" t="n">
        <v>548358</v>
      </c>
      <c r="B2879" s="12" t="n">
        <v>40632</v>
      </c>
      <c r="C2879" t="n">
        <v>15832</v>
      </c>
      <c r="D2879" t="n">
        <v>54</v>
      </c>
      <c r="E2879" t="n">
        <v>465</v>
      </c>
      <c r="F2879" s="9" t="n">
        <v>836.79</v>
      </c>
    </row>
    <row r="2880">
      <c r="A2880" t="n">
        <v>548359</v>
      </c>
      <c r="B2880" s="12" t="n">
        <v>40632</v>
      </c>
      <c r="C2880" t="n">
        <v>14828</v>
      </c>
      <c r="D2880" t="n">
        <v>3</v>
      </c>
      <c r="E2880" t="n">
        <v>696</v>
      </c>
      <c r="F2880" s="9" t="n">
        <v>493.92</v>
      </c>
    </row>
    <row r="2881">
      <c r="A2881" t="n">
        <v>548361</v>
      </c>
      <c r="B2881" s="12" t="n">
        <v>40632</v>
      </c>
      <c r="C2881" t="n">
        <v>16092</v>
      </c>
      <c r="D2881" t="n">
        <v>20</v>
      </c>
      <c r="E2881" t="n">
        <v>211</v>
      </c>
      <c r="F2881" s="9" t="n">
        <v>310.87</v>
      </c>
    </row>
    <row r="2882">
      <c r="A2882" t="n">
        <v>548367</v>
      </c>
      <c r="B2882" s="12" t="n">
        <v>40632</v>
      </c>
      <c r="C2882" t="n">
        <v>17677</v>
      </c>
      <c r="D2882" t="n">
        <v>23</v>
      </c>
      <c r="E2882" t="n">
        <v>861</v>
      </c>
      <c r="F2882" s="9" t="n">
        <v>1337.78</v>
      </c>
    </row>
    <row r="2883">
      <c r="A2883" t="n">
        <v>548368</v>
      </c>
      <c r="B2883" s="12" t="n">
        <v>40632</v>
      </c>
      <c r="C2883" t="n">
        <v>17677</v>
      </c>
      <c r="D2883" t="n">
        <v>4</v>
      </c>
      <c r="E2883" t="n">
        <v>40</v>
      </c>
      <c r="F2883" s="9" t="n">
        <v>70.92</v>
      </c>
    </row>
    <row r="2884">
      <c r="A2884" t="n">
        <v>548370</v>
      </c>
      <c r="B2884" s="12" t="n">
        <v>40632</v>
      </c>
      <c r="C2884" t="n">
        <v>15528</v>
      </c>
      <c r="D2884" t="n">
        <v>26</v>
      </c>
      <c r="E2884" t="n">
        <v>123</v>
      </c>
      <c r="F2884" s="9" t="n">
        <v>229.33</v>
      </c>
    </row>
    <row r="2885">
      <c r="A2885" t="n">
        <v>548371</v>
      </c>
      <c r="B2885" s="12" t="n">
        <v>40632</v>
      </c>
      <c r="C2885" t="n">
        <v>17757</v>
      </c>
      <c r="D2885" t="n">
        <v>9</v>
      </c>
      <c r="E2885" t="n">
        <v>378</v>
      </c>
      <c r="F2885" s="9" t="n">
        <v>353.7</v>
      </c>
    </row>
    <row r="2886">
      <c r="A2886" t="n">
        <v>548372</v>
      </c>
      <c r="B2886" s="12" t="n">
        <v>40632</v>
      </c>
      <c r="C2886" t="n">
        <v>14572</v>
      </c>
      <c r="D2886" t="n">
        <v>3</v>
      </c>
      <c r="E2886" t="n">
        <v>31</v>
      </c>
      <c r="F2886" s="9" t="n">
        <v>116.45</v>
      </c>
    </row>
    <row r="2887">
      <c r="A2887" t="n">
        <v>548388</v>
      </c>
      <c r="B2887" s="12" t="n">
        <v>40632</v>
      </c>
      <c r="C2887" t="n">
        <v>13268</v>
      </c>
      <c r="D2887" t="n">
        <v>54</v>
      </c>
      <c r="E2887" t="n">
        <v>453</v>
      </c>
      <c r="F2887" s="9" t="n">
        <v>441.37</v>
      </c>
    </row>
    <row r="2888">
      <c r="A2888" t="n">
        <v>548400</v>
      </c>
      <c r="B2888" s="12" t="n">
        <v>40632</v>
      </c>
      <c r="C2888" t="n">
        <v>17400</v>
      </c>
      <c r="D2888" t="n">
        <v>56</v>
      </c>
      <c r="E2888" t="n">
        <v>283</v>
      </c>
      <c r="F2888" s="9" t="n">
        <v>626.9</v>
      </c>
    </row>
    <row r="2889">
      <c r="A2889" t="n">
        <v>548401</v>
      </c>
      <c r="B2889" s="12" t="n">
        <v>40633</v>
      </c>
      <c r="C2889" t="n">
        <v>14479</v>
      </c>
      <c r="D2889" t="n">
        <v>8</v>
      </c>
      <c r="E2889" t="n">
        <v>59</v>
      </c>
      <c r="F2889" s="9" t="n">
        <v>141.85</v>
      </c>
    </row>
    <row r="2890">
      <c r="A2890" t="n">
        <v>548403</v>
      </c>
      <c r="B2890" s="12" t="n">
        <v>40633</v>
      </c>
      <c r="C2890" t="n">
        <v>14794</v>
      </c>
      <c r="D2890" t="n">
        <v>1</v>
      </c>
      <c r="E2890" t="n">
        <v>1</v>
      </c>
      <c r="F2890" s="9" t="n">
        <v>16.95</v>
      </c>
    </row>
    <row r="2891">
      <c r="A2891" t="n">
        <v>548404</v>
      </c>
      <c r="B2891" s="12" t="n">
        <v>40633</v>
      </c>
      <c r="C2891" t="n">
        <v>16398</v>
      </c>
      <c r="D2891" t="n">
        <v>63</v>
      </c>
      <c r="E2891" t="n">
        <v>503</v>
      </c>
      <c r="F2891" s="9" t="n">
        <v>1169.95</v>
      </c>
    </row>
    <row r="2892">
      <c r="A2892" t="n">
        <v>548405</v>
      </c>
      <c r="B2892" s="12" t="n">
        <v>40633</v>
      </c>
      <c r="C2892" t="n">
        <v>17088</v>
      </c>
      <c r="D2892" t="n">
        <v>55</v>
      </c>
      <c r="E2892" t="n">
        <v>355</v>
      </c>
      <c r="F2892" s="9" t="n">
        <v>1015.83</v>
      </c>
    </row>
    <row r="2893">
      <c r="A2893" t="n">
        <v>548406</v>
      </c>
      <c r="B2893" s="12" t="n">
        <v>40633</v>
      </c>
      <c r="C2893" t="n">
        <v>15061</v>
      </c>
      <c r="D2893" t="n">
        <v>11</v>
      </c>
      <c r="E2893" t="n">
        <v>500</v>
      </c>
      <c r="F2893" s="9" t="n">
        <v>872.5599999999999</v>
      </c>
    </row>
    <row r="2894">
      <c r="A2894" t="n">
        <v>548407</v>
      </c>
      <c r="B2894" s="12" t="n">
        <v>40633</v>
      </c>
      <c r="C2894" t="n">
        <v>16401</v>
      </c>
      <c r="D2894" t="n">
        <v>17</v>
      </c>
      <c r="E2894" t="n">
        <v>376</v>
      </c>
      <c r="F2894" s="9" t="n">
        <v>306.6</v>
      </c>
    </row>
    <row r="2895">
      <c r="A2895" t="n">
        <v>548408</v>
      </c>
      <c r="B2895" s="12" t="n">
        <v>40633</v>
      </c>
      <c r="C2895" t="n">
        <v>17438</v>
      </c>
      <c r="D2895" t="n">
        <v>17</v>
      </c>
      <c r="E2895" t="n">
        <v>103</v>
      </c>
      <c r="F2895" s="9" t="n">
        <v>388.45</v>
      </c>
    </row>
    <row r="2896">
      <c r="A2896" t="n">
        <v>548447</v>
      </c>
      <c r="B2896" s="12" t="n">
        <v>40633</v>
      </c>
      <c r="C2896" t="n">
        <v>17315</v>
      </c>
      <c r="D2896" t="n">
        <v>4</v>
      </c>
      <c r="E2896" t="n">
        <v>147</v>
      </c>
      <c r="F2896" s="9" t="n">
        <v>205.75</v>
      </c>
    </row>
    <row r="2897">
      <c r="A2897" t="n">
        <v>548448</v>
      </c>
      <c r="B2897" s="12" t="n">
        <v>40633</v>
      </c>
      <c r="C2897" t="n">
        <v>18041</v>
      </c>
      <c r="D2897" t="n">
        <v>12</v>
      </c>
      <c r="E2897" t="n">
        <v>275</v>
      </c>
      <c r="F2897" s="9" t="n">
        <v>225.49</v>
      </c>
    </row>
    <row r="2898">
      <c r="A2898" t="n">
        <v>548450</v>
      </c>
      <c r="B2898" s="12" t="n">
        <v>40633</v>
      </c>
      <c r="C2898" t="n">
        <v>15856</v>
      </c>
      <c r="D2898" t="n">
        <v>26</v>
      </c>
      <c r="E2898" t="n">
        <v>379</v>
      </c>
      <c r="F2898" s="9" t="n">
        <v>516.29</v>
      </c>
    </row>
    <row r="2899">
      <c r="A2899" t="n">
        <v>548451</v>
      </c>
      <c r="B2899" s="12" t="n">
        <v>40633</v>
      </c>
      <c r="C2899" t="n">
        <v>17365</v>
      </c>
      <c r="D2899" t="n">
        <v>64</v>
      </c>
      <c r="E2899" t="n">
        <v>782</v>
      </c>
      <c r="F2899" s="9" t="n">
        <v>541.05</v>
      </c>
    </row>
    <row r="2900">
      <c r="A2900" t="n">
        <v>548452</v>
      </c>
      <c r="B2900" s="12" t="n">
        <v>40633</v>
      </c>
      <c r="C2900" t="n">
        <v>13060</v>
      </c>
      <c r="D2900" t="n">
        <v>15</v>
      </c>
      <c r="E2900" t="n">
        <v>123</v>
      </c>
      <c r="F2900" s="9" t="n">
        <v>307.53</v>
      </c>
    </row>
    <row r="2901">
      <c r="A2901" t="n">
        <v>548455</v>
      </c>
      <c r="B2901" s="12" t="n">
        <v>40633</v>
      </c>
      <c r="C2901" t="n">
        <v>14790</v>
      </c>
      <c r="D2901" t="n">
        <v>10</v>
      </c>
      <c r="E2901" t="n">
        <v>136</v>
      </c>
      <c r="F2901" s="9" t="n">
        <v>152.16</v>
      </c>
    </row>
    <row r="2902">
      <c r="A2902" t="n">
        <v>548457</v>
      </c>
      <c r="B2902" s="12" t="n">
        <v>40633</v>
      </c>
      <c r="C2902" t="n">
        <v>13468</v>
      </c>
      <c r="D2902" t="n">
        <v>5</v>
      </c>
      <c r="E2902" t="n">
        <v>24</v>
      </c>
      <c r="F2902" s="9" t="n">
        <v>102.4</v>
      </c>
    </row>
    <row r="2903">
      <c r="A2903" t="n">
        <v>548458</v>
      </c>
      <c r="B2903" s="12" t="n">
        <v>40633</v>
      </c>
      <c r="C2903" t="n">
        <v>15632</v>
      </c>
      <c r="D2903" t="n">
        <v>9</v>
      </c>
      <c r="E2903" t="n">
        <v>48</v>
      </c>
      <c r="F2903" s="9" t="n">
        <v>300.6</v>
      </c>
    </row>
    <row r="2904">
      <c r="A2904" t="n">
        <v>548459</v>
      </c>
      <c r="B2904" s="12" t="n">
        <v>40633</v>
      </c>
      <c r="C2904" t="n">
        <v>14890</v>
      </c>
      <c r="D2904" t="n">
        <v>7</v>
      </c>
      <c r="E2904" t="n">
        <v>51</v>
      </c>
      <c r="F2904" s="9" t="n">
        <v>125.65</v>
      </c>
    </row>
    <row r="2905">
      <c r="A2905" t="n">
        <v>548461</v>
      </c>
      <c r="B2905" s="12" t="n">
        <v>40633</v>
      </c>
      <c r="C2905" t="n">
        <v>14527</v>
      </c>
      <c r="D2905" t="n">
        <v>22</v>
      </c>
      <c r="E2905" t="n">
        <v>53</v>
      </c>
      <c r="F2905" s="9" t="n">
        <v>141.51</v>
      </c>
    </row>
    <row r="2906">
      <c r="A2906" t="n">
        <v>548466</v>
      </c>
      <c r="B2906" s="12" t="n">
        <v>40633</v>
      </c>
      <c r="C2906" t="n">
        <v>16386</v>
      </c>
      <c r="D2906" t="n">
        <v>4</v>
      </c>
      <c r="E2906" t="n">
        <v>26</v>
      </c>
      <c r="F2906" s="9" t="n">
        <v>61.1</v>
      </c>
    </row>
    <row r="2907">
      <c r="A2907" t="n">
        <v>548468</v>
      </c>
      <c r="B2907" s="12" t="n">
        <v>40633</v>
      </c>
      <c r="C2907" t="n">
        <v>14818</v>
      </c>
      <c r="D2907" t="n">
        <v>13</v>
      </c>
      <c r="E2907" t="n">
        <v>31</v>
      </c>
      <c r="F2907" s="9" t="n">
        <v>118.25</v>
      </c>
    </row>
    <row r="2908">
      <c r="A2908" t="n">
        <v>548484</v>
      </c>
      <c r="B2908" s="12" t="n">
        <v>40633</v>
      </c>
      <c r="C2908" t="n">
        <v>13571</v>
      </c>
      <c r="D2908" t="n">
        <v>27</v>
      </c>
      <c r="E2908" t="n">
        <v>77</v>
      </c>
      <c r="F2908" s="9" t="n">
        <v>145.27</v>
      </c>
    </row>
    <row r="2909">
      <c r="A2909" t="n">
        <v>548486</v>
      </c>
      <c r="B2909" s="12" t="n">
        <v>40633</v>
      </c>
      <c r="C2909" t="n">
        <v>12909</v>
      </c>
      <c r="D2909" t="n">
        <v>16</v>
      </c>
      <c r="E2909" t="n">
        <v>167</v>
      </c>
      <c r="F2909" s="9" t="n">
        <v>278.65</v>
      </c>
    </row>
    <row r="2910">
      <c r="A2910" t="n">
        <v>548490</v>
      </c>
      <c r="B2910" s="12" t="n">
        <v>40633</v>
      </c>
      <c r="C2910" t="n">
        <v>12909</v>
      </c>
      <c r="D2910" t="n">
        <v>27</v>
      </c>
      <c r="E2910" t="n">
        <v>431</v>
      </c>
      <c r="F2910" s="9" t="n">
        <v>624.8</v>
      </c>
    </row>
    <row r="2911">
      <c r="A2911" t="n">
        <v>548491</v>
      </c>
      <c r="B2911" s="12" t="n">
        <v>40633</v>
      </c>
      <c r="C2911" t="n">
        <v>14064</v>
      </c>
      <c r="D2911" t="n">
        <v>8</v>
      </c>
      <c r="E2911" t="n">
        <v>906</v>
      </c>
      <c r="F2911" s="9" t="n">
        <v>375.35</v>
      </c>
    </row>
    <row r="2912">
      <c r="A2912" t="n">
        <v>548492</v>
      </c>
      <c r="B2912" s="12" t="n">
        <v>40633</v>
      </c>
      <c r="C2912" t="n">
        <v>17841</v>
      </c>
      <c r="D2912" t="n">
        <v>36</v>
      </c>
      <c r="E2912" t="n">
        <v>112</v>
      </c>
      <c r="F2912" s="9" t="n">
        <v>208.05</v>
      </c>
    </row>
    <row r="2913">
      <c r="A2913" t="n">
        <v>548493</v>
      </c>
      <c r="B2913" s="12" t="n">
        <v>40633</v>
      </c>
      <c r="C2913" t="n">
        <v>16839</v>
      </c>
      <c r="D2913" t="n">
        <v>10</v>
      </c>
      <c r="E2913" t="n">
        <v>314</v>
      </c>
      <c r="F2913" s="9" t="n">
        <v>840.38</v>
      </c>
    </row>
    <row r="2914">
      <c r="A2914" t="n">
        <v>548494</v>
      </c>
      <c r="B2914" s="12" t="n">
        <v>40633</v>
      </c>
      <c r="C2914" t="n">
        <v>16698</v>
      </c>
      <c r="D2914" t="n">
        <v>4</v>
      </c>
      <c r="E2914" t="n">
        <v>520</v>
      </c>
      <c r="F2914" s="9" t="n">
        <v>1182</v>
      </c>
    </row>
    <row r="2915">
      <c r="A2915" t="n">
        <v>548497</v>
      </c>
      <c r="B2915" s="12" t="n">
        <v>40633</v>
      </c>
      <c r="C2915" t="n">
        <v>13089</v>
      </c>
      <c r="D2915" t="n">
        <v>57</v>
      </c>
      <c r="E2915" t="n">
        <v>725</v>
      </c>
      <c r="F2915" s="9" t="n">
        <v>1622.41</v>
      </c>
    </row>
    <row r="2916">
      <c r="A2916" t="n">
        <v>548498</v>
      </c>
      <c r="B2916" s="12" t="n">
        <v>40633</v>
      </c>
      <c r="C2916" t="n">
        <v>16681</v>
      </c>
      <c r="D2916" t="n">
        <v>12</v>
      </c>
      <c r="E2916" t="n">
        <v>246</v>
      </c>
      <c r="F2916" s="9" t="n">
        <v>301.6</v>
      </c>
    </row>
    <row r="2917">
      <c r="A2917" t="n">
        <v>548499</v>
      </c>
      <c r="B2917" s="12" t="n">
        <v>40633</v>
      </c>
      <c r="C2917" t="n">
        <v>17075</v>
      </c>
      <c r="D2917" t="n">
        <v>16</v>
      </c>
      <c r="E2917" t="n">
        <v>60</v>
      </c>
      <c r="F2917" s="9" t="n">
        <v>133.47</v>
      </c>
    </row>
    <row r="2918">
      <c r="A2918" t="n">
        <v>548500</v>
      </c>
      <c r="B2918" s="12" t="n">
        <v>40633</v>
      </c>
      <c r="C2918" t="n">
        <v>17071</v>
      </c>
      <c r="D2918" t="n">
        <v>22</v>
      </c>
      <c r="E2918" t="n">
        <v>148</v>
      </c>
      <c r="F2918" s="9" t="n">
        <v>204.78</v>
      </c>
    </row>
    <row r="2919">
      <c r="A2919" t="n">
        <v>548501</v>
      </c>
      <c r="B2919" s="12" t="n">
        <v>40633</v>
      </c>
      <c r="C2919" t="n">
        <v>15894</v>
      </c>
      <c r="D2919" t="n">
        <v>3</v>
      </c>
      <c r="E2919" t="n">
        <v>53</v>
      </c>
      <c r="F2919" s="9" t="n">
        <v>106.81</v>
      </c>
    </row>
    <row r="2920">
      <c r="A2920" t="n">
        <v>548506</v>
      </c>
      <c r="B2920" s="12" t="n">
        <v>40633</v>
      </c>
      <c r="C2920" t="n">
        <v>18037</v>
      </c>
      <c r="D2920" t="n">
        <v>2</v>
      </c>
      <c r="E2920" t="n">
        <v>2</v>
      </c>
      <c r="F2920" s="9" t="n">
        <v>3.9</v>
      </c>
    </row>
    <row r="2921">
      <c r="A2921" t="n">
        <v>548507</v>
      </c>
      <c r="B2921" s="12" t="n">
        <v>40633</v>
      </c>
      <c r="C2921" t="n">
        <v>13573</v>
      </c>
      <c r="D2921" t="n">
        <v>3</v>
      </c>
      <c r="E2921" t="n">
        <v>10</v>
      </c>
      <c r="F2921" s="9" t="n">
        <v>31.77</v>
      </c>
    </row>
    <row r="2922">
      <c r="A2922" t="n">
        <v>548509</v>
      </c>
      <c r="B2922" s="12" t="n">
        <v>40633</v>
      </c>
      <c r="C2922" t="n">
        <v>14543</v>
      </c>
      <c r="D2922" t="n">
        <v>5</v>
      </c>
      <c r="E2922" t="n">
        <v>64</v>
      </c>
      <c r="F2922" s="9" t="n">
        <v>296.2</v>
      </c>
    </row>
    <row r="2923">
      <c r="A2923" t="n">
        <v>548510</v>
      </c>
      <c r="B2923" s="12" t="n">
        <v>40633</v>
      </c>
      <c r="C2923" t="n">
        <v>17861</v>
      </c>
      <c r="D2923" t="n">
        <v>34</v>
      </c>
      <c r="E2923" t="n">
        <v>255</v>
      </c>
      <c r="F2923" s="9" t="n">
        <v>216.12</v>
      </c>
    </row>
    <row r="2924">
      <c r="A2924" t="n">
        <v>548511</v>
      </c>
      <c r="B2924" s="12" t="n">
        <v>40633</v>
      </c>
      <c r="C2924" t="n">
        <v>14056</v>
      </c>
      <c r="D2924" t="n">
        <v>27</v>
      </c>
      <c r="E2924" t="n">
        <v>86</v>
      </c>
      <c r="F2924" s="9" t="n">
        <v>276.94</v>
      </c>
    </row>
    <row r="2925">
      <c r="A2925" t="n">
        <v>548512</v>
      </c>
      <c r="B2925" s="12" t="n">
        <v>40633</v>
      </c>
      <c r="C2925" t="n">
        <v>14410</v>
      </c>
      <c r="D2925" t="n">
        <v>15</v>
      </c>
      <c r="E2925" t="n">
        <v>40</v>
      </c>
      <c r="F2925" s="9" t="n">
        <v>136.6</v>
      </c>
    </row>
    <row r="2926">
      <c r="A2926" t="n">
        <v>548520</v>
      </c>
      <c r="B2926" s="12" t="n">
        <v>40633</v>
      </c>
      <c r="C2926" t="n">
        <v>13126</v>
      </c>
      <c r="D2926" t="n">
        <v>19</v>
      </c>
      <c r="E2926" t="n">
        <v>431</v>
      </c>
      <c r="F2926" s="9" t="n">
        <v>320.17</v>
      </c>
    </row>
    <row r="2927">
      <c r="A2927" t="n">
        <v>548521</v>
      </c>
      <c r="B2927" s="12" t="n">
        <v>40633</v>
      </c>
      <c r="C2927" t="n">
        <v>17735</v>
      </c>
      <c r="D2927" t="n">
        <v>41</v>
      </c>
      <c r="E2927" t="n">
        <v>626</v>
      </c>
      <c r="F2927" s="9" t="n">
        <v>652.52</v>
      </c>
    </row>
    <row r="2928">
      <c r="A2928" t="n">
        <v>548529</v>
      </c>
      <c r="B2928" s="12" t="n">
        <v>40633</v>
      </c>
      <c r="C2928" t="n">
        <v>18223</v>
      </c>
      <c r="D2928" t="n">
        <v>24</v>
      </c>
      <c r="E2928" t="n">
        <v>217</v>
      </c>
      <c r="F2928" s="9" t="n">
        <v>490.99</v>
      </c>
    </row>
    <row r="2929">
      <c r="A2929" t="n">
        <v>548530</v>
      </c>
      <c r="B2929" s="12" t="n">
        <v>40633</v>
      </c>
      <c r="C2929" t="n">
        <v>17400</v>
      </c>
      <c r="D2929" t="n">
        <v>2</v>
      </c>
      <c r="E2929" t="n">
        <v>4</v>
      </c>
      <c r="F2929" s="9" t="n">
        <v>11.8</v>
      </c>
    </row>
    <row r="2930">
      <c r="A2930" t="n">
        <v>548531</v>
      </c>
      <c r="B2930" s="12" t="n">
        <v>40633</v>
      </c>
      <c r="C2930" t="n">
        <v>14031</v>
      </c>
      <c r="D2930" t="n">
        <v>5</v>
      </c>
      <c r="E2930" t="n">
        <v>216</v>
      </c>
      <c r="F2930" s="9" t="n">
        <v>1170</v>
      </c>
    </row>
    <row r="2931">
      <c r="A2931" t="n">
        <v>548533</v>
      </c>
      <c r="B2931" s="12" t="n">
        <v>40633</v>
      </c>
      <c r="C2931" t="n">
        <v>13883</v>
      </c>
      <c r="D2931" t="n">
        <v>46</v>
      </c>
      <c r="E2931" t="n">
        <v>457</v>
      </c>
      <c r="F2931" s="9" t="n">
        <v>980.41</v>
      </c>
    </row>
    <row r="2932">
      <c r="A2932" t="n">
        <v>548534</v>
      </c>
      <c r="B2932" s="12" t="n">
        <v>40633</v>
      </c>
      <c r="C2932" t="n">
        <v>18172</v>
      </c>
      <c r="D2932" t="n">
        <v>15</v>
      </c>
      <c r="E2932" t="n">
        <v>184</v>
      </c>
      <c r="F2932" s="9" t="n">
        <v>269.62</v>
      </c>
    </row>
    <row r="2933">
      <c r="A2933" t="n">
        <v>548541</v>
      </c>
      <c r="B2933" s="12" t="n">
        <v>40633</v>
      </c>
      <c r="C2933" t="n">
        <v>14957</v>
      </c>
      <c r="D2933" t="n">
        <v>12</v>
      </c>
      <c r="E2933" t="n">
        <v>34</v>
      </c>
      <c r="F2933" s="9" t="n">
        <v>58.49</v>
      </c>
    </row>
    <row r="2934">
      <c r="A2934" t="n">
        <v>548542</v>
      </c>
      <c r="B2934" s="12" t="n">
        <v>40633</v>
      </c>
      <c r="C2934" t="n">
        <v>13918</v>
      </c>
      <c r="D2934" t="n">
        <v>8</v>
      </c>
      <c r="E2934" t="n">
        <v>100</v>
      </c>
      <c r="F2934" s="9" t="n">
        <v>198.2</v>
      </c>
    </row>
    <row r="2935">
      <c r="A2935" t="n">
        <v>548544</v>
      </c>
      <c r="B2935" s="12" t="n">
        <v>40633</v>
      </c>
      <c r="C2935" t="n">
        <v>14525</v>
      </c>
      <c r="D2935" t="n">
        <v>13</v>
      </c>
      <c r="E2935" t="n">
        <v>240</v>
      </c>
      <c r="F2935" s="9" t="n">
        <v>293.45</v>
      </c>
    </row>
    <row r="2936">
      <c r="A2936" t="n">
        <v>548545</v>
      </c>
      <c r="B2936" s="12" t="n">
        <v>40633</v>
      </c>
      <c r="C2936" t="n">
        <v>13118</v>
      </c>
      <c r="D2936" t="n">
        <v>19</v>
      </c>
      <c r="E2936" t="n">
        <v>127</v>
      </c>
      <c r="F2936" s="9" t="n">
        <v>423.55</v>
      </c>
    </row>
    <row r="2937">
      <c r="A2937" t="n">
        <v>548546</v>
      </c>
      <c r="B2937" s="12" t="n">
        <v>40633</v>
      </c>
      <c r="C2937" t="n">
        <v>16600</v>
      </c>
      <c r="D2937" t="n">
        <v>9</v>
      </c>
      <c r="E2937" t="n">
        <v>186</v>
      </c>
      <c r="F2937" s="9" t="n">
        <v>111.6</v>
      </c>
    </row>
    <row r="2938">
      <c r="A2938" t="n">
        <v>548547</v>
      </c>
      <c r="B2938" s="12" t="n">
        <v>40633</v>
      </c>
      <c r="C2938" t="n">
        <v>17212</v>
      </c>
      <c r="D2938" t="n">
        <v>4</v>
      </c>
      <c r="E2938" t="n">
        <v>147</v>
      </c>
      <c r="F2938" s="9" t="n">
        <v>226.85</v>
      </c>
    </row>
    <row r="2939">
      <c r="A2939" t="n">
        <v>548548</v>
      </c>
      <c r="B2939" s="12" t="n">
        <v>40633</v>
      </c>
      <c r="C2939" t="n">
        <v>17781</v>
      </c>
      <c r="D2939" t="n">
        <v>2</v>
      </c>
      <c r="E2939" t="n">
        <v>8</v>
      </c>
      <c r="F2939" s="9" t="n">
        <v>102</v>
      </c>
    </row>
    <row r="2940">
      <c r="A2940" t="n">
        <v>548549</v>
      </c>
      <c r="B2940" s="12" t="n">
        <v>40633</v>
      </c>
      <c r="C2940" t="n">
        <v>16365</v>
      </c>
      <c r="D2940" t="n">
        <v>3</v>
      </c>
      <c r="E2940" t="n">
        <v>102</v>
      </c>
      <c r="F2940" s="9" t="n">
        <v>120.9</v>
      </c>
    </row>
    <row r="2941">
      <c r="A2941" t="n">
        <v>548550</v>
      </c>
      <c r="B2941" s="12" t="n">
        <v>40634</v>
      </c>
      <c r="C2941" t="n">
        <v>18161</v>
      </c>
      <c r="D2941" t="n">
        <v>12</v>
      </c>
      <c r="E2941" t="n">
        <v>109</v>
      </c>
      <c r="F2941" s="9" t="n">
        <v>244.79</v>
      </c>
    </row>
    <row r="2942">
      <c r="A2942" t="n">
        <v>548551</v>
      </c>
      <c r="B2942" s="12" t="n">
        <v>40634</v>
      </c>
      <c r="C2942" t="n">
        <v>14886</v>
      </c>
      <c r="D2942" t="n">
        <v>18</v>
      </c>
      <c r="E2942" t="n">
        <v>160</v>
      </c>
      <c r="F2942" s="9" t="n">
        <v>364.8</v>
      </c>
    </row>
    <row r="2943">
      <c r="A2943" t="n">
        <v>548552</v>
      </c>
      <c r="B2943" s="12" t="n">
        <v>40634</v>
      </c>
      <c r="C2943" t="n">
        <v>17613</v>
      </c>
      <c r="D2943" t="n">
        <v>10</v>
      </c>
      <c r="E2943" t="n">
        <v>71</v>
      </c>
      <c r="F2943" s="9" t="n">
        <v>239.75</v>
      </c>
    </row>
    <row r="2944">
      <c r="A2944" t="n">
        <v>548554</v>
      </c>
      <c r="B2944" s="12" t="n">
        <v>40634</v>
      </c>
      <c r="C2944" t="n">
        <v>13694</v>
      </c>
      <c r="D2944" t="n">
        <v>19</v>
      </c>
      <c r="E2944" t="n">
        <v>1420</v>
      </c>
      <c r="F2944" s="9" t="n">
        <v>888.2</v>
      </c>
    </row>
    <row r="2945">
      <c r="A2945" t="n">
        <v>548555</v>
      </c>
      <c r="B2945" s="12" t="n">
        <v>40634</v>
      </c>
      <c r="C2945" t="n">
        <v>13758</v>
      </c>
      <c r="D2945" t="n">
        <v>15</v>
      </c>
      <c r="E2945" t="n">
        <v>108</v>
      </c>
      <c r="F2945" s="9" t="n">
        <v>316.9</v>
      </c>
    </row>
    <row r="2946">
      <c r="A2946" t="n">
        <v>548556</v>
      </c>
      <c r="B2946" s="12" t="n">
        <v>40634</v>
      </c>
      <c r="C2946" t="n">
        <v>13694</v>
      </c>
      <c r="D2946" t="n">
        <v>2</v>
      </c>
      <c r="E2946" t="n">
        <v>122</v>
      </c>
      <c r="F2946" s="9" t="n">
        <v>237.9</v>
      </c>
    </row>
    <row r="2947">
      <c r="A2947" t="n">
        <v>548557</v>
      </c>
      <c r="B2947" s="12" t="n">
        <v>40634</v>
      </c>
      <c r="C2947" t="n">
        <v>15018</v>
      </c>
      <c r="D2947" t="n">
        <v>12</v>
      </c>
      <c r="E2947" t="n">
        <v>73</v>
      </c>
      <c r="F2947" s="9" t="n">
        <v>180.09</v>
      </c>
    </row>
    <row r="2948">
      <c r="A2948" t="n">
        <v>548558</v>
      </c>
      <c r="B2948" s="12" t="n">
        <v>40634</v>
      </c>
      <c r="C2948" t="n">
        <v>13626</v>
      </c>
      <c r="D2948" t="n">
        <v>19</v>
      </c>
      <c r="E2948" t="n">
        <v>209</v>
      </c>
      <c r="F2948" s="9" t="n">
        <v>257.23</v>
      </c>
    </row>
    <row r="2949">
      <c r="A2949" t="n">
        <v>548559</v>
      </c>
      <c r="B2949" s="12" t="n">
        <v>40634</v>
      </c>
      <c r="C2949" t="n">
        <v>16214</v>
      </c>
      <c r="D2949" t="n">
        <v>5</v>
      </c>
      <c r="E2949" t="n">
        <v>34</v>
      </c>
      <c r="F2949" s="9" t="n">
        <v>206.7</v>
      </c>
    </row>
    <row r="2950">
      <c r="A2950" t="n">
        <v>548560</v>
      </c>
      <c r="B2950" s="12" t="n">
        <v>40634</v>
      </c>
      <c r="C2950" t="n">
        <v>13468</v>
      </c>
      <c r="D2950" t="n">
        <v>8</v>
      </c>
      <c r="E2950" t="n">
        <v>200</v>
      </c>
      <c r="F2950" s="9" t="n">
        <v>297.12</v>
      </c>
    </row>
    <row r="2951">
      <c r="A2951" t="n">
        <v>548561</v>
      </c>
      <c r="B2951" s="12" t="n">
        <v>40634</v>
      </c>
      <c r="C2951" t="n">
        <v>16609</v>
      </c>
      <c r="D2951" t="n">
        <v>35</v>
      </c>
      <c r="E2951" t="n">
        <v>255</v>
      </c>
      <c r="F2951" s="9" t="n">
        <v>557.53</v>
      </c>
    </row>
    <row r="2952">
      <c r="A2952" t="n">
        <v>548563</v>
      </c>
      <c r="B2952" s="12" t="n">
        <v>40634</v>
      </c>
      <c r="C2952" t="n">
        <v>18118</v>
      </c>
      <c r="D2952" t="n">
        <v>17</v>
      </c>
      <c r="E2952" t="n">
        <v>47</v>
      </c>
      <c r="F2952" s="9" t="n">
        <v>125.63</v>
      </c>
    </row>
    <row r="2953">
      <c r="A2953" t="n">
        <v>548565</v>
      </c>
      <c r="B2953" s="12" t="n">
        <v>40634</v>
      </c>
      <c r="C2953" t="n">
        <v>16180</v>
      </c>
      <c r="D2953" t="n">
        <v>13</v>
      </c>
      <c r="E2953" t="n">
        <v>228</v>
      </c>
      <c r="F2953" s="9" t="n">
        <v>413.88</v>
      </c>
    </row>
    <row r="2954">
      <c r="A2954" t="n">
        <v>548566</v>
      </c>
      <c r="B2954" s="12" t="n">
        <v>40634</v>
      </c>
      <c r="C2954" t="n">
        <v>17288</v>
      </c>
      <c r="D2954" t="n">
        <v>6</v>
      </c>
      <c r="E2954" t="n">
        <v>110</v>
      </c>
      <c r="F2954" s="9" t="n">
        <v>127.3</v>
      </c>
    </row>
    <row r="2955">
      <c r="A2955" t="n">
        <v>548567</v>
      </c>
      <c r="B2955" s="12" t="n">
        <v>40634</v>
      </c>
      <c r="C2955" t="n">
        <v>17965</v>
      </c>
      <c r="D2955" t="n">
        <v>26</v>
      </c>
      <c r="E2955" t="n">
        <v>87</v>
      </c>
      <c r="F2955" s="9" t="n">
        <v>270.1</v>
      </c>
    </row>
    <row r="2956">
      <c r="A2956" t="n">
        <v>548568</v>
      </c>
      <c r="B2956" s="12" t="n">
        <v>40634</v>
      </c>
      <c r="C2956" t="n">
        <v>14543</v>
      </c>
      <c r="D2956" t="n">
        <v>9</v>
      </c>
      <c r="E2956" t="n">
        <v>23</v>
      </c>
      <c r="F2956" s="9" t="n">
        <v>217.96</v>
      </c>
    </row>
    <row r="2957">
      <c r="A2957" t="n">
        <v>548608</v>
      </c>
      <c r="B2957" s="12" t="n">
        <v>40634</v>
      </c>
      <c r="C2957" t="n">
        <v>13462</v>
      </c>
      <c r="D2957" t="n">
        <v>9</v>
      </c>
      <c r="E2957" t="n">
        <v>62</v>
      </c>
      <c r="F2957" s="9" t="n">
        <v>151.5</v>
      </c>
    </row>
    <row r="2958">
      <c r="A2958" t="n">
        <v>548610</v>
      </c>
      <c r="B2958" s="12" t="n">
        <v>40634</v>
      </c>
      <c r="C2958" t="n">
        <v>15860</v>
      </c>
      <c r="D2958" t="n">
        <v>35</v>
      </c>
      <c r="E2958" t="n">
        <v>101</v>
      </c>
      <c r="F2958" s="9" t="n">
        <v>292.85</v>
      </c>
    </row>
    <row r="2959">
      <c r="A2959" t="n">
        <v>548611</v>
      </c>
      <c r="B2959" s="12" t="n">
        <v>40634</v>
      </c>
      <c r="C2959" t="n">
        <v>18230</v>
      </c>
      <c r="D2959" t="n">
        <v>16</v>
      </c>
      <c r="E2959" t="n">
        <v>210</v>
      </c>
      <c r="F2959" s="9" t="n">
        <v>386.22</v>
      </c>
    </row>
    <row r="2960">
      <c r="A2960" t="n">
        <v>548612</v>
      </c>
      <c r="B2960" s="12" t="n">
        <v>40634</v>
      </c>
      <c r="C2960" t="n">
        <v>13137</v>
      </c>
      <c r="D2960" t="n">
        <v>126</v>
      </c>
      <c r="E2960" t="n">
        <v>390</v>
      </c>
      <c r="F2960" s="9" t="n">
        <v>640.8099999999999</v>
      </c>
    </row>
    <row r="2961">
      <c r="A2961" t="n">
        <v>548613</v>
      </c>
      <c r="B2961" s="12" t="n">
        <v>40634</v>
      </c>
      <c r="C2961" t="n">
        <v>13694</v>
      </c>
      <c r="D2961" t="n">
        <v>1</v>
      </c>
      <c r="E2961" t="n">
        <v>84</v>
      </c>
      <c r="F2961" s="9" t="n">
        <v>35.28</v>
      </c>
    </row>
    <row r="2962">
      <c r="A2962" t="n">
        <v>548614</v>
      </c>
      <c r="B2962" s="12" t="n">
        <v>40634</v>
      </c>
      <c r="C2962" t="n">
        <v>14419</v>
      </c>
      <c r="D2962" t="n">
        <v>36</v>
      </c>
      <c r="E2962" t="n">
        <v>106</v>
      </c>
      <c r="F2962" s="9" t="n">
        <v>183.04</v>
      </c>
    </row>
    <row r="2963">
      <c r="A2963" t="n">
        <v>548616</v>
      </c>
      <c r="B2963" s="12" t="n">
        <v>40634</v>
      </c>
      <c r="C2963" t="n">
        <v>18263</v>
      </c>
      <c r="D2963" t="n">
        <v>15</v>
      </c>
      <c r="E2963" t="n">
        <v>328</v>
      </c>
      <c r="F2963" s="9" t="n">
        <v>307.6</v>
      </c>
    </row>
    <row r="2964">
      <c r="A2964" t="n">
        <v>548617</v>
      </c>
      <c r="B2964" s="12" t="n">
        <v>40634</v>
      </c>
      <c r="C2964" t="n">
        <v>16592</v>
      </c>
      <c r="D2964" t="n">
        <v>18</v>
      </c>
      <c r="E2964" t="n">
        <v>333</v>
      </c>
      <c r="F2964" s="9" t="n">
        <v>337.51</v>
      </c>
    </row>
    <row r="2965">
      <c r="A2965" t="n">
        <v>548618</v>
      </c>
      <c r="B2965" s="12" t="n">
        <v>40634</v>
      </c>
      <c r="C2965" t="n">
        <v>15197</v>
      </c>
      <c r="D2965" t="n">
        <v>12</v>
      </c>
      <c r="E2965" t="n">
        <v>124</v>
      </c>
      <c r="F2965" s="9" t="n">
        <v>216.75</v>
      </c>
    </row>
    <row r="2966">
      <c r="A2966" t="n">
        <v>548619</v>
      </c>
      <c r="B2966" s="12" t="n">
        <v>40634</v>
      </c>
      <c r="C2966" t="n">
        <v>16592</v>
      </c>
      <c r="D2966" t="n">
        <v>1</v>
      </c>
      <c r="E2966" t="n">
        <v>12</v>
      </c>
      <c r="F2966" s="9" t="n">
        <v>9.960000000000001</v>
      </c>
    </row>
    <row r="2967">
      <c r="A2967" t="n">
        <v>548621</v>
      </c>
      <c r="B2967" s="12" t="n">
        <v>40634</v>
      </c>
      <c r="C2967" t="n">
        <v>16960</v>
      </c>
      <c r="D2967" t="n">
        <v>44</v>
      </c>
      <c r="E2967" t="n">
        <v>92</v>
      </c>
      <c r="F2967" s="9" t="n">
        <v>199.58</v>
      </c>
    </row>
    <row r="2968">
      <c r="A2968" t="n">
        <v>548622</v>
      </c>
      <c r="B2968" s="12" t="n">
        <v>40634</v>
      </c>
      <c r="C2968" t="n">
        <v>13636</v>
      </c>
      <c r="D2968" t="n">
        <v>16</v>
      </c>
      <c r="E2968" t="n">
        <v>153</v>
      </c>
      <c r="F2968" s="9" t="n">
        <v>249.6</v>
      </c>
    </row>
    <row r="2969">
      <c r="A2969" t="n">
        <v>548623</v>
      </c>
      <c r="B2969" s="12" t="n">
        <v>40634</v>
      </c>
      <c r="C2969" t="n">
        <v>13841</v>
      </c>
      <c r="D2969" t="n">
        <v>1</v>
      </c>
      <c r="E2969" t="n">
        <v>100</v>
      </c>
      <c r="F2969" s="9" t="n">
        <v>85</v>
      </c>
    </row>
    <row r="2970">
      <c r="A2970" t="n">
        <v>548627</v>
      </c>
      <c r="B2970" s="12" t="n">
        <v>40634</v>
      </c>
      <c r="C2970" t="n">
        <v>16333</v>
      </c>
      <c r="D2970" t="n">
        <v>5</v>
      </c>
      <c r="E2970" t="n">
        <v>3080</v>
      </c>
      <c r="F2970" s="9" t="n">
        <v>1445.6</v>
      </c>
    </row>
    <row r="2971">
      <c r="A2971" t="n">
        <v>548629</v>
      </c>
      <c r="B2971" s="12" t="n">
        <v>40634</v>
      </c>
      <c r="C2971" t="n">
        <v>16333</v>
      </c>
      <c r="D2971" t="n">
        <v>1</v>
      </c>
      <c r="E2971" t="n">
        <v>192</v>
      </c>
      <c r="F2971" s="9" t="n">
        <v>355.2</v>
      </c>
    </row>
    <row r="2972">
      <c r="A2972" t="n">
        <v>548630</v>
      </c>
      <c r="B2972" s="12" t="n">
        <v>40634</v>
      </c>
      <c r="C2972" t="n">
        <v>16333</v>
      </c>
      <c r="D2972" t="n">
        <v>1</v>
      </c>
      <c r="E2972" t="n">
        <v>192</v>
      </c>
      <c r="F2972" s="9" t="n">
        <v>355.2</v>
      </c>
    </row>
    <row r="2973">
      <c r="A2973" t="n">
        <v>548631</v>
      </c>
      <c r="B2973" s="12" t="n">
        <v>40634</v>
      </c>
      <c r="C2973" t="n">
        <v>13184</v>
      </c>
      <c r="D2973" t="n">
        <v>12</v>
      </c>
      <c r="E2973" t="n">
        <v>76</v>
      </c>
      <c r="F2973" s="9" t="n">
        <v>116.4</v>
      </c>
    </row>
    <row r="2974">
      <c r="A2974" t="n">
        <v>548632</v>
      </c>
      <c r="B2974" s="12" t="n">
        <v>40634</v>
      </c>
      <c r="C2974" t="n">
        <v>17701</v>
      </c>
      <c r="D2974" t="n">
        <v>24</v>
      </c>
      <c r="E2974" t="n">
        <v>109</v>
      </c>
      <c r="F2974" s="9" t="n">
        <v>417.95</v>
      </c>
    </row>
    <row r="2975">
      <c r="A2975" t="n">
        <v>548633</v>
      </c>
      <c r="B2975" s="12" t="n">
        <v>40634</v>
      </c>
      <c r="C2975" t="n">
        <v>16333</v>
      </c>
      <c r="D2975" t="n">
        <v>1</v>
      </c>
      <c r="E2975" t="n">
        <v>864</v>
      </c>
      <c r="F2975" s="9" t="n">
        <v>915.84</v>
      </c>
    </row>
    <row r="2976">
      <c r="A2976" t="n">
        <v>548634</v>
      </c>
      <c r="B2976" s="12" t="n">
        <v>40634</v>
      </c>
      <c r="C2976" t="n">
        <v>12877</v>
      </c>
      <c r="D2976" t="n">
        <v>5</v>
      </c>
      <c r="E2976" t="n">
        <v>34</v>
      </c>
      <c r="F2976" s="9" t="n">
        <v>87.09999999999999</v>
      </c>
    </row>
    <row r="2977">
      <c r="A2977" t="n">
        <v>548635</v>
      </c>
      <c r="B2977" s="12" t="n">
        <v>40634</v>
      </c>
      <c r="C2977" t="n">
        <v>16333</v>
      </c>
      <c r="D2977" t="n">
        <v>2</v>
      </c>
      <c r="E2977" t="n">
        <v>1432</v>
      </c>
      <c r="F2977" s="9" t="n">
        <v>538.72</v>
      </c>
    </row>
    <row r="2978">
      <c r="A2978" t="n">
        <v>548636</v>
      </c>
      <c r="B2978" s="12" t="n">
        <v>40634</v>
      </c>
      <c r="C2978" t="n">
        <v>15601</v>
      </c>
      <c r="D2978" t="n">
        <v>21</v>
      </c>
      <c r="E2978" t="n">
        <v>215</v>
      </c>
      <c r="F2978" s="9" t="n">
        <v>266.85</v>
      </c>
    </row>
    <row r="2979">
      <c r="A2979" t="n">
        <v>548640</v>
      </c>
      <c r="B2979" s="12" t="n">
        <v>40634</v>
      </c>
      <c r="C2979" t="n">
        <v>17580</v>
      </c>
      <c r="D2979" t="n">
        <v>1</v>
      </c>
      <c r="E2979" t="n">
        <v>6</v>
      </c>
      <c r="F2979" s="9" t="n">
        <v>47.7</v>
      </c>
    </row>
    <row r="2980">
      <c r="A2980" t="n">
        <v>548641</v>
      </c>
      <c r="B2980" s="12" t="n">
        <v>40634</v>
      </c>
      <c r="C2980" t="n">
        <v>16333</v>
      </c>
      <c r="D2980" t="n">
        <v>1</v>
      </c>
      <c r="E2980" t="n">
        <v>312</v>
      </c>
      <c r="F2980" s="9" t="n">
        <v>577.2</v>
      </c>
    </row>
    <row r="2981">
      <c r="A2981" t="n">
        <v>548642</v>
      </c>
      <c r="B2981" s="12" t="n">
        <v>40634</v>
      </c>
      <c r="C2981" t="n">
        <v>17287</v>
      </c>
      <c r="D2981" t="n">
        <v>15</v>
      </c>
      <c r="E2981" t="n">
        <v>120</v>
      </c>
      <c r="F2981" s="9" t="n">
        <v>145.24</v>
      </c>
    </row>
    <row r="2982">
      <c r="A2982" t="n">
        <v>548643</v>
      </c>
      <c r="B2982" s="12" t="n">
        <v>40634</v>
      </c>
      <c r="C2982" t="n">
        <v>14680</v>
      </c>
      <c r="D2982" t="n">
        <v>1</v>
      </c>
      <c r="E2982" t="n">
        <v>100</v>
      </c>
      <c r="F2982" s="9" t="n">
        <v>72</v>
      </c>
    </row>
    <row r="2983">
      <c r="A2983" t="n">
        <v>548644</v>
      </c>
      <c r="B2983" s="12" t="n">
        <v>40634</v>
      </c>
      <c r="C2983" t="n">
        <v>15291</v>
      </c>
      <c r="D2983" t="n">
        <v>2</v>
      </c>
      <c r="E2983" t="n">
        <v>288</v>
      </c>
      <c r="F2983" s="9" t="n">
        <v>396</v>
      </c>
    </row>
    <row r="2984">
      <c r="A2984" t="n">
        <v>548645</v>
      </c>
      <c r="B2984" s="12" t="n">
        <v>40634</v>
      </c>
      <c r="C2984" t="n">
        <v>17457</v>
      </c>
      <c r="D2984" t="n">
        <v>2</v>
      </c>
      <c r="E2984" t="n">
        <v>114</v>
      </c>
      <c r="F2984" s="9" t="n">
        <v>313.38</v>
      </c>
    </row>
    <row r="2985">
      <c r="A2985" t="n">
        <v>548648</v>
      </c>
      <c r="B2985" s="12" t="n">
        <v>40634</v>
      </c>
      <c r="C2985" t="n">
        <v>12949</v>
      </c>
      <c r="D2985" t="n">
        <v>75</v>
      </c>
      <c r="E2985" t="n">
        <v>909</v>
      </c>
      <c r="F2985" s="9" t="n">
        <v>1534.3</v>
      </c>
    </row>
    <row r="2986">
      <c r="A2986" t="n">
        <v>548649</v>
      </c>
      <c r="B2986" s="12" t="n">
        <v>40634</v>
      </c>
      <c r="C2986" t="n">
        <v>18179</v>
      </c>
      <c r="D2986" t="n">
        <v>1</v>
      </c>
      <c r="E2986" t="n">
        <v>100</v>
      </c>
      <c r="F2986" s="9" t="n">
        <v>210</v>
      </c>
    </row>
    <row r="2987">
      <c r="A2987" t="n">
        <v>548650</v>
      </c>
      <c r="B2987" s="12" t="n">
        <v>40634</v>
      </c>
      <c r="C2987" t="n">
        <v>14852</v>
      </c>
      <c r="D2987" t="n">
        <v>24</v>
      </c>
      <c r="E2987" t="n">
        <v>368</v>
      </c>
      <c r="F2987" s="9" t="n">
        <v>490.4</v>
      </c>
    </row>
    <row r="2988">
      <c r="A2988" t="n">
        <v>548651</v>
      </c>
      <c r="B2988" s="12" t="n">
        <v>40634</v>
      </c>
      <c r="C2988" t="n">
        <v>14970</v>
      </c>
      <c r="D2988" t="n">
        <v>7</v>
      </c>
      <c r="E2988" t="n">
        <v>65</v>
      </c>
      <c r="F2988" s="9" t="n">
        <v>444.75</v>
      </c>
    </row>
    <row r="2989">
      <c r="A2989" t="n">
        <v>548652</v>
      </c>
      <c r="B2989" s="12" t="n">
        <v>40634</v>
      </c>
      <c r="C2989" t="n">
        <v>16928</v>
      </c>
      <c r="D2989" t="n">
        <v>5</v>
      </c>
      <c r="E2989" t="n">
        <v>108</v>
      </c>
      <c r="F2989" s="9" t="n">
        <v>135</v>
      </c>
    </row>
    <row r="2990">
      <c r="A2990" t="n">
        <v>548655</v>
      </c>
      <c r="B2990" s="12" t="n">
        <v>40634</v>
      </c>
      <c r="C2990" t="n">
        <v>15605</v>
      </c>
      <c r="D2990" t="n">
        <v>20</v>
      </c>
      <c r="E2990" t="n">
        <v>130</v>
      </c>
      <c r="F2990" s="9" t="n">
        <v>312.58</v>
      </c>
    </row>
    <row r="2991">
      <c r="A2991" t="n">
        <v>548656</v>
      </c>
      <c r="B2991" s="12" t="n">
        <v>40634</v>
      </c>
      <c r="C2991" t="n">
        <v>12748</v>
      </c>
      <c r="D2991" t="n">
        <v>6</v>
      </c>
      <c r="E2991" t="n">
        <v>6</v>
      </c>
      <c r="F2991" s="9" t="n">
        <v>16.7</v>
      </c>
    </row>
    <row r="2992">
      <c r="A2992" t="n">
        <v>548657</v>
      </c>
      <c r="B2992" s="12" t="n">
        <v>40634</v>
      </c>
      <c r="C2992" t="n">
        <v>12748</v>
      </c>
      <c r="D2992" t="n">
        <v>2</v>
      </c>
      <c r="E2992" t="n">
        <v>2</v>
      </c>
      <c r="F2992" s="9" t="n">
        <v>8.800000000000001</v>
      </c>
    </row>
    <row r="2993">
      <c r="A2993" t="n">
        <v>548658</v>
      </c>
      <c r="B2993" s="12" t="n">
        <v>40634</v>
      </c>
      <c r="C2993" t="n">
        <v>15179</v>
      </c>
      <c r="D2993" t="n">
        <v>1</v>
      </c>
      <c r="E2993" t="n">
        <v>40</v>
      </c>
      <c r="F2993" s="9" t="n">
        <v>102</v>
      </c>
    </row>
    <row r="2994">
      <c r="A2994" t="n">
        <v>548659</v>
      </c>
      <c r="B2994" s="12" t="n">
        <v>40634</v>
      </c>
      <c r="C2994" t="n">
        <v>13418</v>
      </c>
      <c r="D2994" t="n">
        <v>29</v>
      </c>
      <c r="E2994" t="n">
        <v>425</v>
      </c>
      <c r="F2994" s="9" t="n">
        <v>362.24</v>
      </c>
    </row>
    <row r="2995">
      <c r="A2995" t="n">
        <v>548660</v>
      </c>
      <c r="B2995" s="12" t="n">
        <v>40634</v>
      </c>
      <c r="C2995" t="n">
        <v>13169</v>
      </c>
      <c r="D2995" t="n">
        <v>6</v>
      </c>
      <c r="E2995" t="n">
        <v>96</v>
      </c>
      <c r="F2995" s="9" t="n">
        <v>505.2</v>
      </c>
    </row>
    <row r="2996">
      <c r="A2996" t="n">
        <v>548665</v>
      </c>
      <c r="B2996" s="12" t="n">
        <v>40634</v>
      </c>
      <c r="C2996" t="n">
        <v>14854</v>
      </c>
      <c r="D2996" t="n">
        <v>7</v>
      </c>
      <c r="E2996" t="n">
        <v>100</v>
      </c>
      <c r="F2996" s="9" t="n">
        <v>193.08</v>
      </c>
    </row>
    <row r="2997">
      <c r="A2997" t="n">
        <v>548666</v>
      </c>
      <c r="B2997" s="12" t="n">
        <v>40634</v>
      </c>
      <c r="C2997" t="n">
        <v>13124</v>
      </c>
      <c r="D2997" t="n">
        <v>82</v>
      </c>
      <c r="E2997" t="n">
        <v>671</v>
      </c>
      <c r="F2997" s="9" t="n">
        <v>1260.15</v>
      </c>
    </row>
    <row r="2998">
      <c r="A2998" t="n">
        <v>548668</v>
      </c>
      <c r="B2998" s="12" t="n">
        <v>40634</v>
      </c>
      <c r="C2998" t="n">
        <v>16162</v>
      </c>
      <c r="D2998" t="n">
        <v>2</v>
      </c>
      <c r="E2998" t="n">
        <v>4</v>
      </c>
      <c r="F2998" s="9" t="n">
        <v>37.4</v>
      </c>
    </row>
    <row r="2999">
      <c r="A2999" t="n">
        <v>548669</v>
      </c>
      <c r="B2999" s="12" t="n">
        <v>40634</v>
      </c>
      <c r="C2999" t="n">
        <v>15691</v>
      </c>
      <c r="D2999" t="n">
        <v>2</v>
      </c>
      <c r="E2999" t="n">
        <v>72</v>
      </c>
      <c r="F2999" s="9" t="n">
        <v>136.8</v>
      </c>
    </row>
    <row r="3000">
      <c r="A3000" t="n">
        <v>548670</v>
      </c>
      <c r="B3000" s="12" t="n">
        <v>40634</v>
      </c>
      <c r="C3000" t="n">
        <v>15356</v>
      </c>
      <c r="D3000" t="n">
        <v>55</v>
      </c>
      <c r="E3000" t="n">
        <v>117</v>
      </c>
      <c r="F3000" s="9" t="n">
        <v>206.98</v>
      </c>
    </row>
    <row r="3001">
      <c r="A3001" t="n">
        <v>548673</v>
      </c>
      <c r="B3001" s="12" t="n">
        <v>40634</v>
      </c>
      <c r="C3001" t="n">
        <v>13767</v>
      </c>
      <c r="D3001" t="n">
        <v>11</v>
      </c>
      <c r="E3001" t="n">
        <v>128</v>
      </c>
      <c r="F3001" s="9" t="n">
        <v>291.44</v>
      </c>
    </row>
    <row r="3002">
      <c r="A3002" t="n">
        <v>548686</v>
      </c>
      <c r="B3002" s="12" t="n">
        <v>40634</v>
      </c>
      <c r="C3002" t="n">
        <v>15856</v>
      </c>
      <c r="D3002" t="n">
        <v>24</v>
      </c>
      <c r="E3002" t="n">
        <v>553</v>
      </c>
      <c r="F3002" s="9" t="n">
        <v>785.5</v>
      </c>
    </row>
    <row r="3003">
      <c r="A3003" t="n">
        <v>548687</v>
      </c>
      <c r="B3003" s="12" t="n">
        <v>40634</v>
      </c>
      <c r="C3003" t="n">
        <v>14195</v>
      </c>
      <c r="D3003" t="n">
        <v>5</v>
      </c>
      <c r="E3003" t="n">
        <v>736</v>
      </c>
      <c r="F3003" s="9" t="n">
        <v>828.4</v>
      </c>
    </row>
    <row r="3004">
      <c r="A3004" t="n">
        <v>548696</v>
      </c>
      <c r="B3004" s="12" t="n">
        <v>40636</v>
      </c>
      <c r="C3004" t="n">
        <v>17243</v>
      </c>
      <c r="D3004" t="n">
        <v>7</v>
      </c>
      <c r="E3004" t="n">
        <v>48</v>
      </c>
      <c r="F3004" s="9" t="n">
        <v>142.5</v>
      </c>
    </row>
    <row r="3005">
      <c r="A3005" t="n">
        <v>548697</v>
      </c>
      <c r="B3005" s="12" t="n">
        <v>40636</v>
      </c>
      <c r="C3005" t="n">
        <v>15482</v>
      </c>
      <c r="D3005" t="n">
        <v>6</v>
      </c>
      <c r="E3005" t="n">
        <v>184</v>
      </c>
      <c r="F3005" s="9" t="n">
        <v>713.8</v>
      </c>
    </row>
    <row r="3006">
      <c r="A3006" t="n">
        <v>548698</v>
      </c>
      <c r="B3006" s="12" t="n">
        <v>40636</v>
      </c>
      <c r="C3006" t="n">
        <v>18109</v>
      </c>
      <c r="D3006" t="n">
        <v>29</v>
      </c>
      <c r="E3006" t="n">
        <v>86</v>
      </c>
      <c r="F3006" s="9" t="n">
        <v>259.6</v>
      </c>
    </row>
    <row r="3007">
      <c r="A3007" t="n">
        <v>548700</v>
      </c>
      <c r="B3007" s="12" t="n">
        <v>40636</v>
      </c>
      <c r="C3007" t="n">
        <v>13623</v>
      </c>
      <c r="D3007" t="n">
        <v>10</v>
      </c>
      <c r="E3007" t="n">
        <v>19</v>
      </c>
      <c r="F3007" s="9" t="n">
        <v>146.99</v>
      </c>
    </row>
    <row r="3008">
      <c r="A3008" t="n">
        <v>548701</v>
      </c>
      <c r="B3008" s="12" t="n">
        <v>40636</v>
      </c>
      <c r="C3008" t="n">
        <v>17629</v>
      </c>
      <c r="D3008" t="n">
        <v>35</v>
      </c>
      <c r="E3008" t="n">
        <v>219</v>
      </c>
      <c r="F3008" s="9" t="n">
        <v>266.36</v>
      </c>
    </row>
    <row r="3009">
      <c r="A3009" t="n">
        <v>548702</v>
      </c>
      <c r="B3009" s="12" t="n">
        <v>40636</v>
      </c>
      <c r="C3009" t="n">
        <v>17085</v>
      </c>
      <c r="D3009" t="n">
        <v>27</v>
      </c>
      <c r="E3009" t="n">
        <v>151</v>
      </c>
      <c r="F3009" s="9" t="n">
        <v>244.5</v>
      </c>
    </row>
    <row r="3010">
      <c r="A3010" t="n">
        <v>548703</v>
      </c>
      <c r="B3010" s="12" t="n">
        <v>40636</v>
      </c>
      <c r="C3010" t="n">
        <v>16010</v>
      </c>
      <c r="D3010" t="n">
        <v>41</v>
      </c>
      <c r="E3010" t="n">
        <v>95</v>
      </c>
      <c r="F3010" s="9" t="n">
        <v>163.55</v>
      </c>
    </row>
    <row r="3011">
      <c r="A3011" t="n">
        <v>548704</v>
      </c>
      <c r="B3011" s="12" t="n">
        <v>40636</v>
      </c>
      <c r="C3011" t="n">
        <v>17381</v>
      </c>
      <c r="D3011" t="n">
        <v>7</v>
      </c>
      <c r="E3011" t="n">
        <v>1897</v>
      </c>
      <c r="F3011" s="9" t="n">
        <v>937.71</v>
      </c>
    </row>
    <row r="3012">
      <c r="A3012" t="n">
        <v>548705</v>
      </c>
      <c r="B3012" s="12" t="n">
        <v>40636</v>
      </c>
      <c r="C3012" t="n">
        <v>17381</v>
      </c>
      <c r="D3012" t="n">
        <v>3</v>
      </c>
      <c r="E3012" t="n">
        <v>444</v>
      </c>
      <c r="F3012" s="9" t="n">
        <v>189.12</v>
      </c>
    </row>
    <row r="3013">
      <c r="A3013" t="n">
        <v>548706</v>
      </c>
      <c r="B3013" s="12" t="n">
        <v>40636</v>
      </c>
      <c r="C3013" t="n">
        <v>13408</v>
      </c>
      <c r="D3013" t="n">
        <v>4</v>
      </c>
      <c r="E3013" t="n">
        <v>106</v>
      </c>
      <c r="F3013" s="9" t="n">
        <v>231.3</v>
      </c>
    </row>
    <row r="3014">
      <c r="A3014" t="n">
        <v>548707</v>
      </c>
      <c r="B3014" s="12" t="n">
        <v>40636</v>
      </c>
      <c r="C3014" t="n">
        <v>13781</v>
      </c>
      <c r="D3014" t="n">
        <v>17</v>
      </c>
      <c r="E3014" t="n">
        <v>30</v>
      </c>
      <c r="F3014" s="9" t="n">
        <v>127.84</v>
      </c>
    </row>
    <row r="3015">
      <c r="A3015" t="n">
        <v>548708</v>
      </c>
      <c r="B3015" s="12" t="n">
        <v>40636</v>
      </c>
      <c r="C3015" t="n">
        <v>13269</v>
      </c>
      <c r="D3015" t="n">
        <v>94</v>
      </c>
      <c r="E3015" t="n">
        <v>514</v>
      </c>
      <c r="F3015" s="9" t="n">
        <v>701.65</v>
      </c>
    </row>
    <row r="3016">
      <c r="A3016" t="n">
        <v>548709</v>
      </c>
      <c r="B3016" s="12" t="n">
        <v>40636</v>
      </c>
      <c r="C3016" t="n">
        <v>17744</v>
      </c>
      <c r="D3016" t="n">
        <v>12</v>
      </c>
      <c r="E3016" t="n">
        <v>364</v>
      </c>
      <c r="F3016" s="9" t="n">
        <v>280.56</v>
      </c>
    </row>
    <row r="3017">
      <c r="A3017" t="n">
        <v>548710</v>
      </c>
      <c r="B3017" s="12" t="n">
        <v>40636</v>
      </c>
      <c r="C3017" t="n">
        <v>16678</v>
      </c>
      <c r="D3017" t="n">
        <v>17</v>
      </c>
      <c r="E3017" t="n">
        <v>188</v>
      </c>
      <c r="F3017" s="9" t="n">
        <v>282.6</v>
      </c>
    </row>
    <row r="3018">
      <c r="A3018" t="n">
        <v>548711</v>
      </c>
      <c r="B3018" s="12" t="n">
        <v>40636</v>
      </c>
      <c r="C3018" t="n">
        <v>18116</v>
      </c>
      <c r="D3018" t="n">
        <v>88</v>
      </c>
      <c r="E3018" t="n">
        <v>110</v>
      </c>
      <c r="F3018" s="9" t="n">
        <v>197.69</v>
      </c>
    </row>
    <row r="3019">
      <c r="A3019" t="n">
        <v>548712</v>
      </c>
      <c r="B3019" s="12" t="n">
        <v>40636</v>
      </c>
      <c r="C3019" t="n">
        <v>17050</v>
      </c>
      <c r="D3019" t="n">
        <v>66</v>
      </c>
      <c r="E3019" t="n">
        <v>363</v>
      </c>
      <c r="F3019" s="9" t="n">
        <v>670.33</v>
      </c>
    </row>
    <row r="3020">
      <c r="A3020" t="n">
        <v>548714</v>
      </c>
      <c r="B3020" s="12" t="n">
        <v>40636</v>
      </c>
      <c r="C3020" t="n">
        <v>17337</v>
      </c>
      <c r="D3020" t="n">
        <v>152</v>
      </c>
      <c r="E3020" t="n">
        <v>259</v>
      </c>
      <c r="F3020" s="9" t="n">
        <v>459.5</v>
      </c>
    </row>
    <row r="3021">
      <c r="A3021" t="n">
        <v>548715</v>
      </c>
      <c r="B3021" s="12" t="n">
        <v>40636</v>
      </c>
      <c r="C3021" t="n">
        <v>17758</v>
      </c>
      <c r="D3021" t="n">
        <v>68</v>
      </c>
      <c r="E3021" t="n">
        <v>407</v>
      </c>
      <c r="F3021" s="9" t="n">
        <v>583.79</v>
      </c>
    </row>
    <row r="3022">
      <c r="A3022" t="n">
        <v>548716</v>
      </c>
      <c r="B3022" s="12" t="n">
        <v>40636</v>
      </c>
      <c r="C3022" t="n">
        <v>14023</v>
      </c>
      <c r="D3022" t="n">
        <v>16</v>
      </c>
      <c r="E3022" t="n">
        <v>162</v>
      </c>
      <c r="F3022" s="9" t="n">
        <v>273.14</v>
      </c>
    </row>
    <row r="3023">
      <c r="A3023" t="n">
        <v>548726</v>
      </c>
      <c r="B3023" s="12" t="n">
        <v>40637</v>
      </c>
      <c r="C3023" t="n">
        <v>13767</v>
      </c>
      <c r="D3023" t="n">
        <v>12</v>
      </c>
      <c r="E3023" t="n">
        <v>146</v>
      </c>
      <c r="F3023" s="9" t="n">
        <v>367.74</v>
      </c>
    </row>
    <row r="3024">
      <c r="A3024" t="n">
        <v>548728</v>
      </c>
      <c r="B3024" s="12" t="n">
        <v>40637</v>
      </c>
      <c r="C3024" t="n">
        <v>13198</v>
      </c>
      <c r="D3024" t="n">
        <v>67</v>
      </c>
      <c r="E3024" t="n">
        <v>835</v>
      </c>
      <c r="F3024" s="9" t="n">
        <v>903.01</v>
      </c>
    </row>
    <row r="3025">
      <c r="A3025" t="n">
        <v>548730</v>
      </c>
      <c r="B3025" s="12" t="n">
        <v>40637</v>
      </c>
      <c r="C3025" t="n">
        <v>17669</v>
      </c>
      <c r="D3025" t="n">
        <v>7</v>
      </c>
      <c r="E3025" t="n">
        <v>234</v>
      </c>
      <c r="F3025" s="9" t="n">
        <v>475.5</v>
      </c>
    </row>
    <row r="3026">
      <c r="A3026" t="n">
        <v>548732</v>
      </c>
      <c r="B3026" s="12" t="n">
        <v>40637</v>
      </c>
      <c r="C3026" t="n">
        <v>16142</v>
      </c>
      <c r="D3026" t="n">
        <v>37</v>
      </c>
      <c r="E3026" t="n">
        <v>422</v>
      </c>
      <c r="F3026" s="9" t="n">
        <v>535.34</v>
      </c>
    </row>
    <row r="3027">
      <c r="A3027" t="n">
        <v>548733</v>
      </c>
      <c r="B3027" s="12" t="n">
        <v>40637</v>
      </c>
      <c r="C3027" t="n">
        <v>17648</v>
      </c>
      <c r="D3027" t="n">
        <v>36</v>
      </c>
      <c r="E3027" t="n">
        <v>169</v>
      </c>
      <c r="F3027" s="9" t="n">
        <v>583.87</v>
      </c>
    </row>
    <row r="3028">
      <c r="A3028" t="n">
        <v>548734</v>
      </c>
      <c r="B3028" s="12" t="n">
        <v>40637</v>
      </c>
      <c r="C3028" t="n">
        <v>13059</v>
      </c>
      <c r="D3028" t="n">
        <v>8</v>
      </c>
      <c r="E3028" t="n">
        <v>35</v>
      </c>
      <c r="F3028" s="9" t="n">
        <v>183.4</v>
      </c>
    </row>
    <row r="3029">
      <c r="A3029" t="n">
        <v>548735</v>
      </c>
      <c r="B3029" s="12" t="n">
        <v>40637</v>
      </c>
      <c r="C3029" t="n">
        <v>15039</v>
      </c>
      <c r="D3029" t="n">
        <v>33</v>
      </c>
      <c r="E3029" t="n">
        <v>181</v>
      </c>
      <c r="F3029" s="9" t="n">
        <v>435.56</v>
      </c>
    </row>
    <row r="3030">
      <c r="A3030" t="n">
        <v>548736</v>
      </c>
      <c r="B3030" s="12" t="n">
        <v>40637</v>
      </c>
      <c r="C3030" t="n">
        <v>13984</v>
      </c>
      <c r="D3030" t="n">
        <v>1</v>
      </c>
      <c r="E3030" t="n">
        <v>408</v>
      </c>
      <c r="F3030" s="9" t="n">
        <v>432.48</v>
      </c>
    </row>
    <row r="3031">
      <c r="A3031" t="n">
        <v>548739</v>
      </c>
      <c r="B3031" s="12" t="n">
        <v>40637</v>
      </c>
      <c r="C3031" t="n">
        <v>15493</v>
      </c>
      <c r="D3031" t="n">
        <v>57</v>
      </c>
      <c r="E3031" t="n">
        <v>105</v>
      </c>
      <c r="F3031" s="9" t="n">
        <v>404.54</v>
      </c>
    </row>
    <row r="3032">
      <c r="A3032" t="n">
        <v>548740</v>
      </c>
      <c r="B3032" s="12" t="n">
        <v>40637</v>
      </c>
      <c r="C3032" t="n">
        <v>13319</v>
      </c>
      <c r="D3032" t="n">
        <v>27</v>
      </c>
      <c r="E3032" t="n">
        <v>216</v>
      </c>
      <c r="F3032" s="9" t="n">
        <v>599.84</v>
      </c>
    </row>
    <row r="3033">
      <c r="A3033" t="n">
        <v>548741</v>
      </c>
      <c r="B3033" s="12" t="n">
        <v>40637</v>
      </c>
      <c r="C3033" t="n">
        <v>16224</v>
      </c>
      <c r="D3033" t="n">
        <v>14</v>
      </c>
      <c r="E3033" t="n">
        <v>79</v>
      </c>
      <c r="F3033" s="9" t="n">
        <v>167.47</v>
      </c>
    </row>
    <row r="3034">
      <c r="A3034" t="n">
        <v>548742</v>
      </c>
      <c r="B3034" s="12" t="n">
        <v>40637</v>
      </c>
      <c r="C3034" t="n">
        <v>14688</v>
      </c>
      <c r="D3034" t="n">
        <v>26</v>
      </c>
      <c r="E3034" t="n">
        <v>266</v>
      </c>
      <c r="F3034" s="9" t="n">
        <v>375.16</v>
      </c>
    </row>
    <row r="3035">
      <c r="A3035" t="n">
        <v>548743</v>
      </c>
      <c r="B3035" s="12" t="n">
        <v>40637</v>
      </c>
      <c r="C3035" t="n">
        <v>14895</v>
      </c>
      <c r="D3035" t="n">
        <v>18</v>
      </c>
      <c r="E3035" t="n">
        <v>181</v>
      </c>
      <c r="F3035" s="9" t="n">
        <v>500.35</v>
      </c>
    </row>
    <row r="3036">
      <c r="A3036" t="n">
        <v>548744</v>
      </c>
      <c r="B3036" s="12" t="n">
        <v>40637</v>
      </c>
      <c r="C3036" t="n">
        <v>17725</v>
      </c>
      <c r="D3036" t="n">
        <v>15</v>
      </c>
      <c r="E3036" t="n">
        <v>159</v>
      </c>
      <c r="F3036" s="9" t="n">
        <v>313.29</v>
      </c>
    </row>
    <row r="3037">
      <c r="A3037" t="n">
        <v>548747</v>
      </c>
      <c r="B3037" s="12" t="n">
        <v>40637</v>
      </c>
      <c r="C3037" t="n">
        <v>15223</v>
      </c>
      <c r="D3037" t="n">
        <v>12</v>
      </c>
      <c r="E3037" t="n">
        <v>115</v>
      </c>
      <c r="F3037" s="9" t="n">
        <v>300.85</v>
      </c>
    </row>
    <row r="3038">
      <c r="A3038" t="n">
        <v>548749</v>
      </c>
      <c r="B3038" s="12" t="n">
        <v>40637</v>
      </c>
      <c r="C3038" t="n">
        <v>13004</v>
      </c>
      <c r="D3038" t="n">
        <v>31</v>
      </c>
      <c r="E3038" t="n">
        <v>448</v>
      </c>
      <c r="F3038" s="9" t="n">
        <v>451.78</v>
      </c>
    </row>
    <row r="3039">
      <c r="A3039" t="n">
        <v>548757</v>
      </c>
      <c r="B3039" s="12" t="n">
        <v>40637</v>
      </c>
      <c r="C3039" t="n">
        <v>17419</v>
      </c>
      <c r="D3039" t="n">
        <v>18</v>
      </c>
      <c r="E3039" t="n">
        <v>144</v>
      </c>
      <c r="F3039" s="9" t="n">
        <v>357.5</v>
      </c>
    </row>
    <row r="3040">
      <c r="A3040" t="n">
        <v>548768</v>
      </c>
      <c r="B3040" s="12" t="n">
        <v>40637</v>
      </c>
      <c r="C3040" t="n">
        <v>17886</v>
      </c>
      <c r="D3040" t="n">
        <v>15</v>
      </c>
      <c r="E3040" t="n">
        <v>92</v>
      </c>
      <c r="F3040" s="9" t="n">
        <v>219.94</v>
      </c>
    </row>
    <row r="3041">
      <c r="A3041" t="n">
        <v>548780</v>
      </c>
      <c r="B3041" s="12" t="n">
        <v>40637</v>
      </c>
      <c r="C3041" t="n">
        <v>13294</v>
      </c>
      <c r="D3041" t="n">
        <v>32</v>
      </c>
      <c r="E3041" t="n">
        <v>317</v>
      </c>
      <c r="F3041" s="9" t="n">
        <v>483.65</v>
      </c>
    </row>
    <row r="3042">
      <c r="A3042" t="n">
        <v>548792</v>
      </c>
      <c r="B3042" s="12" t="n">
        <v>40637</v>
      </c>
      <c r="C3042" t="n">
        <v>14711</v>
      </c>
      <c r="D3042" t="n">
        <v>40</v>
      </c>
      <c r="E3042" t="n">
        <v>122</v>
      </c>
      <c r="F3042" s="9" t="n">
        <v>208.57</v>
      </c>
    </row>
    <row r="3043">
      <c r="A3043" t="n">
        <v>548796</v>
      </c>
      <c r="B3043" s="12" t="n">
        <v>40637</v>
      </c>
      <c r="C3043" t="n">
        <v>15752</v>
      </c>
      <c r="D3043" t="n">
        <v>54</v>
      </c>
      <c r="E3043" t="n">
        <v>340</v>
      </c>
      <c r="F3043" s="9" t="n">
        <v>403.78</v>
      </c>
    </row>
    <row r="3044">
      <c r="A3044" t="n">
        <v>548801</v>
      </c>
      <c r="B3044" s="12" t="n">
        <v>40637</v>
      </c>
      <c r="C3044" t="n">
        <v>15289</v>
      </c>
      <c r="D3044" t="n">
        <v>19</v>
      </c>
      <c r="E3044" t="n">
        <v>333</v>
      </c>
      <c r="F3044" s="9" t="n">
        <v>375.45</v>
      </c>
    </row>
    <row r="3045">
      <c r="A3045" t="n">
        <v>548806</v>
      </c>
      <c r="B3045" s="12" t="n">
        <v>40637</v>
      </c>
      <c r="C3045" t="n">
        <v>13098</v>
      </c>
      <c r="D3045" t="n">
        <v>8</v>
      </c>
      <c r="E3045" t="n">
        <v>168</v>
      </c>
      <c r="F3045" s="9" t="n">
        <v>357.7</v>
      </c>
    </row>
    <row r="3046">
      <c r="A3046" t="n">
        <v>548807</v>
      </c>
      <c r="B3046" s="12" t="n">
        <v>40637</v>
      </c>
      <c r="C3046" t="n">
        <v>16422</v>
      </c>
      <c r="D3046" t="n">
        <v>18</v>
      </c>
      <c r="E3046" t="n">
        <v>1648</v>
      </c>
      <c r="F3046" s="9" t="n">
        <v>2298</v>
      </c>
    </row>
    <row r="3047">
      <c r="A3047" t="n">
        <v>548808</v>
      </c>
      <c r="B3047" s="12" t="n">
        <v>40637</v>
      </c>
      <c r="C3047" t="n">
        <v>17774</v>
      </c>
      <c r="D3047" t="n">
        <v>40</v>
      </c>
      <c r="E3047" t="n">
        <v>123</v>
      </c>
      <c r="F3047" s="9" t="n">
        <v>375</v>
      </c>
    </row>
    <row r="3048">
      <c r="A3048" t="n">
        <v>548856</v>
      </c>
      <c r="B3048" s="12" t="n">
        <v>40637</v>
      </c>
      <c r="C3048" t="n">
        <v>15311</v>
      </c>
      <c r="D3048" t="n">
        <v>3</v>
      </c>
      <c r="E3048" t="n">
        <v>12</v>
      </c>
      <c r="F3048" s="9" t="n">
        <v>25.09</v>
      </c>
    </row>
    <row r="3049">
      <c r="A3049" t="n">
        <v>548859</v>
      </c>
      <c r="B3049" s="12" t="n">
        <v>40637</v>
      </c>
      <c r="C3049" t="n">
        <v>13668</v>
      </c>
      <c r="D3049" t="n">
        <v>24</v>
      </c>
      <c r="E3049" t="n">
        <v>112</v>
      </c>
      <c r="F3049" s="9" t="n">
        <v>221.25</v>
      </c>
    </row>
    <row r="3050">
      <c r="A3050" t="n">
        <v>548860</v>
      </c>
      <c r="B3050" s="12" t="n">
        <v>40637</v>
      </c>
      <c r="C3050" t="n">
        <v>13263</v>
      </c>
      <c r="D3050" t="n">
        <v>65</v>
      </c>
      <c r="E3050" t="n">
        <v>253</v>
      </c>
      <c r="F3050" s="9" t="n">
        <v>404.4</v>
      </c>
    </row>
    <row r="3051">
      <c r="A3051" t="n">
        <v>548861</v>
      </c>
      <c r="B3051" s="12" t="n">
        <v>40637</v>
      </c>
      <c r="C3051" t="n">
        <v>18185</v>
      </c>
      <c r="D3051" t="n">
        <v>17</v>
      </c>
      <c r="E3051" t="n">
        <v>183</v>
      </c>
      <c r="F3051" s="9" t="n">
        <v>304.25</v>
      </c>
    </row>
    <row r="3052">
      <c r="A3052" t="n">
        <v>548862</v>
      </c>
      <c r="B3052" s="12" t="n">
        <v>40637</v>
      </c>
      <c r="C3052" t="n">
        <v>17956</v>
      </c>
      <c r="D3052" t="n">
        <v>1</v>
      </c>
      <c r="E3052" t="n">
        <v>1</v>
      </c>
      <c r="F3052" s="9" t="n">
        <v>12.75</v>
      </c>
    </row>
    <row r="3053">
      <c r="A3053" t="n">
        <v>548863</v>
      </c>
      <c r="B3053" s="12" t="n">
        <v>40637</v>
      </c>
      <c r="C3053" t="n">
        <v>15311</v>
      </c>
      <c r="D3053" t="n">
        <v>45</v>
      </c>
      <c r="E3053" t="n">
        <v>1050</v>
      </c>
      <c r="F3053" s="9" t="n">
        <v>1713.74</v>
      </c>
    </row>
    <row r="3054">
      <c r="A3054" t="n">
        <v>548864</v>
      </c>
      <c r="B3054" s="12" t="n">
        <v>40637</v>
      </c>
      <c r="C3054" t="n">
        <v>15756</v>
      </c>
      <c r="D3054" t="n">
        <v>39</v>
      </c>
      <c r="E3054" t="n">
        <v>45</v>
      </c>
      <c r="F3054" s="9" t="n">
        <v>123.59</v>
      </c>
    </row>
    <row r="3055">
      <c r="A3055" t="n">
        <v>548865</v>
      </c>
      <c r="B3055" s="12" t="n">
        <v>40637</v>
      </c>
      <c r="C3055" t="n">
        <v>14747</v>
      </c>
      <c r="D3055" t="n">
        <v>18</v>
      </c>
      <c r="E3055" t="n">
        <v>84</v>
      </c>
      <c r="F3055" s="9" t="n">
        <v>328.2</v>
      </c>
    </row>
    <row r="3056">
      <c r="A3056" t="n">
        <v>548867</v>
      </c>
      <c r="B3056" s="12" t="n">
        <v>40637</v>
      </c>
      <c r="C3056" t="n">
        <v>14719</v>
      </c>
      <c r="D3056" t="n">
        <v>40</v>
      </c>
      <c r="E3056" t="n">
        <v>188</v>
      </c>
      <c r="F3056" s="9" t="n">
        <v>223.46</v>
      </c>
    </row>
    <row r="3057">
      <c r="A3057" t="n">
        <v>548868</v>
      </c>
      <c r="B3057" s="12" t="n">
        <v>40637</v>
      </c>
      <c r="C3057" t="n">
        <v>13015</v>
      </c>
      <c r="D3057" t="n">
        <v>32</v>
      </c>
      <c r="E3057" t="n">
        <v>187</v>
      </c>
      <c r="F3057" s="9" t="n">
        <v>556.77</v>
      </c>
    </row>
    <row r="3058">
      <c r="A3058" t="n">
        <v>548869</v>
      </c>
      <c r="B3058" s="12" t="n">
        <v>40637</v>
      </c>
      <c r="C3058" t="n">
        <v>17114</v>
      </c>
      <c r="D3058" t="n">
        <v>16</v>
      </c>
      <c r="E3058" t="n">
        <v>20</v>
      </c>
      <c r="F3058" s="9" t="n">
        <v>130.2</v>
      </c>
    </row>
    <row r="3059">
      <c r="A3059" t="n">
        <v>548870</v>
      </c>
      <c r="B3059" s="12" t="n">
        <v>40637</v>
      </c>
      <c r="C3059" t="n">
        <v>14606</v>
      </c>
      <c r="D3059" t="n">
        <v>42</v>
      </c>
      <c r="E3059" t="n">
        <v>58</v>
      </c>
      <c r="F3059" s="9" t="n">
        <v>129.18</v>
      </c>
    </row>
    <row r="3060">
      <c r="A3060" t="n">
        <v>548871</v>
      </c>
      <c r="B3060" s="12" t="n">
        <v>40637</v>
      </c>
      <c r="C3060" t="n">
        <v>14410</v>
      </c>
      <c r="D3060" t="n">
        <v>6</v>
      </c>
      <c r="E3060" t="n">
        <v>76</v>
      </c>
      <c r="F3060" s="9" t="n">
        <v>91.48</v>
      </c>
    </row>
    <row r="3061">
      <c r="A3061" t="n">
        <v>548872</v>
      </c>
      <c r="B3061" s="12" t="n">
        <v>40637</v>
      </c>
      <c r="C3061" t="n">
        <v>13015</v>
      </c>
      <c r="D3061" t="n">
        <v>7</v>
      </c>
      <c r="E3061" t="n">
        <v>88</v>
      </c>
      <c r="F3061" s="9" t="n">
        <v>108</v>
      </c>
    </row>
    <row r="3062">
      <c r="A3062" t="n">
        <v>548873</v>
      </c>
      <c r="B3062" s="12" t="n">
        <v>40637</v>
      </c>
      <c r="C3062" t="n">
        <v>12971</v>
      </c>
      <c r="D3062" t="n">
        <v>3</v>
      </c>
      <c r="E3062" t="n">
        <v>92</v>
      </c>
      <c r="F3062" s="9" t="n">
        <v>214.2</v>
      </c>
    </row>
    <row r="3063">
      <c r="A3063" t="n">
        <v>548874</v>
      </c>
      <c r="B3063" s="12" t="n">
        <v>40637</v>
      </c>
      <c r="C3063" t="n">
        <v>17716</v>
      </c>
      <c r="D3063" t="n">
        <v>37</v>
      </c>
      <c r="E3063" t="n">
        <v>386</v>
      </c>
      <c r="F3063" s="9" t="n">
        <v>786.16</v>
      </c>
    </row>
    <row r="3064">
      <c r="A3064" t="n">
        <v>548892</v>
      </c>
      <c r="B3064" s="12" t="n">
        <v>40637</v>
      </c>
      <c r="C3064" t="n">
        <v>18044</v>
      </c>
      <c r="D3064" t="n">
        <v>7</v>
      </c>
      <c r="E3064" t="n">
        <v>27</v>
      </c>
      <c r="F3064" s="9" t="n">
        <v>124.15</v>
      </c>
    </row>
    <row r="3065">
      <c r="A3065" t="n">
        <v>548896</v>
      </c>
      <c r="B3065" s="12" t="n">
        <v>40637</v>
      </c>
      <c r="C3065" t="n">
        <v>13767</v>
      </c>
      <c r="D3065" t="n">
        <v>14</v>
      </c>
      <c r="E3065" t="n">
        <v>150</v>
      </c>
      <c r="F3065" s="9" t="n">
        <v>297.28</v>
      </c>
    </row>
    <row r="3066">
      <c r="A3066" t="n">
        <v>548898</v>
      </c>
      <c r="B3066" s="12" t="n">
        <v>40637</v>
      </c>
      <c r="C3066" t="n">
        <v>17214</v>
      </c>
      <c r="D3066" t="n">
        <v>21</v>
      </c>
      <c r="E3066" t="n">
        <v>61</v>
      </c>
      <c r="F3066" s="9" t="n">
        <v>158.87</v>
      </c>
    </row>
    <row r="3067">
      <c r="A3067" t="n">
        <v>548899</v>
      </c>
      <c r="B3067" s="12" t="n">
        <v>40637</v>
      </c>
      <c r="C3067" t="n">
        <v>15838</v>
      </c>
      <c r="D3067" t="n">
        <v>6</v>
      </c>
      <c r="E3067" t="n">
        <v>428</v>
      </c>
      <c r="F3067" s="9" t="n">
        <v>825.96</v>
      </c>
    </row>
    <row r="3068">
      <c r="A3068" t="n">
        <v>548900</v>
      </c>
      <c r="B3068" s="12" t="n">
        <v>40637</v>
      </c>
      <c r="C3068" t="n">
        <v>17848</v>
      </c>
      <c r="D3068" t="n">
        <v>13</v>
      </c>
      <c r="E3068" t="n">
        <v>141</v>
      </c>
      <c r="F3068" s="9" t="n">
        <v>174.46</v>
      </c>
    </row>
    <row r="3069">
      <c r="A3069" t="n">
        <v>548907</v>
      </c>
      <c r="B3069" s="12" t="n">
        <v>40638</v>
      </c>
      <c r="C3069" t="n">
        <v>15521</v>
      </c>
      <c r="D3069" t="n">
        <v>3</v>
      </c>
      <c r="E3069" t="n">
        <v>22</v>
      </c>
      <c r="F3069" s="9" t="n">
        <v>505</v>
      </c>
    </row>
    <row r="3070">
      <c r="A3070" t="n">
        <v>548910</v>
      </c>
      <c r="B3070" s="12" t="n">
        <v>40638</v>
      </c>
      <c r="C3070" t="n">
        <v>17940</v>
      </c>
      <c r="D3070" t="n">
        <v>2</v>
      </c>
      <c r="E3070" t="n">
        <v>864</v>
      </c>
      <c r="F3070" s="9" t="n">
        <v>172.8</v>
      </c>
    </row>
    <row r="3071">
      <c r="A3071" t="n">
        <v>548911</v>
      </c>
      <c r="B3071" s="12" t="n">
        <v>40638</v>
      </c>
      <c r="C3071" t="n">
        <v>12951</v>
      </c>
      <c r="D3071" t="n">
        <v>9</v>
      </c>
      <c r="E3071" t="n">
        <v>55</v>
      </c>
      <c r="F3071" s="9" t="n">
        <v>155.19</v>
      </c>
    </row>
    <row r="3072">
      <c r="A3072" t="n">
        <v>548912</v>
      </c>
      <c r="B3072" s="12" t="n">
        <v>40638</v>
      </c>
      <c r="C3072" t="n">
        <v>16586</v>
      </c>
      <c r="D3072" t="n">
        <v>8</v>
      </c>
      <c r="E3072" t="n">
        <v>95</v>
      </c>
      <c r="F3072" s="9" t="n">
        <v>463.95</v>
      </c>
    </row>
    <row r="3073">
      <c r="A3073" t="n">
        <v>548916</v>
      </c>
      <c r="B3073" s="12" t="n">
        <v>40638</v>
      </c>
      <c r="C3073" t="n">
        <v>14849</v>
      </c>
      <c r="D3073" t="n">
        <v>26</v>
      </c>
      <c r="E3073" t="n">
        <v>377</v>
      </c>
      <c r="F3073" s="9" t="n">
        <v>422.34</v>
      </c>
    </row>
    <row r="3074">
      <c r="A3074" t="n">
        <v>548917</v>
      </c>
      <c r="B3074" s="12" t="n">
        <v>40638</v>
      </c>
      <c r="C3074" t="n">
        <v>16817</v>
      </c>
      <c r="D3074" t="n">
        <v>12</v>
      </c>
      <c r="E3074" t="n">
        <v>70</v>
      </c>
      <c r="F3074" s="9" t="n">
        <v>215.9</v>
      </c>
    </row>
    <row r="3075">
      <c r="A3075" t="n">
        <v>548918</v>
      </c>
      <c r="B3075" s="12" t="n">
        <v>40638</v>
      </c>
      <c r="C3075" t="n">
        <v>16105</v>
      </c>
      <c r="D3075" t="n">
        <v>13</v>
      </c>
      <c r="E3075" t="n">
        <v>330</v>
      </c>
      <c r="F3075" s="9" t="n">
        <v>336.96</v>
      </c>
    </row>
    <row r="3076">
      <c r="A3076" t="n">
        <v>548919</v>
      </c>
      <c r="B3076" s="12" t="n">
        <v>40638</v>
      </c>
      <c r="C3076" t="n">
        <v>13013</v>
      </c>
      <c r="D3076" t="n">
        <v>31</v>
      </c>
      <c r="E3076" t="n">
        <v>355</v>
      </c>
      <c r="F3076" s="9" t="n">
        <v>649.3200000000001</v>
      </c>
    </row>
    <row r="3077">
      <c r="A3077" t="n">
        <v>548920</v>
      </c>
      <c r="B3077" s="12" t="n">
        <v>40638</v>
      </c>
      <c r="C3077" t="n">
        <v>13018</v>
      </c>
      <c r="D3077" t="n">
        <v>31</v>
      </c>
      <c r="E3077" t="n">
        <v>441</v>
      </c>
      <c r="F3077" s="9" t="n">
        <v>493.45</v>
      </c>
    </row>
    <row r="3078">
      <c r="A3078" t="n">
        <v>548940</v>
      </c>
      <c r="B3078" s="12" t="n">
        <v>40638</v>
      </c>
      <c r="C3078" t="n">
        <v>15061</v>
      </c>
      <c r="D3078" t="n">
        <v>1</v>
      </c>
      <c r="E3078" t="n">
        <v>96</v>
      </c>
      <c r="F3078" s="9" t="n">
        <v>81.59999999999999</v>
      </c>
    </row>
    <row r="3079">
      <c r="A3079" t="n">
        <v>548942</v>
      </c>
      <c r="B3079" s="12" t="n">
        <v>40638</v>
      </c>
      <c r="C3079" t="n">
        <v>15938</v>
      </c>
      <c r="D3079" t="n">
        <v>3</v>
      </c>
      <c r="E3079" t="n">
        <v>84</v>
      </c>
      <c r="F3079" s="9" t="n">
        <v>105</v>
      </c>
    </row>
    <row r="3080">
      <c r="A3080" t="n">
        <v>548952</v>
      </c>
      <c r="B3080" s="12" t="n">
        <v>40638</v>
      </c>
      <c r="C3080" t="n">
        <v>15572</v>
      </c>
      <c r="D3080" t="n">
        <v>51</v>
      </c>
      <c r="E3080" t="n">
        <v>205</v>
      </c>
      <c r="F3080" s="9" t="n">
        <v>427.63</v>
      </c>
    </row>
    <row r="3081">
      <c r="A3081" t="n">
        <v>548971</v>
      </c>
      <c r="B3081" s="12" t="n">
        <v>40638</v>
      </c>
      <c r="C3081" t="n">
        <v>16919</v>
      </c>
      <c r="D3081" t="n">
        <v>25</v>
      </c>
      <c r="E3081" t="n">
        <v>90</v>
      </c>
      <c r="F3081" s="9" t="n">
        <v>184.84</v>
      </c>
    </row>
    <row r="3082">
      <c r="A3082" t="n">
        <v>548973</v>
      </c>
      <c r="B3082" s="12" t="n">
        <v>40638</v>
      </c>
      <c r="C3082" t="n">
        <v>15674</v>
      </c>
      <c r="D3082" t="n">
        <v>19</v>
      </c>
      <c r="E3082" t="n">
        <v>198</v>
      </c>
      <c r="F3082" s="9" t="n">
        <v>355.12</v>
      </c>
    </row>
    <row r="3083">
      <c r="A3083" t="n">
        <v>548974</v>
      </c>
      <c r="B3083" s="12" t="n">
        <v>40638</v>
      </c>
      <c r="C3083" t="n">
        <v>15194</v>
      </c>
      <c r="D3083" t="n">
        <v>16</v>
      </c>
      <c r="E3083" t="n">
        <v>145</v>
      </c>
      <c r="F3083" s="9" t="n">
        <v>335.07</v>
      </c>
    </row>
    <row r="3084">
      <c r="A3084" t="n">
        <v>548975</v>
      </c>
      <c r="B3084" s="12" t="n">
        <v>40638</v>
      </c>
      <c r="C3084" t="n">
        <v>17596</v>
      </c>
      <c r="D3084" t="n">
        <v>16</v>
      </c>
      <c r="E3084" t="n">
        <v>729</v>
      </c>
      <c r="F3084" s="9" t="n">
        <v>354.29</v>
      </c>
    </row>
    <row r="3085">
      <c r="A3085" t="n">
        <v>548978</v>
      </c>
      <c r="B3085" s="12" t="n">
        <v>40638</v>
      </c>
      <c r="C3085" t="n">
        <v>15727</v>
      </c>
      <c r="D3085" t="n">
        <v>46</v>
      </c>
      <c r="E3085" t="n">
        <v>393</v>
      </c>
      <c r="F3085" s="9" t="n">
        <v>784.45</v>
      </c>
    </row>
    <row r="3086">
      <c r="A3086" t="n">
        <v>548979</v>
      </c>
      <c r="B3086" s="12" t="n">
        <v>40638</v>
      </c>
      <c r="C3086" t="n">
        <v>13798</v>
      </c>
      <c r="D3086" t="n">
        <v>3</v>
      </c>
      <c r="E3086" t="n">
        <v>222</v>
      </c>
      <c r="F3086" s="9" t="n">
        <v>382.82</v>
      </c>
    </row>
    <row r="3087">
      <c r="A3087" t="n">
        <v>548981</v>
      </c>
      <c r="B3087" s="12" t="n">
        <v>40638</v>
      </c>
      <c r="C3087" t="n">
        <v>15442</v>
      </c>
      <c r="D3087" t="n">
        <v>2</v>
      </c>
      <c r="E3087" t="n">
        <v>120</v>
      </c>
      <c r="F3087" s="9" t="n">
        <v>594</v>
      </c>
    </row>
    <row r="3088">
      <c r="A3088" t="n">
        <v>548983</v>
      </c>
      <c r="B3088" s="12" t="n">
        <v>40638</v>
      </c>
      <c r="C3088" t="n">
        <v>16906</v>
      </c>
      <c r="D3088" t="n">
        <v>21</v>
      </c>
      <c r="E3088" t="n">
        <v>44</v>
      </c>
      <c r="F3088" s="9" t="n">
        <v>112.69</v>
      </c>
    </row>
    <row r="3089">
      <c r="A3089" t="n">
        <v>548984</v>
      </c>
      <c r="B3089" s="12" t="n">
        <v>40638</v>
      </c>
      <c r="C3089" t="n">
        <v>14546</v>
      </c>
      <c r="D3089" t="n">
        <v>96</v>
      </c>
      <c r="E3089" t="n">
        <v>357</v>
      </c>
      <c r="F3089" s="9" t="n">
        <v>561.29</v>
      </c>
    </row>
    <row r="3090">
      <c r="A3090" t="n">
        <v>548985</v>
      </c>
      <c r="B3090" s="12" t="n">
        <v>40638</v>
      </c>
      <c r="C3090" t="n">
        <v>16422</v>
      </c>
      <c r="D3090" t="n">
        <v>1</v>
      </c>
      <c r="E3090" t="n">
        <v>84</v>
      </c>
      <c r="F3090" s="9" t="n">
        <v>105</v>
      </c>
    </row>
    <row r="3091">
      <c r="A3091" t="n">
        <v>548987</v>
      </c>
      <c r="B3091" s="12" t="n">
        <v>40638</v>
      </c>
      <c r="C3091" t="n">
        <v>14535</v>
      </c>
      <c r="D3091" t="n">
        <v>94</v>
      </c>
      <c r="E3091" t="n">
        <v>460</v>
      </c>
      <c r="F3091" s="9" t="n">
        <v>852.87</v>
      </c>
    </row>
    <row r="3092">
      <c r="A3092" t="n">
        <v>548988</v>
      </c>
      <c r="B3092" s="12" t="n">
        <v>40638</v>
      </c>
      <c r="C3092" t="n">
        <v>17618</v>
      </c>
      <c r="D3092" t="n">
        <v>13</v>
      </c>
      <c r="E3092" t="n">
        <v>86</v>
      </c>
      <c r="F3092" s="9" t="n">
        <v>346.5</v>
      </c>
    </row>
    <row r="3093">
      <c r="A3093" t="n">
        <v>548990</v>
      </c>
      <c r="B3093" s="12" t="n">
        <v>40638</v>
      </c>
      <c r="C3093" t="n">
        <v>16170</v>
      </c>
      <c r="D3093" t="n">
        <v>16</v>
      </c>
      <c r="E3093" t="n">
        <v>202</v>
      </c>
      <c r="F3093" s="9" t="n">
        <v>316.02</v>
      </c>
    </row>
    <row r="3094">
      <c r="A3094" t="n">
        <v>548991</v>
      </c>
      <c r="B3094" s="12" t="n">
        <v>40638</v>
      </c>
      <c r="C3094" t="n">
        <v>16915</v>
      </c>
      <c r="D3094" t="n">
        <v>23</v>
      </c>
      <c r="E3094" t="n">
        <v>29</v>
      </c>
      <c r="F3094" s="9" t="n">
        <v>112.49</v>
      </c>
    </row>
    <row r="3095">
      <c r="A3095" t="n">
        <v>548992</v>
      </c>
      <c r="B3095" s="12" t="n">
        <v>40638</v>
      </c>
      <c r="C3095" t="n">
        <v>13089</v>
      </c>
      <c r="D3095" t="n">
        <v>32</v>
      </c>
      <c r="E3095" t="n">
        <v>250</v>
      </c>
      <c r="F3095" s="9" t="n">
        <v>838.08</v>
      </c>
    </row>
    <row r="3096">
      <c r="A3096" t="n">
        <v>549007</v>
      </c>
      <c r="B3096" s="12" t="n">
        <v>40638</v>
      </c>
      <c r="C3096" t="n">
        <v>17470</v>
      </c>
      <c r="D3096" t="n">
        <v>20</v>
      </c>
      <c r="E3096" t="n">
        <v>489</v>
      </c>
      <c r="F3096" s="9" t="n">
        <v>304.13</v>
      </c>
    </row>
    <row r="3097">
      <c r="A3097" t="n">
        <v>549012</v>
      </c>
      <c r="B3097" s="12" t="n">
        <v>40638</v>
      </c>
      <c r="C3097" t="n">
        <v>16394</v>
      </c>
      <c r="D3097" t="n">
        <v>24</v>
      </c>
      <c r="E3097" t="n">
        <v>403</v>
      </c>
      <c r="F3097" s="9" t="n">
        <v>306.89</v>
      </c>
    </row>
    <row r="3098">
      <c r="A3098" t="n">
        <v>549014</v>
      </c>
      <c r="B3098" s="12" t="n">
        <v>40638</v>
      </c>
      <c r="C3098" t="n">
        <v>17841</v>
      </c>
      <c r="D3098" t="n">
        <v>67</v>
      </c>
      <c r="E3098" t="n">
        <v>220</v>
      </c>
      <c r="F3098" s="9" t="n">
        <v>226.06</v>
      </c>
    </row>
    <row r="3099">
      <c r="A3099" t="n">
        <v>549015</v>
      </c>
      <c r="B3099" s="12" t="n">
        <v>40638</v>
      </c>
      <c r="C3099" t="n">
        <v>15244</v>
      </c>
      <c r="D3099" t="n">
        <v>15</v>
      </c>
      <c r="E3099" t="n">
        <v>240</v>
      </c>
      <c r="F3099" s="9" t="n">
        <v>297.94</v>
      </c>
    </row>
    <row r="3100">
      <c r="A3100" t="n">
        <v>549016</v>
      </c>
      <c r="B3100" s="12" t="n">
        <v>40638</v>
      </c>
      <c r="C3100" t="n">
        <v>16696</v>
      </c>
      <c r="D3100" t="n">
        <v>2</v>
      </c>
      <c r="E3100" t="n">
        <v>12</v>
      </c>
      <c r="F3100" s="9" t="n">
        <v>35.4</v>
      </c>
    </row>
    <row r="3101">
      <c r="A3101" t="n">
        <v>549017</v>
      </c>
      <c r="B3101" s="12" t="n">
        <v>40638</v>
      </c>
      <c r="C3101" t="n">
        <v>15145</v>
      </c>
      <c r="D3101" t="n">
        <v>26</v>
      </c>
      <c r="E3101" t="n">
        <v>251</v>
      </c>
      <c r="F3101" s="9" t="n">
        <v>422.23</v>
      </c>
    </row>
    <row r="3102">
      <c r="A3102" t="n">
        <v>549018</v>
      </c>
      <c r="B3102" s="12" t="n">
        <v>40638</v>
      </c>
      <c r="C3102" t="n">
        <v>17492</v>
      </c>
      <c r="D3102" t="n">
        <v>12</v>
      </c>
      <c r="E3102" t="n">
        <v>155</v>
      </c>
      <c r="F3102" s="9" t="n">
        <v>374.57</v>
      </c>
    </row>
    <row r="3103">
      <c r="A3103" t="n">
        <v>549020</v>
      </c>
      <c r="B3103" s="12" t="n">
        <v>40638</v>
      </c>
      <c r="C3103" t="n">
        <v>13525</v>
      </c>
      <c r="D3103" t="n">
        <v>2</v>
      </c>
      <c r="E3103" t="n">
        <v>208</v>
      </c>
      <c r="F3103" s="9" t="n">
        <v>282.88</v>
      </c>
    </row>
    <row r="3104">
      <c r="A3104" t="n">
        <v>549021</v>
      </c>
      <c r="B3104" s="12" t="n">
        <v>40638</v>
      </c>
      <c r="C3104" t="n">
        <v>13468</v>
      </c>
      <c r="D3104" t="n">
        <v>12</v>
      </c>
      <c r="E3104" t="n">
        <v>93</v>
      </c>
      <c r="F3104" s="9" t="n">
        <v>173.24</v>
      </c>
    </row>
    <row r="3105">
      <c r="A3105" t="n">
        <v>549022</v>
      </c>
      <c r="B3105" s="12" t="n">
        <v>40638</v>
      </c>
      <c r="C3105" t="n">
        <v>12901</v>
      </c>
      <c r="D3105" t="n">
        <v>1</v>
      </c>
      <c r="E3105" t="n">
        <v>12</v>
      </c>
      <c r="F3105" s="9" t="n">
        <v>83.40000000000001</v>
      </c>
    </row>
    <row r="3106">
      <c r="A3106" t="n">
        <v>549026</v>
      </c>
      <c r="B3106" s="12" t="n">
        <v>40638</v>
      </c>
      <c r="C3106" t="n">
        <v>17409</v>
      </c>
      <c r="D3106" t="n">
        <v>5</v>
      </c>
      <c r="E3106" t="n">
        <v>41</v>
      </c>
      <c r="F3106" s="9" t="n">
        <v>260.55</v>
      </c>
    </row>
    <row r="3107">
      <c r="A3107" t="n">
        <v>549027</v>
      </c>
      <c r="B3107" s="12" t="n">
        <v>40638</v>
      </c>
      <c r="C3107" t="n">
        <v>17857</v>
      </c>
      <c r="D3107" t="n">
        <v>4</v>
      </c>
      <c r="E3107" t="n">
        <v>1600</v>
      </c>
      <c r="F3107" s="9" t="n">
        <v>5424</v>
      </c>
    </row>
    <row r="3108">
      <c r="A3108" t="n">
        <v>549044</v>
      </c>
      <c r="B3108" s="12" t="n">
        <v>40639</v>
      </c>
      <c r="C3108" t="n">
        <v>16161</v>
      </c>
      <c r="D3108" t="n">
        <v>21</v>
      </c>
      <c r="E3108" t="n">
        <v>165</v>
      </c>
      <c r="F3108" s="9" t="n">
        <v>345.35</v>
      </c>
    </row>
    <row r="3109">
      <c r="A3109" t="n">
        <v>549046</v>
      </c>
      <c r="B3109" s="12" t="n">
        <v>40639</v>
      </c>
      <c r="C3109" t="n">
        <v>15291</v>
      </c>
      <c r="D3109" t="n">
        <v>5</v>
      </c>
      <c r="E3109" t="n">
        <v>72</v>
      </c>
      <c r="F3109" s="9" t="n">
        <v>303.4</v>
      </c>
    </row>
    <row r="3110">
      <c r="A3110" t="n">
        <v>549047</v>
      </c>
      <c r="B3110" s="12" t="n">
        <v>40639</v>
      </c>
      <c r="C3110" t="n">
        <v>17783</v>
      </c>
      <c r="D3110" t="n">
        <v>30</v>
      </c>
      <c r="E3110" t="n">
        <v>53</v>
      </c>
      <c r="F3110" s="9" t="n">
        <v>112.41</v>
      </c>
    </row>
    <row r="3111">
      <c r="A3111" t="n">
        <v>549048</v>
      </c>
      <c r="B3111" s="12" t="n">
        <v>40639</v>
      </c>
      <c r="C3111" t="n">
        <v>17811</v>
      </c>
      <c r="D3111" t="n">
        <v>6</v>
      </c>
      <c r="E3111" t="n">
        <v>42</v>
      </c>
      <c r="F3111" s="9" t="n">
        <v>113.1</v>
      </c>
    </row>
    <row r="3112">
      <c r="A3112" t="n">
        <v>549052</v>
      </c>
      <c r="B3112" s="12" t="n">
        <v>40639</v>
      </c>
      <c r="C3112" t="n">
        <v>17682</v>
      </c>
      <c r="D3112" t="n">
        <v>19</v>
      </c>
      <c r="E3112" t="n">
        <v>185</v>
      </c>
      <c r="F3112" s="9" t="n">
        <v>365.79</v>
      </c>
    </row>
    <row r="3113">
      <c r="A3113" t="n">
        <v>549053</v>
      </c>
      <c r="B3113" s="12" t="n">
        <v>40639</v>
      </c>
      <c r="C3113" t="n">
        <v>13863</v>
      </c>
      <c r="D3113" t="n">
        <v>20</v>
      </c>
      <c r="E3113" t="n">
        <v>224</v>
      </c>
      <c r="F3113" s="9" t="n">
        <v>305.78</v>
      </c>
    </row>
    <row r="3114">
      <c r="A3114" t="n">
        <v>549054</v>
      </c>
      <c r="B3114" s="12" t="n">
        <v>40639</v>
      </c>
      <c r="C3114" t="n">
        <v>17719</v>
      </c>
      <c r="D3114" t="n">
        <v>12</v>
      </c>
      <c r="E3114" t="n">
        <v>109</v>
      </c>
      <c r="F3114" s="9" t="n">
        <v>312.19</v>
      </c>
    </row>
    <row r="3115">
      <c r="A3115" t="n">
        <v>549055</v>
      </c>
      <c r="B3115" s="12" t="n">
        <v>40639</v>
      </c>
      <c r="C3115" t="n">
        <v>13515</v>
      </c>
      <c r="D3115" t="n">
        <v>13</v>
      </c>
      <c r="E3115" t="n">
        <v>180</v>
      </c>
      <c r="F3115" s="9" t="n">
        <v>203.4</v>
      </c>
    </row>
    <row r="3116">
      <c r="A3116" t="n">
        <v>549056</v>
      </c>
      <c r="B3116" s="12" t="n">
        <v>40639</v>
      </c>
      <c r="C3116" t="n">
        <v>15917</v>
      </c>
      <c r="D3116" t="n">
        <v>12</v>
      </c>
      <c r="E3116" t="n">
        <v>42</v>
      </c>
      <c r="F3116" s="9" t="n">
        <v>123.1</v>
      </c>
    </row>
    <row r="3117">
      <c r="A3117" t="n">
        <v>549059</v>
      </c>
      <c r="B3117" s="12" t="n">
        <v>40639</v>
      </c>
      <c r="C3117" t="n">
        <v>15529</v>
      </c>
      <c r="D3117" t="n">
        <v>17</v>
      </c>
      <c r="E3117" t="n">
        <v>99</v>
      </c>
      <c r="F3117" s="9" t="n">
        <v>198.91</v>
      </c>
    </row>
    <row r="3118">
      <c r="A3118" t="n">
        <v>549099</v>
      </c>
      <c r="B3118" s="12" t="n">
        <v>40639</v>
      </c>
      <c r="C3118" t="n">
        <v>16241</v>
      </c>
      <c r="D3118" t="n">
        <v>60</v>
      </c>
      <c r="E3118" t="n">
        <v>113</v>
      </c>
      <c r="F3118" s="9" t="n">
        <v>225.52</v>
      </c>
    </row>
    <row r="3119">
      <c r="A3119" t="n">
        <v>549101</v>
      </c>
      <c r="B3119" s="12" t="n">
        <v>40639</v>
      </c>
      <c r="C3119" t="n">
        <v>14606</v>
      </c>
      <c r="D3119" t="n">
        <v>20</v>
      </c>
      <c r="E3119" t="n">
        <v>92</v>
      </c>
      <c r="F3119" s="9" t="n">
        <v>146.92</v>
      </c>
    </row>
    <row r="3120">
      <c r="A3120" t="n">
        <v>549102</v>
      </c>
      <c r="B3120" s="12" t="n">
        <v>40639</v>
      </c>
      <c r="C3120" t="n">
        <v>13266</v>
      </c>
      <c r="D3120" t="n">
        <v>11</v>
      </c>
      <c r="E3120" t="n">
        <v>433</v>
      </c>
      <c r="F3120" s="9" t="n">
        <v>303.95</v>
      </c>
    </row>
    <row r="3121">
      <c r="A3121" t="n">
        <v>549104</v>
      </c>
      <c r="B3121" s="12" t="n">
        <v>40639</v>
      </c>
      <c r="C3121" t="n">
        <v>15311</v>
      </c>
      <c r="D3121" t="n">
        <v>12</v>
      </c>
      <c r="E3121" t="n">
        <v>517</v>
      </c>
      <c r="F3121" s="9" t="n">
        <v>703.54</v>
      </c>
    </row>
    <row r="3122">
      <c r="A3122" t="n">
        <v>549105</v>
      </c>
      <c r="B3122" s="12" t="n">
        <v>40639</v>
      </c>
      <c r="C3122" t="n">
        <v>17440</v>
      </c>
      <c r="D3122" t="n">
        <v>2</v>
      </c>
      <c r="E3122" t="n">
        <v>144</v>
      </c>
      <c r="F3122" s="9" t="n">
        <v>117.6</v>
      </c>
    </row>
    <row r="3123">
      <c r="A3123" t="n">
        <v>549106</v>
      </c>
      <c r="B3123" s="12" t="n">
        <v>40639</v>
      </c>
      <c r="C3123" t="n">
        <v>17045</v>
      </c>
      <c r="D3123" t="n">
        <v>1</v>
      </c>
      <c r="E3123" t="n">
        <v>1</v>
      </c>
      <c r="F3123" s="9" t="n">
        <v>39.95</v>
      </c>
    </row>
    <row r="3124">
      <c r="A3124" t="n">
        <v>549107</v>
      </c>
      <c r="B3124" s="12" t="n">
        <v>40639</v>
      </c>
      <c r="C3124" t="n">
        <v>17440</v>
      </c>
      <c r="D3124" t="n">
        <v>1</v>
      </c>
      <c r="E3124" t="n">
        <v>18</v>
      </c>
      <c r="F3124" s="9" t="n">
        <v>7.02</v>
      </c>
    </row>
    <row r="3125">
      <c r="A3125" t="n">
        <v>549115</v>
      </c>
      <c r="B3125" s="12" t="n">
        <v>40639</v>
      </c>
      <c r="C3125" t="n">
        <v>13098</v>
      </c>
      <c r="D3125" t="n">
        <v>35</v>
      </c>
      <c r="E3125" t="n">
        <v>1120</v>
      </c>
      <c r="F3125" s="9" t="n">
        <v>1722.02</v>
      </c>
    </row>
    <row r="3126">
      <c r="A3126" t="n">
        <v>549116</v>
      </c>
      <c r="B3126" s="12" t="n">
        <v>40639</v>
      </c>
      <c r="C3126" t="n">
        <v>16670</v>
      </c>
      <c r="D3126" t="n">
        <v>34</v>
      </c>
      <c r="E3126" t="n">
        <v>444</v>
      </c>
      <c r="F3126" s="9" t="n">
        <v>554.38</v>
      </c>
    </row>
    <row r="3127">
      <c r="A3127" t="n">
        <v>549117</v>
      </c>
      <c r="B3127" s="12" t="n">
        <v>40639</v>
      </c>
      <c r="C3127" t="n">
        <v>13491</v>
      </c>
      <c r="D3127" t="n">
        <v>11</v>
      </c>
      <c r="E3127" t="n">
        <v>192</v>
      </c>
      <c r="F3127" s="9" t="n">
        <v>136.92</v>
      </c>
    </row>
    <row r="3128">
      <c r="A3128" t="n">
        <v>549119</v>
      </c>
      <c r="B3128" s="12" t="n">
        <v>40639</v>
      </c>
      <c r="C3128" t="n">
        <v>14220</v>
      </c>
      <c r="D3128" t="n">
        <v>10</v>
      </c>
      <c r="E3128" t="n">
        <v>138</v>
      </c>
      <c r="F3128" s="9" t="n">
        <v>319.42</v>
      </c>
    </row>
    <row r="3129">
      <c r="A3129" t="n">
        <v>549120</v>
      </c>
      <c r="B3129" s="12" t="n">
        <v>40639</v>
      </c>
      <c r="C3129" t="n">
        <v>14587</v>
      </c>
      <c r="D3129" t="n">
        <v>34</v>
      </c>
      <c r="E3129" t="n">
        <v>72</v>
      </c>
      <c r="F3129" s="9" t="n">
        <v>178.4</v>
      </c>
    </row>
    <row r="3130">
      <c r="A3130" t="n">
        <v>549121</v>
      </c>
      <c r="B3130" s="12" t="n">
        <v>40639</v>
      </c>
      <c r="C3130" t="n">
        <v>17140</v>
      </c>
      <c r="D3130" t="n">
        <v>18</v>
      </c>
      <c r="E3130" t="n">
        <v>296</v>
      </c>
      <c r="F3130" s="9" t="n">
        <v>454.12</v>
      </c>
    </row>
    <row r="3131">
      <c r="A3131" t="n">
        <v>549123</v>
      </c>
      <c r="B3131" s="12" t="n">
        <v>40639</v>
      </c>
      <c r="C3131" t="n">
        <v>15201</v>
      </c>
      <c r="D3131" t="n">
        <v>19</v>
      </c>
      <c r="E3131" t="n">
        <v>308</v>
      </c>
      <c r="F3131" s="9" t="n">
        <v>301.48</v>
      </c>
    </row>
    <row r="3132">
      <c r="A3132" t="n">
        <v>549124</v>
      </c>
      <c r="B3132" s="12" t="n">
        <v>40639</v>
      </c>
      <c r="C3132" t="n">
        <v>16672</v>
      </c>
      <c r="D3132" t="n">
        <v>8</v>
      </c>
      <c r="E3132" t="n">
        <v>150</v>
      </c>
      <c r="F3132" s="9" t="n">
        <v>480.9</v>
      </c>
    </row>
    <row r="3133">
      <c r="A3133" t="n">
        <v>549125</v>
      </c>
      <c r="B3133" s="12" t="n">
        <v>40639</v>
      </c>
      <c r="C3133" t="n">
        <v>14964</v>
      </c>
      <c r="D3133" t="n">
        <v>13</v>
      </c>
      <c r="E3133" t="n">
        <v>143</v>
      </c>
      <c r="F3133" s="9" t="n">
        <v>206.21</v>
      </c>
    </row>
    <row r="3134">
      <c r="A3134" t="n">
        <v>549126</v>
      </c>
      <c r="B3134" s="12" t="n">
        <v>40639</v>
      </c>
      <c r="C3134" t="n">
        <v>16031</v>
      </c>
      <c r="D3134" t="n">
        <v>39</v>
      </c>
      <c r="E3134" t="n">
        <v>219</v>
      </c>
      <c r="F3134" s="9" t="n">
        <v>305.63</v>
      </c>
    </row>
    <row r="3135">
      <c r="A3135" t="n">
        <v>549127</v>
      </c>
      <c r="B3135" s="12" t="n">
        <v>40639</v>
      </c>
      <c r="C3135" t="n">
        <v>14403</v>
      </c>
      <c r="D3135" t="n">
        <v>14</v>
      </c>
      <c r="E3135" t="n">
        <v>274</v>
      </c>
      <c r="F3135" s="9" t="n">
        <v>790.7</v>
      </c>
    </row>
    <row r="3136">
      <c r="A3136" t="n">
        <v>549128</v>
      </c>
      <c r="B3136" s="12" t="n">
        <v>40639</v>
      </c>
      <c r="C3136" t="n">
        <v>16713</v>
      </c>
      <c r="D3136" t="n">
        <v>46</v>
      </c>
      <c r="E3136" t="n">
        <v>167</v>
      </c>
      <c r="F3136" s="9" t="n">
        <v>305.26</v>
      </c>
    </row>
    <row r="3137">
      <c r="A3137" t="n">
        <v>549129</v>
      </c>
      <c r="B3137" s="12" t="n">
        <v>40639</v>
      </c>
      <c r="C3137" t="n">
        <v>17042</v>
      </c>
      <c r="D3137" t="n">
        <v>42</v>
      </c>
      <c r="E3137" t="n">
        <v>325</v>
      </c>
      <c r="F3137" s="9" t="n">
        <v>265.41</v>
      </c>
    </row>
    <row r="3138">
      <c r="A3138" t="n">
        <v>549130</v>
      </c>
      <c r="B3138" s="12" t="n">
        <v>40639</v>
      </c>
      <c r="C3138" t="n">
        <v>14701</v>
      </c>
      <c r="D3138" t="n">
        <v>38</v>
      </c>
      <c r="E3138" t="n">
        <v>128</v>
      </c>
      <c r="F3138" s="9" t="n">
        <v>273.85</v>
      </c>
    </row>
    <row r="3139">
      <c r="A3139" t="n">
        <v>549131</v>
      </c>
      <c r="B3139" s="12" t="n">
        <v>40639</v>
      </c>
      <c r="C3139" t="n">
        <v>16378</v>
      </c>
      <c r="D3139" t="n">
        <v>3</v>
      </c>
      <c r="E3139" t="n">
        <v>42</v>
      </c>
      <c r="F3139" s="9" t="n">
        <v>75.90000000000001</v>
      </c>
    </row>
    <row r="3140">
      <c r="A3140" t="n">
        <v>549148</v>
      </c>
      <c r="B3140" s="12" t="n">
        <v>40639</v>
      </c>
      <c r="C3140" t="n">
        <v>14534</v>
      </c>
      <c r="D3140" t="n">
        <v>23</v>
      </c>
      <c r="E3140" t="n">
        <v>141</v>
      </c>
      <c r="F3140" s="9" t="n">
        <v>187.7</v>
      </c>
    </row>
    <row r="3141">
      <c r="A3141" t="n">
        <v>549153</v>
      </c>
      <c r="B3141" s="12" t="n">
        <v>40639</v>
      </c>
      <c r="C3141" t="n">
        <v>13771</v>
      </c>
      <c r="D3141" t="n">
        <v>49</v>
      </c>
      <c r="E3141" t="n">
        <v>594</v>
      </c>
      <c r="F3141" s="9" t="n">
        <v>871.6</v>
      </c>
    </row>
    <row r="3142">
      <c r="A3142" t="n">
        <v>549154</v>
      </c>
      <c r="B3142" s="12" t="n">
        <v>40639</v>
      </c>
      <c r="C3142" t="n">
        <v>17690</v>
      </c>
      <c r="D3142" t="n">
        <v>19</v>
      </c>
      <c r="E3142" t="n">
        <v>88</v>
      </c>
      <c r="F3142" s="9" t="n">
        <v>311.6</v>
      </c>
    </row>
    <row r="3143">
      <c r="A3143" t="n">
        <v>549169</v>
      </c>
      <c r="B3143" s="12" t="n">
        <v>40639</v>
      </c>
      <c r="C3143" t="n">
        <v>17906</v>
      </c>
      <c r="D3143" t="n">
        <v>12</v>
      </c>
      <c r="E3143" t="n">
        <v>26</v>
      </c>
      <c r="F3143" s="9" t="n">
        <v>72.90000000000001</v>
      </c>
    </row>
    <row r="3144">
      <c r="A3144" t="n">
        <v>549182</v>
      </c>
      <c r="B3144" s="12" t="n">
        <v>40640</v>
      </c>
      <c r="C3144" t="n">
        <v>15646</v>
      </c>
      <c r="D3144" t="n">
        <v>11</v>
      </c>
      <c r="E3144" t="n">
        <v>140</v>
      </c>
      <c r="F3144" s="9" t="n">
        <v>150.24</v>
      </c>
    </row>
    <row r="3145">
      <c r="A3145" t="n">
        <v>549183</v>
      </c>
      <c r="B3145" s="12" t="n">
        <v>40640</v>
      </c>
      <c r="C3145" t="n">
        <v>14239</v>
      </c>
      <c r="D3145" t="n">
        <v>6</v>
      </c>
      <c r="E3145" t="n">
        <v>53</v>
      </c>
      <c r="F3145" s="9" t="n">
        <v>144.95</v>
      </c>
    </row>
    <row r="3146">
      <c r="A3146" t="n">
        <v>549185</v>
      </c>
      <c r="B3146" s="12" t="n">
        <v>40640</v>
      </c>
      <c r="C3146" t="n">
        <v>18272</v>
      </c>
      <c r="D3146" t="n">
        <v>33</v>
      </c>
      <c r="E3146" t="n">
        <v>512</v>
      </c>
      <c r="F3146" s="9" t="n">
        <v>639.8200000000001</v>
      </c>
    </row>
    <row r="3147">
      <c r="A3147" t="n">
        <v>549186</v>
      </c>
      <c r="B3147" s="12" t="n">
        <v>40640</v>
      </c>
      <c r="C3147" t="n">
        <v>15838</v>
      </c>
      <c r="D3147" t="n">
        <v>1</v>
      </c>
      <c r="E3147" t="n">
        <v>72</v>
      </c>
      <c r="F3147" s="9" t="n">
        <v>270</v>
      </c>
    </row>
    <row r="3148">
      <c r="A3148" t="n">
        <v>549187</v>
      </c>
      <c r="B3148" s="12" t="n">
        <v>40640</v>
      </c>
      <c r="C3148" t="n">
        <v>16144</v>
      </c>
      <c r="D3148" t="n">
        <v>1</v>
      </c>
      <c r="E3148" t="n">
        <v>16</v>
      </c>
      <c r="F3148" s="9" t="n">
        <v>175.2</v>
      </c>
    </row>
    <row r="3149">
      <c r="A3149" t="n">
        <v>549188</v>
      </c>
      <c r="B3149" s="12" t="n">
        <v>40640</v>
      </c>
      <c r="C3149" t="n">
        <v>13731</v>
      </c>
      <c r="D3149" t="n">
        <v>20</v>
      </c>
      <c r="E3149" t="n">
        <v>166</v>
      </c>
      <c r="F3149" s="9" t="n">
        <v>308.12</v>
      </c>
    </row>
    <row r="3150">
      <c r="A3150" t="n">
        <v>549189</v>
      </c>
      <c r="B3150" s="12" t="n">
        <v>40640</v>
      </c>
      <c r="C3150" t="n">
        <v>15235</v>
      </c>
      <c r="D3150" t="n">
        <v>13</v>
      </c>
      <c r="E3150" t="n">
        <v>98</v>
      </c>
      <c r="F3150" s="9" t="n">
        <v>229.3</v>
      </c>
    </row>
    <row r="3151">
      <c r="A3151" t="n">
        <v>549190</v>
      </c>
      <c r="B3151" s="12" t="n">
        <v>40640</v>
      </c>
      <c r="C3151" t="n">
        <v>13748</v>
      </c>
      <c r="D3151" t="n">
        <v>8</v>
      </c>
      <c r="E3151" t="n">
        <v>84</v>
      </c>
      <c r="F3151" s="9" t="n">
        <v>229.4</v>
      </c>
    </row>
    <row r="3152">
      <c r="A3152" t="n">
        <v>549192</v>
      </c>
      <c r="B3152" s="12" t="n">
        <v>40640</v>
      </c>
      <c r="C3152" t="n">
        <v>14961</v>
      </c>
      <c r="D3152" t="n">
        <v>13</v>
      </c>
      <c r="E3152" t="n">
        <v>239</v>
      </c>
      <c r="F3152" s="9" t="n">
        <v>348.85</v>
      </c>
    </row>
    <row r="3153">
      <c r="A3153" t="n">
        <v>549206</v>
      </c>
      <c r="B3153" s="12" t="n">
        <v>40640</v>
      </c>
      <c r="C3153" t="n">
        <v>15281</v>
      </c>
      <c r="D3153" t="n">
        <v>5</v>
      </c>
      <c r="E3153" t="n">
        <v>32</v>
      </c>
      <c r="F3153" s="9" t="n">
        <v>104.4</v>
      </c>
    </row>
    <row r="3154">
      <c r="A3154" t="n">
        <v>549225</v>
      </c>
      <c r="B3154" s="12" t="n">
        <v>40640</v>
      </c>
      <c r="C3154" t="n">
        <v>13777</v>
      </c>
      <c r="D3154" t="n">
        <v>3</v>
      </c>
      <c r="E3154" t="n">
        <v>96</v>
      </c>
      <c r="F3154" s="9" t="n">
        <v>326.4</v>
      </c>
    </row>
    <row r="3155">
      <c r="A3155" t="n">
        <v>549234</v>
      </c>
      <c r="B3155" s="12" t="n">
        <v>40640</v>
      </c>
      <c r="C3155" t="n">
        <v>16515</v>
      </c>
      <c r="D3155" t="n">
        <v>21</v>
      </c>
      <c r="E3155" t="n">
        <v>105</v>
      </c>
      <c r="F3155" s="9" t="n">
        <v>299.48</v>
      </c>
    </row>
    <row r="3156">
      <c r="A3156" t="n">
        <v>549235</v>
      </c>
      <c r="B3156" s="12" t="n">
        <v>40640</v>
      </c>
      <c r="C3156" t="n">
        <v>15530</v>
      </c>
      <c r="D3156" t="n">
        <v>53</v>
      </c>
      <c r="E3156" t="n">
        <v>312</v>
      </c>
      <c r="F3156" s="9" t="n">
        <v>548.09</v>
      </c>
    </row>
    <row r="3157">
      <c r="A3157" t="n">
        <v>549237</v>
      </c>
      <c r="B3157" s="12" t="n">
        <v>40640</v>
      </c>
      <c r="C3157" t="n">
        <v>13950</v>
      </c>
      <c r="D3157" t="n">
        <v>7</v>
      </c>
      <c r="E3157" t="n">
        <v>81</v>
      </c>
      <c r="F3157" s="9" t="n">
        <v>179.31</v>
      </c>
    </row>
    <row r="3158">
      <c r="A3158" t="n">
        <v>549238</v>
      </c>
      <c r="B3158" s="12" t="n">
        <v>40640</v>
      </c>
      <c r="C3158" t="n">
        <v>14667</v>
      </c>
      <c r="D3158" t="n">
        <v>31</v>
      </c>
      <c r="E3158" t="n">
        <v>205</v>
      </c>
      <c r="F3158" s="9" t="n">
        <v>388.77</v>
      </c>
    </row>
    <row r="3159">
      <c r="A3159" t="n">
        <v>549239</v>
      </c>
      <c r="B3159" s="12" t="n">
        <v>40640</v>
      </c>
      <c r="C3159" t="n">
        <v>13102</v>
      </c>
      <c r="D3159" t="n">
        <v>11</v>
      </c>
      <c r="E3159" t="n">
        <v>174</v>
      </c>
      <c r="F3159" s="9" t="n">
        <v>245.46</v>
      </c>
    </row>
    <row r="3160">
      <c r="A3160" t="n">
        <v>549240</v>
      </c>
      <c r="B3160" s="12" t="n">
        <v>40640</v>
      </c>
      <c r="C3160" t="n">
        <v>15910</v>
      </c>
      <c r="D3160" t="n">
        <v>31</v>
      </c>
      <c r="E3160" t="n">
        <v>82</v>
      </c>
      <c r="F3160" s="9" t="n">
        <v>118.89</v>
      </c>
    </row>
    <row r="3161">
      <c r="A3161" t="n">
        <v>549241</v>
      </c>
      <c r="B3161" s="12" t="n">
        <v>40640</v>
      </c>
      <c r="C3161" t="n">
        <v>15719</v>
      </c>
      <c r="D3161" t="n">
        <v>61</v>
      </c>
      <c r="E3161" t="n">
        <v>169</v>
      </c>
      <c r="F3161" s="9" t="n">
        <v>336.38</v>
      </c>
    </row>
    <row r="3162">
      <c r="A3162" t="n">
        <v>549243</v>
      </c>
      <c r="B3162" s="12" t="n">
        <v>40640</v>
      </c>
      <c r="C3162" t="n">
        <v>16043</v>
      </c>
      <c r="D3162" t="n">
        <v>4</v>
      </c>
      <c r="E3162" t="n">
        <v>102</v>
      </c>
      <c r="F3162" s="9" t="n">
        <v>144.1</v>
      </c>
    </row>
    <row r="3163">
      <c r="A3163" t="n">
        <v>549245</v>
      </c>
      <c r="B3163" s="12" t="n">
        <v>40640</v>
      </c>
      <c r="C3163" t="n">
        <v>15005</v>
      </c>
      <c r="D3163" t="n">
        <v>33</v>
      </c>
      <c r="E3163" t="n">
        <v>92</v>
      </c>
      <c r="F3163" s="9" t="n">
        <v>143.16</v>
      </c>
    </row>
    <row r="3164">
      <c r="A3164" t="n">
        <v>549246</v>
      </c>
      <c r="B3164" s="12" t="n">
        <v>40640</v>
      </c>
      <c r="C3164" t="n">
        <v>15939</v>
      </c>
      <c r="D3164" t="n">
        <v>10</v>
      </c>
      <c r="E3164" t="n">
        <v>820</v>
      </c>
      <c r="F3164" s="9" t="n">
        <v>1072.2</v>
      </c>
    </row>
    <row r="3165">
      <c r="A3165" t="n">
        <v>549247</v>
      </c>
      <c r="B3165" s="12" t="n">
        <v>40640</v>
      </c>
      <c r="C3165" t="n">
        <v>13752</v>
      </c>
      <c r="D3165" t="n">
        <v>16</v>
      </c>
      <c r="E3165" t="n">
        <v>224</v>
      </c>
      <c r="F3165" s="9" t="n">
        <v>277.6</v>
      </c>
    </row>
    <row r="3166">
      <c r="A3166" t="n">
        <v>549248</v>
      </c>
      <c r="B3166" s="12" t="n">
        <v>40640</v>
      </c>
      <c r="C3166" t="n">
        <v>13892</v>
      </c>
      <c r="D3166" t="n">
        <v>3</v>
      </c>
      <c r="E3166" t="n">
        <v>140</v>
      </c>
      <c r="F3166" s="9" t="n">
        <v>54.52</v>
      </c>
    </row>
    <row r="3167">
      <c r="A3167" t="n">
        <v>549250</v>
      </c>
      <c r="B3167" s="12" t="n">
        <v>40640</v>
      </c>
      <c r="C3167" t="n">
        <v>14446</v>
      </c>
      <c r="D3167" t="n">
        <v>83</v>
      </c>
      <c r="E3167" t="n">
        <v>318</v>
      </c>
      <c r="F3167" s="9" t="n">
        <v>303.04</v>
      </c>
    </row>
    <row r="3168">
      <c r="A3168" t="n">
        <v>549251</v>
      </c>
      <c r="B3168" s="12" t="n">
        <v>40640</v>
      </c>
      <c r="C3168" t="n">
        <v>14449</v>
      </c>
      <c r="D3168" t="n">
        <v>55</v>
      </c>
      <c r="E3168" t="n">
        <v>191</v>
      </c>
      <c r="F3168" s="9" t="n">
        <v>189.67</v>
      </c>
    </row>
    <row r="3169">
      <c r="A3169" t="n">
        <v>549255</v>
      </c>
      <c r="B3169" s="12" t="n">
        <v>40640</v>
      </c>
      <c r="C3169" t="n">
        <v>16209</v>
      </c>
      <c r="D3169" t="n">
        <v>10</v>
      </c>
      <c r="E3169" t="n">
        <v>245</v>
      </c>
      <c r="F3169" s="9" t="n">
        <v>305.95</v>
      </c>
    </row>
    <row r="3170">
      <c r="A3170" t="n">
        <v>549256</v>
      </c>
      <c r="B3170" s="12" t="n">
        <v>40640</v>
      </c>
      <c r="C3170" t="n">
        <v>15754</v>
      </c>
      <c r="D3170" t="n">
        <v>6</v>
      </c>
      <c r="E3170" t="n">
        <v>36</v>
      </c>
      <c r="F3170" s="9" t="n">
        <v>91.8</v>
      </c>
    </row>
    <row r="3171">
      <c r="A3171" t="n">
        <v>549257</v>
      </c>
      <c r="B3171" s="12" t="n">
        <v>40640</v>
      </c>
      <c r="C3171" t="n">
        <v>14465</v>
      </c>
      <c r="D3171" t="n">
        <v>56</v>
      </c>
      <c r="E3171" t="n">
        <v>85</v>
      </c>
      <c r="F3171" s="9" t="n">
        <v>186.46</v>
      </c>
    </row>
    <row r="3172">
      <c r="A3172" t="n">
        <v>549258</v>
      </c>
      <c r="B3172" s="12" t="n">
        <v>40640</v>
      </c>
      <c r="C3172" t="n">
        <v>13102</v>
      </c>
      <c r="D3172" t="n">
        <v>18</v>
      </c>
      <c r="E3172" t="n">
        <v>216</v>
      </c>
      <c r="F3172" s="9" t="n">
        <v>329.1</v>
      </c>
    </row>
    <row r="3173">
      <c r="A3173" t="n">
        <v>549259</v>
      </c>
      <c r="B3173" s="12" t="n">
        <v>40640</v>
      </c>
      <c r="C3173" t="n">
        <v>13712</v>
      </c>
      <c r="D3173" t="n">
        <v>10</v>
      </c>
      <c r="E3173" t="n">
        <v>352</v>
      </c>
      <c r="F3173" s="9" t="n">
        <v>228.84</v>
      </c>
    </row>
    <row r="3174">
      <c r="A3174" t="n">
        <v>549260</v>
      </c>
      <c r="B3174" s="12" t="n">
        <v>40640</v>
      </c>
      <c r="C3174" t="n">
        <v>17790</v>
      </c>
      <c r="D3174" t="n">
        <v>11</v>
      </c>
      <c r="E3174" t="n">
        <v>39</v>
      </c>
      <c r="F3174" s="9" t="n">
        <v>107.07</v>
      </c>
    </row>
    <row r="3175">
      <c r="A3175" t="n">
        <v>549261</v>
      </c>
      <c r="B3175" s="12" t="n">
        <v>40640</v>
      </c>
      <c r="C3175" t="n">
        <v>14903</v>
      </c>
      <c r="D3175" t="n">
        <v>57</v>
      </c>
      <c r="E3175" t="n">
        <v>284</v>
      </c>
      <c r="F3175" s="9" t="n">
        <v>580.58</v>
      </c>
    </row>
    <row r="3176">
      <c r="A3176" t="n">
        <v>549262</v>
      </c>
      <c r="B3176" s="12" t="n">
        <v>40640</v>
      </c>
      <c r="C3176" t="n">
        <v>14465</v>
      </c>
      <c r="D3176" t="n">
        <v>60</v>
      </c>
      <c r="E3176" t="n">
        <v>127</v>
      </c>
      <c r="F3176" s="9" t="n">
        <v>254.68</v>
      </c>
    </row>
    <row r="3177">
      <c r="A3177" t="n">
        <v>549263</v>
      </c>
      <c r="B3177" s="12" t="n">
        <v>40640</v>
      </c>
      <c r="C3177" t="n">
        <v>15800</v>
      </c>
      <c r="D3177" t="n">
        <v>14</v>
      </c>
      <c r="E3177" t="n">
        <v>108</v>
      </c>
      <c r="F3177" s="9" t="n">
        <v>244.5</v>
      </c>
    </row>
    <row r="3178">
      <c r="A3178" t="n">
        <v>549272</v>
      </c>
      <c r="B3178" s="12" t="n">
        <v>40640</v>
      </c>
      <c r="C3178" t="n">
        <v>17133</v>
      </c>
      <c r="D3178" t="n">
        <v>3</v>
      </c>
      <c r="E3178" t="n">
        <v>131</v>
      </c>
      <c r="F3178" s="9" t="n">
        <v>358.25</v>
      </c>
    </row>
    <row r="3179">
      <c r="A3179" t="n">
        <v>549273</v>
      </c>
      <c r="B3179" s="12" t="n">
        <v>40640</v>
      </c>
      <c r="C3179" t="n">
        <v>13089</v>
      </c>
      <c r="D3179" t="n">
        <v>3</v>
      </c>
      <c r="E3179" t="n">
        <v>112</v>
      </c>
      <c r="F3179" s="9" t="n">
        <v>312</v>
      </c>
    </row>
    <row r="3180">
      <c r="A3180" t="n">
        <v>549275</v>
      </c>
      <c r="B3180" s="12" t="n">
        <v>40640</v>
      </c>
      <c r="C3180" t="n">
        <v>15916</v>
      </c>
      <c r="D3180" t="n">
        <v>14</v>
      </c>
      <c r="E3180" t="n">
        <v>62</v>
      </c>
      <c r="F3180" s="9" t="n">
        <v>158.54</v>
      </c>
    </row>
    <row r="3181">
      <c r="A3181" t="n">
        <v>549276</v>
      </c>
      <c r="B3181" s="12" t="n">
        <v>40640</v>
      </c>
      <c r="C3181" t="n">
        <v>16745</v>
      </c>
      <c r="D3181" t="n">
        <v>17</v>
      </c>
      <c r="E3181" t="n">
        <v>152</v>
      </c>
      <c r="F3181" s="9" t="n">
        <v>267.1</v>
      </c>
    </row>
    <row r="3182">
      <c r="A3182" t="n">
        <v>549277</v>
      </c>
      <c r="B3182" s="12" t="n">
        <v>40640</v>
      </c>
      <c r="C3182" t="n">
        <v>16469</v>
      </c>
      <c r="D3182" t="n">
        <v>23</v>
      </c>
      <c r="E3182" t="n">
        <v>44</v>
      </c>
      <c r="F3182" s="9" t="n">
        <v>97.7</v>
      </c>
    </row>
    <row r="3183">
      <c r="A3183" t="n">
        <v>549278</v>
      </c>
      <c r="B3183" s="12" t="n">
        <v>40640</v>
      </c>
      <c r="C3183" t="n">
        <v>16255</v>
      </c>
      <c r="D3183" t="n">
        <v>21</v>
      </c>
      <c r="E3183" t="n">
        <v>195</v>
      </c>
      <c r="F3183" s="9" t="n">
        <v>168.46</v>
      </c>
    </row>
    <row r="3184">
      <c r="A3184" t="n">
        <v>549279</v>
      </c>
      <c r="B3184" s="12" t="n">
        <v>40640</v>
      </c>
      <c r="C3184" t="n">
        <v>16469</v>
      </c>
      <c r="D3184" t="n">
        <v>43</v>
      </c>
      <c r="E3184" t="n">
        <v>67</v>
      </c>
      <c r="F3184" s="9" t="n">
        <v>170.6</v>
      </c>
    </row>
    <row r="3185">
      <c r="A3185" t="n">
        <v>549280</v>
      </c>
      <c r="B3185" s="12" t="n">
        <v>40640</v>
      </c>
      <c r="C3185" t="n">
        <v>13854</v>
      </c>
      <c r="D3185" t="n">
        <v>3</v>
      </c>
      <c r="E3185" t="n">
        <v>82</v>
      </c>
      <c r="F3185" s="9" t="n">
        <v>429.9</v>
      </c>
    </row>
    <row r="3186">
      <c r="A3186" t="n">
        <v>549281</v>
      </c>
      <c r="B3186" s="12" t="n">
        <v>40640</v>
      </c>
      <c r="C3186" t="n">
        <v>17735</v>
      </c>
      <c r="D3186" t="n">
        <v>27</v>
      </c>
      <c r="E3186" t="n">
        <v>330</v>
      </c>
      <c r="F3186" s="9" t="n">
        <v>571.3</v>
      </c>
    </row>
    <row r="3187">
      <c r="A3187" t="n">
        <v>549282</v>
      </c>
      <c r="B3187" s="12" t="n">
        <v>40640</v>
      </c>
      <c r="C3187" t="n">
        <v>13718</v>
      </c>
      <c r="D3187" t="n">
        <v>5</v>
      </c>
      <c r="E3187" t="n">
        <v>38</v>
      </c>
      <c r="F3187" s="9" t="n">
        <v>192.5</v>
      </c>
    </row>
    <row r="3188">
      <c r="A3188" t="n">
        <v>549283</v>
      </c>
      <c r="B3188" s="12" t="n">
        <v>40640</v>
      </c>
      <c r="C3188" t="n">
        <v>13005</v>
      </c>
      <c r="D3188" t="n">
        <v>18</v>
      </c>
      <c r="E3188" t="n">
        <v>135</v>
      </c>
      <c r="F3188" s="9" t="n">
        <v>321.65</v>
      </c>
    </row>
    <row r="3189">
      <c r="A3189" t="n">
        <v>549284</v>
      </c>
      <c r="B3189" s="12" t="n">
        <v>40640</v>
      </c>
      <c r="C3189" t="n">
        <v>15694</v>
      </c>
      <c r="D3189" t="n">
        <v>2</v>
      </c>
      <c r="E3189" t="n">
        <v>36</v>
      </c>
      <c r="F3189" s="9" t="n">
        <v>365.4</v>
      </c>
    </row>
    <row r="3190">
      <c r="A3190" t="n">
        <v>549285</v>
      </c>
      <c r="B3190" s="12" t="n">
        <v>40640</v>
      </c>
      <c r="C3190" t="n">
        <v>14981</v>
      </c>
      <c r="D3190" t="n">
        <v>8</v>
      </c>
      <c r="E3190" t="n">
        <v>97</v>
      </c>
      <c r="F3190" s="9" t="n">
        <v>102.12</v>
      </c>
    </row>
    <row r="3191">
      <c r="A3191" t="n">
        <v>549286</v>
      </c>
      <c r="B3191" s="12" t="n">
        <v>40640</v>
      </c>
      <c r="C3191" t="n">
        <v>17928</v>
      </c>
      <c r="D3191" t="n">
        <v>17</v>
      </c>
      <c r="E3191" t="n">
        <v>46</v>
      </c>
      <c r="F3191" s="9" t="n">
        <v>78.26000000000001</v>
      </c>
    </row>
    <row r="3192">
      <c r="A3192" t="n">
        <v>549287</v>
      </c>
      <c r="B3192" s="12" t="n">
        <v>40640</v>
      </c>
      <c r="C3192" t="n">
        <v>14527</v>
      </c>
      <c r="D3192" t="n">
        <v>6</v>
      </c>
      <c r="E3192" t="n">
        <v>15</v>
      </c>
      <c r="F3192" s="9" t="n">
        <v>40.41</v>
      </c>
    </row>
    <row r="3193">
      <c r="A3193" t="n">
        <v>549289</v>
      </c>
      <c r="B3193" s="12" t="n">
        <v>40640</v>
      </c>
      <c r="C3193" t="n">
        <v>14395</v>
      </c>
      <c r="D3193" t="n">
        <v>22</v>
      </c>
      <c r="E3193" t="n">
        <v>152</v>
      </c>
      <c r="F3193" s="9" t="n">
        <v>188.13</v>
      </c>
    </row>
    <row r="3194">
      <c r="A3194" t="n">
        <v>549291</v>
      </c>
      <c r="B3194" s="12" t="n">
        <v>40640</v>
      </c>
      <c r="C3194" t="n">
        <v>16261</v>
      </c>
      <c r="D3194" t="n">
        <v>54</v>
      </c>
      <c r="E3194" t="n">
        <v>137</v>
      </c>
      <c r="F3194" s="9" t="n">
        <v>252.52</v>
      </c>
    </row>
    <row r="3195">
      <c r="A3195" t="n">
        <v>549292</v>
      </c>
      <c r="B3195" s="12" t="n">
        <v>40640</v>
      </c>
      <c r="C3195" t="n">
        <v>17869</v>
      </c>
      <c r="D3195" t="n">
        <v>10</v>
      </c>
      <c r="E3195" t="n">
        <v>17</v>
      </c>
      <c r="F3195" s="9" t="n">
        <v>91.09</v>
      </c>
    </row>
    <row r="3196">
      <c r="A3196" t="n">
        <v>549293</v>
      </c>
      <c r="B3196" s="12" t="n">
        <v>40640</v>
      </c>
      <c r="C3196" t="n">
        <v>17883</v>
      </c>
      <c r="D3196" t="n">
        <v>19</v>
      </c>
      <c r="E3196" t="n">
        <v>48</v>
      </c>
      <c r="F3196" s="9" t="n">
        <v>119.35</v>
      </c>
    </row>
    <row r="3197">
      <c r="A3197" t="n">
        <v>549294</v>
      </c>
      <c r="B3197" s="12" t="n">
        <v>40640</v>
      </c>
      <c r="C3197" t="n">
        <v>13230</v>
      </c>
      <c r="D3197" t="n">
        <v>51</v>
      </c>
      <c r="E3197" t="n">
        <v>107</v>
      </c>
      <c r="F3197" s="9" t="n">
        <v>197.3</v>
      </c>
    </row>
    <row r="3198">
      <c r="A3198" t="n">
        <v>549296</v>
      </c>
      <c r="B3198" s="12" t="n">
        <v>40641</v>
      </c>
      <c r="C3198" t="n">
        <v>14619</v>
      </c>
      <c r="D3198" t="n">
        <v>20</v>
      </c>
      <c r="E3198" t="n">
        <v>152</v>
      </c>
      <c r="F3198" s="9" t="n">
        <v>394.44</v>
      </c>
    </row>
    <row r="3199">
      <c r="A3199" t="n">
        <v>549297</v>
      </c>
      <c r="B3199" s="12" t="n">
        <v>40641</v>
      </c>
      <c r="C3199" t="n">
        <v>18061</v>
      </c>
      <c r="D3199" t="n">
        <v>6</v>
      </c>
      <c r="E3199" t="n">
        <v>66</v>
      </c>
      <c r="F3199" s="9" t="n">
        <v>213.8</v>
      </c>
    </row>
    <row r="3200">
      <c r="A3200" t="n">
        <v>549298</v>
      </c>
      <c r="B3200" s="12" t="n">
        <v>40641</v>
      </c>
      <c r="C3200" t="n">
        <v>13015</v>
      </c>
      <c r="D3200" t="n">
        <v>19</v>
      </c>
      <c r="E3200" t="n">
        <v>192</v>
      </c>
      <c r="F3200" s="9" t="n">
        <v>314.6</v>
      </c>
    </row>
    <row r="3201">
      <c r="A3201" t="n">
        <v>549299</v>
      </c>
      <c r="B3201" s="12" t="n">
        <v>40641</v>
      </c>
      <c r="C3201" t="n">
        <v>13995</v>
      </c>
      <c r="D3201" t="n">
        <v>17</v>
      </c>
      <c r="E3201" t="n">
        <v>183</v>
      </c>
      <c r="F3201" s="9" t="n">
        <v>310.45</v>
      </c>
    </row>
    <row r="3202">
      <c r="A3202" t="n">
        <v>549300</v>
      </c>
      <c r="B3202" s="12" t="n">
        <v>40641</v>
      </c>
      <c r="C3202" t="n">
        <v>13362</v>
      </c>
      <c r="D3202" t="n">
        <v>41</v>
      </c>
      <c r="E3202" t="n">
        <v>391</v>
      </c>
      <c r="F3202" s="9" t="n">
        <v>768.83</v>
      </c>
    </row>
    <row r="3203">
      <c r="A3203" t="n">
        <v>549301</v>
      </c>
      <c r="B3203" s="12" t="n">
        <v>40641</v>
      </c>
      <c r="C3203" t="n">
        <v>16643</v>
      </c>
      <c r="D3203" t="n">
        <v>27</v>
      </c>
      <c r="E3203" t="n">
        <v>269</v>
      </c>
      <c r="F3203" s="9" t="n">
        <v>487.51</v>
      </c>
    </row>
    <row r="3204">
      <c r="A3204" t="n">
        <v>549302</v>
      </c>
      <c r="B3204" s="12" t="n">
        <v>40641</v>
      </c>
      <c r="C3204" t="n">
        <v>14246</v>
      </c>
      <c r="D3204" t="n">
        <v>24</v>
      </c>
      <c r="E3204" t="n">
        <v>216</v>
      </c>
      <c r="F3204" s="9" t="n">
        <v>449.64</v>
      </c>
    </row>
    <row r="3205">
      <c r="A3205" t="n">
        <v>549303</v>
      </c>
      <c r="B3205" s="12" t="n">
        <v>40641</v>
      </c>
      <c r="C3205" t="n">
        <v>18040</v>
      </c>
      <c r="D3205" t="n">
        <v>12</v>
      </c>
      <c r="E3205" t="n">
        <v>96</v>
      </c>
      <c r="F3205" s="9" t="n">
        <v>239</v>
      </c>
    </row>
    <row r="3206">
      <c r="A3206" t="n">
        <v>549304</v>
      </c>
      <c r="B3206" s="12" t="n">
        <v>40641</v>
      </c>
      <c r="C3206" t="n">
        <v>16133</v>
      </c>
      <c r="D3206" t="n">
        <v>14</v>
      </c>
      <c r="E3206" t="n">
        <v>139</v>
      </c>
      <c r="F3206" s="9" t="n">
        <v>301.53</v>
      </c>
    </row>
    <row r="3207">
      <c r="A3207" t="n">
        <v>549305</v>
      </c>
      <c r="B3207" s="12" t="n">
        <v>40641</v>
      </c>
      <c r="C3207" t="n">
        <v>15189</v>
      </c>
      <c r="D3207" t="n">
        <v>8</v>
      </c>
      <c r="E3207" t="n">
        <v>46</v>
      </c>
      <c r="F3207" s="9" t="n">
        <v>152.3</v>
      </c>
    </row>
    <row r="3208">
      <c r="A3208" t="n">
        <v>549306</v>
      </c>
      <c r="B3208" s="12" t="n">
        <v>40641</v>
      </c>
      <c r="C3208" t="n">
        <v>16837</v>
      </c>
      <c r="D3208" t="n">
        <v>8</v>
      </c>
      <c r="E3208" t="n">
        <v>98</v>
      </c>
      <c r="F3208" s="9" t="n">
        <v>148.74</v>
      </c>
    </row>
    <row r="3209">
      <c r="A3209" t="n">
        <v>549307</v>
      </c>
      <c r="B3209" s="12" t="n">
        <v>40641</v>
      </c>
      <c r="C3209" t="n">
        <v>15119</v>
      </c>
      <c r="D3209" t="n">
        <v>14</v>
      </c>
      <c r="E3209" t="n">
        <v>88</v>
      </c>
      <c r="F3209" s="9" t="n">
        <v>266.4</v>
      </c>
    </row>
    <row r="3210">
      <c r="A3210" t="n">
        <v>549308</v>
      </c>
      <c r="B3210" s="12" t="n">
        <v>40641</v>
      </c>
      <c r="C3210" t="n">
        <v>13767</v>
      </c>
      <c r="D3210" t="n">
        <v>7</v>
      </c>
      <c r="E3210" t="n">
        <v>76</v>
      </c>
      <c r="F3210" s="9" t="n">
        <v>136.36</v>
      </c>
    </row>
    <row r="3211">
      <c r="A3211" t="n">
        <v>549309</v>
      </c>
      <c r="B3211" s="12" t="n">
        <v>40641</v>
      </c>
      <c r="C3211" t="n">
        <v>15114</v>
      </c>
      <c r="D3211" t="n">
        <v>16</v>
      </c>
      <c r="E3211" t="n">
        <v>234</v>
      </c>
      <c r="F3211" s="9" t="n">
        <v>215.34</v>
      </c>
    </row>
    <row r="3212">
      <c r="A3212" t="n">
        <v>549310</v>
      </c>
      <c r="B3212" s="12" t="n">
        <v>40641</v>
      </c>
      <c r="C3212" t="n">
        <v>16325</v>
      </c>
      <c r="D3212" t="n">
        <v>5</v>
      </c>
      <c r="E3212" t="n">
        <v>62</v>
      </c>
      <c r="F3212" s="9" t="n">
        <v>190.82</v>
      </c>
    </row>
    <row r="3213">
      <c r="A3213" t="n">
        <v>549311</v>
      </c>
      <c r="B3213" s="12" t="n">
        <v>40641</v>
      </c>
      <c r="C3213" t="n">
        <v>14924</v>
      </c>
      <c r="D3213" t="n">
        <v>10</v>
      </c>
      <c r="E3213" t="n">
        <v>64</v>
      </c>
      <c r="F3213" s="9" t="n">
        <v>310.05</v>
      </c>
    </row>
    <row r="3214">
      <c r="A3214" t="n">
        <v>549312</v>
      </c>
      <c r="B3214" s="12" t="n">
        <v>40641</v>
      </c>
      <c r="C3214" t="n">
        <v>14217</v>
      </c>
      <c r="D3214" t="n">
        <v>5</v>
      </c>
      <c r="E3214" t="n">
        <v>24</v>
      </c>
      <c r="F3214" s="9" t="n">
        <v>112.8</v>
      </c>
    </row>
    <row r="3215">
      <c r="A3215" t="n">
        <v>549317</v>
      </c>
      <c r="B3215" s="12" t="n">
        <v>40641</v>
      </c>
      <c r="C3215" t="n">
        <v>15109</v>
      </c>
      <c r="D3215" t="n">
        <v>28</v>
      </c>
      <c r="E3215" t="n">
        <v>131</v>
      </c>
      <c r="F3215" s="9" t="n">
        <v>484.95</v>
      </c>
    </row>
    <row r="3216">
      <c r="A3216" t="n">
        <v>549318</v>
      </c>
      <c r="B3216" s="12" t="n">
        <v>40641</v>
      </c>
      <c r="C3216" t="n">
        <v>13911</v>
      </c>
      <c r="D3216" t="n">
        <v>14</v>
      </c>
      <c r="E3216" t="n">
        <v>105</v>
      </c>
      <c r="F3216" s="9" t="n">
        <v>247.95</v>
      </c>
    </row>
    <row r="3217">
      <c r="A3217" t="n">
        <v>549319</v>
      </c>
      <c r="B3217" s="12" t="n">
        <v>40641</v>
      </c>
      <c r="C3217" t="n">
        <v>16623</v>
      </c>
      <c r="D3217" t="n">
        <v>5</v>
      </c>
      <c r="E3217" t="n">
        <v>39</v>
      </c>
      <c r="F3217" s="9" t="n">
        <v>129.45</v>
      </c>
    </row>
    <row r="3218">
      <c r="A3218" t="n">
        <v>549320</v>
      </c>
      <c r="B3218" s="12" t="n">
        <v>40641</v>
      </c>
      <c r="C3218" t="n">
        <v>16010</v>
      </c>
      <c r="D3218" t="n">
        <v>14</v>
      </c>
      <c r="E3218" t="n">
        <v>61</v>
      </c>
      <c r="F3218" s="9" t="n">
        <v>118.75</v>
      </c>
    </row>
    <row r="3219">
      <c r="A3219" t="n">
        <v>549321</v>
      </c>
      <c r="B3219" s="12" t="n">
        <v>40641</v>
      </c>
      <c r="C3219" t="n">
        <v>14243</v>
      </c>
      <c r="D3219" t="n">
        <v>23</v>
      </c>
      <c r="E3219" t="n">
        <v>237</v>
      </c>
      <c r="F3219" s="9" t="n">
        <v>373.27</v>
      </c>
    </row>
    <row r="3220">
      <c r="A3220" t="n">
        <v>549322</v>
      </c>
      <c r="B3220" s="12" t="n">
        <v>40641</v>
      </c>
      <c r="C3220" t="n">
        <v>16558</v>
      </c>
      <c r="D3220" t="n">
        <v>14</v>
      </c>
      <c r="E3220" t="n">
        <v>116</v>
      </c>
      <c r="F3220" s="9" t="n">
        <v>230.98</v>
      </c>
    </row>
    <row r="3221">
      <c r="A3221" t="n">
        <v>549323</v>
      </c>
      <c r="B3221" s="12" t="n">
        <v>40641</v>
      </c>
      <c r="C3221" t="n">
        <v>12999</v>
      </c>
      <c r="D3221" t="n">
        <v>23</v>
      </c>
      <c r="E3221" t="n">
        <v>310</v>
      </c>
      <c r="F3221" s="9" t="n">
        <v>320.28</v>
      </c>
    </row>
    <row r="3222">
      <c r="A3222" t="n">
        <v>549324</v>
      </c>
      <c r="B3222" s="12" t="n">
        <v>40641</v>
      </c>
      <c r="C3222" t="n">
        <v>16045</v>
      </c>
      <c r="D3222" t="n">
        <v>11</v>
      </c>
      <c r="E3222" t="n">
        <v>107</v>
      </c>
      <c r="F3222" s="9" t="n">
        <v>196.8</v>
      </c>
    </row>
    <row r="3223">
      <c r="A3223" t="n">
        <v>549353</v>
      </c>
      <c r="B3223" s="12" t="n">
        <v>40641</v>
      </c>
      <c r="C3223" t="n">
        <v>13962</v>
      </c>
      <c r="D3223" t="n">
        <v>7</v>
      </c>
      <c r="E3223" t="n">
        <v>30</v>
      </c>
      <c r="F3223" s="9" t="n">
        <v>117.6</v>
      </c>
    </row>
    <row r="3224">
      <c r="A3224" t="n">
        <v>549360</v>
      </c>
      <c r="B3224" s="12" t="n">
        <v>40641</v>
      </c>
      <c r="C3224" t="n">
        <v>17035</v>
      </c>
      <c r="D3224" t="n">
        <v>10</v>
      </c>
      <c r="E3224" t="n">
        <v>86</v>
      </c>
      <c r="F3224" s="9" t="n">
        <v>174.02</v>
      </c>
    </row>
    <row r="3225">
      <c r="A3225" t="n">
        <v>549368</v>
      </c>
      <c r="B3225" s="12" t="n">
        <v>40641</v>
      </c>
      <c r="C3225" t="n">
        <v>18036</v>
      </c>
      <c r="D3225" t="n">
        <v>39</v>
      </c>
      <c r="E3225" t="n">
        <v>82</v>
      </c>
      <c r="F3225" s="9" t="n">
        <v>109.95</v>
      </c>
    </row>
    <row r="3226">
      <c r="A3226" t="n">
        <v>549372</v>
      </c>
      <c r="B3226" s="12" t="n">
        <v>40641</v>
      </c>
      <c r="C3226" t="n">
        <v>14958</v>
      </c>
      <c r="D3226" t="n">
        <v>17</v>
      </c>
      <c r="E3226" t="n">
        <v>69</v>
      </c>
      <c r="F3226" s="9" t="n">
        <v>194.7</v>
      </c>
    </row>
    <row r="3227">
      <c r="A3227" t="n">
        <v>549387</v>
      </c>
      <c r="B3227" s="12" t="n">
        <v>40641</v>
      </c>
      <c r="C3227" t="n">
        <v>13178</v>
      </c>
      <c r="D3227" t="n">
        <v>27</v>
      </c>
      <c r="E3227" t="n">
        <v>355</v>
      </c>
      <c r="F3227" s="9" t="n">
        <v>483</v>
      </c>
    </row>
    <row r="3228">
      <c r="A3228" t="n">
        <v>549412</v>
      </c>
      <c r="B3228" s="12" t="n">
        <v>40641</v>
      </c>
      <c r="C3228" t="n">
        <v>14258</v>
      </c>
      <c r="D3228" t="n">
        <v>5</v>
      </c>
      <c r="E3228" t="n">
        <v>1284</v>
      </c>
      <c r="F3228" s="9" t="n">
        <v>718.6</v>
      </c>
    </row>
    <row r="3229">
      <c r="A3229" t="n">
        <v>549417</v>
      </c>
      <c r="B3229" s="12" t="n">
        <v>40641</v>
      </c>
      <c r="C3229" t="n">
        <v>14258</v>
      </c>
      <c r="D3229" t="n">
        <v>1</v>
      </c>
      <c r="E3229" t="n">
        <v>12</v>
      </c>
      <c r="F3229" s="9" t="n">
        <v>79.8</v>
      </c>
    </row>
    <row r="3230">
      <c r="A3230" t="n">
        <v>549424</v>
      </c>
      <c r="B3230" s="12" t="n">
        <v>40641</v>
      </c>
      <c r="C3230" t="n">
        <v>15367</v>
      </c>
      <c r="D3230" t="n">
        <v>29</v>
      </c>
      <c r="E3230" t="n">
        <v>338</v>
      </c>
      <c r="F3230" s="9" t="n">
        <v>651.6</v>
      </c>
    </row>
    <row r="3231">
      <c r="A3231" t="n">
        <v>549425</v>
      </c>
      <c r="B3231" s="12" t="n">
        <v>40641</v>
      </c>
      <c r="C3231" t="n">
        <v>14030</v>
      </c>
      <c r="D3231" t="n">
        <v>44</v>
      </c>
      <c r="E3231" t="n">
        <v>248</v>
      </c>
      <c r="F3231" s="9" t="n">
        <v>337.67</v>
      </c>
    </row>
    <row r="3232">
      <c r="A3232" t="n">
        <v>549428</v>
      </c>
      <c r="B3232" s="12" t="n">
        <v>40641</v>
      </c>
      <c r="C3232" t="n">
        <v>15815</v>
      </c>
      <c r="D3232" t="n">
        <v>5</v>
      </c>
      <c r="E3232" t="n">
        <v>192</v>
      </c>
      <c r="F3232" s="9" t="n">
        <v>453</v>
      </c>
    </row>
    <row r="3233">
      <c r="A3233" t="n">
        <v>549429</v>
      </c>
      <c r="B3233" s="12" t="n">
        <v>40641</v>
      </c>
      <c r="C3233" t="n">
        <v>17001</v>
      </c>
      <c r="D3233" t="n">
        <v>13</v>
      </c>
      <c r="E3233" t="n">
        <v>158</v>
      </c>
      <c r="F3233" s="9" t="n">
        <v>313.5</v>
      </c>
    </row>
    <row r="3234">
      <c r="A3234" t="n">
        <v>549431</v>
      </c>
      <c r="B3234" s="12" t="n">
        <v>40641</v>
      </c>
      <c r="C3234" t="n">
        <v>15874</v>
      </c>
      <c r="D3234" t="n">
        <v>45</v>
      </c>
      <c r="E3234" t="n">
        <v>895</v>
      </c>
      <c r="F3234" s="9" t="n">
        <v>1163.75</v>
      </c>
    </row>
    <row r="3235">
      <c r="A3235" t="n">
        <v>549432</v>
      </c>
      <c r="B3235" s="12" t="n">
        <v>40641</v>
      </c>
      <c r="C3235" t="n">
        <v>14264</v>
      </c>
      <c r="D3235" t="n">
        <v>5</v>
      </c>
      <c r="E3235" t="n">
        <v>18</v>
      </c>
      <c r="F3235" s="9" t="n">
        <v>115.7</v>
      </c>
    </row>
    <row r="3236">
      <c r="A3236" t="n">
        <v>549433</v>
      </c>
      <c r="B3236" s="12" t="n">
        <v>40641</v>
      </c>
      <c r="C3236" t="n">
        <v>16709</v>
      </c>
      <c r="D3236" t="n">
        <v>4</v>
      </c>
      <c r="E3236" t="n">
        <v>26</v>
      </c>
      <c r="F3236" s="9" t="n">
        <v>149.9</v>
      </c>
    </row>
    <row r="3237">
      <c r="A3237" t="n">
        <v>549436</v>
      </c>
      <c r="B3237" s="12" t="n">
        <v>40641</v>
      </c>
      <c r="C3237" t="n">
        <v>18041</v>
      </c>
      <c r="D3237" t="n">
        <v>5</v>
      </c>
      <c r="E3237" t="n">
        <v>99</v>
      </c>
      <c r="F3237" s="9" t="n">
        <v>83.89</v>
      </c>
    </row>
    <row r="3238">
      <c r="A3238" t="n">
        <v>549439</v>
      </c>
      <c r="B3238" s="12" t="n">
        <v>40641</v>
      </c>
      <c r="C3238" t="n">
        <v>13562</v>
      </c>
      <c r="D3238" t="n">
        <v>24</v>
      </c>
      <c r="E3238" t="n">
        <v>233</v>
      </c>
      <c r="F3238" s="9" t="n">
        <v>603.27</v>
      </c>
    </row>
    <row r="3239">
      <c r="A3239" t="n">
        <v>549440</v>
      </c>
      <c r="B3239" s="12" t="n">
        <v>40641</v>
      </c>
      <c r="C3239" t="n">
        <v>17162</v>
      </c>
      <c r="D3239" t="n">
        <v>10</v>
      </c>
      <c r="E3239" t="n">
        <v>61</v>
      </c>
      <c r="F3239" s="9" t="n">
        <v>173.25</v>
      </c>
    </row>
    <row r="3240">
      <c r="A3240" t="n">
        <v>549441</v>
      </c>
      <c r="B3240" s="12" t="n">
        <v>40641</v>
      </c>
      <c r="C3240" t="n">
        <v>17162</v>
      </c>
      <c r="D3240" t="n">
        <v>1</v>
      </c>
      <c r="E3240" t="n">
        <v>2</v>
      </c>
      <c r="F3240" s="9" t="n">
        <v>9.9</v>
      </c>
    </row>
    <row r="3241">
      <c r="A3241" t="n">
        <v>549442</v>
      </c>
      <c r="B3241" s="12" t="n">
        <v>40641</v>
      </c>
      <c r="C3241" t="n">
        <v>16996</v>
      </c>
      <c r="D3241" t="n">
        <v>6</v>
      </c>
      <c r="E3241" t="n">
        <v>102</v>
      </c>
      <c r="F3241" s="9" t="n">
        <v>330.94</v>
      </c>
    </row>
    <row r="3242">
      <c r="A3242" t="n">
        <v>549443</v>
      </c>
      <c r="B3242" s="12" t="n">
        <v>40641</v>
      </c>
      <c r="C3242" t="n">
        <v>15775</v>
      </c>
      <c r="D3242" t="n">
        <v>7</v>
      </c>
      <c r="E3242" t="n">
        <v>68</v>
      </c>
      <c r="F3242" s="9" t="n">
        <v>104.9</v>
      </c>
    </row>
    <row r="3243">
      <c r="A3243" t="n">
        <v>549444</v>
      </c>
      <c r="B3243" s="12" t="n">
        <v>40641</v>
      </c>
      <c r="C3243" t="n">
        <v>16013</v>
      </c>
      <c r="D3243" t="n">
        <v>1</v>
      </c>
      <c r="E3243" t="n">
        <v>100</v>
      </c>
      <c r="F3243" s="9" t="n">
        <v>375</v>
      </c>
    </row>
    <row r="3244">
      <c r="A3244" t="n">
        <v>549445</v>
      </c>
      <c r="B3244" s="12" t="n">
        <v>40641</v>
      </c>
      <c r="C3244" t="n">
        <v>17809</v>
      </c>
      <c r="D3244" t="n">
        <v>1</v>
      </c>
      <c r="E3244" t="n">
        <v>40</v>
      </c>
      <c r="F3244" s="9" t="n">
        <v>270</v>
      </c>
    </row>
    <row r="3245">
      <c r="A3245" t="n">
        <v>549446</v>
      </c>
      <c r="B3245" s="12" t="n">
        <v>40641</v>
      </c>
      <c r="C3245" t="n">
        <v>17054</v>
      </c>
      <c r="D3245" t="n">
        <v>23</v>
      </c>
      <c r="E3245" t="n">
        <v>319</v>
      </c>
      <c r="F3245" s="9" t="n">
        <v>314.07</v>
      </c>
    </row>
    <row r="3246">
      <c r="A3246" t="n">
        <v>549447</v>
      </c>
      <c r="B3246" s="12" t="n">
        <v>40641</v>
      </c>
      <c r="C3246" t="n">
        <v>17268</v>
      </c>
      <c r="D3246" t="n">
        <v>1</v>
      </c>
      <c r="E3246" t="n">
        <v>192</v>
      </c>
      <c r="F3246" s="9" t="n">
        <v>138.24</v>
      </c>
    </row>
    <row r="3247">
      <c r="A3247" t="n">
        <v>549448</v>
      </c>
      <c r="B3247" s="12" t="n">
        <v>40641</v>
      </c>
      <c r="C3247" t="n">
        <v>13078</v>
      </c>
      <c r="D3247" t="n">
        <v>21</v>
      </c>
      <c r="E3247" t="n">
        <v>182</v>
      </c>
      <c r="F3247" s="9" t="n">
        <v>306.18</v>
      </c>
    </row>
    <row r="3248">
      <c r="A3248" t="n">
        <v>549449</v>
      </c>
      <c r="B3248" s="12" t="n">
        <v>40641</v>
      </c>
      <c r="C3248" t="n">
        <v>14227</v>
      </c>
      <c r="D3248" t="n">
        <v>13</v>
      </c>
      <c r="E3248" t="n">
        <v>111</v>
      </c>
      <c r="F3248" s="9" t="n">
        <v>304.33</v>
      </c>
    </row>
    <row r="3249">
      <c r="A3249" t="n">
        <v>549451</v>
      </c>
      <c r="B3249" s="12" t="n">
        <v>40641</v>
      </c>
      <c r="C3249" t="n">
        <v>16556</v>
      </c>
      <c r="D3249" t="n">
        <v>18</v>
      </c>
      <c r="E3249" t="n">
        <v>167</v>
      </c>
      <c r="F3249" s="9" t="n">
        <v>318.07</v>
      </c>
    </row>
    <row r="3250">
      <c r="A3250" t="n">
        <v>549467</v>
      </c>
      <c r="B3250" s="12" t="n">
        <v>40641</v>
      </c>
      <c r="C3250" t="n">
        <v>13305</v>
      </c>
      <c r="D3250" t="n">
        <v>9</v>
      </c>
      <c r="E3250" t="n">
        <v>125</v>
      </c>
      <c r="F3250" s="9" t="n">
        <v>194.75</v>
      </c>
    </row>
    <row r="3251">
      <c r="A3251" t="n">
        <v>549471</v>
      </c>
      <c r="B3251" s="12" t="n">
        <v>40641</v>
      </c>
      <c r="C3251" t="n">
        <v>17389</v>
      </c>
      <c r="D3251" t="n">
        <v>3</v>
      </c>
      <c r="E3251" t="n">
        <v>72</v>
      </c>
      <c r="F3251" s="9" t="n">
        <v>73.5</v>
      </c>
    </row>
    <row r="3252">
      <c r="A3252" t="n">
        <v>549520</v>
      </c>
      <c r="B3252" s="12" t="n">
        <v>40641</v>
      </c>
      <c r="C3252" t="n">
        <v>13265</v>
      </c>
      <c r="D3252" t="n">
        <v>28</v>
      </c>
      <c r="E3252" t="n">
        <v>720</v>
      </c>
      <c r="F3252" s="9" t="n">
        <v>817.4400000000001</v>
      </c>
    </row>
    <row r="3253">
      <c r="A3253" t="n">
        <v>549522</v>
      </c>
      <c r="B3253" s="12" t="n">
        <v>40641</v>
      </c>
      <c r="C3253" t="n">
        <v>16873</v>
      </c>
      <c r="D3253" t="n">
        <v>32</v>
      </c>
      <c r="E3253" t="n">
        <v>341</v>
      </c>
      <c r="F3253" s="9" t="n">
        <v>528.9299999999999</v>
      </c>
    </row>
    <row r="3254">
      <c r="A3254" t="n">
        <v>549523</v>
      </c>
      <c r="B3254" s="12" t="n">
        <v>40641</v>
      </c>
      <c r="C3254" t="n">
        <v>12748</v>
      </c>
      <c r="D3254" t="n">
        <v>3</v>
      </c>
      <c r="E3254" t="n">
        <v>7</v>
      </c>
      <c r="F3254" s="9" t="n">
        <v>32.65</v>
      </c>
    </row>
    <row r="3255">
      <c r="A3255" t="n">
        <v>549526</v>
      </c>
      <c r="B3255" s="12" t="n">
        <v>40641</v>
      </c>
      <c r="C3255" t="n">
        <v>13630</v>
      </c>
      <c r="D3255" t="n">
        <v>32</v>
      </c>
      <c r="E3255" t="n">
        <v>311</v>
      </c>
      <c r="F3255" s="9" t="n">
        <v>431.78</v>
      </c>
    </row>
    <row r="3256">
      <c r="A3256" t="n">
        <v>549538</v>
      </c>
      <c r="B3256" s="12" t="n">
        <v>40641</v>
      </c>
      <c r="C3256" t="n">
        <v>17961</v>
      </c>
      <c r="D3256" t="n">
        <v>8</v>
      </c>
      <c r="E3256" t="n">
        <v>23</v>
      </c>
      <c r="F3256" s="9" t="n">
        <v>32.32</v>
      </c>
    </row>
    <row r="3257">
      <c r="A3257" t="n">
        <v>549539</v>
      </c>
      <c r="B3257" s="12" t="n">
        <v>40643</v>
      </c>
      <c r="C3257" t="n">
        <v>15465</v>
      </c>
      <c r="D3257" t="n">
        <v>2</v>
      </c>
      <c r="E3257" t="n">
        <v>48</v>
      </c>
      <c r="F3257" s="9" t="n">
        <v>292.8</v>
      </c>
    </row>
    <row r="3258">
      <c r="A3258" t="n">
        <v>549541</v>
      </c>
      <c r="B3258" s="12" t="n">
        <v>40643</v>
      </c>
      <c r="C3258" t="n">
        <v>17268</v>
      </c>
      <c r="D3258" t="n">
        <v>1</v>
      </c>
      <c r="E3258" t="n">
        <v>192</v>
      </c>
      <c r="F3258" s="9" t="n">
        <v>138.24</v>
      </c>
    </row>
    <row r="3259">
      <c r="A3259" t="n">
        <v>549542</v>
      </c>
      <c r="B3259" s="12" t="n">
        <v>40643</v>
      </c>
      <c r="C3259" t="n">
        <v>15311</v>
      </c>
      <c r="D3259" t="n">
        <v>24</v>
      </c>
      <c r="E3259" t="n">
        <v>460</v>
      </c>
      <c r="F3259" s="9" t="n">
        <v>862.8200000000001</v>
      </c>
    </row>
    <row r="3260">
      <c r="A3260" t="n">
        <v>549543</v>
      </c>
      <c r="B3260" s="12" t="n">
        <v>40643</v>
      </c>
      <c r="C3260" t="n">
        <v>18118</v>
      </c>
      <c r="D3260" t="n">
        <v>58</v>
      </c>
      <c r="E3260" t="n">
        <v>101</v>
      </c>
      <c r="F3260" s="9" t="n">
        <v>196.25</v>
      </c>
    </row>
    <row r="3261">
      <c r="A3261" t="n">
        <v>549546</v>
      </c>
      <c r="B3261" s="12" t="n">
        <v>40643</v>
      </c>
      <c r="C3261" t="n">
        <v>16889</v>
      </c>
      <c r="D3261" t="n">
        <v>57</v>
      </c>
      <c r="E3261" t="n">
        <v>310</v>
      </c>
      <c r="F3261" s="9" t="n">
        <v>705.5599999999999</v>
      </c>
    </row>
    <row r="3262">
      <c r="A3262" t="n">
        <v>549547</v>
      </c>
      <c r="B3262" s="12" t="n">
        <v>40643</v>
      </c>
      <c r="C3262" t="n">
        <v>16359</v>
      </c>
      <c r="D3262" t="n">
        <v>14</v>
      </c>
      <c r="E3262" t="n">
        <v>145</v>
      </c>
      <c r="F3262" s="9" t="n">
        <v>423.4</v>
      </c>
    </row>
    <row r="3263">
      <c r="A3263" t="n">
        <v>549548</v>
      </c>
      <c r="B3263" s="12" t="n">
        <v>40643</v>
      </c>
      <c r="C3263" t="n">
        <v>13548</v>
      </c>
      <c r="D3263" t="n">
        <v>61</v>
      </c>
      <c r="E3263" t="n">
        <v>164</v>
      </c>
      <c r="F3263" s="9" t="n">
        <v>281.01</v>
      </c>
    </row>
    <row r="3264">
      <c r="A3264" t="n">
        <v>549550</v>
      </c>
      <c r="B3264" s="12" t="n">
        <v>40643</v>
      </c>
      <c r="C3264" t="n">
        <v>15038</v>
      </c>
      <c r="D3264" t="n">
        <v>26</v>
      </c>
      <c r="E3264" t="n">
        <v>29</v>
      </c>
      <c r="F3264" s="9" t="n">
        <v>157.6</v>
      </c>
    </row>
    <row r="3265">
      <c r="A3265" t="n">
        <v>549551</v>
      </c>
      <c r="B3265" s="12" t="n">
        <v>40643</v>
      </c>
      <c r="C3265" t="n">
        <v>15955</v>
      </c>
      <c r="D3265" t="n">
        <v>19</v>
      </c>
      <c r="E3265" t="n">
        <v>229</v>
      </c>
      <c r="F3265" s="9" t="n">
        <v>491.79</v>
      </c>
    </row>
    <row r="3266">
      <c r="A3266" t="n">
        <v>549552</v>
      </c>
      <c r="B3266" s="12" t="n">
        <v>40643</v>
      </c>
      <c r="C3266" t="n">
        <v>13508</v>
      </c>
      <c r="D3266" t="n">
        <v>12</v>
      </c>
      <c r="E3266" t="n">
        <v>24</v>
      </c>
      <c r="F3266" s="9" t="n">
        <v>110.97</v>
      </c>
    </row>
    <row r="3267">
      <c r="A3267" t="n">
        <v>549553</v>
      </c>
      <c r="B3267" s="12" t="n">
        <v>40643</v>
      </c>
      <c r="C3267" t="n">
        <v>16931</v>
      </c>
      <c r="D3267" t="n">
        <v>27</v>
      </c>
      <c r="E3267" t="n">
        <v>90</v>
      </c>
      <c r="F3267" s="9" t="n">
        <v>147.06</v>
      </c>
    </row>
    <row r="3268">
      <c r="A3268" t="n">
        <v>549554</v>
      </c>
      <c r="B3268" s="12" t="n">
        <v>40643</v>
      </c>
      <c r="C3268" t="n">
        <v>16779</v>
      </c>
      <c r="D3268" t="n">
        <v>15</v>
      </c>
      <c r="E3268" t="n">
        <v>220</v>
      </c>
      <c r="F3268" s="9" t="n">
        <v>480.34</v>
      </c>
    </row>
    <row r="3269">
      <c r="A3269" t="n">
        <v>549555</v>
      </c>
      <c r="B3269" s="12" t="n">
        <v>40643</v>
      </c>
      <c r="C3269" t="n">
        <v>13606</v>
      </c>
      <c r="D3269" t="n">
        <v>34</v>
      </c>
      <c r="E3269" t="n">
        <v>126</v>
      </c>
      <c r="F3269" s="9" t="n">
        <v>176.61</v>
      </c>
    </row>
    <row r="3270">
      <c r="A3270" t="n">
        <v>549556</v>
      </c>
      <c r="B3270" s="12" t="n">
        <v>40643</v>
      </c>
      <c r="C3270" t="n">
        <v>17372</v>
      </c>
      <c r="D3270" t="n">
        <v>47</v>
      </c>
      <c r="E3270" t="n">
        <v>122</v>
      </c>
      <c r="F3270" s="9" t="n">
        <v>212.12</v>
      </c>
    </row>
    <row r="3271">
      <c r="A3271" t="n">
        <v>549557</v>
      </c>
      <c r="B3271" s="12" t="n">
        <v>40643</v>
      </c>
      <c r="C3271" t="n">
        <v>14450</v>
      </c>
      <c r="D3271" t="n">
        <v>12</v>
      </c>
      <c r="E3271" t="n">
        <v>71</v>
      </c>
      <c r="F3271" s="9" t="n">
        <v>108.42</v>
      </c>
    </row>
    <row r="3272">
      <c r="A3272" t="n">
        <v>549558</v>
      </c>
      <c r="B3272" s="12" t="n">
        <v>40643</v>
      </c>
      <c r="C3272" t="n">
        <v>15058</v>
      </c>
      <c r="D3272" t="n">
        <v>37</v>
      </c>
      <c r="E3272" t="n">
        <v>73</v>
      </c>
      <c r="F3272" s="9" t="n">
        <v>167.55</v>
      </c>
    </row>
    <row r="3273">
      <c r="A3273" t="n">
        <v>549560</v>
      </c>
      <c r="B3273" s="12" t="n">
        <v>40643</v>
      </c>
      <c r="C3273" t="n">
        <v>15058</v>
      </c>
      <c r="D3273" t="n">
        <v>23</v>
      </c>
      <c r="E3273" t="n">
        <v>52</v>
      </c>
      <c r="F3273" s="9" t="n">
        <v>91.73999999999999</v>
      </c>
    </row>
    <row r="3274">
      <c r="A3274" t="n">
        <v>549561</v>
      </c>
      <c r="B3274" s="12" t="n">
        <v>40643</v>
      </c>
      <c r="C3274" t="n">
        <v>13570</v>
      </c>
      <c r="D3274" t="n">
        <v>27</v>
      </c>
      <c r="E3274" t="n">
        <v>161</v>
      </c>
      <c r="F3274" s="9" t="n">
        <v>239.49</v>
      </c>
    </row>
    <row r="3275">
      <c r="A3275" t="n">
        <v>549562</v>
      </c>
      <c r="B3275" s="12" t="n">
        <v>40643</v>
      </c>
      <c r="C3275" t="n">
        <v>13232</v>
      </c>
      <c r="D3275" t="n">
        <v>14</v>
      </c>
      <c r="E3275" t="n">
        <v>196</v>
      </c>
      <c r="F3275" s="9" t="n">
        <v>117.43</v>
      </c>
    </row>
    <row r="3276">
      <c r="A3276" t="n">
        <v>549563</v>
      </c>
      <c r="B3276" s="12" t="n">
        <v>40643</v>
      </c>
      <c r="C3276" t="n">
        <v>14030</v>
      </c>
      <c r="D3276" t="n">
        <v>21</v>
      </c>
      <c r="E3276" t="n">
        <v>80</v>
      </c>
      <c r="F3276" s="9" t="n">
        <v>113.62</v>
      </c>
    </row>
    <row r="3277">
      <c r="A3277" t="n">
        <v>549564</v>
      </c>
      <c r="B3277" s="12" t="n">
        <v>40643</v>
      </c>
      <c r="C3277" t="n">
        <v>18129</v>
      </c>
      <c r="D3277" t="n">
        <v>14</v>
      </c>
      <c r="E3277" t="n">
        <v>48</v>
      </c>
      <c r="F3277" s="9" t="n">
        <v>112.55</v>
      </c>
    </row>
    <row r="3278">
      <c r="A3278" t="n">
        <v>549566</v>
      </c>
      <c r="B3278" s="12" t="n">
        <v>40643</v>
      </c>
      <c r="C3278" t="n">
        <v>13610</v>
      </c>
      <c r="D3278" t="n">
        <v>18</v>
      </c>
      <c r="E3278" t="n">
        <v>47</v>
      </c>
      <c r="F3278" s="9" t="n">
        <v>108.55</v>
      </c>
    </row>
    <row r="3279">
      <c r="A3279" t="n">
        <v>549567</v>
      </c>
      <c r="B3279" s="12" t="n">
        <v>40643</v>
      </c>
      <c r="C3279" t="n">
        <v>13632</v>
      </c>
      <c r="D3279" t="n">
        <v>40</v>
      </c>
      <c r="E3279" t="n">
        <v>92</v>
      </c>
      <c r="F3279" s="9" t="n">
        <v>259.24</v>
      </c>
    </row>
    <row r="3280">
      <c r="A3280" t="n">
        <v>549568</v>
      </c>
      <c r="B3280" s="12" t="n">
        <v>40643</v>
      </c>
      <c r="C3280" t="n">
        <v>15665</v>
      </c>
      <c r="D3280" t="n">
        <v>76</v>
      </c>
      <c r="E3280" t="n">
        <v>1162</v>
      </c>
      <c r="F3280" s="9" t="n">
        <v>1456.42</v>
      </c>
    </row>
    <row r="3281">
      <c r="A3281" t="n">
        <v>549569</v>
      </c>
      <c r="B3281" s="12" t="n">
        <v>40643</v>
      </c>
      <c r="C3281" t="n">
        <v>15547</v>
      </c>
      <c r="D3281" t="n">
        <v>44</v>
      </c>
      <c r="E3281" t="n">
        <v>287</v>
      </c>
      <c r="F3281" s="9" t="n">
        <v>280.66</v>
      </c>
    </row>
    <row r="3282">
      <c r="A3282" t="n">
        <v>549570</v>
      </c>
      <c r="B3282" s="12" t="n">
        <v>40643</v>
      </c>
      <c r="C3282" t="n">
        <v>17550</v>
      </c>
      <c r="D3282" t="n">
        <v>28</v>
      </c>
      <c r="E3282" t="n">
        <v>59</v>
      </c>
      <c r="F3282" s="9" t="n">
        <v>156.22</v>
      </c>
    </row>
    <row r="3283">
      <c r="A3283" t="n">
        <v>549571</v>
      </c>
      <c r="B3283" s="12" t="n">
        <v>40643</v>
      </c>
      <c r="C3283" t="n">
        <v>15655</v>
      </c>
      <c r="D3283" t="n">
        <v>34</v>
      </c>
      <c r="E3283" t="n">
        <v>324</v>
      </c>
      <c r="F3283" s="9" t="n">
        <v>560.67</v>
      </c>
    </row>
    <row r="3284">
      <c r="A3284" t="n">
        <v>549572</v>
      </c>
      <c r="B3284" s="12" t="n">
        <v>40643</v>
      </c>
      <c r="C3284" t="n">
        <v>17757</v>
      </c>
      <c r="D3284" t="n">
        <v>18</v>
      </c>
      <c r="E3284" t="n">
        <v>82</v>
      </c>
      <c r="F3284" s="9" t="n">
        <v>191.86</v>
      </c>
    </row>
    <row r="3285">
      <c r="A3285" t="n">
        <v>549573</v>
      </c>
      <c r="B3285" s="12" t="n">
        <v>40643</v>
      </c>
      <c r="C3285" t="n">
        <v>14504</v>
      </c>
      <c r="D3285" t="n">
        <v>42</v>
      </c>
      <c r="E3285" t="n">
        <v>117</v>
      </c>
      <c r="F3285" s="9" t="n">
        <v>260.92</v>
      </c>
    </row>
    <row r="3286">
      <c r="A3286" t="n">
        <v>549574</v>
      </c>
      <c r="B3286" s="12" t="n">
        <v>40643</v>
      </c>
      <c r="C3286" t="n">
        <v>18226</v>
      </c>
      <c r="D3286" t="n">
        <v>16</v>
      </c>
      <c r="E3286" t="n">
        <v>226</v>
      </c>
      <c r="F3286" s="9" t="n">
        <v>329.05</v>
      </c>
    </row>
    <row r="3287">
      <c r="A3287" t="n">
        <v>549575</v>
      </c>
      <c r="B3287" s="12" t="n">
        <v>40643</v>
      </c>
      <c r="C3287" t="n">
        <v>13956</v>
      </c>
      <c r="D3287" t="n">
        <v>33</v>
      </c>
      <c r="E3287" t="n">
        <v>76</v>
      </c>
      <c r="F3287" s="9" t="n">
        <v>172.3</v>
      </c>
    </row>
    <row r="3288">
      <c r="A3288" t="n">
        <v>549576</v>
      </c>
      <c r="B3288" s="12" t="n">
        <v>40644</v>
      </c>
      <c r="C3288" t="n">
        <v>17069</v>
      </c>
      <c r="D3288" t="n">
        <v>25</v>
      </c>
      <c r="E3288" t="n">
        <v>229</v>
      </c>
      <c r="F3288" s="9" t="n">
        <v>476.37</v>
      </c>
    </row>
    <row r="3289">
      <c r="A3289" t="n">
        <v>549577</v>
      </c>
      <c r="B3289" s="12" t="n">
        <v>40644</v>
      </c>
      <c r="C3289" t="n">
        <v>14286</v>
      </c>
      <c r="D3289" t="n">
        <v>141</v>
      </c>
      <c r="E3289" t="n">
        <v>1998</v>
      </c>
      <c r="F3289" s="9" t="n">
        <v>2050.08</v>
      </c>
    </row>
    <row r="3290">
      <c r="A3290" t="n">
        <v>549578</v>
      </c>
      <c r="B3290" s="12" t="n">
        <v>40644</v>
      </c>
      <c r="C3290" t="n">
        <v>17340</v>
      </c>
      <c r="D3290" t="n">
        <v>32</v>
      </c>
      <c r="E3290" t="n">
        <v>450</v>
      </c>
      <c r="F3290" s="9" t="n">
        <v>834.6799999999999</v>
      </c>
    </row>
    <row r="3291">
      <c r="A3291" t="n">
        <v>549579</v>
      </c>
      <c r="B3291" s="12" t="n">
        <v>40644</v>
      </c>
      <c r="C3291" t="n">
        <v>15780</v>
      </c>
      <c r="D3291" t="n">
        <v>13</v>
      </c>
      <c r="E3291" t="n">
        <v>127</v>
      </c>
      <c r="F3291" s="9" t="n">
        <v>225.61</v>
      </c>
    </row>
    <row r="3292">
      <c r="A3292" t="n">
        <v>549581</v>
      </c>
      <c r="B3292" s="12" t="n">
        <v>40644</v>
      </c>
      <c r="C3292" t="n">
        <v>16188</v>
      </c>
      <c r="D3292" t="n">
        <v>9</v>
      </c>
      <c r="E3292" t="n">
        <v>71</v>
      </c>
      <c r="F3292" s="9" t="n">
        <v>151.65</v>
      </c>
    </row>
    <row r="3293">
      <c r="A3293" t="n">
        <v>549583</v>
      </c>
      <c r="B3293" s="12" t="n">
        <v>40644</v>
      </c>
      <c r="C3293" t="n">
        <v>15214</v>
      </c>
      <c r="D3293" t="n">
        <v>35</v>
      </c>
      <c r="E3293" t="n">
        <v>402</v>
      </c>
      <c r="F3293" s="9" t="n">
        <v>514.9299999999999</v>
      </c>
    </row>
    <row r="3294">
      <c r="A3294" t="n">
        <v>549584</v>
      </c>
      <c r="B3294" s="12" t="n">
        <v>40644</v>
      </c>
      <c r="C3294" t="n">
        <v>17574</v>
      </c>
      <c r="D3294" t="n">
        <v>8</v>
      </c>
      <c r="E3294" t="n">
        <v>77</v>
      </c>
      <c r="F3294" s="9" t="n">
        <v>185.65</v>
      </c>
    </row>
    <row r="3295">
      <c r="A3295" t="n">
        <v>549585</v>
      </c>
      <c r="B3295" s="12" t="n">
        <v>40644</v>
      </c>
      <c r="C3295" t="n">
        <v>14616</v>
      </c>
      <c r="D3295" t="n">
        <v>1</v>
      </c>
      <c r="E3295" t="n">
        <v>32</v>
      </c>
      <c r="F3295" s="9" t="n">
        <v>158.4</v>
      </c>
    </row>
    <row r="3296">
      <c r="A3296" t="n">
        <v>549587</v>
      </c>
      <c r="B3296" s="12" t="n">
        <v>40644</v>
      </c>
      <c r="C3296" t="n">
        <v>15737</v>
      </c>
      <c r="D3296" t="n">
        <v>29</v>
      </c>
      <c r="E3296" t="n">
        <v>286</v>
      </c>
      <c r="F3296" s="9" t="n">
        <v>475.88</v>
      </c>
    </row>
    <row r="3297">
      <c r="A3297" t="n">
        <v>549589</v>
      </c>
      <c r="B3297" s="12" t="n">
        <v>40644</v>
      </c>
      <c r="C3297" t="n">
        <v>16552</v>
      </c>
      <c r="D3297" t="n">
        <v>12</v>
      </c>
      <c r="E3297" t="n">
        <v>180</v>
      </c>
      <c r="F3297" s="9" t="n">
        <v>284.44</v>
      </c>
    </row>
    <row r="3298">
      <c r="A3298" t="n">
        <v>549590</v>
      </c>
      <c r="B3298" s="12" t="n">
        <v>40644</v>
      </c>
      <c r="C3298" t="n">
        <v>13324</v>
      </c>
      <c r="D3298" t="n">
        <v>7</v>
      </c>
      <c r="E3298" t="n">
        <v>400</v>
      </c>
      <c r="F3298" s="9" t="n">
        <v>423</v>
      </c>
    </row>
    <row r="3299">
      <c r="A3299" t="n">
        <v>549591</v>
      </c>
      <c r="B3299" s="12" t="n">
        <v>40644</v>
      </c>
      <c r="C3299" t="n">
        <v>18080</v>
      </c>
      <c r="D3299" t="n">
        <v>1</v>
      </c>
      <c r="E3299" t="n">
        <v>330</v>
      </c>
      <c r="F3299" s="9" t="n">
        <v>841.5</v>
      </c>
    </row>
    <row r="3300">
      <c r="A3300" t="n">
        <v>549592</v>
      </c>
      <c r="B3300" s="12" t="n">
        <v>40644</v>
      </c>
      <c r="C3300" t="n">
        <v>14311</v>
      </c>
      <c r="D3300" t="n">
        <v>20</v>
      </c>
      <c r="E3300" t="n">
        <v>146</v>
      </c>
      <c r="F3300" s="9" t="n">
        <v>310.26</v>
      </c>
    </row>
    <row r="3301">
      <c r="A3301" t="n">
        <v>549593</v>
      </c>
      <c r="B3301" s="12" t="n">
        <v>40644</v>
      </c>
      <c r="C3301" t="n">
        <v>18008</v>
      </c>
      <c r="D3301" t="n">
        <v>1</v>
      </c>
      <c r="E3301" t="n">
        <v>130</v>
      </c>
      <c r="F3301" s="9" t="n">
        <v>162.5</v>
      </c>
    </row>
    <row r="3302">
      <c r="A3302" t="n">
        <v>549594</v>
      </c>
      <c r="B3302" s="12" t="n">
        <v>40644</v>
      </c>
      <c r="C3302" t="n">
        <v>16029</v>
      </c>
      <c r="D3302" t="n">
        <v>4</v>
      </c>
      <c r="E3302" t="n">
        <v>192</v>
      </c>
      <c r="F3302" s="9" t="n">
        <v>470.4</v>
      </c>
    </row>
    <row r="3303">
      <c r="A3303" t="n">
        <v>549595</v>
      </c>
      <c r="B3303" s="12" t="n">
        <v>40644</v>
      </c>
      <c r="C3303" t="n">
        <v>13324</v>
      </c>
      <c r="D3303" t="n">
        <v>8</v>
      </c>
      <c r="E3303" t="n">
        <v>697</v>
      </c>
      <c r="F3303" s="9" t="n">
        <v>903.87</v>
      </c>
    </row>
    <row r="3304">
      <c r="A3304" t="n">
        <v>549596</v>
      </c>
      <c r="B3304" s="12" t="n">
        <v>40644</v>
      </c>
      <c r="C3304" t="n">
        <v>14339</v>
      </c>
      <c r="D3304" t="n">
        <v>14</v>
      </c>
      <c r="E3304" t="n">
        <v>168</v>
      </c>
      <c r="F3304" s="9" t="n">
        <v>309.52</v>
      </c>
    </row>
    <row r="3305">
      <c r="A3305" t="n">
        <v>549597</v>
      </c>
      <c r="B3305" s="12" t="n">
        <v>40644</v>
      </c>
      <c r="C3305" t="n">
        <v>16133</v>
      </c>
      <c r="D3305" t="n">
        <v>6</v>
      </c>
      <c r="E3305" t="n">
        <v>146</v>
      </c>
      <c r="F3305" s="9" t="n">
        <v>403.34</v>
      </c>
    </row>
    <row r="3306">
      <c r="A3306" t="n">
        <v>549619</v>
      </c>
      <c r="B3306" s="12" t="n">
        <v>40644</v>
      </c>
      <c r="C3306" t="n">
        <v>13798</v>
      </c>
      <c r="D3306" t="n">
        <v>6</v>
      </c>
      <c r="E3306" t="n">
        <v>496</v>
      </c>
      <c r="F3306" s="9" t="n">
        <v>666.3200000000001</v>
      </c>
    </row>
    <row r="3307">
      <c r="A3307" t="n">
        <v>549628</v>
      </c>
      <c r="B3307" s="12" t="n">
        <v>40644</v>
      </c>
      <c r="C3307" t="n">
        <v>13798</v>
      </c>
      <c r="D3307" t="n">
        <v>9</v>
      </c>
      <c r="E3307" t="n">
        <v>664</v>
      </c>
      <c r="F3307" s="9" t="n">
        <v>274.08</v>
      </c>
    </row>
    <row r="3308">
      <c r="A3308" t="n">
        <v>549633</v>
      </c>
      <c r="B3308" s="12" t="n">
        <v>40644</v>
      </c>
      <c r="C3308" t="n">
        <v>15671</v>
      </c>
      <c r="D3308" t="n">
        <v>12</v>
      </c>
      <c r="E3308" t="n">
        <v>184</v>
      </c>
      <c r="F3308" s="9" t="n">
        <v>375.96</v>
      </c>
    </row>
    <row r="3309">
      <c r="A3309" t="n">
        <v>549646</v>
      </c>
      <c r="B3309" s="12" t="n">
        <v>40644</v>
      </c>
      <c r="C3309" t="n">
        <v>12982</v>
      </c>
      <c r="D3309" t="n">
        <v>28</v>
      </c>
      <c r="E3309" t="n">
        <v>288</v>
      </c>
      <c r="F3309" s="9" t="n">
        <v>390.54</v>
      </c>
    </row>
    <row r="3310">
      <c r="A3310" t="n">
        <v>549664</v>
      </c>
      <c r="B3310" s="12" t="n">
        <v>40644</v>
      </c>
      <c r="C3310" t="n">
        <v>13113</v>
      </c>
      <c r="D3310" t="n">
        <v>3</v>
      </c>
      <c r="E3310" t="n">
        <v>24</v>
      </c>
      <c r="F3310" s="9" t="n">
        <v>148</v>
      </c>
    </row>
    <row r="3311">
      <c r="A3311" t="n">
        <v>549665</v>
      </c>
      <c r="B3311" s="12" t="n">
        <v>40644</v>
      </c>
      <c r="C3311" t="n">
        <v>14541</v>
      </c>
      <c r="D3311" t="n">
        <v>5</v>
      </c>
      <c r="E3311" t="n">
        <v>52</v>
      </c>
      <c r="F3311" s="9" t="n">
        <v>134.8</v>
      </c>
    </row>
    <row r="3312">
      <c r="A3312" t="n">
        <v>549669</v>
      </c>
      <c r="B3312" s="12" t="n">
        <v>40644</v>
      </c>
      <c r="C3312" t="n">
        <v>13113</v>
      </c>
      <c r="D3312" t="n">
        <v>1</v>
      </c>
      <c r="E3312" t="n">
        <v>3</v>
      </c>
      <c r="F3312" s="9" t="n">
        <v>2.55</v>
      </c>
    </row>
    <row r="3313">
      <c r="A3313" t="n">
        <v>549670</v>
      </c>
      <c r="B3313" s="12" t="n">
        <v>40644</v>
      </c>
      <c r="C3313" t="n">
        <v>16168</v>
      </c>
      <c r="D3313" t="n">
        <v>7</v>
      </c>
      <c r="E3313" t="n">
        <v>88</v>
      </c>
      <c r="F3313" s="9" t="n">
        <v>141.2</v>
      </c>
    </row>
    <row r="3314">
      <c r="A3314" t="n">
        <v>549678</v>
      </c>
      <c r="B3314" s="12" t="n">
        <v>40644</v>
      </c>
      <c r="C3314" t="n">
        <v>16525</v>
      </c>
      <c r="D3314" t="n">
        <v>6</v>
      </c>
      <c r="E3314" t="n">
        <v>128</v>
      </c>
      <c r="F3314" s="9" t="n">
        <v>435</v>
      </c>
    </row>
    <row r="3315">
      <c r="A3315" t="n">
        <v>549679</v>
      </c>
      <c r="B3315" s="12" t="n">
        <v>40644</v>
      </c>
      <c r="C3315" t="n">
        <v>16407</v>
      </c>
      <c r="D3315" t="n">
        <v>3</v>
      </c>
      <c r="E3315" t="n">
        <v>48</v>
      </c>
      <c r="F3315" s="9" t="n">
        <v>60</v>
      </c>
    </row>
    <row r="3316">
      <c r="A3316" t="n">
        <v>549681</v>
      </c>
      <c r="B3316" s="12" t="n">
        <v>40644</v>
      </c>
      <c r="C3316" t="n">
        <v>13881</v>
      </c>
      <c r="D3316" t="n">
        <v>17</v>
      </c>
      <c r="E3316" t="n">
        <v>322</v>
      </c>
      <c r="F3316" s="9" t="n">
        <v>309.88</v>
      </c>
    </row>
    <row r="3317">
      <c r="A3317" t="n">
        <v>549683</v>
      </c>
      <c r="B3317" s="12" t="n">
        <v>40644</v>
      </c>
      <c r="C3317" t="n">
        <v>14273</v>
      </c>
      <c r="D3317" t="n">
        <v>6</v>
      </c>
      <c r="E3317" t="n">
        <v>54</v>
      </c>
      <c r="F3317" s="9" t="n">
        <v>112.8</v>
      </c>
    </row>
    <row r="3318">
      <c r="A3318" t="n">
        <v>549689</v>
      </c>
      <c r="B3318" s="12" t="n">
        <v>40644</v>
      </c>
      <c r="C3318" t="n">
        <v>15971</v>
      </c>
      <c r="D3318" t="n">
        <v>1</v>
      </c>
      <c r="E3318" t="n">
        <v>6</v>
      </c>
      <c r="F3318" s="9" t="n">
        <v>17.7</v>
      </c>
    </row>
    <row r="3319">
      <c r="A3319" t="n">
        <v>549690</v>
      </c>
      <c r="B3319" s="12" t="n">
        <v>40644</v>
      </c>
      <c r="C3319" t="n">
        <v>17841</v>
      </c>
      <c r="D3319" t="n">
        <v>84</v>
      </c>
      <c r="E3319" t="n">
        <v>215</v>
      </c>
      <c r="F3319" s="9" t="n">
        <v>379.5</v>
      </c>
    </row>
    <row r="3320">
      <c r="A3320" t="n">
        <v>549691</v>
      </c>
      <c r="B3320" s="12" t="n">
        <v>40644</v>
      </c>
      <c r="C3320" t="n">
        <v>13549</v>
      </c>
      <c r="D3320" t="n">
        <v>10</v>
      </c>
      <c r="E3320" t="n">
        <v>134</v>
      </c>
      <c r="F3320" s="9" t="n">
        <v>183.5</v>
      </c>
    </row>
    <row r="3321">
      <c r="A3321" t="n">
        <v>549693</v>
      </c>
      <c r="B3321" s="12" t="n">
        <v>40644</v>
      </c>
      <c r="C3321" t="n">
        <v>14696</v>
      </c>
      <c r="D3321" t="n">
        <v>17</v>
      </c>
      <c r="E3321" t="n">
        <v>135</v>
      </c>
      <c r="F3321" s="9" t="n">
        <v>284.35</v>
      </c>
    </row>
    <row r="3322">
      <c r="A3322" t="n">
        <v>549694</v>
      </c>
      <c r="B3322" s="12" t="n">
        <v>40644</v>
      </c>
      <c r="C3322" t="n">
        <v>15414</v>
      </c>
      <c r="D3322" t="n">
        <v>5</v>
      </c>
      <c r="E3322" t="n">
        <v>12</v>
      </c>
      <c r="F3322" s="9" t="n">
        <v>36.2</v>
      </c>
    </row>
    <row r="3323">
      <c r="A3323" t="n">
        <v>549696</v>
      </c>
      <c r="B3323" s="12" t="n">
        <v>40644</v>
      </c>
      <c r="C3323" t="n">
        <v>13089</v>
      </c>
      <c r="D3323" t="n">
        <v>1</v>
      </c>
      <c r="E3323" t="n">
        <v>12</v>
      </c>
      <c r="F3323" s="9" t="n">
        <v>153</v>
      </c>
    </row>
    <row r="3324">
      <c r="A3324" t="n">
        <v>549705</v>
      </c>
      <c r="B3324" s="12" t="n">
        <v>40644</v>
      </c>
      <c r="C3324" t="n">
        <v>13668</v>
      </c>
      <c r="D3324" t="n">
        <v>9</v>
      </c>
      <c r="E3324" t="n">
        <v>114</v>
      </c>
      <c r="F3324" s="9" t="n">
        <v>145.26</v>
      </c>
    </row>
    <row r="3325">
      <c r="A3325" t="n">
        <v>549711</v>
      </c>
      <c r="B3325" s="12" t="n">
        <v>40644</v>
      </c>
      <c r="C3325" t="n">
        <v>13654</v>
      </c>
      <c r="D3325" t="n">
        <v>24</v>
      </c>
      <c r="E3325" t="n">
        <v>201</v>
      </c>
      <c r="F3325" s="9" t="n">
        <v>485.31</v>
      </c>
    </row>
    <row r="3326">
      <c r="A3326" t="n">
        <v>549713</v>
      </c>
      <c r="B3326" s="12" t="n">
        <v>40644</v>
      </c>
      <c r="C3326" t="n">
        <v>17611</v>
      </c>
      <c r="D3326" t="n">
        <v>37</v>
      </c>
      <c r="E3326" t="n">
        <v>141</v>
      </c>
      <c r="F3326" s="9" t="n">
        <v>282.4</v>
      </c>
    </row>
    <row r="3327">
      <c r="A3327" t="n">
        <v>549715</v>
      </c>
      <c r="B3327" s="12" t="n">
        <v>40644</v>
      </c>
      <c r="C3327" t="n">
        <v>13203</v>
      </c>
      <c r="D3327" t="n">
        <v>10</v>
      </c>
      <c r="E3327" t="n">
        <v>145</v>
      </c>
      <c r="F3327" s="9" t="n">
        <v>165.71</v>
      </c>
    </row>
    <row r="3328">
      <c r="A3328" t="n">
        <v>549716</v>
      </c>
      <c r="B3328" s="12" t="n">
        <v>40644</v>
      </c>
      <c r="C3328" t="n">
        <v>14628</v>
      </c>
      <c r="D3328" t="n">
        <v>12</v>
      </c>
      <c r="E3328" t="n">
        <v>106</v>
      </c>
      <c r="F3328" s="9" t="n">
        <v>331.58</v>
      </c>
    </row>
    <row r="3329">
      <c r="A3329" t="n">
        <v>549718</v>
      </c>
      <c r="B3329" s="12" t="n">
        <v>40644</v>
      </c>
      <c r="C3329" t="n">
        <v>13846</v>
      </c>
      <c r="D3329" t="n">
        <v>15</v>
      </c>
      <c r="E3329" t="n">
        <v>111</v>
      </c>
      <c r="F3329" s="9" t="n">
        <v>252.53</v>
      </c>
    </row>
    <row r="3330">
      <c r="A3330" t="n">
        <v>549719</v>
      </c>
      <c r="B3330" s="12" t="n">
        <v>40644</v>
      </c>
      <c r="C3330" t="n">
        <v>14326</v>
      </c>
      <c r="D3330" t="n">
        <v>8</v>
      </c>
      <c r="E3330" t="n">
        <v>103</v>
      </c>
      <c r="F3330" s="9" t="n">
        <v>183.85</v>
      </c>
    </row>
    <row r="3331">
      <c r="A3331" t="n">
        <v>549720</v>
      </c>
      <c r="B3331" s="12" t="n">
        <v>40644</v>
      </c>
      <c r="C3331" t="n">
        <v>14606</v>
      </c>
      <c r="D3331" t="n">
        <v>33</v>
      </c>
      <c r="E3331" t="n">
        <v>56</v>
      </c>
      <c r="F3331" s="9" t="n">
        <v>142.84</v>
      </c>
    </row>
    <row r="3332">
      <c r="A3332" t="n">
        <v>549722</v>
      </c>
      <c r="B3332" s="12" t="n">
        <v>40644</v>
      </c>
      <c r="C3332" t="n">
        <v>17236</v>
      </c>
      <c r="D3332" t="n">
        <v>15</v>
      </c>
      <c r="E3332" t="n">
        <v>69</v>
      </c>
      <c r="F3332" s="9" t="n">
        <v>118.45</v>
      </c>
    </row>
    <row r="3333">
      <c r="A3333" t="n">
        <v>549728</v>
      </c>
      <c r="B3333" s="12" t="n">
        <v>40644</v>
      </c>
      <c r="C3333" t="n">
        <v>17799</v>
      </c>
      <c r="D3333" t="n">
        <v>15</v>
      </c>
      <c r="E3333" t="n">
        <v>87</v>
      </c>
      <c r="F3333" s="9" t="n">
        <v>111.76</v>
      </c>
    </row>
    <row r="3334">
      <c r="A3334" t="n">
        <v>549729</v>
      </c>
      <c r="B3334" s="12" t="n">
        <v>40644</v>
      </c>
      <c r="C3334" t="n">
        <v>13634</v>
      </c>
      <c r="D3334" t="n">
        <v>35</v>
      </c>
      <c r="E3334" t="n">
        <v>126</v>
      </c>
      <c r="F3334" s="9" t="n">
        <v>263.41</v>
      </c>
    </row>
    <row r="3335">
      <c r="A3335" t="n">
        <v>549730</v>
      </c>
      <c r="B3335" s="12" t="n">
        <v>40644</v>
      </c>
      <c r="C3335" t="n">
        <v>15867</v>
      </c>
      <c r="D3335" t="n">
        <v>32</v>
      </c>
      <c r="E3335" t="n">
        <v>158</v>
      </c>
      <c r="F3335" s="9" t="n">
        <v>215.64</v>
      </c>
    </row>
    <row r="3336">
      <c r="A3336" t="n">
        <v>549732</v>
      </c>
      <c r="B3336" s="12" t="n">
        <v>40644</v>
      </c>
      <c r="C3336" t="n">
        <v>15615</v>
      </c>
      <c r="D3336" t="n">
        <v>32</v>
      </c>
      <c r="E3336" t="n">
        <v>436</v>
      </c>
      <c r="F3336" s="9" t="n">
        <v>758.92</v>
      </c>
    </row>
    <row r="3337">
      <c r="A3337" t="n">
        <v>549733</v>
      </c>
      <c r="B3337" s="12" t="n">
        <v>40644</v>
      </c>
      <c r="C3337" t="n">
        <v>17827</v>
      </c>
      <c r="D3337" t="n">
        <v>43</v>
      </c>
      <c r="E3337" t="n">
        <v>216</v>
      </c>
      <c r="F3337" s="9" t="n">
        <v>309.51</v>
      </c>
    </row>
    <row r="3338">
      <c r="A3338" t="n">
        <v>549734</v>
      </c>
      <c r="B3338" s="12" t="n">
        <v>40644</v>
      </c>
      <c r="C3338" t="n">
        <v>16409</v>
      </c>
      <c r="D3338" t="n">
        <v>70</v>
      </c>
      <c r="E3338" t="n">
        <v>400</v>
      </c>
      <c r="F3338" s="9" t="n">
        <v>532</v>
      </c>
    </row>
    <row r="3339">
      <c r="A3339" t="n">
        <v>549735</v>
      </c>
      <c r="B3339" s="12" t="n">
        <v>40645</v>
      </c>
      <c r="C3339" t="n">
        <v>13824</v>
      </c>
      <c r="D3339" t="n">
        <v>14</v>
      </c>
      <c r="E3339" t="n">
        <v>202</v>
      </c>
      <c r="F3339" s="9" t="n">
        <v>659.3</v>
      </c>
    </row>
    <row r="3340">
      <c r="A3340" t="n">
        <v>549736</v>
      </c>
      <c r="B3340" s="12" t="n">
        <v>40645</v>
      </c>
      <c r="C3340" t="n">
        <v>13599</v>
      </c>
      <c r="D3340" t="n">
        <v>8</v>
      </c>
      <c r="E3340" t="n">
        <v>102</v>
      </c>
      <c r="F3340" s="9" t="n">
        <v>173.01</v>
      </c>
    </row>
    <row r="3341">
      <c r="A3341" t="n">
        <v>549737</v>
      </c>
      <c r="B3341" s="12" t="n">
        <v>40645</v>
      </c>
      <c r="C3341" t="n">
        <v>13599</v>
      </c>
      <c r="D3341" t="n">
        <v>7</v>
      </c>
      <c r="E3341" t="n">
        <v>80</v>
      </c>
      <c r="F3341" s="9" t="n">
        <v>158.8</v>
      </c>
    </row>
    <row r="3342">
      <c r="A3342" t="n">
        <v>549740</v>
      </c>
      <c r="B3342" s="12" t="n">
        <v>40645</v>
      </c>
      <c r="C3342" t="n">
        <v>15981</v>
      </c>
      <c r="D3342" t="n">
        <v>12</v>
      </c>
      <c r="E3342" t="n">
        <v>356</v>
      </c>
      <c r="F3342" s="9" t="n">
        <v>520.8</v>
      </c>
    </row>
    <row r="3343">
      <c r="A3343" t="n">
        <v>549741</v>
      </c>
      <c r="B3343" s="12" t="n">
        <v>40645</v>
      </c>
      <c r="C3343" t="n">
        <v>13655</v>
      </c>
      <c r="D3343" t="n">
        <v>21</v>
      </c>
      <c r="E3343" t="n">
        <v>115</v>
      </c>
      <c r="F3343" s="9" t="n">
        <v>383.65</v>
      </c>
    </row>
    <row r="3344">
      <c r="A3344" t="n">
        <v>549742</v>
      </c>
      <c r="B3344" s="12" t="n">
        <v>40645</v>
      </c>
      <c r="C3344" t="n">
        <v>12910</v>
      </c>
      <c r="D3344" t="n">
        <v>23</v>
      </c>
      <c r="E3344" t="n">
        <v>502</v>
      </c>
      <c r="F3344" s="9" t="n">
        <v>720.22</v>
      </c>
    </row>
    <row r="3345">
      <c r="A3345" t="n">
        <v>549743</v>
      </c>
      <c r="B3345" s="12" t="n">
        <v>40645</v>
      </c>
      <c r="C3345" t="n">
        <v>16186</v>
      </c>
      <c r="D3345" t="n">
        <v>28</v>
      </c>
      <c r="E3345" t="n">
        <v>428</v>
      </c>
      <c r="F3345" s="9" t="n">
        <v>392.41</v>
      </c>
    </row>
    <row r="3346">
      <c r="A3346" t="n">
        <v>549744</v>
      </c>
      <c r="B3346" s="12" t="n">
        <v>40645</v>
      </c>
      <c r="C3346" t="n">
        <v>15240</v>
      </c>
      <c r="D3346" t="n">
        <v>8</v>
      </c>
      <c r="E3346" t="n">
        <v>204</v>
      </c>
      <c r="F3346" s="9" t="n">
        <v>316.2</v>
      </c>
    </row>
    <row r="3347">
      <c r="A3347" t="n">
        <v>549745</v>
      </c>
      <c r="B3347" s="12" t="n">
        <v>40645</v>
      </c>
      <c r="C3347" t="n">
        <v>13577</v>
      </c>
      <c r="D3347" t="n">
        <v>20</v>
      </c>
      <c r="E3347" t="n">
        <v>131</v>
      </c>
      <c r="F3347" s="9" t="n">
        <v>356.75</v>
      </c>
    </row>
    <row r="3348">
      <c r="A3348" t="n">
        <v>549746</v>
      </c>
      <c r="B3348" s="12" t="n">
        <v>40645</v>
      </c>
      <c r="C3348" t="n">
        <v>15251</v>
      </c>
      <c r="D3348" t="n">
        <v>30</v>
      </c>
      <c r="E3348" t="n">
        <v>1918</v>
      </c>
      <c r="F3348" s="9" t="n">
        <v>2846.02</v>
      </c>
    </row>
    <row r="3349">
      <c r="A3349" t="n">
        <v>549747</v>
      </c>
      <c r="B3349" s="12" t="n">
        <v>40645</v>
      </c>
      <c r="C3349" t="n">
        <v>17428</v>
      </c>
      <c r="D3349" t="n">
        <v>4</v>
      </c>
      <c r="E3349" t="n">
        <v>400</v>
      </c>
      <c r="F3349" s="9" t="n">
        <v>614</v>
      </c>
    </row>
    <row r="3350">
      <c r="A3350" t="n">
        <v>549748</v>
      </c>
      <c r="B3350" s="12" t="n">
        <v>40645</v>
      </c>
      <c r="C3350" t="n">
        <v>17428</v>
      </c>
      <c r="D3350" t="n">
        <v>5</v>
      </c>
      <c r="E3350" t="n">
        <v>146</v>
      </c>
      <c r="F3350" s="9" t="n">
        <v>497.82</v>
      </c>
    </row>
    <row r="3351">
      <c r="A3351" t="n">
        <v>549749</v>
      </c>
      <c r="B3351" s="12" t="n">
        <v>40645</v>
      </c>
      <c r="C3351" t="n">
        <v>12928</v>
      </c>
      <c r="D3351" t="n">
        <v>21</v>
      </c>
      <c r="E3351" t="n">
        <v>236</v>
      </c>
      <c r="F3351" s="9" t="n">
        <v>387.7</v>
      </c>
    </row>
    <row r="3352">
      <c r="A3352" t="n">
        <v>549750</v>
      </c>
      <c r="B3352" s="12" t="n">
        <v>40645</v>
      </c>
      <c r="C3352" t="n">
        <v>18109</v>
      </c>
      <c r="D3352" t="n">
        <v>12</v>
      </c>
      <c r="E3352" t="n">
        <v>19</v>
      </c>
      <c r="F3352" s="9" t="n">
        <v>113.25</v>
      </c>
    </row>
    <row r="3353">
      <c r="A3353" t="n">
        <v>549751</v>
      </c>
      <c r="B3353" s="12" t="n">
        <v>40645</v>
      </c>
      <c r="C3353" t="n">
        <v>13089</v>
      </c>
      <c r="D3353" t="n">
        <v>18</v>
      </c>
      <c r="E3353" t="n">
        <v>403</v>
      </c>
      <c r="F3353" s="9" t="n">
        <v>737.42</v>
      </c>
    </row>
    <row r="3354">
      <c r="A3354" t="n">
        <v>549752</v>
      </c>
      <c r="B3354" s="12" t="n">
        <v>40645</v>
      </c>
      <c r="C3354" t="n">
        <v>13089</v>
      </c>
      <c r="D3354" t="n">
        <v>4</v>
      </c>
      <c r="E3354" t="n">
        <v>40</v>
      </c>
      <c r="F3354" s="9" t="n">
        <v>50</v>
      </c>
    </row>
    <row r="3355">
      <c r="A3355" t="n">
        <v>549754</v>
      </c>
      <c r="B3355" s="12" t="n">
        <v>40645</v>
      </c>
      <c r="C3355" t="n">
        <v>13700</v>
      </c>
      <c r="D3355" t="n">
        <v>22</v>
      </c>
      <c r="E3355" t="n">
        <v>380</v>
      </c>
      <c r="F3355" s="9" t="n">
        <v>314.52</v>
      </c>
    </row>
    <row r="3356">
      <c r="A3356" t="n">
        <v>549755</v>
      </c>
      <c r="B3356" s="12" t="n">
        <v>40645</v>
      </c>
      <c r="C3356" t="n">
        <v>16843</v>
      </c>
      <c r="D3356" t="n">
        <v>9</v>
      </c>
      <c r="E3356" t="n">
        <v>344</v>
      </c>
      <c r="F3356" s="9" t="n">
        <v>394.56</v>
      </c>
    </row>
    <row r="3357">
      <c r="A3357" t="n">
        <v>549756</v>
      </c>
      <c r="B3357" s="12" t="n">
        <v>40645</v>
      </c>
      <c r="C3357" t="n">
        <v>14111</v>
      </c>
      <c r="D3357" t="n">
        <v>2</v>
      </c>
      <c r="E3357" t="n">
        <v>148</v>
      </c>
      <c r="F3357" s="9" t="n">
        <v>94.2</v>
      </c>
    </row>
    <row r="3358">
      <c r="A3358" t="n">
        <v>549771</v>
      </c>
      <c r="B3358" s="12" t="n">
        <v>40645</v>
      </c>
      <c r="C3358" t="n">
        <v>14669</v>
      </c>
      <c r="D3358" t="n">
        <v>57</v>
      </c>
      <c r="E3358" t="n">
        <v>283</v>
      </c>
      <c r="F3358" s="9" t="n">
        <v>421.74</v>
      </c>
    </row>
    <row r="3359">
      <c r="A3359" t="n">
        <v>549787</v>
      </c>
      <c r="B3359" s="12" t="n">
        <v>40645</v>
      </c>
      <c r="C3359" t="n">
        <v>13268</v>
      </c>
      <c r="D3359" t="n">
        <v>24</v>
      </c>
      <c r="E3359" t="n">
        <v>163</v>
      </c>
      <c r="F3359" s="9" t="n">
        <v>180.43</v>
      </c>
    </row>
    <row r="3360">
      <c r="A3360" t="n">
        <v>549789</v>
      </c>
      <c r="B3360" s="12" t="n">
        <v>40645</v>
      </c>
      <c r="C3360" t="n">
        <v>17160</v>
      </c>
      <c r="D3360" t="n">
        <v>48</v>
      </c>
      <c r="E3360" t="n">
        <v>569</v>
      </c>
      <c r="F3360" s="9" t="n">
        <v>611.91</v>
      </c>
    </row>
    <row r="3361">
      <c r="A3361" t="n">
        <v>549790</v>
      </c>
      <c r="B3361" s="12" t="n">
        <v>40645</v>
      </c>
      <c r="C3361" t="n">
        <v>16172</v>
      </c>
      <c r="D3361" t="n">
        <v>16</v>
      </c>
      <c r="E3361" t="n">
        <v>180</v>
      </c>
      <c r="F3361" s="9" t="n">
        <v>199.38</v>
      </c>
    </row>
    <row r="3362">
      <c r="A3362" t="n">
        <v>549813</v>
      </c>
      <c r="B3362" s="12" t="n">
        <v>40645</v>
      </c>
      <c r="C3362" t="n">
        <v>17972</v>
      </c>
      <c r="D3362" t="n">
        <v>30</v>
      </c>
      <c r="E3362" t="n">
        <v>36</v>
      </c>
      <c r="F3362" s="9" t="n">
        <v>135.19</v>
      </c>
    </row>
    <row r="3363">
      <c r="A3363" t="n">
        <v>549826</v>
      </c>
      <c r="B3363" s="12" t="n">
        <v>40645</v>
      </c>
      <c r="C3363" t="n">
        <v>15044</v>
      </c>
      <c r="D3363" t="n">
        <v>24</v>
      </c>
      <c r="E3363" t="n">
        <v>114</v>
      </c>
      <c r="F3363" s="9" t="n">
        <v>440.5</v>
      </c>
    </row>
    <row r="3364">
      <c r="A3364" t="n">
        <v>549828</v>
      </c>
      <c r="B3364" s="12" t="n">
        <v>40645</v>
      </c>
      <c r="C3364" t="n">
        <v>15044</v>
      </c>
      <c r="D3364" t="n">
        <v>2</v>
      </c>
      <c r="E3364" t="n">
        <v>12</v>
      </c>
      <c r="F3364" s="9" t="n">
        <v>25.08</v>
      </c>
    </row>
    <row r="3365">
      <c r="A3365" t="n">
        <v>549829</v>
      </c>
      <c r="B3365" s="12" t="n">
        <v>40645</v>
      </c>
      <c r="C3365" t="n">
        <v>16713</v>
      </c>
      <c r="D3365" t="n">
        <v>20</v>
      </c>
      <c r="E3365" t="n">
        <v>198</v>
      </c>
      <c r="F3365" s="9" t="n">
        <v>341</v>
      </c>
    </row>
    <row r="3366">
      <c r="A3366" t="n">
        <v>549830</v>
      </c>
      <c r="B3366" s="12" t="n">
        <v>40645</v>
      </c>
      <c r="C3366" t="n">
        <v>17811</v>
      </c>
      <c r="D3366" t="n">
        <v>9</v>
      </c>
      <c r="E3366" t="n">
        <v>57</v>
      </c>
      <c r="F3366" s="9" t="n">
        <v>117.83</v>
      </c>
    </row>
    <row r="3367">
      <c r="A3367" t="n">
        <v>549831</v>
      </c>
      <c r="B3367" s="12" t="n">
        <v>40645</v>
      </c>
      <c r="C3367" t="n">
        <v>14844</v>
      </c>
      <c r="D3367" t="n">
        <v>40</v>
      </c>
      <c r="E3367" t="n">
        <v>582</v>
      </c>
      <c r="F3367" s="9" t="n">
        <v>874.55</v>
      </c>
    </row>
    <row r="3368">
      <c r="A3368" t="n">
        <v>549832</v>
      </c>
      <c r="B3368" s="12" t="n">
        <v>40645</v>
      </c>
      <c r="C3368" t="n">
        <v>17278</v>
      </c>
      <c r="D3368" t="n">
        <v>15</v>
      </c>
      <c r="E3368" t="n">
        <v>179</v>
      </c>
      <c r="F3368" s="9" t="n">
        <v>246.04</v>
      </c>
    </row>
    <row r="3369">
      <c r="A3369" t="n">
        <v>549833</v>
      </c>
      <c r="B3369" s="12" t="n">
        <v>40645</v>
      </c>
      <c r="C3369" t="n">
        <v>13458</v>
      </c>
      <c r="D3369" t="n">
        <v>37</v>
      </c>
      <c r="E3369" t="n">
        <v>666</v>
      </c>
      <c r="F3369" s="9" t="n">
        <v>1015.14</v>
      </c>
    </row>
    <row r="3370">
      <c r="A3370" t="n">
        <v>549834</v>
      </c>
      <c r="B3370" s="12" t="n">
        <v>40645</v>
      </c>
      <c r="C3370" t="n">
        <v>16672</v>
      </c>
      <c r="D3370" t="n">
        <v>4</v>
      </c>
      <c r="E3370" t="n">
        <v>96</v>
      </c>
      <c r="F3370" s="9" t="n">
        <v>302.4</v>
      </c>
    </row>
    <row r="3371">
      <c r="A3371" t="n">
        <v>549835</v>
      </c>
      <c r="B3371" s="12" t="n">
        <v>40645</v>
      </c>
      <c r="C3371" t="n">
        <v>17511</v>
      </c>
      <c r="D3371" t="n">
        <v>20</v>
      </c>
      <c r="E3371" t="n">
        <v>990</v>
      </c>
      <c r="F3371" s="9" t="n">
        <v>1444.66</v>
      </c>
    </row>
    <row r="3372">
      <c r="A3372" t="n">
        <v>549836</v>
      </c>
      <c r="B3372" s="12" t="n">
        <v>40645</v>
      </c>
      <c r="C3372" t="n">
        <v>16814</v>
      </c>
      <c r="D3372" t="n">
        <v>16</v>
      </c>
      <c r="E3372" t="n">
        <v>75</v>
      </c>
      <c r="F3372" s="9" t="n">
        <v>180.85</v>
      </c>
    </row>
    <row r="3373">
      <c r="A3373" t="n">
        <v>549837</v>
      </c>
      <c r="B3373" s="12" t="n">
        <v>40645</v>
      </c>
      <c r="C3373" t="n">
        <v>16705</v>
      </c>
      <c r="D3373" t="n">
        <v>20</v>
      </c>
      <c r="E3373" t="n">
        <v>429</v>
      </c>
      <c r="F3373" s="9" t="n">
        <v>1311.9</v>
      </c>
    </row>
    <row r="3374">
      <c r="A3374" t="n">
        <v>549838</v>
      </c>
      <c r="B3374" s="12" t="n">
        <v>40645</v>
      </c>
      <c r="C3374" t="n">
        <v>16705</v>
      </c>
      <c r="D3374" t="n">
        <v>4</v>
      </c>
      <c r="E3374" t="n">
        <v>48</v>
      </c>
      <c r="F3374" s="9" t="n">
        <v>96</v>
      </c>
    </row>
    <row r="3375">
      <c r="A3375" t="n">
        <v>549839</v>
      </c>
      <c r="B3375" s="12" t="n">
        <v>40645</v>
      </c>
      <c r="C3375" t="n">
        <v>15212</v>
      </c>
      <c r="D3375" t="n">
        <v>5</v>
      </c>
      <c r="E3375" t="n">
        <v>36</v>
      </c>
      <c r="F3375" s="9" t="n">
        <v>101.8</v>
      </c>
    </row>
    <row r="3376">
      <c r="A3376" t="n">
        <v>549841</v>
      </c>
      <c r="B3376" s="12" t="n">
        <v>40645</v>
      </c>
      <c r="C3376" t="n">
        <v>15189</v>
      </c>
      <c r="D3376" t="n">
        <v>1</v>
      </c>
      <c r="E3376" t="n">
        <v>2</v>
      </c>
      <c r="F3376" s="9" t="n">
        <v>3.3</v>
      </c>
    </row>
    <row r="3377">
      <c r="A3377" t="n">
        <v>549842</v>
      </c>
      <c r="B3377" s="12" t="n">
        <v>40645</v>
      </c>
      <c r="C3377" t="n">
        <v>14738</v>
      </c>
      <c r="D3377" t="n">
        <v>7</v>
      </c>
      <c r="E3377" t="n">
        <v>58</v>
      </c>
      <c r="F3377" s="9" t="n">
        <v>162.7</v>
      </c>
    </row>
    <row r="3378">
      <c r="A3378" t="n">
        <v>549843</v>
      </c>
      <c r="B3378" s="12" t="n">
        <v>40645</v>
      </c>
      <c r="C3378" t="n">
        <v>13157</v>
      </c>
      <c r="D3378" t="n">
        <v>14</v>
      </c>
      <c r="E3378" t="n">
        <v>284</v>
      </c>
      <c r="F3378" s="9" t="n">
        <v>300.12</v>
      </c>
    </row>
    <row r="3379">
      <c r="A3379" t="n">
        <v>549844</v>
      </c>
      <c r="B3379" s="12" t="n">
        <v>40645</v>
      </c>
      <c r="C3379" t="n">
        <v>12854</v>
      </c>
      <c r="D3379" t="n">
        <v>42</v>
      </c>
      <c r="E3379" t="n">
        <v>260</v>
      </c>
      <c r="F3379" s="9" t="n">
        <v>420.47</v>
      </c>
    </row>
    <row r="3380">
      <c r="A3380" t="n">
        <v>549845</v>
      </c>
      <c r="B3380" s="12" t="n">
        <v>40645</v>
      </c>
      <c r="C3380" t="n">
        <v>16729</v>
      </c>
      <c r="D3380" t="n">
        <v>31</v>
      </c>
      <c r="E3380" t="n">
        <v>390</v>
      </c>
      <c r="F3380" s="9" t="n">
        <v>504.27</v>
      </c>
    </row>
    <row r="3381">
      <c r="A3381" t="n">
        <v>549847</v>
      </c>
      <c r="B3381" s="12" t="n">
        <v>40645</v>
      </c>
      <c r="C3381" t="n">
        <v>15358</v>
      </c>
      <c r="D3381" t="n">
        <v>29</v>
      </c>
      <c r="E3381" t="n">
        <v>505</v>
      </c>
      <c r="F3381" s="9" t="n">
        <v>362.26</v>
      </c>
    </row>
    <row r="3382">
      <c r="A3382" t="n">
        <v>549850</v>
      </c>
      <c r="B3382" s="12" t="n">
        <v>40645</v>
      </c>
      <c r="C3382" t="n">
        <v>16168</v>
      </c>
      <c r="D3382" t="n">
        <v>1</v>
      </c>
      <c r="E3382" t="n">
        <v>9</v>
      </c>
      <c r="F3382" s="9" t="n">
        <v>44.55</v>
      </c>
    </row>
    <row r="3383">
      <c r="A3383" t="n">
        <v>549851</v>
      </c>
      <c r="B3383" s="12" t="n">
        <v>40645</v>
      </c>
      <c r="C3383" t="n">
        <v>16062</v>
      </c>
      <c r="D3383" t="n">
        <v>19</v>
      </c>
      <c r="E3383" t="n">
        <v>209</v>
      </c>
      <c r="F3383" s="9" t="n">
        <v>330.62</v>
      </c>
    </row>
    <row r="3384">
      <c r="A3384" t="n">
        <v>549852</v>
      </c>
      <c r="B3384" s="12" t="n">
        <v>40645</v>
      </c>
      <c r="C3384" t="n">
        <v>14289</v>
      </c>
      <c r="D3384" t="n">
        <v>9</v>
      </c>
      <c r="E3384" t="n">
        <v>40</v>
      </c>
      <c r="F3384" s="9" t="n">
        <v>147.3</v>
      </c>
    </row>
    <row r="3385">
      <c r="A3385" t="n">
        <v>549874</v>
      </c>
      <c r="B3385" s="12" t="n">
        <v>40645</v>
      </c>
      <c r="C3385" t="n">
        <v>16919</v>
      </c>
      <c r="D3385" t="n">
        <v>37</v>
      </c>
      <c r="E3385" t="n">
        <v>191</v>
      </c>
      <c r="F3385" s="9" t="n">
        <v>294.66</v>
      </c>
    </row>
    <row r="3386">
      <c r="A3386" t="n">
        <v>549880</v>
      </c>
      <c r="B3386" s="12" t="n">
        <v>40645</v>
      </c>
      <c r="C3386" t="n">
        <v>15932</v>
      </c>
      <c r="D3386" t="n">
        <v>7</v>
      </c>
      <c r="E3386" t="n">
        <v>180</v>
      </c>
      <c r="F3386" s="9" t="n">
        <v>311.16</v>
      </c>
    </row>
    <row r="3387">
      <c r="A3387" t="n">
        <v>549881</v>
      </c>
      <c r="B3387" s="12" t="n">
        <v>40645</v>
      </c>
      <c r="C3387" t="n">
        <v>14032</v>
      </c>
      <c r="D3387" t="n">
        <v>17</v>
      </c>
      <c r="E3387" t="n">
        <v>230</v>
      </c>
      <c r="F3387" s="9" t="n">
        <v>303.34</v>
      </c>
    </row>
    <row r="3388">
      <c r="A3388" t="n">
        <v>549885</v>
      </c>
      <c r="B3388" s="12" t="n">
        <v>40645</v>
      </c>
      <c r="C3388" t="n">
        <v>17204</v>
      </c>
      <c r="D3388" t="n">
        <v>11</v>
      </c>
      <c r="E3388" t="n">
        <v>119</v>
      </c>
      <c r="F3388" s="9" t="n">
        <v>461.25</v>
      </c>
    </row>
    <row r="3389">
      <c r="A3389" t="n">
        <v>549901</v>
      </c>
      <c r="B3389" s="12" t="n">
        <v>40645</v>
      </c>
      <c r="C3389" t="n">
        <v>17180</v>
      </c>
      <c r="D3389" t="n">
        <v>34</v>
      </c>
      <c r="E3389" t="n">
        <v>221</v>
      </c>
      <c r="F3389" s="9" t="n">
        <v>258.35</v>
      </c>
    </row>
    <row r="3390">
      <c r="A3390" t="n">
        <v>549902</v>
      </c>
      <c r="B3390" s="12" t="n">
        <v>40645</v>
      </c>
      <c r="C3390" t="n">
        <v>14006</v>
      </c>
      <c r="D3390" t="n">
        <v>13</v>
      </c>
      <c r="E3390" t="n">
        <v>211</v>
      </c>
      <c r="F3390" s="9" t="n">
        <v>357.65</v>
      </c>
    </row>
    <row r="3391">
      <c r="A3391" t="n">
        <v>549903</v>
      </c>
      <c r="B3391" s="12" t="n">
        <v>40645</v>
      </c>
      <c r="C3391" t="n">
        <v>17576</v>
      </c>
      <c r="D3391" t="n">
        <v>25</v>
      </c>
      <c r="E3391" t="n">
        <v>181</v>
      </c>
      <c r="F3391" s="9" t="n">
        <v>337.02</v>
      </c>
    </row>
    <row r="3392">
      <c r="A3392" t="n">
        <v>549904</v>
      </c>
      <c r="B3392" s="12" t="n">
        <v>40645</v>
      </c>
      <c r="C3392" t="n">
        <v>17180</v>
      </c>
      <c r="D3392" t="n">
        <v>7</v>
      </c>
      <c r="E3392" t="n">
        <v>125</v>
      </c>
      <c r="F3392" s="9" t="n">
        <v>49.01</v>
      </c>
    </row>
    <row r="3393">
      <c r="A3393" t="n">
        <v>549906</v>
      </c>
      <c r="B3393" s="12" t="n">
        <v>40645</v>
      </c>
      <c r="C3393" t="n">
        <v>14998</v>
      </c>
      <c r="D3393" t="n">
        <v>42</v>
      </c>
      <c r="E3393" t="n">
        <v>105</v>
      </c>
      <c r="F3393" s="9" t="n">
        <v>183.64</v>
      </c>
    </row>
    <row r="3394">
      <c r="A3394" t="n">
        <v>549907</v>
      </c>
      <c r="B3394" s="12" t="n">
        <v>40645</v>
      </c>
      <c r="C3394" t="n">
        <v>13484</v>
      </c>
      <c r="D3394" t="n">
        <v>8</v>
      </c>
      <c r="E3394" t="n">
        <v>44</v>
      </c>
      <c r="F3394" s="9" t="n">
        <v>313.8</v>
      </c>
    </row>
    <row r="3395">
      <c r="A3395" t="n">
        <v>549909</v>
      </c>
      <c r="B3395" s="12" t="n">
        <v>40645</v>
      </c>
      <c r="C3395" t="n">
        <v>15777</v>
      </c>
      <c r="D3395" t="n">
        <v>14</v>
      </c>
      <c r="E3395" t="n">
        <v>129</v>
      </c>
      <c r="F3395" s="9" t="n">
        <v>293.96</v>
      </c>
    </row>
    <row r="3396">
      <c r="A3396" t="n">
        <v>549910</v>
      </c>
      <c r="B3396" s="12" t="n">
        <v>40645</v>
      </c>
      <c r="C3396" t="n">
        <v>16697</v>
      </c>
      <c r="D3396" t="n">
        <v>21</v>
      </c>
      <c r="E3396" t="n">
        <v>27</v>
      </c>
      <c r="F3396" s="9" t="n">
        <v>112.75</v>
      </c>
    </row>
    <row r="3397">
      <c r="A3397" t="n">
        <v>549911</v>
      </c>
      <c r="B3397" s="12" t="n">
        <v>40646</v>
      </c>
      <c r="C3397" t="n">
        <v>14060</v>
      </c>
      <c r="D3397" t="n">
        <v>22</v>
      </c>
      <c r="E3397" t="n">
        <v>493</v>
      </c>
      <c r="F3397" s="9" t="n">
        <v>446.7</v>
      </c>
    </row>
    <row r="3398">
      <c r="A3398" t="n">
        <v>549915</v>
      </c>
      <c r="B3398" s="12" t="n">
        <v>40646</v>
      </c>
      <c r="C3398" t="n">
        <v>18231</v>
      </c>
      <c r="D3398" t="n">
        <v>28</v>
      </c>
      <c r="E3398" t="n">
        <v>253</v>
      </c>
      <c r="F3398" s="9" t="n">
        <v>429.25</v>
      </c>
    </row>
    <row r="3399">
      <c r="A3399" t="n">
        <v>549916</v>
      </c>
      <c r="B3399" s="12" t="n">
        <v>40646</v>
      </c>
      <c r="C3399" t="n">
        <v>13717</v>
      </c>
      <c r="D3399" t="n">
        <v>15</v>
      </c>
      <c r="E3399" t="n">
        <v>318</v>
      </c>
      <c r="F3399" s="9" t="n">
        <v>272.54</v>
      </c>
    </row>
    <row r="3400">
      <c r="A3400" t="n">
        <v>549917</v>
      </c>
      <c r="B3400" s="12" t="n">
        <v>40646</v>
      </c>
      <c r="C3400" t="n">
        <v>16607</v>
      </c>
      <c r="D3400" t="n">
        <v>12</v>
      </c>
      <c r="E3400" t="n">
        <v>168</v>
      </c>
      <c r="F3400" s="9" t="n">
        <v>145.87</v>
      </c>
    </row>
    <row r="3401">
      <c r="A3401" t="n">
        <v>549918</v>
      </c>
      <c r="B3401" s="12" t="n">
        <v>40646</v>
      </c>
      <c r="C3401" t="n">
        <v>17017</v>
      </c>
      <c r="D3401" t="n">
        <v>13</v>
      </c>
      <c r="E3401" t="n">
        <v>184</v>
      </c>
      <c r="F3401" s="9" t="n">
        <v>267.96</v>
      </c>
    </row>
    <row r="3402">
      <c r="A3402" t="n">
        <v>549920</v>
      </c>
      <c r="B3402" s="12" t="n">
        <v>40646</v>
      </c>
      <c r="C3402" t="n">
        <v>18236</v>
      </c>
      <c r="D3402" t="n">
        <v>8</v>
      </c>
      <c r="E3402" t="n">
        <v>52</v>
      </c>
      <c r="F3402" s="9" t="n">
        <v>123.2</v>
      </c>
    </row>
    <row r="3403">
      <c r="A3403" t="n">
        <v>549923</v>
      </c>
      <c r="B3403" s="12" t="n">
        <v>40646</v>
      </c>
      <c r="C3403" t="n">
        <v>13138</v>
      </c>
      <c r="D3403" t="n">
        <v>12</v>
      </c>
      <c r="E3403" t="n">
        <v>72</v>
      </c>
      <c r="F3403" s="9" t="n">
        <v>193.62</v>
      </c>
    </row>
    <row r="3404">
      <c r="A3404" t="n">
        <v>549924</v>
      </c>
      <c r="B3404" s="12" t="n">
        <v>40646</v>
      </c>
      <c r="C3404" t="n">
        <v>16837</v>
      </c>
      <c r="D3404" t="n">
        <v>3</v>
      </c>
      <c r="E3404" t="n">
        <v>12</v>
      </c>
      <c r="F3404" s="9" t="n">
        <v>112.2</v>
      </c>
    </row>
    <row r="3405">
      <c r="A3405" t="n">
        <v>549925</v>
      </c>
      <c r="B3405" s="12" t="n">
        <v>40646</v>
      </c>
      <c r="C3405" t="n">
        <v>16333</v>
      </c>
      <c r="D3405" t="n">
        <v>1</v>
      </c>
      <c r="E3405" t="n">
        <v>1056</v>
      </c>
      <c r="F3405" s="9" t="n">
        <v>1119.36</v>
      </c>
    </row>
    <row r="3406">
      <c r="A3406" t="n">
        <v>549926</v>
      </c>
      <c r="B3406" s="12" t="n">
        <v>40646</v>
      </c>
      <c r="C3406" t="n">
        <v>16333</v>
      </c>
      <c r="D3406" t="n">
        <v>2</v>
      </c>
      <c r="E3406" t="n">
        <v>2232</v>
      </c>
      <c r="F3406" s="9" t="n">
        <v>725.76</v>
      </c>
    </row>
    <row r="3407">
      <c r="A3407" t="n">
        <v>549927</v>
      </c>
      <c r="B3407" s="12" t="n">
        <v>40646</v>
      </c>
      <c r="C3407" t="n">
        <v>16684</v>
      </c>
      <c r="D3407" t="n">
        <v>21</v>
      </c>
      <c r="E3407" t="n">
        <v>3300</v>
      </c>
      <c r="F3407" s="9" t="n">
        <v>3694.36</v>
      </c>
    </row>
    <row r="3408">
      <c r="A3408" t="n">
        <v>549928</v>
      </c>
      <c r="B3408" s="12" t="n">
        <v>40646</v>
      </c>
      <c r="C3408" t="n">
        <v>16684</v>
      </c>
      <c r="D3408" t="n">
        <v>2</v>
      </c>
      <c r="E3408" t="n">
        <v>200</v>
      </c>
      <c r="F3408" s="9" t="n">
        <v>324</v>
      </c>
    </row>
    <row r="3409">
      <c r="A3409" t="n">
        <v>549929</v>
      </c>
      <c r="B3409" s="12" t="n">
        <v>40646</v>
      </c>
      <c r="C3409" t="n">
        <v>13740</v>
      </c>
      <c r="D3409" t="n">
        <v>23</v>
      </c>
      <c r="E3409" t="n">
        <v>425</v>
      </c>
      <c r="F3409" s="9" t="n">
        <v>350.75</v>
      </c>
    </row>
    <row r="3410">
      <c r="A3410" t="n">
        <v>549932</v>
      </c>
      <c r="B3410" s="12" t="n">
        <v>40646</v>
      </c>
      <c r="C3410" t="n">
        <v>13534</v>
      </c>
      <c r="D3410" t="n">
        <v>8</v>
      </c>
      <c r="E3410" t="n">
        <v>70</v>
      </c>
      <c r="F3410" s="9" t="n">
        <v>124.8</v>
      </c>
    </row>
    <row r="3411">
      <c r="A3411" t="n">
        <v>549933</v>
      </c>
      <c r="B3411" s="12" t="n">
        <v>40646</v>
      </c>
      <c r="C3411" t="n">
        <v>15230</v>
      </c>
      <c r="D3411" t="n">
        <v>22</v>
      </c>
      <c r="E3411" t="n">
        <v>339</v>
      </c>
      <c r="F3411" s="9" t="n">
        <v>370.2</v>
      </c>
    </row>
    <row r="3412">
      <c r="A3412" t="n">
        <v>549934</v>
      </c>
      <c r="B3412" s="12" t="n">
        <v>40646</v>
      </c>
      <c r="C3412" t="n">
        <v>15134</v>
      </c>
      <c r="D3412" t="n">
        <v>6</v>
      </c>
      <c r="E3412" t="n">
        <v>50</v>
      </c>
      <c r="F3412" s="9" t="n">
        <v>110.1</v>
      </c>
    </row>
    <row r="3413">
      <c r="A3413" t="n">
        <v>549936</v>
      </c>
      <c r="B3413" s="12" t="n">
        <v>40646</v>
      </c>
      <c r="C3413" t="n">
        <v>15465</v>
      </c>
      <c r="D3413" t="n">
        <v>3</v>
      </c>
      <c r="E3413" t="n">
        <v>79</v>
      </c>
      <c r="F3413" s="9" t="n">
        <v>514.05</v>
      </c>
    </row>
    <row r="3414">
      <c r="A3414" t="n">
        <v>549937</v>
      </c>
      <c r="B3414" s="12" t="n">
        <v>40646</v>
      </c>
      <c r="C3414" t="n">
        <v>15046</v>
      </c>
      <c r="D3414" t="n">
        <v>7</v>
      </c>
      <c r="E3414" t="n">
        <v>125</v>
      </c>
      <c r="F3414" s="9" t="n">
        <v>328.55</v>
      </c>
    </row>
    <row r="3415">
      <c r="A3415" t="n">
        <v>549938</v>
      </c>
      <c r="B3415" s="12" t="n">
        <v>40646</v>
      </c>
      <c r="C3415" t="n">
        <v>13199</v>
      </c>
      <c r="D3415" t="n">
        <v>1</v>
      </c>
      <c r="E3415" t="n">
        <v>160</v>
      </c>
      <c r="F3415" s="9" t="n">
        <v>408</v>
      </c>
    </row>
    <row r="3416">
      <c r="A3416" t="n">
        <v>549939</v>
      </c>
      <c r="B3416" s="12" t="n">
        <v>40646</v>
      </c>
      <c r="C3416" t="n">
        <v>16309</v>
      </c>
      <c r="D3416" t="n">
        <v>21</v>
      </c>
      <c r="E3416" t="n">
        <v>304</v>
      </c>
      <c r="F3416" s="9" t="n">
        <v>334.2</v>
      </c>
    </row>
    <row r="3417">
      <c r="A3417" t="n">
        <v>549940</v>
      </c>
      <c r="B3417" s="12" t="n">
        <v>40646</v>
      </c>
      <c r="C3417" t="n">
        <v>13694</v>
      </c>
      <c r="D3417" t="n">
        <v>18</v>
      </c>
      <c r="E3417" t="n">
        <v>1661</v>
      </c>
      <c r="F3417" s="9" t="n">
        <v>1357.63</v>
      </c>
    </row>
    <row r="3418">
      <c r="A3418" t="n">
        <v>549941</v>
      </c>
      <c r="B3418" s="12" t="n">
        <v>40646</v>
      </c>
      <c r="C3418" t="n">
        <v>13694</v>
      </c>
      <c r="D3418" t="n">
        <v>1</v>
      </c>
      <c r="E3418" t="n">
        <v>96</v>
      </c>
      <c r="F3418" s="9" t="n">
        <v>81.59999999999999</v>
      </c>
    </row>
    <row r="3419">
      <c r="A3419" t="n">
        <v>549942</v>
      </c>
      <c r="B3419" s="12" t="n">
        <v>40646</v>
      </c>
      <c r="C3419" t="n">
        <v>12971</v>
      </c>
      <c r="D3419" t="n">
        <v>2</v>
      </c>
      <c r="E3419" t="n">
        <v>36</v>
      </c>
      <c r="F3419" s="9" t="n">
        <v>136.2</v>
      </c>
    </row>
    <row r="3420">
      <c r="A3420" t="n">
        <v>549943</v>
      </c>
      <c r="B3420" s="12" t="n">
        <v>40646</v>
      </c>
      <c r="C3420" t="n">
        <v>13544</v>
      </c>
      <c r="D3420" t="n">
        <v>42</v>
      </c>
      <c r="E3420" t="n">
        <v>63</v>
      </c>
      <c r="F3420" s="9" t="n">
        <v>113.01</v>
      </c>
    </row>
    <row r="3421">
      <c r="A3421" t="n">
        <v>549944</v>
      </c>
      <c r="B3421" s="12" t="n">
        <v>40646</v>
      </c>
      <c r="C3421" t="n">
        <v>14262</v>
      </c>
      <c r="D3421" t="n">
        <v>16</v>
      </c>
      <c r="E3421" t="n">
        <v>196</v>
      </c>
      <c r="F3421" s="9" t="n">
        <v>240</v>
      </c>
    </row>
    <row r="3422">
      <c r="A3422" t="n">
        <v>549946</v>
      </c>
      <c r="B3422" s="12" t="n">
        <v>40646</v>
      </c>
      <c r="C3422" t="n">
        <v>17819</v>
      </c>
      <c r="D3422" t="n">
        <v>3</v>
      </c>
      <c r="E3422" t="n">
        <v>24</v>
      </c>
      <c r="F3422" s="9" t="n">
        <v>189.84</v>
      </c>
    </row>
    <row r="3423">
      <c r="A3423" t="n">
        <v>549947</v>
      </c>
      <c r="B3423" s="12" t="n">
        <v>40646</v>
      </c>
      <c r="C3423" t="n">
        <v>18260</v>
      </c>
      <c r="D3423" t="n">
        <v>19</v>
      </c>
      <c r="E3423" t="n">
        <v>314</v>
      </c>
      <c r="F3423" s="9" t="n">
        <v>451.58</v>
      </c>
    </row>
    <row r="3424">
      <c r="A3424" t="n">
        <v>549949</v>
      </c>
      <c r="B3424" s="12" t="n">
        <v>40646</v>
      </c>
      <c r="C3424" t="n">
        <v>13208</v>
      </c>
      <c r="D3424" t="n">
        <v>35</v>
      </c>
      <c r="E3424" t="n">
        <v>148</v>
      </c>
      <c r="F3424" s="9" t="n">
        <v>205.28</v>
      </c>
    </row>
    <row r="3425">
      <c r="A3425" t="n">
        <v>549951</v>
      </c>
      <c r="B3425" s="12" t="n">
        <v>40646</v>
      </c>
      <c r="C3425" t="n">
        <v>13134</v>
      </c>
      <c r="D3425" t="n">
        <v>24</v>
      </c>
      <c r="E3425" t="n">
        <v>162</v>
      </c>
      <c r="F3425" s="9" t="n">
        <v>500.2</v>
      </c>
    </row>
    <row r="3426">
      <c r="A3426" t="n">
        <v>549954</v>
      </c>
      <c r="B3426" s="12" t="n">
        <v>40646</v>
      </c>
      <c r="C3426" t="n">
        <v>13700</v>
      </c>
      <c r="D3426" t="n">
        <v>19</v>
      </c>
      <c r="E3426" t="n">
        <v>134</v>
      </c>
      <c r="F3426" s="9" t="n">
        <v>172.09</v>
      </c>
    </row>
    <row r="3427">
      <c r="A3427" t="n">
        <v>549956</v>
      </c>
      <c r="B3427" s="12" t="n">
        <v>40646</v>
      </c>
      <c r="C3427" t="n">
        <v>14898</v>
      </c>
      <c r="D3427" t="n">
        <v>6</v>
      </c>
      <c r="E3427" t="n">
        <v>248</v>
      </c>
      <c r="F3427" s="9" t="n">
        <v>186.88</v>
      </c>
    </row>
    <row r="3428">
      <c r="A3428" t="n">
        <v>549957</v>
      </c>
      <c r="B3428" s="12" t="n">
        <v>40646</v>
      </c>
      <c r="C3428" t="n">
        <v>13539</v>
      </c>
      <c r="D3428" t="n">
        <v>10</v>
      </c>
      <c r="E3428" t="n">
        <v>97</v>
      </c>
      <c r="F3428" s="9" t="n">
        <v>151.55</v>
      </c>
    </row>
    <row r="3429">
      <c r="A3429" t="n">
        <v>549958</v>
      </c>
      <c r="B3429" s="12" t="n">
        <v>40646</v>
      </c>
      <c r="C3429" t="n">
        <v>17589</v>
      </c>
      <c r="D3429" t="n">
        <v>71</v>
      </c>
      <c r="E3429" t="n">
        <v>446</v>
      </c>
      <c r="F3429" s="9" t="n">
        <v>590.77</v>
      </c>
    </row>
    <row r="3430">
      <c r="A3430" t="n">
        <v>549959</v>
      </c>
      <c r="B3430" s="12" t="n">
        <v>40646</v>
      </c>
      <c r="C3430" t="n">
        <v>16097</v>
      </c>
      <c r="D3430" t="n">
        <v>10</v>
      </c>
      <c r="E3430" t="n">
        <v>87</v>
      </c>
      <c r="F3430" s="9" t="n">
        <v>185.05</v>
      </c>
    </row>
    <row r="3431">
      <c r="A3431" t="n">
        <v>549961</v>
      </c>
      <c r="B3431" s="12" t="n">
        <v>40646</v>
      </c>
      <c r="C3431" t="n">
        <v>16652</v>
      </c>
      <c r="D3431" t="n">
        <v>1</v>
      </c>
      <c r="E3431" t="n">
        <v>2</v>
      </c>
      <c r="F3431" s="9" t="n">
        <v>25.5</v>
      </c>
    </row>
    <row r="3432">
      <c r="A3432" t="n">
        <v>549964</v>
      </c>
      <c r="B3432" s="12" t="n">
        <v>40646</v>
      </c>
      <c r="C3432" t="n">
        <v>13122</v>
      </c>
      <c r="D3432" t="n">
        <v>54</v>
      </c>
      <c r="E3432" t="n">
        <v>537</v>
      </c>
      <c r="F3432" s="9" t="n">
        <v>903.67</v>
      </c>
    </row>
    <row r="3433">
      <c r="A3433" t="n">
        <v>549965</v>
      </c>
      <c r="B3433" s="12" t="n">
        <v>40646</v>
      </c>
      <c r="C3433" t="n">
        <v>16966</v>
      </c>
      <c r="D3433" t="n">
        <v>8</v>
      </c>
      <c r="E3433" t="n">
        <v>360</v>
      </c>
      <c r="F3433" s="9" t="n">
        <v>409.2</v>
      </c>
    </row>
    <row r="3434">
      <c r="A3434" t="n">
        <v>549966</v>
      </c>
      <c r="B3434" s="12" t="n">
        <v>40646</v>
      </c>
      <c r="C3434" t="n">
        <v>16224</v>
      </c>
      <c r="D3434" t="n">
        <v>30</v>
      </c>
      <c r="E3434" t="n">
        <v>406</v>
      </c>
      <c r="F3434" s="9" t="n">
        <v>375.74</v>
      </c>
    </row>
    <row r="3435">
      <c r="A3435" t="n">
        <v>549967</v>
      </c>
      <c r="B3435" s="12" t="n">
        <v>40646</v>
      </c>
      <c r="C3435" t="n">
        <v>17873</v>
      </c>
      <c r="D3435" t="n">
        <v>9</v>
      </c>
      <c r="E3435" t="n">
        <v>315</v>
      </c>
      <c r="F3435" s="9" t="n">
        <v>490.05</v>
      </c>
    </row>
    <row r="3436">
      <c r="A3436" t="n">
        <v>549969</v>
      </c>
      <c r="B3436" s="12" t="n">
        <v>40646</v>
      </c>
      <c r="C3436" t="n">
        <v>13408</v>
      </c>
      <c r="D3436" t="n">
        <v>4</v>
      </c>
      <c r="E3436" t="n">
        <v>260</v>
      </c>
      <c r="F3436" s="9" t="n">
        <v>381</v>
      </c>
    </row>
    <row r="3437">
      <c r="A3437" t="n">
        <v>549970</v>
      </c>
      <c r="B3437" s="12" t="n">
        <v>40646</v>
      </c>
      <c r="C3437" t="n">
        <v>15026</v>
      </c>
      <c r="D3437" t="n">
        <v>6</v>
      </c>
      <c r="E3437" t="n">
        <v>23</v>
      </c>
      <c r="F3437" s="9" t="n">
        <v>121.8</v>
      </c>
    </row>
    <row r="3438">
      <c r="A3438" t="n">
        <v>549971</v>
      </c>
      <c r="B3438" s="12" t="n">
        <v>40646</v>
      </c>
      <c r="C3438" t="n">
        <v>13408</v>
      </c>
      <c r="D3438" t="n">
        <v>1</v>
      </c>
      <c r="E3438" t="n">
        <v>20</v>
      </c>
      <c r="F3438" s="9" t="n">
        <v>33</v>
      </c>
    </row>
    <row r="3439">
      <c r="A3439" t="n">
        <v>549972</v>
      </c>
      <c r="B3439" s="12" t="n">
        <v>40646</v>
      </c>
      <c r="C3439" t="n">
        <v>13408</v>
      </c>
      <c r="D3439" t="n">
        <v>8</v>
      </c>
      <c r="E3439" t="n">
        <v>186</v>
      </c>
      <c r="F3439" s="9" t="n">
        <v>408.9</v>
      </c>
    </row>
    <row r="3440">
      <c r="A3440" t="n">
        <v>549974</v>
      </c>
      <c r="B3440" s="12" t="n">
        <v>40646</v>
      </c>
      <c r="C3440" t="n">
        <v>17746</v>
      </c>
      <c r="D3440" t="n">
        <v>6</v>
      </c>
      <c r="E3440" t="n">
        <v>29</v>
      </c>
      <c r="F3440" s="9" t="n">
        <v>110.25</v>
      </c>
    </row>
    <row r="3441">
      <c r="A3441" t="n">
        <v>549975</v>
      </c>
      <c r="B3441" s="12" t="n">
        <v>40646</v>
      </c>
      <c r="C3441" t="n">
        <v>16175</v>
      </c>
      <c r="D3441" t="n">
        <v>15</v>
      </c>
      <c r="E3441" t="n">
        <v>100</v>
      </c>
      <c r="F3441" s="9" t="n">
        <v>272.86</v>
      </c>
    </row>
    <row r="3442">
      <c r="A3442" t="n">
        <v>549976</v>
      </c>
      <c r="B3442" s="12" t="n">
        <v>40646</v>
      </c>
      <c r="C3442" t="n">
        <v>15855</v>
      </c>
      <c r="D3442" t="n">
        <v>8</v>
      </c>
      <c r="E3442" t="n">
        <v>66</v>
      </c>
      <c r="F3442" s="9" t="n">
        <v>106.4</v>
      </c>
    </row>
    <row r="3443">
      <c r="A3443" t="n">
        <v>549977</v>
      </c>
      <c r="B3443" s="12" t="n">
        <v>40646</v>
      </c>
      <c r="C3443" t="n">
        <v>14810</v>
      </c>
      <c r="D3443" t="n">
        <v>20</v>
      </c>
      <c r="E3443" t="n">
        <v>86</v>
      </c>
      <c r="F3443" s="9" t="n">
        <v>171.06</v>
      </c>
    </row>
    <row r="3444">
      <c r="A3444" t="n">
        <v>549978</v>
      </c>
      <c r="B3444" s="12" t="n">
        <v>40646</v>
      </c>
      <c r="C3444" t="n">
        <v>14834</v>
      </c>
      <c r="D3444" t="n">
        <v>11</v>
      </c>
      <c r="E3444" t="n">
        <v>81</v>
      </c>
      <c r="F3444" s="9" t="n">
        <v>243.69</v>
      </c>
    </row>
    <row r="3445">
      <c r="A3445" t="n">
        <v>549979</v>
      </c>
      <c r="B3445" s="12" t="n">
        <v>40646</v>
      </c>
      <c r="C3445" t="n">
        <v>17511</v>
      </c>
      <c r="D3445" t="n">
        <v>1</v>
      </c>
      <c r="E3445" t="n">
        <v>20</v>
      </c>
      <c r="F3445" s="9" t="n">
        <v>31</v>
      </c>
    </row>
    <row r="3446">
      <c r="A3446" t="n">
        <v>549980</v>
      </c>
      <c r="B3446" s="12" t="n">
        <v>40646</v>
      </c>
      <c r="C3446" t="n">
        <v>14062</v>
      </c>
      <c r="D3446" t="n">
        <v>12</v>
      </c>
      <c r="E3446" t="n">
        <v>156</v>
      </c>
      <c r="F3446" s="9" t="n">
        <v>317.26</v>
      </c>
    </row>
    <row r="3447">
      <c r="A3447" t="n">
        <v>549981</v>
      </c>
      <c r="B3447" s="12" t="n">
        <v>40646</v>
      </c>
      <c r="C3447" t="n">
        <v>16348</v>
      </c>
      <c r="D3447" t="n">
        <v>48</v>
      </c>
      <c r="E3447" t="n">
        <v>142</v>
      </c>
      <c r="F3447" s="9" t="n">
        <v>276.42</v>
      </c>
    </row>
    <row r="3448">
      <c r="A3448" t="n">
        <v>549982</v>
      </c>
      <c r="B3448" s="12" t="n">
        <v>40646</v>
      </c>
      <c r="C3448" t="n">
        <v>17091</v>
      </c>
      <c r="D3448" t="n">
        <v>27</v>
      </c>
      <c r="E3448" t="n">
        <v>323</v>
      </c>
      <c r="F3448" s="9" t="n">
        <v>505.57</v>
      </c>
    </row>
    <row r="3449">
      <c r="A3449" t="n">
        <v>549983</v>
      </c>
      <c r="B3449" s="12" t="n">
        <v>40646</v>
      </c>
      <c r="C3449" t="n">
        <v>16348</v>
      </c>
      <c r="D3449" t="n">
        <v>28</v>
      </c>
      <c r="E3449" t="n">
        <v>75</v>
      </c>
      <c r="F3449" s="9" t="n">
        <v>152.69</v>
      </c>
    </row>
    <row r="3450">
      <c r="A3450" t="n">
        <v>549984</v>
      </c>
      <c r="B3450" s="12" t="n">
        <v>40646</v>
      </c>
      <c r="C3450" t="n">
        <v>15147</v>
      </c>
      <c r="D3450" t="n">
        <v>28</v>
      </c>
      <c r="E3450" t="n">
        <v>366</v>
      </c>
      <c r="F3450" s="9" t="n">
        <v>623.5</v>
      </c>
    </row>
    <row r="3451">
      <c r="A3451" t="n">
        <v>549985</v>
      </c>
      <c r="B3451" s="12" t="n">
        <v>40646</v>
      </c>
      <c r="C3451" t="n">
        <v>15640</v>
      </c>
      <c r="D3451" t="n">
        <v>46</v>
      </c>
      <c r="E3451" t="n">
        <v>553</v>
      </c>
      <c r="F3451" s="9" t="n">
        <v>1103.73</v>
      </c>
    </row>
    <row r="3452">
      <c r="A3452" t="n">
        <v>549988</v>
      </c>
      <c r="B3452" s="12" t="n">
        <v>40646</v>
      </c>
      <c r="C3452" t="n">
        <v>14367</v>
      </c>
      <c r="D3452" t="n">
        <v>25</v>
      </c>
      <c r="E3452" t="n">
        <v>221</v>
      </c>
      <c r="F3452" s="9" t="n">
        <v>431.65</v>
      </c>
    </row>
    <row r="3453">
      <c r="A3453" t="n">
        <v>549989</v>
      </c>
      <c r="B3453" s="12" t="n">
        <v>40646</v>
      </c>
      <c r="C3453" t="n">
        <v>13221</v>
      </c>
      <c r="D3453" t="n">
        <v>30</v>
      </c>
      <c r="E3453" t="n">
        <v>90</v>
      </c>
      <c r="F3453" s="9" t="n">
        <v>346.7</v>
      </c>
    </row>
    <row r="3454">
      <c r="A3454" t="n">
        <v>549990</v>
      </c>
      <c r="B3454" s="12" t="n">
        <v>40646</v>
      </c>
      <c r="C3454" t="n">
        <v>16678</v>
      </c>
      <c r="D3454" t="n">
        <v>10</v>
      </c>
      <c r="E3454" t="n">
        <v>46</v>
      </c>
      <c r="F3454" s="9" t="n">
        <v>147.3</v>
      </c>
    </row>
    <row r="3455">
      <c r="A3455" t="n">
        <v>549991</v>
      </c>
      <c r="B3455" s="12" t="n">
        <v>40647</v>
      </c>
      <c r="C3455" t="n">
        <v>18229</v>
      </c>
      <c r="D3455" t="n">
        <v>8</v>
      </c>
      <c r="E3455" t="n">
        <v>92</v>
      </c>
      <c r="F3455" s="9" t="n">
        <v>348.4</v>
      </c>
    </row>
    <row r="3456">
      <c r="A3456" t="n">
        <v>549992</v>
      </c>
      <c r="B3456" s="12" t="n">
        <v>40647</v>
      </c>
      <c r="C3456" t="n">
        <v>17669</v>
      </c>
      <c r="D3456" t="n">
        <v>7</v>
      </c>
      <c r="E3456" t="n">
        <v>320</v>
      </c>
      <c r="F3456" s="9" t="n">
        <v>516</v>
      </c>
    </row>
    <row r="3457">
      <c r="A3457" t="n">
        <v>549993</v>
      </c>
      <c r="B3457" s="12" t="n">
        <v>40647</v>
      </c>
      <c r="C3457" t="n">
        <v>14057</v>
      </c>
      <c r="D3457" t="n">
        <v>11</v>
      </c>
      <c r="E3457" t="n">
        <v>336</v>
      </c>
      <c r="F3457" s="9" t="n">
        <v>349.44</v>
      </c>
    </row>
    <row r="3458">
      <c r="A3458" t="n">
        <v>549994</v>
      </c>
      <c r="B3458" s="12" t="n">
        <v>40647</v>
      </c>
      <c r="C3458" t="n">
        <v>14057</v>
      </c>
      <c r="D3458" t="n">
        <v>2</v>
      </c>
      <c r="E3458" t="n">
        <v>20</v>
      </c>
      <c r="F3458" s="9" t="n">
        <v>41.6</v>
      </c>
    </row>
    <row r="3459">
      <c r="A3459" t="n">
        <v>549995</v>
      </c>
      <c r="B3459" s="12" t="n">
        <v>40647</v>
      </c>
      <c r="C3459" t="n">
        <v>16131</v>
      </c>
      <c r="D3459" t="n">
        <v>24</v>
      </c>
      <c r="E3459" t="n">
        <v>540</v>
      </c>
      <c r="F3459" s="9" t="n">
        <v>1056.36</v>
      </c>
    </row>
    <row r="3460">
      <c r="A3460" t="n">
        <v>549996</v>
      </c>
      <c r="B3460" s="12" t="n">
        <v>40647</v>
      </c>
      <c r="C3460" t="n">
        <v>15189</v>
      </c>
      <c r="D3460" t="n">
        <v>2</v>
      </c>
      <c r="E3460" t="n">
        <v>44</v>
      </c>
      <c r="F3460" s="9" t="n">
        <v>375.36</v>
      </c>
    </row>
    <row r="3461">
      <c r="A3461" t="n">
        <v>549997</v>
      </c>
      <c r="B3461" s="12" t="n">
        <v>40647</v>
      </c>
      <c r="C3461" t="n">
        <v>15189</v>
      </c>
      <c r="D3461" t="n">
        <v>3</v>
      </c>
      <c r="E3461" t="n">
        <v>72</v>
      </c>
      <c r="F3461" s="9" t="n">
        <v>183.6</v>
      </c>
    </row>
    <row r="3462">
      <c r="A3462" t="n">
        <v>549998</v>
      </c>
      <c r="B3462" s="12" t="n">
        <v>40647</v>
      </c>
      <c r="C3462" t="n">
        <v>17675</v>
      </c>
      <c r="D3462" t="n">
        <v>11</v>
      </c>
      <c r="E3462" t="n">
        <v>244</v>
      </c>
      <c r="F3462" s="9" t="n">
        <v>498.16</v>
      </c>
    </row>
    <row r="3463">
      <c r="A3463" t="n">
        <v>549999</v>
      </c>
      <c r="B3463" s="12" t="n">
        <v>40647</v>
      </c>
      <c r="C3463" t="n">
        <v>15813</v>
      </c>
      <c r="D3463" t="n">
        <v>29</v>
      </c>
      <c r="E3463" t="n">
        <v>369</v>
      </c>
      <c r="F3463" s="9" t="n">
        <v>770.65</v>
      </c>
    </row>
    <row r="3464">
      <c r="A3464" t="n">
        <v>550000</v>
      </c>
      <c r="B3464" s="12" t="n">
        <v>40647</v>
      </c>
      <c r="C3464" t="n">
        <v>17058</v>
      </c>
      <c r="D3464" t="n">
        <v>35</v>
      </c>
      <c r="E3464" t="n">
        <v>351</v>
      </c>
      <c r="F3464" s="9" t="n">
        <v>582.72</v>
      </c>
    </row>
    <row r="3465">
      <c r="A3465" t="n">
        <v>550001</v>
      </c>
      <c r="B3465" s="12" t="n">
        <v>40647</v>
      </c>
      <c r="C3465" t="n">
        <v>17704</v>
      </c>
      <c r="D3465" t="n">
        <v>16</v>
      </c>
      <c r="E3465" t="n">
        <v>175</v>
      </c>
      <c r="F3465" s="9" t="n">
        <v>387.29</v>
      </c>
    </row>
    <row r="3466">
      <c r="A3466" t="n">
        <v>550003</v>
      </c>
      <c r="B3466" s="12" t="n">
        <v>40647</v>
      </c>
      <c r="C3466" t="n">
        <v>14428</v>
      </c>
      <c r="D3466" t="n">
        <v>4</v>
      </c>
      <c r="E3466" t="n">
        <v>89</v>
      </c>
      <c r="F3466" s="9" t="n">
        <v>127.07</v>
      </c>
    </row>
    <row r="3467">
      <c r="A3467" t="n">
        <v>550005</v>
      </c>
      <c r="B3467" s="12" t="n">
        <v>40647</v>
      </c>
      <c r="C3467" t="n">
        <v>17677</v>
      </c>
      <c r="D3467" t="n">
        <v>2</v>
      </c>
      <c r="E3467" t="n">
        <v>200</v>
      </c>
      <c r="F3467" s="9" t="n">
        <v>310</v>
      </c>
    </row>
    <row r="3468">
      <c r="A3468" t="n">
        <v>550006</v>
      </c>
      <c r="B3468" s="12" t="n">
        <v>40647</v>
      </c>
      <c r="C3468" t="n">
        <v>17841</v>
      </c>
      <c r="D3468" t="n">
        <v>53</v>
      </c>
      <c r="E3468" t="n">
        <v>97</v>
      </c>
      <c r="F3468" s="9" t="n">
        <v>239.84</v>
      </c>
    </row>
    <row r="3469">
      <c r="A3469" t="n">
        <v>550007</v>
      </c>
      <c r="B3469" s="12" t="n">
        <v>40647</v>
      </c>
      <c r="C3469" t="n">
        <v>15125</v>
      </c>
      <c r="D3469" t="n">
        <v>4</v>
      </c>
      <c r="E3469" t="n">
        <v>400</v>
      </c>
      <c r="F3469" s="9" t="n">
        <v>527</v>
      </c>
    </row>
    <row r="3470">
      <c r="A3470" t="n">
        <v>550008</v>
      </c>
      <c r="B3470" s="12" t="n">
        <v>40647</v>
      </c>
      <c r="C3470" t="n">
        <v>15570</v>
      </c>
      <c r="D3470" t="n">
        <v>16</v>
      </c>
      <c r="E3470" t="n">
        <v>90</v>
      </c>
      <c r="F3470" s="9" t="n">
        <v>294.04</v>
      </c>
    </row>
    <row r="3471">
      <c r="A3471" t="n">
        <v>550015</v>
      </c>
      <c r="B3471" s="12" t="n">
        <v>40647</v>
      </c>
      <c r="C3471" t="n">
        <v>17735</v>
      </c>
      <c r="D3471" t="n">
        <v>50</v>
      </c>
      <c r="E3471" t="n">
        <v>551</v>
      </c>
      <c r="F3471" s="9" t="n">
        <v>848.87</v>
      </c>
    </row>
    <row r="3472">
      <c r="A3472" t="n">
        <v>550016</v>
      </c>
      <c r="B3472" s="12" t="n">
        <v>40647</v>
      </c>
      <c r="C3472" t="n">
        <v>15416</v>
      </c>
      <c r="D3472" t="n">
        <v>38</v>
      </c>
      <c r="E3472" t="n">
        <v>522</v>
      </c>
      <c r="F3472" s="9" t="n">
        <v>899.1900000000001</v>
      </c>
    </row>
    <row r="3473">
      <c r="A3473" t="n">
        <v>550017</v>
      </c>
      <c r="B3473" s="12" t="n">
        <v>40647</v>
      </c>
      <c r="C3473" t="n">
        <v>17865</v>
      </c>
      <c r="D3473" t="n">
        <v>22</v>
      </c>
      <c r="E3473" t="n">
        <v>324</v>
      </c>
      <c r="F3473" s="9" t="n">
        <v>569.2</v>
      </c>
    </row>
    <row r="3474">
      <c r="A3474" t="n">
        <v>550025</v>
      </c>
      <c r="B3474" s="12" t="n">
        <v>40647</v>
      </c>
      <c r="C3474" t="n">
        <v>17315</v>
      </c>
      <c r="D3474" t="n">
        <v>3</v>
      </c>
      <c r="E3474" t="n">
        <v>56</v>
      </c>
      <c r="F3474" s="9" t="n">
        <v>146</v>
      </c>
    </row>
    <row r="3475">
      <c r="A3475" t="n">
        <v>550030</v>
      </c>
      <c r="B3475" s="12" t="n">
        <v>40647</v>
      </c>
      <c r="C3475" t="n">
        <v>17315</v>
      </c>
      <c r="D3475" t="n">
        <v>2</v>
      </c>
      <c r="E3475" t="n">
        <v>26</v>
      </c>
      <c r="F3475" s="9" t="n">
        <v>42.9</v>
      </c>
    </row>
    <row r="3476">
      <c r="A3476" t="n">
        <v>550031</v>
      </c>
      <c r="B3476" s="12" t="n">
        <v>40647</v>
      </c>
      <c r="C3476" t="n">
        <v>13629</v>
      </c>
      <c r="D3476" t="n">
        <v>4</v>
      </c>
      <c r="E3476" t="n">
        <v>350</v>
      </c>
      <c r="F3476" s="9" t="n">
        <v>642</v>
      </c>
    </row>
    <row r="3477">
      <c r="A3477" t="n">
        <v>550032</v>
      </c>
      <c r="B3477" s="12" t="n">
        <v>40647</v>
      </c>
      <c r="C3477" t="n">
        <v>15139</v>
      </c>
      <c r="D3477" t="n">
        <v>5</v>
      </c>
      <c r="E3477" t="n">
        <v>106</v>
      </c>
      <c r="F3477" s="9" t="n">
        <v>56.86</v>
      </c>
    </row>
    <row r="3478">
      <c r="A3478" t="n">
        <v>550033</v>
      </c>
      <c r="B3478" s="12" t="n">
        <v>40647</v>
      </c>
      <c r="C3478" t="n">
        <v>15005</v>
      </c>
      <c r="D3478" t="n">
        <v>35</v>
      </c>
      <c r="E3478" t="n">
        <v>116</v>
      </c>
      <c r="F3478" s="9" t="n">
        <v>193.96</v>
      </c>
    </row>
    <row r="3479">
      <c r="A3479" t="n">
        <v>550034</v>
      </c>
      <c r="B3479" s="12" t="n">
        <v>40647</v>
      </c>
      <c r="C3479" t="n">
        <v>16187</v>
      </c>
      <c r="D3479" t="n">
        <v>38</v>
      </c>
      <c r="E3479" t="n">
        <v>498</v>
      </c>
      <c r="F3479" s="9" t="n">
        <v>713.08</v>
      </c>
    </row>
    <row r="3480">
      <c r="A3480" t="n">
        <v>550035</v>
      </c>
      <c r="B3480" s="12" t="n">
        <v>40647</v>
      </c>
      <c r="C3480" t="n">
        <v>15039</v>
      </c>
      <c r="D3480" t="n">
        <v>53</v>
      </c>
      <c r="E3480" t="n">
        <v>332</v>
      </c>
      <c r="F3480" s="9" t="n">
        <v>787.84</v>
      </c>
    </row>
    <row r="3481">
      <c r="A3481" t="n">
        <v>550052</v>
      </c>
      <c r="B3481" s="12" t="n">
        <v>40647</v>
      </c>
      <c r="C3481" t="n">
        <v>17068</v>
      </c>
      <c r="D3481" t="n">
        <v>25</v>
      </c>
      <c r="E3481" t="n">
        <v>198</v>
      </c>
      <c r="F3481" s="9" t="n">
        <v>422.55</v>
      </c>
    </row>
    <row r="3482">
      <c r="A3482" t="n">
        <v>550054</v>
      </c>
      <c r="B3482" s="12" t="n">
        <v>40647</v>
      </c>
      <c r="C3482" t="n">
        <v>14040</v>
      </c>
      <c r="D3482" t="n">
        <v>5</v>
      </c>
      <c r="E3482" t="n">
        <v>84</v>
      </c>
      <c r="F3482" s="9" t="n">
        <v>171.1</v>
      </c>
    </row>
    <row r="3483">
      <c r="A3483" t="n">
        <v>550057</v>
      </c>
      <c r="B3483" s="12" t="n">
        <v>40647</v>
      </c>
      <c r="C3483" t="n">
        <v>14606</v>
      </c>
      <c r="D3483" t="n">
        <v>23</v>
      </c>
      <c r="E3483" t="n">
        <v>96</v>
      </c>
      <c r="F3483" s="9" t="n">
        <v>129.09</v>
      </c>
    </row>
    <row r="3484">
      <c r="A3484" t="n">
        <v>550071</v>
      </c>
      <c r="B3484" s="12" t="n">
        <v>40647</v>
      </c>
      <c r="C3484" t="n">
        <v>16735</v>
      </c>
      <c r="D3484" t="n">
        <v>21</v>
      </c>
      <c r="E3484" t="n">
        <v>304</v>
      </c>
      <c r="F3484" s="9" t="n">
        <v>437.56</v>
      </c>
    </row>
    <row r="3485">
      <c r="A3485" t="n">
        <v>550106</v>
      </c>
      <c r="B3485" s="12" t="n">
        <v>40647</v>
      </c>
      <c r="C3485" t="n">
        <v>13772</v>
      </c>
      <c r="D3485" t="n">
        <v>36</v>
      </c>
      <c r="E3485" t="n">
        <v>86</v>
      </c>
      <c r="F3485" s="9" t="n">
        <v>228.42</v>
      </c>
    </row>
    <row r="3486">
      <c r="A3486" t="n">
        <v>550120</v>
      </c>
      <c r="B3486" s="12" t="n">
        <v>40647</v>
      </c>
      <c r="C3486" t="n">
        <v>17071</v>
      </c>
      <c r="D3486" t="n">
        <v>10</v>
      </c>
      <c r="E3486" t="n">
        <v>102</v>
      </c>
      <c r="F3486" s="9" t="n">
        <v>278.5</v>
      </c>
    </row>
    <row r="3487">
      <c r="A3487" t="n">
        <v>550121</v>
      </c>
      <c r="B3487" s="12" t="n">
        <v>40647</v>
      </c>
      <c r="C3487" t="n">
        <v>15271</v>
      </c>
      <c r="D3487" t="n">
        <v>8</v>
      </c>
      <c r="E3487" t="n">
        <v>68</v>
      </c>
      <c r="F3487" s="9" t="n">
        <v>147.6</v>
      </c>
    </row>
    <row r="3488">
      <c r="A3488" t="n">
        <v>550122</v>
      </c>
      <c r="B3488" s="12" t="n">
        <v>40647</v>
      </c>
      <c r="C3488" t="n">
        <v>12931</v>
      </c>
      <c r="D3488" t="n">
        <v>4</v>
      </c>
      <c r="E3488" t="n">
        <v>1176</v>
      </c>
      <c r="F3488" s="9" t="n">
        <v>1488</v>
      </c>
    </row>
    <row r="3489">
      <c r="A3489" t="n">
        <v>550124</v>
      </c>
      <c r="B3489" s="12" t="n">
        <v>40647</v>
      </c>
      <c r="C3489" t="n">
        <v>12853</v>
      </c>
      <c r="D3489" t="n">
        <v>16</v>
      </c>
      <c r="E3489" t="n">
        <v>114</v>
      </c>
      <c r="F3489" s="9" t="n">
        <v>328.1</v>
      </c>
    </row>
    <row r="3490">
      <c r="A3490" t="n">
        <v>550125</v>
      </c>
      <c r="B3490" s="12" t="n">
        <v>40647</v>
      </c>
      <c r="C3490" t="n">
        <v>13317</v>
      </c>
      <c r="D3490" t="n">
        <v>23</v>
      </c>
      <c r="E3490" t="n">
        <v>215</v>
      </c>
      <c r="F3490" s="9" t="n">
        <v>444.63</v>
      </c>
    </row>
    <row r="3491">
      <c r="A3491" t="n">
        <v>550126</v>
      </c>
      <c r="B3491" s="12" t="n">
        <v>40647</v>
      </c>
      <c r="C3491" t="n">
        <v>12853</v>
      </c>
      <c r="D3491" t="n">
        <v>6</v>
      </c>
      <c r="E3491" t="n">
        <v>74</v>
      </c>
      <c r="F3491" s="9" t="n">
        <v>129.5</v>
      </c>
    </row>
    <row r="3492">
      <c r="A3492" t="n">
        <v>550129</v>
      </c>
      <c r="B3492" s="12" t="n">
        <v>40647</v>
      </c>
      <c r="C3492" t="n">
        <v>13001</v>
      </c>
      <c r="D3492" t="n">
        <v>18</v>
      </c>
      <c r="E3492" t="n">
        <v>317</v>
      </c>
      <c r="F3492" s="9" t="n">
        <v>636.45</v>
      </c>
    </row>
    <row r="3493">
      <c r="A3493" t="n">
        <v>550130</v>
      </c>
      <c r="B3493" s="12" t="n">
        <v>40647</v>
      </c>
      <c r="C3493" t="n">
        <v>14390</v>
      </c>
      <c r="D3493" t="n">
        <v>55</v>
      </c>
      <c r="E3493" t="n">
        <v>206</v>
      </c>
      <c r="F3493" s="9" t="n">
        <v>501.38</v>
      </c>
    </row>
    <row r="3494">
      <c r="A3494" t="n">
        <v>550131</v>
      </c>
      <c r="B3494" s="12" t="n">
        <v>40647</v>
      </c>
      <c r="C3494" t="n">
        <v>15935</v>
      </c>
      <c r="D3494" t="n">
        <v>11</v>
      </c>
      <c r="E3494" t="n">
        <v>114</v>
      </c>
      <c r="F3494" s="9" t="n">
        <v>108.04</v>
      </c>
    </row>
    <row r="3495">
      <c r="A3495" t="n">
        <v>550132</v>
      </c>
      <c r="B3495" s="12" t="n">
        <v>40647</v>
      </c>
      <c r="C3495" t="n">
        <v>16933</v>
      </c>
      <c r="D3495" t="n">
        <v>20</v>
      </c>
      <c r="E3495" t="n">
        <v>127</v>
      </c>
      <c r="F3495" s="9" t="n">
        <v>224.73</v>
      </c>
    </row>
    <row r="3496">
      <c r="A3496" t="n">
        <v>550134</v>
      </c>
      <c r="B3496" s="12" t="n">
        <v>40647</v>
      </c>
      <c r="C3496" t="n">
        <v>16249</v>
      </c>
      <c r="D3496" t="n">
        <v>22</v>
      </c>
      <c r="E3496" t="n">
        <v>441</v>
      </c>
      <c r="F3496" s="9" t="n">
        <v>814.83</v>
      </c>
    </row>
    <row r="3497">
      <c r="A3497" t="n">
        <v>550135</v>
      </c>
      <c r="B3497" s="12" t="n">
        <v>40647</v>
      </c>
      <c r="C3497" t="n">
        <v>15769</v>
      </c>
      <c r="D3497" t="n">
        <v>2</v>
      </c>
      <c r="E3497" t="n">
        <v>360</v>
      </c>
      <c r="F3497" s="9" t="n">
        <v>1220.4</v>
      </c>
    </row>
    <row r="3498">
      <c r="A3498" t="n">
        <v>550136</v>
      </c>
      <c r="B3498" s="12" t="n">
        <v>40647</v>
      </c>
      <c r="C3498" t="n">
        <v>16957</v>
      </c>
      <c r="D3498" t="n">
        <v>12</v>
      </c>
      <c r="E3498" t="n">
        <v>108</v>
      </c>
      <c r="F3498" s="9" t="n">
        <v>301.8</v>
      </c>
    </row>
    <row r="3499">
      <c r="A3499" t="n">
        <v>550138</v>
      </c>
      <c r="B3499" s="12" t="n">
        <v>40647</v>
      </c>
      <c r="C3499" t="n">
        <v>12841</v>
      </c>
      <c r="D3499" t="n">
        <v>26</v>
      </c>
      <c r="E3499" t="n">
        <v>120</v>
      </c>
      <c r="F3499" s="9" t="n">
        <v>160.67</v>
      </c>
    </row>
    <row r="3500">
      <c r="A3500" t="n">
        <v>550144</v>
      </c>
      <c r="B3500" s="12" t="n">
        <v>40647</v>
      </c>
      <c r="C3500" t="n">
        <v>16520</v>
      </c>
      <c r="D3500" t="n">
        <v>54</v>
      </c>
      <c r="E3500" t="n">
        <v>139</v>
      </c>
      <c r="F3500" s="9" t="n">
        <v>297.16</v>
      </c>
    </row>
    <row r="3501">
      <c r="A3501" t="n">
        <v>550148</v>
      </c>
      <c r="B3501" s="12" t="n">
        <v>40647</v>
      </c>
      <c r="C3501" t="n">
        <v>16882</v>
      </c>
      <c r="D3501" t="n">
        <v>14</v>
      </c>
      <c r="E3501" t="n">
        <v>100</v>
      </c>
      <c r="F3501" s="9" t="n">
        <v>205.8</v>
      </c>
    </row>
    <row r="3502">
      <c r="A3502" t="n">
        <v>550149</v>
      </c>
      <c r="B3502" s="12" t="n">
        <v>40647</v>
      </c>
      <c r="C3502" t="n">
        <v>13069</v>
      </c>
      <c r="D3502" t="n">
        <v>21</v>
      </c>
      <c r="E3502" t="n">
        <v>214</v>
      </c>
      <c r="F3502" s="9" t="n">
        <v>330.34</v>
      </c>
    </row>
    <row r="3503">
      <c r="A3503" t="n">
        <v>550150</v>
      </c>
      <c r="B3503" s="12" t="n">
        <v>40647</v>
      </c>
      <c r="C3503" t="n">
        <v>15230</v>
      </c>
      <c r="D3503" t="n">
        <v>1</v>
      </c>
      <c r="E3503" t="n">
        <v>12</v>
      </c>
      <c r="F3503" s="9" t="n">
        <v>59.4</v>
      </c>
    </row>
    <row r="3504">
      <c r="A3504" t="n">
        <v>550151</v>
      </c>
      <c r="B3504" s="12" t="n">
        <v>40647</v>
      </c>
      <c r="C3504" t="n">
        <v>13089</v>
      </c>
      <c r="D3504" t="n">
        <v>1</v>
      </c>
      <c r="E3504" t="n">
        <v>11</v>
      </c>
      <c r="F3504" s="9" t="n">
        <v>140.25</v>
      </c>
    </row>
    <row r="3505">
      <c r="A3505" t="n">
        <v>550152</v>
      </c>
      <c r="B3505" s="12" t="n">
        <v>40647</v>
      </c>
      <c r="C3505" t="n">
        <v>17362</v>
      </c>
      <c r="D3505" t="n">
        <v>23</v>
      </c>
      <c r="E3505" t="n">
        <v>115</v>
      </c>
      <c r="F3505" s="9" t="n">
        <v>162.23</v>
      </c>
    </row>
    <row r="3506">
      <c r="A3506" t="n">
        <v>550154</v>
      </c>
      <c r="B3506" s="12" t="n">
        <v>40647</v>
      </c>
      <c r="C3506" t="n">
        <v>13069</v>
      </c>
      <c r="D3506" t="n">
        <v>3</v>
      </c>
      <c r="E3506" t="n">
        <v>35</v>
      </c>
      <c r="F3506" s="9" t="n">
        <v>103.25</v>
      </c>
    </row>
    <row r="3507">
      <c r="A3507" t="n">
        <v>550155</v>
      </c>
      <c r="B3507" s="12" t="n">
        <v>40647</v>
      </c>
      <c r="C3507" t="n">
        <v>14198</v>
      </c>
      <c r="D3507" t="n">
        <v>12</v>
      </c>
      <c r="E3507" t="n">
        <v>104</v>
      </c>
      <c r="F3507" s="9" t="n">
        <v>183.3</v>
      </c>
    </row>
    <row r="3508">
      <c r="A3508" t="n">
        <v>550156</v>
      </c>
      <c r="B3508" s="12" t="n">
        <v>40647</v>
      </c>
      <c r="C3508" t="n">
        <v>17381</v>
      </c>
      <c r="D3508" t="n">
        <v>4</v>
      </c>
      <c r="E3508" t="n">
        <v>600</v>
      </c>
      <c r="F3508" s="9" t="n">
        <v>501.12</v>
      </c>
    </row>
    <row r="3509">
      <c r="A3509" t="n">
        <v>550157</v>
      </c>
      <c r="B3509" s="12" t="n">
        <v>40647</v>
      </c>
      <c r="C3509" t="n">
        <v>16393</v>
      </c>
      <c r="D3509" t="n">
        <v>19</v>
      </c>
      <c r="E3509" t="n">
        <v>66</v>
      </c>
      <c r="F3509" s="9" t="n">
        <v>128.25</v>
      </c>
    </row>
    <row r="3510">
      <c r="A3510" t="n">
        <v>550158</v>
      </c>
      <c r="B3510" s="12" t="n">
        <v>40647</v>
      </c>
      <c r="C3510" t="n">
        <v>13989</v>
      </c>
      <c r="D3510" t="n">
        <v>23</v>
      </c>
      <c r="E3510" t="n">
        <v>869</v>
      </c>
      <c r="F3510" s="9" t="n">
        <v>896.67</v>
      </c>
    </row>
    <row r="3511">
      <c r="A3511" t="n">
        <v>550159</v>
      </c>
      <c r="B3511" s="12" t="n">
        <v>40647</v>
      </c>
      <c r="C3511" t="n">
        <v>14062</v>
      </c>
      <c r="D3511" t="n">
        <v>14</v>
      </c>
      <c r="E3511" t="n">
        <v>662</v>
      </c>
      <c r="F3511" s="9" t="n">
        <v>1420.98</v>
      </c>
    </row>
    <row r="3512">
      <c r="A3512" t="n">
        <v>550160</v>
      </c>
      <c r="B3512" s="12" t="n">
        <v>40647</v>
      </c>
      <c r="C3512" t="n">
        <v>17930</v>
      </c>
      <c r="D3512" t="n">
        <v>5</v>
      </c>
      <c r="E3512" t="n">
        <v>172</v>
      </c>
      <c r="F3512" s="9" t="n">
        <v>390.6</v>
      </c>
    </row>
    <row r="3513">
      <c r="A3513" t="n">
        <v>550161</v>
      </c>
      <c r="B3513" s="12" t="n">
        <v>40647</v>
      </c>
      <c r="C3513" t="n">
        <v>14154</v>
      </c>
      <c r="D3513" t="n">
        <v>19</v>
      </c>
      <c r="E3513" t="n">
        <v>114</v>
      </c>
      <c r="F3513" s="9" t="n">
        <v>419.74</v>
      </c>
    </row>
    <row r="3514">
      <c r="A3514" t="n">
        <v>550163</v>
      </c>
      <c r="B3514" s="12" t="n">
        <v>40647</v>
      </c>
      <c r="C3514" t="n">
        <v>14154</v>
      </c>
      <c r="D3514" t="n">
        <v>33</v>
      </c>
      <c r="E3514" t="n">
        <v>351</v>
      </c>
      <c r="F3514" s="9" t="n">
        <v>925.88</v>
      </c>
    </row>
    <row r="3515">
      <c r="A3515" t="n">
        <v>550164</v>
      </c>
      <c r="B3515" s="12" t="n">
        <v>40647</v>
      </c>
      <c r="C3515" t="n">
        <v>13590</v>
      </c>
      <c r="D3515" t="n">
        <v>8</v>
      </c>
      <c r="E3515" t="n">
        <v>338</v>
      </c>
      <c r="F3515" s="9" t="n">
        <v>301.42</v>
      </c>
    </row>
    <row r="3516">
      <c r="A3516" t="n">
        <v>550167</v>
      </c>
      <c r="B3516" s="12" t="n">
        <v>40647</v>
      </c>
      <c r="C3516" t="n">
        <v>14206</v>
      </c>
      <c r="D3516" t="n">
        <v>20</v>
      </c>
      <c r="E3516" t="n">
        <v>276</v>
      </c>
      <c r="F3516" s="9" t="n">
        <v>328.16</v>
      </c>
    </row>
    <row r="3517">
      <c r="A3517" t="n">
        <v>550169</v>
      </c>
      <c r="B3517" s="12" t="n">
        <v>40647</v>
      </c>
      <c r="C3517" t="n">
        <v>14482</v>
      </c>
      <c r="D3517" t="n">
        <v>15</v>
      </c>
      <c r="E3517" t="n">
        <v>111</v>
      </c>
      <c r="F3517" s="9" t="n">
        <v>238.1</v>
      </c>
    </row>
    <row r="3518">
      <c r="A3518" t="n">
        <v>550173</v>
      </c>
      <c r="B3518" s="12" t="n">
        <v>40647</v>
      </c>
      <c r="C3518" t="n">
        <v>15235</v>
      </c>
      <c r="D3518" t="n">
        <v>9</v>
      </c>
      <c r="E3518" t="n">
        <v>82</v>
      </c>
      <c r="F3518" s="9" t="n">
        <v>186.5</v>
      </c>
    </row>
    <row r="3519">
      <c r="A3519" t="n">
        <v>550179</v>
      </c>
      <c r="B3519" s="12" t="n">
        <v>40647</v>
      </c>
      <c r="C3519" t="n">
        <v>15220</v>
      </c>
      <c r="D3519" t="n">
        <v>13</v>
      </c>
      <c r="E3519" t="n">
        <v>116</v>
      </c>
      <c r="F3519" s="9" t="n">
        <v>195.68</v>
      </c>
    </row>
    <row r="3520">
      <c r="A3520" t="n">
        <v>550180</v>
      </c>
      <c r="B3520" s="12" t="n">
        <v>40647</v>
      </c>
      <c r="C3520" t="n">
        <v>14163</v>
      </c>
      <c r="D3520" t="n">
        <v>17</v>
      </c>
      <c r="E3520" t="n">
        <v>153</v>
      </c>
      <c r="F3520" s="9" t="n">
        <v>411.87</v>
      </c>
    </row>
    <row r="3521">
      <c r="A3521" t="n">
        <v>550182</v>
      </c>
      <c r="B3521" s="12" t="n">
        <v>40647</v>
      </c>
      <c r="C3521" t="n">
        <v>18198</v>
      </c>
      <c r="D3521" t="n">
        <v>6</v>
      </c>
      <c r="E3521" t="n">
        <v>248</v>
      </c>
      <c r="F3521" s="9" t="n">
        <v>331.28</v>
      </c>
    </row>
    <row r="3522">
      <c r="A3522" t="n">
        <v>550183</v>
      </c>
      <c r="B3522" s="12" t="n">
        <v>40647</v>
      </c>
      <c r="C3522" t="n">
        <v>14105</v>
      </c>
      <c r="D3522" t="n">
        <v>74</v>
      </c>
      <c r="E3522" t="n">
        <v>800</v>
      </c>
      <c r="F3522" s="9" t="n">
        <v>1266.23</v>
      </c>
    </row>
    <row r="3523">
      <c r="A3523" t="n">
        <v>550184</v>
      </c>
      <c r="B3523" s="12" t="n">
        <v>40647</v>
      </c>
      <c r="C3523" t="n">
        <v>17601</v>
      </c>
      <c r="D3523" t="n">
        <v>9</v>
      </c>
      <c r="E3523" t="n">
        <v>103</v>
      </c>
      <c r="F3523" s="9" t="n">
        <v>116.01</v>
      </c>
    </row>
    <row r="3524">
      <c r="A3524" t="n">
        <v>550185</v>
      </c>
      <c r="B3524" s="12" t="n">
        <v>40647</v>
      </c>
      <c r="C3524" t="n">
        <v>17142</v>
      </c>
      <c r="D3524" t="n">
        <v>15</v>
      </c>
      <c r="E3524" t="n">
        <v>81</v>
      </c>
      <c r="F3524" s="9" t="n">
        <v>579</v>
      </c>
    </row>
    <row r="3525">
      <c r="A3525" t="n">
        <v>550186</v>
      </c>
      <c r="B3525" s="12" t="n">
        <v>40647</v>
      </c>
      <c r="C3525" t="n">
        <v>14051</v>
      </c>
      <c r="D3525" t="n">
        <v>8</v>
      </c>
      <c r="E3525" t="n">
        <v>106</v>
      </c>
      <c r="F3525" s="9" t="n">
        <v>504.3</v>
      </c>
    </row>
    <row r="3526">
      <c r="A3526" t="n">
        <v>550189</v>
      </c>
      <c r="B3526" s="12" t="n">
        <v>40647</v>
      </c>
      <c r="C3526" t="n">
        <v>13230</v>
      </c>
      <c r="D3526" t="n">
        <v>23</v>
      </c>
      <c r="E3526" t="n">
        <v>59</v>
      </c>
      <c r="F3526" s="9" t="n">
        <v>233.12</v>
      </c>
    </row>
    <row r="3527">
      <c r="A3527" t="n">
        <v>550190</v>
      </c>
      <c r="B3527" s="12" t="n">
        <v>40647</v>
      </c>
      <c r="C3527" t="n">
        <v>15135</v>
      </c>
      <c r="D3527" t="n">
        <v>9</v>
      </c>
      <c r="E3527" t="n">
        <v>43</v>
      </c>
      <c r="F3527" s="9" t="n">
        <v>139.05</v>
      </c>
    </row>
    <row r="3528">
      <c r="A3528" t="n">
        <v>550191</v>
      </c>
      <c r="B3528" s="12" t="n">
        <v>40647</v>
      </c>
      <c r="C3528" t="n">
        <v>16806</v>
      </c>
      <c r="D3528" t="n">
        <v>18</v>
      </c>
      <c r="E3528" t="n">
        <v>106</v>
      </c>
      <c r="F3528" s="9" t="n">
        <v>227.5</v>
      </c>
    </row>
    <row r="3529">
      <c r="A3529" t="n">
        <v>550193</v>
      </c>
      <c r="B3529" s="12" t="n">
        <v>40648</v>
      </c>
      <c r="C3529" t="n">
        <v>13952</v>
      </c>
      <c r="D3529" t="n">
        <v>92</v>
      </c>
      <c r="E3529" t="n">
        <v>885</v>
      </c>
      <c r="F3529" s="9" t="n">
        <v>2042.76</v>
      </c>
    </row>
    <row r="3530">
      <c r="A3530" t="n">
        <v>550194</v>
      </c>
      <c r="B3530" s="12" t="n">
        <v>40648</v>
      </c>
      <c r="C3530" t="n">
        <v>15270</v>
      </c>
      <c r="D3530" t="n">
        <v>8</v>
      </c>
      <c r="E3530" t="n">
        <v>265</v>
      </c>
      <c r="F3530" s="9" t="n">
        <v>300.25</v>
      </c>
    </row>
    <row r="3531">
      <c r="A3531" t="n">
        <v>550196</v>
      </c>
      <c r="B3531" s="12" t="n">
        <v>40648</v>
      </c>
      <c r="C3531" t="n">
        <v>14796</v>
      </c>
      <c r="D3531" t="n">
        <v>63</v>
      </c>
      <c r="E3531" t="n">
        <v>243</v>
      </c>
      <c r="F3531" s="9" t="n">
        <v>420.98</v>
      </c>
    </row>
    <row r="3532">
      <c r="A3532" t="n">
        <v>550197</v>
      </c>
      <c r="B3532" s="12" t="n">
        <v>40648</v>
      </c>
      <c r="C3532" t="n">
        <v>15581</v>
      </c>
      <c r="D3532" t="n">
        <v>4</v>
      </c>
      <c r="E3532" t="n">
        <v>8</v>
      </c>
      <c r="F3532" s="9" t="n">
        <v>39.6</v>
      </c>
    </row>
    <row r="3533">
      <c r="A3533" t="n">
        <v>550198</v>
      </c>
      <c r="B3533" s="12" t="n">
        <v>40648</v>
      </c>
      <c r="C3533" t="n">
        <v>13120</v>
      </c>
      <c r="D3533" t="n">
        <v>1</v>
      </c>
      <c r="E3533" t="n">
        <v>12</v>
      </c>
      <c r="F3533" s="9" t="n">
        <v>30.6</v>
      </c>
    </row>
    <row r="3534">
      <c r="A3534" t="n">
        <v>550199</v>
      </c>
      <c r="B3534" s="12" t="n">
        <v>40648</v>
      </c>
      <c r="C3534" t="n">
        <v>16523</v>
      </c>
      <c r="D3534" t="n">
        <v>18</v>
      </c>
      <c r="E3534" t="n">
        <v>242</v>
      </c>
      <c r="F3534" s="9" t="n">
        <v>397.5</v>
      </c>
    </row>
    <row r="3535">
      <c r="A3535" t="n">
        <v>550200</v>
      </c>
      <c r="B3535" s="12" t="n">
        <v>40648</v>
      </c>
      <c r="C3535" t="n">
        <v>16523</v>
      </c>
      <c r="D3535" t="n">
        <v>2</v>
      </c>
      <c r="E3535" t="n">
        <v>16</v>
      </c>
      <c r="F3535" s="9" t="n">
        <v>64.2</v>
      </c>
    </row>
    <row r="3536">
      <c r="A3536" t="n">
        <v>550202</v>
      </c>
      <c r="B3536" s="12" t="n">
        <v>40648</v>
      </c>
      <c r="C3536" t="n">
        <v>13090</v>
      </c>
      <c r="D3536" t="n">
        <v>19</v>
      </c>
      <c r="E3536" t="n">
        <v>166</v>
      </c>
      <c r="F3536" s="9" t="n">
        <v>760.1</v>
      </c>
    </row>
    <row r="3537">
      <c r="A3537" t="n">
        <v>550216</v>
      </c>
      <c r="B3537" s="12" t="n">
        <v>40648</v>
      </c>
      <c r="C3537" t="n">
        <v>13516</v>
      </c>
      <c r="D3537" t="n">
        <v>7</v>
      </c>
      <c r="E3537" t="n">
        <v>56</v>
      </c>
      <c r="F3537" s="9" t="n">
        <v>146</v>
      </c>
    </row>
    <row r="3538">
      <c r="A3538" t="n">
        <v>550218</v>
      </c>
      <c r="B3538" s="12" t="n">
        <v>40648</v>
      </c>
      <c r="C3538" t="n">
        <v>14408</v>
      </c>
      <c r="D3538" t="n">
        <v>7</v>
      </c>
      <c r="E3538" t="n">
        <v>190</v>
      </c>
      <c r="F3538" s="9" t="n">
        <v>354.84</v>
      </c>
    </row>
    <row r="3539">
      <c r="A3539" t="n">
        <v>550242</v>
      </c>
      <c r="B3539" s="12" t="n">
        <v>40648</v>
      </c>
      <c r="C3539" t="n">
        <v>13117</v>
      </c>
      <c r="D3539" t="n">
        <v>8</v>
      </c>
      <c r="E3539" t="n">
        <v>100</v>
      </c>
      <c r="F3539" s="9" t="n">
        <v>65.28</v>
      </c>
    </row>
    <row r="3540">
      <c r="A3540" t="n">
        <v>550250</v>
      </c>
      <c r="B3540" s="12" t="n">
        <v>40648</v>
      </c>
      <c r="C3540" t="n">
        <v>18171</v>
      </c>
      <c r="D3540" t="n">
        <v>12</v>
      </c>
      <c r="E3540" t="n">
        <v>86</v>
      </c>
      <c r="F3540" s="9" t="n">
        <v>224.14</v>
      </c>
    </row>
    <row r="3541">
      <c r="A3541" t="n">
        <v>550251</v>
      </c>
      <c r="B3541" s="12" t="n">
        <v>40648</v>
      </c>
      <c r="C3541" t="n">
        <v>14323</v>
      </c>
      <c r="D3541" t="n">
        <v>19</v>
      </c>
      <c r="E3541" t="n">
        <v>222</v>
      </c>
      <c r="F3541" s="9" t="n">
        <v>299.82</v>
      </c>
    </row>
    <row r="3542">
      <c r="A3542" t="n">
        <v>550255</v>
      </c>
      <c r="B3542" s="12" t="n">
        <v>40648</v>
      </c>
      <c r="C3542" t="n">
        <v>13468</v>
      </c>
      <c r="D3542" t="n">
        <v>9</v>
      </c>
      <c r="E3542" t="n">
        <v>66</v>
      </c>
      <c r="F3542" s="9" t="n">
        <v>190.98</v>
      </c>
    </row>
    <row r="3543">
      <c r="A3543" t="n">
        <v>550264</v>
      </c>
      <c r="B3543" s="12" t="n">
        <v>40648</v>
      </c>
      <c r="C3543" t="n">
        <v>13426</v>
      </c>
      <c r="D3543" t="n">
        <v>11</v>
      </c>
      <c r="E3543" t="n">
        <v>108</v>
      </c>
      <c r="F3543" s="9" t="n">
        <v>339.2</v>
      </c>
    </row>
    <row r="3544">
      <c r="A3544" t="n">
        <v>550265</v>
      </c>
      <c r="B3544" s="12" t="n">
        <v>40648</v>
      </c>
      <c r="C3544" t="n">
        <v>17572</v>
      </c>
      <c r="D3544" t="n">
        <v>4</v>
      </c>
      <c r="E3544" t="n">
        <v>32</v>
      </c>
      <c r="F3544" s="9" t="n">
        <v>81.40000000000001</v>
      </c>
    </row>
    <row r="3545">
      <c r="A3545" t="n">
        <v>550272</v>
      </c>
      <c r="B3545" s="12" t="n">
        <v>40648</v>
      </c>
      <c r="C3545" t="n">
        <v>18079</v>
      </c>
      <c r="D3545" t="n">
        <v>29</v>
      </c>
      <c r="E3545" t="n">
        <v>3843</v>
      </c>
      <c r="F3545" s="9" t="n">
        <v>1612.83</v>
      </c>
    </row>
    <row r="3546">
      <c r="A3546" t="n">
        <v>550274</v>
      </c>
      <c r="B3546" s="12" t="n">
        <v>40648</v>
      </c>
      <c r="C3546" t="n">
        <v>15498</v>
      </c>
      <c r="D3546" t="n">
        <v>23</v>
      </c>
      <c r="E3546" t="n">
        <v>190</v>
      </c>
      <c r="F3546" s="9" t="n">
        <v>344.4</v>
      </c>
    </row>
    <row r="3547">
      <c r="A3547" t="n">
        <v>550275</v>
      </c>
      <c r="B3547" s="12" t="n">
        <v>40648</v>
      </c>
      <c r="C3547" t="n">
        <v>13993</v>
      </c>
      <c r="D3547" t="n">
        <v>15</v>
      </c>
      <c r="E3547" t="n">
        <v>114</v>
      </c>
      <c r="F3547" s="9" t="n">
        <v>278.22</v>
      </c>
    </row>
    <row r="3548">
      <c r="A3548" t="n">
        <v>550276</v>
      </c>
      <c r="B3548" s="12" t="n">
        <v>40648</v>
      </c>
      <c r="C3548" t="n">
        <v>12989</v>
      </c>
      <c r="D3548" t="n">
        <v>3</v>
      </c>
      <c r="E3548" t="n">
        <v>68</v>
      </c>
      <c r="F3548" s="9" t="n">
        <v>277.56</v>
      </c>
    </row>
    <row r="3549">
      <c r="A3549" t="n">
        <v>550279</v>
      </c>
      <c r="B3549" s="12" t="n">
        <v>40648</v>
      </c>
      <c r="C3549" t="n">
        <v>14700</v>
      </c>
      <c r="D3549" t="n">
        <v>40</v>
      </c>
      <c r="E3549" t="n">
        <v>321</v>
      </c>
      <c r="F3549" s="9" t="n">
        <v>721.55</v>
      </c>
    </row>
    <row r="3550">
      <c r="A3550" t="n">
        <v>550280</v>
      </c>
      <c r="B3550" s="12" t="n">
        <v>40648</v>
      </c>
      <c r="C3550" t="n">
        <v>13048</v>
      </c>
      <c r="D3550" t="n">
        <v>36</v>
      </c>
      <c r="E3550" t="n">
        <v>306</v>
      </c>
      <c r="F3550" s="9" t="n">
        <v>445.81</v>
      </c>
    </row>
    <row r="3551">
      <c r="A3551" t="n">
        <v>550282</v>
      </c>
      <c r="B3551" s="12" t="n">
        <v>40648</v>
      </c>
      <c r="C3551" t="n">
        <v>16686</v>
      </c>
      <c r="D3551" t="n">
        <v>9</v>
      </c>
      <c r="E3551" t="n">
        <v>80</v>
      </c>
      <c r="F3551" s="9" t="n">
        <v>141.68</v>
      </c>
    </row>
    <row r="3552">
      <c r="A3552" t="n">
        <v>550283</v>
      </c>
      <c r="B3552" s="12" t="n">
        <v>40648</v>
      </c>
      <c r="C3552" t="n">
        <v>18094</v>
      </c>
      <c r="D3552" t="n">
        <v>19</v>
      </c>
      <c r="E3552" t="n">
        <v>440</v>
      </c>
      <c r="F3552" s="9" t="n">
        <v>639.48</v>
      </c>
    </row>
    <row r="3553">
      <c r="A3553" t="n">
        <v>550285</v>
      </c>
      <c r="B3553" s="12" t="n">
        <v>40648</v>
      </c>
      <c r="C3553" t="n">
        <v>15249</v>
      </c>
      <c r="D3553" t="n">
        <v>18</v>
      </c>
      <c r="E3553" t="n">
        <v>148</v>
      </c>
      <c r="F3553" s="9" t="n">
        <v>327.2</v>
      </c>
    </row>
    <row r="3554">
      <c r="A3554" t="n">
        <v>550286</v>
      </c>
      <c r="B3554" s="12" t="n">
        <v>40648</v>
      </c>
      <c r="C3554" t="n">
        <v>15027</v>
      </c>
      <c r="D3554" t="n">
        <v>8</v>
      </c>
      <c r="E3554" t="n">
        <v>140</v>
      </c>
      <c r="F3554" s="9" t="n">
        <v>341.4</v>
      </c>
    </row>
    <row r="3555">
      <c r="A3555" t="n">
        <v>550287</v>
      </c>
      <c r="B3555" s="12" t="n">
        <v>40648</v>
      </c>
      <c r="C3555" t="n">
        <v>14211</v>
      </c>
      <c r="D3555" t="n">
        <v>9</v>
      </c>
      <c r="E3555" t="n">
        <v>73</v>
      </c>
      <c r="F3555" s="9" t="n">
        <v>138.79</v>
      </c>
    </row>
    <row r="3556">
      <c r="A3556" t="n">
        <v>550288</v>
      </c>
      <c r="B3556" s="12" t="n">
        <v>40648</v>
      </c>
      <c r="C3556" t="n">
        <v>17367</v>
      </c>
      <c r="D3556" t="n">
        <v>33</v>
      </c>
      <c r="E3556" t="n">
        <v>149</v>
      </c>
      <c r="F3556" s="9" t="n">
        <v>167.55</v>
      </c>
    </row>
    <row r="3557">
      <c r="A3557" t="n">
        <v>550289</v>
      </c>
      <c r="B3557" s="12" t="n">
        <v>40648</v>
      </c>
      <c r="C3557" t="n">
        <v>13880</v>
      </c>
      <c r="D3557" t="n">
        <v>18</v>
      </c>
      <c r="E3557" t="n">
        <v>193</v>
      </c>
      <c r="F3557" s="9" t="n">
        <v>291.63</v>
      </c>
    </row>
    <row r="3558">
      <c r="A3558" t="n">
        <v>550290</v>
      </c>
      <c r="B3558" s="12" t="n">
        <v>40648</v>
      </c>
      <c r="C3558" t="n">
        <v>15246</v>
      </c>
      <c r="D3558" t="n">
        <v>21</v>
      </c>
      <c r="E3558" t="n">
        <v>161</v>
      </c>
      <c r="F3558" s="9" t="n">
        <v>328.15</v>
      </c>
    </row>
    <row r="3559">
      <c r="A3559" t="n">
        <v>550291</v>
      </c>
      <c r="B3559" s="12" t="n">
        <v>40648</v>
      </c>
      <c r="C3559" t="n">
        <v>13720</v>
      </c>
      <c r="D3559" t="n">
        <v>9</v>
      </c>
      <c r="E3559" t="n">
        <v>46</v>
      </c>
      <c r="F3559" s="9" t="n">
        <v>165.9</v>
      </c>
    </row>
    <row r="3560">
      <c r="A3560" t="n">
        <v>550292</v>
      </c>
      <c r="B3560" s="12" t="n">
        <v>40648</v>
      </c>
      <c r="C3560" t="n">
        <v>14527</v>
      </c>
      <c r="D3560" t="n">
        <v>7</v>
      </c>
      <c r="E3560" t="n">
        <v>11</v>
      </c>
      <c r="F3560" s="9" t="n">
        <v>58.85</v>
      </c>
    </row>
    <row r="3561">
      <c r="A3561" t="n">
        <v>550296</v>
      </c>
      <c r="B3561" s="12" t="n">
        <v>40648</v>
      </c>
      <c r="C3561" t="n">
        <v>13742</v>
      </c>
      <c r="D3561" t="n">
        <v>17</v>
      </c>
      <c r="E3561" t="n">
        <v>109</v>
      </c>
      <c r="F3561" s="9" t="n">
        <v>172.72</v>
      </c>
    </row>
    <row r="3562">
      <c r="A3562" t="n">
        <v>550297</v>
      </c>
      <c r="B3562" s="12" t="n">
        <v>40648</v>
      </c>
      <c r="C3562" t="n">
        <v>14056</v>
      </c>
      <c r="D3562" t="n">
        <v>41</v>
      </c>
      <c r="E3562" t="n">
        <v>217</v>
      </c>
      <c r="F3562" s="9" t="n">
        <v>321.83</v>
      </c>
    </row>
    <row r="3563">
      <c r="A3563" t="n">
        <v>550298</v>
      </c>
      <c r="B3563" s="12" t="n">
        <v>40648</v>
      </c>
      <c r="C3563" t="n">
        <v>17346</v>
      </c>
      <c r="D3563" t="n">
        <v>38</v>
      </c>
      <c r="E3563" t="n">
        <v>155</v>
      </c>
      <c r="F3563" s="9" t="n">
        <v>223.42</v>
      </c>
    </row>
    <row r="3564">
      <c r="A3564" t="n">
        <v>550299</v>
      </c>
      <c r="B3564" s="12" t="n">
        <v>40648</v>
      </c>
      <c r="C3564" t="n">
        <v>17389</v>
      </c>
      <c r="D3564" t="n">
        <v>23</v>
      </c>
      <c r="E3564" t="n">
        <v>732</v>
      </c>
      <c r="F3564" s="9" t="n">
        <v>2945.5</v>
      </c>
    </row>
    <row r="3565">
      <c r="A3565" t="n">
        <v>550301</v>
      </c>
      <c r="B3565" s="12" t="n">
        <v>40650</v>
      </c>
      <c r="C3565" t="n">
        <v>17243</v>
      </c>
      <c r="D3565" t="n">
        <v>15</v>
      </c>
      <c r="E3565" t="n">
        <v>164</v>
      </c>
      <c r="F3565" s="9" t="n">
        <v>323.25</v>
      </c>
    </row>
    <row r="3566">
      <c r="A3566" t="n">
        <v>550303</v>
      </c>
      <c r="B3566" s="12" t="n">
        <v>40650</v>
      </c>
      <c r="C3566" t="n">
        <v>18213</v>
      </c>
      <c r="D3566" t="n">
        <v>15</v>
      </c>
      <c r="E3566" t="n">
        <v>232</v>
      </c>
      <c r="F3566" s="9" t="n">
        <v>232.48</v>
      </c>
    </row>
    <row r="3567">
      <c r="A3567" t="n">
        <v>550304</v>
      </c>
      <c r="B3567" s="12" t="n">
        <v>40650</v>
      </c>
      <c r="C3567" t="n">
        <v>14092</v>
      </c>
      <c r="D3567" t="n">
        <v>17</v>
      </c>
      <c r="E3567" t="n">
        <v>219</v>
      </c>
      <c r="F3567" s="9" t="n">
        <v>311.38</v>
      </c>
    </row>
    <row r="3568">
      <c r="A3568" t="n">
        <v>550305</v>
      </c>
      <c r="B3568" s="12" t="n">
        <v>40650</v>
      </c>
      <c r="C3568" t="n">
        <v>17920</v>
      </c>
      <c r="D3568" t="n">
        <v>25</v>
      </c>
      <c r="E3568" t="n">
        <v>560</v>
      </c>
      <c r="F3568" s="9" t="n">
        <v>417.93</v>
      </c>
    </row>
    <row r="3569">
      <c r="A3569" t="n">
        <v>550307</v>
      </c>
      <c r="B3569" s="12" t="n">
        <v>40650</v>
      </c>
      <c r="C3569" t="n">
        <v>13854</v>
      </c>
      <c r="D3569" t="n">
        <v>4</v>
      </c>
      <c r="E3569" t="n">
        <v>80</v>
      </c>
      <c r="F3569" s="9" t="n">
        <v>308.64</v>
      </c>
    </row>
    <row r="3570">
      <c r="A3570" t="n">
        <v>550308</v>
      </c>
      <c r="B3570" s="12" t="n">
        <v>40650</v>
      </c>
      <c r="C3570" t="n">
        <v>17029</v>
      </c>
      <c r="D3570" t="n">
        <v>1</v>
      </c>
      <c r="E3570" t="n">
        <v>200</v>
      </c>
      <c r="F3570" s="9" t="n">
        <v>358</v>
      </c>
    </row>
    <row r="3571">
      <c r="A3571" t="n">
        <v>550309</v>
      </c>
      <c r="B3571" s="12" t="n">
        <v>40650</v>
      </c>
      <c r="C3571" t="n">
        <v>13220</v>
      </c>
      <c r="D3571" t="n">
        <v>1</v>
      </c>
      <c r="E3571" t="n">
        <v>12</v>
      </c>
      <c r="F3571" s="9" t="n">
        <v>83.40000000000001</v>
      </c>
    </row>
    <row r="3572">
      <c r="A3572" t="n">
        <v>550310</v>
      </c>
      <c r="B3572" s="12" t="n">
        <v>40650</v>
      </c>
      <c r="C3572" t="n">
        <v>15985</v>
      </c>
      <c r="D3572" t="n">
        <v>27</v>
      </c>
      <c r="E3572" t="n">
        <v>878</v>
      </c>
      <c r="F3572" s="9" t="n">
        <v>899.58</v>
      </c>
    </row>
    <row r="3573">
      <c r="A3573" t="n">
        <v>550311</v>
      </c>
      <c r="B3573" s="12" t="n">
        <v>40650</v>
      </c>
      <c r="C3573" t="n">
        <v>16728</v>
      </c>
      <c r="D3573" t="n">
        <v>29</v>
      </c>
      <c r="E3573" t="n">
        <v>50</v>
      </c>
      <c r="F3573" s="9" t="n">
        <v>102.44</v>
      </c>
    </row>
    <row r="3574">
      <c r="A3574" t="n">
        <v>550312</v>
      </c>
      <c r="B3574" s="12" t="n">
        <v>40650</v>
      </c>
      <c r="C3574" t="n">
        <v>13089</v>
      </c>
      <c r="D3574" t="n">
        <v>16</v>
      </c>
      <c r="E3574" t="n">
        <v>349</v>
      </c>
      <c r="F3574" s="9" t="n">
        <v>364.32</v>
      </c>
    </row>
    <row r="3575">
      <c r="A3575" t="n">
        <v>550314</v>
      </c>
      <c r="B3575" s="12" t="n">
        <v>40650</v>
      </c>
      <c r="C3575" t="n">
        <v>16905</v>
      </c>
      <c r="D3575" t="n">
        <v>18</v>
      </c>
      <c r="E3575" t="n">
        <v>79</v>
      </c>
      <c r="F3575" s="9" t="n">
        <v>218.55</v>
      </c>
    </row>
    <row r="3576">
      <c r="A3576" t="n">
        <v>550315</v>
      </c>
      <c r="B3576" s="12" t="n">
        <v>40650</v>
      </c>
      <c r="C3576" t="n">
        <v>17990</v>
      </c>
      <c r="D3576" t="n">
        <v>17</v>
      </c>
      <c r="E3576" t="n">
        <v>290</v>
      </c>
      <c r="F3576" s="9" t="n">
        <v>314.84</v>
      </c>
    </row>
    <row r="3577">
      <c r="A3577" t="n">
        <v>550316</v>
      </c>
      <c r="B3577" s="12" t="n">
        <v>40650</v>
      </c>
      <c r="C3577" t="n">
        <v>16193</v>
      </c>
      <c r="D3577" t="n">
        <v>19</v>
      </c>
      <c r="E3577" t="n">
        <v>219</v>
      </c>
      <c r="F3577" s="9" t="n">
        <v>314.45</v>
      </c>
    </row>
    <row r="3578">
      <c r="A3578" t="n">
        <v>550317</v>
      </c>
      <c r="B3578" s="12" t="n">
        <v>40650</v>
      </c>
      <c r="C3578" t="n">
        <v>15172</v>
      </c>
      <c r="D3578" t="n">
        <v>25</v>
      </c>
      <c r="E3578" t="n">
        <v>194</v>
      </c>
      <c r="F3578" s="9" t="n">
        <v>346.4</v>
      </c>
    </row>
    <row r="3579">
      <c r="A3579" t="n">
        <v>550318</v>
      </c>
      <c r="B3579" s="12" t="n">
        <v>40650</v>
      </c>
      <c r="C3579" t="n">
        <v>16085</v>
      </c>
      <c r="D3579" t="n">
        <v>29</v>
      </c>
      <c r="E3579" t="n">
        <v>129</v>
      </c>
      <c r="F3579" s="9" t="n">
        <v>143.69</v>
      </c>
    </row>
    <row r="3580">
      <c r="A3580" t="n">
        <v>550319</v>
      </c>
      <c r="B3580" s="12" t="n">
        <v>40650</v>
      </c>
      <c r="C3580" t="n">
        <v>14524</v>
      </c>
      <c r="D3580" t="n">
        <v>14</v>
      </c>
      <c r="E3580" t="n">
        <v>55</v>
      </c>
      <c r="F3580" s="9" t="n">
        <v>133.61</v>
      </c>
    </row>
    <row r="3581">
      <c r="A3581" t="n">
        <v>550320</v>
      </c>
      <c r="B3581" s="12" t="n">
        <v>40650</v>
      </c>
      <c r="C3581" t="n">
        <v>12748</v>
      </c>
      <c r="D3581" t="n">
        <v>83</v>
      </c>
      <c r="E3581" t="n">
        <v>342</v>
      </c>
      <c r="F3581" s="9" t="n">
        <v>590.47</v>
      </c>
    </row>
    <row r="3582">
      <c r="A3582" t="n">
        <v>550321</v>
      </c>
      <c r="B3582" s="12" t="n">
        <v>40650</v>
      </c>
      <c r="C3582" t="n">
        <v>16770</v>
      </c>
      <c r="D3582" t="n">
        <v>36</v>
      </c>
      <c r="E3582" t="n">
        <v>63</v>
      </c>
      <c r="F3582" s="9" t="n">
        <v>121.63</v>
      </c>
    </row>
    <row r="3583">
      <c r="A3583" t="n">
        <v>550322</v>
      </c>
      <c r="B3583" s="12" t="n">
        <v>40650</v>
      </c>
      <c r="C3583" t="n">
        <v>14524</v>
      </c>
      <c r="D3583" t="n">
        <v>30</v>
      </c>
      <c r="E3583" t="n">
        <v>48</v>
      </c>
      <c r="F3583" s="9" t="n">
        <v>150.07</v>
      </c>
    </row>
    <row r="3584">
      <c r="A3584" t="n">
        <v>550323</v>
      </c>
      <c r="B3584" s="12" t="n">
        <v>40650</v>
      </c>
      <c r="C3584" t="n">
        <v>13692</v>
      </c>
      <c r="D3584" t="n">
        <v>31</v>
      </c>
      <c r="E3584" t="n">
        <v>734</v>
      </c>
      <c r="F3584" s="9" t="n">
        <v>856.63</v>
      </c>
    </row>
    <row r="3585">
      <c r="A3585" t="n">
        <v>550324</v>
      </c>
      <c r="B3585" s="12" t="n">
        <v>40650</v>
      </c>
      <c r="C3585" t="n">
        <v>12997</v>
      </c>
      <c r="D3585" t="n">
        <v>18</v>
      </c>
      <c r="E3585" t="n">
        <v>185</v>
      </c>
      <c r="F3585" s="9" t="n">
        <v>302.92</v>
      </c>
    </row>
    <row r="3586">
      <c r="A3586" t="n">
        <v>550325</v>
      </c>
      <c r="B3586" s="12" t="n">
        <v>40650</v>
      </c>
      <c r="C3586" t="n">
        <v>15745</v>
      </c>
      <c r="D3586" t="n">
        <v>18</v>
      </c>
      <c r="E3586" t="n">
        <v>127</v>
      </c>
      <c r="F3586" s="9" t="n">
        <v>302.85</v>
      </c>
    </row>
    <row r="3587">
      <c r="A3587" t="n">
        <v>550326</v>
      </c>
      <c r="B3587" s="12" t="n">
        <v>40650</v>
      </c>
      <c r="C3587" t="n">
        <v>14532</v>
      </c>
      <c r="D3587" t="n">
        <v>20</v>
      </c>
      <c r="E3587" t="n">
        <v>166</v>
      </c>
      <c r="F3587" s="9" t="n">
        <v>140.55</v>
      </c>
    </row>
    <row r="3588">
      <c r="A3588" t="n">
        <v>550327</v>
      </c>
      <c r="B3588" s="12" t="n">
        <v>40650</v>
      </c>
      <c r="C3588" t="n">
        <v>12878</v>
      </c>
      <c r="D3588" t="n">
        <v>28</v>
      </c>
      <c r="E3588" t="n">
        <v>335</v>
      </c>
      <c r="F3588" s="9" t="n">
        <v>539.8099999999999</v>
      </c>
    </row>
    <row r="3589">
      <c r="A3589" t="n">
        <v>550328</v>
      </c>
      <c r="B3589" s="12" t="n">
        <v>40650</v>
      </c>
      <c r="C3589" t="n">
        <v>17582</v>
      </c>
      <c r="D3589" t="n">
        <v>29</v>
      </c>
      <c r="E3589" t="n">
        <v>123</v>
      </c>
      <c r="F3589" s="9" t="n">
        <v>175.27</v>
      </c>
    </row>
    <row r="3590">
      <c r="A3590" t="n">
        <v>550329</v>
      </c>
      <c r="B3590" s="12" t="n">
        <v>40650</v>
      </c>
      <c r="C3590" t="n">
        <v>13951</v>
      </c>
      <c r="D3590" t="n">
        <v>20</v>
      </c>
      <c r="E3590" t="n">
        <v>175</v>
      </c>
      <c r="F3590" s="9" t="n">
        <v>303.49</v>
      </c>
    </row>
    <row r="3591">
      <c r="A3591" t="n">
        <v>550330</v>
      </c>
      <c r="B3591" s="12" t="n">
        <v>40650</v>
      </c>
      <c r="C3591" t="n">
        <v>15827</v>
      </c>
      <c r="D3591" t="n">
        <v>3</v>
      </c>
      <c r="E3591" t="n">
        <v>36</v>
      </c>
      <c r="F3591" s="9" t="n">
        <v>63.36</v>
      </c>
    </row>
    <row r="3592">
      <c r="A3592" t="n">
        <v>550331</v>
      </c>
      <c r="B3592" s="12" t="n">
        <v>40650</v>
      </c>
      <c r="C3592" t="n">
        <v>15555</v>
      </c>
      <c r="D3592" t="n">
        <v>88</v>
      </c>
      <c r="E3592" t="n">
        <v>238</v>
      </c>
      <c r="F3592" s="9" t="n">
        <v>281.46</v>
      </c>
    </row>
    <row r="3593">
      <c r="A3593" t="n">
        <v>550332</v>
      </c>
      <c r="B3593" s="12" t="n">
        <v>40650</v>
      </c>
      <c r="C3593" t="n">
        <v>13474</v>
      </c>
      <c r="D3593" t="n">
        <v>62</v>
      </c>
      <c r="E3593" t="n">
        <v>129</v>
      </c>
      <c r="F3593" s="9" t="n">
        <v>226.84</v>
      </c>
    </row>
    <row r="3594">
      <c r="A3594" t="n">
        <v>550333</v>
      </c>
      <c r="B3594" s="12" t="n">
        <v>40650</v>
      </c>
      <c r="C3594" t="n">
        <v>15410</v>
      </c>
      <c r="D3594" t="n">
        <v>22</v>
      </c>
      <c r="E3594" t="n">
        <v>164</v>
      </c>
      <c r="F3594" s="9" t="n">
        <v>456.2</v>
      </c>
    </row>
    <row r="3595">
      <c r="A3595" t="n">
        <v>550334</v>
      </c>
      <c r="B3595" s="12" t="n">
        <v>40650</v>
      </c>
      <c r="C3595" t="n">
        <v>17320</v>
      </c>
      <c r="D3595" t="n">
        <v>26</v>
      </c>
      <c r="E3595" t="n">
        <v>256</v>
      </c>
      <c r="F3595" s="9" t="n">
        <v>459.18</v>
      </c>
    </row>
    <row r="3596">
      <c r="A3596" t="n">
        <v>550335</v>
      </c>
      <c r="B3596" s="12" t="n">
        <v>40650</v>
      </c>
      <c r="C3596" t="n">
        <v>15535</v>
      </c>
      <c r="D3596" t="n">
        <v>12</v>
      </c>
      <c r="E3596" t="n">
        <v>15</v>
      </c>
      <c r="F3596" s="9" t="n">
        <v>118.85</v>
      </c>
    </row>
    <row r="3597">
      <c r="A3597" t="n">
        <v>550336</v>
      </c>
      <c r="B3597" s="12" t="n">
        <v>40650</v>
      </c>
      <c r="C3597" t="n">
        <v>13089</v>
      </c>
      <c r="D3597" t="n">
        <v>9</v>
      </c>
      <c r="E3597" t="n">
        <v>98</v>
      </c>
      <c r="F3597" s="9" t="n">
        <v>246.74</v>
      </c>
    </row>
    <row r="3598">
      <c r="A3598" t="n">
        <v>550337</v>
      </c>
      <c r="B3598" s="12" t="n">
        <v>40650</v>
      </c>
      <c r="C3598" t="n">
        <v>18037</v>
      </c>
      <c r="D3598" t="n">
        <v>1</v>
      </c>
      <c r="E3598" t="n">
        <v>1</v>
      </c>
      <c r="F3598" s="9" t="n">
        <v>2.1</v>
      </c>
    </row>
    <row r="3599">
      <c r="A3599" t="n">
        <v>550339</v>
      </c>
      <c r="B3599" s="12" t="n">
        <v>40650</v>
      </c>
      <c r="C3599" t="n">
        <v>17697</v>
      </c>
      <c r="D3599" t="n">
        <v>19</v>
      </c>
      <c r="E3599" t="n">
        <v>93</v>
      </c>
      <c r="F3599" s="9" t="n">
        <v>338.95</v>
      </c>
    </row>
    <row r="3600">
      <c r="A3600" t="n">
        <v>550340</v>
      </c>
      <c r="B3600" s="12" t="n">
        <v>40650</v>
      </c>
      <c r="C3600" t="n">
        <v>13695</v>
      </c>
      <c r="D3600" t="n">
        <v>5</v>
      </c>
      <c r="E3600" t="n">
        <v>50</v>
      </c>
      <c r="F3600" s="9" t="n">
        <v>71.42</v>
      </c>
    </row>
    <row r="3601">
      <c r="A3601" t="n">
        <v>550341</v>
      </c>
      <c r="B3601" s="12" t="n">
        <v>40650</v>
      </c>
      <c r="C3601" t="n">
        <v>13018</v>
      </c>
      <c r="D3601" t="n">
        <v>19</v>
      </c>
      <c r="E3601" t="n">
        <v>210</v>
      </c>
      <c r="F3601" s="9" t="n">
        <v>365.36</v>
      </c>
    </row>
    <row r="3602">
      <c r="A3602" t="n">
        <v>550342</v>
      </c>
      <c r="B3602" s="12" t="n">
        <v>40650</v>
      </c>
      <c r="C3602" t="n">
        <v>13018</v>
      </c>
      <c r="D3602" t="n">
        <v>25</v>
      </c>
      <c r="E3602" t="n">
        <v>215</v>
      </c>
      <c r="F3602" s="9" t="n">
        <v>391.67</v>
      </c>
    </row>
    <row r="3603">
      <c r="A3603" t="n">
        <v>550343</v>
      </c>
      <c r="B3603" s="12" t="n">
        <v>40650</v>
      </c>
      <c r="C3603" t="n">
        <v>12971</v>
      </c>
      <c r="D3603" t="n">
        <v>5</v>
      </c>
      <c r="E3603" t="n">
        <v>70</v>
      </c>
      <c r="F3603" s="9" t="n">
        <v>174.6</v>
      </c>
    </row>
    <row r="3604">
      <c r="A3604" t="n">
        <v>550345</v>
      </c>
      <c r="B3604" s="12" t="n">
        <v>40651</v>
      </c>
      <c r="C3604" t="n">
        <v>15304</v>
      </c>
      <c r="D3604" t="n">
        <v>1</v>
      </c>
      <c r="E3604" t="n">
        <v>4</v>
      </c>
      <c r="F3604" s="9" t="n">
        <v>51</v>
      </c>
    </row>
    <row r="3605">
      <c r="A3605" t="n">
        <v>550346</v>
      </c>
      <c r="B3605" s="12" t="n">
        <v>40651</v>
      </c>
      <c r="C3605" t="n">
        <v>16639</v>
      </c>
      <c r="D3605" t="n">
        <v>14</v>
      </c>
      <c r="E3605" t="n">
        <v>112</v>
      </c>
      <c r="F3605" s="9" t="n">
        <v>308.2</v>
      </c>
    </row>
    <row r="3606">
      <c r="A3606" t="n">
        <v>550347</v>
      </c>
      <c r="B3606" s="12" t="n">
        <v>40651</v>
      </c>
      <c r="C3606" t="n">
        <v>14227</v>
      </c>
      <c r="D3606" t="n">
        <v>17</v>
      </c>
      <c r="E3606" t="n">
        <v>206</v>
      </c>
      <c r="F3606" s="9" t="n">
        <v>282.94</v>
      </c>
    </row>
    <row r="3607">
      <c r="A3607" t="n">
        <v>550348</v>
      </c>
      <c r="B3607" s="12" t="n">
        <v>40651</v>
      </c>
      <c r="C3607" t="n">
        <v>16947</v>
      </c>
      <c r="D3607" t="n">
        <v>21</v>
      </c>
      <c r="E3607" t="n">
        <v>312</v>
      </c>
      <c r="F3607" s="9" t="n">
        <v>406.48</v>
      </c>
    </row>
    <row r="3608">
      <c r="A3608" t="n">
        <v>550350</v>
      </c>
      <c r="B3608" s="12" t="n">
        <v>40651</v>
      </c>
      <c r="C3608" t="n">
        <v>15491</v>
      </c>
      <c r="D3608" t="n">
        <v>46</v>
      </c>
      <c r="E3608" t="n">
        <v>358</v>
      </c>
      <c r="F3608" s="9" t="n">
        <v>837.97</v>
      </c>
    </row>
    <row r="3609">
      <c r="A3609" t="n">
        <v>550351</v>
      </c>
      <c r="B3609" s="12" t="n">
        <v>40651</v>
      </c>
      <c r="C3609" t="n">
        <v>15491</v>
      </c>
      <c r="D3609" t="n">
        <v>14</v>
      </c>
      <c r="E3609" t="n">
        <v>160</v>
      </c>
      <c r="F3609" s="9" t="n">
        <v>184.48</v>
      </c>
    </row>
    <row r="3610">
      <c r="A3610" t="n">
        <v>550352</v>
      </c>
      <c r="B3610" s="12" t="n">
        <v>40651</v>
      </c>
      <c r="C3610" t="n">
        <v>16719</v>
      </c>
      <c r="D3610" t="n">
        <v>27</v>
      </c>
      <c r="E3610" t="n">
        <v>124</v>
      </c>
      <c r="F3610" s="9" t="n">
        <v>223.17</v>
      </c>
    </row>
    <row r="3611">
      <c r="A3611" t="n">
        <v>550357</v>
      </c>
      <c r="B3611" s="12" t="n">
        <v>40651</v>
      </c>
      <c r="C3611" t="n">
        <v>16617</v>
      </c>
      <c r="D3611" t="n">
        <v>5</v>
      </c>
      <c r="E3611" t="n">
        <v>91</v>
      </c>
      <c r="F3611" s="9" t="n">
        <v>151.85</v>
      </c>
    </row>
    <row r="3612">
      <c r="A3612" t="n">
        <v>550359</v>
      </c>
      <c r="B3612" s="12" t="n">
        <v>40651</v>
      </c>
      <c r="C3612" t="n">
        <v>17841</v>
      </c>
      <c r="D3612" t="n">
        <v>55</v>
      </c>
      <c r="E3612" t="n">
        <v>162</v>
      </c>
      <c r="F3612" s="9" t="n">
        <v>366.48</v>
      </c>
    </row>
    <row r="3613">
      <c r="A3613" t="n">
        <v>550360</v>
      </c>
      <c r="B3613" s="12" t="n">
        <v>40651</v>
      </c>
      <c r="C3613" t="n">
        <v>14978</v>
      </c>
      <c r="D3613" t="n">
        <v>36</v>
      </c>
      <c r="E3613" t="n">
        <v>84</v>
      </c>
      <c r="F3613" s="9" t="n">
        <v>394.83</v>
      </c>
    </row>
    <row r="3614">
      <c r="A3614" t="n">
        <v>550361</v>
      </c>
      <c r="B3614" s="12" t="n">
        <v>40651</v>
      </c>
      <c r="C3614" t="n">
        <v>13082</v>
      </c>
      <c r="D3614" t="n">
        <v>20</v>
      </c>
      <c r="E3614" t="n">
        <v>997</v>
      </c>
      <c r="F3614" s="9" t="n">
        <v>840.24</v>
      </c>
    </row>
    <row r="3615">
      <c r="A3615" t="n">
        <v>550362</v>
      </c>
      <c r="B3615" s="12" t="n">
        <v>40651</v>
      </c>
      <c r="C3615" t="n">
        <v>13113</v>
      </c>
      <c r="D3615" t="n">
        <v>12</v>
      </c>
      <c r="E3615" t="n">
        <v>146</v>
      </c>
      <c r="F3615" s="9" t="n">
        <v>635</v>
      </c>
    </row>
    <row r="3616">
      <c r="A3616" t="n">
        <v>550364</v>
      </c>
      <c r="B3616" s="12" t="n">
        <v>40651</v>
      </c>
      <c r="C3616" t="n">
        <v>16713</v>
      </c>
      <c r="D3616" t="n">
        <v>8</v>
      </c>
      <c r="E3616" t="n">
        <v>36</v>
      </c>
      <c r="F3616" s="9" t="n">
        <v>152.2</v>
      </c>
    </row>
    <row r="3617">
      <c r="A3617" t="n">
        <v>550377</v>
      </c>
      <c r="B3617" s="12" t="n">
        <v>40651</v>
      </c>
      <c r="C3617" t="n">
        <v>13082</v>
      </c>
      <c r="D3617" t="n">
        <v>1</v>
      </c>
      <c r="E3617" t="n">
        <v>4</v>
      </c>
      <c r="F3617" s="9" t="n">
        <v>34</v>
      </c>
    </row>
    <row r="3618">
      <c r="A3618" t="n">
        <v>550389</v>
      </c>
      <c r="B3618" s="12" t="n">
        <v>40651</v>
      </c>
      <c r="C3618" t="n">
        <v>17284</v>
      </c>
      <c r="D3618" t="n">
        <v>42</v>
      </c>
      <c r="E3618" t="n">
        <v>200</v>
      </c>
      <c r="F3618" s="9" t="n">
        <v>207.24</v>
      </c>
    </row>
    <row r="3619">
      <c r="A3619" t="n">
        <v>550408</v>
      </c>
      <c r="B3619" s="12" t="n">
        <v>40651</v>
      </c>
      <c r="C3619" t="n">
        <v>16746</v>
      </c>
      <c r="D3619" t="n">
        <v>33</v>
      </c>
      <c r="E3619" t="n">
        <v>316</v>
      </c>
      <c r="F3619" s="9" t="n">
        <v>501.84</v>
      </c>
    </row>
    <row r="3620">
      <c r="A3620" t="n">
        <v>550437</v>
      </c>
      <c r="B3620" s="12" t="n">
        <v>40651</v>
      </c>
      <c r="C3620" t="n">
        <v>16923</v>
      </c>
      <c r="D3620" t="n">
        <v>22</v>
      </c>
      <c r="E3620" t="n">
        <v>94</v>
      </c>
      <c r="F3620" s="9" t="n">
        <v>192.33</v>
      </c>
    </row>
    <row r="3621">
      <c r="A3621" t="n">
        <v>550438</v>
      </c>
      <c r="B3621" s="12" t="n">
        <v>40651</v>
      </c>
      <c r="C3621" t="n">
        <v>15265</v>
      </c>
      <c r="D3621" t="n">
        <v>42</v>
      </c>
      <c r="E3621" t="n">
        <v>240</v>
      </c>
      <c r="F3621" s="9" t="n">
        <v>712.24</v>
      </c>
    </row>
    <row r="3622">
      <c r="A3622" t="n">
        <v>550439</v>
      </c>
      <c r="B3622" s="12" t="n">
        <v>40651</v>
      </c>
      <c r="C3622" t="n">
        <v>18231</v>
      </c>
      <c r="D3622" t="n">
        <v>26</v>
      </c>
      <c r="E3622" t="n">
        <v>122</v>
      </c>
      <c r="F3622" s="9" t="n">
        <v>458.25</v>
      </c>
    </row>
    <row r="3623">
      <c r="A3623" t="n">
        <v>550446</v>
      </c>
      <c r="B3623" s="12" t="n">
        <v>40651</v>
      </c>
      <c r="C3623" t="n">
        <v>13871</v>
      </c>
      <c r="D3623" t="n">
        <v>24</v>
      </c>
      <c r="E3623" t="n">
        <v>226</v>
      </c>
      <c r="F3623" s="9" t="n">
        <v>509.34</v>
      </c>
    </row>
    <row r="3624">
      <c r="A3624" t="n">
        <v>550447</v>
      </c>
      <c r="B3624" s="12" t="n">
        <v>40651</v>
      </c>
      <c r="C3624" t="n">
        <v>16033</v>
      </c>
      <c r="D3624" t="n">
        <v>51</v>
      </c>
      <c r="E3624" t="n">
        <v>136</v>
      </c>
      <c r="F3624" s="9" t="n">
        <v>390.03</v>
      </c>
    </row>
    <row r="3625">
      <c r="A3625" t="n">
        <v>550448</v>
      </c>
      <c r="B3625" s="12" t="n">
        <v>40651</v>
      </c>
      <c r="C3625" t="n">
        <v>16746</v>
      </c>
      <c r="D3625" t="n">
        <v>4</v>
      </c>
      <c r="E3625" t="n">
        <v>7</v>
      </c>
      <c r="F3625" s="9" t="n">
        <v>20.85</v>
      </c>
    </row>
    <row r="3626">
      <c r="A3626" t="n">
        <v>550449</v>
      </c>
      <c r="B3626" s="12" t="n">
        <v>40651</v>
      </c>
      <c r="C3626" t="n">
        <v>15199</v>
      </c>
      <c r="D3626" t="n">
        <v>3</v>
      </c>
      <c r="E3626" t="n">
        <v>109</v>
      </c>
      <c r="F3626" s="9" t="n">
        <v>304.05</v>
      </c>
    </row>
    <row r="3627">
      <c r="A3627" t="n">
        <v>550450</v>
      </c>
      <c r="B3627" s="12" t="n">
        <v>40651</v>
      </c>
      <c r="C3627" t="n">
        <v>15615</v>
      </c>
      <c r="D3627" t="n">
        <v>1</v>
      </c>
      <c r="E3627" t="n">
        <v>72</v>
      </c>
      <c r="F3627" s="9" t="n">
        <v>90</v>
      </c>
    </row>
    <row r="3628">
      <c r="A3628" t="n">
        <v>550452</v>
      </c>
      <c r="B3628" s="12" t="n">
        <v>40651</v>
      </c>
      <c r="C3628" t="n">
        <v>14525</v>
      </c>
      <c r="D3628" t="n">
        <v>7</v>
      </c>
      <c r="E3628" t="n">
        <v>70</v>
      </c>
      <c r="F3628" s="9" t="n">
        <v>169.47</v>
      </c>
    </row>
    <row r="3629">
      <c r="A3629" t="n">
        <v>550453</v>
      </c>
      <c r="B3629" s="12" t="n">
        <v>40651</v>
      </c>
      <c r="C3629" t="n">
        <v>16226</v>
      </c>
      <c r="D3629" t="n">
        <v>3</v>
      </c>
      <c r="E3629" t="n">
        <v>72</v>
      </c>
      <c r="F3629" s="9" t="n">
        <v>130.8</v>
      </c>
    </row>
    <row r="3630">
      <c r="A3630" t="n">
        <v>550457</v>
      </c>
      <c r="B3630" s="12" t="n">
        <v>40651</v>
      </c>
      <c r="C3630" t="n">
        <v>13798</v>
      </c>
      <c r="D3630" t="n">
        <v>14</v>
      </c>
      <c r="E3630" t="n">
        <v>750</v>
      </c>
      <c r="F3630" s="9" t="n">
        <v>1231.6</v>
      </c>
    </row>
    <row r="3631">
      <c r="A3631" t="n">
        <v>550459</v>
      </c>
      <c r="B3631" s="12" t="n">
        <v>40651</v>
      </c>
      <c r="C3631" t="n">
        <v>18116</v>
      </c>
      <c r="D3631" t="n">
        <v>46</v>
      </c>
      <c r="E3631" t="n">
        <v>125</v>
      </c>
      <c r="F3631" s="9" t="n">
        <v>185.74</v>
      </c>
    </row>
    <row r="3632">
      <c r="A3632" t="n">
        <v>550461</v>
      </c>
      <c r="B3632" s="12" t="n">
        <v>40651</v>
      </c>
      <c r="C3632" t="n">
        <v>15749</v>
      </c>
      <c r="D3632" t="n">
        <v>5</v>
      </c>
      <c r="E3632" t="n">
        <v>9014</v>
      </c>
      <c r="F3632" s="9" t="n">
        <v>21535.9</v>
      </c>
    </row>
    <row r="3633">
      <c r="A3633" t="n">
        <v>550462</v>
      </c>
      <c r="B3633" s="12" t="n">
        <v>40651</v>
      </c>
      <c r="C3633" t="n">
        <v>16458</v>
      </c>
      <c r="D3633" t="n">
        <v>17</v>
      </c>
      <c r="E3633" t="n">
        <v>138</v>
      </c>
      <c r="F3633" s="9" t="n">
        <v>198</v>
      </c>
    </row>
    <row r="3634">
      <c r="A3634" t="n">
        <v>550464</v>
      </c>
      <c r="B3634" s="12" t="n">
        <v>40651</v>
      </c>
      <c r="C3634" t="n">
        <v>16550</v>
      </c>
      <c r="D3634" t="n">
        <v>63</v>
      </c>
      <c r="E3634" t="n">
        <v>362</v>
      </c>
      <c r="F3634" s="9" t="n">
        <v>484.25</v>
      </c>
    </row>
    <row r="3635">
      <c r="A3635" t="n">
        <v>550465</v>
      </c>
      <c r="B3635" s="12" t="n">
        <v>40651</v>
      </c>
      <c r="C3635" t="n">
        <v>16217</v>
      </c>
      <c r="D3635" t="n">
        <v>4</v>
      </c>
      <c r="E3635" t="n">
        <v>31</v>
      </c>
      <c r="F3635" s="9" t="n">
        <v>121.25</v>
      </c>
    </row>
    <row r="3636">
      <c r="A3636" t="n">
        <v>550467</v>
      </c>
      <c r="B3636" s="12" t="n">
        <v>40651</v>
      </c>
      <c r="C3636" t="n">
        <v>18009</v>
      </c>
      <c r="D3636" t="n">
        <v>31</v>
      </c>
      <c r="E3636" t="n">
        <v>125</v>
      </c>
      <c r="F3636" s="9" t="n">
        <v>247.39</v>
      </c>
    </row>
    <row r="3637">
      <c r="A3637" t="n">
        <v>550468</v>
      </c>
      <c r="B3637" s="12" t="n">
        <v>40651</v>
      </c>
      <c r="C3637" t="n">
        <v>16700</v>
      </c>
      <c r="D3637" t="n">
        <v>27</v>
      </c>
      <c r="E3637" t="n">
        <v>238</v>
      </c>
      <c r="F3637" s="9" t="n">
        <v>405.16</v>
      </c>
    </row>
    <row r="3638">
      <c r="A3638" t="n">
        <v>550469</v>
      </c>
      <c r="B3638" s="12" t="n">
        <v>40651</v>
      </c>
      <c r="C3638" t="n">
        <v>16399</v>
      </c>
      <c r="D3638" t="n">
        <v>30</v>
      </c>
      <c r="E3638" t="n">
        <v>141</v>
      </c>
      <c r="F3638" s="9" t="n">
        <v>176.61</v>
      </c>
    </row>
    <row r="3639">
      <c r="A3639" t="n">
        <v>550473</v>
      </c>
      <c r="B3639" s="12" t="n">
        <v>40651</v>
      </c>
      <c r="C3639" t="n">
        <v>14623</v>
      </c>
      <c r="D3639" t="n">
        <v>32</v>
      </c>
      <c r="E3639" t="n">
        <v>104</v>
      </c>
      <c r="F3639" s="9" t="n">
        <v>192.68</v>
      </c>
    </row>
    <row r="3640">
      <c r="A3640" t="n">
        <v>550476</v>
      </c>
      <c r="B3640" s="12" t="n">
        <v>40651</v>
      </c>
      <c r="C3640" t="n">
        <v>15769</v>
      </c>
      <c r="D3640" t="n">
        <v>2</v>
      </c>
      <c r="E3640" t="n">
        <v>36</v>
      </c>
      <c r="F3640" s="9" t="n">
        <v>122.04</v>
      </c>
    </row>
    <row r="3641">
      <c r="A3641" t="n">
        <v>550477</v>
      </c>
      <c r="B3641" s="12" t="n">
        <v>40651</v>
      </c>
      <c r="C3641" t="n">
        <v>17338</v>
      </c>
      <c r="D3641" t="n">
        <v>89</v>
      </c>
      <c r="E3641" t="n">
        <v>362</v>
      </c>
      <c r="F3641" s="9" t="n">
        <v>682.2</v>
      </c>
    </row>
    <row r="3642">
      <c r="A3642" t="n">
        <v>550478</v>
      </c>
      <c r="B3642" s="12" t="n">
        <v>40651</v>
      </c>
      <c r="C3642" t="n">
        <v>15755</v>
      </c>
      <c r="D3642" t="n">
        <v>18</v>
      </c>
      <c r="E3642" t="n">
        <v>157</v>
      </c>
      <c r="F3642" s="9" t="n">
        <v>306.05</v>
      </c>
    </row>
    <row r="3643">
      <c r="A3643" t="n">
        <v>550479</v>
      </c>
      <c r="B3643" s="12" t="n">
        <v>40651</v>
      </c>
      <c r="C3643" t="n">
        <v>15625</v>
      </c>
      <c r="D3643" t="n">
        <v>36</v>
      </c>
      <c r="E3643" t="n">
        <v>513</v>
      </c>
      <c r="F3643" s="9" t="n">
        <v>695.33</v>
      </c>
    </row>
    <row r="3644">
      <c r="A3644" t="n">
        <v>550480</v>
      </c>
      <c r="B3644" s="12" t="n">
        <v>40651</v>
      </c>
      <c r="C3644" t="n">
        <v>13069</v>
      </c>
      <c r="D3644" t="n">
        <v>27</v>
      </c>
      <c r="E3644" t="n">
        <v>173</v>
      </c>
      <c r="F3644" s="9" t="n">
        <v>192.26</v>
      </c>
    </row>
    <row r="3645">
      <c r="A3645" t="n">
        <v>550481</v>
      </c>
      <c r="B3645" s="12" t="n">
        <v>40651</v>
      </c>
      <c r="C3645" t="n">
        <v>17634</v>
      </c>
      <c r="D3645" t="n">
        <v>9</v>
      </c>
      <c r="E3645" t="n">
        <v>33</v>
      </c>
      <c r="F3645" s="9" t="n">
        <v>164.75</v>
      </c>
    </row>
    <row r="3646">
      <c r="A3646" t="n">
        <v>550483</v>
      </c>
      <c r="B3646" s="12" t="n">
        <v>40651</v>
      </c>
      <c r="C3646" t="n">
        <v>16033</v>
      </c>
      <c r="D3646" t="n">
        <v>4</v>
      </c>
      <c r="E3646" t="n">
        <v>18</v>
      </c>
      <c r="F3646" s="9" t="n">
        <v>42.4</v>
      </c>
    </row>
    <row r="3647">
      <c r="A3647" t="n">
        <v>550487</v>
      </c>
      <c r="B3647" s="12" t="n">
        <v>40651</v>
      </c>
      <c r="C3647" t="n">
        <v>18219</v>
      </c>
      <c r="D3647" t="n">
        <v>11</v>
      </c>
      <c r="E3647" t="n">
        <v>122</v>
      </c>
      <c r="F3647" s="9" t="n">
        <v>200.32</v>
      </c>
    </row>
    <row r="3648">
      <c r="A3648" t="n">
        <v>550488</v>
      </c>
      <c r="B3648" s="12" t="n">
        <v>40651</v>
      </c>
      <c r="C3648" t="n">
        <v>16729</v>
      </c>
      <c r="D3648" t="n">
        <v>30</v>
      </c>
      <c r="E3648" t="n">
        <v>299</v>
      </c>
      <c r="F3648" s="9" t="n">
        <v>270.39</v>
      </c>
    </row>
    <row r="3649">
      <c r="A3649" t="n">
        <v>550490</v>
      </c>
      <c r="B3649" s="12" t="n">
        <v>40651</v>
      </c>
      <c r="C3649" t="n">
        <v>17054</v>
      </c>
      <c r="D3649" t="n">
        <v>16</v>
      </c>
      <c r="E3649" t="n">
        <v>78</v>
      </c>
      <c r="F3649" s="9" t="n">
        <v>298.3</v>
      </c>
    </row>
    <row r="3650">
      <c r="A3650" t="n">
        <v>550491</v>
      </c>
      <c r="B3650" s="12" t="n">
        <v>40651</v>
      </c>
      <c r="C3650" t="n">
        <v>16033</v>
      </c>
      <c r="D3650" t="n">
        <v>1</v>
      </c>
      <c r="E3650" t="n">
        <v>4</v>
      </c>
      <c r="F3650" s="9" t="n">
        <v>19.8</v>
      </c>
    </row>
    <row r="3651">
      <c r="A3651" t="n">
        <v>550492</v>
      </c>
      <c r="B3651" s="12" t="n">
        <v>40651</v>
      </c>
      <c r="C3651" t="n">
        <v>14180</v>
      </c>
      <c r="D3651" t="n">
        <v>11</v>
      </c>
      <c r="E3651" t="n">
        <v>37</v>
      </c>
      <c r="F3651" s="9" t="n">
        <v>187.75</v>
      </c>
    </row>
    <row r="3652">
      <c r="A3652" t="n">
        <v>550493</v>
      </c>
      <c r="B3652" s="12" t="n">
        <v>40651</v>
      </c>
      <c r="C3652" t="n">
        <v>15311</v>
      </c>
      <c r="D3652" t="n">
        <v>38</v>
      </c>
      <c r="E3652" t="n">
        <v>819</v>
      </c>
      <c r="F3652" s="9" t="n">
        <v>1025.76</v>
      </c>
    </row>
    <row r="3653">
      <c r="A3653" t="n">
        <v>550495</v>
      </c>
      <c r="B3653" s="12" t="n">
        <v>40651</v>
      </c>
      <c r="C3653" t="n">
        <v>13769</v>
      </c>
      <c r="D3653" t="n">
        <v>14</v>
      </c>
      <c r="E3653" t="n">
        <v>74</v>
      </c>
      <c r="F3653" s="9" t="n">
        <v>202.88</v>
      </c>
    </row>
    <row r="3654">
      <c r="A3654" t="n">
        <v>550497</v>
      </c>
      <c r="B3654" s="12" t="n">
        <v>40651</v>
      </c>
      <c r="C3654" t="n">
        <v>18064</v>
      </c>
      <c r="D3654" t="n">
        <v>2</v>
      </c>
      <c r="E3654" t="n">
        <v>160</v>
      </c>
      <c r="F3654" s="9" t="n">
        <v>408</v>
      </c>
    </row>
    <row r="3655">
      <c r="A3655" t="n">
        <v>550498</v>
      </c>
      <c r="B3655" s="12" t="n">
        <v>40651</v>
      </c>
      <c r="C3655" t="n">
        <v>14692</v>
      </c>
      <c r="D3655" t="n">
        <v>15</v>
      </c>
      <c r="E3655" t="n">
        <v>37</v>
      </c>
      <c r="F3655" s="9" t="n">
        <v>99.45</v>
      </c>
    </row>
    <row r="3656">
      <c r="A3656" t="n">
        <v>550503</v>
      </c>
      <c r="B3656" s="12" t="n">
        <v>40651</v>
      </c>
      <c r="C3656" t="n">
        <v>15508</v>
      </c>
      <c r="D3656" t="n">
        <v>18</v>
      </c>
      <c r="E3656" t="n">
        <v>154</v>
      </c>
      <c r="F3656" s="9" t="n">
        <v>311.42</v>
      </c>
    </row>
    <row r="3657">
      <c r="A3657" t="n">
        <v>550504</v>
      </c>
      <c r="B3657" s="12" t="n">
        <v>40651</v>
      </c>
      <c r="C3657" t="n">
        <v>16654</v>
      </c>
      <c r="D3657" t="n">
        <v>14</v>
      </c>
      <c r="E3657" t="n">
        <v>145</v>
      </c>
      <c r="F3657" s="9" t="n">
        <v>274.45</v>
      </c>
    </row>
    <row r="3658">
      <c r="A3658" t="n">
        <v>550512</v>
      </c>
      <c r="B3658" s="12" t="n">
        <v>40651</v>
      </c>
      <c r="C3658" t="n">
        <v>18069</v>
      </c>
      <c r="D3658" t="n">
        <v>105</v>
      </c>
      <c r="E3658" t="n">
        <v>289</v>
      </c>
      <c r="F3658" s="9" t="n">
        <v>386.9</v>
      </c>
    </row>
    <row r="3659">
      <c r="A3659" t="n">
        <v>550513</v>
      </c>
      <c r="B3659" s="12" t="n">
        <v>40651</v>
      </c>
      <c r="C3659" t="n">
        <v>16928</v>
      </c>
      <c r="D3659" t="n">
        <v>36</v>
      </c>
      <c r="E3659" t="n">
        <v>234</v>
      </c>
      <c r="F3659" s="9" t="n">
        <v>367.36</v>
      </c>
    </row>
    <row r="3660">
      <c r="A3660" t="n">
        <v>550514</v>
      </c>
      <c r="B3660" s="12" t="n">
        <v>40651</v>
      </c>
      <c r="C3660" t="n">
        <v>14631</v>
      </c>
      <c r="D3660" t="n">
        <v>13</v>
      </c>
      <c r="E3660" t="n">
        <v>192</v>
      </c>
      <c r="F3660" s="9" t="n">
        <v>320.58</v>
      </c>
    </row>
    <row r="3661">
      <c r="A3661" t="n">
        <v>550515</v>
      </c>
      <c r="B3661" s="12" t="n">
        <v>40651</v>
      </c>
      <c r="C3661" t="n">
        <v>14502</v>
      </c>
      <c r="D3661" t="n">
        <v>54</v>
      </c>
      <c r="E3661" t="n">
        <v>126</v>
      </c>
      <c r="F3661" s="9" t="n">
        <v>214.97</v>
      </c>
    </row>
    <row r="3662">
      <c r="A3662" t="n">
        <v>550516</v>
      </c>
      <c r="B3662" s="12" t="n">
        <v>40651</v>
      </c>
      <c r="C3662" t="n">
        <v>14502</v>
      </c>
      <c r="D3662" t="n">
        <v>1</v>
      </c>
      <c r="E3662" t="n">
        <v>9</v>
      </c>
      <c r="F3662" s="9" t="n">
        <v>89.55</v>
      </c>
    </row>
    <row r="3663">
      <c r="A3663" t="n">
        <v>550517</v>
      </c>
      <c r="B3663" s="12" t="n">
        <v>40652</v>
      </c>
      <c r="C3663" t="n">
        <v>14352</v>
      </c>
      <c r="D3663" t="n">
        <v>29</v>
      </c>
      <c r="E3663" t="n">
        <v>316</v>
      </c>
      <c r="F3663" s="9" t="n">
        <v>614.02</v>
      </c>
    </row>
    <row r="3664">
      <c r="A3664" t="n">
        <v>550518</v>
      </c>
      <c r="B3664" s="12" t="n">
        <v>40652</v>
      </c>
      <c r="C3664" t="n">
        <v>16628</v>
      </c>
      <c r="D3664" t="n">
        <v>21</v>
      </c>
      <c r="E3664" t="n">
        <v>162</v>
      </c>
      <c r="F3664" s="9" t="n">
        <v>360.65</v>
      </c>
    </row>
    <row r="3665">
      <c r="A3665" t="n">
        <v>550519</v>
      </c>
      <c r="B3665" s="12" t="n">
        <v>40652</v>
      </c>
      <c r="C3665" t="n">
        <v>13141</v>
      </c>
      <c r="D3665" t="n">
        <v>30</v>
      </c>
      <c r="E3665" t="n">
        <v>294</v>
      </c>
      <c r="F3665" s="9" t="n">
        <v>516.28</v>
      </c>
    </row>
    <row r="3666">
      <c r="A3666" t="n">
        <v>550520</v>
      </c>
      <c r="B3666" s="12" t="n">
        <v>40652</v>
      </c>
      <c r="C3666" t="n">
        <v>16170</v>
      </c>
      <c r="D3666" t="n">
        <v>22</v>
      </c>
      <c r="E3666" t="n">
        <v>232</v>
      </c>
      <c r="F3666" s="9" t="n">
        <v>309.56</v>
      </c>
    </row>
    <row r="3667">
      <c r="A3667" t="n">
        <v>550521</v>
      </c>
      <c r="B3667" s="12" t="n">
        <v>40652</v>
      </c>
      <c r="C3667" t="n">
        <v>13647</v>
      </c>
      <c r="D3667" t="n">
        <v>23</v>
      </c>
      <c r="E3667" t="n">
        <v>267</v>
      </c>
      <c r="F3667" s="9" t="n">
        <v>424.64</v>
      </c>
    </row>
    <row r="3668">
      <c r="A3668" t="n">
        <v>550522</v>
      </c>
      <c r="B3668" s="12" t="n">
        <v>40652</v>
      </c>
      <c r="C3668" t="n">
        <v>12947</v>
      </c>
      <c r="D3668" t="n">
        <v>34</v>
      </c>
      <c r="E3668" t="n">
        <v>478</v>
      </c>
      <c r="F3668" s="9" t="n">
        <v>429.57</v>
      </c>
    </row>
    <row r="3669">
      <c r="A3669" t="n">
        <v>550523</v>
      </c>
      <c r="B3669" s="12" t="n">
        <v>40652</v>
      </c>
      <c r="C3669" t="n">
        <v>15594</v>
      </c>
      <c r="D3669" t="n">
        <v>15</v>
      </c>
      <c r="E3669" t="n">
        <v>145</v>
      </c>
      <c r="F3669" s="9" t="n">
        <v>267.91</v>
      </c>
    </row>
    <row r="3670">
      <c r="A3670" t="n">
        <v>550524</v>
      </c>
      <c r="B3670" s="12" t="n">
        <v>40652</v>
      </c>
      <c r="C3670" t="n">
        <v>16422</v>
      </c>
      <c r="D3670" t="n">
        <v>4</v>
      </c>
      <c r="E3670" t="n">
        <v>264</v>
      </c>
      <c r="F3670" s="9" t="n">
        <v>385.2</v>
      </c>
    </row>
    <row r="3671">
      <c r="A3671" t="n">
        <v>550525</v>
      </c>
      <c r="B3671" s="12" t="n">
        <v>40652</v>
      </c>
      <c r="C3671" t="n">
        <v>14672</v>
      </c>
      <c r="D3671" t="n">
        <v>27</v>
      </c>
      <c r="E3671" t="n">
        <v>307</v>
      </c>
      <c r="F3671" s="9" t="n">
        <v>480.27</v>
      </c>
    </row>
    <row r="3672">
      <c r="A3672" t="n">
        <v>550526</v>
      </c>
      <c r="B3672" s="12" t="n">
        <v>40652</v>
      </c>
      <c r="C3672" t="n">
        <v>14309</v>
      </c>
      <c r="D3672" t="n">
        <v>20</v>
      </c>
      <c r="E3672" t="n">
        <v>155</v>
      </c>
      <c r="F3672" s="9" t="n">
        <v>347.49</v>
      </c>
    </row>
    <row r="3673">
      <c r="A3673" t="n">
        <v>550528</v>
      </c>
      <c r="B3673" s="12" t="n">
        <v>40652</v>
      </c>
      <c r="C3673" t="n">
        <v>17663</v>
      </c>
      <c r="D3673" t="n">
        <v>10</v>
      </c>
      <c r="E3673" t="n">
        <v>81</v>
      </c>
      <c r="F3673" s="9" t="n">
        <v>188.87</v>
      </c>
    </row>
    <row r="3674">
      <c r="A3674" t="n">
        <v>550531</v>
      </c>
      <c r="B3674" s="12" t="n">
        <v>40652</v>
      </c>
      <c r="C3674" t="n">
        <v>13199</v>
      </c>
      <c r="D3674" t="n">
        <v>1</v>
      </c>
      <c r="E3674" t="n">
        <v>12</v>
      </c>
      <c r="F3674" s="9" t="n">
        <v>35.4</v>
      </c>
    </row>
    <row r="3675">
      <c r="A3675" t="n">
        <v>550532</v>
      </c>
      <c r="B3675" s="12" t="n">
        <v>40652</v>
      </c>
      <c r="C3675" t="n">
        <v>14606</v>
      </c>
      <c r="D3675" t="n">
        <v>35</v>
      </c>
      <c r="E3675" t="n">
        <v>75</v>
      </c>
      <c r="F3675" s="9" t="n">
        <v>117.14</v>
      </c>
    </row>
    <row r="3676">
      <c r="A3676" t="n">
        <v>550535</v>
      </c>
      <c r="B3676" s="12" t="n">
        <v>40652</v>
      </c>
      <c r="C3676" t="n">
        <v>14211</v>
      </c>
      <c r="D3676" t="n">
        <v>9</v>
      </c>
      <c r="E3676" t="n">
        <v>72</v>
      </c>
      <c r="F3676" s="9" t="n">
        <v>155.6</v>
      </c>
    </row>
    <row r="3677">
      <c r="A3677" t="n">
        <v>550539</v>
      </c>
      <c r="B3677" s="12" t="n">
        <v>40652</v>
      </c>
      <c r="C3677" t="n">
        <v>13479</v>
      </c>
      <c r="D3677" t="n">
        <v>8</v>
      </c>
      <c r="E3677" t="n">
        <v>89</v>
      </c>
      <c r="F3677" s="9" t="n">
        <v>144.35</v>
      </c>
    </row>
    <row r="3678">
      <c r="A3678" t="n">
        <v>550560</v>
      </c>
      <c r="B3678" s="12" t="n">
        <v>40652</v>
      </c>
      <c r="C3678" t="n">
        <v>14242</v>
      </c>
      <c r="D3678" t="n">
        <v>8</v>
      </c>
      <c r="E3678" t="n">
        <v>70</v>
      </c>
      <c r="F3678" s="9" t="n">
        <v>142.2</v>
      </c>
    </row>
    <row r="3679">
      <c r="A3679" t="n">
        <v>550579</v>
      </c>
      <c r="B3679" s="12" t="n">
        <v>40652</v>
      </c>
      <c r="C3679" t="n">
        <v>13266</v>
      </c>
      <c r="D3679" t="n">
        <v>19</v>
      </c>
      <c r="E3679" t="n">
        <v>368</v>
      </c>
      <c r="F3679" s="9" t="n">
        <v>319.48</v>
      </c>
    </row>
    <row r="3680">
      <c r="A3680" t="n">
        <v>550607</v>
      </c>
      <c r="B3680" s="12" t="n">
        <v>40652</v>
      </c>
      <c r="C3680" t="n">
        <v>16919</v>
      </c>
      <c r="D3680" t="n">
        <v>23</v>
      </c>
      <c r="E3680" t="n">
        <v>68</v>
      </c>
      <c r="F3680" s="9" t="n">
        <v>232.22</v>
      </c>
    </row>
    <row r="3681">
      <c r="A3681" t="n">
        <v>550608</v>
      </c>
      <c r="B3681" s="12" t="n">
        <v>40652</v>
      </c>
      <c r="C3681" t="n">
        <v>12901</v>
      </c>
      <c r="D3681" t="n">
        <v>1</v>
      </c>
      <c r="E3681" t="n">
        <v>462</v>
      </c>
      <c r="F3681" s="9" t="n">
        <v>970.2</v>
      </c>
    </row>
    <row r="3682">
      <c r="A3682" t="n">
        <v>550610</v>
      </c>
      <c r="B3682" s="12" t="n">
        <v>40652</v>
      </c>
      <c r="C3682" t="n">
        <v>14502</v>
      </c>
      <c r="D3682" t="n">
        <v>1</v>
      </c>
      <c r="E3682" t="n">
        <v>9</v>
      </c>
      <c r="F3682" s="9" t="n">
        <v>89.55</v>
      </c>
    </row>
    <row r="3683">
      <c r="A3683" t="n">
        <v>550612</v>
      </c>
      <c r="B3683" s="12" t="n">
        <v>40652</v>
      </c>
      <c r="C3683" t="n">
        <v>14662</v>
      </c>
      <c r="D3683" t="n">
        <v>21</v>
      </c>
      <c r="E3683" t="n">
        <v>35</v>
      </c>
      <c r="F3683" s="9" t="n">
        <v>155.3</v>
      </c>
    </row>
    <row r="3684">
      <c r="A3684" t="n">
        <v>550613</v>
      </c>
      <c r="B3684" s="12" t="n">
        <v>40652</v>
      </c>
      <c r="C3684" t="n">
        <v>16180</v>
      </c>
      <c r="D3684" t="n">
        <v>21</v>
      </c>
      <c r="E3684" t="n">
        <v>470</v>
      </c>
      <c r="F3684" s="9" t="n">
        <v>767</v>
      </c>
    </row>
    <row r="3685">
      <c r="A3685" t="n">
        <v>550615</v>
      </c>
      <c r="B3685" s="12" t="n">
        <v>40652</v>
      </c>
      <c r="C3685" t="n">
        <v>16730</v>
      </c>
      <c r="D3685" t="n">
        <v>23</v>
      </c>
      <c r="E3685" t="n">
        <v>305</v>
      </c>
      <c r="F3685" s="9" t="n">
        <v>293.92</v>
      </c>
    </row>
    <row r="3686">
      <c r="A3686" t="n">
        <v>550616</v>
      </c>
      <c r="B3686" s="12" t="n">
        <v>40652</v>
      </c>
      <c r="C3686" t="n">
        <v>15140</v>
      </c>
      <c r="D3686" t="n">
        <v>13</v>
      </c>
      <c r="E3686" t="n">
        <v>270</v>
      </c>
      <c r="F3686" s="9" t="n">
        <v>354.78</v>
      </c>
    </row>
    <row r="3687">
      <c r="A3687" t="n">
        <v>550617</v>
      </c>
      <c r="B3687" s="12" t="n">
        <v>40652</v>
      </c>
      <c r="C3687" t="n">
        <v>13376</v>
      </c>
      <c r="D3687" t="n">
        <v>20</v>
      </c>
      <c r="E3687" t="n">
        <v>190</v>
      </c>
      <c r="F3687" s="9" t="n">
        <v>326</v>
      </c>
    </row>
    <row r="3688">
      <c r="A3688" t="n">
        <v>550619</v>
      </c>
      <c r="B3688" s="12" t="n">
        <v>40652</v>
      </c>
      <c r="C3688" t="n">
        <v>15717</v>
      </c>
      <c r="D3688" t="n">
        <v>7</v>
      </c>
      <c r="E3688" t="n">
        <v>70</v>
      </c>
      <c r="F3688" s="9" t="n">
        <v>150.3</v>
      </c>
    </row>
    <row r="3689">
      <c r="A3689" t="n">
        <v>550621</v>
      </c>
      <c r="B3689" s="12" t="n">
        <v>40652</v>
      </c>
      <c r="C3689" t="n">
        <v>13263</v>
      </c>
      <c r="D3689" t="n">
        <v>44</v>
      </c>
      <c r="E3689" t="n">
        <v>101</v>
      </c>
      <c r="F3689" s="9" t="n">
        <v>167.21</v>
      </c>
    </row>
    <row r="3690">
      <c r="A3690" t="n">
        <v>550622</v>
      </c>
      <c r="B3690" s="12" t="n">
        <v>40652</v>
      </c>
      <c r="C3690" t="n">
        <v>13735</v>
      </c>
      <c r="D3690" t="n">
        <v>59</v>
      </c>
      <c r="E3690" t="n">
        <v>505</v>
      </c>
      <c r="F3690" s="9" t="n">
        <v>935.15</v>
      </c>
    </row>
    <row r="3691">
      <c r="A3691" t="n">
        <v>550623</v>
      </c>
      <c r="B3691" s="12" t="n">
        <v>40652</v>
      </c>
      <c r="C3691" t="n">
        <v>13719</v>
      </c>
      <c r="D3691" t="n">
        <v>6</v>
      </c>
      <c r="E3691" t="n">
        <v>78</v>
      </c>
      <c r="F3691" s="9" t="n">
        <v>132.9</v>
      </c>
    </row>
    <row r="3692">
      <c r="A3692" t="n">
        <v>550624</v>
      </c>
      <c r="B3692" s="12" t="n">
        <v>40652</v>
      </c>
      <c r="C3692" t="n">
        <v>14201</v>
      </c>
      <c r="D3692" t="n">
        <v>7</v>
      </c>
      <c r="E3692" t="n">
        <v>68</v>
      </c>
      <c r="F3692" s="9" t="n">
        <v>109.04</v>
      </c>
    </row>
    <row r="3693">
      <c r="A3693" t="n">
        <v>550626</v>
      </c>
      <c r="B3693" s="12" t="n">
        <v>40652</v>
      </c>
      <c r="C3693" t="n">
        <v>13184</v>
      </c>
      <c r="D3693" t="n">
        <v>32</v>
      </c>
      <c r="E3693" t="n">
        <v>250</v>
      </c>
      <c r="F3693" s="9" t="n">
        <v>185.08</v>
      </c>
    </row>
    <row r="3694">
      <c r="A3694" t="n">
        <v>550627</v>
      </c>
      <c r="B3694" s="12" t="n">
        <v>40652</v>
      </c>
      <c r="C3694" t="n">
        <v>16633</v>
      </c>
      <c r="D3694" t="n">
        <v>26</v>
      </c>
      <c r="E3694" t="n">
        <v>177</v>
      </c>
      <c r="F3694" s="9" t="n">
        <v>447.52</v>
      </c>
    </row>
    <row r="3695">
      <c r="A3695" t="n">
        <v>550628</v>
      </c>
      <c r="B3695" s="12" t="n">
        <v>40652</v>
      </c>
      <c r="C3695" t="n">
        <v>13101</v>
      </c>
      <c r="D3695" t="n">
        <v>8</v>
      </c>
      <c r="E3695" t="n">
        <v>113</v>
      </c>
      <c r="F3695" s="9" t="n">
        <v>101.19</v>
      </c>
    </row>
    <row r="3696">
      <c r="A3696" t="n">
        <v>550629</v>
      </c>
      <c r="B3696" s="12" t="n">
        <v>40652</v>
      </c>
      <c r="C3696" t="n">
        <v>13782</v>
      </c>
      <c r="D3696" t="n">
        <v>9</v>
      </c>
      <c r="E3696" t="n">
        <v>48</v>
      </c>
      <c r="F3696" s="9" t="n">
        <v>169.36</v>
      </c>
    </row>
    <row r="3697">
      <c r="A3697" t="n">
        <v>550630</v>
      </c>
      <c r="B3697" s="12" t="n">
        <v>40652</v>
      </c>
      <c r="C3697" t="n">
        <v>14298</v>
      </c>
      <c r="D3697" t="n">
        <v>65</v>
      </c>
      <c r="E3697" t="n">
        <v>2621</v>
      </c>
      <c r="F3697" s="9" t="n">
        <v>1507.67</v>
      </c>
    </row>
    <row r="3698">
      <c r="A3698" t="n">
        <v>550631</v>
      </c>
      <c r="B3698" s="12" t="n">
        <v>40652</v>
      </c>
      <c r="C3698" t="n">
        <v>15225</v>
      </c>
      <c r="D3698" t="n">
        <v>23</v>
      </c>
      <c r="E3698" t="n">
        <v>226</v>
      </c>
      <c r="F3698" s="9" t="n">
        <v>409.4</v>
      </c>
    </row>
    <row r="3699">
      <c r="A3699" t="n">
        <v>550632</v>
      </c>
      <c r="B3699" s="12" t="n">
        <v>40652</v>
      </c>
      <c r="C3699" t="n">
        <v>16907</v>
      </c>
      <c r="D3699" t="n">
        <v>27</v>
      </c>
      <c r="E3699" t="n">
        <v>34</v>
      </c>
      <c r="F3699" s="9" t="n">
        <v>121.36</v>
      </c>
    </row>
    <row r="3700">
      <c r="A3700" t="n">
        <v>550633</v>
      </c>
      <c r="B3700" s="12" t="n">
        <v>40652</v>
      </c>
      <c r="C3700" t="n">
        <v>17449</v>
      </c>
      <c r="D3700" t="n">
        <v>44</v>
      </c>
      <c r="E3700" t="n">
        <v>185</v>
      </c>
      <c r="F3700" s="9" t="n">
        <v>297.09</v>
      </c>
    </row>
    <row r="3701">
      <c r="A3701" t="n">
        <v>550634</v>
      </c>
      <c r="B3701" s="12" t="n">
        <v>40652</v>
      </c>
      <c r="C3701" t="n">
        <v>14298</v>
      </c>
      <c r="D3701" t="n">
        <v>2</v>
      </c>
      <c r="E3701" t="n">
        <v>22</v>
      </c>
      <c r="F3701" s="9" t="n">
        <v>27.3</v>
      </c>
    </row>
    <row r="3702">
      <c r="A3702" t="n">
        <v>550635</v>
      </c>
      <c r="B3702" s="12" t="n">
        <v>40652</v>
      </c>
      <c r="C3702" t="n">
        <v>18173</v>
      </c>
      <c r="D3702" t="n">
        <v>6</v>
      </c>
      <c r="E3702" t="n">
        <v>156</v>
      </c>
      <c r="F3702" s="9" t="n">
        <v>423.36</v>
      </c>
    </row>
    <row r="3703">
      <c r="A3703" t="n">
        <v>550637</v>
      </c>
      <c r="B3703" s="12" t="n">
        <v>40652</v>
      </c>
      <c r="C3703" t="n">
        <v>14415</v>
      </c>
      <c r="D3703" t="n">
        <v>55</v>
      </c>
      <c r="E3703" t="n">
        <v>187</v>
      </c>
      <c r="F3703" s="9" t="n">
        <v>397.14</v>
      </c>
    </row>
    <row r="3704">
      <c r="A3704" t="n">
        <v>550639</v>
      </c>
      <c r="B3704" s="12" t="n">
        <v>40652</v>
      </c>
      <c r="C3704" t="n">
        <v>14152</v>
      </c>
      <c r="D3704" t="n">
        <v>29</v>
      </c>
      <c r="E3704" t="n">
        <v>369</v>
      </c>
      <c r="F3704" s="9" t="n">
        <v>314.51</v>
      </c>
    </row>
    <row r="3705">
      <c r="A3705" t="n">
        <v>550643</v>
      </c>
      <c r="B3705" s="12" t="n">
        <v>40652</v>
      </c>
      <c r="C3705" t="n">
        <v>18116</v>
      </c>
      <c r="D3705" t="n">
        <v>6</v>
      </c>
      <c r="E3705" t="n">
        <v>80</v>
      </c>
      <c r="F3705" s="9" t="n">
        <v>32.8</v>
      </c>
    </row>
    <row r="3706">
      <c r="A3706" t="n">
        <v>550645</v>
      </c>
      <c r="B3706" s="12" t="n">
        <v>40652</v>
      </c>
      <c r="C3706" t="n">
        <v>16098</v>
      </c>
      <c r="D3706" t="n">
        <v>7</v>
      </c>
      <c r="E3706" t="n">
        <v>56</v>
      </c>
      <c r="F3706" s="9" t="n">
        <v>157.9</v>
      </c>
    </row>
    <row r="3707">
      <c r="A3707" t="n">
        <v>550649</v>
      </c>
      <c r="B3707" s="12" t="n">
        <v>40652</v>
      </c>
      <c r="C3707" t="n">
        <v>13134</v>
      </c>
      <c r="D3707" t="n">
        <v>1</v>
      </c>
      <c r="E3707" t="n">
        <v>6</v>
      </c>
      <c r="F3707" s="9" t="n">
        <v>25.5</v>
      </c>
    </row>
    <row r="3708">
      <c r="A3708" t="n">
        <v>550651</v>
      </c>
      <c r="B3708" s="12" t="n">
        <v>40652</v>
      </c>
      <c r="C3708" t="n">
        <v>15436</v>
      </c>
      <c r="D3708" t="n">
        <v>125</v>
      </c>
      <c r="E3708" t="n">
        <v>246</v>
      </c>
      <c r="F3708" s="9" t="n">
        <v>484.1</v>
      </c>
    </row>
    <row r="3709">
      <c r="A3709" t="n">
        <v>550655</v>
      </c>
      <c r="B3709" s="12" t="n">
        <v>40652</v>
      </c>
      <c r="C3709" t="n">
        <v>17217</v>
      </c>
      <c r="D3709" t="n">
        <v>9</v>
      </c>
      <c r="E3709" t="n">
        <v>24</v>
      </c>
      <c r="F3709" s="9" t="n">
        <v>113.5</v>
      </c>
    </row>
    <row r="3710">
      <c r="A3710" t="n">
        <v>550656</v>
      </c>
      <c r="B3710" s="12" t="n">
        <v>40653</v>
      </c>
      <c r="C3710" t="n">
        <v>17652</v>
      </c>
      <c r="D3710" t="n">
        <v>23</v>
      </c>
      <c r="E3710" t="n">
        <v>312</v>
      </c>
      <c r="F3710" s="9" t="n">
        <v>409.94</v>
      </c>
    </row>
    <row r="3711">
      <c r="A3711" t="n">
        <v>550657</v>
      </c>
      <c r="B3711" s="12" t="n">
        <v>40653</v>
      </c>
      <c r="C3711" t="n">
        <v>18198</v>
      </c>
      <c r="D3711" t="n">
        <v>4</v>
      </c>
      <c r="E3711" t="n">
        <v>296</v>
      </c>
      <c r="F3711" s="9" t="n">
        <v>302.56</v>
      </c>
    </row>
    <row r="3712">
      <c r="A3712" t="n">
        <v>550658</v>
      </c>
      <c r="B3712" s="12" t="n">
        <v>40653</v>
      </c>
      <c r="C3712" t="n">
        <v>13576</v>
      </c>
      <c r="D3712" t="n">
        <v>3</v>
      </c>
      <c r="E3712" t="n">
        <v>144</v>
      </c>
      <c r="F3712" s="9" t="n">
        <v>426.24</v>
      </c>
    </row>
    <row r="3713">
      <c r="A3713" t="n">
        <v>550659</v>
      </c>
      <c r="B3713" s="12" t="n">
        <v>40653</v>
      </c>
      <c r="C3713" t="n">
        <v>17730</v>
      </c>
      <c r="D3713" t="n">
        <v>19</v>
      </c>
      <c r="E3713" t="n">
        <v>296</v>
      </c>
      <c r="F3713" s="9" t="n">
        <v>347.17</v>
      </c>
    </row>
    <row r="3714">
      <c r="A3714" t="n">
        <v>550660</v>
      </c>
      <c r="B3714" s="12" t="n">
        <v>40653</v>
      </c>
      <c r="C3714" t="n">
        <v>15179</v>
      </c>
      <c r="D3714" t="n">
        <v>1</v>
      </c>
      <c r="E3714" t="n">
        <v>10</v>
      </c>
      <c r="F3714" s="9" t="n">
        <v>67.5</v>
      </c>
    </row>
    <row r="3715">
      <c r="A3715" t="n">
        <v>550662</v>
      </c>
      <c r="B3715" s="12" t="n">
        <v>40653</v>
      </c>
      <c r="C3715" t="n">
        <v>15078</v>
      </c>
      <c r="D3715" t="n">
        <v>27</v>
      </c>
      <c r="E3715" t="n">
        <v>312</v>
      </c>
      <c r="F3715" s="9" t="n">
        <v>544.26</v>
      </c>
    </row>
    <row r="3716">
      <c r="A3716" t="n">
        <v>550663</v>
      </c>
      <c r="B3716" s="12" t="n">
        <v>40653</v>
      </c>
      <c r="C3716" t="n">
        <v>15078</v>
      </c>
      <c r="D3716" t="n">
        <v>2</v>
      </c>
      <c r="E3716" t="n">
        <v>20</v>
      </c>
      <c r="F3716" s="9" t="n">
        <v>36</v>
      </c>
    </row>
    <row r="3717">
      <c r="A3717" t="n">
        <v>550666</v>
      </c>
      <c r="B3717" s="12" t="n">
        <v>40653</v>
      </c>
      <c r="C3717" t="n">
        <v>17719</v>
      </c>
      <c r="D3717" t="n">
        <v>23</v>
      </c>
      <c r="E3717" t="n">
        <v>503</v>
      </c>
      <c r="F3717" s="9" t="n">
        <v>469.19</v>
      </c>
    </row>
    <row r="3718">
      <c r="A3718" t="n">
        <v>550667</v>
      </c>
      <c r="B3718" s="12" t="n">
        <v>40653</v>
      </c>
      <c r="C3718" t="n">
        <v>13027</v>
      </c>
      <c r="D3718" t="n">
        <v>6</v>
      </c>
      <c r="E3718" t="n">
        <v>5040</v>
      </c>
      <c r="F3718" s="9" t="n">
        <v>2016</v>
      </c>
    </row>
    <row r="3719">
      <c r="A3719" t="n">
        <v>550669</v>
      </c>
      <c r="B3719" s="12" t="n">
        <v>40653</v>
      </c>
      <c r="C3719" t="n">
        <v>16837</v>
      </c>
      <c r="D3719" t="n">
        <v>1</v>
      </c>
      <c r="E3719" t="n">
        <v>8</v>
      </c>
      <c r="F3719" s="9" t="n">
        <v>102</v>
      </c>
    </row>
    <row r="3720">
      <c r="A3720" t="n">
        <v>550670</v>
      </c>
      <c r="B3720" s="12" t="n">
        <v>40653</v>
      </c>
      <c r="C3720" t="n">
        <v>17734</v>
      </c>
      <c r="D3720" t="n">
        <v>9</v>
      </c>
      <c r="E3720" t="n">
        <v>66</v>
      </c>
      <c r="F3720" s="9" t="n">
        <v>112.98</v>
      </c>
    </row>
    <row r="3721">
      <c r="A3721" t="n">
        <v>550673</v>
      </c>
      <c r="B3721" s="12" t="n">
        <v>40653</v>
      </c>
      <c r="C3721" t="n">
        <v>12971</v>
      </c>
      <c r="D3721" t="n">
        <v>9</v>
      </c>
      <c r="E3721" t="n">
        <v>160</v>
      </c>
      <c r="F3721" s="9" t="n">
        <v>379</v>
      </c>
    </row>
    <row r="3722">
      <c r="A3722" t="n">
        <v>550674</v>
      </c>
      <c r="B3722" s="12" t="n">
        <v>40653</v>
      </c>
      <c r="C3722" t="n">
        <v>12971</v>
      </c>
      <c r="D3722" t="n">
        <v>2</v>
      </c>
      <c r="E3722" t="n">
        <v>64</v>
      </c>
      <c r="F3722" s="9" t="n">
        <v>244.8</v>
      </c>
    </row>
    <row r="3723">
      <c r="A3723" t="n">
        <v>550675</v>
      </c>
      <c r="B3723" s="12" t="n">
        <v>40653</v>
      </c>
      <c r="C3723" t="n">
        <v>15260</v>
      </c>
      <c r="D3723" t="n">
        <v>12</v>
      </c>
      <c r="E3723" t="n">
        <v>126</v>
      </c>
      <c r="F3723" s="9" t="n">
        <v>267.7</v>
      </c>
    </row>
    <row r="3724">
      <c r="A3724" t="n">
        <v>550701</v>
      </c>
      <c r="B3724" s="12" t="n">
        <v>40653</v>
      </c>
      <c r="C3724" t="n">
        <v>14905</v>
      </c>
      <c r="D3724" t="n">
        <v>9</v>
      </c>
      <c r="E3724" t="n">
        <v>141</v>
      </c>
      <c r="F3724" s="9" t="n">
        <v>308.55</v>
      </c>
    </row>
    <row r="3725">
      <c r="A3725" t="n">
        <v>550710</v>
      </c>
      <c r="B3725" s="12" t="n">
        <v>40653</v>
      </c>
      <c r="C3725" t="n">
        <v>17450</v>
      </c>
      <c r="D3725" t="n">
        <v>9</v>
      </c>
      <c r="E3725" t="n">
        <v>1736</v>
      </c>
      <c r="F3725" s="9" t="n">
        <v>3108.64</v>
      </c>
    </row>
    <row r="3726">
      <c r="A3726" t="n">
        <v>550711</v>
      </c>
      <c r="B3726" s="12" t="n">
        <v>40653</v>
      </c>
      <c r="C3726" t="n">
        <v>18102</v>
      </c>
      <c r="D3726" t="n">
        <v>3</v>
      </c>
      <c r="E3726" t="n">
        <v>328</v>
      </c>
      <c r="F3726" s="9" t="n">
        <v>1196.96</v>
      </c>
    </row>
    <row r="3727">
      <c r="A3727" t="n">
        <v>550712</v>
      </c>
      <c r="B3727" s="12" t="n">
        <v>40653</v>
      </c>
      <c r="C3727" t="n">
        <v>15159</v>
      </c>
      <c r="D3727" t="n">
        <v>40</v>
      </c>
      <c r="E3727" t="n">
        <v>370</v>
      </c>
      <c r="F3727" s="9" t="n">
        <v>850.7</v>
      </c>
    </row>
    <row r="3728">
      <c r="A3728" t="n">
        <v>550713</v>
      </c>
      <c r="B3728" s="12" t="n">
        <v>40653</v>
      </c>
      <c r="C3728" t="n">
        <v>15159</v>
      </c>
      <c r="D3728" t="n">
        <v>1</v>
      </c>
      <c r="E3728" t="n">
        <v>1</v>
      </c>
      <c r="F3728" s="9" t="n">
        <v>12.5</v>
      </c>
    </row>
    <row r="3729">
      <c r="A3729" t="n">
        <v>550714</v>
      </c>
      <c r="B3729" s="12" t="n">
        <v>40653</v>
      </c>
      <c r="C3729" t="n">
        <v>15249</v>
      </c>
      <c r="D3729" t="n">
        <v>19</v>
      </c>
      <c r="E3729" t="n">
        <v>320</v>
      </c>
      <c r="F3729" s="9" t="n">
        <v>478.2</v>
      </c>
    </row>
    <row r="3730">
      <c r="A3730" t="n">
        <v>550723</v>
      </c>
      <c r="B3730" s="12" t="n">
        <v>40653</v>
      </c>
      <c r="C3730" t="n">
        <v>17454</v>
      </c>
      <c r="D3730" t="n">
        <v>18</v>
      </c>
      <c r="E3730" t="n">
        <v>57</v>
      </c>
      <c r="F3730" s="9" t="n">
        <v>115.43</v>
      </c>
    </row>
    <row r="3731">
      <c r="A3731" t="n">
        <v>550750</v>
      </c>
      <c r="B3731" s="12" t="n">
        <v>40653</v>
      </c>
      <c r="C3731" t="n">
        <v>13632</v>
      </c>
      <c r="D3731" t="n">
        <v>19</v>
      </c>
      <c r="E3731" t="n">
        <v>141</v>
      </c>
      <c r="F3731" s="9" t="n">
        <v>351.45</v>
      </c>
    </row>
    <row r="3732">
      <c r="A3732" t="n">
        <v>550754</v>
      </c>
      <c r="B3732" s="12" t="n">
        <v>40653</v>
      </c>
      <c r="C3732" t="n">
        <v>15465</v>
      </c>
      <c r="D3732" t="n">
        <v>2</v>
      </c>
      <c r="E3732" t="n">
        <v>60</v>
      </c>
      <c r="F3732" s="9" t="n">
        <v>597</v>
      </c>
    </row>
    <row r="3733">
      <c r="A3733" t="n">
        <v>550755</v>
      </c>
      <c r="B3733" s="12" t="n">
        <v>40653</v>
      </c>
      <c r="C3733" t="n">
        <v>17548</v>
      </c>
      <c r="D3733" t="n">
        <v>5</v>
      </c>
      <c r="E3733" t="n">
        <v>58</v>
      </c>
      <c r="F3733" s="9" t="n">
        <v>103.3</v>
      </c>
    </row>
    <row r="3734">
      <c r="A3734" t="n">
        <v>550756</v>
      </c>
      <c r="B3734" s="12" t="n">
        <v>40653</v>
      </c>
      <c r="C3734" t="n">
        <v>14148</v>
      </c>
      <c r="D3734" t="n">
        <v>3</v>
      </c>
      <c r="E3734" t="n">
        <v>16</v>
      </c>
      <c r="F3734" s="9" t="n">
        <v>157.2</v>
      </c>
    </row>
    <row r="3735">
      <c r="A3735" t="n">
        <v>550764</v>
      </c>
      <c r="B3735" s="12" t="n">
        <v>40653</v>
      </c>
      <c r="C3735" t="n">
        <v>14527</v>
      </c>
      <c r="D3735" t="n">
        <v>12</v>
      </c>
      <c r="E3735" t="n">
        <v>25</v>
      </c>
      <c r="F3735" s="9" t="n">
        <v>103.15</v>
      </c>
    </row>
    <row r="3736">
      <c r="A3736" t="n">
        <v>550765</v>
      </c>
      <c r="B3736" s="12" t="n">
        <v>40653</v>
      </c>
      <c r="C3736" t="n">
        <v>16103</v>
      </c>
      <c r="D3736" t="n">
        <v>10</v>
      </c>
      <c r="E3736" t="n">
        <v>130</v>
      </c>
      <c r="F3736" s="9" t="n">
        <v>204.46</v>
      </c>
    </row>
    <row r="3737">
      <c r="A3737" t="n">
        <v>550766</v>
      </c>
      <c r="B3737" s="12" t="n">
        <v>40653</v>
      </c>
      <c r="C3737" t="n">
        <v>17463</v>
      </c>
      <c r="D3737" t="n">
        <v>14</v>
      </c>
      <c r="E3737" t="n">
        <v>109</v>
      </c>
      <c r="F3737" s="9" t="n">
        <v>234.25</v>
      </c>
    </row>
    <row r="3738">
      <c r="A3738" t="n">
        <v>550767</v>
      </c>
      <c r="B3738" s="12" t="n">
        <v>40653</v>
      </c>
      <c r="C3738" t="n">
        <v>14776</v>
      </c>
      <c r="D3738" t="n">
        <v>17</v>
      </c>
      <c r="E3738" t="n">
        <v>384</v>
      </c>
      <c r="F3738" s="9" t="n">
        <v>301.68</v>
      </c>
    </row>
    <row r="3739">
      <c r="A3739" t="n">
        <v>550768</v>
      </c>
      <c r="B3739" s="12" t="n">
        <v>40653</v>
      </c>
      <c r="C3739" t="n">
        <v>15039</v>
      </c>
      <c r="D3739" t="n">
        <v>25</v>
      </c>
      <c r="E3739" t="n">
        <v>235</v>
      </c>
      <c r="F3739" s="9" t="n">
        <v>712.64</v>
      </c>
    </row>
    <row r="3740">
      <c r="A3740" t="n">
        <v>550769</v>
      </c>
      <c r="B3740" s="12" t="n">
        <v>40653</v>
      </c>
      <c r="C3740" t="n">
        <v>15984</v>
      </c>
      <c r="D3740" t="n">
        <v>8</v>
      </c>
      <c r="E3740" t="n">
        <v>81</v>
      </c>
      <c r="F3740" s="9" t="n">
        <v>212.19</v>
      </c>
    </row>
    <row r="3741">
      <c r="A3741" t="n">
        <v>550772</v>
      </c>
      <c r="B3741" s="12" t="n">
        <v>40653</v>
      </c>
      <c r="C3741" t="n">
        <v>17856</v>
      </c>
      <c r="D3741" t="n">
        <v>2</v>
      </c>
      <c r="E3741" t="n">
        <v>30</v>
      </c>
      <c r="F3741" s="9" t="n">
        <v>74.7</v>
      </c>
    </row>
    <row r="3742">
      <c r="A3742" t="n">
        <v>550773</v>
      </c>
      <c r="B3742" s="12" t="n">
        <v>40653</v>
      </c>
      <c r="C3742" t="n">
        <v>17567</v>
      </c>
      <c r="D3742" t="n">
        <v>20</v>
      </c>
      <c r="E3742" t="n">
        <v>207</v>
      </c>
      <c r="F3742" s="9" t="n">
        <v>395.79</v>
      </c>
    </row>
    <row r="3743">
      <c r="A3743" t="n">
        <v>550774</v>
      </c>
      <c r="B3743" s="12" t="n">
        <v>40653</v>
      </c>
      <c r="C3743" t="n">
        <v>14626</v>
      </c>
      <c r="D3743" t="n">
        <v>29</v>
      </c>
      <c r="E3743" t="n">
        <v>432</v>
      </c>
      <c r="F3743" s="9" t="n">
        <v>586.9</v>
      </c>
    </row>
    <row r="3744">
      <c r="A3744" t="n">
        <v>550775</v>
      </c>
      <c r="B3744" s="12" t="n">
        <v>40653</v>
      </c>
      <c r="C3744" t="n">
        <v>15805</v>
      </c>
      <c r="D3744" t="n">
        <v>53</v>
      </c>
      <c r="E3744" t="n">
        <v>515</v>
      </c>
      <c r="F3744" s="9" t="n">
        <v>1052.56</v>
      </c>
    </row>
    <row r="3745">
      <c r="A3745" t="n">
        <v>550776</v>
      </c>
      <c r="B3745" s="12" t="n">
        <v>40653</v>
      </c>
      <c r="C3745" t="n">
        <v>15805</v>
      </c>
      <c r="D3745" t="n">
        <v>9</v>
      </c>
      <c r="E3745" t="n">
        <v>67</v>
      </c>
      <c r="F3745" s="9" t="n">
        <v>140.85</v>
      </c>
    </row>
    <row r="3746">
      <c r="A3746" t="n">
        <v>550777</v>
      </c>
      <c r="B3746" s="12" t="n">
        <v>40653</v>
      </c>
      <c r="C3746" t="n">
        <v>16558</v>
      </c>
      <c r="D3746" t="n">
        <v>24</v>
      </c>
      <c r="E3746" t="n">
        <v>371</v>
      </c>
      <c r="F3746" s="9" t="n">
        <v>307.16</v>
      </c>
    </row>
    <row r="3747">
      <c r="A3747" t="n">
        <v>550778</v>
      </c>
      <c r="B3747" s="12" t="n">
        <v>40653</v>
      </c>
      <c r="C3747" t="n">
        <v>14868</v>
      </c>
      <c r="D3747" t="n">
        <v>24</v>
      </c>
      <c r="E3747" t="n">
        <v>231</v>
      </c>
      <c r="F3747" s="9" t="n">
        <v>439.33</v>
      </c>
    </row>
    <row r="3748">
      <c r="A3748" t="n">
        <v>550779</v>
      </c>
      <c r="B3748" s="12" t="n">
        <v>40653</v>
      </c>
      <c r="C3748" t="n">
        <v>17511</v>
      </c>
      <c r="D3748" t="n">
        <v>16</v>
      </c>
      <c r="E3748" t="n">
        <v>858</v>
      </c>
      <c r="F3748" s="9" t="n">
        <v>1466.14</v>
      </c>
    </row>
    <row r="3749">
      <c r="A3749" t="n">
        <v>550781</v>
      </c>
      <c r="B3749" s="12" t="n">
        <v>40653</v>
      </c>
      <c r="C3749" t="n">
        <v>13097</v>
      </c>
      <c r="D3749" t="n">
        <v>19</v>
      </c>
      <c r="E3749" t="n">
        <v>218</v>
      </c>
      <c r="F3749" s="9" t="n">
        <v>460.94</v>
      </c>
    </row>
    <row r="3750">
      <c r="A3750" t="n">
        <v>550782</v>
      </c>
      <c r="B3750" s="12" t="n">
        <v>40653</v>
      </c>
      <c r="C3750" t="n">
        <v>18246</v>
      </c>
      <c r="D3750" t="n">
        <v>2</v>
      </c>
      <c r="E3750" t="n">
        <v>70</v>
      </c>
      <c r="F3750" s="9" t="n">
        <v>232.9</v>
      </c>
    </row>
    <row r="3751">
      <c r="A3751" t="n">
        <v>550783</v>
      </c>
      <c r="B3751" s="12" t="n">
        <v>40653</v>
      </c>
      <c r="C3751" t="n">
        <v>13485</v>
      </c>
      <c r="D3751" t="n">
        <v>23</v>
      </c>
      <c r="E3751" t="n">
        <v>277</v>
      </c>
      <c r="F3751" s="9" t="n">
        <v>454.24</v>
      </c>
    </row>
    <row r="3752">
      <c r="A3752" t="n">
        <v>550784</v>
      </c>
      <c r="B3752" s="12" t="n">
        <v>40653</v>
      </c>
      <c r="C3752" t="n">
        <v>13269</v>
      </c>
      <c r="D3752" t="n">
        <v>21</v>
      </c>
      <c r="E3752" t="n">
        <v>208</v>
      </c>
      <c r="F3752" s="9" t="n">
        <v>370.68</v>
      </c>
    </row>
    <row r="3753">
      <c r="A3753" t="n">
        <v>550785</v>
      </c>
      <c r="B3753" s="12" t="n">
        <v>40653</v>
      </c>
      <c r="C3753" t="n">
        <v>15517</v>
      </c>
      <c r="D3753" t="n">
        <v>27</v>
      </c>
      <c r="E3753" t="n">
        <v>293</v>
      </c>
      <c r="F3753" s="9" t="n">
        <v>267.03</v>
      </c>
    </row>
    <row r="3754">
      <c r="A3754" t="n">
        <v>550786</v>
      </c>
      <c r="B3754" s="12" t="n">
        <v>40653</v>
      </c>
      <c r="C3754" t="n">
        <v>16672</v>
      </c>
      <c r="D3754" t="n">
        <v>1</v>
      </c>
      <c r="E3754" t="n">
        <v>48</v>
      </c>
      <c r="F3754" s="9" t="n">
        <v>60</v>
      </c>
    </row>
    <row r="3755">
      <c r="A3755" t="n">
        <v>550796</v>
      </c>
      <c r="B3755" s="12" t="n">
        <v>40653</v>
      </c>
      <c r="C3755" t="n">
        <v>17211</v>
      </c>
      <c r="D3755" t="n">
        <v>19</v>
      </c>
      <c r="E3755" t="n">
        <v>76</v>
      </c>
      <c r="F3755" s="9" t="n">
        <v>128.41</v>
      </c>
    </row>
    <row r="3756">
      <c r="A3756" t="n">
        <v>550797</v>
      </c>
      <c r="B3756" s="12" t="n">
        <v>40653</v>
      </c>
      <c r="C3756" t="n">
        <v>12901</v>
      </c>
      <c r="D3756" t="n">
        <v>4</v>
      </c>
      <c r="E3756" t="n">
        <v>88</v>
      </c>
      <c r="F3756" s="9" t="n">
        <v>54.72</v>
      </c>
    </row>
    <row r="3757">
      <c r="A3757" t="n">
        <v>550798</v>
      </c>
      <c r="B3757" s="12" t="n">
        <v>40653</v>
      </c>
      <c r="C3757" t="n">
        <v>15290</v>
      </c>
      <c r="D3757" t="n">
        <v>6</v>
      </c>
      <c r="E3757" t="n">
        <v>120</v>
      </c>
      <c r="F3757" s="9" t="n">
        <v>290.4</v>
      </c>
    </row>
    <row r="3758">
      <c r="A3758" t="n">
        <v>550799</v>
      </c>
      <c r="B3758" s="12" t="n">
        <v>40653</v>
      </c>
      <c r="C3758" t="n">
        <v>17115</v>
      </c>
      <c r="D3758" t="n">
        <v>18</v>
      </c>
      <c r="E3758" t="n">
        <v>166</v>
      </c>
      <c r="F3758" s="9" t="n">
        <v>310.02</v>
      </c>
    </row>
    <row r="3759">
      <c r="A3759" t="n">
        <v>550801</v>
      </c>
      <c r="B3759" s="12" t="n">
        <v>40653</v>
      </c>
      <c r="C3759" t="n">
        <v>17402</v>
      </c>
      <c r="D3759" t="n">
        <v>3</v>
      </c>
      <c r="E3759" t="n">
        <v>30</v>
      </c>
      <c r="F3759" s="9" t="n">
        <v>212.5</v>
      </c>
    </row>
    <row r="3760">
      <c r="A3760" t="n">
        <v>550802</v>
      </c>
      <c r="B3760" s="12" t="n">
        <v>40653</v>
      </c>
      <c r="C3760" t="n">
        <v>17120</v>
      </c>
      <c r="D3760" t="n">
        <v>18</v>
      </c>
      <c r="E3760" t="n">
        <v>120</v>
      </c>
      <c r="F3760" s="9" t="n">
        <v>307.46</v>
      </c>
    </row>
    <row r="3761">
      <c r="A3761" t="n">
        <v>550803</v>
      </c>
      <c r="B3761" s="12" t="n">
        <v>40653</v>
      </c>
      <c r="C3761" t="n">
        <v>18177</v>
      </c>
      <c r="D3761" t="n">
        <v>20</v>
      </c>
      <c r="E3761" t="n">
        <v>120</v>
      </c>
      <c r="F3761" s="9" t="n">
        <v>224.5</v>
      </c>
    </row>
    <row r="3762">
      <c r="A3762" t="n">
        <v>550804</v>
      </c>
      <c r="B3762" s="12" t="n">
        <v>40653</v>
      </c>
      <c r="C3762" t="n">
        <v>16676</v>
      </c>
      <c r="D3762" t="n">
        <v>19</v>
      </c>
      <c r="E3762" t="n">
        <v>134</v>
      </c>
      <c r="F3762" s="9" t="n">
        <v>329.24</v>
      </c>
    </row>
    <row r="3763">
      <c r="A3763" t="n">
        <v>550805</v>
      </c>
      <c r="B3763" s="12" t="n">
        <v>40653</v>
      </c>
      <c r="C3763" t="n">
        <v>13162</v>
      </c>
      <c r="D3763" t="n">
        <v>22</v>
      </c>
      <c r="E3763" t="n">
        <v>453</v>
      </c>
      <c r="F3763" s="9" t="n">
        <v>548.4299999999999</v>
      </c>
    </row>
    <row r="3764">
      <c r="A3764" t="n">
        <v>550806</v>
      </c>
      <c r="B3764" s="12" t="n">
        <v>40653</v>
      </c>
      <c r="C3764" t="n">
        <v>14334</v>
      </c>
      <c r="D3764" t="n">
        <v>17</v>
      </c>
      <c r="E3764" t="n">
        <v>178</v>
      </c>
      <c r="F3764" s="9" t="n">
        <v>268.68</v>
      </c>
    </row>
    <row r="3765">
      <c r="A3765" t="n">
        <v>550811</v>
      </c>
      <c r="B3765" s="12" t="n">
        <v>40653</v>
      </c>
      <c r="C3765" t="n">
        <v>16011</v>
      </c>
      <c r="D3765" t="n">
        <v>5</v>
      </c>
      <c r="E3765" t="n">
        <v>78</v>
      </c>
      <c r="F3765" s="9" t="n">
        <v>119.1</v>
      </c>
    </row>
    <row r="3766">
      <c r="A3766" t="n">
        <v>550817</v>
      </c>
      <c r="B3766" s="12" t="n">
        <v>40653</v>
      </c>
      <c r="C3766" t="n">
        <v>17946</v>
      </c>
      <c r="D3766" t="n">
        <v>17</v>
      </c>
      <c r="E3766" t="n">
        <v>66</v>
      </c>
      <c r="F3766" s="9" t="n">
        <v>132.03</v>
      </c>
    </row>
    <row r="3767">
      <c r="A3767" t="n">
        <v>550818</v>
      </c>
      <c r="B3767" s="12" t="n">
        <v>40653</v>
      </c>
      <c r="C3767" t="n">
        <v>15912</v>
      </c>
      <c r="D3767" t="n">
        <v>13</v>
      </c>
      <c r="E3767" t="n">
        <v>66</v>
      </c>
      <c r="F3767" s="9" t="n">
        <v>141.49</v>
      </c>
    </row>
    <row r="3768">
      <c r="A3768" t="n">
        <v>550819</v>
      </c>
      <c r="B3768" s="12" t="n">
        <v>40653</v>
      </c>
      <c r="C3768" t="n">
        <v>17530</v>
      </c>
      <c r="D3768" t="n">
        <v>70</v>
      </c>
      <c r="E3768" t="n">
        <v>250</v>
      </c>
      <c r="F3768" s="9" t="n">
        <v>428.16</v>
      </c>
    </row>
    <row r="3769">
      <c r="A3769" t="n">
        <v>550820</v>
      </c>
      <c r="B3769" s="12" t="n">
        <v>40654</v>
      </c>
      <c r="C3769" t="n">
        <v>13148</v>
      </c>
      <c r="D3769" t="n">
        <v>18</v>
      </c>
      <c r="E3769" t="n">
        <v>101</v>
      </c>
      <c r="F3769" s="9" t="n">
        <v>341.58</v>
      </c>
    </row>
    <row r="3770">
      <c r="A3770" t="n">
        <v>550822</v>
      </c>
      <c r="B3770" s="12" t="n">
        <v>40654</v>
      </c>
      <c r="C3770" t="n">
        <v>14001</v>
      </c>
      <c r="D3770" t="n">
        <v>15</v>
      </c>
      <c r="E3770" t="n">
        <v>538</v>
      </c>
      <c r="F3770" s="9" t="n">
        <v>1007.9</v>
      </c>
    </row>
    <row r="3771">
      <c r="A3771" t="n">
        <v>550823</v>
      </c>
      <c r="B3771" s="12" t="n">
        <v>40654</v>
      </c>
      <c r="C3771" t="n">
        <v>16133</v>
      </c>
      <c r="D3771" t="n">
        <v>26</v>
      </c>
      <c r="E3771" t="n">
        <v>1270</v>
      </c>
      <c r="F3771" s="9" t="n">
        <v>2210.05</v>
      </c>
    </row>
    <row r="3772">
      <c r="A3772" t="n">
        <v>550824</v>
      </c>
      <c r="B3772" s="12" t="n">
        <v>40654</v>
      </c>
      <c r="C3772" t="n">
        <v>18177</v>
      </c>
      <c r="D3772" t="n">
        <v>1</v>
      </c>
      <c r="E3772" t="n">
        <v>5</v>
      </c>
      <c r="F3772" s="9" t="n">
        <v>8.25</v>
      </c>
    </row>
    <row r="3773">
      <c r="A3773" t="n">
        <v>550826</v>
      </c>
      <c r="B3773" s="12" t="n">
        <v>40654</v>
      </c>
      <c r="C3773" t="n">
        <v>17158</v>
      </c>
      <c r="D3773" t="n">
        <v>14</v>
      </c>
      <c r="E3773" t="n">
        <v>210</v>
      </c>
      <c r="F3773" s="9" t="n">
        <v>284.76</v>
      </c>
    </row>
    <row r="3774">
      <c r="A3774" t="n">
        <v>550828</v>
      </c>
      <c r="B3774" s="12" t="n">
        <v>40654</v>
      </c>
      <c r="C3774" t="n">
        <v>17315</v>
      </c>
      <c r="D3774" t="n">
        <v>12</v>
      </c>
      <c r="E3774" t="n">
        <v>36</v>
      </c>
      <c r="F3774" s="9" t="n">
        <v>110.7</v>
      </c>
    </row>
    <row r="3775">
      <c r="A3775" t="n">
        <v>550829</v>
      </c>
      <c r="B3775" s="12" t="n">
        <v>40654</v>
      </c>
      <c r="C3775" t="n">
        <v>17841</v>
      </c>
      <c r="D3775" t="n">
        <v>50</v>
      </c>
      <c r="E3775" t="n">
        <v>107</v>
      </c>
      <c r="F3775" s="9" t="n">
        <v>293.2</v>
      </c>
    </row>
    <row r="3776">
      <c r="A3776" t="n">
        <v>550830</v>
      </c>
      <c r="B3776" s="12" t="n">
        <v>40654</v>
      </c>
      <c r="C3776" t="n">
        <v>13534</v>
      </c>
      <c r="D3776" t="n">
        <v>10</v>
      </c>
      <c r="E3776" t="n">
        <v>66</v>
      </c>
      <c r="F3776" s="9" t="n">
        <v>174.15</v>
      </c>
    </row>
    <row r="3777">
      <c r="A3777" t="n">
        <v>550831</v>
      </c>
      <c r="B3777" s="12" t="n">
        <v>40654</v>
      </c>
      <c r="C3777" t="n">
        <v>13534</v>
      </c>
      <c r="D3777" t="n">
        <v>10</v>
      </c>
      <c r="E3777" t="n">
        <v>60</v>
      </c>
      <c r="F3777" s="9" t="n">
        <v>171.2</v>
      </c>
    </row>
    <row r="3778">
      <c r="A3778" t="n">
        <v>550832</v>
      </c>
      <c r="B3778" s="12" t="n">
        <v>40654</v>
      </c>
      <c r="C3778" t="n">
        <v>17588</v>
      </c>
      <c r="D3778" t="n">
        <v>10</v>
      </c>
      <c r="E3778" t="n">
        <v>56</v>
      </c>
      <c r="F3778" s="9" t="n">
        <v>397.2</v>
      </c>
    </row>
    <row r="3779">
      <c r="A3779" t="n">
        <v>550833</v>
      </c>
      <c r="B3779" s="12" t="n">
        <v>40654</v>
      </c>
      <c r="C3779" t="n">
        <v>15860</v>
      </c>
      <c r="D3779" t="n">
        <v>3</v>
      </c>
      <c r="E3779" t="n">
        <v>5</v>
      </c>
      <c r="F3779" s="9" t="n">
        <v>24.75</v>
      </c>
    </row>
    <row r="3780">
      <c r="A3780" t="n">
        <v>550834</v>
      </c>
      <c r="B3780" s="12" t="n">
        <v>40654</v>
      </c>
      <c r="C3780" t="n">
        <v>14730</v>
      </c>
      <c r="D3780" t="n">
        <v>25</v>
      </c>
      <c r="E3780" t="n">
        <v>87</v>
      </c>
      <c r="F3780" s="9" t="n">
        <v>162.02</v>
      </c>
    </row>
    <row r="3781">
      <c r="A3781" t="n">
        <v>550835</v>
      </c>
      <c r="B3781" s="12" t="n">
        <v>40654</v>
      </c>
      <c r="C3781" t="n">
        <v>15034</v>
      </c>
      <c r="D3781" t="n">
        <v>80</v>
      </c>
      <c r="E3781" t="n">
        <v>387</v>
      </c>
      <c r="F3781" s="9" t="n">
        <v>790.02</v>
      </c>
    </row>
    <row r="3782">
      <c r="A3782" t="n">
        <v>550836</v>
      </c>
      <c r="B3782" s="12" t="n">
        <v>40654</v>
      </c>
      <c r="C3782" t="n">
        <v>14759</v>
      </c>
      <c r="D3782" t="n">
        <v>35</v>
      </c>
      <c r="E3782" t="n">
        <v>119</v>
      </c>
      <c r="F3782" s="9" t="n">
        <v>572.25</v>
      </c>
    </row>
    <row r="3783">
      <c r="A3783" t="n">
        <v>550837</v>
      </c>
      <c r="B3783" s="12" t="n">
        <v>40654</v>
      </c>
      <c r="C3783" t="n">
        <v>15034</v>
      </c>
      <c r="D3783" t="n">
        <v>16</v>
      </c>
      <c r="E3783" t="n">
        <v>155</v>
      </c>
      <c r="F3783" s="9" t="n">
        <v>199.75</v>
      </c>
    </row>
    <row r="3784">
      <c r="A3784" t="n">
        <v>550838</v>
      </c>
      <c r="B3784" s="12" t="n">
        <v>40654</v>
      </c>
      <c r="C3784" t="n">
        <v>14577</v>
      </c>
      <c r="D3784" t="n">
        <v>24</v>
      </c>
      <c r="E3784" t="n">
        <v>60</v>
      </c>
      <c r="F3784" s="9" t="n">
        <v>121.11</v>
      </c>
    </row>
    <row r="3785">
      <c r="A3785" t="n">
        <v>550885</v>
      </c>
      <c r="B3785" s="12" t="n">
        <v>40654</v>
      </c>
      <c r="C3785" t="n">
        <v>16185</v>
      </c>
      <c r="D3785" t="n">
        <v>19</v>
      </c>
      <c r="E3785" t="n">
        <v>153</v>
      </c>
      <c r="F3785" s="9" t="n">
        <v>335</v>
      </c>
    </row>
    <row r="3786">
      <c r="A3786" t="n">
        <v>550890</v>
      </c>
      <c r="B3786" s="12" t="n">
        <v>40654</v>
      </c>
      <c r="C3786" t="n">
        <v>14711</v>
      </c>
      <c r="D3786" t="n">
        <v>30</v>
      </c>
      <c r="E3786" t="n">
        <v>187</v>
      </c>
      <c r="F3786" s="9" t="n">
        <v>526.5</v>
      </c>
    </row>
    <row r="3787">
      <c r="A3787" t="n">
        <v>550900</v>
      </c>
      <c r="B3787" s="12" t="n">
        <v>40654</v>
      </c>
      <c r="C3787" t="n">
        <v>16553</v>
      </c>
      <c r="D3787" t="n">
        <v>18</v>
      </c>
      <c r="E3787" t="n">
        <v>730</v>
      </c>
      <c r="F3787" s="9" t="n">
        <v>682.38</v>
      </c>
    </row>
    <row r="3788">
      <c r="A3788" t="n">
        <v>550901</v>
      </c>
      <c r="B3788" s="12" t="n">
        <v>40654</v>
      </c>
      <c r="C3788" t="n">
        <v>13389</v>
      </c>
      <c r="D3788" t="n">
        <v>18</v>
      </c>
      <c r="E3788" t="n">
        <v>115</v>
      </c>
      <c r="F3788" s="9" t="n">
        <v>257.89</v>
      </c>
    </row>
    <row r="3789">
      <c r="A3789" t="n">
        <v>550906</v>
      </c>
      <c r="B3789" s="12" t="n">
        <v>40654</v>
      </c>
      <c r="C3789" t="n">
        <v>14298</v>
      </c>
      <c r="D3789" t="n">
        <v>59</v>
      </c>
      <c r="E3789" t="n">
        <v>2460</v>
      </c>
      <c r="F3789" s="9" t="n">
        <v>1368.16</v>
      </c>
    </row>
    <row r="3790">
      <c r="A3790" t="n">
        <v>550907</v>
      </c>
      <c r="B3790" s="12" t="n">
        <v>40654</v>
      </c>
      <c r="C3790" t="n">
        <v>13798</v>
      </c>
      <c r="D3790" t="n">
        <v>2</v>
      </c>
      <c r="E3790" t="n">
        <v>150</v>
      </c>
      <c r="F3790" s="9" t="n">
        <v>306.5</v>
      </c>
    </row>
    <row r="3791">
      <c r="A3791" t="n">
        <v>550912</v>
      </c>
      <c r="B3791" s="12" t="n">
        <v>40654</v>
      </c>
      <c r="C3791" t="n">
        <v>13267</v>
      </c>
      <c r="D3791" t="n">
        <v>14</v>
      </c>
      <c r="E3791" t="n">
        <v>111</v>
      </c>
      <c r="F3791" s="9" t="n">
        <v>313.65</v>
      </c>
    </row>
    <row r="3792">
      <c r="A3792" t="n">
        <v>550913</v>
      </c>
      <c r="B3792" s="12" t="n">
        <v>40654</v>
      </c>
      <c r="C3792" t="n">
        <v>17631</v>
      </c>
      <c r="D3792" t="n">
        <v>21</v>
      </c>
      <c r="E3792" t="n">
        <v>92</v>
      </c>
      <c r="F3792" s="9" t="n">
        <v>302.55</v>
      </c>
    </row>
    <row r="3793">
      <c r="A3793" t="n">
        <v>550914</v>
      </c>
      <c r="B3793" s="12" t="n">
        <v>40654</v>
      </c>
      <c r="C3793" t="n">
        <v>17061</v>
      </c>
      <c r="D3793" t="n">
        <v>28</v>
      </c>
      <c r="E3793" t="n">
        <v>522</v>
      </c>
      <c r="F3793" s="9" t="n">
        <v>1701.5</v>
      </c>
    </row>
    <row r="3794">
      <c r="A3794" t="n">
        <v>550915</v>
      </c>
      <c r="B3794" s="12" t="n">
        <v>40654</v>
      </c>
      <c r="C3794" t="n">
        <v>13263</v>
      </c>
      <c r="D3794" t="n">
        <v>30</v>
      </c>
      <c r="E3794" t="n">
        <v>69</v>
      </c>
      <c r="F3794" s="9" t="n">
        <v>133.59</v>
      </c>
    </row>
    <row r="3795">
      <c r="A3795" t="n">
        <v>550916</v>
      </c>
      <c r="B3795" s="12" t="n">
        <v>40654</v>
      </c>
      <c r="C3795" t="n">
        <v>17718</v>
      </c>
      <c r="D3795" t="n">
        <v>6</v>
      </c>
      <c r="E3795" t="n">
        <v>83</v>
      </c>
      <c r="F3795" s="9" t="n">
        <v>139.35</v>
      </c>
    </row>
    <row r="3796">
      <c r="A3796" t="n">
        <v>550917</v>
      </c>
      <c r="B3796" s="12" t="n">
        <v>40654</v>
      </c>
      <c r="C3796" t="n">
        <v>17381</v>
      </c>
      <c r="D3796" t="n">
        <v>4</v>
      </c>
      <c r="E3796" t="n">
        <v>1848</v>
      </c>
      <c r="F3796" s="9" t="n">
        <v>721.4400000000001</v>
      </c>
    </row>
    <row r="3797">
      <c r="A3797" t="n">
        <v>550918</v>
      </c>
      <c r="B3797" s="12" t="n">
        <v>40654</v>
      </c>
      <c r="C3797" t="n">
        <v>17630</v>
      </c>
      <c r="D3797" t="n">
        <v>19</v>
      </c>
      <c r="E3797" t="n">
        <v>112</v>
      </c>
      <c r="F3797" s="9" t="n">
        <v>335.5</v>
      </c>
    </row>
    <row r="3798">
      <c r="A3798" t="n">
        <v>550919</v>
      </c>
      <c r="B3798" s="12" t="n">
        <v>40654</v>
      </c>
      <c r="C3798" t="n">
        <v>14735</v>
      </c>
      <c r="D3798" t="n">
        <v>1</v>
      </c>
      <c r="E3798" t="n">
        <v>10</v>
      </c>
      <c r="F3798" s="9" t="n">
        <v>19.5</v>
      </c>
    </row>
    <row r="3799">
      <c r="A3799" t="n">
        <v>550920</v>
      </c>
      <c r="B3799" s="12" t="n">
        <v>40654</v>
      </c>
      <c r="C3799" t="n">
        <v>14735</v>
      </c>
      <c r="D3799" t="n">
        <v>3</v>
      </c>
      <c r="E3799" t="n">
        <v>22</v>
      </c>
      <c r="F3799" s="9" t="n">
        <v>110.1</v>
      </c>
    </row>
    <row r="3800">
      <c r="A3800" t="n">
        <v>550921</v>
      </c>
      <c r="B3800" s="12" t="n">
        <v>40654</v>
      </c>
      <c r="C3800" t="n">
        <v>14770</v>
      </c>
      <c r="D3800" t="n">
        <v>35</v>
      </c>
      <c r="E3800" t="n">
        <v>310</v>
      </c>
      <c r="F3800" s="9" t="n">
        <v>597.8200000000001</v>
      </c>
    </row>
    <row r="3801">
      <c r="A3801" t="n">
        <v>550923</v>
      </c>
      <c r="B3801" s="12" t="n">
        <v>40654</v>
      </c>
      <c r="C3801" t="n">
        <v>13748</v>
      </c>
      <c r="D3801" t="n">
        <v>4</v>
      </c>
      <c r="E3801" t="n">
        <v>59</v>
      </c>
      <c r="F3801" s="9" t="n">
        <v>147.45</v>
      </c>
    </row>
    <row r="3802">
      <c r="A3802" t="n">
        <v>550925</v>
      </c>
      <c r="B3802" s="12" t="n">
        <v>40654</v>
      </c>
      <c r="C3802" t="n">
        <v>17061</v>
      </c>
      <c r="D3802" t="n">
        <v>13</v>
      </c>
      <c r="E3802" t="n">
        <v>64</v>
      </c>
      <c r="F3802" s="9" t="n">
        <v>237.25</v>
      </c>
    </row>
    <row r="3803">
      <c r="A3803" t="n">
        <v>550934</v>
      </c>
      <c r="B3803" s="12" t="n">
        <v>40654</v>
      </c>
      <c r="C3803" t="n">
        <v>16163</v>
      </c>
      <c r="D3803" t="n">
        <v>1</v>
      </c>
      <c r="E3803" t="n">
        <v>100</v>
      </c>
      <c r="F3803" s="9" t="n">
        <v>415</v>
      </c>
    </row>
    <row r="3804">
      <c r="A3804" t="n">
        <v>550936</v>
      </c>
      <c r="B3804" s="12" t="n">
        <v>40654</v>
      </c>
      <c r="C3804" t="n">
        <v>13495</v>
      </c>
      <c r="D3804" t="n">
        <v>6</v>
      </c>
      <c r="E3804" t="n">
        <v>108</v>
      </c>
      <c r="F3804" s="9" t="n">
        <v>207</v>
      </c>
    </row>
    <row r="3805">
      <c r="A3805" t="n">
        <v>550937</v>
      </c>
      <c r="B3805" s="12" t="n">
        <v>40654</v>
      </c>
      <c r="C3805" t="n">
        <v>13223</v>
      </c>
      <c r="D3805" t="n">
        <v>1</v>
      </c>
      <c r="E3805" t="n">
        <v>48</v>
      </c>
      <c r="F3805" s="9" t="n">
        <v>100.8</v>
      </c>
    </row>
    <row r="3806">
      <c r="A3806" t="n">
        <v>550938</v>
      </c>
      <c r="B3806" s="12" t="n">
        <v>40654</v>
      </c>
      <c r="C3806" t="n">
        <v>16019</v>
      </c>
      <c r="D3806" t="n">
        <v>13</v>
      </c>
      <c r="E3806" t="n">
        <v>162</v>
      </c>
      <c r="F3806" s="9" t="n">
        <v>232.68</v>
      </c>
    </row>
    <row r="3807">
      <c r="A3807" t="n">
        <v>550939</v>
      </c>
      <c r="B3807" s="12" t="n">
        <v>40654</v>
      </c>
      <c r="C3807" t="n">
        <v>16146</v>
      </c>
      <c r="D3807" t="n">
        <v>19</v>
      </c>
      <c r="E3807" t="n">
        <v>211</v>
      </c>
      <c r="F3807" s="9" t="n">
        <v>385.69</v>
      </c>
    </row>
    <row r="3808">
      <c r="A3808" t="n">
        <v>550940</v>
      </c>
      <c r="B3808" s="12" t="n">
        <v>40654</v>
      </c>
      <c r="C3808" t="n">
        <v>18008</v>
      </c>
      <c r="D3808" t="n">
        <v>1</v>
      </c>
      <c r="E3808" t="n">
        <v>492</v>
      </c>
      <c r="F3808" s="9" t="n">
        <v>615</v>
      </c>
    </row>
    <row r="3809">
      <c r="A3809" t="n">
        <v>550941</v>
      </c>
      <c r="B3809" s="12" t="n">
        <v>40654</v>
      </c>
      <c r="C3809" t="n">
        <v>17109</v>
      </c>
      <c r="D3809" t="n">
        <v>47</v>
      </c>
      <c r="E3809" t="n">
        <v>227</v>
      </c>
      <c r="F3809" s="9" t="n">
        <v>400.64</v>
      </c>
    </row>
    <row r="3810">
      <c r="A3810" t="n">
        <v>550942</v>
      </c>
      <c r="B3810" s="12" t="n">
        <v>40654</v>
      </c>
      <c r="C3810" t="n">
        <v>16587</v>
      </c>
      <c r="D3810" t="n">
        <v>13</v>
      </c>
      <c r="E3810" t="n">
        <v>71</v>
      </c>
      <c r="F3810" s="9" t="n">
        <v>225.15</v>
      </c>
    </row>
    <row r="3811">
      <c r="A3811" t="n">
        <v>550944</v>
      </c>
      <c r="B3811" s="12" t="n">
        <v>40654</v>
      </c>
      <c r="C3811" t="n">
        <v>17109</v>
      </c>
      <c r="D3811" t="n">
        <v>6</v>
      </c>
      <c r="E3811" t="n">
        <v>21</v>
      </c>
      <c r="F3811" s="9" t="n">
        <v>63.95</v>
      </c>
    </row>
    <row r="3812">
      <c r="A3812" t="n">
        <v>550949</v>
      </c>
      <c r="B3812" s="12" t="n">
        <v>40654</v>
      </c>
      <c r="C3812" t="n">
        <v>17961</v>
      </c>
      <c r="D3812" t="n">
        <v>4</v>
      </c>
      <c r="E3812" t="n">
        <v>19</v>
      </c>
      <c r="F3812" s="9" t="n">
        <v>8.970000000000001</v>
      </c>
    </row>
    <row r="3813">
      <c r="A3813" t="n">
        <v>550955</v>
      </c>
      <c r="B3813" s="12" t="n">
        <v>40654</v>
      </c>
      <c r="C3813" t="n">
        <v>14189</v>
      </c>
      <c r="D3813" t="n">
        <v>20</v>
      </c>
      <c r="E3813" t="n">
        <v>226</v>
      </c>
      <c r="F3813" s="9" t="n">
        <v>318.78</v>
      </c>
    </row>
    <row r="3814">
      <c r="A3814" t="n">
        <v>550956</v>
      </c>
      <c r="B3814" s="12" t="n">
        <v>40654</v>
      </c>
      <c r="C3814" t="n">
        <v>17179</v>
      </c>
      <c r="D3814" t="n">
        <v>39</v>
      </c>
      <c r="E3814" t="n">
        <v>110</v>
      </c>
      <c r="F3814" s="9" t="n">
        <v>245.31</v>
      </c>
    </row>
    <row r="3815">
      <c r="A3815" t="n">
        <v>550957</v>
      </c>
      <c r="B3815" s="12" t="n">
        <v>40654</v>
      </c>
      <c r="C3815" t="n">
        <v>18283</v>
      </c>
      <c r="D3815" t="n">
        <v>54</v>
      </c>
      <c r="E3815" t="n">
        <v>85</v>
      </c>
      <c r="F3815" s="9" t="n">
        <v>113.65</v>
      </c>
    </row>
    <row r="3816">
      <c r="A3816" t="n">
        <v>550958</v>
      </c>
      <c r="B3816" s="12" t="n">
        <v>40654</v>
      </c>
      <c r="C3816" t="n">
        <v>15281</v>
      </c>
      <c r="D3816" t="n">
        <v>15</v>
      </c>
      <c r="E3816" t="n">
        <v>137</v>
      </c>
      <c r="F3816" s="9" t="n">
        <v>252.23</v>
      </c>
    </row>
    <row r="3817">
      <c r="A3817" t="n">
        <v>550964</v>
      </c>
      <c r="B3817" s="12" t="n">
        <v>40654</v>
      </c>
      <c r="C3817" t="n">
        <v>15856</v>
      </c>
      <c r="D3817" t="n">
        <v>16</v>
      </c>
      <c r="E3817" t="n">
        <v>377</v>
      </c>
      <c r="F3817" s="9" t="n">
        <v>504.9</v>
      </c>
    </row>
    <row r="3818">
      <c r="A3818" t="n">
        <v>550965</v>
      </c>
      <c r="B3818" s="12" t="n">
        <v>40654</v>
      </c>
      <c r="C3818" t="n">
        <v>16750</v>
      </c>
      <c r="D3818" t="n">
        <v>10</v>
      </c>
      <c r="E3818" t="n">
        <v>18</v>
      </c>
      <c r="F3818" s="9" t="n">
        <v>118.7</v>
      </c>
    </row>
    <row r="3819">
      <c r="A3819" t="n">
        <v>550967</v>
      </c>
      <c r="B3819" s="12" t="n">
        <v>40654</v>
      </c>
      <c r="C3819" t="n">
        <v>12971</v>
      </c>
      <c r="D3819" t="n">
        <v>3</v>
      </c>
      <c r="E3819" t="n">
        <v>36</v>
      </c>
      <c r="F3819" s="9" t="n">
        <v>47.4</v>
      </c>
    </row>
    <row r="3820">
      <c r="A3820" t="n">
        <v>550968</v>
      </c>
      <c r="B3820" s="12" t="n">
        <v>40654</v>
      </c>
      <c r="C3820" t="n">
        <v>14961</v>
      </c>
      <c r="D3820" t="n">
        <v>40</v>
      </c>
      <c r="E3820" t="n">
        <v>360</v>
      </c>
      <c r="F3820" s="9" t="n">
        <v>727.78</v>
      </c>
    </row>
    <row r="3821">
      <c r="A3821" t="n">
        <v>550971</v>
      </c>
      <c r="B3821" s="12" t="n">
        <v>40654</v>
      </c>
      <c r="C3821" t="n">
        <v>13482</v>
      </c>
      <c r="D3821" t="n">
        <v>11</v>
      </c>
      <c r="E3821" t="n">
        <v>116</v>
      </c>
      <c r="F3821" s="9" t="n">
        <v>184.64</v>
      </c>
    </row>
    <row r="3822">
      <c r="A3822" t="n">
        <v>550972</v>
      </c>
      <c r="B3822" s="12" t="n">
        <v>40654</v>
      </c>
      <c r="C3822" t="n">
        <v>14031</v>
      </c>
      <c r="D3822" t="n">
        <v>22</v>
      </c>
      <c r="E3822" t="n">
        <v>46</v>
      </c>
      <c r="F3822" s="9" t="n">
        <v>99.63</v>
      </c>
    </row>
    <row r="3823">
      <c r="A3823" t="n">
        <v>550973</v>
      </c>
      <c r="B3823" s="12" t="n">
        <v>40654</v>
      </c>
      <c r="C3823" t="n">
        <v>14031</v>
      </c>
      <c r="D3823" t="n">
        <v>16</v>
      </c>
      <c r="E3823" t="n">
        <v>394</v>
      </c>
      <c r="F3823" s="9" t="n">
        <v>875.79</v>
      </c>
    </row>
    <row r="3824">
      <c r="A3824" t="n">
        <v>550974</v>
      </c>
      <c r="B3824" s="12" t="n">
        <v>40654</v>
      </c>
      <c r="C3824" t="n">
        <v>13862</v>
      </c>
      <c r="D3824" t="n">
        <v>11</v>
      </c>
      <c r="E3824" t="n">
        <v>126</v>
      </c>
      <c r="F3824" s="9" t="n">
        <v>173.46</v>
      </c>
    </row>
    <row r="3825">
      <c r="A3825" t="n">
        <v>550978</v>
      </c>
      <c r="B3825" s="12" t="n">
        <v>40654</v>
      </c>
      <c r="C3825" t="n">
        <v>13983</v>
      </c>
      <c r="D3825" t="n">
        <v>18</v>
      </c>
      <c r="E3825" t="n">
        <v>261</v>
      </c>
      <c r="F3825" s="9" t="n">
        <v>305.43</v>
      </c>
    </row>
    <row r="3826">
      <c r="A3826" t="n">
        <v>550988</v>
      </c>
      <c r="B3826" s="12" t="n">
        <v>40654</v>
      </c>
      <c r="C3826" t="n">
        <v>14231</v>
      </c>
      <c r="D3826" t="n">
        <v>19</v>
      </c>
      <c r="E3826" t="n">
        <v>176</v>
      </c>
      <c r="F3826" s="9" t="n">
        <v>309</v>
      </c>
    </row>
    <row r="3827">
      <c r="A3827" t="n">
        <v>550989</v>
      </c>
      <c r="B3827" s="12" t="n">
        <v>40654</v>
      </c>
      <c r="C3827" t="n">
        <v>13969</v>
      </c>
      <c r="D3827" t="n">
        <v>28</v>
      </c>
      <c r="E3827" t="n">
        <v>157</v>
      </c>
      <c r="F3827" s="9" t="n">
        <v>251.79</v>
      </c>
    </row>
    <row r="3828">
      <c r="A3828" t="n">
        <v>550990</v>
      </c>
      <c r="B3828" s="12" t="n">
        <v>40654</v>
      </c>
      <c r="C3828" t="n">
        <v>16553</v>
      </c>
      <c r="D3828" t="n">
        <v>4</v>
      </c>
      <c r="E3828" t="n">
        <v>252</v>
      </c>
      <c r="F3828" s="9" t="n">
        <v>447.6</v>
      </c>
    </row>
    <row r="3829">
      <c r="A3829" t="n">
        <v>550991</v>
      </c>
      <c r="B3829" s="12" t="n">
        <v>40654</v>
      </c>
      <c r="C3829" t="n">
        <v>14060</v>
      </c>
      <c r="D3829" t="n">
        <v>3</v>
      </c>
      <c r="E3829" t="n">
        <v>72</v>
      </c>
      <c r="F3829" s="9" t="n">
        <v>153.84</v>
      </c>
    </row>
    <row r="3830">
      <c r="A3830" t="n">
        <v>550992</v>
      </c>
      <c r="B3830" s="12" t="n">
        <v>40654</v>
      </c>
      <c r="C3830" t="n">
        <v>14512</v>
      </c>
      <c r="D3830" t="n">
        <v>14</v>
      </c>
      <c r="E3830" t="n">
        <v>50</v>
      </c>
      <c r="F3830" s="9" t="n">
        <v>126.32</v>
      </c>
    </row>
    <row r="3831">
      <c r="A3831" t="n">
        <v>550993</v>
      </c>
      <c r="B3831" s="12" t="n">
        <v>40654</v>
      </c>
      <c r="C3831" t="n">
        <v>15810</v>
      </c>
      <c r="D3831" t="n">
        <v>32</v>
      </c>
      <c r="E3831" t="n">
        <v>280</v>
      </c>
      <c r="F3831" s="9" t="n">
        <v>476.8</v>
      </c>
    </row>
    <row r="3832">
      <c r="A3832" t="n">
        <v>550994</v>
      </c>
      <c r="B3832" s="12" t="n">
        <v>40654</v>
      </c>
      <c r="C3832" t="n">
        <v>14562</v>
      </c>
      <c r="D3832" t="n">
        <v>36</v>
      </c>
      <c r="E3832" t="n">
        <v>289</v>
      </c>
      <c r="F3832" s="9" t="n">
        <v>455.9</v>
      </c>
    </row>
    <row r="3833">
      <c r="A3833" t="n">
        <v>550995</v>
      </c>
      <c r="B3833" s="12" t="n">
        <v>40659</v>
      </c>
      <c r="C3833" t="n">
        <v>16722</v>
      </c>
      <c r="D3833" t="n">
        <v>17</v>
      </c>
      <c r="E3833" t="n">
        <v>326</v>
      </c>
      <c r="F3833" s="9" t="n">
        <v>451.6</v>
      </c>
    </row>
    <row r="3834">
      <c r="A3834" t="n">
        <v>550996</v>
      </c>
      <c r="B3834" s="12" t="n">
        <v>40659</v>
      </c>
      <c r="C3834" t="n">
        <v>16681</v>
      </c>
      <c r="D3834" t="n">
        <v>8</v>
      </c>
      <c r="E3834" t="n">
        <v>260</v>
      </c>
      <c r="F3834" s="9" t="n">
        <v>314.92</v>
      </c>
    </row>
    <row r="3835">
      <c r="A3835" t="n">
        <v>550997</v>
      </c>
      <c r="B3835" s="12" t="n">
        <v>40659</v>
      </c>
      <c r="C3835" t="n">
        <v>17735</v>
      </c>
      <c r="D3835" t="n">
        <v>32</v>
      </c>
      <c r="E3835" t="n">
        <v>351</v>
      </c>
      <c r="F3835" s="9" t="n">
        <v>488.01</v>
      </c>
    </row>
    <row r="3836">
      <c r="A3836" t="n">
        <v>550999</v>
      </c>
      <c r="B3836" s="12" t="n">
        <v>40659</v>
      </c>
      <c r="C3836" t="n">
        <v>17670</v>
      </c>
      <c r="D3836" t="n">
        <v>11</v>
      </c>
      <c r="E3836" t="n">
        <v>110</v>
      </c>
      <c r="F3836" s="9" t="n">
        <v>205.7</v>
      </c>
    </row>
    <row r="3837">
      <c r="A3837" t="n">
        <v>551000</v>
      </c>
      <c r="B3837" s="12" t="n">
        <v>40659</v>
      </c>
      <c r="C3837" t="n">
        <v>18172</v>
      </c>
      <c r="D3837" t="n">
        <v>7</v>
      </c>
      <c r="E3837" t="n">
        <v>66</v>
      </c>
      <c r="F3837" s="9" t="n">
        <v>159.2</v>
      </c>
    </row>
    <row r="3838">
      <c r="A3838" t="n">
        <v>551001</v>
      </c>
      <c r="B3838" s="12" t="n">
        <v>40659</v>
      </c>
      <c r="C3838" t="n">
        <v>13408</v>
      </c>
      <c r="D3838" t="n">
        <v>6</v>
      </c>
      <c r="E3838" t="n">
        <v>190</v>
      </c>
      <c r="F3838" s="9" t="n">
        <v>564.5</v>
      </c>
    </row>
    <row r="3839">
      <c r="A3839" t="n">
        <v>551002</v>
      </c>
      <c r="B3839" s="12" t="n">
        <v>40659</v>
      </c>
      <c r="C3839" t="n">
        <v>16834</v>
      </c>
      <c r="D3839" t="n">
        <v>24</v>
      </c>
      <c r="E3839" t="n">
        <v>358</v>
      </c>
      <c r="F3839" s="9" t="n">
        <v>413.46</v>
      </c>
    </row>
    <row r="3840">
      <c r="A3840" t="n">
        <v>551003</v>
      </c>
      <c r="B3840" s="12" t="n">
        <v>40659</v>
      </c>
      <c r="C3840" t="n">
        <v>16456</v>
      </c>
      <c r="D3840" t="n">
        <v>23</v>
      </c>
      <c r="E3840" t="n">
        <v>218</v>
      </c>
      <c r="F3840" s="9" t="n">
        <v>339.93</v>
      </c>
    </row>
    <row r="3841">
      <c r="A3841" t="n">
        <v>551011</v>
      </c>
      <c r="B3841" s="12" t="n">
        <v>40659</v>
      </c>
      <c r="C3841" t="n">
        <v>17090</v>
      </c>
      <c r="D3841" t="n">
        <v>4</v>
      </c>
      <c r="E3841" t="n">
        <v>81</v>
      </c>
      <c r="F3841" s="9" t="n">
        <v>187.05</v>
      </c>
    </row>
    <row r="3842">
      <c r="A3842" t="n">
        <v>551014</v>
      </c>
      <c r="B3842" s="12" t="n">
        <v>40659</v>
      </c>
      <c r="C3842" t="n">
        <v>13209</v>
      </c>
      <c r="D3842" t="n">
        <v>127</v>
      </c>
      <c r="E3842" t="n">
        <v>1703</v>
      </c>
      <c r="F3842" s="9" t="n">
        <v>1932.24</v>
      </c>
    </row>
    <row r="3843">
      <c r="A3843" t="n">
        <v>551016</v>
      </c>
      <c r="B3843" s="12" t="n">
        <v>40659</v>
      </c>
      <c r="C3843" t="n">
        <v>17975</v>
      </c>
      <c r="D3843" t="n">
        <v>27</v>
      </c>
      <c r="E3843" t="n">
        <v>251</v>
      </c>
      <c r="F3843" s="9" t="n">
        <v>762.55</v>
      </c>
    </row>
    <row r="3844">
      <c r="A3844" t="n">
        <v>551021</v>
      </c>
      <c r="B3844" s="12" t="n">
        <v>40659</v>
      </c>
      <c r="C3844" t="n">
        <v>13798</v>
      </c>
      <c r="D3844" t="n">
        <v>1</v>
      </c>
      <c r="E3844" t="n">
        <v>128</v>
      </c>
      <c r="F3844" s="9" t="n">
        <v>326.4</v>
      </c>
    </row>
    <row r="3845">
      <c r="A3845" t="n">
        <v>551028</v>
      </c>
      <c r="B3845" s="12" t="n">
        <v>40659</v>
      </c>
      <c r="C3845" t="n">
        <v>13842</v>
      </c>
      <c r="D3845" t="n">
        <v>19</v>
      </c>
      <c r="E3845" t="n">
        <v>99</v>
      </c>
      <c r="F3845" s="9" t="n">
        <v>308.73</v>
      </c>
    </row>
    <row r="3846">
      <c r="A3846" t="n">
        <v>551033</v>
      </c>
      <c r="B3846" s="12" t="n">
        <v>40659</v>
      </c>
      <c r="C3846" t="n">
        <v>15039</v>
      </c>
      <c r="D3846" t="n">
        <v>20</v>
      </c>
      <c r="E3846" t="n">
        <v>146</v>
      </c>
      <c r="F3846" s="9" t="n">
        <v>354.26</v>
      </c>
    </row>
    <row r="3847">
      <c r="A3847" t="n">
        <v>551035</v>
      </c>
      <c r="B3847" s="12" t="n">
        <v>40659</v>
      </c>
      <c r="C3847" t="n">
        <v>15065</v>
      </c>
      <c r="D3847" t="n">
        <v>24</v>
      </c>
      <c r="E3847" t="n">
        <v>173</v>
      </c>
      <c r="F3847" s="9" t="n">
        <v>632.74</v>
      </c>
    </row>
    <row r="3848">
      <c r="A3848" t="n">
        <v>551055</v>
      </c>
      <c r="B3848" s="12" t="n">
        <v>40659</v>
      </c>
      <c r="C3848" t="n">
        <v>15903</v>
      </c>
      <c r="D3848" t="n">
        <v>10</v>
      </c>
      <c r="E3848" t="n">
        <v>292</v>
      </c>
      <c r="F3848" s="9" t="n">
        <v>480.36</v>
      </c>
    </row>
    <row r="3849">
      <c r="A3849" t="n">
        <v>551056</v>
      </c>
      <c r="B3849" s="12" t="n">
        <v>40659</v>
      </c>
      <c r="C3849" t="n">
        <v>16442</v>
      </c>
      <c r="D3849" t="n">
        <v>56</v>
      </c>
      <c r="E3849" t="n">
        <v>291</v>
      </c>
      <c r="F3849" s="9" t="n">
        <v>285.37</v>
      </c>
    </row>
    <row r="3850">
      <c r="A3850" t="n">
        <v>551057</v>
      </c>
      <c r="B3850" s="12" t="n">
        <v>40659</v>
      </c>
      <c r="C3850" t="n">
        <v>16942</v>
      </c>
      <c r="D3850" t="n">
        <v>38</v>
      </c>
      <c r="E3850" t="n">
        <v>134</v>
      </c>
      <c r="F3850" s="9" t="n">
        <v>275.34</v>
      </c>
    </row>
    <row r="3851">
      <c r="A3851" t="n">
        <v>551058</v>
      </c>
      <c r="B3851" s="12" t="n">
        <v>40659</v>
      </c>
      <c r="C3851" t="n">
        <v>14606</v>
      </c>
      <c r="D3851" t="n">
        <v>31</v>
      </c>
      <c r="E3851" t="n">
        <v>47</v>
      </c>
      <c r="F3851" s="9" t="n">
        <v>110.52</v>
      </c>
    </row>
    <row r="3852">
      <c r="A3852" t="n">
        <v>551059</v>
      </c>
      <c r="B3852" s="12" t="n">
        <v>40659</v>
      </c>
      <c r="C3852" t="n">
        <v>13668</v>
      </c>
      <c r="D3852" t="n">
        <v>23</v>
      </c>
      <c r="E3852" t="n">
        <v>209</v>
      </c>
      <c r="F3852" s="9" t="n">
        <v>352.23</v>
      </c>
    </row>
    <row r="3853">
      <c r="A3853" t="n">
        <v>551060</v>
      </c>
      <c r="B3853" s="12" t="n">
        <v>40659</v>
      </c>
      <c r="C3853" t="n">
        <v>16356</v>
      </c>
      <c r="D3853" t="n">
        <v>1</v>
      </c>
      <c r="E3853" t="n">
        <v>1</v>
      </c>
      <c r="F3853" s="9" t="n">
        <v>2.1</v>
      </c>
    </row>
    <row r="3854">
      <c r="A3854" t="n">
        <v>551062</v>
      </c>
      <c r="B3854" s="12" t="n">
        <v>40659</v>
      </c>
      <c r="C3854" t="n">
        <v>18092</v>
      </c>
      <c r="D3854" t="n">
        <v>6</v>
      </c>
      <c r="E3854" t="n">
        <v>832</v>
      </c>
      <c r="F3854" s="9" t="n">
        <v>884.4</v>
      </c>
    </row>
    <row r="3855">
      <c r="A3855" t="n">
        <v>551085</v>
      </c>
      <c r="B3855" s="12" t="n">
        <v>40659</v>
      </c>
      <c r="C3855" t="n">
        <v>14854</v>
      </c>
      <c r="D3855" t="n">
        <v>23</v>
      </c>
      <c r="E3855" t="n">
        <v>295</v>
      </c>
      <c r="F3855" s="9" t="n">
        <v>535.97</v>
      </c>
    </row>
    <row r="3856">
      <c r="A3856" t="n">
        <v>551088</v>
      </c>
      <c r="B3856" s="12" t="n">
        <v>40659</v>
      </c>
      <c r="C3856" t="n">
        <v>14640</v>
      </c>
      <c r="D3856" t="n">
        <v>23</v>
      </c>
      <c r="E3856" t="n">
        <v>173</v>
      </c>
      <c r="F3856" s="9" t="n">
        <v>395.75</v>
      </c>
    </row>
    <row r="3857">
      <c r="A3857" t="n">
        <v>551124</v>
      </c>
      <c r="B3857" s="12" t="n">
        <v>40659</v>
      </c>
      <c r="C3857" t="n">
        <v>15738</v>
      </c>
      <c r="D3857" t="n">
        <v>10</v>
      </c>
      <c r="E3857" t="n">
        <v>130</v>
      </c>
      <c r="F3857" s="9" t="n">
        <v>291.9</v>
      </c>
    </row>
    <row r="3858">
      <c r="A3858" t="n">
        <v>551125</v>
      </c>
      <c r="B3858" s="12" t="n">
        <v>40659</v>
      </c>
      <c r="C3858" t="n">
        <v>17277</v>
      </c>
      <c r="D3858" t="n">
        <v>17</v>
      </c>
      <c r="E3858" t="n">
        <v>68</v>
      </c>
      <c r="F3858" s="9" t="n">
        <v>348.33</v>
      </c>
    </row>
    <row r="3859">
      <c r="A3859" t="n">
        <v>551133</v>
      </c>
      <c r="B3859" s="12" t="n">
        <v>40659</v>
      </c>
      <c r="C3859" t="n">
        <v>16656</v>
      </c>
      <c r="D3859" t="n">
        <v>5</v>
      </c>
      <c r="E3859" t="n">
        <v>772</v>
      </c>
      <c r="F3859" s="9" t="n">
        <v>708.6</v>
      </c>
    </row>
    <row r="3860">
      <c r="A3860" t="n">
        <v>551134</v>
      </c>
      <c r="B3860" s="12" t="n">
        <v>40659</v>
      </c>
      <c r="C3860" t="n">
        <v>16729</v>
      </c>
      <c r="D3860" t="n">
        <v>44</v>
      </c>
      <c r="E3860" t="n">
        <v>459</v>
      </c>
      <c r="F3860" s="9" t="n">
        <v>604.73</v>
      </c>
    </row>
    <row r="3861">
      <c r="A3861" t="n">
        <v>551135</v>
      </c>
      <c r="B3861" s="12" t="n">
        <v>40659</v>
      </c>
      <c r="C3861" t="n">
        <v>16729</v>
      </c>
      <c r="D3861" t="n">
        <v>1</v>
      </c>
      <c r="E3861" t="n">
        <v>5</v>
      </c>
      <c r="F3861" s="9" t="n">
        <v>7.25</v>
      </c>
    </row>
    <row r="3862">
      <c r="A3862" t="n">
        <v>551136</v>
      </c>
      <c r="B3862" s="12" t="n">
        <v>40659</v>
      </c>
      <c r="C3862" t="n">
        <v>15301</v>
      </c>
      <c r="D3862" t="n">
        <v>32</v>
      </c>
      <c r="E3862" t="n">
        <v>258</v>
      </c>
      <c r="F3862" s="9" t="n">
        <v>501.22</v>
      </c>
    </row>
    <row r="3863">
      <c r="A3863" t="n">
        <v>551137</v>
      </c>
      <c r="B3863" s="12" t="n">
        <v>40659</v>
      </c>
      <c r="C3863" t="n">
        <v>15581</v>
      </c>
      <c r="D3863" t="n">
        <v>44</v>
      </c>
      <c r="E3863" t="n">
        <v>63</v>
      </c>
      <c r="F3863" s="9" t="n">
        <v>170.65</v>
      </c>
    </row>
    <row r="3864">
      <c r="A3864" t="n">
        <v>551138</v>
      </c>
      <c r="B3864" s="12" t="n">
        <v>40659</v>
      </c>
      <c r="C3864" t="n">
        <v>17061</v>
      </c>
      <c r="D3864" t="n">
        <v>1</v>
      </c>
      <c r="E3864" t="n">
        <v>36</v>
      </c>
      <c r="F3864" s="9" t="n">
        <v>38.16</v>
      </c>
    </row>
    <row r="3865">
      <c r="A3865" t="n">
        <v>551141</v>
      </c>
      <c r="B3865" s="12" t="n">
        <v>40659</v>
      </c>
      <c r="C3865" t="n">
        <v>17061</v>
      </c>
      <c r="D3865" t="n">
        <v>1</v>
      </c>
      <c r="E3865" t="n">
        <v>6</v>
      </c>
      <c r="F3865" s="9" t="n">
        <v>22.5</v>
      </c>
    </row>
    <row r="3866">
      <c r="A3866" t="n">
        <v>551142</v>
      </c>
      <c r="B3866" s="12" t="n">
        <v>40659</v>
      </c>
      <c r="C3866" t="n">
        <v>17613</v>
      </c>
      <c r="D3866" t="n">
        <v>55</v>
      </c>
      <c r="E3866" t="n">
        <v>221</v>
      </c>
      <c r="F3866" s="9" t="n">
        <v>426.4</v>
      </c>
    </row>
    <row r="3867">
      <c r="A3867" t="n">
        <v>551143</v>
      </c>
      <c r="B3867" s="12" t="n">
        <v>40659</v>
      </c>
      <c r="C3867" t="n">
        <v>13092</v>
      </c>
      <c r="D3867" t="n">
        <v>6</v>
      </c>
      <c r="E3867" t="n">
        <v>26</v>
      </c>
      <c r="F3867" s="9" t="n">
        <v>103.3</v>
      </c>
    </row>
    <row r="3868">
      <c r="A3868" t="n">
        <v>551144</v>
      </c>
      <c r="B3868" s="12" t="n">
        <v>40659</v>
      </c>
      <c r="C3868" t="n">
        <v>13695</v>
      </c>
      <c r="D3868" t="n">
        <v>1</v>
      </c>
      <c r="E3868" t="n">
        <v>72</v>
      </c>
      <c r="F3868" s="9" t="n">
        <v>76.31999999999999</v>
      </c>
    </row>
    <row r="3869">
      <c r="A3869" t="n">
        <v>551145</v>
      </c>
      <c r="B3869" s="12" t="n">
        <v>40659</v>
      </c>
      <c r="C3869" t="n">
        <v>16168</v>
      </c>
      <c r="D3869" t="n">
        <v>2</v>
      </c>
      <c r="E3869" t="n">
        <v>18</v>
      </c>
      <c r="F3869" s="9" t="n">
        <v>107.1</v>
      </c>
    </row>
    <row r="3870">
      <c r="A3870" t="n">
        <v>551146</v>
      </c>
      <c r="B3870" s="12" t="n">
        <v>40659</v>
      </c>
      <c r="C3870" t="n">
        <v>13199</v>
      </c>
      <c r="D3870" t="n">
        <v>1</v>
      </c>
      <c r="E3870" t="n">
        <v>20</v>
      </c>
      <c r="F3870" s="9" t="n">
        <v>59</v>
      </c>
    </row>
    <row r="3871">
      <c r="A3871" t="n">
        <v>551147</v>
      </c>
      <c r="B3871" s="12" t="n">
        <v>40659</v>
      </c>
      <c r="C3871" t="n">
        <v>14210</v>
      </c>
      <c r="D3871" t="n">
        <v>16</v>
      </c>
      <c r="E3871" t="n">
        <v>100</v>
      </c>
      <c r="F3871" s="9" t="n">
        <v>305.46</v>
      </c>
    </row>
    <row r="3872">
      <c r="A3872" t="n">
        <v>551148</v>
      </c>
      <c r="B3872" s="12" t="n">
        <v>40659</v>
      </c>
      <c r="C3872" t="n">
        <v>15939</v>
      </c>
      <c r="D3872" t="n">
        <v>12</v>
      </c>
      <c r="E3872" t="n">
        <v>1044</v>
      </c>
      <c r="F3872" s="9" t="n">
        <v>1265.4</v>
      </c>
    </row>
    <row r="3873">
      <c r="A3873" t="n">
        <v>551149</v>
      </c>
      <c r="B3873" s="12" t="n">
        <v>40659</v>
      </c>
      <c r="C3873" t="n">
        <v>13184</v>
      </c>
      <c r="D3873" t="n">
        <v>8</v>
      </c>
      <c r="E3873" t="n">
        <v>302</v>
      </c>
      <c r="F3873" s="9" t="n">
        <v>231.31</v>
      </c>
    </row>
    <row r="3874">
      <c r="A3874" t="n">
        <v>551150</v>
      </c>
      <c r="B3874" s="12" t="n">
        <v>40659</v>
      </c>
      <c r="C3874" t="n">
        <v>18144</v>
      </c>
      <c r="D3874" t="n">
        <v>7</v>
      </c>
      <c r="E3874" t="n">
        <v>30</v>
      </c>
      <c r="F3874" s="9" t="n">
        <v>159.1</v>
      </c>
    </row>
    <row r="3875">
      <c r="A3875" t="n">
        <v>551151</v>
      </c>
      <c r="B3875" s="12" t="n">
        <v>40659</v>
      </c>
      <c r="C3875" t="n">
        <v>18144</v>
      </c>
      <c r="D3875" t="n">
        <v>4</v>
      </c>
      <c r="E3875" t="n">
        <v>24</v>
      </c>
      <c r="F3875" s="9" t="n">
        <v>134.4</v>
      </c>
    </row>
    <row r="3876">
      <c r="A3876" t="n">
        <v>551152</v>
      </c>
      <c r="B3876" s="12" t="n">
        <v>40659</v>
      </c>
      <c r="C3876" t="n">
        <v>13230</v>
      </c>
      <c r="D3876" t="n">
        <v>78</v>
      </c>
      <c r="E3876" t="n">
        <v>257</v>
      </c>
      <c r="F3876" s="9" t="n">
        <v>362.61</v>
      </c>
    </row>
    <row r="3877">
      <c r="A3877" t="n">
        <v>551158</v>
      </c>
      <c r="B3877" s="12" t="n">
        <v>40659</v>
      </c>
      <c r="C3877" t="n">
        <v>16823</v>
      </c>
      <c r="D3877" t="n">
        <v>38</v>
      </c>
      <c r="E3877" t="n">
        <v>136</v>
      </c>
      <c r="F3877" s="9" t="n">
        <v>358.38</v>
      </c>
    </row>
    <row r="3878">
      <c r="A3878" t="n">
        <v>551159</v>
      </c>
      <c r="B3878" s="12" t="n">
        <v>40659</v>
      </c>
      <c r="C3878" t="n">
        <v>16203</v>
      </c>
      <c r="D3878" t="n">
        <v>9</v>
      </c>
      <c r="E3878" t="n">
        <v>72</v>
      </c>
      <c r="F3878" s="9" t="n">
        <v>147.6</v>
      </c>
    </row>
    <row r="3879">
      <c r="A3879" t="n">
        <v>551160</v>
      </c>
      <c r="B3879" s="12" t="n">
        <v>40659</v>
      </c>
      <c r="C3879" t="n">
        <v>15237</v>
      </c>
      <c r="D3879" t="n">
        <v>65</v>
      </c>
      <c r="E3879" t="n">
        <v>670</v>
      </c>
      <c r="F3879" s="9" t="n">
        <v>938.92</v>
      </c>
    </row>
    <row r="3880">
      <c r="A3880" t="n">
        <v>551161</v>
      </c>
      <c r="B3880" s="12" t="n">
        <v>40659</v>
      </c>
      <c r="C3880" t="n">
        <v>18183</v>
      </c>
      <c r="D3880" t="n">
        <v>18</v>
      </c>
      <c r="E3880" t="n">
        <v>251</v>
      </c>
      <c r="F3880" s="9" t="n">
        <v>319.27</v>
      </c>
    </row>
    <row r="3881">
      <c r="A3881" t="n">
        <v>551162</v>
      </c>
      <c r="B3881" s="12" t="n">
        <v>40659</v>
      </c>
      <c r="C3881" t="n">
        <v>12901</v>
      </c>
      <c r="D3881" t="n">
        <v>6</v>
      </c>
      <c r="E3881" t="n">
        <v>1336</v>
      </c>
      <c r="F3881" s="9" t="n">
        <v>339.24</v>
      </c>
    </row>
    <row r="3882">
      <c r="A3882" t="n">
        <v>551164</v>
      </c>
      <c r="B3882" s="12" t="n">
        <v>40659</v>
      </c>
      <c r="C3882" t="n">
        <v>17262</v>
      </c>
      <c r="D3882" t="n">
        <v>5</v>
      </c>
      <c r="E3882" t="n">
        <v>7</v>
      </c>
      <c r="F3882" s="9" t="n">
        <v>20.4</v>
      </c>
    </row>
    <row r="3883">
      <c r="A3883" t="n">
        <v>551165</v>
      </c>
      <c r="B3883" s="12" t="n">
        <v>40659</v>
      </c>
      <c r="C3883" t="n">
        <v>17262</v>
      </c>
      <c r="D3883" t="n">
        <v>1</v>
      </c>
      <c r="E3883" t="n">
        <v>96</v>
      </c>
      <c r="F3883" s="9" t="n">
        <v>81.59999999999999</v>
      </c>
    </row>
    <row r="3884">
      <c r="A3884" t="n">
        <v>551166</v>
      </c>
      <c r="B3884" s="12" t="n">
        <v>40659</v>
      </c>
      <c r="C3884" t="n">
        <v>17857</v>
      </c>
      <c r="D3884" t="n">
        <v>1</v>
      </c>
      <c r="E3884" t="n">
        <v>408</v>
      </c>
      <c r="F3884" s="9" t="n">
        <v>918</v>
      </c>
    </row>
    <row r="3885">
      <c r="A3885" t="n">
        <v>551170</v>
      </c>
      <c r="B3885" s="12" t="n">
        <v>40659</v>
      </c>
      <c r="C3885" t="n">
        <v>15145</v>
      </c>
      <c r="D3885" t="n">
        <v>15</v>
      </c>
      <c r="E3885" t="n">
        <v>187</v>
      </c>
      <c r="F3885" s="9" t="n">
        <v>301.8</v>
      </c>
    </row>
    <row r="3886">
      <c r="A3886" t="n">
        <v>551171</v>
      </c>
      <c r="B3886" s="12" t="n">
        <v>40659</v>
      </c>
      <c r="C3886" t="n">
        <v>13263</v>
      </c>
      <c r="D3886" t="n">
        <v>60</v>
      </c>
      <c r="E3886" t="n">
        <v>155</v>
      </c>
      <c r="F3886" s="9" t="n">
        <v>276.8</v>
      </c>
    </row>
    <row r="3887">
      <c r="A3887" t="n">
        <v>551172</v>
      </c>
      <c r="B3887" s="12" t="n">
        <v>40659</v>
      </c>
      <c r="C3887" t="n">
        <v>17854</v>
      </c>
      <c r="D3887" t="n">
        <v>12</v>
      </c>
      <c r="E3887" t="n">
        <v>64</v>
      </c>
      <c r="F3887" s="9" t="n">
        <v>111.76</v>
      </c>
    </row>
    <row r="3888">
      <c r="A3888" t="n">
        <v>551181</v>
      </c>
      <c r="B3888" s="12" t="n">
        <v>40660</v>
      </c>
      <c r="C3888" t="n">
        <v>13089</v>
      </c>
      <c r="D3888" t="n">
        <v>5</v>
      </c>
      <c r="E3888" t="n">
        <v>186</v>
      </c>
      <c r="F3888" s="9" t="n">
        <v>600.9</v>
      </c>
    </row>
    <row r="3889">
      <c r="A3889" t="n">
        <v>551182</v>
      </c>
      <c r="B3889" s="12" t="n">
        <v>40660</v>
      </c>
      <c r="C3889" t="n">
        <v>14282</v>
      </c>
      <c r="D3889" t="n">
        <v>8</v>
      </c>
      <c r="E3889" t="n">
        <v>128</v>
      </c>
      <c r="F3889" s="9" t="n">
        <v>107.28</v>
      </c>
    </row>
    <row r="3890">
      <c r="A3890" t="n">
        <v>551183</v>
      </c>
      <c r="B3890" s="12" t="n">
        <v>40660</v>
      </c>
      <c r="C3890" t="n">
        <v>17692</v>
      </c>
      <c r="D3890" t="n">
        <v>7</v>
      </c>
      <c r="E3890" t="n">
        <v>114</v>
      </c>
      <c r="F3890" s="9" t="n">
        <v>169.5</v>
      </c>
    </row>
    <row r="3891">
      <c r="A3891" t="n">
        <v>551184</v>
      </c>
      <c r="B3891" s="12" t="n">
        <v>40660</v>
      </c>
      <c r="C3891" t="n">
        <v>18220</v>
      </c>
      <c r="D3891" t="n">
        <v>2</v>
      </c>
      <c r="E3891" t="n">
        <v>288</v>
      </c>
      <c r="F3891" s="9" t="n">
        <v>305.28</v>
      </c>
    </row>
    <row r="3892">
      <c r="A3892" t="n">
        <v>551185</v>
      </c>
      <c r="B3892" s="12" t="n">
        <v>40660</v>
      </c>
      <c r="C3892" t="n">
        <v>16103</v>
      </c>
      <c r="D3892" t="n">
        <v>6</v>
      </c>
      <c r="E3892" t="n">
        <v>40</v>
      </c>
      <c r="F3892" s="9" t="n">
        <v>330</v>
      </c>
    </row>
    <row r="3893">
      <c r="A3893" t="n">
        <v>551186</v>
      </c>
      <c r="B3893" s="12" t="n">
        <v>40660</v>
      </c>
      <c r="C3893" t="n">
        <v>17857</v>
      </c>
      <c r="D3893" t="n">
        <v>1</v>
      </c>
      <c r="E3893" t="n">
        <v>60</v>
      </c>
      <c r="F3893" s="9" t="n">
        <v>25.2</v>
      </c>
    </row>
    <row r="3894">
      <c r="A3894" t="n">
        <v>551188</v>
      </c>
      <c r="B3894" s="12" t="n">
        <v>40660</v>
      </c>
      <c r="C3894" t="n">
        <v>15898</v>
      </c>
      <c r="D3894" t="n">
        <v>3</v>
      </c>
      <c r="E3894" t="n">
        <v>118</v>
      </c>
      <c r="F3894" s="9" t="n">
        <v>312.6</v>
      </c>
    </row>
    <row r="3895">
      <c r="A3895" t="n">
        <v>551189</v>
      </c>
      <c r="B3895" s="12" t="n">
        <v>40660</v>
      </c>
      <c r="C3895" t="n">
        <v>16029</v>
      </c>
      <c r="D3895" t="n">
        <v>4</v>
      </c>
      <c r="E3895" t="n">
        <v>500</v>
      </c>
      <c r="F3895" s="9" t="n">
        <v>870</v>
      </c>
    </row>
    <row r="3896">
      <c r="A3896" t="n">
        <v>551191</v>
      </c>
      <c r="B3896" s="12" t="n">
        <v>40660</v>
      </c>
      <c r="C3896" t="n">
        <v>16698</v>
      </c>
      <c r="D3896" t="n">
        <v>1</v>
      </c>
      <c r="E3896" t="n">
        <v>320</v>
      </c>
      <c r="F3896" s="9" t="n">
        <v>816</v>
      </c>
    </row>
    <row r="3897">
      <c r="A3897" t="n">
        <v>551192</v>
      </c>
      <c r="B3897" s="12" t="n">
        <v>40660</v>
      </c>
      <c r="C3897" t="n">
        <v>16188</v>
      </c>
      <c r="D3897" t="n">
        <v>30</v>
      </c>
      <c r="E3897" t="n">
        <v>368</v>
      </c>
      <c r="F3897" s="9" t="n">
        <v>414.12</v>
      </c>
    </row>
    <row r="3898">
      <c r="A3898" t="n">
        <v>551193</v>
      </c>
      <c r="B3898" s="12" t="n">
        <v>40660</v>
      </c>
      <c r="C3898" t="n">
        <v>17954</v>
      </c>
      <c r="D3898" t="n">
        <v>37</v>
      </c>
      <c r="E3898" t="n">
        <v>150</v>
      </c>
      <c r="F3898" s="9" t="n">
        <v>228.15</v>
      </c>
    </row>
    <row r="3899">
      <c r="A3899" t="n">
        <v>551194</v>
      </c>
      <c r="B3899" s="12" t="n">
        <v>40660</v>
      </c>
      <c r="C3899" t="n">
        <v>14606</v>
      </c>
      <c r="D3899" t="n">
        <v>18</v>
      </c>
      <c r="E3899" t="n">
        <v>77</v>
      </c>
      <c r="F3899" s="9" t="n">
        <v>114.84</v>
      </c>
    </row>
    <row r="3900">
      <c r="A3900" t="n">
        <v>551197</v>
      </c>
      <c r="B3900" s="12" t="n">
        <v>40660</v>
      </c>
      <c r="C3900" t="n">
        <v>14078</v>
      </c>
      <c r="D3900" t="n">
        <v>10</v>
      </c>
      <c r="E3900" t="n">
        <v>68</v>
      </c>
      <c r="F3900" s="9" t="n">
        <v>166.4</v>
      </c>
    </row>
    <row r="3901">
      <c r="A3901" t="n">
        <v>551198</v>
      </c>
      <c r="B3901" s="12" t="n">
        <v>40660</v>
      </c>
      <c r="C3901" t="n">
        <v>13694</v>
      </c>
      <c r="D3901" t="n">
        <v>8</v>
      </c>
      <c r="E3901" t="n">
        <v>560</v>
      </c>
      <c r="F3901" s="9" t="n">
        <v>347.68</v>
      </c>
    </row>
    <row r="3902">
      <c r="A3902" t="n">
        <v>551199</v>
      </c>
      <c r="B3902" s="12" t="n">
        <v>40660</v>
      </c>
      <c r="C3902" t="n">
        <v>13018</v>
      </c>
      <c r="D3902" t="n">
        <v>24</v>
      </c>
      <c r="E3902" t="n">
        <v>348</v>
      </c>
      <c r="F3902" s="9" t="n">
        <v>373.44</v>
      </c>
    </row>
    <row r="3903">
      <c r="A3903" t="n">
        <v>551200</v>
      </c>
      <c r="B3903" s="12" t="n">
        <v>40660</v>
      </c>
      <c r="C3903" t="n">
        <v>17069</v>
      </c>
      <c r="D3903" t="n">
        <v>4</v>
      </c>
      <c r="E3903" t="n">
        <v>6</v>
      </c>
      <c r="F3903" s="9" t="n">
        <v>13.5</v>
      </c>
    </row>
    <row r="3904">
      <c r="A3904" t="n">
        <v>551202</v>
      </c>
      <c r="B3904" s="12" t="n">
        <v>40660</v>
      </c>
      <c r="C3904" t="n">
        <v>17436</v>
      </c>
      <c r="D3904" t="n">
        <v>4</v>
      </c>
      <c r="E3904" t="n">
        <v>48</v>
      </c>
      <c r="F3904" s="9" t="n">
        <v>122.4</v>
      </c>
    </row>
    <row r="3905">
      <c r="A3905" t="n">
        <v>551211</v>
      </c>
      <c r="B3905" s="12" t="n">
        <v>40660</v>
      </c>
      <c r="C3905" t="n">
        <v>13113</v>
      </c>
      <c r="D3905" t="n">
        <v>6</v>
      </c>
      <c r="E3905" t="n">
        <v>91</v>
      </c>
      <c r="F3905" s="9" t="n">
        <v>443.25</v>
      </c>
    </row>
    <row r="3906">
      <c r="A3906" t="n">
        <v>551218</v>
      </c>
      <c r="B3906" s="12" t="n">
        <v>40660</v>
      </c>
      <c r="C3906" t="n">
        <v>18077</v>
      </c>
      <c r="D3906" t="n">
        <v>20</v>
      </c>
      <c r="E3906" t="n">
        <v>126</v>
      </c>
      <c r="F3906" s="9" t="n">
        <v>167.92</v>
      </c>
    </row>
    <row r="3907">
      <c r="A3907" t="n">
        <v>551234</v>
      </c>
      <c r="B3907" s="12" t="n">
        <v>40660</v>
      </c>
      <c r="C3907" t="n">
        <v>17450</v>
      </c>
      <c r="D3907" t="n">
        <v>3</v>
      </c>
      <c r="E3907" t="n">
        <v>184</v>
      </c>
      <c r="F3907" s="9" t="n">
        <v>476.4</v>
      </c>
    </row>
    <row r="3908">
      <c r="A3908" t="n">
        <v>551247</v>
      </c>
      <c r="B3908" s="12" t="n">
        <v>40660</v>
      </c>
      <c r="C3908" t="n">
        <v>15640</v>
      </c>
      <c r="D3908" t="n">
        <v>10</v>
      </c>
      <c r="E3908" t="n">
        <v>131</v>
      </c>
      <c r="F3908" s="9" t="n">
        <v>316.85</v>
      </c>
    </row>
    <row r="3909">
      <c r="A3909" t="n">
        <v>551250</v>
      </c>
      <c r="B3909" s="12" t="n">
        <v>40660</v>
      </c>
      <c r="C3909" t="n">
        <v>17841</v>
      </c>
      <c r="D3909" t="n">
        <v>63</v>
      </c>
      <c r="E3909" t="n">
        <v>188</v>
      </c>
      <c r="F3909" s="9" t="n">
        <v>261.24</v>
      </c>
    </row>
    <row r="3910">
      <c r="A3910" t="n">
        <v>551259</v>
      </c>
      <c r="B3910" s="12" t="n">
        <v>40660</v>
      </c>
      <c r="C3910" t="n">
        <v>17949</v>
      </c>
      <c r="D3910" t="n">
        <v>1</v>
      </c>
      <c r="E3910" t="n">
        <v>150</v>
      </c>
      <c r="F3910" s="9" t="n">
        <v>1642.5</v>
      </c>
    </row>
    <row r="3911">
      <c r="A3911" t="n">
        <v>551262</v>
      </c>
      <c r="B3911" s="12" t="n">
        <v>40660</v>
      </c>
      <c r="C3911" t="n">
        <v>14527</v>
      </c>
      <c r="D3911" t="n">
        <v>10</v>
      </c>
      <c r="E3911" t="n">
        <v>55</v>
      </c>
      <c r="F3911" s="9" t="n">
        <v>117.66</v>
      </c>
    </row>
    <row r="3912">
      <c r="A3912" t="n">
        <v>551268</v>
      </c>
      <c r="B3912" s="12" t="n">
        <v>40660</v>
      </c>
      <c r="C3912" t="n">
        <v>16965</v>
      </c>
      <c r="D3912" t="n">
        <v>25</v>
      </c>
      <c r="E3912" t="n">
        <v>243</v>
      </c>
      <c r="F3912" s="9" t="n">
        <v>192.07</v>
      </c>
    </row>
    <row r="3913">
      <c r="A3913" t="n">
        <v>551269</v>
      </c>
      <c r="B3913" s="12" t="n">
        <v>40660</v>
      </c>
      <c r="C3913" t="n">
        <v>12840</v>
      </c>
      <c r="D3913" t="n">
        <v>50</v>
      </c>
      <c r="E3913" t="n">
        <v>493</v>
      </c>
      <c r="F3913" s="9" t="n">
        <v>854.0700000000001</v>
      </c>
    </row>
    <row r="3914">
      <c r="A3914" t="n">
        <v>551270</v>
      </c>
      <c r="B3914" s="12" t="n">
        <v>40660</v>
      </c>
      <c r="C3914" t="n">
        <v>15891</v>
      </c>
      <c r="D3914" t="n">
        <v>59</v>
      </c>
      <c r="E3914" t="n">
        <v>417</v>
      </c>
      <c r="F3914" s="9" t="n">
        <v>509.13</v>
      </c>
    </row>
    <row r="3915">
      <c r="A3915" t="n">
        <v>551271</v>
      </c>
      <c r="B3915" s="12" t="n">
        <v>40660</v>
      </c>
      <c r="C3915" t="n">
        <v>17187</v>
      </c>
      <c r="D3915" t="n">
        <v>10</v>
      </c>
      <c r="E3915" t="n">
        <v>144</v>
      </c>
      <c r="F3915" s="9" t="n">
        <v>203.95</v>
      </c>
    </row>
    <row r="3916">
      <c r="A3916" t="n">
        <v>551272</v>
      </c>
      <c r="B3916" s="12" t="n">
        <v>40660</v>
      </c>
      <c r="C3916" t="n">
        <v>17530</v>
      </c>
      <c r="D3916" t="n">
        <v>1</v>
      </c>
      <c r="E3916" t="n">
        <v>12</v>
      </c>
      <c r="F3916" s="9" t="n">
        <v>29.88</v>
      </c>
    </row>
    <row r="3917">
      <c r="A3917" t="n">
        <v>551273</v>
      </c>
      <c r="B3917" s="12" t="n">
        <v>40660</v>
      </c>
      <c r="C3917" t="n">
        <v>14051</v>
      </c>
      <c r="D3917" t="n">
        <v>11</v>
      </c>
      <c r="E3917" t="n">
        <v>208</v>
      </c>
      <c r="F3917" s="9" t="n">
        <v>665.52</v>
      </c>
    </row>
    <row r="3918">
      <c r="A3918" t="n">
        <v>551274</v>
      </c>
      <c r="B3918" s="12" t="n">
        <v>40660</v>
      </c>
      <c r="C3918" t="n">
        <v>14235</v>
      </c>
      <c r="D3918" t="n">
        <v>17</v>
      </c>
      <c r="E3918" t="n">
        <v>280</v>
      </c>
      <c r="F3918" s="9" t="n">
        <v>414.24</v>
      </c>
    </row>
    <row r="3919">
      <c r="A3919" t="n">
        <v>551275</v>
      </c>
      <c r="B3919" s="12" t="n">
        <v>40660</v>
      </c>
      <c r="C3919" t="n">
        <v>13285</v>
      </c>
      <c r="D3919" t="n">
        <v>30</v>
      </c>
      <c r="E3919" t="n">
        <v>320</v>
      </c>
      <c r="F3919" s="9" t="n">
        <v>506.38</v>
      </c>
    </row>
    <row r="3920">
      <c r="A3920" t="n">
        <v>551276</v>
      </c>
      <c r="B3920" s="12" t="n">
        <v>40660</v>
      </c>
      <c r="C3920" t="n">
        <v>16016</v>
      </c>
      <c r="D3920" t="n">
        <v>32</v>
      </c>
      <c r="E3920" t="n">
        <v>86</v>
      </c>
      <c r="F3920" s="9" t="n">
        <v>211.76</v>
      </c>
    </row>
    <row r="3921">
      <c r="A3921" t="n">
        <v>551277</v>
      </c>
      <c r="B3921" s="12" t="n">
        <v>40660</v>
      </c>
      <c r="C3921" t="n">
        <v>13637</v>
      </c>
      <c r="D3921" t="n">
        <v>61</v>
      </c>
      <c r="E3921" t="n">
        <v>210</v>
      </c>
      <c r="F3921" s="9" t="n">
        <v>415.15</v>
      </c>
    </row>
    <row r="3922">
      <c r="A3922" t="n">
        <v>551279</v>
      </c>
      <c r="B3922" s="12" t="n">
        <v>40660</v>
      </c>
      <c r="C3922" t="n">
        <v>16013</v>
      </c>
      <c r="D3922" t="n">
        <v>1</v>
      </c>
      <c r="E3922" t="n">
        <v>240</v>
      </c>
      <c r="F3922" s="9" t="n">
        <v>172.8</v>
      </c>
    </row>
    <row r="3923">
      <c r="A3923" t="n">
        <v>551280</v>
      </c>
      <c r="B3923" s="12" t="n">
        <v>40660</v>
      </c>
      <c r="C3923" t="n">
        <v>16016</v>
      </c>
      <c r="D3923" t="n">
        <v>7</v>
      </c>
      <c r="E3923" t="n">
        <v>18</v>
      </c>
      <c r="F3923" s="9" t="n">
        <v>89.09999999999999</v>
      </c>
    </row>
    <row r="3924">
      <c r="A3924" t="n">
        <v>551281</v>
      </c>
      <c r="B3924" s="12" t="n">
        <v>40660</v>
      </c>
      <c r="C3924" t="n">
        <v>13571</v>
      </c>
      <c r="D3924" t="n">
        <v>16</v>
      </c>
      <c r="E3924" t="n">
        <v>91</v>
      </c>
      <c r="F3924" s="9" t="n">
        <v>126.74</v>
      </c>
    </row>
    <row r="3925">
      <c r="A3925" t="n">
        <v>551282</v>
      </c>
      <c r="B3925" s="12" t="n">
        <v>40660</v>
      </c>
      <c r="C3925" t="n">
        <v>16919</v>
      </c>
      <c r="D3925" t="n">
        <v>31</v>
      </c>
      <c r="E3925" t="n">
        <v>116</v>
      </c>
      <c r="F3925" s="9" t="n">
        <v>223.33</v>
      </c>
    </row>
    <row r="3926">
      <c r="A3926" t="n">
        <v>551283</v>
      </c>
      <c r="B3926" s="12" t="n">
        <v>40660</v>
      </c>
      <c r="C3926" t="n">
        <v>16755</v>
      </c>
      <c r="D3926" t="n">
        <v>67</v>
      </c>
      <c r="E3926" t="n">
        <v>491</v>
      </c>
      <c r="F3926" s="9" t="n">
        <v>592.41</v>
      </c>
    </row>
    <row r="3927">
      <c r="A3927" t="n">
        <v>551284</v>
      </c>
      <c r="B3927" s="12" t="n">
        <v>40660</v>
      </c>
      <c r="C3927" t="n">
        <v>15005</v>
      </c>
      <c r="D3927" t="n">
        <v>47</v>
      </c>
      <c r="E3927" t="n">
        <v>163</v>
      </c>
      <c r="F3927" s="9" t="n">
        <v>253.94</v>
      </c>
    </row>
    <row r="3928">
      <c r="A3928" t="n">
        <v>551286</v>
      </c>
      <c r="B3928" s="12" t="n">
        <v>40660</v>
      </c>
      <c r="C3928" t="n">
        <v>13767</v>
      </c>
      <c r="D3928" t="n">
        <v>8</v>
      </c>
      <c r="E3928" t="n">
        <v>106</v>
      </c>
      <c r="F3928" s="9" t="n">
        <v>397.02</v>
      </c>
    </row>
    <row r="3929">
      <c r="A3929" t="n">
        <v>551287</v>
      </c>
      <c r="B3929" s="12" t="n">
        <v>40660</v>
      </c>
      <c r="C3929" t="n">
        <v>17961</v>
      </c>
      <c r="D3929" t="n">
        <v>3</v>
      </c>
      <c r="E3929" t="n">
        <v>20</v>
      </c>
      <c r="F3929" s="9" t="n">
        <v>15.4</v>
      </c>
    </row>
    <row r="3930">
      <c r="A3930" t="n">
        <v>551288</v>
      </c>
      <c r="B3930" s="12" t="n">
        <v>40660</v>
      </c>
      <c r="C3930" t="n">
        <v>13767</v>
      </c>
      <c r="D3930" t="n">
        <v>1</v>
      </c>
      <c r="E3930" t="n">
        <v>4</v>
      </c>
      <c r="F3930" s="9" t="n">
        <v>31.8</v>
      </c>
    </row>
    <row r="3931">
      <c r="A3931" t="n">
        <v>551289</v>
      </c>
      <c r="B3931" s="12" t="n">
        <v>40660</v>
      </c>
      <c r="C3931" t="n">
        <v>18226</v>
      </c>
      <c r="D3931" t="n">
        <v>20</v>
      </c>
      <c r="E3931" t="n">
        <v>482</v>
      </c>
      <c r="F3931" s="9" t="n">
        <v>720.92</v>
      </c>
    </row>
    <row r="3932">
      <c r="A3932" t="n">
        <v>551290</v>
      </c>
      <c r="B3932" s="12" t="n">
        <v>40660</v>
      </c>
      <c r="C3932" t="n">
        <v>13854</v>
      </c>
      <c r="D3932" t="n">
        <v>1</v>
      </c>
      <c r="E3932" t="n">
        <v>50</v>
      </c>
      <c r="F3932" s="9" t="n">
        <v>207.5</v>
      </c>
    </row>
    <row r="3933">
      <c r="A3933" t="n">
        <v>551291</v>
      </c>
      <c r="B3933" s="12" t="n">
        <v>40660</v>
      </c>
      <c r="C3933" t="n">
        <v>14298</v>
      </c>
      <c r="D3933" t="n">
        <v>47</v>
      </c>
      <c r="E3933" t="n">
        <v>3103</v>
      </c>
      <c r="F3933" s="9" t="n">
        <v>1502.78</v>
      </c>
    </row>
    <row r="3934">
      <c r="A3934" t="n">
        <v>551292</v>
      </c>
      <c r="B3934" s="12" t="n">
        <v>40660</v>
      </c>
      <c r="C3934" t="n">
        <v>14298</v>
      </c>
      <c r="D3934" t="n">
        <v>9</v>
      </c>
      <c r="E3934" t="n">
        <v>362</v>
      </c>
      <c r="F3934" s="9" t="n">
        <v>431.74</v>
      </c>
    </row>
    <row r="3935">
      <c r="A3935" t="n">
        <v>551293</v>
      </c>
      <c r="B3935" s="12" t="n">
        <v>40660</v>
      </c>
      <c r="C3935" t="n">
        <v>14298</v>
      </c>
      <c r="D3935" t="n">
        <v>28</v>
      </c>
      <c r="E3935" t="n">
        <v>618</v>
      </c>
      <c r="F3935" s="9" t="n">
        <v>428.64</v>
      </c>
    </row>
    <row r="3936">
      <c r="A3936" t="n">
        <v>551294</v>
      </c>
      <c r="B3936" s="12" t="n">
        <v>40660</v>
      </c>
      <c r="C3936" t="n">
        <v>13468</v>
      </c>
      <c r="D3936" t="n">
        <v>8</v>
      </c>
      <c r="E3936" t="n">
        <v>94</v>
      </c>
      <c r="F3936" s="9" t="n">
        <v>154.66</v>
      </c>
    </row>
    <row r="3937">
      <c r="A3937" t="n">
        <v>551299</v>
      </c>
      <c r="B3937" s="12" t="n">
        <v>40660</v>
      </c>
      <c r="C3937" t="n">
        <v>17530</v>
      </c>
      <c r="D3937" t="n">
        <v>1</v>
      </c>
      <c r="E3937" t="n">
        <v>4</v>
      </c>
      <c r="F3937" s="9" t="n">
        <v>15</v>
      </c>
    </row>
    <row r="3938">
      <c r="A3938" t="n">
        <v>551301</v>
      </c>
      <c r="B3938" s="12" t="n">
        <v>40660</v>
      </c>
      <c r="C3938" t="n">
        <v>17675</v>
      </c>
      <c r="D3938" t="n">
        <v>31</v>
      </c>
      <c r="E3938" t="n">
        <v>386</v>
      </c>
      <c r="F3938" s="9" t="n">
        <v>1007.4</v>
      </c>
    </row>
    <row r="3939">
      <c r="A3939" t="n">
        <v>551305</v>
      </c>
      <c r="B3939" s="12" t="n">
        <v>40660</v>
      </c>
      <c r="C3939" t="n">
        <v>16145</v>
      </c>
      <c r="D3939" t="n">
        <v>23</v>
      </c>
      <c r="E3939" t="n">
        <v>458</v>
      </c>
      <c r="F3939" s="9" t="n">
        <v>337.36</v>
      </c>
    </row>
    <row r="3940">
      <c r="A3940" t="n">
        <v>551314</v>
      </c>
      <c r="B3940" s="12" t="n">
        <v>40660</v>
      </c>
      <c r="C3940" t="n">
        <v>16333</v>
      </c>
      <c r="D3940" t="n">
        <v>5</v>
      </c>
      <c r="E3940" t="n">
        <v>2936</v>
      </c>
      <c r="F3940" s="9" t="n">
        <v>1292.96</v>
      </c>
    </row>
    <row r="3941">
      <c r="A3941" t="n">
        <v>551315</v>
      </c>
      <c r="B3941" s="12" t="n">
        <v>40660</v>
      </c>
      <c r="C3941" t="n">
        <v>17725</v>
      </c>
      <c r="D3941" t="n">
        <v>15</v>
      </c>
      <c r="E3941" t="n">
        <v>152</v>
      </c>
      <c r="F3941" s="9" t="n">
        <v>304.16</v>
      </c>
    </row>
    <row r="3942">
      <c r="A3942" t="n">
        <v>551332</v>
      </c>
      <c r="B3942" s="12" t="n">
        <v>40660</v>
      </c>
      <c r="C3942" t="n">
        <v>13078</v>
      </c>
      <c r="D3942" t="n">
        <v>13</v>
      </c>
      <c r="E3942" t="n">
        <v>165</v>
      </c>
      <c r="F3942" s="9" t="n">
        <v>450.45</v>
      </c>
    </row>
    <row r="3943">
      <c r="A3943" t="n">
        <v>551334</v>
      </c>
      <c r="B3943" s="12" t="n">
        <v>40660</v>
      </c>
      <c r="C3943" t="n">
        <v>17991</v>
      </c>
      <c r="D3943" t="n">
        <v>2</v>
      </c>
      <c r="E3943" t="n">
        <v>2</v>
      </c>
      <c r="F3943" s="9" t="n">
        <v>5.9</v>
      </c>
    </row>
    <row r="3944">
      <c r="A3944" t="n">
        <v>551337</v>
      </c>
      <c r="B3944" s="12" t="n">
        <v>40660</v>
      </c>
      <c r="C3944" t="n">
        <v>16418</v>
      </c>
      <c r="D3944" t="n">
        <v>18</v>
      </c>
      <c r="E3944" t="n">
        <v>87</v>
      </c>
      <c r="F3944" s="9" t="n">
        <v>145.91</v>
      </c>
    </row>
    <row r="3945">
      <c r="A3945" t="n">
        <v>551338</v>
      </c>
      <c r="B3945" s="12" t="n">
        <v>40660</v>
      </c>
      <c r="C3945" t="n">
        <v>15581</v>
      </c>
      <c r="D3945" t="n">
        <v>2</v>
      </c>
      <c r="E3945" t="n">
        <v>3</v>
      </c>
      <c r="F3945" s="9" t="n">
        <v>5.11</v>
      </c>
    </row>
    <row r="3946">
      <c r="A3946" t="n">
        <v>551341</v>
      </c>
      <c r="B3946" s="12" t="n">
        <v>40661</v>
      </c>
      <c r="C3946" t="n">
        <v>15189</v>
      </c>
      <c r="D3946" t="n">
        <v>6</v>
      </c>
      <c r="E3946" t="n">
        <v>223</v>
      </c>
      <c r="F3946" s="9" t="n">
        <v>459.45</v>
      </c>
    </row>
    <row r="3947">
      <c r="A3947" t="n">
        <v>551342</v>
      </c>
      <c r="B3947" s="12" t="n">
        <v>40661</v>
      </c>
      <c r="C3947" t="n">
        <v>16099</v>
      </c>
      <c r="D3947" t="n">
        <v>19</v>
      </c>
      <c r="E3947" t="n">
        <v>206</v>
      </c>
      <c r="F3947" s="9" t="n">
        <v>318.3</v>
      </c>
    </row>
    <row r="3948">
      <c r="A3948" t="n">
        <v>551343</v>
      </c>
      <c r="B3948" s="12" t="n">
        <v>40661</v>
      </c>
      <c r="C3948" t="n">
        <v>16187</v>
      </c>
      <c r="D3948" t="n">
        <v>7</v>
      </c>
      <c r="E3948" t="n">
        <v>46</v>
      </c>
      <c r="F3948" s="9" t="n">
        <v>200.2</v>
      </c>
    </row>
    <row r="3949">
      <c r="A3949" t="n">
        <v>551344</v>
      </c>
      <c r="B3949" s="12" t="n">
        <v>40661</v>
      </c>
      <c r="C3949" t="n">
        <v>16187</v>
      </c>
      <c r="D3949" t="n">
        <v>12</v>
      </c>
      <c r="E3949" t="n">
        <v>266</v>
      </c>
      <c r="F3949" s="9" t="n">
        <v>433.7</v>
      </c>
    </row>
    <row r="3950">
      <c r="A3950" t="n">
        <v>551347</v>
      </c>
      <c r="B3950" s="12" t="n">
        <v>40661</v>
      </c>
      <c r="C3950" t="n">
        <v>15768</v>
      </c>
      <c r="D3950" t="n">
        <v>10</v>
      </c>
      <c r="E3950" t="n">
        <v>101</v>
      </c>
      <c r="F3950" s="9" t="n">
        <v>354.35</v>
      </c>
    </row>
    <row r="3951">
      <c r="A3951" t="n">
        <v>551349</v>
      </c>
      <c r="B3951" s="12" t="n">
        <v>40661</v>
      </c>
      <c r="C3951" t="n">
        <v>14740</v>
      </c>
      <c r="D3951" t="n">
        <v>25</v>
      </c>
      <c r="E3951" t="n">
        <v>224</v>
      </c>
      <c r="F3951" s="9" t="n">
        <v>371.4</v>
      </c>
    </row>
    <row r="3952">
      <c r="A3952" t="n">
        <v>551350</v>
      </c>
      <c r="B3952" s="12" t="n">
        <v>40661</v>
      </c>
      <c r="C3952" t="n">
        <v>16672</v>
      </c>
      <c r="D3952" t="n">
        <v>8</v>
      </c>
      <c r="E3952" t="n">
        <v>96</v>
      </c>
      <c r="F3952" s="9" t="n">
        <v>438</v>
      </c>
    </row>
    <row r="3953">
      <c r="A3953" t="n">
        <v>551351</v>
      </c>
      <c r="B3953" s="12" t="n">
        <v>40661</v>
      </c>
      <c r="C3953" t="n">
        <v>14298</v>
      </c>
      <c r="D3953" t="n">
        <v>128</v>
      </c>
      <c r="E3953" t="n">
        <v>4476</v>
      </c>
      <c r="F3953" s="9" t="n">
        <v>4390.56</v>
      </c>
    </row>
    <row r="3954">
      <c r="A3954" t="n">
        <v>551352</v>
      </c>
      <c r="B3954" s="12" t="n">
        <v>40661</v>
      </c>
      <c r="C3954" t="n">
        <v>16637</v>
      </c>
      <c r="D3954" t="n">
        <v>16</v>
      </c>
      <c r="E3954" t="n">
        <v>140</v>
      </c>
      <c r="F3954" s="9" t="n">
        <v>303.62</v>
      </c>
    </row>
    <row r="3955">
      <c r="A3955" t="n">
        <v>551383</v>
      </c>
      <c r="B3955" s="12" t="n">
        <v>40661</v>
      </c>
      <c r="C3955" t="n">
        <v>17460</v>
      </c>
      <c r="D3955" t="n">
        <v>6</v>
      </c>
      <c r="E3955" t="n">
        <v>53</v>
      </c>
      <c r="F3955" s="9" t="n">
        <v>119.9</v>
      </c>
    </row>
    <row r="3956">
      <c r="A3956" t="n">
        <v>551384</v>
      </c>
      <c r="B3956" s="12" t="n">
        <v>40661</v>
      </c>
      <c r="C3956" t="n">
        <v>15223</v>
      </c>
      <c r="D3956" t="n">
        <v>8</v>
      </c>
      <c r="E3956" t="n">
        <v>98</v>
      </c>
      <c r="F3956" s="9" t="n">
        <v>454.9</v>
      </c>
    </row>
    <row r="3957">
      <c r="A3957" t="n">
        <v>551385</v>
      </c>
      <c r="B3957" s="12" t="n">
        <v>40661</v>
      </c>
      <c r="C3957" t="n">
        <v>16814</v>
      </c>
      <c r="D3957" t="n">
        <v>25</v>
      </c>
      <c r="E3957" t="n">
        <v>135</v>
      </c>
      <c r="F3957" s="9" t="n">
        <v>390.85</v>
      </c>
    </row>
    <row r="3958">
      <c r="A3958" t="n">
        <v>551387</v>
      </c>
      <c r="B3958" s="12" t="n">
        <v>40661</v>
      </c>
      <c r="C3958" t="n">
        <v>14240</v>
      </c>
      <c r="D3958" t="n">
        <v>10</v>
      </c>
      <c r="E3958" t="n">
        <v>79</v>
      </c>
      <c r="F3958" s="9" t="n">
        <v>226.85</v>
      </c>
    </row>
    <row r="3959">
      <c r="A3959" t="n">
        <v>551390</v>
      </c>
      <c r="B3959" s="12" t="n">
        <v>40661</v>
      </c>
      <c r="C3959" t="n">
        <v>15143</v>
      </c>
      <c r="D3959" t="n">
        <v>14</v>
      </c>
      <c r="E3959" t="n">
        <v>150</v>
      </c>
      <c r="F3959" s="9" t="n">
        <v>259.45</v>
      </c>
    </row>
    <row r="3960">
      <c r="A3960" t="n">
        <v>551391</v>
      </c>
      <c r="B3960" s="12" t="n">
        <v>40661</v>
      </c>
      <c r="C3960" t="n">
        <v>15514</v>
      </c>
      <c r="D3960" t="n">
        <v>15</v>
      </c>
      <c r="E3960" t="n">
        <v>152</v>
      </c>
      <c r="F3960" s="9" t="n">
        <v>385.2</v>
      </c>
    </row>
    <row r="3961">
      <c r="A3961" t="n">
        <v>551392</v>
      </c>
      <c r="B3961" s="12" t="n">
        <v>40661</v>
      </c>
      <c r="C3961" t="n">
        <v>13229</v>
      </c>
      <c r="D3961" t="n">
        <v>10</v>
      </c>
      <c r="E3961" t="n">
        <v>63</v>
      </c>
      <c r="F3961" s="9" t="n">
        <v>160.95</v>
      </c>
    </row>
    <row r="3962">
      <c r="A3962" t="n">
        <v>551393</v>
      </c>
      <c r="B3962" s="12" t="n">
        <v>40661</v>
      </c>
      <c r="C3962" t="n">
        <v>14973</v>
      </c>
      <c r="D3962" t="n">
        <v>5</v>
      </c>
      <c r="E3962" t="n">
        <v>51</v>
      </c>
      <c r="F3962" s="9" t="n">
        <v>654.6</v>
      </c>
    </row>
    <row r="3963">
      <c r="A3963" t="n">
        <v>551395</v>
      </c>
      <c r="B3963" s="12" t="n">
        <v>40661</v>
      </c>
      <c r="C3963" t="n">
        <v>14271</v>
      </c>
      <c r="D3963" t="n">
        <v>10</v>
      </c>
      <c r="E3963" t="n">
        <v>88</v>
      </c>
      <c r="F3963" s="9" t="n">
        <v>112.32</v>
      </c>
    </row>
    <row r="3964">
      <c r="A3964" t="n">
        <v>551396</v>
      </c>
      <c r="B3964" s="12" t="n">
        <v>40661</v>
      </c>
      <c r="C3964" t="n">
        <v>17720</v>
      </c>
      <c r="D3964" t="n">
        <v>16</v>
      </c>
      <c r="E3964" t="n">
        <v>178</v>
      </c>
      <c r="F3964" s="9" t="n">
        <v>430.38</v>
      </c>
    </row>
    <row r="3965">
      <c r="A3965" t="n">
        <v>551397</v>
      </c>
      <c r="B3965" s="12" t="n">
        <v>40661</v>
      </c>
      <c r="C3965" t="n">
        <v>15952</v>
      </c>
      <c r="D3965" t="n">
        <v>14</v>
      </c>
      <c r="E3965" t="n">
        <v>123</v>
      </c>
      <c r="F3965" s="9" t="n">
        <v>232.65</v>
      </c>
    </row>
    <row r="3966">
      <c r="A3966" t="n">
        <v>551399</v>
      </c>
      <c r="B3966" s="12" t="n">
        <v>40661</v>
      </c>
      <c r="C3966" t="n">
        <v>17874</v>
      </c>
      <c r="D3966" t="n">
        <v>30</v>
      </c>
      <c r="E3966" t="n">
        <v>123</v>
      </c>
      <c r="F3966" s="9" t="n">
        <v>371.29</v>
      </c>
    </row>
    <row r="3967">
      <c r="A3967" t="n">
        <v>551400</v>
      </c>
      <c r="B3967" s="12" t="n">
        <v>40661</v>
      </c>
      <c r="C3967" t="n">
        <v>17160</v>
      </c>
      <c r="D3967" t="n">
        <v>32</v>
      </c>
      <c r="E3967" t="n">
        <v>382</v>
      </c>
      <c r="F3967" s="9" t="n">
        <v>593.16</v>
      </c>
    </row>
    <row r="3968">
      <c r="A3968" t="n">
        <v>551401</v>
      </c>
      <c r="B3968" s="12" t="n">
        <v>40661</v>
      </c>
      <c r="C3968" t="n">
        <v>17874</v>
      </c>
      <c r="D3968" t="n">
        <v>2</v>
      </c>
      <c r="E3968" t="n">
        <v>4</v>
      </c>
      <c r="F3968" s="9" t="n">
        <v>6</v>
      </c>
    </row>
    <row r="3969">
      <c r="A3969" t="n">
        <v>551412</v>
      </c>
      <c r="B3969" s="12" t="n">
        <v>40661</v>
      </c>
      <c r="C3969" t="n">
        <v>15508</v>
      </c>
      <c r="D3969" t="n">
        <v>20</v>
      </c>
      <c r="E3969" t="n">
        <v>111</v>
      </c>
      <c r="F3969" s="9" t="n">
        <v>207.05</v>
      </c>
    </row>
    <row r="3970">
      <c r="A3970" t="n">
        <v>551413</v>
      </c>
      <c r="B3970" s="12" t="n">
        <v>40661</v>
      </c>
      <c r="C3970" t="n">
        <v>16227</v>
      </c>
      <c r="D3970" t="n">
        <v>6</v>
      </c>
      <c r="E3970" t="n">
        <v>90</v>
      </c>
      <c r="F3970" s="9" t="n">
        <v>314.22</v>
      </c>
    </row>
    <row r="3971">
      <c r="A3971" t="n">
        <v>551414</v>
      </c>
      <c r="B3971" s="12" t="n">
        <v>40661</v>
      </c>
      <c r="C3971" t="n">
        <v>15622</v>
      </c>
      <c r="D3971" t="n">
        <v>85</v>
      </c>
      <c r="E3971" t="n">
        <v>867</v>
      </c>
      <c r="F3971" s="9" t="n">
        <v>1537.2</v>
      </c>
    </row>
    <row r="3972">
      <c r="A3972" t="n">
        <v>551415</v>
      </c>
      <c r="B3972" s="12" t="n">
        <v>40661</v>
      </c>
      <c r="C3972" t="n">
        <v>15622</v>
      </c>
      <c r="D3972" t="n">
        <v>3</v>
      </c>
      <c r="E3972" t="n">
        <v>24</v>
      </c>
      <c r="F3972" s="9" t="n">
        <v>78.59999999999999</v>
      </c>
    </row>
    <row r="3973">
      <c r="A3973" t="n">
        <v>551416</v>
      </c>
      <c r="B3973" s="12" t="n">
        <v>40661</v>
      </c>
      <c r="C3973" t="n">
        <v>17874</v>
      </c>
      <c r="D3973" t="n">
        <v>1</v>
      </c>
      <c r="E3973" t="n">
        <v>4</v>
      </c>
      <c r="F3973" s="9" t="n">
        <v>23.8</v>
      </c>
    </row>
    <row r="3974">
      <c r="A3974" t="n">
        <v>551417</v>
      </c>
      <c r="B3974" s="12" t="n">
        <v>40661</v>
      </c>
      <c r="C3974" t="n">
        <v>15632</v>
      </c>
      <c r="D3974" t="n">
        <v>29</v>
      </c>
      <c r="E3974" t="n">
        <v>333</v>
      </c>
      <c r="F3974" s="9" t="n">
        <v>547.27</v>
      </c>
    </row>
    <row r="3975">
      <c r="A3975" t="n">
        <v>551418</v>
      </c>
      <c r="B3975" s="12" t="n">
        <v>40661</v>
      </c>
      <c r="C3975" t="n">
        <v>17893</v>
      </c>
      <c r="D3975" t="n">
        <v>15</v>
      </c>
      <c r="E3975" t="n">
        <v>149</v>
      </c>
      <c r="F3975" s="9" t="n">
        <v>107.21</v>
      </c>
    </row>
    <row r="3976">
      <c r="A3976" t="n">
        <v>551420</v>
      </c>
      <c r="B3976" s="12" t="n">
        <v>40661</v>
      </c>
      <c r="C3976" t="n">
        <v>17068</v>
      </c>
      <c r="D3976" t="n">
        <v>17</v>
      </c>
      <c r="E3976" t="n">
        <v>154</v>
      </c>
      <c r="F3976" s="9" t="n">
        <v>385.5</v>
      </c>
    </row>
    <row r="3977">
      <c r="A3977" t="n">
        <v>551421</v>
      </c>
      <c r="B3977" s="12" t="n">
        <v>40661</v>
      </c>
      <c r="C3977" t="n">
        <v>14077</v>
      </c>
      <c r="D3977" t="n">
        <v>6</v>
      </c>
      <c r="E3977" t="n">
        <v>20</v>
      </c>
      <c r="F3977" s="9" t="n">
        <v>82.5</v>
      </c>
    </row>
    <row r="3978">
      <c r="A3978" t="n">
        <v>551424</v>
      </c>
      <c r="B3978" s="12" t="n">
        <v>40661</v>
      </c>
      <c r="C3978" t="n">
        <v>12748</v>
      </c>
      <c r="D3978" t="n">
        <v>1</v>
      </c>
      <c r="E3978" t="n">
        <v>1</v>
      </c>
      <c r="F3978" s="9" t="n">
        <v>16.95</v>
      </c>
    </row>
    <row r="3979">
      <c r="A3979" t="n">
        <v>551426</v>
      </c>
      <c r="B3979" s="12" t="n">
        <v>40661</v>
      </c>
      <c r="C3979" t="n">
        <v>14022</v>
      </c>
      <c r="D3979" t="n">
        <v>28</v>
      </c>
      <c r="E3979" t="n">
        <v>487</v>
      </c>
      <c r="F3979" s="9" t="n">
        <v>440</v>
      </c>
    </row>
    <row r="3980">
      <c r="A3980" t="n">
        <v>551427</v>
      </c>
      <c r="B3980" s="12" t="n">
        <v>40661</v>
      </c>
      <c r="C3980" t="n">
        <v>14735</v>
      </c>
      <c r="D3980" t="n">
        <v>6</v>
      </c>
      <c r="E3980" t="n">
        <v>36</v>
      </c>
      <c r="F3980" s="9" t="n">
        <v>142.52</v>
      </c>
    </row>
    <row r="3981">
      <c r="A3981" t="n">
        <v>551428</v>
      </c>
      <c r="B3981" s="12" t="n">
        <v>40661</v>
      </c>
      <c r="C3981" t="n">
        <v>13499</v>
      </c>
      <c r="D3981" t="n">
        <v>12</v>
      </c>
      <c r="E3981" t="n">
        <v>144</v>
      </c>
      <c r="F3981" s="9" t="n">
        <v>305.56</v>
      </c>
    </row>
    <row r="3982">
      <c r="A3982" t="n">
        <v>551436</v>
      </c>
      <c r="B3982" s="12" t="n">
        <v>40661</v>
      </c>
      <c r="C3982" t="n">
        <v>16904</v>
      </c>
      <c r="D3982" t="n">
        <v>34</v>
      </c>
      <c r="E3982" t="n">
        <v>63</v>
      </c>
      <c r="F3982" s="9" t="n">
        <v>221.22</v>
      </c>
    </row>
    <row r="3983">
      <c r="A3983" t="n">
        <v>551437</v>
      </c>
      <c r="B3983" s="12" t="n">
        <v>40661</v>
      </c>
      <c r="C3983" t="n">
        <v>13725</v>
      </c>
      <c r="D3983" t="n">
        <v>11</v>
      </c>
      <c r="E3983" t="n">
        <v>76</v>
      </c>
      <c r="F3983" s="9" t="n">
        <v>152.8</v>
      </c>
    </row>
    <row r="3984">
      <c r="A3984" t="n">
        <v>551438</v>
      </c>
      <c r="B3984" s="12" t="n">
        <v>40661</v>
      </c>
      <c r="C3984" t="n">
        <v>13408</v>
      </c>
      <c r="D3984" t="n">
        <v>11</v>
      </c>
      <c r="E3984" t="n">
        <v>588</v>
      </c>
      <c r="F3984" s="9" t="n">
        <v>453.2</v>
      </c>
    </row>
    <row r="3985">
      <c r="A3985" t="n">
        <v>551439</v>
      </c>
      <c r="B3985" s="12" t="n">
        <v>40661</v>
      </c>
      <c r="C3985" t="n">
        <v>14758</v>
      </c>
      <c r="D3985" t="n">
        <v>16</v>
      </c>
      <c r="E3985" t="n">
        <v>102</v>
      </c>
      <c r="F3985" s="9" t="n">
        <v>327.72</v>
      </c>
    </row>
    <row r="3986">
      <c r="A3986" t="n">
        <v>551440</v>
      </c>
      <c r="B3986" s="12" t="n">
        <v>40661</v>
      </c>
      <c r="C3986" t="n">
        <v>15311</v>
      </c>
      <c r="D3986" t="n">
        <v>59</v>
      </c>
      <c r="E3986" t="n">
        <v>85</v>
      </c>
      <c r="F3986" s="9" t="n">
        <v>171.98</v>
      </c>
    </row>
    <row r="3987">
      <c r="A3987" t="n">
        <v>551445</v>
      </c>
      <c r="B3987" s="12" t="n">
        <v>40661</v>
      </c>
      <c r="C3987" t="n">
        <v>17991</v>
      </c>
      <c r="D3987" t="n">
        <v>3</v>
      </c>
      <c r="E3987" t="n">
        <v>23</v>
      </c>
      <c r="F3987" s="9" t="n">
        <v>87.45</v>
      </c>
    </row>
    <row r="3988">
      <c r="A3988" t="n">
        <v>551462</v>
      </c>
      <c r="B3988" s="12" t="n">
        <v>40661</v>
      </c>
      <c r="C3988" t="n">
        <v>15210</v>
      </c>
      <c r="D3988" t="n">
        <v>20</v>
      </c>
      <c r="E3988" t="n">
        <v>228</v>
      </c>
      <c r="F3988" s="9" t="n">
        <v>331.18</v>
      </c>
    </row>
    <row r="3989">
      <c r="A3989" t="n">
        <v>551469</v>
      </c>
      <c r="B3989" s="12" t="n">
        <v>40661</v>
      </c>
      <c r="C3989" t="n">
        <v>18037</v>
      </c>
      <c r="D3989" t="n">
        <v>6</v>
      </c>
      <c r="E3989" t="n">
        <v>6</v>
      </c>
      <c r="F3989" s="9" t="n">
        <v>15.27</v>
      </c>
    </row>
    <row r="3990">
      <c r="A3990" t="n">
        <v>551470</v>
      </c>
      <c r="B3990" s="12" t="n">
        <v>40661</v>
      </c>
      <c r="C3990" t="n">
        <v>16782</v>
      </c>
      <c r="D3990" t="n">
        <v>7</v>
      </c>
      <c r="E3990" t="n">
        <v>44</v>
      </c>
      <c r="F3990" s="9" t="n">
        <v>112.96</v>
      </c>
    </row>
    <row r="3991">
      <c r="A3991" t="n">
        <v>551471</v>
      </c>
      <c r="B3991" s="12" t="n">
        <v>40661</v>
      </c>
      <c r="C3991" t="n">
        <v>16370</v>
      </c>
      <c r="D3991" t="n">
        <v>61</v>
      </c>
      <c r="E3991" t="n">
        <v>167</v>
      </c>
      <c r="F3991" s="9" t="n">
        <v>272.17</v>
      </c>
    </row>
    <row r="3992">
      <c r="A3992" t="n">
        <v>551501</v>
      </c>
      <c r="B3992" s="12" t="n">
        <v>40661</v>
      </c>
      <c r="C3992" t="n">
        <v>16422</v>
      </c>
      <c r="D3992" t="n">
        <v>5</v>
      </c>
      <c r="E3992" t="n">
        <v>344</v>
      </c>
      <c r="F3992" s="9" t="n">
        <v>354.72</v>
      </c>
    </row>
    <row r="3993">
      <c r="A3993" t="n">
        <v>551507</v>
      </c>
      <c r="B3993" s="12" t="n">
        <v>40661</v>
      </c>
      <c r="C3993" t="n">
        <v>18272</v>
      </c>
      <c r="D3993" t="n">
        <v>22</v>
      </c>
      <c r="E3993" t="n">
        <v>276</v>
      </c>
      <c r="F3993" s="9" t="n">
        <v>340.72</v>
      </c>
    </row>
    <row r="3994">
      <c r="A3994" t="n">
        <v>551514</v>
      </c>
      <c r="B3994" s="12" t="n">
        <v>40661</v>
      </c>
      <c r="C3994" t="n">
        <v>17874</v>
      </c>
      <c r="D3994" t="n">
        <v>3</v>
      </c>
      <c r="E3994" t="n">
        <v>20</v>
      </c>
      <c r="F3994" s="9" t="n">
        <v>94.45</v>
      </c>
    </row>
    <row r="3995">
      <c r="A3995" t="n">
        <v>551515</v>
      </c>
      <c r="B3995" s="12" t="n">
        <v>40664</v>
      </c>
      <c r="C3995" t="n">
        <v>15606</v>
      </c>
      <c r="D3995" t="n">
        <v>7</v>
      </c>
      <c r="E3995" t="n">
        <v>104</v>
      </c>
      <c r="F3995" s="9" t="n">
        <v>320.88</v>
      </c>
    </row>
    <row r="3996">
      <c r="A3996" t="n">
        <v>551516</v>
      </c>
      <c r="B3996" s="12" t="n">
        <v>40664</v>
      </c>
      <c r="C3996" t="n">
        <v>14800</v>
      </c>
      <c r="D3996" t="n">
        <v>67</v>
      </c>
      <c r="E3996" t="n">
        <v>461</v>
      </c>
      <c r="F3996" s="9" t="n">
        <v>796.26</v>
      </c>
    </row>
    <row r="3997">
      <c r="A3997" t="n">
        <v>551517</v>
      </c>
      <c r="B3997" s="12" t="n">
        <v>40664</v>
      </c>
      <c r="C3997" t="n">
        <v>16931</v>
      </c>
      <c r="D3997" t="n">
        <v>48</v>
      </c>
      <c r="E3997" t="n">
        <v>136</v>
      </c>
      <c r="F3997" s="9" t="n">
        <v>204.24</v>
      </c>
    </row>
    <row r="3998">
      <c r="A3998" t="n">
        <v>551518</v>
      </c>
      <c r="B3998" s="12" t="n">
        <v>40664</v>
      </c>
      <c r="C3998" t="n">
        <v>15708</v>
      </c>
      <c r="D3998" t="n">
        <v>30</v>
      </c>
      <c r="E3998" t="n">
        <v>146</v>
      </c>
      <c r="F3998" s="9" t="n">
        <v>443.85</v>
      </c>
    </row>
    <row r="3999">
      <c r="A3999" t="n">
        <v>551519</v>
      </c>
      <c r="B3999" s="12" t="n">
        <v>40664</v>
      </c>
      <c r="C3999" t="n">
        <v>14304</v>
      </c>
      <c r="D3999" t="n">
        <v>17</v>
      </c>
      <c r="E3999" t="n">
        <v>139</v>
      </c>
      <c r="F3999" s="9" t="n">
        <v>383.45</v>
      </c>
    </row>
    <row r="4000">
      <c r="A4000" t="n">
        <v>551520</v>
      </c>
      <c r="B4000" s="12" t="n">
        <v>40664</v>
      </c>
      <c r="C4000" t="n">
        <v>13301</v>
      </c>
      <c r="D4000" t="n">
        <v>21</v>
      </c>
      <c r="E4000" t="n">
        <v>94</v>
      </c>
      <c r="F4000" s="9" t="n">
        <v>153.86</v>
      </c>
    </row>
    <row r="4001">
      <c r="A4001" t="n">
        <v>551523</v>
      </c>
      <c r="B4001" s="12" t="n">
        <v>40664</v>
      </c>
      <c r="C4001" t="n">
        <v>16634</v>
      </c>
      <c r="D4001" t="n">
        <v>1</v>
      </c>
      <c r="E4001" t="n">
        <v>18</v>
      </c>
      <c r="F4001" s="9" t="n">
        <v>53.1</v>
      </c>
    </row>
    <row r="4002">
      <c r="A4002" t="n">
        <v>551524</v>
      </c>
      <c r="B4002" s="12" t="n">
        <v>40664</v>
      </c>
      <c r="C4002" t="n">
        <v>16401</v>
      </c>
      <c r="D4002" t="n">
        <v>24</v>
      </c>
      <c r="E4002" t="n">
        <v>431</v>
      </c>
      <c r="F4002" s="9" t="n">
        <v>477.09</v>
      </c>
    </row>
    <row r="4003">
      <c r="A4003" t="n">
        <v>551525</v>
      </c>
      <c r="B4003" s="12" t="n">
        <v>40664</v>
      </c>
      <c r="C4003" t="n">
        <v>14667</v>
      </c>
      <c r="D4003" t="n">
        <v>21</v>
      </c>
      <c r="E4003" t="n">
        <v>274</v>
      </c>
      <c r="F4003" s="9" t="n">
        <v>439.85</v>
      </c>
    </row>
    <row r="4004">
      <c r="A4004" t="n">
        <v>551527</v>
      </c>
      <c r="B4004" s="12" t="n">
        <v>40664</v>
      </c>
      <c r="C4004" t="n">
        <v>14395</v>
      </c>
      <c r="D4004" t="n">
        <v>33</v>
      </c>
      <c r="E4004" t="n">
        <v>149</v>
      </c>
      <c r="F4004" s="9" t="n">
        <v>388.21</v>
      </c>
    </row>
    <row r="4005">
      <c r="A4005" t="n">
        <v>551528</v>
      </c>
      <c r="B4005" s="12" t="n">
        <v>40664</v>
      </c>
      <c r="C4005" t="n">
        <v>12841</v>
      </c>
      <c r="D4005" t="n">
        <v>8</v>
      </c>
      <c r="E4005" t="n">
        <v>47</v>
      </c>
      <c r="F4005" s="9" t="n">
        <v>116.09</v>
      </c>
    </row>
    <row r="4006">
      <c r="A4006" t="n">
        <v>551530</v>
      </c>
      <c r="B4006" s="12" t="n">
        <v>40664</v>
      </c>
      <c r="C4006" t="n">
        <v>12748</v>
      </c>
      <c r="D4006" t="n">
        <v>1</v>
      </c>
      <c r="E4006" t="n">
        <v>1</v>
      </c>
      <c r="F4006" s="9" t="n">
        <v>2.1</v>
      </c>
    </row>
    <row r="4007">
      <c r="A4007" t="n">
        <v>551531</v>
      </c>
      <c r="B4007" s="12" t="n">
        <v>40664</v>
      </c>
      <c r="C4007" t="n">
        <v>15376</v>
      </c>
      <c r="D4007" t="n">
        <v>58</v>
      </c>
      <c r="E4007" t="n">
        <v>371</v>
      </c>
      <c r="F4007" s="9" t="n">
        <v>642.37</v>
      </c>
    </row>
    <row r="4008">
      <c r="A4008" t="n">
        <v>551532</v>
      </c>
      <c r="B4008" s="12" t="n">
        <v>40664</v>
      </c>
      <c r="C4008" t="n">
        <v>16554</v>
      </c>
      <c r="D4008" t="n">
        <v>20</v>
      </c>
      <c r="E4008" t="n">
        <v>128</v>
      </c>
      <c r="F4008" s="9" t="n">
        <v>313.26</v>
      </c>
    </row>
    <row r="4009">
      <c r="A4009" t="n">
        <v>551533</v>
      </c>
      <c r="B4009" s="12" t="n">
        <v>40664</v>
      </c>
      <c r="C4009" t="n">
        <v>15407</v>
      </c>
      <c r="D4009" t="n">
        <v>38</v>
      </c>
      <c r="E4009" t="n">
        <v>77</v>
      </c>
      <c r="F4009" s="9" t="n">
        <v>164.86</v>
      </c>
    </row>
    <row r="4010">
      <c r="A4010" t="n">
        <v>551534</v>
      </c>
      <c r="B4010" s="12" t="n">
        <v>40664</v>
      </c>
      <c r="C4010" t="n">
        <v>14655</v>
      </c>
      <c r="D4010" t="n">
        <v>14</v>
      </c>
      <c r="E4010" t="n">
        <v>522</v>
      </c>
      <c r="F4010" s="9" t="n">
        <v>810.5599999999999</v>
      </c>
    </row>
    <row r="4011">
      <c r="A4011" t="n">
        <v>551535</v>
      </c>
      <c r="B4011" s="12" t="n">
        <v>40664</v>
      </c>
      <c r="C4011" t="n">
        <v>17615</v>
      </c>
      <c r="D4011" t="n">
        <v>5</v>
      </c>
      <c r="E4011" t="n">
        <v>69</v>
      </c>
      <c r="F4011" s="9" t="n">
        <v>153.75</v>
      </c>
    </row>
    <row r="4012">
      <c r="A4012" t="n">
        <v>551542</v>
      </c>
      <c r="B4012" s="12" t="n">
        <v>40666</v>
      </c>
      <c r="C4012" t="n">
        <v>14732</v>
      </c>
      <c r="D4012" t="n">
        <v>17</v>
      </c>
      <c r="E4012" t="n">
        <v>156</v>
      </c>
      <c r="F4012" s="9" t="n">
        <v>306.5</v>
      </c>
    </row>
    <row r="4013">
      <c r="A4013" t="n">
        <v>551543</v>
      </c>
      <c r="B4013" s="12" t="n">
        <v>40666</v>
      </c>
      <c r="C4013" t="n">
        <v>16055</v>
      </c>
      <c r="D4013" t="n">
        <v>8</v>
      </c>
      <c r="E4013" t="n">
        <v>22</v>
      </c>
      <c r="F4013" s="9" t="n">
        <v>134.8</v>
      </c>
    </row>
    <row r="4014">
      <c r="A4014" t="n">
        <v>551546</v>
      </c>
      <c r="B4014" s="12" t="n">
        <v>40666</v>
      </c>
      <c r="C4014" t="n">
        <v>18062</v>
      </c>
      <c r="D4014" t="n">
        <v>15</v>
      </c>
      <c r="E4014" t="n">
        <v>172</v>
      </c>
      <c r="F4014" s="9" t="n">
        <v>316.12</v>
      </c>
    </row>
    <row r="4015">
      <c r="A4015" t="n">
        <v>551548</v>
      </c>
      <c r="B4015" s="12" t="n">
        <v>40666</v>
      </c>
      <c r="C4015" t="n">
        <v>14149</v>
      </c>
      <c r="D4015" t="n">
        <v>28</v>
      </c>
      <c r="E4015" t="n">
        <v>218</v>
      </c>
      <c r="F4015" s="9" t="n">
        <v>446.62</v>
      </c>
    </row>
    <row r="4016">
      <c r="A4016" t="n">
        <v>551549</v>
      </c>
      <c r="B4016" s="12" t="n">
        <v>40666</v>
      </c>
      <c r="C4016" t="n">
        <v>17501</v>
      </c>
      <c r="D4016" t="n">
        <v>15</v>
      </c>
      <c r="E4016" t="n">
        <v>151</v>
      </c>
      <c r="F4016" s="9" t="n">
        <v>248.25</v>
      </c>
    </row>
    <row r="4017">
      <c r="A4017" t="n">
        <v>551550</v>
      </c>
      <c r="B4017" s="12" t="n">
        <v>40666</v>
      </c>
      <c r="C4017" t="n">
        <v>17501</v>
      </c>
      <c r="D4017" t="n">
        <v>3</v>
      </c>
      <c r="E4017" t="n">
        <v>9</v>
      </c>
      <c r="F4017" s="9" t="n">
        <v>40.35</v>
      </c>
    </row>
    <row r="4018">
      <c r="A4018" t="n">
        <v>551555</v>
      </c>
      <c r="B4018" s="12" t="n">
        <v>40666</v>
      </c>
      <c r="C4018" t="n">
        <v>17315</v>
      </c>
      <c r="D4018" t="n">
        <v>3</v>
      </c>
      <c r="E4018" t="n">
        <v>125</v>
      </c>
      <c r="F4018" s="9" t="n">
        <v>108.87</v>
      </c>
    </row>
    <row r="4019">
      <c r="A4019" t="n">
        <v>551556</v>
      </c>
      <c r="B4019" s="12" t="n">
        <v>40666</v>
      </c>
      <c r="C4019" t="n">
        <v>14191</v>
      </c>
      <c r="D4019" t="n">
        <v>10</v>
      </c>
      <c r="E4019" t="n">
        <v>113</v>
      </c>
      <c r="F4019" s="9" t="n">
        <v>150.32</v>
      </c>
    </row>
    <row r="4020">
      <c r="A4020" t="n">
        <v>551558</v>
      </c>
      <c r="B4020" s="12" t="n">
        <v>40666</v>
      </c>
      <c r="C4020" t="n">
        <v>17841</v>
      </c>
      <c r="D4020" t="n">
        <v>76</v>
      </c>
      <c r="E4020" t="n">
        <v>146</v>
      </c>
      <c r="F4020" s="9" t="n">
        <v>315.51</v>
      </c>
    </row>
    <row r="4021">
      <c r="A4021" t="n">
        <v>551559</v>
      </c>
      <c r="B4021" s="12" t="n">
        <v>40666</v>
      </c>
      <c r="C4021" t="n">
        <v>16133</v>
      </c>
      <c r="D4021" t="n">
        <v>6</v>
      </c>
      <c r="E4021" t="n">
        <v>422</v>
      </c>
      <c r="F4021" s="9" t="n">
        <v>612.16</v>
      </c>
    </row>
    <row r="4022">
      <c r="A4022" t="n">
        <v>551560</v>
      </c>
      <c r="B4022" s="12" t="n">
        <v>40666</v>
      </c>
      <c r="C4022" t="n">
        <v>16133</v>
      </c>
      <c r="D4022" t="n">
        <v>10</v>
      </c>
      <c r="E4022" t="n">
        <v>402</v>
      </c>
      <c r="F4022" s="9" t="n">
        <v>820.74</v>
      </c>
    </row>
    <row r="4023">
      <c r="A4023" t="n">
        <v>551561</v>
      </c>
      <c r="B4023" s="12" t="n">
        <v>40666</v>
      </c>
      <c r="C4023" t="n">
        <v>17422</v>
      </c>
      <c r="D4023" t="n">
        <v>17</v>
      </c>
      <c r="E4023" t="n">
        <v>128</v>
      </c>
      <c r="F4023" s="9" t="n">
        <v>306.82</v>
      </c>
    </row>
    <row r="4024">
      <c r="A4024" t="n">
        <v>551562</v>
      </c>
      <c r="B4024" s="12" t="n">
        <v>40666</v>
      </c>
      <c r="C4024" t="n">
        <v>13026</v>
      </c>
      <c r="D4024" t="n">
        <v>1</v>
      </c>
      <c r="E4024" t="n">
        <v>192</v>
      </c>
      <c r="F4024" s="9" t="n">
        <v>159.36</v>
      </c>
    </row>
    <row r="4025">
      <c r="A4025" t="n">
        <v>551563</v>
      </c>
      <c r="B4025" s="12" t="n">
        <v>40666</v>
      </c>
      <c r="C4025" t="n">
        <v>16210</v>
      </c>
      <c r="D4025" t="n">
        <v>5</v>
      </c>
      <c r="E4025" t="n">
        <v>374</v>
      </c>
      <c r="F4025" s="9" t="n">
        <v>1102.86</v>
      </c>
    </row>
    <row r="4026">
      <c r="A4026" t="n">
        <v>551564</v>
      </c>
      <c r="B4026" s="12" t="n">
        <v>40666</v>
      </c>
      <c r="C4026" t="n">
        <v>16609</v>
      </c>
      <c r="D4026" t="n">
        <v>33</v>
      </c>
      <c r="E4026" t="n">
        <v>226</v>
      </c>
      <c r="F4026" s="9" t="n">
        <v>534.65</v>
      </c>
    </row>
    <row r="4027">
      <c r="A4027" t="n">
        <v>551566</v>
      </c>
      <c r="B4027" s="12" t="n">
        <v>40666</v>
      </c>
      <c r="C4027" t="n">
        <v>13113</v>
      </c>
      <c r="D4027" t="n">
        <v>4</v>
      </c>
      <c r="E4027" t="n">
        <v>133</v>
      </c>
      <c r="F4027" s="9" t="n">
        <v>609.5</v>
      </c>
    </row>
    <row r="4028">
      <c r="A4028" t="n">
        <v>551576</v>
      </c>
      <c r="B4028" s="12" t="n">
        <v>40666</v>
      </c>
      <c r="C4028" t="n">
        <v>17857</v>
      </c>
      <c r="D4028" t="n">
        <v>1</v>
      </c>
      <c r="E4028" t="n">
        <v>60</v>
      </c>
      <c r="F4028" s="9" t="n">
        <v>21.6</v>
      </c>
    </row>
    <row r="4029">
      <c r="A4029" t="n">
        <v>551584</v>
      </c>
      <c r="B4029" s="12" t="n">
        <v>40666</v>
      </c>
      <c r="C4029" t="n">
        <v>15620</v>
      </c>
      <c r="D4029" t="n">
        <v>29</v>
      </c>
      <c r="E4029" t="n">
        <v>205</v>
      </c>
      <c r="F4029" s="9" t="n">
        <v>450.52</v>
      </c>
    </row>
    <row r="4030">
      <c r="A4030" t="n">
        <v>551595</v>
      </c>
      <c r="B4030" s="12" t="n">
        <v>40666</v>
      </c>
      <c r="C4030" t="n">
        <v>12891</v>
      </c>
      <c r="D4030" t="n">
        <v>1</v>
      </c>
      <c r="E4030" t="n">
        <v>600</v>
      </c>
      <c r="F4030" s="9" t="n">
        <v>204</v>
      </c>
    </row>
    <row r="4031">
      <c r="A4031" t="n">
        <v>551599</v>
      </c>
      <c r="B4031" s="12" t="n">
        <v>40666</v>
      </c>
      <c r="C4031" t="n">
        <v>15696</v>
      </c>
      <c r="D4031" t="n">
        <v>17</v>
      </c>
      <c r="E4031" t="n">
        <v>87</v>
      </c>
      <c r="F4031" s="9" t="n">
        <v>312.49</v>
      </c>
    </row>
    <row r="4032">
      <c r="A4032" t="n">
        <v>551603</v>
      </c>
      <c r="B4032" s="12" t="n">
        <v>40666</v>
      </c>
      <c r="C4032" t="n">
        <v>16745</v>
      </c>
      <c r="D4032" t="n">
        <v>24</v>
      </c>
      <c r="E4032" t="n">
        <v>237</v>
      </c>
      <c r="F4032" s="9" t="n">
        <v>467.7</v>
      </c>
    </row>
    <row r="4033">
      <c r="A4033" t="n">
        <v>551616</v>
      </c>
      <c r="B4033" s="12" t="n">
        <v>40666</v>
      </c>
      <c r="C4033" t="n">
        <v>15048</v>
      </c>
      <c r="D4033" t="n">
        <v>36</v>
      </c>
      <c r="E4033" t="n">
        <v>88</v>
      </c>
      <c r="F4033" s="9" t="n">
        <v>155.55</v>
      </c>
    </row>
    <row r="4034">
      <c r="A4034" t="n">
        <v>551617</v>
      </c>
      <c r="B4034" s="12" t="n">
        <v>40666</v>
      </c>
      <c r="C4034" t="n">
        <v>16013</v>
      </c>
      <c r="D4034" t="n">
        <v>1</v>
      </c>
      <c r="E4034" t="n">
        <v>192</v>
      </c>
      <c r="F4034" s="9" t="n">
        <v>489.6</v>
      </c>
    </row>
    <row r="4035">
      <c r="A4035" t="n">
        <v>551618</v>
      </c>
      <c r="B4035" s="12" t="n">
        <v>40666</v>
      </c>
      <c r="C4035" t="n">
        <v>16013</v>
      </c>
      <c r="D4035" t="n">
        <v>3</v>
      </c>
      <c r="E4035" t="n">
        <v>158</v>
      </c>
      <c r="F4035" s="9" t="n">
        <v>626.1</v>
      </c>
    </row>
    <row r="4036">
      <c r="A4036" t="n">
        <v>551623</v>
      </c>
      <c r="B4036" s="12" t="n">
        <v>40666</v>
      </c>
      <c r="C4036" t="n">
        <v>12843</v>
      </c>
      <c r="D4036" t="n">
        <v>11</v>
      </c>
      <c r="E4036" t="n">
        <v>99</v>
      </c>
      <c r="F4036" s="9" t="n">
        <v>214.15</v>
      </c>
    </row>
    <row r="4037">
      <c r="A4037" t="n">
        <v>551647</v>
      </c>
      <c r="B4037" s="12" t="n">
        <v>40666</v>
      </c>
      <c r="C4037" t="n">
        <v>13089</v>
      </c>
      <c r="D4037" t="n">
        <v>4</v>
      </c>
      <c r="E4037" t="n">
        <v>36</v>
      </c>
      <c r="F4037" s="9" t="n">
        <v>62.28</v>
      </c>
    </row>
    <row r="4038">
      <c r="A4038" t="n">
        <v>551650</v>
      </c>
      <c r="B4038" s="12" t="n">
        <v>40666</v>
      </c>
      <c r="C4038" t="n">
        <v>13089</v>
      </c>
      <c r="D4038" t="n">
        <v>54</v>
      </c>
      <c r="E4038" t="n">
        <v>616</v>
      </c>
      <c r="F4038" s="9" t="n">
        <v>1110.72</v>
      </c>
    </row>
    <row r="4039">
      <c r="A4039" t="n">
        <v>551651</v>
      </c>
      <c r="B4039" s="12" t="n">
        <v>40666</v>
      </c>
      <c r="C4039" t="n">
        <v>14800</v>
      </c>
      <c r="D4039" t="n">
        <v>1</v>
      </c>
      <c r="E4039" t="n">
        <v>10</v>
      </c>
      <c r="F4039" s="9" t="n">
        <v>8.5</v>
      </c>
    </row>
    <row r="4040">
      <c r="A4040" t="n">
        <v>551653</v>
      </c>
      <c r="B4040" s="12" t="n">
        <v>40666</v>
      </c>
      <c r="C4040" t="n">
        <v>13282</v>
      </c>
      <c r="D4040" t="n">
        <v>14</v>
      </c>
      <c r="E4040" t="n">
        <v>84</v>
      </c>
      <c r="F4040" s="9" t="n">
        <v>344.7</v>
      </c>
    </row>
    <row r="4041">
      <c r="A4041" t="n">
        <v>551654</v>
      </c>
      <c r="B4041" s="12" t="n">
        <v>40666</v>
      </c>
      <c r="C4041" t="n">
        <v>16837</v>
      </c>
      <c r="D4041" t="n">
        <v>2</v>
      </c>
      <c r="E4041" t="n">
        <v>18</v>
      </c>
      <c r="F4041" s="9" t="n">
        <v>195.1</v>
      </c>
    </row>
    <row r="4042">
      <c r="A4042" t="n">
        <v>551655</v>
      </c>
      <c r="B4042" s="12" t="n">
        <v>40666</v>
      </c>
      <c r="C4042" t="n">
        <v>17757</v>
      </c>
      <c r="D4042" t="n">
        <v>20</v>
      </c>
      <c r="E4042" t="n">
        <v>79</v>
      </c>
      <c r="F4042" s="9" t="n">
        <v>115.95</v>
      </c>
    </row>
    <row r="4043">
      <c r="A4043" t="n">
        <v>551658</v>
      </c>
      <c r="B4043" s="12" t="n">
        <v>40666</v>
      </c>
      <c r="C4043" t="n">
        <v>16746</v>
      </c>
      <c r="D4043" t="n">
        <v>29</v>
      </c>
      <c r="E4043" t="n">
        <v>307</v>
      </c>
      <c r="F4043" s="9" t="n">
        <v>481.64</v>
      </c>
    </row>
    <row r="4044">
      <c r="A4044" t="n">
        <v>551660</v>
      </c>
      <c r="B4044" s="12" t="n">
        <v>40666</v>
      </c>
      <c r="C4044" t="n">
        <v>15271</v>
      </c>
      <c r="D4044" t="n">
        <v>6</v>
      </c>
      <c r="E4044" t="n">
        <v>54</v>
      </c>
      <c r="F4044" s="9" t="n">
        <v>106.66</v>
      </c>
    </row>
    <row r="4045">
      <c r="A4045" t="n">
        <v>551661</v>
      </c>
      <c r="B4045" s="12" t="n">
        <v>40666</v>
      </c>
      <c r="C4045" t="n">
        <v>15656</v>
      </c>
      <c r="D4045" t="n">
        <v>4</v>
      </c>
      <c r="E4045" t="n">
        <v>11</v>
      </c>
      <c r="F4045" s="9" t="n">
        <v>63.91</v>
      </c>
    </row>
    <row r="4046">
      <c r="A4046" t="n">
        <v>551662</v>
      </c>
      <c r="B4046" s="12" t="n">
        <v>40666</v>
      </c>
      <c r="C4046" t="n">
        <v>16210</v>
      </c>
      <c r="D4046" t="n">
        <v>8</v>
      </c>
      <c r="E4046" t="n">
        <v>123</v>
      </c>
      <c r="F4046" s="9" t="n">
        <v>311.13</v>
      </c>
    </row>
    <row r="4047">
      <c r="A4047" t="n">
        <v>551665</v>
      </c>
      <c r="B4047" s="12" t="n">
        <v>40666</v>
      </c>
      <c r="C4047" t="n">
        <v>17442</v>
      </c>
      <c r="D4047" t="n">
        <v>22</v>
      </c>
      <c r="E4047" t="n">
        <v>230</v>
      </c>
      <c r="F4047" s="9" t="n">
        <v>374</v>
      </c>
    </row>
    <row r="4048">
      <c r="A4048" t="n">
        <v>551686</v>
      </c>
      <c r="B4048" s="12" t="n">
        <v>40666</v>
      </c>
      <c r="C4048" t="n">
        <v>13668</v>
      </c>
      <c r="D4048" t="n">
        <v>20</v>
      </c>
      <c r="E4048" t="n">
        <v>335</v>
      </c>
      <c r="F4048" s="9" t="n">
        <v>463.66</v>
      </c>
    </row>
    <row r="4049">
      <c r="A4049" t="n">
        <v>551687</v>
      </c>
      <c r="B4049" s="12" t="n">
        <v>40666</v>
      </c>
      <c r="C4049" t="n">
        <v>14135</v>
      </c>
      <c r="D4049" t="n">
        <v>13</v>
      </c>
      <c r="E4049" t="n">
        <v>468</v>
      </c>
      <c r="F4049" s="9" t="n">
        <v>309.35</v>
      </c>
    </row>
    <row r="4050">
      <c r="A4050" t="n">
        <v>551688</v>
      </c>
      <c r="B4050" s="12" t="n">
        <v>40666</v>
      </c>
      <c r="C4050" t="n">
        <v>14107</v>
      </c>
      <c r="D4050" t="n">
        <v>13</v>
      </c>
      <c r="E4050" t="n">
        <v>179</v>
      </c>
      <c r="F4050" s="9" t="n">
        <v>299.81</v>
      </c>
    </row>
    <row r="4051">
      <c r="A4051" t="n">
        <v>551693</v>
      </c>
      <c r="B4051" s="12" t="n">
        <v>40666</v>
      </c>
      <c r="C4051" t="n">
        <v>15582</v>
      </c>
      <c r="D4051" t="n">
        <v>22</v>
      </c>
      <c r="E4051" t="n">
        <v>255</v>
      </c>
      <c r="F4051" s="9" t="n">
        <v>303.61</v>
      </c>
    </row>
    <row r="4052">
      <c r="A4052" t="n">
        <v>551696</v>
      </c>
      <c r="B4052" s="12" t="n">
        <v>40666</v>
      </c>
      <c r="C4052" t="n">
        <v>14110</v>
      </c>
      <c r="D4052" t="n">
        <v>29</v>
      </c>
      <c r="E4052" t="n">
        <v>402</v>
      </c>
      <c r="F4052" s="9" t="n">
        <v>797.26</v>
      </c>
    </row>
    <row r="4053">
      <c r="A4053" t="n">
        <v>551698</v>
      </c>
      <c r="B4053" s="12" t="n">
        <v>40666</v>
      </c>
      <c r="C4053" t="n">
        <v>13694</v>
      </c>
      <c r="D4053" t="n">
        <v>8</v>
      </c>
      <c r="E4053" t="n">
        <v>645</v>
      </c>
      <c r="F4053" s="9" t="n">
        <v>1132.95</v>
      </c>
    </row>
    <row r="4054">
      <c r="A4054" t="n">
        <v>551702</v>
      </c>
      <c r="B4054" s="12" t="n">
        <v>40666</v>
      </c>
      <c r="C4054" t="n">
        <v>13014</v>
      </c>
      <c r="D4054" t="n">
        <v>15</v>
      </c>
      <c r="E4054" t="n">
        <v>135</v>
      </c>
      <c r="F4054" s="9" t="n">
        <v>494.85</v>
      </c>
    </row>
    <row r="4055">
      <c r="A4055" t="n">
        <v>551713</v>
      </c>
      <c r="B4055" s="12" t="n">
        <v>40666</v>
      </c>
      <c r="C4055" t="n">
        <v>16230</v>
      </c>
      <c r="D4055" t="n">
        <v>19</v>
      </c>
      <c r="E4055" t="n">
        <v>195</v>
      </c>
      <c r="F4055" s="9" t="n">
        <v>275.93</v>
      </c>
    </row>
    <row r="4056">
      <c r="A4056" t="n">
        <v>551714</v>
      </c>
      <c r="B4056" s="12" t="n">
        <v>40666</v>
      </c>
      <c r="C4056" t="n">
        <v>16806</v>
      </c>
      <c r="D4056" t="n">
        <v>14</v>
      </c>
      <c r="E4056" t="n">
        <v>78</v>
      </c>
      <c r="F4056" s="9" t="n">
        <v>143.18</v>
      </c>
    </row>
    <row r="4057">
      <c r="A4057" t="n">
        <v>551715</v>
      </c>
      <c r="B4057" s="12" t="n">
        <v>40666</v>
      </c>
      <c r="C4057" t="n">
        <v>13102</v>
      </c>
      <c r="D4057" t="n">
        <v>19</v>
      </c>
      <c r="E4057" t="n">
        <v>203</v>
      </c>
      <c r="F4057" s="9" t="n">
        <v>337.38</v>
      </c>
    </row>
    <row r="4058">
      <c r="A4058" t="n">
        <v>551717</v>
      </c>
      <c r="B4058" s="12" t="n">
        <v>40666</v>
      </c>
      <c r="C4058" t="n">
        <v>13263</v>
      </c>
      <c r="D4058" t="n">
        <v>57</v>
      </c>
      <c r="E4058" t="n">
        <v>129</v>
      </c>
      <c r="F4058" s="9" t="n">
        <v>257.86</v>
      </c>
    </row>
    <row r="4059">
      <c r="A4059" t="n">
        <v>551720</v>
      </c>
      <c r="B4059" s="12" t="n">
        <v>40666</v>
      </c>
      <c r="C4059" t="n">
        <v>18146</v>
      </c>
      <c r="D4059" t="n">
        <v>4</v>
      </c>
      <c r="E4059" t="n">
        <v>27</v>
      </c>
      <c r="F4059" s="9" t="n">
        <v>76.65000000000001</v>
      </c>
    </row>
    <row r="4060">
      <c r="A4060" t="n">
        <v>551721</v>
      </c>
      <c r="B4060" s="12" t="n">
        <v>40666</v>
      </c>
      <c r="C4060" t="n">
        <v>14711</v>
      </c>
      <c r="D4060" t="n">
        <v>32</v>
      </c>
      <c r="E4060" t="n">
        <v>95</v>
      </c>
      <c r="F4060" s="9" t="n">
        <v>288.75</v>
      </c>
    </row>
    <row r="4061">
      <c r="A4061" t="n">
        <v>551724</v>
      </c>
      <c r="B4061" s="12" t="n">
        <v>40666</v>
      </c>
      <c r="C4061" t="n">
        <v>15976</v>
      </c>
      <c r="D4061" t="n">
        <v>50</v>
      </c>
      <c r="E4061" t="n">
        <v>125</v>
      </c>
      <c r="F4061" s="9" t="n">
        <v>209.99</v>
      </c>
    </row>
    <row r="4062">
      <c r="A4062" t="n">
        <v>551725</v>
      </c>
      <c r="B4062" s="12" t="n">
        <v>40667</v>
      </c>
      <c r="C4062" t="n">
        <v>13798</v>
      </c>
      <c r="D4062" t="n">
        <v>4</v>
      </c>
      <c r="E4062" t="n">
        <v>260</v>
      </c>
      <c r="F4062" s="9" t="n">
        <v>565</v>
      </c>
    </row>
    <row r="4063">
      <c r="A4063" t="n">
        <v>551726</v>
      </c>
      <c r="B4063" s="12" t="n">
        <v>40667</v>
      </c>
      <c r="C4063" t="n">
        <v>13798</v>
      </c>
      <c r="D4063" t="n">
        <v>5</v>
      </c>
      <c r="E4063" t="n">
        <v>288</v>
      </c>
      <c r="F4063" s="9" t="n">
        <v>593.52</v>
      </c>
    </row>
    <row r="4064">
      <c r="A4064" t="n">
        <v>551727</v>
      </c>
      <c r="B4064" s="12" t="n">
        <v>40667</v>
      </c>
      <c r="C4064" t="n">
        <v>14245</v>
      </c>
      <c r="D4064" t="n">
        <v>41</v>
      </c>
      <c r="E4064" t="n">
        <v>345</v>
      </c>
      <c r="F4064" s="9" t="n">
        <v>688.35</v>
      </c>
    </row>
    <row r="4065">
      <c r="A4065" t="n">
        <v>551730</v>
      </c>
      <c r="B4065" s="12" t="n">
        <v>40667</v>
      </c>
      <c r="C4065" t="n">
        <v>16539</v>
      </c>
      <c r="D4065" t="n">
        <v>8</v>
      </c>
      <c r="E4065" t="n">
        <v>66</v>
      </c>
      <c r="F4065" s="9" t="n">
        <v>306.36</v>
      </c>
    </row>
    <row r="4066">
      <c r="A4066" t="n">
        <v>551731</v>
      </c>
      <c r="B4066" s="12" t="n">
        <v>40667</v>
      </c>
      <c r="C4066" t="n">
        <v>14307</v>
      </c>
      <c r="D4066" t="n">
        <v>28</v>
      </c>
      <c r="E4066" t="n">
        <v>311</v>
      </c>
      <c r="F4066" s="9" t="n">
        <v>424.42</v>
      </c>
    </row>
    <row r="4067">
      <c r="A4067" t="n">
        <v>551733</v>
      </c>
      <c r="B4067" s="12" t="n">
        <v>40667</v>
      </c>
      <c r="C4067" t="n">
        <v>13012</v>
      </c>
      <c r="D4067" t="n">
        <v>15</v>
      </c>
      <c r="E4067" t="n">
        <v>146</v>
      </c>
      <c r="F4067" s="9" t="n">
        <v>313.62</v>
      </c>
    </row>
    <row r="4068">
      <c r="A4068" t="n">
        <v>551734</v>
      </c>
      <c r="B4068" s="12" t="n">
        <v>40667</v>
      </c>
      <c r="C4068" t="n">
        <v>18178</v>
      </c>
      <c r="D4068" t="n">
        <v>33</v>
      </c>
      <c r="E4068" t="n">
        <v>409</v>
      </c>
      <c r="F4068" s="9" t="n">
        <v>465.99</v>
      </c>
    </row>
    <row r="4069">
      <c r="A4069" t="n">
        <v>551739</v>
      </c>
      <c r="B4069" s="12" t="n">
        <v>40667</v>
      </c>
      <c r="C4069" t="n">
        <v>18118</v>
      </c>
      <c r="D4069" t="n">
        <v>42</v>
      </c>
      <c r="E4069" t="n">
        <v>68</v>
      </c>
      <c r="F4069" s="9" t="n">
        <v>139.84</v>
      </c>
    </row>
    <row r="4070">
      <c r="A4070" t="n">
        <v>551747</v>
      </c>
      <c r="B4070" s="12" t="n">
        <v>40667</v>
      </c>
      <c r="C4070" t="n">
        <v>14298</v>
      </c>
      <c r="D4070" t="n">
        <v>58</v>
      </c>
      <c r="E4070" t="n">
        <v>4760</v>
      </c>
      <c r="F4070" s="9" t="n">
        <v>2805.28</v>
      </c>
    </row>
    <row r="4071">
      <c r="A4071" t="n">
        <v>551774</v>
      </c>
      <c r="B4071" s="12" t="n">
        <v>40667</v>
      </c>
      <c r="C4071" t="n">
        <v>14606</v>
      </c>
      <c r="D4071" t="n">
        <v>29</v>
      </c>
      <c r="E4071" t="n">
        <v>50</v>
      </c>
      <c r="F4071" s="9" t="n">
        <v>109.38</v>
      </c>
    </row>
    <row r="4072">
      <c r="A4072" t="n">
        <v>551775</v>
      </c>
      <c r="B4072" s="12" t="n">
        <v>40667</v>
      </c>
      <c r="C4072" t="n">
        <v>12886</v>
      </c>
      <c r="D4072" t="n">
        <v>47</v>
      </c>
      <c r="E4072" t="n">
        <v>416</v>
      </c>
      <c r="F4072" s="9" t="n">
        <v>775</v>
      </c>
    </row>
    <row r="4073">
      <c r="A4073" t="n">
        <v>551776</v>
      </c>
      <c r="B4073" s="12" t="n">
        <v>40667</v>
      </c>
      <c r="C4073" t="n">
        <v>13268</v>
      </c>
      <c r="D4073" t="n">
        <v>38</v>
      </c>
      <c r="E4073" t="n">
        <v>219</v>
      </c>
      <c r="F4073" s="9" t="n">
        <v>243.69</v>
      </c>
    </row>
    <row r="4074">
      <c r="A4074" t="n">
        <v>551791</v>
      </c>
      <c r="B4074" s="12" t="n">
        <v>40667</v>
      </c>
      <c r="C4074" t="n">
        <v>13220</v>
      </c>
      <c r="D4074" t="n">
        <v>15</v>
      </c>
      <c r="E4074" t="n">
        <v>96</v>
      </c>
      <c r="F4074" s="9" t="n">
        <v>476.29</v>
      </c>
    </row>
    <row r="4075">
      <c r="A4075" t="n">
        <v>551809</v>
      </c>
      <c r="B4075" s="12" t="n">
        <v>40667</v>
      </c>
      <c r="C4075" t="n">
        <v>17511</v>
      </c>
      <c r="D4075" t="n">
        <v>28</v>
      </c>
      <c r="E4075" t="n">
        <v>1498</v>
      </c>
      <c r="F4075" s="9" t="n">
        <v>3566.14</v>
      </c>
    </row>
    <row r="4076">
      <c r="A4076" t="n">
        <v>551810</v>
      </c>
      <c r="B4076" s="12" t="n">
        <v>40667</v>
      </c>
      <c r="C4076" t="n">
        <v>15719</v>
      </c>
      <c r="D4076" t="n">
        <v>43</v>
      </c>
      <c r="E4076" t="n">
        <v>123</v>
      </c>
      <c r="F4076" s="9" t="n">
        <v>231.27</v>
      </c>
    </row>
    <row r="4077">
      <c r="A4077" t="n">
        <v>551811</v>
      </c>
      <c r="B4077" s="12" t="n">
        <v>40667</v>
      </c>
      <c r="C4077" t="n">
        <v>15039</v>
      </c>
      <c r="D4077" t="n">
        <v>33</v>
      </c>
      <c r="E4077" t="n">
        <v>249</v>
      </c>
      <c r="F4077" s="9" t="n">
        <v>756.73</v>
      </c>
    </row>
    <row r="4078">
      <c r="A4078" t="n">
        <v>551812</v>
      </c>
      <c r="B4078" s="12" t="n">
        <v>40667</v>
      </c>
      <c r="C4078" t="n">
        <v>15527</v>
      </c>
      <c r="D4078" t="n">
        <v>20</v>
      </c>
      <c r="E4078" t="n">
        <v>182</v>
      </c>
      <c r="F4078" s="9" t="n">
        <v>319.74</v>
      </c>
    </row>
    <row r="4079">
      <c r="A4079" t="n">
        <v>551813</v>
      </c>
      <c r="B4079" s="12" t="n">
        <v>40667</v>
      </c>
      <c r="C4079" t="n">
        <v>18065</v>
      </c>
      <c r="D4079" t="n">
        <v>13</v>
      </c>
      <c r="E4079" t="n">
        <v>70</v>
      </c>
      <c r="F4079" s="9" t="n">
        <v>224.78</v>
      </c>
    </row>
    <row r="4080">
      <c r="A4080" t="n">
        <v>551814</v>
      </c>
      <c r="B4080" s="12" t="n">
        <v>40667</v>
      </c>
      <c r="C4080" t="n">
        <v>18065</v>
      </c>
      <c r="D4080" t="n">
        <v>6</v>
      </c>
      <c r="E4080" t="n">
        <v>34</v>
      </c>
      <c r="F4080" s="9" t="n">
        <v>95.8</v>
      </c>
    </row>
    <row r="4081">
      <c r="A4081" t="n">
        <v>551815</v>
      </c>
      <c r="B4081" s="12" t="n">
        <v>40667</v>
      </c>
      <c r="C4081" t="n">
        <v>18065</v>
      </c>
      <c r="D4081" t="n">
        <v>4</v>
      </c>
      <c r="E4081" t="n">
        <v>34</v>
      </c>
      <c r="F4081" s="9" t="n">
        <v>77.09999999999999</v>
      </c>
    </row>
    <row r="4082">
      <c r="A4082" t="n">
        <v>551816</v>
      </c>
      <c r="B4082" s="12" t="n">
        <v>40667</v>
      </c>
      <c r="C4082" t="n">
        <v>15906</v>
      </c>
      <c r="D4082" t="n">
        <v>32</v>
      </c>
      <c r="E4082" t="n">
        <v>117</v>
      </c>
      <c r="F4082" s="9" t="n">
        <v>271.83</v>
      </c>
    </row>
    <row r="4083">
      <c r="A4083" t="n">
        <v>551817</v>
      </c>
      <c r="B4083" s="12" t="n">
        <v>40667</v>
      </c>
      <c r="C4083" t="n">
        <v>17974</v>
      </c>
      <c r="D4083" t="n">
        <v>19</v>
      </c>
      <c r="E4083" t="n">
        <v>85</v>
      </c>
      <c r="F4083" s="9" t="n">
        <v>164.07</v>
      </c>
    </row>
    <row r="4084">
      <c r="A4084" t="n">
        <v>551819</v>
      </c>
      <c r="B4084" s="12" t="n">
        <v>40667</v>
      </c>
      <c r="C4084" t="n">
        <v>14739</v>
      </c>
      <c r="D4084" t="n">
        <v>6</v>
      </c>
      <c r="E4084" t="n">
        <v>374</v>
      </c>
      <c r="F4084" s="9" t="n">
        <v>364.18</v>
      </c>
    </row>
    <row r="4085">
      <c r="A4085" t="n">
        <v>551821</v>
      </c>
      <c r="B4085" s="12" t="n">
        <v>40667</v>
      </c>
      <c r="C4085" t="n">
        <v>16942</v>
      </c>
      <c r="D4085" t="n">
        <v>27</v>
      </c>
      <c r="E4085" t="n">
        <v>101</v>
      </c>
      <c r="F4085" s="9" t="n">
        <v>270.02</v>
      </c>
    </row>
    <row r="4086">
      <c r="A4086" t="n">
        <v>551822</v>
      </c>
      <c r="B4086" s="12" t="n">
        <v>40667</v>
      </c>
      <c r="C4086" t="n">
        <v>13524</v>
      </c>
      <c r="D4086" t="n">
        <v>9</v>
      </c>
      <c r="E4086" t="n">
        <v>100</v>
      </c>
      <c r="F4086" s="9" t="n">
        <v>159.2</v>
      </c>
    </row>
    <row r="4087">
      <c r="A4087" t="n">
        <v>551823</v>
      </c>
      <c r="B4087" s="12" t="n">
        <v>40667</v>
      </c>
      <c r="C4087" t="n">
        <v>17955</v>
      </c>
      <c r="D4087" t="n">
        <v>11</v>
      </c>
      <c r="E4087" t="n">
        <v>46</v>
      </c>
      <c r="F4087" s="9" t="n">
        <v>261.95</v>
      </c>
    </row>
    <row r="4088">
      <c r="A4088" t="n">
        <v>551824</v>
      </c>
      <c r="B4088" s="12" t="n">
        <v>40667</v>
      </c>
      <c r="C4088" t="n">
        <v>15128</v>
      </c>
      <c r="D4088" t="n">
        <v>33</v>
      </c>
      <c r="E4088" t="n">
        <v>360</v>
      </c>
      <c r="F4088" s="9" t="n">
        <v>483.7</v>
      </c>
    </row>
    <row r="4089">
      <c r="A4089" t="n">
        <v>551825</v>
      </c>
      <c r="B4089" s="12" t="n">
        <v>40667</v>
      </c>
      <c r="C4089" t="n">
        <v>16942</v>
      </c>
      <c r="D4089" t="n">
        <v>2</v>
      </c>
      <c r="E4089" t="n">
        <v>4</v>
      </c>
      <c r="F4089" s="9" t="n">
        <v>22.9</v>
      </c>
    </row>
    <row r="4090">
      <c r="A4090" t="n">
        <v>551826</v>
      </c>
      <c r="B4090" s="12" t="n">
        <v>40667</v>
      </c>
      <c r="C4090" t="n">
        <v>17955</v>
      </c>
      <c r="D4090" t="n">
        <v>2</v>
      </c>
      <c r="E4090" t="n">
        <v>20</v>
      </c>
      <c r="F4090" s="9" t="n">
        <v>8.4</v>
      </c>
    </row>
    <row r="4091">
      <c r="A4091" t="n">
        <v>551832</v>
      </c>
      <c r="B4091" s="12" t="n">
        <v>40667</v>
      </c>
      <c r="C4091" t="n">
        <v>15987</v>
      </c>
      <c r="D4091" t="n">
        <v>1</v>
      </c>
      <c r="E4091" t="n">
        <v>24</v>
      </c>
      <c r="F4091" s="9" t="n">
        <v>9.359999999999999</v>
      </c>
    </row>
    <row r="4092">
      <c r="A4092" t="n">
        <v>551833</v>
      </c>
      <c r="B4092" s="12" t="n">
        <v>40667</v>
      </c>
      <c r="C4092" t="n">
        <v>16779</v>
      </c>
      <c r="D4092" t="n">
        <v>20</v>
      </c>
      <c r="E4092" t="n">
        <v>324</v>
      </c>
      <c r="F4092" s="9" t="n">
        <v>500.09</v>
      </c>
    </row>
    <row r="4093">
      <c r="A4093" t="n">
        <v>551834</v>
      </c>
      <c r="B4093" s="12" t="n">
        <v>40667</v>
      </c>
      <c r="C4093" t="n">
        <v>16610</v>
      </c>
      <c r="D4093" t="n">
        <v>6</v>
      </c>
      <c r="E4093" t="n">
        <v>66</v>
      </c>
      <c r="F4093" s="9" t="n">
        <v>75.66</v>
      </c>
    </row>
    <row r="4094">
      <c r="A4094" t="n">
        <v>551835</v>
      </c>
      <c r="B4094" s="12" t="n">
        <v>40667</v>
      </c>
      <c r="C4094" t="n">
        <v>17646</v>
      </c>
      <c r="D4094" t="n">
        <v>24</v>
      </c>
      <c r="E4094" t="n">
        <v>128</v>
      </c>
      <c r="F4094" s="9" t="n">
        <v>411.54</v>
      </c>
    </row>
    <row r="4095">
      <c r="A4095" t="n">
        <v>551836</v>
      </c>
      <c r="B4095" s="12" t="n">
        <v>40667</v>
      </c>
      <c r="C4095" t="n">
        <v>17394</v>
      </c>
      <c r="D4095" t="n">
        <v>4</v>
      </c>
      <c r="E4095" t="n">
        <v>241</v>
      </c>
      <c r="F4095" s="9" t="n">
        <v>203.87</v>
      </c>
    </row>
    <row r="4096">
      <c r="A4096" t="n">
        <v>551839</v>
      </c>
      <c r="B4096" s="12" t="n">
        <v>40667</v>
      </c>
      <c r="C4096" t="n">
        <v>15311</v>
      </c>
      <c r="D4096" t="n">
        <v>5</v>
      </c>
      <c r="E4096" t="n">
        <v>176</v>
      </c>
      <c r="F4096" s="9" t="n">
        <v>453.02</v>
      </c>
    </row>
    <row r="4097">
      <c r="A4097" t="n">
        <v>551840</v>
      </c>
      <c r="B4097" s="12" t="n">
        <v>40667</v>
      </c>
      <c r="C4097" t="n">
        <v>15144</v>
      </c>
      <c r="D4097" t="n">
        <v>16</v>
      </c>
      <c r="E4097" t="n">
        <v>302</v>
      </c>
      <c r="F4097" s="9" t="n">
        <v>1030.7</v>
      </c>
    </row>
    <row r="4098">
      <c r="A4098" t="n">
        <v>551842</v>
      </c>
      <c r="B4098" s="12" t="n">
        <v>40667</v>
      </c>
      <c r="C4098" t="n">
        <v>16678</v>
      </c>
      <c r="D4098" t="n">
        <v>13</v>
      </c>
      <c r="E4098" t="n">
        <v>186</v>
      </c>
      <c r="F4098" s="9" t="n">
        <v>223.22</v>
      </c>
    </row>
    <row r="4099">
      <c r="A4099" t="n">
        <v>551843</v>
      </c>
      <c r="B4099" s="12" t="n">
        <v>40667</v>
      </c>
      <c r="C4099" t="n">
        <v>16094</v>
      </c>
      <c r="D4099" t="n">
        <v>16</v>
      </c>
      <c r="E4099" t="n">
        <v>164</v>
      </c>
      <c r="F4099" s="9" t="n">
        <v>252.1</v>
      </c>
    </row>
    <row r="4100">
      <c r="A4100" t="n">
        <v>551844</v>
      </c>
      <c r="B4100" s="12" t="n">
        <v>40667</v>
      </c>
      <c r="C4100" t="n">
        <v>14173</v>
      </c>
      <c r="D4100" t="n">
        <v>11</v>
      </c>
      <c r="E4100" t="n">
        <v>40</v>
      </c>
      <c r="F4100" s="9" t="n">
        <v>114.04</v>
      </c>
    </row>
    <row r="4101">
      <c r="A4101" t="n">
        <v>551845</v>
      </c>
      <c r="B4101" s="12" t="n">
        <v>40667</v>
      </c>
      <c r="C4101" t="n">
        <v>17961</v>
      </c>
      <c r="D4101" t="n">
        <v>8</v>
      </c>
      <c r="E4101" t="n">
        <v>10</v>
      </c>
      <c r="F4101" s="9" t="n">
        <v>17.14</v>
      </c>
    </row>
    <row r="4102">
      <c r="A4102" t="n">
        <v>551846</v>
      </c>
      <c r="B4102" s="12" t="n">
        <v>40667</v>
      </c>
      <c r="C4102" t="n">
        <v>13047</v>
      </c>
      <c r="D4102" t="n">
        <v>19</v>
      </c>
      <c r="E4102" t="n">
        <v>176</v>
      </c>
      <c r="F4102" s="9" t="n">
        <v>419</v>
      </c>
    </row>
    <row r="4103">
      <c r="A4103" t="n">
        <v>551849</v>
      </c>
      <c r="B4103" s="12" t="n">
        <v>40667</v>
      </c>
      <c r="C4103" t="n">
        <v>16258</v>
      </c>
      <c r="D4103" t="n">
        <v>35</v>
      </c>
      <c r="E4103" t="n">
        <v>372</v>
      </c>
      <c r="F4103" s="9" t="n">
        <v>1032.46</v>
      </c>
    </row>
    <row r="4104">
      <c r="A4104" t="n">
        <v>551850</v>
      </c>
      <c r="B4104" s="12" t="n">
        <v>40667</v>
      </c>
      <c r="C4104" t="n">
        <v>13731</v>
      </c>
      <c r="D4104" t="n">
        <v>18</v>
      </c>
      <c r="E4104" t="n">
        <v>112</v>
      </c>
      <c r="F4104" s="9" t="n">
        <v>302.47</v>
      </c>
    </row>
    <row r="4105">
      <c r="A4105" t="n">
        <v>551851</v>
      </c>
      <c r="B4105" s="12" t="n">
        <v>40667</v>
      </c>
      <c r="C4105" t="n">
        <v>17511</v>
      </c>
      <c r="D4105" t="n">
        <v>2</v>
      </c>
      <c r="E4105" t="n">
        <v>200</v>
      </c>
      <c r="F4105" s="9" t="n">
        <v>997.5</v>
      </c>
    </row>
    <row r="4106">
      <c r="A4106" t="n">
        <v>551852</v>
      </c>
      <c r="B4106" s="12" t="n">
        <v>40667</v>
      </c>
      <c r="C4106" t="n">
        <v>14948</v>
      </c>
      <c r="D4106" t="n">
        <v>13</v>
      </c>
      <c r="E4106" t="n">
        <v>72</v>
      </c>
      <c r="F4106" s="9" t="n">
        <v>278.4</v>
      </c>
    </row>
    <row r="4107">
      <c r="A4107" t="n">
        <v>551854</v>
      </c>
      <c r="B4107" s="12" t="n">
        <v>40667</v>
      </c>
      <c r="C4107" t="n">
        <v>13576</v>
      </c>
      <c r="D4107" t="n">
        <v>4</v>
      </c>
      <c r="E4107" t="n">
        <v>80</v>
      </c>
      <c r="F4107" s="9" t="n">
        <v>302.88</v>
      </c>
    </row>
    <row r="4108">
      <c r="A4108" t="n">
        <v>551855</v>
      </c>
      <c r="B4108" s="12" t="n">
        <v>40667</v>
      </c>
      <c r="C4108" t="n">
        <v>12836</v>
      </c>
      <c r="D4108" t="n">
        <v>62</v>
      </c>
      <c r="E4108" t="n">
        <v>443</v>
      </c>
      <c r="F4108" s="9" t="n">
        <v>814.71</v>
      </c>
    </row>
    <row r="4109">
      <c r="A4109" t="n">
        <v>551856</v>
      </c>
      <c r="B4109" s="12" t="n">
        <v>40667</v>
      </c>
      <c r="C4109" t="n">
        <v>15027</v>
      </c>
      <c r="D4109" t="n">
        <v>6</v>
      </c>
      <c r="E4109" t="n">
        <v>264</v>
      </c>
      <c r="F4109" s="9" t="n">
        <v>312.72</v>
      </c>
    </row>
    <row r="4110">
      <c r="A4110" t="n">
        <v>551857</v>
      </c>
      <c r="B4110" s="12" t="n">
        <v>40667</v>
      </c>
      <c r="C4110" t="n">
        <v>13037</v>
      </c>
      <c r="D4110" t="n">
        <v>18</v>
      </c>
      <c r="E4110" t="n">
        <v>136</v>
      </c>
      <c r="F4110" s="9" t="n">
        <v>326.9</v>
      </c>
    </row>
    <row r="4111">
      <c r="A4111" t="n">
        <v>551858</v>
      </c>
      <c r="B4111" s="12" t="n">
        <v>40667</v>
      </c>
      <c r="C4111" t="n">
        <v>18041</v>
      </c>
      <c r="D4111" t="n">
        <v>16</v>
      </c>
      <c r="E4111" t="n">
        <v>98</v>
      </c>
      <c r="F4111" s="9" t="n">
        <v>128.01</v>
      </c>
    </row>
    <row r="4112">
      <c r="A4112" t="n">
        <v>551859</v>
      </c>
      <c r="B4112" s="12" t="n">
        <v>40667</v>
      </c>
      <c r="C4112" t="n">
        <v>14336</v>
      </c>
      <c r="D4112" t="n">
        <v>14</v>
      </c>
      <c r="E4112" t="n">
        <v>301</v>
      </c>
      <c r="F4112" s="9" t="n">
        <v>230.03</v>
      </c>
    </row>
    <row r="4113">
      <c r="A4113" t="n">
        <v>551860</v>
      </c>
      <c r="B4113" s="12" t="n">
        <v>40667</v>
      </c>
      <c r="C4113" t="n">
        <v>15508</v>
      </c>
      <c r="D4113" t="n">
        <v>16</v>
      </c>
      <c r="E4113" t="n">
        <v>32</v>
      </c>
      <c r="F4113" s="9" t="n">
        <v>110.64</v>
      </c>
    </row>
    <row r="4114">
      <c r="A4114" t="n">
        <v>551862</v>
      </c>
      <c r="B4114" s="12" t="n">
        <v>40667</v>
      </c>
      <c r="C4114" t="n">
        <v>17384</v>
      </c>
      <c r="D4114" t="n">
        <v>3</v>
      </c>
      <c r="E4114" t="n">
        <v>43</v>
      </c>
      <c r="F4114" s="9" t="n">
        <v>227.65</v>
      </c>
    </row>
    <row r="4115">
      <c r="A4115" t="n">
        <v>551869</v>
      </c>
      <c r="B4115" s="12" t="n">
        <v>40667</v>
      </c>
      <c r="C4115" t="n">
        <v>16767</v>
      </c>
      <c r="D4115" t="n">
        <v>30</v>
      </c>
      <c r="E4115" t="n">
        <v>525</v>
      </c>
      <c r="F4115" s="9" t="n">
        <v>413.16</v>
      </c>
    </row>
    <row r="4116">
      <c r="A4116" t="n">
        <v>551870</v>
      </c>
      <c r="B4116" s="12" t="n">
        <v>40667</v>
      </c>
      <c r="C4116" t="n">
        <v>17811</v>
      </c>
      <c r="D4116" t="n">
        <v>14</v>
      </c>
      <c r="E4116" t="n">
        <v>132</v>
      </c>
      <c r="F4116" s="9" t="n">
        <v>194.3</v>
      </c>
    </row>
    <row r="4117">
      <c r="A4117" t="n">
        <v>551872</v>
      </c>
      <c r="B4117" s="12" t="n">
        <v>40667</v>
      </c>
      <c r="C4117" t="n">
        <v>12955</v>
      </c>
      <c r="D4117" t="n">
        <v>10</v>
      </c>
      <c r="E4117" t="n">
        <v>124</v>
      </c>
      <c r="F4117" s="9" t="n">
        <v>206.6</v>
      </c>
    </row>
    <row r="4118">
      <c r="A4118" t="n">
        <v>551874</v>
      </c>
      <c r="B4118" s="12" t="n">
        <v>40668</v>
      </c>
      <c r="C4118" t="n">
        <v>16422</v>
      </c>
      <c r="D4118" t="n">
        <v>4</v>
      </c>
      <c r="E4118" t="n">
        <v>222</v>
      </c>
      <c r="F4118" s="9" t="n">
        <v>385.14</v>
      </c>
    </row>
    <row r="4119">
      <c r="A4119" t="n">
        <v>551875</v>
      </c>
      <c r="B4119" s="12" t="n">
        <v>40668</v>
      </c>
      <c r="C4119" t="n">
        <v>17061</v>
      </c>
      <c r="D4119" t="n">
        <v>2</v>
      </c>
      <c r="E4119" t="n">
        <v>196</v>
      </c>
      <c r="F4119" s="9" t="n">
        <v>484.12</v>
      </c>
    </row>
    <row r="4120">
      <c r="A4120" t="n">
        <v>551876</v>
      </c>
      <c r="B4120" s="12" t="n">
        <v>40668</v>
      </c>
      <c r="C4120" t="n">
        <v>14867</v>
      </c>
      <c r="D4120" t="n">
        <v>16</v>
      </c>
      <c r="E4120" t="n">
        <v>136</v>
      </c>
      <c r="F4120" s="9" t="n">
        <v>313.4</v>
      </c>
    </row>
    <row r="4121">
      <c r="A4121" t="n">
        <v>551877</v>
      </c>
      <c r="B4121" s="12" t="n">
        <v>40668</v>
      </c>
      <c r="C4121" t="n">
        <v>16990</v>
      </c>
      <c r="D4121" t="n">
        <v>1</v>
      </c>
      <c r="E4121" t="n">
        <v>100</v>
      </c>
      <c r="F4121" s="9" t="n">
        <v>179</v>
      </c>
    </row>
    <row r="4122">
      <c r="A4122" t="n">
        <v>551878</v>
      </c>
      <c r="B4122" s="12" t="n">
        <v>40668</v>
      </c>
      <c r="C4122" t="n">
        <v>15129</v>
      </c>
      <c r="D4122" t="n">
        <v>2</v>
      </c>
      <c r="E4122" t="n">
        <v>30</v>
      </c>
      <c r="F4122" s="9" t="n">
        <v>119.7</v>
      </c>
    </row>
    <row r="4123">
      <c r="A4123" t="n">
        <v>551879</v>
      </c>
      <c r="B4123" s="12" t="n">
        <v>40668</v>
      </c>
      <c r="C4123" t="n">
        <v>13831</v>
      </c>
      <c r="D4123" t="n">
        <v>3</v>
      </c>
      <c r="E4123" t="n">
        <v>78</v>
      </c>
      <c r="F4123" s="9" t="n">
        <v>311.3</v>
      </c>
    </row>
    <row r="4124">
      <c r="A4124" t="n">
        <v>551880</v>
      </c>
      <c r="B4124" s="12" t="n">
        <v>40668</v>
      </c>
      <c r="C4124" t="n">
        <v>17374</v>
      </c>
      <c r="D4124" t="n">
        <v>16</v>
      </c>
      <c r="E4124" t="n">
        <v>56</v>
      </c>
      <c r="F4124" s="9" t="n">
        <v>303.82</v>
      </c>
    </row>
    <row r="4125">
      <c r="A4125" t="n">
        <v>551881</v>
      </c>
      <c r="B4125" s="12" t="n">
        <v>40668</v>
      </c>
      <c r="C4125" t="n">
        <v>13784</v>
      </c>
      <c r="D4125" t="n">
        <v>6</v>
      </c>
      <c r="E4125" t="n">
        <v>556</v>
      </c>
      <c r="F4125" s="9" t="n">
        <v>346.08</v>
      </c>
    </row>
    <row r="4126">
      <c r="A4126" t="n">
        <v>551882</v>
      </c>
      <c r="B4126" s="12" t="n">
        <v>40668</v>
      </c>
      <c r="C4126" t="n">
        <v>13873</v>
      </c>
      <c r="D4126" t="n">
        <v>7</v>
      </c>
      <c r="E4126" t="n">
        <v>37</v>
      </c>
      <c r="F4126" s="9" t="n">
        <v>108.95</v>
      </c>
    </row>
    <row r="4127">
      <c r="A4127" t="n">
        <v>551883</v>
      </c>
      <c r="B4127" s="12" t="n">
        <v>40668</v>
      </c>
      <c r="C4127" t="n">
        <v>13762</v>
      </c>
      <c r="D4127" t="n">
        <v>7</v>
      </c>
      <c r="E4127" t="n">
        <v>272</v>
      </c>
      <c r="F4127" s="9" t="n">
        <v>306.72</v>
      </c>
    </row>
    <row r="4128">
      <c r="A4128" t="n">
        <v>551884</v>
      </c>
      <c r="B4128" s="12" t="n">
        <v>40668</v>
      </c>
      <c r="C4128" t="n">
        <v>16109</v>
      </c>
      <c r="D4128" t="n">
        <v>15</v>
      </c>
      <c r="E4128" t="n">
        <v>528</v>
      </c>
      <c r="F4128" s="9" t="n">
        <v>296.88</v>
      </c>
    </row>
    <row r="4129">
      <c r="A4129" t="n">
        <v>551885</v>
      </c>
      <c r="B4129" s="12" t="n">
        <v>40668</v>
      </c>
      <c r="C4129" t="n">
        <v>16700</v>
      </c>
      <c r="D4129" t="n">
        <v>25</v>
      </c>
      <c r="E4129" t="n">
        <v>447</v>
      </c>
      <c r="F4129" s="9" t="n">
        <v>378.24</v>
      </c>
    </row>
    <row r="4130">
      <c r="A4130" t="n">
        <v>551888</v>
      </c>
      <c r="B4130" s="12" t="n">
        <v>40668</v>
      </c>
      <c r="C4130" t="n">
        <v>15304</v>
      </c>
      <c r="D4130" t="n">
        <v>1</v>
      </c>
      <c r="E4130" t="n">
        <v>4</v>
      </c>
      <c r="F4130" s="9" t="n">
        <v>51</v>
      </c>
    </row>
    <row r="4131">
      <c r="A4131" t="n">
        <v>551889</v>
      </c>
      <c r="B4131" s="12" t="n">
        <v>40668</v>
      </c>
      <c r="C4131" t="n">
        <v>18198</v>
      </c>
      <c r="D4131" t="n">
        <v>11</v>
      </c>
      <c r="E4131" t="n">
        <v>248</v>
      </c>
      <c r="F4131" s="9" t="n">
        <v>306.72</v>
      </c>
    </row>
    <row r="4132">
      <c r="A4132" t="n">
        <v>551890</v>
      </c>
      <c r="B4132" s="12" t="n">
        <v>40668</v>
      </c>
      <c r="C4132" t="n">
        <v>14340</v>
      </c>
      <c r="D4132" t="n">
        <v>6</v>
      </c>
      <c r="E4132" t="n">
        <v>58</v>
      </c>
      <c r="F4132" s="9" t="n">
        <v>134.7</v>
      </c>
    </row>
    <row r="4133">
      <c r="A4133" t="n">
        <v>551891</v>
      </c>
      <c r="B4133" s="12" t="n">
        <v>40668</v>
      </c>
      <c r="C4133" t="n">
        <v>17429</v>
      </c>
      <c r="D4133" t="n">
        <v>17</v>
      </c>
      <c r="E4133" t="n">
        <v>256</v>
      </c>
      <c r="F4133" s="9" t="n">
        <v>186.86</v>
      </c>
    </row>
    <row r="4134">
      <c r="A4134" t="n">
        <v>551893</v>
      </c>
      <c r="B4134" s="12" t="n">
        <v>40668</v>
      </c>
      <c r="C4134" t="n">
        <v>17675</v>
      </c>
      <c r="D4134" t="n">
        <v>16</v>
      </c>
      <c r="E4134" t="n">
        <v>222</v>
      </c>
      <c r="F4134" s="9" t="n">
        <v>464.3</v>
      </c>
    </row>
    <row r="4135">
      <c r="A4135" t="n">
        <v>551894</v>
      </c>
      <c r="B4135" s="12" t="n">
        <v>40668</v>
      </c>
      <c r="C4135" t="n">
        <v>12971</v>
      </c>
      <c r="D4135" t="n">
        <v>3</v>
      </c>
      <c r="E4135" t="n">
        <v>39</v>
      </c>
      <c r="F4135" s="9" t="n">
        <v>64.95</v>
      </c>
    </row>
    <row r="4136">
      <c r="A4136" t="n">
        <v>551895</v>
      </c>
      <c r="B4136" s="12" t="n">
        <v>40668</v>
      </c>
      <c r="C4136" t="n">
        <v>12877</v>
      </c>
      <c r="D4136" t="n">
        <v>2</v>
      </c>
      <c r="E4136" t="n">
        <v>28</v>
      </c>
      <c r="F4136" s="9" t="n">
        <v>89.40000000000001</v>
      </c>
    </row>
    <row r="4137">
      <c r="A4137" t="n">
        <v>551896</v>
      </c>
      <c r="B4137" s="12" t="n">
        <v>40668</v>
      </c>
      <c r="C4137" t="n">
        <v>13711</v>
      </c>
      <c r="D4137" t="n">
        <v>9</v>
      </c>
      <c r="E4137" t="n">
        <v>122</v>
      </c>
      <c r="F4137" s="9" t="n">
        <v>170.96</v>
      </c>
    </row>
    <row r="4138">
      <c r="A4138" t="n">
        <v>551897</v>
      </c>
      <c r="B4138" s="12" t="n">
        <v>40668</v>
      </c>
      <c r="C4138" t="n">
        <v>13711</v>
      </c>
      <c r="D4138" t="n">
        <v>4</v>
      </c>
      <c r="E4138" t="n">
        <v>18</v>
      </c>
      <c r="F4138" s="9" t="n">
        <v>81.09999999999999</v>
      </c>
    </row>
    <row r="4139">
      <c r="A4139" t="n">
        <v>551902</v>
      </c>
      <c r="B4139" s="12" t="n">
        <v>40668</v>
      </c>
      <c r="C4139" t="n">
        <v>17512</v>
      </c>
      <c r="D4139" t="n">
        <v>2</v>
      </c>
      <c r="E4139" t="n">
        <v>168</v>
      </c>
      <c r="F4139" s="9" t="n">
        <v>99.59999999999999</v>
      </c>
    </row>
    <row r="4140">
      <c r="A4140" t="n">
        <v>551907</v>
      </c>
      <c r="B4140" s="12" t="n">
        <v>40668</v>
      </c>
      <c r="C4140" t="n">
        <v>16027</v>
      </c>
      <c r="D4140" t="n">
        <v>3</v>
      </c>
      <c r="E4140" t="n">
        <v>149</v>
      </c>
      <c r="F4140" s="9" t="n">
        <v>116.95</v>
      </c>
    </row>
    <row r="4141">
      <c r="A4141" t="n">
        <v>551944</v>
      </c>
      <c r="B4141" s="12" t="n">
        <v>40668</v>
      </c>
      <c r="C4141" t="n">
        <v>14553</v>
      </c>
      <c r="D4141" t="n">
        <v>16</v>
      </c>
      <c r="E4141" t="n">
        <v>51</v>
      </c>
      <c r="F4141" s="9" t="n">
        <v>110.38</v>
      </c>
    </row>
    <row r="4142">
      <c r="A4142" t="n">
        <v>551946</v>
      </c>
      <c r="B4142" s="12" t="n">
        <v>40668</v>
      </c>
      <c r="C4142" t="n">
        <v>18229</v>
      </c>
      <c r="D4142" t="n">
        <v>3</v>
      </c>
      <c r="E4142" t="n">
        <v>44</v>
      </c>
      <c r="F4142" s="9" t="n">
        <v>307</v>
      </c>
    </row>
    <row r="4143">
      <c r="A4143" t="n">
        <v>551951</v>
      </c>
      <c r="B4143" s="12" t="n">
        <v>40668</v>
      </c>
      <c r="C4143" t="n">
        <v>18094</v>
      </c>
      <c r="D4143" t="n">
        <v>3</v>
      </c>
      <c r="E4143" t="n">
        <v>1200</v>
      </c>
      <c r="F4143" s="9" t="n">
        <v>633</v>
      </c>
    </row>
    <row r="4144">
      <c r="A4144" t="n">
        <v>551952</v>
      </c>
      <c r="B4144" s="12" t="n">
        <v>40668</v>
      </c>
      <c r="C4144" t="n">
        <v>15838</v>
      </c>
      <c r="D4144" t="n">
        <v>2</v>
      </c>
      <c r="E4144" t="n">
        <v>194</v>
      </c>
      <c r="F4144" s="9" t="n">
        <v>494.7</v>
      </c>
    </row>
    <row r="4145">
      <c r="A4145" t="n">
        <v>551953</v>
      </c>
      <c r="B4145" s="12" t="n">
        <v>40668</v>
      </c>
      <c r="C4145" t="n">
        <v>13448</v>
      </c>
      <c r="D4145" t="n">
        <v>37</v>
      </c>
      <c r="E4145" t="n">
        <v>388</v>
      </c>
      <c r="F4145" s="9" t="n">
        <v>593.72</v>
      </c>
    </row>
    <row r="4146">
      <c r="A4146" t="n">
        <v>551954</v>
      </c>
      <c r="B4146" s="12" t="n">
        <v>40668</v>
      </c>
      <c r="C4146" t="n">
        <v>14515</v>
      </c>
      <c r="D4146" t="n">
        <v>16</v>
      </c>
      <c r="E4146" t="n">
        <v>177</v>
      </c>
      <c r="F4146" s="9" t="n">
        <v>425.4</v>
      </c>
    </row>
    <row r="4147">
      <c r="A4147" t="n">
        <v>551955</v>
      </c>
      <c r="B4147" s="12" t="n">
        <v>40668</v>
      </c>
      <c r="C4147" t="n">
        <v>13199</v>
      </c>
      <c r="D4147" t="n">
        <v>2</v>
      </c>
      <c r="E4147" t="n">
        <v>420</v>
      </c>
      <c r="F4147" s="9" t="n">
        <v>321.48</v>
      </c>
    </row>
    <row r="4148">
      <c r="A4148" t="n">
        <v>551956</v>
      </c>
      <c r="B4148" s="12" t="n">
        <v>40668</v>
      </c>
      <c r="C4148" t="n">
        <v>15021</v>
      </c>
      <c r="D4148" t="n">
        <v>44</v>
      </c>
      <c r="E4148" t="n">
        <v>110</v>
      </c>
      <c r="F4148" s="9" t="n">
        <v>277.97</v>
      </c>
    </row>
    <row r="4149">
      <c r="A4149" t="n">
        <v>551957</v>
      </c>
      <c r="B4149" s="12" t="n">
        <v>40668</v>
      </c>
      <c r="C4149" t="n">
        <v>16949</v>
      </c>
      <c r="D4149" t="n">
        <v>8</v>
      </c>
      <c r="E4149" t="n">
        <v>66</v>
      </c>
      <c r="F4149" s="9" t="n">
        <v>303.54</v>
      </c>
    </row>
    <row r="4150">
      <c r="A4150" t="n">
        <v>551958</v>
      </c>
      <c r="B4150" s="12" t="n">
        <v>40668</v>
      </c>
      <c r="C4150" t="n">
        <v>13883</v>
      </c>
      <c r="D4150" t="n">
        <v>22</v>
      </c>
      <c r="E4150" t="n">
        <v>200</v>
      </c>
      <c r="F4150" s="9" t="n">
        <v>263.24</v>
      </c>
    </row>
    <row r="4151">
      <c r="A4151" t="n">
        <v>551959</v>
      </c>
      <c r="B4151" s="12" t="n">
        <v>40668</v>
      </c>
      <c r="C4151" t="n">
        <v>13883</v>
      </c>
      <c r="D4151" t="n">
        <v>7</v>
      </c>
      <c r="E4151" t="n">
        <v>55</v>
      </c>
      <c r="F4151" s="9" t="n">
        <v>112.63</v>
      </c>
    </row>
    <row r="4152">
      <c r="A4152" t="n">
        <v>551960</v>
      </c>
      <c r="B4152" s="12" t="n">
        <v>40668</v>
      </c>
      <c r="C4152" t="n">
        <v>18239</v>
      </c>
      <c r="D4152" t="n">
        <v>26</v>
      </c>
      <c r="E4152" t="n">
        <v>197</v>
      </c>
      <c r="F4152" s="9" t="n">
        <v>466.71</v>
      </c>
    </row>
    <row r="4153">
      <c r="A4153" t="n">
        <v>551961</v>
      </c>
      <c r="B4153" s="12" t="n">
        <v>40668</v>
      </c>
      <c r="C4153" t="n">
        <v>13883</v>
      </c>
      <c r="D4153" t="n">
        <v>19</v>
      </c>
      <c r="E4153" t="n">
        <v>192</v>
      </c>
      <c r="F4153" s="9" t="n">
        <v>386.5</v>
      </c>
    </row>
    <row r="4154">
      <c r="A4154" t="n">
        <v>551962</v>
      </c>
      <c r="B4154" s="12" t="n">
        <v>40668</v>
      </c>
      <c r="C4154" t="n">
        <v>17955</v>
      </c>
      <c r="D4154" t="n">
        <v>5</v>
      </c>
      <c r="E4154" t="n">
        <v>15</v>
      </c>
      <c r="F4154" s="9" t="n">
        <v>123.75</v>
      </c>
    </row>
    <row r="4155">
      <c r="A4155" t="n">
        <v>551963</v>
      </c>
      <c r="B4155" s="12" t="n">
        <v>40668</v>
      </c>
      <c r="C4155" t="n">
        <v>13266</v>
      </c>
      <c r="D4155" t="n">
        <v>16</v>
      </c>
      <c r="E4155" t="n">
        <v>258</v>
      </c>
      <c r="F4155" s="9" t="n">
        <v>305.9</v>
      </c>
    </row>
    <row r="4156">
      <c r="A4156" t="n">
        <v>551966</v>
      </c>
      <c r="B4156" s="12" t="n">
        <v>40668</v>
      </c>
      <c r="C4156" t="n">
        <v>15356</v>
      </c>
      <c r="D4156" t="n">
        <v>62</v>
      </c>
      <c r="E4156" t="n">
        <v>222</v>
      </c>
      <c r="F4156" s="9" t="n">
        <v>364.47</v>
      </c>
    </row>
    <row r="4157">
      <c r="A4157" t="n">
        <v>551967</v>
      </c>
      <c r="B4157" s="12" t="n">
        <v>40668</v>
      </c>
      <c r="C4157" t="n">
        <v>16457</v>
      </c>
      <c r="D4157" t="n">
        <v>9</v>
      </c>
      <c r="E4157" t="n">
        <v>140</v>
      </c>
      <c r="F4157" s="9" t="n">
        <v>208.36</v>
      </c>
    </row>
    <row r="4158">
      <c r="A4158" t="n">
        <v>551976</v>
      </c>
      <c r="B4158" s="12" t="n">
        <v>40668</v>
      </c>
      <c r="C4158" t="n">
        <v>15061</v>
      </c>
      <c r="D4158" t="n">
        <v>5</v>
      </c>
      <c r="E4158" t="n">
        <v>232</v>
      </c>
      <c r="F4158" s="9" t="n">
        <v>809.4</v>
      </c>
    </row>
    <row r="4159">
      <c r="A4159" t="n">
        <v>551977</v>
      </c>
      <c r="B4159" s="12" t="n">
        <v>40668</v>
      </c>
      <c r="C4159" t="n">
        <v>15061</v>
      </c>
      <c r="D4159" t="n">
        <v>3</v>
      </c>
      <c r="E4159" t="n">
        <v>124</v>
      </c>
      <c r="F4159" s="9" t="n">
        <v>225.6</v>
      </c>
    </row>
    <row r="4160">
      <c r="A4160" t="n">
        <v>551978</v>
      </c>
      <c r="B4160" s="12" t="n">
        <v>40668</v>
      </c>
      <c r="C4160" t="n">
        <v>17527</v>
      </c>
      <c r="D4160" t="n">
        <v>7</v>
      </c>
      <c r="E4160" t="n">
        <v>57</v>
      </c>
      <c r="F4160" s="9" t="n">
        <v>292.11</v>
      </c>
    </row>
    <row r="4161">
      <c r="A4161" t="n">
        <v>551979</v>
      </c>
      <c r="B4161" s="12" t="n">
        <v>40668</v>
      </c>
      <c r="C4161" t="n">
        <v>14199</v>
      </c>
      <c r="D4161" t="n">
        <v>2</v>
      </c>
      <c r="E4161" t="n">
        <v>28</v>
      </c>
      <c r="F4161" s="9" t="n">
        <v>185.4</v>
      </c>
    </row>
    <row r="4162">
      <c r="A4162" t="n">
        <v>551980</v>
      </c>
      <c r="B4162" s="12" t="n">
        <v>40668</v>
      </c>
      <c r="C4162" t="n">
        <v>17849</v>
      </c>
      <c r="D4162" t="n">
        <v>4</v>
      </c>
      <c r="E4162" t="n">
        <v>35</v>
      </c>
      <c r="F4162" s="9" t="n">
        <v>109.25</v>
      </c>
    </row>
    <row r="4163">
      <c r="A4163" t="n">
        <v>551981</v>
      </c>
      <c r="B4163" s="12" t="n">
        <v>40668</v>
      </c>
      <c r="C4163" t="n">
        <v>13694</v>
      </c>
      <c r="D4163" t="n">
        <v>3</v>
      </c>
      <c r="E4163" t="n">
        <v>352</v>
      </c>
      <c r="F4163" s="9" t="n">
        <v>897.6</v>
      </c>
    </row>
    <row r="4164">
      <c r="A4164" t="n">
        <v>551982</v>
      </c>
      <c r="B4164" s="12" t="n">
        <v>40668</v>
      </c>
      <c r="C4164" t="n">
        <v>15023</v>
      </c>
      <c r="D4164" t="n">
        <v>101</v>
      </c>
      <c r="E4164" t="n">
        <v>604</v>
      </c>
      <c r="F4164" s="9" t="n">
        <v>1025.29</v>
      </c>
    </row>
    <row r="4165">
      <c r="A4165" t="n">
        <v>551983</v>
      </c>
      <c r="B4165" s="12" t="n">
        <v>40668</v>
      </c>
      <c r="C4165" t="n">
        <v>17735</v>
      </c>
      <c r="D4165" t="n">
        <v>34</v>
      </c>
      <c r="E4165" t="n">
        <v>335</v>
      </c>
      <c r="F4165" s="9" t="n">
        <v>562.29</v>
      </c>
    </row>
    <row r="4166">
      <c r="A4166" t="n">
        <v>551984</v>
      </c>
      <c r="B4166" s="12" t="n">
        <v>40668</v>
      </c>
      <c r="C4166" t="n">
        <v>15841</v>
      </c>
      <c r="D4166" t="n">
        <v>17</v>
      </c>
      <c r="E4166" t="n">
        <v>234</v>
      </c>
      <c r="F4166" s="9" t="n">
        <v>281.66</v>
      </c>
    </row>
    <row r="4167">
      <c r="A4167" t="n">
        <v>551986</v>
      </c>
      <c r="B4167" s="12" t="n">
        <v>40668</v>
      </c>
      <c r="C4167" t="n">
        <v>13888</v>
      </c>
      <c r="D4167" t="n">
        <v>19</v>
      </c>
      <c r="E4167" t="n">
        <v>74</v>
      </c>
      <c r="F4167" s="9" t="n">
        <v>229.56</v>
      </c>
    </row>
    <row r="4168">
      <c r="A4168" t="n">
        <v>551987</v>
      </c>
      <c r="B4168" s="12" t="n">
        <v>40668</v>
      </c>
      <c r="C4168" t="n">
        <v>15005</v>
      </c>
      <c r="D4168" t="n">
        <v>43</v>
      </c>
      <c r="E4168" t="n">
        <v>152</v>
      </c>
      <c r="F4168" s="9" t="n">
        <v>250.47</v>
      </c>
    </row>
    <row r="4169">
      <c r="A4169" t="n">
        <v>551989</v>
      </c>
      <c r="B4169" s="12" t="n">
        <v>40668</v>
      </c>
      <c r="C4169" t="n">
        <v>14423</v>
      </c>
      <c r="D4169" t="n">
        <v>3</v>
      </c>
      <c r="E4169" t="n">
        <v>120</v>
      </c>
      <c r="F4169" s="9" t="n">
        <v>265.2</v>
      </c>
    </row>
    <row r="4170">
      <c r="A4170" t="n">
        <v>551990</v>
      </c>
      <c r="B4170" s="12" t="n">
        <v>40668</v>
      </c>
      <c r="C4170" t="n">
        <v>15759</v>
      </c>
      <c r="D4170" t="n">
        <v>1</v>
      </c>
      <c r="E4170" t="n">
        <v>8</v>
      </c>
      <c r="F4170" s="9" t="n">
        <v>68</v>
      </c>
    </row>
    <row r="4171">
      <c r="A4171" t="n">
        <v>551991</v>
      </c>
      <c r="B4171" s="12" t="n">
        <v>40668</v>
      </c>
      <c r="C4171" t="n">
        <v>14697</v>
      </c>
      <c r="D4171" t="n">
        <v>10</v>
      </c>
      <c r="E4171" t="n">
        <v>74</v>
      </c>
      <c r="F4171" s="9" t="n">
        <v>89.40000000000001</v>
      </c>
    </row>
    <row r="4172">
      <c r="A4172" t="n">
        <v>551992</v>
      </c>
      <c r="B4172" s="12" t="n">
        <v>40668</v>
      </c>
      <c r="C4172" t="n">
        <v>12747</v>
      </c>
      <c r="D4172" t="n">
        <v>9</v>
      </c>
      <c r="E4172" t="n">
        <v>116</v>
      </c>
      <c r="F4172" s="9" t="n">
        <v>442.96</v>
      </c>
    </row>
    <row r="4173">
      <c r="A4173" t="n">
        <v>551993</v>
      </c>
      <c r="B4173" s="12" t="n">
        <v>40668</v>
      </c>
      <c r="C4173" t="n">
        <v>14697</v>
      </c>
      <c r="D4173" t="n">
        <v>12</v>
      </c>
      <c r="E4173" t="n">
        <v>107</v>
      </c>
      <c r="F4173" s="9" t="n">
        <v>99.20999999999999</v>
      </c>
    </row>
    <row r="4174">
      <c r="A4174" t="n">
        <v>551994</v>
      </c>
      <c r="B4174" s="12" t="n">
        <v>40668</v>
      </c>
      <c r="C4174" t="n">
        <v>12868</v>
      </c>
      <c r="D4174" t="n">
        <v>29</v>
      </c>
      <c r="E4174" t="n">
        <v>276</v>
      </c>
      <c r="F4174" s="9" t="n">
        <v>437.52</v>
      </c>
    </row>
    <row r="4175">
      <c r="A4175" t="n">
        <v>551996</v>
      </c>
      <c r="B4175" s="12" t="n">
        <v>40668</v>
      </c>
      <c r="C4175" t="n">
        <v>16628</v>
      </c>
      <c r="D4175" t="n">
        <v>17</v>
      </c>
      <c r="E4175" t="n">
        <v>192</v>
      </c>
      <c r="F4175" s="9" t="n">
        <v>352.26</v>
      </c>
    </row>
    <row r="4176">
      <c r="A4176" t="n">
        <v>551998</v>
      </c>
      <c r="B4176" s="12" t="n">
        <v>40668</v>
      </c>
      <c r="C4176" t="n">
        <v>14099</v>
      </c>
      <c r="D4176" t="n">
        <v>23</v>
      </c>
      <c r="E4176" t="n">
        <v>235</v>
      </c>
      <c r="F4176" s="9" t="n">
        <v>258.6</v>
      </c>
    </row>
    <row r="4177">
      <c r="A4177" t="n">
        <v>552004</v>
      </c>
      <c r="B4177" s="12" t="n">
        <v>40668</v>
      </c>
      <c r="C4177" t="n">
        <v>17522</v>
      </c>
      <c r="D4177" t="n">
        <v>10</v>
      </c>
      <c r="E4177" t="n">
        <v>120</v>
      </c>
      <c r="F4177" s="9" t="n">
        <v>147.44</v>
      </c>
    </row>
    <row r="4178">
      <c r="A4178" t="n">
        <v>552005</v>
      </c>
      <c r="B4178" s="12" t="n">
        <v>40668</v>
      </c>
      <c r="C4178" t="n">
        <v>15491</v>
      </c>
      <c r="D4178" t="n">
        <v>30</v>
      </c>
      <c r="E4178" t="n">
        <v>376</v>
      </c>
      <c r="F4178" s="9" t="n">
        <v>622.47</v>
      </c>
    </row>
    <row r="4179">
      <c r="A4179" t="n">
        <v>552007</v>
      </c>
      <c r="B4179" s="12" t="n">
        <v>40668</v>
      </c>
      <c r="C4179" t="n">
        <v>13269</v>
      </c>
      <c r="D4179" t="n">
        <v>16</v>
      </c>
      <c r="E4179" t="n">
        <v>188</v>
      </c>
      <c r="F4179" s="9" t="n">
        <v>310.78</v>
      </c>
    </row>
    <row r="4180">
      <c r="A4180" t="n">
        <v>552010</v>
      </c>
      <c r="B4180" s="12" t="n">
        <v>40668</v>
      </c>
      <c r="C4180" t="n">
        <v>14713</v>
      </c>
      <c r="D4180" t="n">
        <v>43</v>
      </c>
      <c r="E4180" t="n">
        <v>196</v>
      </c>
      <c r="F4180" s="9" t="n">
        <v>292.42</v>
      </c>
    </row>
    <row r="4181">
      <c r="A4181" t="n">
        <v>552011</v>
      </c>
      <c r="B4181" s="12" t="n">
        <v>40668</v>
      </c>
      <c r="C4181" t="n">
        <v>13867</v>
      </c>
      <c r="D4181" t="n">
        <v>8</v>
      </c>
      <c r="E4181" t="n">
        <v>31</v>
      </c>
      <c r="F4181" s="9" t="n">
        <v>138.85</v>
      </c>
    </row>
    <row r="4182">
      <c r="A4182" t="n">
        <v>552018</v>
      </c>
      <c r="B4182" s="12" t="n">
        <v>40668</v>
      </c>
      <c r="C4182" t="n">
        <v>16817</v>
      </c>
      <c r="D4182" t="n">
        <v>10</v>
      </c>
      <c r="E4182" t="n">
        <v>72</v>
      </c>
      <c r="F4182" s="9" t="n">
        <v>217.8</v>
      </c>
    </row>
    <row r="4183">
      <c r="A4183" t="n">
        <v>552023</v>
      </c>
      <c r="B4183" s="12" t="n">
        <v>40668</v>
      </c>
      <c r="C4183" t="n">
        <v>17624</v>
      </c>
      <c r="D4183" t="n">
        <v>25</v>
      </c>
      <c r="E4183" t="n">
        <v>312</v>
      </c>
      <c r="F4183" s="9" t="n">
        <v>400.3</v>
      </c>
    </row>
    <row r="4184">
      <c r="A4184" t="n">
        <v>552025</v>
      </c>
      <c r="B4184" s="12" t="n">
        <v>40668</v>
      </c>
      <c r="C4184" t="n">
        <v>13969</v>
      </c>
      <c r="D4184" t="n">
        <v>31</v>
      </c>
      <c r="E4184" t="n">
        <v>233</v>
      </c>
      <c r="F4184" s="9" t="n">
        <v>378.95</v>
      </c>
    </row>
    <row r="4185">
      <c r="A4185" t="n">
        <v>552026</v>
      </c>
      <c r="B4185" s="12" t="n">
        <v>40668</v>
      </c>
      <c r="C4185" t="n">
        <v>17940</v>
      </c>
      <c r="D4185" t="n">
        <v>1</v>
      </c>
      <c r="E4185" t="n">
        <v>432</v>
      </c>
      <c r="F4185" s="9" t="n">
        <v>108</v>
      </c>
    </row>
    <row r="4186">
      <c r="A4186" t="n">
        <v>552028</v>
      </c>
      <c r="B4186" s="12" t="n">
        <v>40668</v>
      </c>
      <c r="C4186" t="n">
        <v>13969</v>
      </c>
      <c r="D4186" t="n">
        <v>4</v>
      </c>
      <c r="E4186" t="n">
        <v>37</v>
      </c>
      <c r="F4186" s="9" t="n">
        <v>64.06</v>
      </c>
    </row>
    <row r="4187">
      <c r="A4187" t="n">
        <v>552032</v>
      </c>
      <c r="B4187" s="12" t="n">
        <v>40668</v>
      </c>
      <c r="C4187" t="n">
        <v>14393</v>
      </c>
      <c r="D4187" t="n">
        <v>5</v>
      </c>
      <c r="E4187" t="n">
        <v>13</v>
      </c>
      <c r="F4187" s="9" t="n">
        <v>67.95</v>
      </c>
    </row>
    <row r="4188">
      <c r="A4188" t="n">
        <v>552033</v>
      </c>
      <c r="B4188" s="12" t="n">
        <v>40668</v>
      </c>
      <c r="C4188" t="n">
        <v>14776</v>
      </c>
      <c r="D4188" t="n">
        <v>8</v>
      </c>
      <c r="E4188" t="n">
        <v>236</v>
      </c>
      <c r="F4188" s="9" t="n">
        <v>214.56</v>
      </c>
    </row>
    <row r="4189">
      <c r="A4189" t="n">
        <v>552034</v>
      </c>
      <c r="B4189" s="12" t="n">
        <v>40668</v>
      </c>
      <c r="C4189" t="n">
        <v>17578</v>
      </c>
      <c r="D4189" t="n">
        <v>5</v>
      </c>
      <c r="E4189" t="n">
        <v>138</v>
      </c>
      <c r="F4189" s="9" t="n">
        <v>143.46</v>
      </c>
    </row>
    <row r="4190">
      <c r="A4190" t="n">
        <v>552036</v>
      </c>
      <c r="B4190" s="12" t="n">
        <v>40668</v>
      </c>
      <c r="C4190" t="n">
        <v>12748</v>
      </c>
      <c r="D4190" t="n">
        <v>22</v>
      </c>
      <c r="E4190" t="n">
        <v>81</v>
      </c>
      <c r="F4190" s="9" t="n">
        <v>211.15</v>
      </c>
    </row>
    <row r="4191">
      <c r="A4191" t="n">
        <v>552037</v>
      </c>
      <c r="B4191" s="12" t="n">
        <v>40668</v>
      </c>
      <c r="C4191" t="n">
        <v>13450</v>
      </c>
      <c r="D4191" t="n">
        <v>8</v>
      </c>
      <c r="E4191" t="n">
        <v>156</v>
      </c>
      <c r="F4191" s="9" t="n">
        <v>240.6</v>
      </c>
    </row>
    <row r="4192">
      <c r="A4192" t="n">
        <v>552039</v>
      </c>
      <c r="B4192" s="12" t="n">
        <v>40669</v>
      </c>
      <c r="C4192" t="n">
        <v>13081</v>
      </c>
      <c r="D4192" t="n">
        <v>176</v>
      </c>
      <c r="E4192" t="n">
        <v>3253</v>
      </c>
      <c r="F4192" s="9" t="n">
        <v>4655.85</v>
      </c>
    </row>
    <row r="4193">
      <c r="A4193" t="n">
        <v>552041</v>
      </c>
      <c r="B4193" s="12" t="n">
        <v>40669</v>
      </c>
      <c r="C4193" t="n">
        <v>14273</v>
      </c>
      <c r="D4193" t="n">
        <v>6</v>
      </c>
      <c r="E4193" t="n">
        <v>55</v>
      </c>
      <c r="F4193" s="9" t="n">
        <v>105.9</v>
      </c>
    </row>
    <row r="4194">
      <c r="A4194" t="n">
        <v>552042</v>
      </c>
      <c r="B4194" s="12" t="n">
        <v>40669</v>
      </c>
      <c r="C4194" t="n">
        <v>13952</v>
      </c>
      <c r="D4194" t="n">
        <v>44</v>
      </c>
      <c r="E4194" t="n">
        <v>545</v>
      </c>
      <c r="F4194" s="9" t="n">
        <v>1208.31</v>
      </c>
    </row>
    <row r="4195">
      <c r="A4195" t="n">
        <v>552044</v>
      </c>
      <c r="B4195" s="12" t="n">
        <v>40669</v>
      </c>
      <c r="C4195" t="n">
        <v>17423</v>
      </c>
      <c r="D4195" t="n">
        <v>11</v>
      </c>
      <c r="E4195" t="n">
        <v>314</v>
      </c>
      <c r="F4195" s="9" t="n">
        <v>449.42</v>
      </c>
    </row>
    <row r="4196">
      <c r="A4196" t="n">
        <v>552045</v>
      </c>
      <c r="B4196" s="12" t="n">
        <v>40669</v>
      </c>
      <c r="C4196" t="n">
        <v>18241</v>
      </c>
      <c r="D4196" t="n">
        <v>24</v>
      </c>
      <c r="E4196" t="n">
        <v>241</v>
      </c>
      <c r="F4196" s="9" t="n">
        <v>365.83</v>
      </c>
    </row>
    <row r="4197">
      <c r="A4197" t="n">
        <v>552046</v>
      </c>
      <c r="B4197" s="12" t="n">
        <v>40669</v>
      </c>
      <c r="C4197" t="n">
        <v>15235</v>
      </c>
      <c r="D4197" t="n">
        <v>24</v>
      </c>
      <c r="E4197" t="n">
        <v>187</v>
      </c>
      <c r="F4197" s="9" t="n">
        <v>370.77</v>
      </c>
    </row>
    <row r="4198">
      <c r="A4198" t="n">
        <v>552048</v>
      </c>
      <c r="B4198" s="12" t="n">
        <v>40669</v>
      </c>
      <c r="C4198" t="n">
        <v>17809</v>
      </c>
      <c r="D4198" t="n">
        <v>2</v>
      </c>
      <c r="E4198" t="n">
        <v>100</v>
      </c>
      <c r="F4198" s="9" t="n">
        <v>519</v>
      </c>
    </row>
    <row r="4199">
      <c r="A4199" t="n">
        <v>552051</v>
      </c>
      <c r="B4199" s="12" t="n">
        <v>40669</v>
      </c>
      <c r="C4199" t="n">
        <v>14796</v>
      </c>
      <c r="D4199" t="n">
        <v>60</v>
      </c>
      <c r="E4199" t="n">
        <v>349</v>
      </c>
      <c r="F4199" s="9" t="n">
        <v>415.02</v>
      </c>
    </row>
    <row r="4200">
      <c r="A4200" t="n">
        <v>552053</v>
      </c>
      <c r="B4200" s="12" t="n">
        <v>40669</v>
      </c>
      <c r="C4200" t="n">
        <v>16153</v>
      </c>
      <c r="D4200" t="n">
        <v>12</v>
      </c>
      <c r="E4200" t="n">
        <v>96</v>
      </c>
      <c r="F4200" s="9" t="n">
        <v>186.9</v>
      </c>
    </row>
    <row r="4201">
      <c r="A4201" t="n">
        <v>552054</v>
      </c>
      <c r="B4201" s="12" t="n">
        <v>40669</v>
      </c>
      <c r="C4201" t="n">
        <v>15062</v>
      </c>
      <c r="D4201" t="n">
        <v>21</v>
      </c>
      <c r="E4201" t="n">
        <v>276</v>
      </c>
      <c r="F4201" s="9" t="n">
        <v>353.06</v>
      </c>
    </row>
    <row r="4202">
      <c r="A4202" t="n">
        <v>552055</v>
      </c>
      <c r="B4202" s="12" t="n">
        <v>40669</v>
      </c>
      <c r="C4202" t="n">
        <v>16353</v>
      </c>
      <c r="D4202" t="n">
        <v>15</v>
      </c>
      <c r="E4202" t="n">
        <v>240</v>
      </c>
      <c r="F4202" s="9" t="n">
        <v>327.96</v>
      </c>
    </row>
    <row r="4203">
      <c r="A4203" t="n">
        <v>552056</v>
      </c>
      <c r="B4203" s="12" t="n">
        <v>40669</v>
      </c>
      <c r="C4203" t="n">
        <v>16353</v>
      </c>
      <c r="D4203" t="n">
        <v>1</v>
      </c>
      <c r="E4203" t="n">
        <v>72</v>
      </c>
      <c r="F4203" s="9" t="n">
        <v>356.4</v>
      </c>
    </row>
    <row r="4204">
      <c r="A4204" t="n">
        <v>552057</v>
      </c>
      <c r="B4204" s="12" t="n">
        <v>40669</v>
      </c>
      <c r="C4204" t="n">
        <v>17504</v>
      </c>
      <c r="D4204" t="n">
        <v>13</v>
      </c>
      <c r="E4204" t="n">
        <v>208</v>
      </c>
      <c r="F4204" s="9" t="n">
        <v>251.75</v>
      </c>
    </row>
    <row r="4205">
      <c r="A4205" t="n">
        <v>552058</v>
      </c>
      <c r="B4205" s="12" t="n">
        <v>40669</v>
      </c>
      <c r="C4205" t="n">
        <v>15218</v>
      </c>
      <c r="D4205" t="n">
        <v>17</v>
      </c>
      <c r="E4205" t="n">
        <v>372</v>
      </c>
      <c r="F4205" s="9" t="n">
        <v>647.75</v>
      </c>
    </row>
    <row r="4206">
      <c r="A4206" t="n">
        <v>552059</v>
      </c>
      <c r="B4206" s="12" t="n">
        <v>40669</v>
      </c>
      <c r="C4206" t="n">
        <v>17470</v>
      </c>
      <c r="D4206" t="n">
        <v>11</v>
      </c>
      <c r="E4206" t="n">
        <v>282</v>
      </c>
      <c r="F4206" s="9" t="n">
        <v>140.58</v>
      </c>
    </row>
    <row r="4207">
      <c r="A4207" t="n">
        <v>552060</v>
      </c>
      <c r="B4207" s="12" t="n">
        <v>40669</v>
      </c>
      <c r="C4207" t="n">
        <v>15668</v>
      </c>
      <c r="D4207" t="n">
        <v>1</v>
      </c>
      <c r="E4207" t="n">
        <v>72</v>
      </c>
      <c r="F4207" s="9" t="n">
        <v>76.31999999999999</v>
      </c>
    </row>
    <row r="4208">
      <c r="A4208" t="n">
        <v>552061</v>
      </c>
      <c r="B4208" s="12" t="n">
        <v>40669</v>
      </c>
      <c r="C4208" t="n">
        <v>13001</v>
      </c>
      <c r="D4208" t="n">
        <v>47</v>
      </c>
      <c r="E4208" t="n">
        <v>696</v>
      </c>
      <c r="F4208" s="9" t="n">
        <v>1264.08</v>
      </c>
    </row>
    <row r="4209">
      <c r="A4209" t="n">
        <v>552062</v>
      </c>
      <c r="B4209" s="12" t="n">
        <v>40669</v>
      </c>
      <c r="C4209" t="n">
        <v>13117</v>
      </c>
      <c r="D4209" t="n">
        <v>10</v>
      </c>
      <c r="E4209" t="n">
        <v>122</v>
      </c>
      <c r="F4209" s="9" t="n">
        <v>95.56</v>
      </c>
    </row>
    <row r="4210">
      <c r="A4210" t="n">
        <v>552064</v>
      </c>
      <c r="B4210" s="12" t="n">
        <v>40669</v>
      </c>
      <c r="C4210" t="n">
        <v>15874</v>
      </c>
      <c r="D4210" t="n">
        <v>14</v>
      </c>
      <c r="E4210" t="n">
        <v>36</v>
      </c>
      <c r="F4210" s="9" t="n">
        <v>118.3</v>
      </c>
    </row>
    <row r="4211">
      <c r="A4211" t="n">
        <v>552065</v>
      </c>
      <c r="B4211" s="12" t="n">
        <v>40669</v>
      </c>
      <c r="C4211" t="n">
        <v>16729</v>
      </c>
      <c r="D4211" t="n">
        <v>20</v>
      </c>
      <c r="E4211" t="n">
        <v>88</v>
      </c>
      <c r="F4211" s="9" t="n">
        <v>190.54</v>
      </c>
    </row>
    <row r="4212">
      <c r="A4212" t="n">
        <v>552078</v>
      </c>
      <c r="B4212" s="12" t="n">
        <v>40669</v>
      </c>
      <c r="C4212" t="n">
        <v>16748</v>
      </c>
      <c r="D4212" t="n">
        <v>15</v>
      </c>
      <c r="E4212" t="n">
        <v>160</v>
      </c>
      <c r="F4212" s="9" t="n">
        <v>300.4</v>
      </c>
    </row>
    <row r="4213">
      <c r="A4213" t="n">
        <v>552080</v>
      </c>
      <c r="B4213" s="12" t="n">
        <v>40669</v>
      </c>
      <c r="C4213" t="n">
        <v>16319</v>
      </c>
      <c r="D4213" t="n">
        <v>3</v>
      </c>
      <c r="E4213" t="n">
        <v>72</v>
      </c>
      <c r="F4213" s="9" t="n">
        <v>404.4</v>
      </c>
    </row>
    <row r="4214">
      <c r="A4214" t="n">
        <v>552108</v>
      </c>
      <c r="B4214" s="12" t="n">
        <v>40669</v>
      </c>
      <c r="C4214" t="n">
        <v>17841</v>
      </c>
      <c r="D4214" t="n">
        <v>50</v>
      </c>
      <c r="E4214" t="n">
        <v>152</v>
      </c>
      <c r="F4214" s="9" t="n">
        <v>289.82</v>
      </c>
    </row>
    <row r="4215">
      <c r="A4215" t="n">
        <v>552121</v>
      </c>
      <c r="B4215" s="12" t="n">
        <v>40669</v>
      </c>
      <c r="C4215" t="n">
        <v>15757</v>
      </c>
      <c r="D4215" t="n">
        <v>16</v>
      </c>
      <c r="E4215" t="n">
        <v>167</v>
      </c>
      <c r="F4215" s="9" t="n">
        <v>261.36</v>
      </c>
    </row>
    <row r="4216">
      <c r="A4216" t="n">
        <v>552127</v>
      </c>
      <c r="B4216" s="12" t="n">
        <v>40669</v>
      </c>
      <c r="C4216" t="n">
        <v>17174</v>
      </c>
      <c r="D4216" t="n">
        <v>4</v>
      </c>
      <c r="E4216" t="n">
        <v>41</v>
      </c>
      <c r="F4216" s="9" t="n">
        <v>59.9</v>
      </c>
    </row>
    <row r="4217">
      <c r="A4217" t="n">
        <v>552134</v>
      </c>
      <c r="B4217" s="12" t="n">
        <v>40669</v>
      </c>
      <c r="C4217" t="n">
        <v>14944</v>
      </c>
      <c r="D4217" t="n">
        <v>16</v>
      </c>
      <c r="E4217" t="n">
        <v>272</v>
      </c>
      <c r="F4217" s="9" t="n">
        <v>550.12</v>
      </c>
    </row>
    <row r="4218">
      <c r="A4218" t="n">
        <v>552135</v>
      </c>
      <c r="B4218" s="12" t="n">
        <v>40669</v>
      </c>
      <c r="C4218" t="n">
        <v>14944</v>
      </c>
      <c r="D4218" t="n">
        <v>1</v>
      </c>
      <c r="E4218" t="n">
        <v>24</v>
      </c>
      <c r="F4218" s="9" t="n">
        <v>19.92</v>
      </c>
    </row>
    <row r="4219">
      <c r="A4219" t="n">
        <v>552139</v>
      </c>
      <c r="B4219" s="12" t="n">
        <v>40669</v>
      </c>
      <c r="C4219" t="n">
        <v>14659</v>
      </c>
      <c r="D4219" t="n">
        <v>19</v>
      </c>
      <c r="E4219" t="n">
        <v>86</v>
      </c>
      <c r="F4219" s="9" t="n">
        <v>162.24</v>
      </c>
    </row>
    <row r="4220">
      <c r="A4220" t="n">
        <v>552149</v>
      </c>
      <c r="B4220" s="12" t="n">
        <v>40669</v>
      </c>
      <c r="C4220" t="n">
        <v>13365</v>
      </c>
      <c r="D4220" t="n">
        <v>39</v>
      </c>
      <c r="E4220" t="n">
        <v>404</v>
      </c>
      <c r="F4220" s="9" t="n">
        <v>700.6</v>
      </c>
    </row>
    <row r="4221">
      <c r="A4221" t="n">
        <v>552166</v>
      </c>
      <c r="B4221" s="12" t="n">
        <v>40669</v>
      </c>
      <c r="C4221" t="n">
        <v>13475</v>
      </c>
      <c r="D4221" t="n">
        <v>24</v>
      </c>
      <c r="E4221" t="n">
        <v>308</v>
      </c>
      <c r="F4221" s="9" t="n">
        <v>371.96</v>
      </c>
    </row>
    <row r="4222">
      <c r="A4222" t="n">
        <v>552167</v>
      </c>
      <c r="B4222" s="12" t="n">
        <v>40669</v>
      </c>
      <c r="C4222" t="n">
        <v>18227</v>
      </c>
      <c r="D4222" t="n">
        <v>5</v>
      </c>
      <c r="E4222" t="n">
        <v>21</v>
      </c>
      <c r="F4222" s="9" t="n">
        <v>93.75</v>
      </c>
    </row>
    <row r="4223">
      <c r="A4223" t="n">
        <v>552168</v>
      </c>
      <c r="B4223" s="12" t="n">
        <v>40669</v>
      </c>
      <c r="C4223" t="n">
        <v>13880</v>
      </c>
      <c r="D4223" t="n">
        <v>11</v>
      </c>
      <c r="E4223" t="n">
        <v>142</v>
      </c>
      <c r="F4223" s="9" t="n">
        <v>226.9</v>
      </c>
    </row>
    <row r="4224">
      <c r="A4224" t="n">
        <v>552169</v>
      </c>
      <c r="B4224" s="12" t="n">
        <v>40669</v>
      </c>
      <c r="C4224" t="n">
        <v>17800</v>
      </c>
      <c r="D4224" t="n">
        <v>7</v>
      </c>
      <c r="E4224" t="n">
        <v>55</v>
      </c>
      <c r="F4224" s="9" t="n">
        <v>115.15</v>
      </c>
    </row>
    <row r="4225">
      <c r="A4225" t="n">
        <v>552170</v>
      </c>
      <c r="B4225" s="12" t="n">
        <v>40669</v>
      </c>
      <c r="C4225" t="n">
        <v>16458</v>
      </c>
      <c r="D4225" t="n">
        <v>13</v>
      </c>
      <c r="E4225" t="n">
        <v>122</v>
      </c>
      <c r="F4225" s="9" t="n">
        <v>216.3</v>
      </c>
    </row>
    <row r="4226">
      <c r="A4226" t="n">
        <v>552171</v>
      </c>
      <c r="B4226" s="12" t="n">
        <v>40669</v>
      </c>
      <c r="C4226" t="n">
        <v>14145</v>
      </c>
      <c r="D4226" t="n">
        <v>4</v>
      </c>
      <c r="E4226" t="n">
        <v>228</v>
      </c>
      <c r="F4226" s="9" t="n">
        <v>1128.6</v>
      </c>
    </row>
    <row r="4227">
      <c r="A4227" t="n">
        <v>552172</v>
      </c>
      <c r="B4227" s="12" t="n">
        <v>40669</v>
      </c>
      <c r="C4227" t="n">
        <v>16308</v>
      </c>
      <c r="D4227" t="n">
        <v>1</v>
      </c>
      <c r="E4227" t="n">
        <v>2000</v>
      </c>
      <c r="F4227" s="9" t="n">
        <v>640</v>
      </c>
    </row>
    <row r="4228">
      <c r="A4228" t="n">
        <v>552174</v>
      </c>
      <c r="B4228" s="12" t="n">
        <v>40669</v>
      </c>
      <c r="C4228" t="n">
        <v>15144</v>
      </c>
      <c r="D4228" t="n">
        <v>1</v>
      </c>
      <c r="E4228" t="n">
        <v>24</v>
      </c>
      <c r="F4228" s="9" t="n">
        <v>15.6</v>
      </c>
    </row>
    <row r="4229">
      <c r="A4229" t="n">
        <v>552176</v>
      </c>
      <c r="B4229" s="12" t="n">
        <v>40669</v>
      </c>
      <c r="C4229" t="n">
        <v>17516</v>
      </c>
      <c r="D4229" t="n">
        <v>25</v>
      </c>
      <c r="E4229" t="n">
        <v>94</v>
      </c>
      <c r="F4229" s="9" t="n">
        <v>127.38</v>
      </c>
    </row>
    <row r="4230">
      <c r="A4230" t="n">
        <v>552179</v>
      </c>
      <c r="B4230" s="12" t="n">
        <v>40669</v>
      </c>
      <c r="C4230" t="n">
        <v>16919</v>
      </c>
      <c r="D4230" t="n">
        <v>10</v>
      </c>
      <c r="E4230" t="n">
        <v>44</v>
      </c>
      <c r="F4230" s="9" t="n">
        <v>116.49</v>
      </c>
    </row>
    <row r="4231">
      <c r="A4231" t="n">
        <v>552180</v>
      </c>
      <c r="B4231" s="12" t="n">
        <v>40669</v>
      </c>
      <c r="C4231" t="n">
        <v>18235</v>
      </c>
      <c r="D4231" t="n">
        <v>29</v>
      </c>
      <c r="E4231" t="n">
        <v>332</v>
      </c>
      <c r="F4231" s="9" t="n">
        <v>430.46</v>
      </c>
    </row>
    <row r="4232">
      <c r="A4232" t="n">
        <v>552181</v>
      </c>
      <c r="B4232" s="12" t="n">
        <v>40669</v>
      </c>
      <c r="C4232" t="n">
        <v>17381</v>
      </c>
      <c r="D4232" t="n">
        <v>9</v>
      </c>
      <c r="E4232" t="n">
        <v>820</v>
      </c>
      <c r="F4232" s="9" t="n">
        <v>1484.4</v>
      </c>
    </row>
    <row r="4233">
      <c r="A4233" t="n">
        <v>552182</v>
      </c>
      <c r="B4233" s="12" t="n">
        <v>40669</v>
      </c>
      <c r="C4233" t="n">
        <v>14180</v>
      </c>
      <c r="D4233" t="n">
        <v>9</v>
      </c>
      <c r="E4233" t="n">
        <v>27</v>
      </c>
      <c r="F4233" s="9" t="n">
        <v>195.15</v>
      </c>
    </row>
    <row r="4234">
      <c r="A4234" t="n">
        <v>552183</v>
      </c>
      <c r="B4234" s="12" t="n">
        <v>40669</v>
      </c>
      <c r="C4234" t="n">
        <v>17604</v>
      </c>
      <c r="D4234" t="n">
        <v>36</v>
      </c>
      <c r="E4234" t="n">
        <v>115</v>
      </c>
      <c r="F4234" s="9" t="n">
        <v>173.12</v>
      </c>
    </row>
    <row r="4235">
      <c r="A4235" t="n">
        <v>552184</v>
      </c>
      <c r="B4235" s="12" t="n">
        <v>40669</v>
      </c>
      <c r="C4235" t="n">
        <v>13741</v>
      </c>
      <c r="D4235" t="n">
        <v>8</v>
      </c>
      <c r="E4235" t="n">
        <v>76</v>
      </c>
      <c r="F4235" s="9" t="n">
        <v>162.96</v>
      </c>
    </row>
    <row r="4236">
      <c r="A4236" t="n">
        <v>552185</v>
      </c>
      <c r="B4236" s="12" t="n">
        <v>40669</v>
      </c>
      <c r="C4236" t="n">
        <v>12921</v>
      </c>
      <c r="D4236" t="n">
        <v>25</v>
      </c>
      <c r="E4236" t="n">
        <v>292</v>
      </c>
      <c r="F4236" s="9" t="n">
        <v>464.01</v>
      </c>
    </row>
    <row r="4237">
      <c r="A4237" t="n">
        <v>552186</v>
      </c>
      <c r="B4237" s="12" t="n">
        <v>40669</v>
      </c>
      <c r="C4237" t="n">
        <v>12921</v>
      </c>
      <c r="D4237" t="n">
        <v>21</v>
      </c>
      <c r="E4237" t="n">
        <v>326</v>
      </c>
      <c r="F4237" s="9" t="n">
        <v>483.02</v>
      </c>
    </row>
    <row r="4238">
      <c r="A4238" t="n">
        <v>552189</v>
      </c>
      <c r="B4238" s="12" t="n">
        <v>40669</v>
      </c>
      <c r="C4238" t="n">
        <v>12748</v>
      </c>
      <c r="D4238" t="n">
        <v>1</v>
      </c>
      <c r="E4238" t="n">
        <v>24</v>
      </c>
      <c r="F4238" s="9" t="n">
        <v>10.08</v>
      </c>
    </row>
    <row r="4239">
      <c r="A4239" t="n">
        <v>552191</v>
      </c>
      <c r="B4239" s="12" t="n">
        <v>40669</v>
      </c>
      <c r="C4239" t="n">
        <v>16832</v>
      </c>
      <c r="D4239" t="n">
        <v>6</v>
      </c>
      <c r="E4239" t="n">
        <v>20</v>
      </c>
      <c r="F4239" s="9" t="n">
        <v>58.9</v>
      </c>
    </row>
    <row r="4240">
      <c r="A4240" t="n">
        <v>552192</v>
      </c>
      <c r="B4240" s="12" t="n">
        <v>40669</v>
      </c>
      <c r="C4240" t="n">
        <v>15258</v>
      </c>
      <c r="D4240" t="n">
        <v>16</v>
      </c>
      <c r="E4240" t="n">
        <v>78</v>
      </c>
      <c r="F4240" s="9" t="n">
        <v>315.66</v>
      </c>
    </row>
    <row r="4241">
      <c r="A4241" t="n">
        <v>552193</v>
      </c>
      <c r="B4241" s="12" t="n">
        <v>40669</v>
      </c>
      <c r="C4241" t="n">
        <v>15114</v>
      </c>
      <c r="D4241" t="n">
        <v>16</v>
      </c>
      <c r="E4241" t="n">
        <v>240</v>
      </c>
      <c r="F4241" s="9" t="n">
        <v>243.52</v>
      </c>
    </row>
    <row r="4242">
      <c r="A4242" t="n">
        <v>552195</v>
      </c>
      <c r="B4242" s="12" t="n">
        <v>40669</v>
      </c>
      <c r="C4242" t="n">
        <v>13089</v>
      </c>
      <c r="D4242" t="n">
        <v>3</v>
      </c>
      <c r="E4242" t="n">
        <v>34</v>
      </c>
      <c r="F4242" s="9" t="n">
        <v>204.3</v>
      </c>
    </row>
    <row r="4243">
      <c r="A4243" t="n">
        <v>552196</v>
      </c>
      <c r="B4243" s="12" t="n">
        <v>40669</v>
      </c>
      <c r="C4243" t="n">
        <v>18078</v>
      </c>
      <c r="D4243" t="n">
        <v>8</v>
      </c>
      <c r="E4243" t="n">
        <v>45</v>
      </c>
      <c r="F4243" s="9" t="n">
        <v>138.19</v>
      </c>
    </row>
    <row r="4244">
      <c r="A4244" t="n">
        <v>552197</v>
      </c>
      <c r="B4244" s="12" t="n">
        <v>40669</v>
      </c>
      <c r="C4244" t="n">
        <v>13743</v>
      </c>
      <c r="D4244" t="n">
        <v>7</v>
      </c>
      <c r="E4244" t="n">
        <v>264</v>
      </c>
      <c r="F4244" s="9" t="n">
        <v>211.44</v>
      </c>
    </row>
    <row r="4245">
      <c r="A4245" t="n">
        <v>552198</v>
      </c>
      <c r="B4245" s="12" t="n">
        <v>40669</v>
      </c>
      <c r="C4245" t="n">
        <v>15552</v>
      </c>
      <c r="D4245" t="n">
        <v>17</v>
      </c>
      <c r="E4245" t="n">
        <v>60</v>
      </c>
      <c r="F4245" s="9" t="n">
        <v>90.12</v>
      </c>
    </row>
    <row r="4246">
      <c r="A4246" t="n">
        <v>552217</v>
      </c>
      <c r="B4246" s="12" t="n">
        <v>40669</v>
      </c>
      <c r="C4246" t="n">
        <v>18170</v>
      </c>
      <c r="D4246" t="n">
        <v>11</v>
      </c>
      <c r="E4246" t="n">
        <v>119</v>
      </c>
      <c r="F4246" s="9" t="n">
        <v>304.21</v>
      </c>
    </row>
    <row r="4247">
      <c r="A4247" t="n">
        <v>552231</v>
      </c>
      <c r="B4247" s="12" t="n">
        <v>40669</v>
      </c>
      <c r="C4247" t="n">
        <v>17364</v>
      </c>
      <c r="D4247" t="n">
        <v>44</v>
      </c>
      <c r="E4247" t="n">
        <v>312</v>
      </c>
      <c r="F4247" s="9" t="n">
        <v>628.85</v>
      </c>
    </row>
    <row r="4248">
      <c r="A4248" t="n">
        <v>552233</v>
      </c>
      <c r="B4248" s="12" t="n">
        <v>40669</v>
      </c>
      <c r="C4248" t="n">
        <v>17068</v>
      </c>
      <c r="D4248" t="n">
        <v>3</v>
      </c>
      <c r="E4248" t="n">
        <v>25</v>
      </c>
      <c r="F4248" s="9" t="n">
        <v>112.05</v>
      </c>
    </row>
    <row r="4249">
      <c r="A4249" t="n">
        <v>552235</v>
      </c>
      <c r="B4249" s="12" t="n">
        <v>40669</v>
      </c>
      <c r="C4249" t="n">
        <v>15194</v>
      </c>
      <c r="D4249" t="n">
        <v>13</v>
      </c>
      <c r="E4249" t="n">
        <v>197</v>
      </c>
      <c r="F4249" s="9" t="n">
        <v>313.3</v>
      </c>
    </row>
    <row r="4250">
      <c r="A4250" t="n">
        <v>552236</v>
      </c>
      <c r="B4250" s="12" t="n">
        <v>40669</v>
      </c>
      <c r="C4250" t="n">
        <v>16525</v>
      </c>
      <c r="D4250" t="n">
        <v>8</v>
      </c>
      <c r="E4250" t="n">
        <v>162</v>
      </c>
      <c r="F4250" s="9" t="n">
        <v>529.7</v>
      </c>
    </row>
    <row r="4251">
      <c r="A4251" t="n">
        <v>552238</v>
      </c>
      <c r="B4251" s="12" t="n">
        <v>40669</v>
      </c>
      <c r="C4251" t="n">
        <v>14403</v>
      </c>
      <c r="D4251" t="n">
        <v>3</v>
      </c>
      <c r="E4251" t="n">
        <v>129</v>
      </c>
      <c r="F4251" s="9" t="n">
        <v>185.31</v>
      </c>
    </row>
    <row r="4252">
      <c r="A4252" t="n">
        <v>552239</v>
      </c>
      <c r="B4252" s="12" t="n">
        <v>40669</v>
      </c>
      <c r="C4252" t="n">
        <v>14056</v>
      </c>
      <c r="D4252" t="n">
        <v>44</v>
      </c>
      <c r="E4252" t="n">
        <v>172</v>
      </c>
      <c r="F4252" s="9" t="n">
        <v>367.52</v>
      </c>
    </row>
    <row r="4253">
      <c r="A4253" t="n">
        <v>552240</v>
      </c>
      <c r="B4253" s="12" t="n">
        <v>40669</v>
      </c>
      <c r="C4253" t="n">
        <v>13723</v>
      </c>
      <c r="D4253" t="n">
        <v>6</v>
      </c>
      <c r="E4253" t="n">
        <v>43</v>
      </c>
      <c r="F4253" s="9" t="n">
        <v>199.85</v>
      </c>
    </row>
    <row r="4254">
      <c r="A4254" t="n">
        <v>552242</v>
      </c>
      <c r="B4254" s="12" t="n">
        <v>40669</v>
      </c>
      <c r="C4254" t="n">
        <v>12748</v>
      </c>
      <c r="D4254" t="n">
        <v>9</v>
      </c>
      <c r="E4254" t="n">
        <v>15</v>
      </c>
      <c r="F4254" s="9" t="n">
        <v>62.68</v>
      </c>
    </row>
    <row r="4255">
      <c r="A4255" t="n">
        <v>552243</v>
      </c>
      <c r="B4255" s="12" t="n">
        <v>40669</v>
      </c>
      <c r="C4255" t="n">
        <v>12748</v>
      </c>
      <c r="D4255" t="n">
        <v>17</v>
      </c>
      <c r="E4255" t="n">
        <v>18</v>
      </c>
      <c r="F4255" s="9" t="n">
        <v>84.06999999999999</v>
      </c>
    </row>
    <row r="4256">
      <c r="A4256" t="n">
        <v>552244</v>
      </c>
      <c r="B4256" s="12" t="n">
        <v>40669</v>
      </c>
      <c r="C4256" t="n">
        <v>12748</v>
      </c>
      <c r="D4256" t="n">
        <v>14</v>
      </c>
      <c r="E4256" t="n">
        <v>17</v>
      </c>
      <c r="F4256" s="9" t="n">
        <v>29.89</v>
      </c>
    </row>
    <row r="4257">
      <c r="A4257" t="n">
        <v>552245</v>
      </c>
      <c r="B4257" s="12" t="n">
        <v>40669</v>
      </c>
      <c r="C4257" t="n">
        <v>12748</v>
      </c>
      <c r="D4257" t="n">
        <v>13</v>
      </c>
      <c r="E4257" t="n">
        <v>14</v>
      </c>
      <c r="F4257" s="9" t="n">
        <v>108.87</v>
      </c>
    </row>
    <row r="4258">
      <c r="A4258" t="n">
        <v>552246</v>
      </c>
      <c r="B4258" s="12" t="n">
        <v>40669</v>
      </c>
      <c r="C4258" t="n">
        <v>12748</v>
      </c>
      <c r="D4258" t="n">
        <v>8</v>
      </c>
      <c r="E4258" t="n">
        <v>9</v>
      </c>
      <c r="F4258" s="9" t="n">
        <v>19.72</v>
      </c>
    </row>
    <row r="4259">
      <c r="A4259" t="n">
        <v>552247</v>
      </c>
      <c r="B4259" s="12" t="n">
        <v>40669</v>
      </c>
      <c r="C4259" t="n">
        <v>12748</v>
      </c>
      <c r="D4259" t="n">
        <v>11</v>
      </c>
      <c r="E4259" t="n">
        <v>14</v>
      </c>
      <c r="F4259" s="9" t="n">
        <v>21.39</v>
      </c>
    </row>
    <row r="4260">
      <c r="A4260" t="n">
        <v>552248</v>
      </c>
      <c r="B4260" s="12" t="n">
        <v>40669</v>
      </c>
      <c r="C4260" t="n">
        <v>12748</v>
      </c>
      <c r="D4260" t="n">
        <v>3</v>
      </c>
      <c r="E4260" t="n">
        <v>3</v>
      </c>
      <c r="F4260" s="9" t="n">
        <v>7.15</v>
      </c>
    </row>
    <row r="4261">
      <c r="A4261" t="n">
        <v>552249</v>
      </c>
      <c r="B4261" s="12" t="n">
        <v>40669</v>
      </c>
      <c r="C4261" t="n">
        <v>12748</v>
      </c>
      <c r="D4261" t="n">
        <v>11</v>
      </c>
      <c r="E4261" t="n">
        <v>18</v>
      </c>
      <c r="F4261" s="9" t="n">
        <v>35.97</v>
      </c>
    </row>
    <row r="4262">
      <c r="A4262" t="n">
        <v>552250</v>
      </c>
      <c r="B4262" s="12" t="n">
        <v>40669</v>
      </c>
      <c r="C4262" t="n">
        <v>12748</v>
      </c>
      <c r="D4262" t="n">
        <v>2</v>
      </c>
      <c r="E4262" t="n">
        <v>2</v>
      </c>
      <c r="F4262" s="9" t="n">
        <v>3.3</v>
      </c>
    </row>
    <row r="4263">
      <c r="A4263" t="n">
        <v>552251</v>
      </c>
      <c r="B4263" s="12" t="n">
        <v>40669</v>
      </c>
      <c r="C4263" t="n">
        <v>12748</v>
      </c>
      <c r="D4263" t="n">
        <v>7</v>
      </c>
      <c r="E4263" t="n">
        <v>13</v>
      </c>
      <c r="F4263" s="9" t="n">
        <v>19.19</v>
      </c>
    </row>
    <row r="4264">
      <c r="A4264" t="n">
        <v>552252</v>
      </c>
      <c r="B4264" s="12" t="n">
        <v>40671</v>
      </c>
      <c r="C4264" t="n">
        <v>15227</v>
      </c>
      <c r="D4264" t="n">
        <v>13</v>
      </c>
      <c r="E4264" t="n">
        <v>208</v>
      </c>
      <c r="F4264" s="9" t="n">
        <v>251.75</v>
      </c>
    </row>
    <row r="4265">
      <c r="A4265" t="n">
        <v>552253</v>
      </c>
      <c r="B4265" s="12" t="n">
        <v>40671</v>
      </c>
      <c r="C4265" t="n">
        <v>14201</v>
      </c>
      <c r="D4265" t="n">
        <v>6</v>
      </c>
      <c r="E4265" t="n">
        <v>74</v>
      </c>
      <c r="F4265" s="9" t="n">
        <v>187.98</v>
      </c>
    </row>
    <row r="4266">
      <c r="A4266" t="n">
        <v>552254</v>
      </c>
      <c r="B4266" s="12" t="n">
        <v>40671</v>
      </c>
      <c r="C4266" t="n">
        <v>16168</v>
      </c>
      <c r="D4266" t="n">
        <v>6</v>
      </c>
      <c r="E4266" t="n">
        <v>76</v>
      </c>
      <c r="F4266" s="9" t="n">
        <v>158.26</v>
      </c>
    </row>
    <row r="4267">
      <c r="A4267" t="n">
        <v>552255</v>
      </c>
      <c r="B4267" s="12" t="n">
        <v>40671</v>
      </c>
      <c r="C4267" t="n">
        <v>14005</v>
      </c>
      <c r="D4267" t="n">
        <v>14</v>
      </c>
      <c r="E4267" t="n">
        <v>240</v>
      </c>
      <c r="F4267" s="9" t="n">
        <v>187.16</v>
      </c>
    </row>
    <row r="4268">
      <c r="A4268" t="n">
        <v>552256</v>
      </c>
      <c r="B4268" s="12" t="n">
        <v>40671</v>
      </c>
      <c r="C4268" t="n">
        <v>16621</v>
      </c>
      <c r="D4268" t="n">
        <v>12</v>
      </c>
      <c r="E4268" t="n">
        <v>95</v>
      </c>
      <c r="F4268" s="9" t="n">
        <v>327.85</v>
      </c>
    </row>
    <row r="4269">
      <c r="A4269" t="n">
        <v>552257</v>
      </c>
      <c r="B4269" s="12" t="n">
        <v>40671</v>
      </c>
      <c r="C4269" t="n">
        <v>16923</v>
      </c>
      <c r="D4269" t="n">
        <v>27</v>
      </c>
      <c r="E4269" t="n">
        <v>204</v>
      </c>
      <c r="F4269" s="9" t="n">
        <v>386.72</v>
      </c>
    </row>
    <row r="4270">
      <c r="A4270" t="n">
        <v>552259</v>
      </c>
      <c r="B4270" s="12" t="n">
        <v>40671</v>
      </c>
      <c r="C4270" t="n">
        <v>15796</v>
      </c>
      <c r="D4270" t="n">
        <v>23</v>
      </c>
      <c r="E4270" t="n">
        <v>90</v>
      </c>
      <c r="F4270" s="9" t="n">
        <v>249.52</v>
      </c>
    </row>
    <row r="4271">
      <c r="A4271" t="n">
        <v>552260</v>
      </c>
      <c r="B4271" s="12" t="n">
        <v>40671</v>
      </c>
      <c r="C4271" t="n">
        <v>17002</v>
      </c>
      <c r="D4271" t="n">
        <v>13</v>
      </c>
      <c r="E4271" t="n">
        <v>156</v>
      </c>
      <c r="F4271" s="9" t="n">
        <v>480.46</v>
      </c>
    </row>
    <row r="4272">
      <c r="A4272" t="n">
        <v>552261</v>
      </c>
      <c r="B4272" s="12" t="n">
        <v>40671</v>
      </c>
      <c r="C4272" t="n">
        <v>16807</v>
      </c>
      <c r="D4272" t="n">
        <v>15</v>
      </c>
      <c r="E4272" t="n">
        <v>168</v>
      </c>
      <c r="F4272" s="9" t="n">
        <v>280.6</v>
      </c>
    </row>
    <row r="4273">
      <c r="A4273" t="n">
        <v>552263</v>
      </c>
      <c r="B4273" s="12" t="n">
        <v>40671</v>
      </c>
      <c r="C4273" t="n">
        <v>15561</v>
      </c>
      <c r="D4273" t="n">
        <v>7</v>
      </c>
      <c r="E4273" t="n">
        <v>51</v>
      </c>
      <c r="F4273" s="9" t="n">
        <v>265.75</v>
      </c>
    </row>
    <row r="4274">
      <c r="A4274" t="n">
        <v>552264</v>
      </c>
      <c r="B4274" s="12" t="n">
        <v>40671</v>
      </c>
      <c r="C4274" t="n">
        <v>14959</v>
      </c>
      <c r="D4274" t="n">
        <v>23</v>
      </c>
      <c r="E4274" t="n">
        <v>204</v>
      </c>
      <c r="F4274" s="9" t="n">
        <v>243.72</v>
      </c>
    </row>
    <row r="4275">
      <c r="A4275" t="n">
        <v>552265</v>
      </c>
      <c r="B4275" s="12" t="n">
        <v>40671</v>
      </c>
      <c r="C4275" t="n">
        <v>14161</v>
      </c>
      <c r="D4275" t="n">
        <v>53</v>
      </c>
      <c r="E4275" t="n">
        <v>182</v>
      </c>
      <c r="F4275" s="9" t="n">
        <v>551.4299999999999</v>
      </c>
    </row>
    <row r="4276">
      <c r="A4276" t="n">
        <v>552266</v>
      </c>
      <c r="B4276" s="12" t="n">
        <v>40671</v>
      </c>
      <c r="C4276" t="n">
        <v>13975</v>
      </c>
      <c r="D4276" t="n">
        <v>11</v>
      </c>
      <c r="E4276" t="n">
        <v>117</v>
      </c>
      <c r="F4276" s="9" t="n">
        <v>282.85</v>
      </c>
    </row>
    <row r="4277">
      <c r="A4277" t="n">
        <v>552267</v>
      </c>
      <c r="B4277" s="12" t="n">
        <v>40671</v>
      </c>
      <c r="C4277" t="n">
        <v>15038</v>
      </c>
      <c r="D4277" t="n">
        <v>18</v>
      </c>
      <c r="E4277" t="n">
        <v>19</v>
      </c>
      <c r="F4277" s="9" t="n">
        <v>105.13</v>
      </c>
    </row>
    <row r="4278">
      <c r="A4278" t="n">
        <v>552268</v>
      </c>
      <c r="B4278" s="12" t="n">
        <v>40671</v>
      </c>
      <c r="C4278" t="n">
        <v>14709</v>
      </c>
      <c r="D4278" t="n">
        <v>17</v>
      </c>
      <c r="E4278" t="n">
        <v>290</v>
      </c>
      <c r="F4278" s="9" t="n">
        <v>426.84</v>
      </c>
    </row>
    <row r="4279">
      <c r="A4279" t="n">
        <v>552269</v>
      </c>
      <c r="B4279" s="12" t="n">
        <v>40671</v>
      </c>
      <c r="C4279" t="n">
        <v>16121</v>
      </c>
      <c r="D4279" t="n">
        <v>71</v>
      </c>
      <c r="E4279" t="n">
        <v>139</v>
      </c>
      <c r="F4279" s="9" t="n">
        <v>285.94</v>
      </c>
    </row>
    <row r="4280">
      <c r="A4280" t="n">
        <v>552270</v>
      </c>
      <c r="B4280" s="12" t="n">
        <v>40671</v>
      </c>
      <c r="C4280" t="n">
        <v>16928</v>
      </c>
      <c r="D4280" t="n">
        <v>13</v>
      </c>
      <c r="E4280" t="n">
        <v>49</v>
      </c>
      <c r="F4280" s="9" t="n">
        <v>105.55</v>
      </c>
    </row>
    <row r="4281">
      <c r="A4281" t="n">
        <v>552271</v>
      </c>
      <c r="B4281" s="12" t="n">
        <v>40671</v>
      </c>
      <c r="C4281" t="n">
        <v>13069</v>
      </c>
      <c r="D4281" t="n">
        <v>16</v>
      </c>
      <c r="E4281" t="n">
        <v>58</v>
      </c>
      <c r="F4281" s="9" t="n">
        <v>150.35</v>
      </c>
    </row>
    <row r="4282">
      <c r="A4282" t="n">
        <v>552272</v>
      </c>
      <c r="B4282" s="12" t="n">
        <v>40671</v>
      </c>
      <c r="C4282" t="n">
        <v>13694</v>
      </c>
      <c r="D4282" t="n">
        <v>7</v>
      </c>
      <c r="E4282" t="n">
        <v>746</v>
      </c>
      <c r="F4282" s="9" t="n">
        <v>1128.94</v>
      </c>
    </row>
    <row r="4283">
      <c r="A4283" t="n">
        <v>552273</v>
      </c>
      <c r="B4283" s="12" t="n">
        <v>40671</v>
      </c>
      <c r="C4283" t="n">
        <v>13021</v>
      </c>
      <c r="D4283" t="n">
        <v>16</v>
      </c>
      <c r="E4283" t="n">
        <v>198</v>
      </c>
      <c r="F4283" s="9" t="n">
        <v>348.3</v>
      </c>
    </row>
    <row r="4284">
      <c r="A4284" t="n">
        <v>552274</v>
      </c>
      <c r="B4284" s="12" t="n">
        <v>40671</v>
      </c>
      <c r="C4284" t="n">
        <v>16523</v>
      </c>
      <c r="D4284" t="n">
        <v>9</v>
      </c>
      <c r="E4284" t="n">
        <v>100</v>
      </c>
      <c r="F4284" s="9" t="n">
        <v>236.1</v>
      </c>
    </row>
    <row r="4285">
      <c r="A4285" t="n">
        <v>552275</v>
      </c>
      <c r="B4285" s="12" t="n">
        <v>40671</v>
      </c>
      <c r="C4285" t="n">
        <v>16523</v>
      </c>
      <c r="D4285" t="n">
        <v>1</v>
      </c>
      <c r="E4285" t="n">
        <v>4</v>
      </c>
      <c r="F4285" s="9" t="n">
        <v>59.8</v>
      </c>
    </row>
    <row r="4286">
      <c r="A4286" t="n">
        <v>552276</v>
      </c>
      <c r="B4286" s="12" t="n">
        <v>40671</v>
      </c>
      <c r="C4286" t="n">
        <v>18142</v>
      </c>
      <c r="D4286" t="n">
        <v>9</v>
      </c>
      <c r="E4286" t="n">
        <v>292</v>
      </c>
      <c r="F4286" s="9" t="n">
        <v>282.48</v>
      </c>
    </row>
    <row r="4287">
      <c r="A4287" t="n">
        <v>552277</v>
      </c>
      <c r="B4287" s="12" t="n">
        <v>40671</v>
      </c>
      <c r="C4287" t="n">
        <v>13642</v>
      </c>
      <c r="D4287" t="n">
        <v>57</v>
      </c>
      <c r="E4287" t="n">
        <v>151</v>
      </c>
      <c r="F4287" s="9" t="n">
        <v>312.28</v>
      </c>
    </row>
    <row r="4288">
      <c r="A4288" t="n">
        <v>552278</v>
      </c>
      <c r="B4288" s="12" t="n">
        <v>40671</v>
      </c>
      <c r="C4288" t="n">
        <v>15059</v>
      </c>
      <c r="D4288" t="n">
        <v>41</v>
      </c>
      <c r="E4288" t="n">
        <v>98</v>
      </c>
      <c r="F4288" s="9" t="n">
        <v>199.11</v>
      </c>
    </row>
    <row r="4289">
      <c r="A4289" t="n">
        <v>552279</v>
      </c>
      <c r="B4289" s="12" t="n">
        <v>40671</v>
      </c>
      <c r="C4289" t="n">
        <v>15117</v>
      </c>
      <c r="D4289" t="n">
        <v>8</v>
      </c>
      <c r="E4289" t="n">
        <v>670</v>
      </c>
      <c r="F4289" s="9" t="n">
        <v>312.4</v>
      </c>
    </row>
    <row r="4290">
      <c r="A4290" t="n">
        <v>552280</v>
      </c>
      <c r="B4290" s="12" t="n">
        <v>40671</v>
      </c>
      <c r="C4290" t="n">
        <v>13561</v>
      </c>
      <c r="D4290" t="n">
        <v>14</v>
      </c>
      <c r="E4290" t="n">
        <v>83</v>
      </c>
      <c r="F4290" s="9" t="n">
        <v>141.86</v>
      </c>
    </row>
    <row r="4291">
      <c r="A4291" t="n">
        <v>552281</v>
      </c>
      <c r="B4291" s="12" t="n">
        <v>40671</v>
      </c>
      <c r="C4291" t="n">
        <v>15704</v>
      </c>
      <c r="D4291" t="n">
        <v>47</v>
      </c>
      <c r="E4291" t="n">
        <v>407</v>
      </c>
      <c r="F4291" s="9" t="n">
        <v>938.85</v>
      </c>
    </row>
    <row r="4292">
      <c r="A4292" t="n">
        <v>552282</v>
      </c>
      <c r="B4292" s="12" t="n">
        <v>40671</v>
      </c>
      <c r="C4292" t="n">
        <v>14040</v>
      </c>
      <c r="D4292" t="n">
        <v>36</v>
      </c>
      <c r="E4292" t="n">
        <v>149</v>
      </c>
      <c r="F4292" s="9" t="n">
        <v>353.33</v>
      </c>
    </row>
    <row r="4293">
      <c r="A4293" t="n">
        <v>552283</v>
      </c>
      <c r="B4293" s="12" t="n">
        <v>40671</v>
      </c>
      <c r="C4293" t="n">
        <v>13468</v>
      </c>
      <c r="D4293" t="n">
        <v>5</v>
      </c>
      <c r="E4293" t="n">
        <v>36</v>
      </c>
      <c r="F4293" s="9" t="n">
        <v>109.8</v>
      </c>
    </row>
    <row r="4294">
      <c r="A4294" t="n">
        <v>552284</v>
      </c>
      <c r="B4294" s="12" t="n">
        <v>40671</v>
      </c>
      <c r="C4294" t="n">
        <v>18149</v>
      </c>
      <c r="D4294" t="n">
        <v>5</v>
      </c>
      <c r="E4294" t="n">
        <v>178</v>
      </c>
      <c r="F4294" s="9" t="n">
        <v>321.9</v>
      </c>
    </row>
    <row r="4295">
      <c r="A4295" t="n">
        <v>552285</v>
      </c>
      <c r="B4295" s="12" t="n">
        <v>40671</v>
      </c>
      <c r="C4295" t="n">
        <v>14684</v>
      </c>
      <c r="D4295" t="n">
        <v>121</v>
      </c>
      <c r="E4295" t="n">
        <v>200</v>
      </c>
      <c r="F4295" s="9" t="n">
        <v>325.08</v>
      </c>
    </row>
    <row r="4296">
      <c r="A4296" t="n">
        <v>552286</v>
      </c>
      <c r="B4296" s="12" t="n">
        <v>40671</v>
      </c>
      <c r="C4296" t="n">
        <v>16393</v>
      </c>
      <c r="D4296" t="n">
        <v>24</v>
      </c>
      <c r="E4296" t="n">
        <v>103</v>
      </c>
      <c r="F4296" s="9" t="n">
        <v>202.07</v>
      </c>
    </row>
    <row r="4297">
      <c r="A4297" t="n">
        <v>552287</v>
      </c>
      <c r="B4297" s="12" t="n">
        <v>40671</v>
      </c>
      <c r="C4297" t="n">
        <v>17705</v>
      </c>
      <c r="D4297" t="n">
        <v>7</v>
      </c>
      <c r="E4297" t="n">
        <v>65</v>
      </c>
      <c r="F4297" s="9" t="n">
        <v>107</v>
      </c>
    </row>
    <row r="4298">
      <c r="A4298" t="n">
        <v>552288</v>
      </c>
      <c r="B4298" s="12" t="n">
        <v>40671</v>
      </c>
      <c r="C4298" t="n">
        <v>13313</v>
      </c>
      <c r="D4298" t="n">
        <v>14</v>
      </c>
      <c r="E4298" t="n">
        <v>160</v>
      </c>
      <c r="F4298" s="9" t="n">
        <v>302.44</v>
      </c>
    </row>
    <row r="4299">
      <c r="A4299" t="n">
        <v>552289</v>
      </c>
      <c r="B4299" s="12" t="n">
        <v>40671</v>
      </c>
      <c r="C4299" t="n">
        <v>17869</v>
      </c>
      <c r="D4299" t="n">
        <v>2</v>
      </c>
      <c r="E4299" t="n">
        <v>5</v>
      </c>
      <c r="F4299" s="9" t="n">
        <v>5.55</v>
      </c>
    </row>
    <row r="4300">
      <c r="A4300" t="n">
        <v>552290</v>
      </c>
      <c r="B4300" s="12" t="n">
        <v>40671</v>
      </c>
      <c r="C4300" t="n">
        <v>16007</v>
      </c>
      <c r="D4300" t="n">
        <v>78</v>
      </c>
      <c r="E4300" t="n">
        <v>418</v>
      </c>
      <c r="F4300" s="9" t="n">
        <v>363.97</v>
      </c>
    </row>
    <row r="4301">
      <c r="A4301" t="n">
        <v>552291</v>
      </c>
      <c r="B4301" s="12" t="n">
        <v>40671</v>
      </c>
      <c r="C4301" t="n">
        <v>15421</v>
      </c>
      <c r="D4301" t="n">
        <v>23</v>
      </c>
      <c r="E4301" t="n">
        <v>183</v>
      </c>
      <c r="F4301" s="9" t="n">
        <v>406.1</v>
      </c>
    </row>
    <row r="4302">
      <c r="A4302" t="n">
        <v>552292</v>
      </c>
      <c r="B4302" s="12" t="n">
        <v>40671</v>
      </c>
      <c r="C4302" t="n">
        <v>15421</v>
      </c>
      <c r="D4302" t="n">
        <v>2</v>
      </c>
      <c r="E4302" t="n">
        <v>22</v>
      </c>
      <c r="F4302" s="9" t="n">
        <v>38.2</v>
      </c>
    </row>
    <row r="4303">
      <c r="A4303" t="n">
        <v>552293</v>
      </c>
      <c r="B4303" s="12" t="n">
        <v>40671</v>
      </c>
      <c r="C4303" t="n">
        <v>16232</v>
      </c>
      <c r="D4303" t="n">
        <v>11</v>
      </c>
      <c r="E4303" t="n">
        <v>110</v>
      </c>
      <c r="F4303" s="9" t="n">
        <v>173.12</v>
      </c>
    </row>
    <row r="4304">
      <c r="A4304" t="n">
        <v>552294</v>
      </c>
      <c r="B4304" s="12" t="n">
        <v>40671</v>
      </c>
      <c r="C4304" t="n">
        <v>16232</v>
      </c>
      <c r="D4304" t="n">
        <v>8</v>
      </c>
      <c r="E4304" t="n">
        <v>121</v>
      </c>
      <c r="F4304" s="9" t="n">
        <v>193.35</v>
      </c>
    </row>
    <row r="4305">
      <c r="A4305" t="n">
        <v>552295</v>
      </c>
      <c r="B4305" s="12" t="n">
        <v>40671</v>
      </c>
      <c r="C4305" t="n">
        <v>14224</v>
      </c>
      <c r="D4305" t="n">
        <v>40</v>
      </c>
      <c r="E4305" t="n">
        <v>130</v>
      </c>
      <c r="F4305" s="9" t="n">
        <v>247.77</v>
      </c>
    </row>
    <row r="4306">
      <c r="A4306" t="n">
        <v>552296</v>
      </c>
      <c r="B4306" s="12" t="n">
        <v>40671</v>
      </c>
      <c r="C4306" t="n">
        <v>15518</v>
      </c>
      <c r="D4306" t="n">
        <v>42</v>
      </c>
      <c r="E4306" t="n">
        <v>281</v>
      </c>
      <c r="F4306" s="9" t="n">
        <v>355.22</v>
      </c>
    </row>
    <row r="4307">
      <c r="A4307" t="n">
        <v>552297</v>
      </c>
      <c r="B4307" s="12" t="n">
        <v>40671</v>
      </c>
      <c r="C4307" t="n">
        <v>15092</v>
      </c>
      <c r="D4307" t="n">
        <v>7</v>
      </c>
      <c r="E4307" t="n">
        <v>19</v>
      </c>
      <c r="F4307" s="9" t="n">
        <v>134.65</v>
      </c>
    </row>
    <row r="4308">
      <c r="A4308" t="n">
        <v>552298</v>
      </c>
      <c r="B4308" s="12" t="n">
        <v>40671</v>
      </c>
      <c r="C4308" t="n">
        <v>14507</v>
      </c>
      <c r="D4308" t="n">
        <v>16</v>
      </c>
      <c r="E4308" t="n">
        <v>64</v>
      </c>
      <c r="F4308" s="9" t="n">
        <v>236.46</v>
      </c>
    </row>
    <row r="4309">
      <c r="A4309" t="n">
        <v>552299</v>
      </c>
      <c r="B4309" s="12" t="n">
        <v>40671</v>
      </c>
      <c r="C4309" t="n">
        <v>15827</v>
      </c>
      <c r="D4309" t="n">
        <v>8</v>
      </c>
      <c r="E4309" t="n">
        <v>17</v>
      </c>
      <c r="F4309" s="9" t="n">
        <v>114.05</v>
      </c>
    </row>
    <row r="4310">
      <c r="A4310" t="n">
        <v>552302</v>
      </c>
      <c r="B4310" s="12" t="n">
        <v>40671</v>
      </c>
      <c r="C4310" t="n">
        <v>14606</v>
      </c>
      <c r="D4310" t="n">
        <v>26</v>
      </c>
      <c r="E4310" t="n">
        <v>59</v>
      </c>
      <c r="F4310" s="9" t="n">
        <v>97.09</v>
      </c>
    </row>
    <row r="4311">
      <c r="A4311" t="n">
        <v>552303</v>
      </c>
      <c r="B4311" s="12" t="n">
        <v>40671</v>
      </c>
      <c r="C4311" t="n">
        <v>14341</v>
      </c>
      <c r="D4311" t="n">
        <v>15</v>
      </c>
      <c r="E4311" t="n">
        <v>150</v>
      </c>
      <c r="F4311" s="9" t="n">
        <v>247.77</v>
      </c>
    </row>
    <row r="4312">
      <c r="A4312" t="n">
        <v>552304</v>
      </c>
      <c r="B4312" s="12" t="n">
        <v>40671</v>
      </c>
      <c r="C4312" t="n">
        <v>12748</v>
      </c>
      <c r="D4312" t="n">
        <v>28</v>
      </c>
      <c r="E4312" t="n">
        <v>138</v>
      </c>
      <c r="F4312" s="9" t="n">
        <v>183.3</v>
      </c>
    </row>
    <row r="4313">
      <c r="A4313" t="n">
        <v>552305</v>
      </c>
      <c r="B4313" s="12" t="n">
        <v>40671</v>
      </c>
      <c r="C4313" t="n">
        <v>14341</v>
      </c>
      <c r="D4313" t="n">
        <v>7</v>
      </c>
      <c r="E4313" t="n">
        <v>65</v>
      </c>
      <c r="F4313" s="9" t="n">
        <v>119.75</v>
      </c>
    </row>
    <row r="4314">
      <c r="A4314" t="n">
        <v>552306</v>
      </c>
      <c r="B4314" s="12" t="n">
        <v>40671</v>
      </c>
      <c r="C4314" t="n">
        <v>13911</v>
      </c>
      <c r="D4314" t="n">
        <v>18</v>
      </c>
      <c r="E4314" t="n">
        <v>157</v>
      </c>
      <c r="F4314" s="9" t="n">
        <v>283.99</v>
      </c>
    </row>
    <row r="4315">
      <c r="A4315" t="n">
        <v>552307</v>
      </c>
      <c r="B4315" s="12" t="n">
        <v>40671</v>
      </c>
      <c r="C4315" t="n">
        <v>12748</v>
      </c>
      <c r="D4315" t="n">
        <v>15</v>
      </c>
      <c r="E4315" t="n">
        <v>19</v>
      </c>
      <c r="F4315" s="9" t="n">
        <v>93.3</v>
      </c>
    </row>
    <row r="4316">
      <c r="A4316" t="n">
        <v>552308</v>
      </c>
      <c r="B4316" s="12" t="n">
        <v>40671</v>
      </c>
      <c r="C4316" t="n">
        <v>17410</v>
      </c>
      <c r="D4316" t="n">
        <v>15</v>
      </c>
      <c r="E4316" t="n">
        <v>100</v>
      </c>
      <c r="F4316" s="9" t="n">
        <v>302.4</v>
      </c>
    </row>
    <row r="4317">
      <c r="A4317" t="n">
        <v>552309</v>
      </c>
      <c r="B4317" s="12" t="n">
        <v>40671</v>
      </c>
      <c r="C4317" t="n">
        <v>13835</v>
      </c>
      <c r="D4317" t="n">
        <v>21</v>
      </c>
      <c r="E4317" t="n">
        <v>157</v>
      </c>
      <c r="F4317" s="9" t="n">
        <v>328.45</v>
      </c>
    </row>
    <row r="4318">
      <c r="A4318" t="n">
        <v>552310</v>
      </c>
      <c r="B4318" s="12" t="n">
        <v>40671</v>
      </c>
      <c r="C4318" t="n">
        <v>17323</v>
      </c>
      <c r="D4318" t="n">
        <v>36</v>
      </c>
      <c r="E4318" t="n">
        <v>127</v>
      </c>
      <c r="F4318" s="9" t="n">
        <v>149.38</v>
      </c>
    </row>
    <row r="4319">
      <c r="A4319" t="n">
        <v>552311</v>
      </c>
      <c r="B4319" s="12" t="n">
        <v>40671</v>
      </c>
      <c r="C4319" t="n">
        <v>15312</v>
      </c>
      <c r="D4319" t="n">
        <v>13</v>
      </c>
      <c r="E4319" t="n">
        <v>163</v>
      </c>
      <c r="F4319" s="9" t="n">
        <v>318.16</v>
      </c>
    </row>
    <row r="4320">
      <c r="A4320" t="n">
        <v>552312</v>
      </c>
      <c r="B4320" s="12" t="n">
        <v>40671</v>
      </c>
      <c r="C4320" t="n">
        <v>13427</v>
      </c>
      <c r="D4320" t="n">
        <v>9</v>
      </c>
      <c r="E4320" t="n">
        <v>130</v>
      </c>
      <c r="F4320" s="9" t="n">
        <v>214.5</v>
      </c>
    </row>
    <row r="4321">
      <c r="A4321" t="n">
        <v>552313</v>
      </c>
      <c r="B4321" s="12" t="n">
        <v>40671</v>
      </c>
      <c r="C4321" t="n">
        <v>13139</v>
      </c>
      <c r="D4321" t="n">
        <v>29</v>
      </c>
      <c r="E4321" t="n">
        <v>248</v>
      </c>
      <c r="F4321" s="9" t="n">
        <v>760.52</v>
      </c>
    </row>
    <row r="4322">
      <c r="A4322" t="n">
        <v>552314</v>
      </c>
      <c r="B4322" s="12" t="n">
        <v>40671</v>
      </c>
      <c r="C4322" t="n">
        <v>14353</v>
      </c>
      <c r="D4322" t="n">
        <v>6</v>
      </c>
      <c r="E4322" t="n">
        <v>64</v>
      </c>
      <c r="F4322" s="9" t="n">
        <v>90.59999999999999</v>
      </c>
    </row>
    <row r="4323">
      <c r="A4323" t="n">
        <v>552316</v>
      </c>
      <c r="B4323" s="12" t="n">
        <v>40671</v>
      </c>
      <c r="C4323" t="n">
        <v>15674</v>
      </c>
      <c r="D4323" t="n">
        <v>21</v>
      </c>
      <c r="E4323" t="n">
        <v>229</v>
      </c>
      <c r="F4323" s="9" t="n">
        <v>334.71</v>
      </c>
    </row>
    <row r="4324">
      <c r="A4324" t="n">
        <v>552318</v>
      </c>
      <c r="B4324" s="12" t="n">
        <v>40671</v>
      </c>
      <c r="C4324" t="n">
        <v>17231</v>
      </c>
      <c r="D4324" t="n">
        <v>59</v>
      </c>
      <c r="E4324" t="n">
        <v>159</v>
      </c>
      <c r="F4324" s="9" t="n">
        <v>374.06</v>
      </c>
    </row>
    <row r="4325">
      <c r="A4325" t="n">
        <v>552319</v>
      </c>
      <c r="B4325" s="12" t="n">
        <v>40672</v>
      </c>
      <c r="C4325" t="n">
        <v>13003</v>
      </c>
      <c r="D4325" t="n">
        <v>4</v>
      </c>
      <c r="E4325" t="n">
        <v>31</v>
      </c>
      <c r="F4325" s="9" t="n">
        <v>59.05</v>
      </c>
    </row>
    <row r="4326">
      <c r="A4326" t="n">
        <v>552320</v>
      </c>
      <c r="B4326" s="12" t="n">
        <v>40672</v>
      </c>
      <c r="C4326" t="n">
        <v>13985</v>
      </c>
      <c r="D4326" t="n">
        <v>13</v>
      </c>
      <c r="E4326" t="n">
        <v>124</v>
      </c>
      <c r="F4326" s="9" t="n">
        <v>247.8</v>
      </c>
    </row>
    <row r="4327">
      <c r="A4327" t="n">
        <v>552321</v>
      </c>
      <c r="B4327" s="12" t="n">
        <v>40672</v>
      </c>
      <c r="C4327" t="n">
        <v>17049</v>
      </c>
      <c r="D4327" t="n">
        <v>18</v>
      </c>
      <c r="E4327" t="n">
        <v>194</v>
      </c>
      <c r="F4327" s="9" t="n">
        <v>368.26</v>
      </c>
    </row>
    <row r="4328">
      <c r="A4328" t="n">
        <v>552322</v>
      </c>
      <c r="B4328" s="12" t="n">
        <v>40672</v>
      </c>
      <c r="C4328" t="n">
        <v>17049</v>
      </c>
      <c r="D4328" t="n">
        <v>15</v>
      </c>
      <c r="E4328" t="n">
        <v>108</v>
      </c>
      <c r="F4328" s="9" t="n">
        <v>289</v>
      </c>
    </row>
    <row r="4329">
      <c r="A4329" t="n">
        <v>552323</v>
      </c>
      <c r="B4329" s="12" t="n">
        <v>40672</v>
      </c>
      <c r="C4329" t="n">
        <v>16756</v>
      </c>
      <c r="D4329" t="n">
        <v>13</v>
      </c>
      <c r="E4329" t="n">
        <v>106</v>
      </c>
      <c r="F4329" s="9" t="n">
        <v>239.4</v>
      </c>
    </row>
    <row r="4330">
      <c r="A4330" t="n">
        <v>552324</v>
      </c>
      <c r="B4330" s="12" t="n">
        <v>40672</v>
      </c>
      <c r="C4330" t="n">
        <v>16672</v>
      </c>
      <c r="D4330" t="n">
        <v>14</v>
      </c>
      <c r="E4330" t="n">
        <v>386</v>
      </c>
      <c r="F4330" s="9" t="n">
        <v>681.5</v>
      </c>
    </row>
    <row r="4331">
      <c r="A4331" t="n">
        <v>552326</v>
      </c>
      <c r="B4331" s="12" t="n">
        <v>40672</v>
      </c>
      <c r="C4331" t="n">
        <v>15596</v>
      </c>
      <c r="D4331" t="n">
        <v>16</v>
      </c>
      <c r="E4331" t="n">
        <v>109</v>
      </c>
      <c r="F4331" s="9" t="n">
        <v>309.19</v>
      </c>
    </row>
    <row r="4332">
      <c r="A4332" t="n">
        <v>552327</v>
      </c>
      <c r="B4332" s="12" t="n">
        <v>40672</v>
      </c>
      <c r="C4332" t="n">
        <v>17007</v>
      </c>
      <c r="D4332" t="n">
        <v>6</v>
      </c>
      <c r="E4332" t="n">
        <v>93</v>
      </c>
      <c r="F4332" s="9" t="n">
        <v>137.95</v>
      </c>
    </row>
    <row r="4333">
      <c r="A4333" t="n">
        <v>552328</v>
      </c>
      <c r="B4333" s="12" t="n">
        <v>40672</v>
      </c>
      <c r="C4333" t="n">
        <v>14188</v>
      </c>
      <c r="D4333" t="n">
        <v>11</v>
      </c>
      <c r="E4333" t="n">
        <v>190</v>
      </c>
      <c r="F4333" s="9" t="n">
        <v>362.9</v>
      </c>
    </row>
    <row r="4334">
      <c r="A4334" t="n">
        <v>552330</v>
      </c>
      <c r="B4334" s="12" t="n">
        <v>40672</v>
      </c>
      <c r="C4334" t="n">
        <v>12948</v>
      </c>
      <c r="D4334" t="n">
        <v>20</v>
      </c>
      <c r="E4334" t="n">
        <v>120</v>
      </c>
      <c r="F4334" s="9" t="n">
        <v>357.3</v>
      </c>
    </row>
    <row r="4335">
      <c r="A4335" t="n">
        <v>552332</v>
      </c>
      <c r="B4335" s="12" t="n">
        <v>40672</v>
      </c>
      <c r="C4335" t="n">
        <v>13908</v>
      </c>
      <c r="D4335" t="n">
        <v>24</v>
      </c>
      <c r="E4335" t="n">
        <v>209</v>
      </c>
      <c r="F4335" s="9" t="n">
        <v>335.11</v>
      </c>
    </row>
    <row r="4336">
      <c r="A4336" t="n">
        <v>552333</v>
      </c>
      <c r="B4336" s="12" t="n">
        <v>40672</v>
      </c>
      <c r="C4336" t="n">
        <v>15039</v>
      </c>
      <c r="D4336" t="n">
        <v>34</v>
      </c>
      <c r="E4336" t="n">
        <v>221</v>
      </c>
      <c r="F4336" s="9" t="n">
        <v>553.35</v>
      </c>
    </row>
    <row r="4337">
      <c r="A4337" t="n">
        <v>552336</v>
      </c>
      <c r="B4337" s="12" t="n">
        <v>40672</v>
      </c>
      <c r="C4337" t="n">
        <v>15159</v>
      </c>
      <c r="D4337" t="n">
        <v>17</v>
      </c>
      <c r="E4337" t="n">
        <v>147</v>
      </c>
      <c r="F4337" s="9" t="n">
        <v>399.15</v>
      </c>
    </row>
    <row r="4338">
      <c r="A4338" t="n">
        <v>552340</v>
      </c>
      <c r="B4338" s="12" t="n">
        <v>40672</v>
      </c>
      <c r="C4338" t="n">
        <v>17949</v>
      </c>
      <c r="D4338" t="n">
        <v>1</v>
      </c>
      <c r="E4338" t="n">
        <v>60</v>
      </c>
      <c r="F4338" s="9" t="n">
        <v>417</v>
      </c>
    </row>
    <row r="4339">
      <c r="A4339" t="n">
        <v>552341</v>
      </c>
      <c r="B4339" s="12" t="n">
        <v>40672</v>
      </c>
      <c r="C4339" t="n">
        <v>17949</v>
      </c>
      <c r="D4339" t="n">
        <v>1</v>
      </c>
      <c r="E4339" t="n">
        <v>96</v>
      </c>
      <c r="F4339" s="9" t="n">
        <v>816</v>
      </c>
    </row>
    <row r="4340">
      <c r="A4340" t="n">
        <v>552342</v>
      </c>
      <c r="B4340" s="12" t="n">
        <v>40672</v>
      </c>
      <c r="C4340" t="n">
        <v>17949</v>
      </c>
      <c r="D4340" t="n">
        <v>2</v>
      </c>
      <c r="E4340" t="n">
        <v>120</v>
      </c>
      <c r="F4340" s="9" t="n">
        <v>738</v>
      </c>
    </row>
    <row r="4341">
      <c r="A4341" t="n">
        <v>552353</v>
      </c>
      <c r="B4341" s="12" t="n">
        <v>40672</v>
      </c>
      <c r="C4341" t="n">
        <v>17612</v>
      </c>
      <c r="D4341" t="n">
        <v>29</v>
      </c>
      <c r="E4341" t="n">
        <v>309</v>
      </c>
      <c r="F4341" s="9" t="n">
        <v>360.29</v>
      </c>
    </row>
    <row r="4342">
      <c r="A4342" t="n">
        <v>552357</v>
      </c>
      <c r="B4342" s="12" t="n">
        <v>40672</v>
      </c>
      <c r="C4342" t="n">
        <v>18219</v>
      </c>
      <c r="D4342" t="n">
        <v>13</v>
      </c>
      <c r="E4342" t="n">
        <v>86</v>
      </c>
      <c r="F4342" s="9" t="n">
        <v>227.62</v>
      </c>
    </row>
    <row r="4343">
      <c r="A4343" t="n">
        <v>552358</v>
      </c>
      <c r="B4343" s="12" t="n">
        <v>40672</v>
      </c>
      <c r="C4343" t="n">
        <v>15673</v>
      </c>
      <c r="D4343" t="n">
        <v>46</v>
      </c>
      <c r="E4343" t="n">
        <v>466</v>
      </c>
      <c r="F4343" s="9" t="n">
        <v>815.78</v>
      </c>
    </row>
    <row r="4344">
      <c r="A4344" t="n">
        <v>552364</v>
      </c>
      <c r="B4344" s="12" t="n">
        <v>40672</v>
      </c>
      <c r="C4344" t="n">
        <v>13004</v>
      </c>
      <c r="D4344" t="n">
        <v>30</v>
      </c>
      <c r="E4344" t="n">
        <v>424</v>
      </c>
      <c r="F4344" s="9" t="n">
        <v>404.2</v>
      </c>
    </row>
    <row r="4345">
      <c r="A4345" t="n">
        <v>552365</v>
      </c>
      <c r="B4345" s="12" t="n">
        <v>40672</v>
      </c>
      <c r="C4345" t="n">
        <v>16440</v>
      </c>
      <c r="D4345" t="n">
        <v>35</v>
      </c>
      <c r="E4345" t="n">
        <v>115</v>
      </c>
      <c r="F4345" s="9" t="n">
        <v>272.46</v>
      </c>
    </row>
    <row r="4346">
      <c r="A4346" t="n">
        <v>552371</v>
      </c>
      <c r="B4346" s="12" t="n">
        <v>40672</v>
      </c>
      <c r="C4346" t="n">
        <v>17629</v>
      </c>
      <c r="D4346" t="n">
        <v>13</v>
      </c>
      <c r="E4346" t="n">
        <v>110</v>
      </c>
      <c r="F4346" s="9" t="n">
        <v>101.18</v>
      </c>
    </row>
    <row r="4347">
      <c r="A4347" t="n">
        <v>552372</v>
      </c>
      <c r="B4347" s="12" t="n">
        <v>40672</v>
      </c>
      <c r="C4347" t="n">
        <v>13394</v>
      </c>
      <c r="D4347" t="n">
        <v>19</v>
      </c>
      <c r="E4347" t="n">
        <v>293</v>
      </c>
      <c r="F4347" s="9" t="n">
        <v>301.15</v>
      </c>
    </row>
    <row r="4348">
      <c r="A4348" t="n">
        <v>552376</v>
      </c>
      <c r="B4348" s="12" t="n">
        <v>40672</v>
      </c>
      <c r="C4348" t="n">
        <v>16326</v>
      </c>
      <c r="D4348" t="n">
        <v>12</v>
      </c>
      <c r="E4348" t="n">
        <v>18</v>
      </c>
      <c r="F4348" s="9" t="n">
        <v>101.1</v>
      </c>
    </row>
    <row r="4349">
      <c r="A4349" t="n">
        <v>552404</v>
      </c>
      <c r="B4349" s="12" t="n">
        <v>40672</v>
      </c>
      <c r="C4349" t="n">
        <v>15932</v>
      </c>
      <c r="D4349" t="n">
        <v>13</v>
      </c>
      <c r="E4349" t="n">
        <v>262</v>
      </c>
      <c r="F4349" s="9" t="n">
        <v>305.02</v>
      </c>
    </row>
    <row r="4350">
      <c r="A4350" t="n">
        <v>552410</v>
      </c>
      <c r="B4350" s="12" t="n">
        <v>40672</v>
      </c>
      <c r="C4350" t="n">
        <v>14527</v>
      </c>
      <c r="D4350" t="n">
        <v>18</v>
      </c>
      <c r="E4350" t="n">
        <v>31</v>
      </c>
      <c r="F4350" s="9" t="n">
        <v>118.49</v>
      </c>
    </row>
    <row r="4351">
      <c r="A4351" t="n">
        <v>552418</v>
      </c>
      <c r="B4351" s="12" t="n">
        <v>40672</v>
      </c>
      <c r="C4351" t="n">
        <v>13971</v>
      </c>
      <c r="D4351" t="n">
        <v>18</v>
      </c>
      <c r="E4351" t="n">
        <v>242</v>
      </c>
      <c r="F4351" s="9" t="n">
        <v>331.7</v>
      </c>
    </row>
    <row r="4352">
      <c r="A4352" t="n">
        <v>552441</v>
      </c>
      <c r="B4352" s="12" t="n">
        <v>40672</v>
      </c>
      <c r="C4352" t="n">
        <v>16359</v>
      </c>
      <c r="D4352" t="n">
        <v>6</v>
      </c>
      <c r="E4352" t="n">
        <v>83</v>
      </c>
      <c r="F4352" s="9" t="n">
        <v>160.65</v>
      </c>
    </row>
    <row r="4353">
      <c r="A4353" t="n">
        <v>552442</v>
      </c>
      <c r="B4353" s="12" t="n">
        <v>40672</v>
      </c>
      <c r="C4353" t="n">
        <v>14667</v>
      </c>
      <c r="D4353" t="n">
        <v>25</v>
      </c>
      <c r="E4353" t="n">
        <v>100</v>
      </c>
      <c r="F4353" s="9" t="n">
        <v>334.48</v>
      </c>
    </row>
    <row r="4354">
      <c r="A4354" t="n">
        <v>552444</v>
      </c>
      <c r="B4354" s="12" t="n">
        <v>40672</v>
      </c>
      <c r="C4354" t="n">
        <v>17634</v>
      </c>
      <c r="D4354" t="n">
        <v>25</v>
      </c>
      <c r="E4354" t="n">
        <v>63</v>
      </c>
      <c r="F4354" s="9" t="n">
        <v>172.18</v>
      </c>
    </row>
    <row r="4355">
      <c r="A4355" t="n">
        <v>552445</v>
      </c>
      <c r="B4355" s="12" t="n">
        <v>40672</v>
      </c>
      <c r="C4355" t="n">
        <v>16839</v>
      </c>
      <c r="D4355" t="n">
        <v>17</v>
      </c>
      <c r="E4355" t="n">
        <v>351</v>
      </c>
      <c r="F4355" s="9" t="n">
        <v>667.61</v>
      </c>
    </row>
    <row r="4356">
      <c r="A4356" t="n">
        <v>552446</v>
      </c>
      <c r="B4356" s="12" t="n">
        <v>40672</v>
      </c>
      <c r="C4356" t="n">
        <v>16729</v>
      </c>
      <c r="D4356" t="n">
        <v>37</v>
      </c>
      <c r="E4356" t="n">
        <v>285</v>
      </c>
      <c r="F4356" s="9" t="n">
        <v>351.83</v>
      </c>
    </row>
    <row r="4357">
      <c r="A4357" t="n">
        <v>552447</v>
      </c>
      <c r="B4357" s="12" t="n">
        <v>40672</v>
      </c>
      <c r="C4357" t="n">
        <v>16729</v>
      </c>
      <c r="D4357" t="n">
        <v>1</v>
      </c>
      <c r="E4357" t="n">
        <v>5</v>
      </c>
      <c r="F4357" s="9" t="n">
        <v>37.5</v>
      </c>
    </row>
    <row r="4358">
      <c r="A4358" t="n">
        <v>552448</v>
      </c>
      <c r="B4358" s="12" t="n">
        <v>40672</v>
      </c>
      <c r="C4358" t="n">
        <v>18120</v>
      </c>
      <c r="D4358" t="n">
        <v>17</v>
      </c>
      <c r="E4358" t="n">
        <v>31</v>
      </c>
      <c r="F4358" s="9" t="n">
        <v>111.15</v>
      </c>
    </row>
    <row r="4359">
      <c r="A4359" t="n">
        <v>552450</v>
      </c>
      <c r="B4359" s="12" t="n">
        <v>40672</v>
      </c>
      <c r="C4359" t="n">
        <v>13798</v>
      </c>
      <c r="D4359" t="n">
        <v>8</v>
      </c>
      <c r="E4359" t="n">
        <v>650</v>
      </c>
      <c r="F4359" s="9" t="n">
        <v>967.52</v>
      </c>
    </row>
    <row r="4360">
      <c r="A4360" t="n">
        <v>552451</v>
      </c>
      <c r="B4360" s="12" t="n">
        <v>40672</v>
      </c>
      <c r="C4360" t="n">
        <v>14543</v>
      </c>
      <c r="D4360" t="n">
        <v>6</v>
      </c>
      <c r="E4360" t="n">
        <v>78</v>
      </c>
      <c r="F4360" s="9" t="n">
        <v>352.54</v>
      </c>
    </row>
    <row r="4361">
      <c r="A4361" t="n">
        <v>552452</v>
      </c>
      <c r="B4361" s="12" t="n">
        <v>40672</v>
      </c>
      <c r="C4361" t="n">
        <v>13752</v>
      </c>
      <c r="D4361" t="n">
        <v>15</v>
      </c>
      <c r="E4361" t="n">
        <v>108</v>
      </c>
      <c r="F4361" s="9" t="n">
        <v>148.08</v>
      </c>
    </row>
    <row r="4362">
      <c r="A4362" t="n">
        <v>552453</v>
      </c>
      <c r="B4362" s="12" t="n">
        <v>40672</v>
      </c>
      <c r="C4362" t="n">
        <v>12840</v>
      </c>
      <c r="D4362" t="n">
        <v>24</v>
      </c>
      <c r="E4362" t="n">
        <v>370</v>
      </c>
      <c r="F4362" s="9" t="n">
        <v>723.9</v>
      </c>
    </row>
    <row r="4363">
      <c r="A4363" t="n">
        <v>552454</v>
      </c>
      <c r="B4363" s="12" t="n">
        <v>40672</v>
      </c>
      <c r="C4363" t="n">
        <v>18172</v>
      </c>
      <c r="D4363" t="n">
        <v>2</v>
      </c>
      <c r="E4363" t="n">
        <v>256</v>
      </c>
      <c r="F4363" s="9" t="n">
        <v>652.8</v>
      </c>
    </row>
    <row r="4364">
      <c r="A4364" t="n">
        <v>552456</v>
      </c>
      <c r="B4364" s="12" t="n">
        <v>40672</v>
      </c>
      <c r="C4364" t="n">
        <v>13999</v>
      </c>
      <c r="D4364" t="n">
        <v>24</v>
      </c>
      <c r="E4364" t="n">
        <v>262</v>
      </c>
      <c r="F4364" s="9" t="n">
        <v>335.64</v>
      </c>
    </row>
    <row r="4365">
      <c r="A4365" t="n">
        <v>552457</v>
      </c>
      <c r="B4365" s="12" t="n">
        <v>40672</v>
      </c>
      <c r="C4365" t="n">
        <v>16477</v>
      </c>
      <c r="D4365" t="n">
        <v>25</v>
      </c>
      <c r="E4365" t="n">
        <v>217</v>
      </c>
      <c r="F4365" s="9" t="n">
        <v>376.3</v>
      </c>
    </row>
    <row r="4366">
      <c r="A4366" t="n">
        <v>552460</v>
      </c>
      <c r="B4366" s="12" t="n">
        <v>40672</v>
      </c>
      <c r="C4366" t="n">
        <v>13178</v>
      </c>
      <c r="D4366" t="n">
        <v>35</v>
      </c>
      <c r="E4366" t="n">
        <v>316</v>
      </c>
      <c r="F4366" s="9" t="n">
        <v>719.8</v>
      </c>
    </row>
    <row r="4367">
      <c r="A4367" t="n">
        <v>552461</v>
      </c>
      <c r="B4367" s="12" t="n">
        <v>40672</v>
      </c>
      <c r="C4367" t="n">
        <v>17723</v>
      </c>
      <c r="D4367" t="n">
        <v>4</v>
      </c>
      <c r="E4367" t="n">
        <v>84</v>
      </c>
      <c r="F4367" s="9" t="n">
        <v>331.8</v>
      </c>
    </row>
    <row r="4368">
      <c r="A4368" t="n">
        <v>552463</v>
      </c>
      <c r="B4368" s="12" t="n">
        <v>40672</v>
      </c>
      <c r="C4368" t="n">
        <v>14699</v>
      </c>
      <c r="D4368" t="n">
        <v>8</v>
      </c>
      <c r="E4368" t="n">
        <v>77</v>
      </c>
      <c r="F4368" s="9" t="n">
        <v>109.13</v>
      </c>
    </row>
    <row r="4369">
      <c r="A4369" t="n">
        <v>552465</v>
      </c>
      <c r="B4369" s="12" t="n">
        <v>40672</v>
      </c>
      <c r="C4369" t="n">
        <v>16242</v>
      </c>
      <c r="D4369" t="n">
        <v>21</v>
      </c>
      <c r="E4369" t="n">
        <v>79</v>
      </c>
      <c r="F4369" s="9" t="n">
        <v>181.54</v>
      </c>
    </row>
    <row r="4370">
      <c r="A4370" t="n">
        <v>552466</v>
      </c>
      <c r="B4370" s="12" t="n">
        <v>40672</v>
      </c>
      <c r="C4370" t="n">
        <v>13458</v>
      </c>
      <c r="D4370" t="n">
        <v>21</v>
      </c>
      <c r="E4370" t="n">
        <v>421</v>
      </c>
      <c r="F4370" s="9" t="n">
        <v>443.66</v>
      </c>
    </row>
    <row r="4371">
      <c r="A4371" t="n">
        <v>552467</v>
      </c>
      <c r="B4371" s="12" t="n">
        <v>40672</v>
      </c>
      <c r="C4371" t="n">
        <v>15249</v>
      </c>
      <c r="D4371" t="n">
        <v>19</v>
      </c>
      <c r="E4371" t="n">
        <v>260</v>
      </c>
      <c r="F4371" s="9" t="n">
        <v>485.76</v>
      </c>
    </row>
    <row r="4372">
      <c r="A4372" t="n">
        <v>552468</v>
      </c>
      <c r="B4372" s="12" t="n">
        <v>40672</v>
      </c>
      <c r="C4372" t="n">
        <v>13141</v>
      </c>
      <c r="D4372" t="n">
        <v>28</v>
      </c>
      <c r="E4372" t="n">
        <v>347</v>
      </c>
      <c r="F4372" s="9" t="n">
        <v>360.18</v>
      </c>
    </row>
    <row r="4373">
      <c r="A4373" t="n">
        <v>552469</v>
      </c>
      <c r="B4373" s="12" t="n">
        <v>40672</v>
      </c>
      <c r="C4373" t="n">
        <v>12867</v>
      </c>
      <c r="D4373" t="n">
        <v>71</v>
      </c>
      <c r="E4373" t="n">
        <v>594</v>
      </c>
      <c r="F4373" s="9" t="n">
        <v>451.25</v>
      </c>
    </row>
    <row r="4374">
      <c r="A4374" t="n">
        <v>552472</v>
      </c>
      <c r="B4374" s="12" t="n">
        <v>40672</v>
      </c>
      <c r="C4374" t="n">
        <v>16503</v>
      </c>
      <c r="D4374" t="n">
        <v>16</v>
      </c>
      <c r="E4374" t="n">
        <v>108</v>
      </c>
      <c r="F4374" s="9" t="n">
        <v>251.6</v>
      </c>
    </row>
    <row r="4375">
      <c r="A4375" t="n">
        <v>552479</v>
      </c>
      <c r="B4375" s="12" t="n">
        <v>40672</v>
      </c>
      <c r="C4375" t="n">
        <v>12821</v>
      </c>
      <c r="D4375" t="n">
        <v>6</v>
      </c>
      <c r="E4375" t="n">
        <v>70</v>
      </c>
      <c r="F4375" s="9" t="n">
        <v>92.72</v>
      </c>
    </row>
    <row r="4376">
      <c r="A4376" t="n">
        <v>552491</v>
      </c>
      <c r="B4376" s="12" t="n">
        <v>40672</v>
      </c>
      <c r="C4376" t="n">
        <v>17033</v>
      </c>
      <c r="D4376" t="n">
        <v>6</v>
      </c>
      <c r="E4376" t="n">
        <v>66</v>
      </c>
      <c r="F4376" s="9" t="n">
        <v>300.3</v>
      </c>
    </row>
    <row r="4377">
      <c r="A4377" t="n">
        <v>552492</v>
      </c>
      <c r="B4377" s="12" t="n">
        <v>40672</v>
      </c>
      <c r="C4377" t="n">
        <v>12888</v>
      </c>
      <c r="D4377" t="n">
        <v>1</v>
      </c>
      <c r="E4377" t="n">
        <v>24</v>
      </c>
      <c r="F4377" s="9" t="n">
        <v>81.36</v>
      </c>
    </row>
    <row r="4378">
      <c r="A4378" t="n">
        <v>552521</v>
      </c>
      <c r="B4378" s="12" t="n">
        <v>40672</v>
      </c>
      <c r="C4378" t="n">
        <v>16668</v>
      </c>
      <c r="D4378" t="n">
        <v>5</v>
      </c>
      <c r="E4378" t="n">
        <v>48</v>
      </c>
      <c r="F4378" s="9" t="n">
        <v>71.81999999999999</v>
      </c>
    </row>
    <row r="4379">
      <c r="A4379" t="n">
        <v>552523</v>
      </c>
      <c r="B4379" s="12" t="n">
        <v>40672</v>
      </c>
      <c r="C4379" t="n">
        <v>15797</v>
      </c>
      <c r="D4379" t="n">
        <v>1</v>
      </c>
      <c r="E4379" t="n">
        <v>200</v>
      </c>
      <c r="F4379" s="9" t="n">
        <v>330</v>
      </c>
    </row>
    <row r="4380">
      <c r="A4380" t="n">
        <v>552526</v>
      </c>
      <c r="B4380" s="12" t="n">
        <v>40672</v>
      </c>
      <c r="C4380" t="n">
        <v>17576</v>
      </c>
      <c r="D4380" t="n">
        <v>17</v>
      </c>
      <c r="E4380" t="n">
        <v>89</v>
      </c>
      <c r="F4380" s="9" t="n">
        <v>147.15</v>
      </c>
    </row>
    <row r="4381">
      <c r="A4381" t="n">
        <v>552528</v>
      </c>
      <c r="B4381" s="12" t="n">
        <v>40672</v>
      </c>
      <c r="C4381" t="n">
        <v>17218</v>
      </c>
      <c r="D4381" t="n">
        <v>19</v>
      </c>
      <c r="E4381" t="n">
        <v>110</v>
      </c>
      <c r="F4381" s="9" t="n">
        <v>172.95</v>
      </c>
    </row>
    <row r="4382">
      <c r="A4382" t="n">
        <v>552529</v>
      </c>
      <c r="B4382" s="12" t="n">
        <v>40672</v>
      </c>
      <c r="C4382" t="n">
        <v>14541</v>
      </c>
      <c r="D4382" t="n">
        <v>2</v>
      </c>
      <c r="E4382" t="n">
        <v>26</v>
      </c>
      <c r="F4382" s="9" t="n">
        <v>38.3</v>
      </c>
    </row>
    <row r="4383">
      <c r="A4383" t="n">
        <v>552530</v>
      </c>
      <c r="B4383" s="12" t="n">
        <v>40673</v>
      </c>
      <c r="C4383" t="n">
        <v>13055</v>
      </c>
      <c r="D4383" t="n">
        <v>22</v>
      </c>
      <c r="E4383" t="n">
        <v>252</v>
      </c>
      <c r="F4383" s="9" t="n">
        <v>344.86</v>
      </c>
    </row>
    <row r="4384">
      <c r="A4384" t="n">
        <v>552531</v>
      </c>
      <c r="B4384" s="12" t="n">
        <v>40673</v>
      </c>
      <c r="C4384" t="n">
        <v>13742</v>
      </c>
      <c r="D4384" t="n">
        <v>10</v>
      </c>
      <c r="E4384" t="n">
        <v>89</v>
      </c>
      <c r="F4384" s="9" t="n">
        <v>298.43</v>
      </c>
    </row>
    <row r="4385">
      <c r="A4385" t="n">
        <v>552532</v>
      </c>
      <c r="B4385" s="12" t="n">
        <v>40673</v>
      </c>
      <c r="C4385" t="n">
        <v>15615</v>
      </c>
      <c r="D4385" t="n">
        <v>24</v>
      </c>
      <c r="E4385" t="n">
        <v>279</v>
      </c>
      <c r="F4385" s="9" t="n">
        <v>521.49</v>
      </c>
    </row>
    <row r="4386">
      <c r="A4386" t="n">
        <v>552533</v>
      </c>
      <c r="B4386" s="12" t="n">
        <v>40673</v>
      </c>
      <c r="C4386" t="n">
        <v>13767</v>
      </c>
      <c r="D4386" t="n">
        <v>13</v>
      </c>
      <c r="E4386" t="n">
        <v>217</v>
      </c>
      <c r="F4386" s="9" t="n">
        <v>456.55</v>
      </c>
    </row>
    <row r="4387">
      <c r="A4387" t="n">
        <v>552536</v>
      </c>
      <c r="B4387" s="12" t="n">
        <v>40673</v>
      </c>
      <c r="C4387" t="n">
        <v>14209</v>
      </c>
      <c r="D4387" t="n">
        <v>18</v>
      </c>
      <c r="E4387" t="n">
        <v>154</v>
      </c>
      <c r="F4387" s="9" t="n">
        <v>314.6</v>
      </c>
    </row>
    <row r="4388">
      <c r="A4388" t="n">
        <v>552537</v>
      </c>
      <c r="B4388" s="12" t="n">
        <v>40673</v>
      </c>
      <c r="C4388" t="n">
        <v>17315</v>
      </c>
      <c r="D4388" t="n">
        <v>11</v>
      </c>
      <c r="E4388" t="n">
        <v>146</v>
      </c>
      <c r="F4388" s="9" t="n">
        <v>111.03</v>
      </c>
    </row>
    <row r="4389">
      <c r="A4389" t="n">
        <v>552538</v>
      </c>
      <c r="B4389" s="12" t="n">
        <v>40673</v>
      </c>
      <c r="C4389" t="n">
        <v>13692</v>
      </c>
      <c r="D4389" t="n">
        <v>1</v>
      </c>
      <c r="E4389" t="n">
        <v>1</v>
      </c>
      <c r="F4389" s="9" t="n">
        <v>14.95</v>
      </c>
    </row>
    <row r="4390">
      <c r="A4390" t="n">
        <v>552542</v>
      </c>
      <c r="B4390" s="12" t="n">
        <v>40673</v>
      </c>
      <c r="C4390" t="n">
        <v>16841</v>
      </c>
      <c r="D4390" t="n">
        <v>18</v>
      </c>
      <c r="E4390" t="n">
        <v>232</v>
      </c>
      <c r="F4390" s="9" t="n">
        <v>319.12</v>
      </c>
    </row>
    <row r="4391">
      <c r="A4391" t="n">
        <v>552544</v>
      </c>
      <c r="B4391" s="12" t="n">
        <v>40673</v>
      </c>
      <c r="C4391" t="n">
        <v>13320</v>
      </c>
      <c r="D4391" t="n">
        <v>24</v>
      </c>
      <c r="E4391" t="n">
        <v>320</v>
      </c>
      <c r="F4391" s="9" t="n">
        <v>319.81</v>
      </c>
    </row>
    <row r="4392">
      <c r="A4392" t="n">
        <v>552545</v>
      </c>
      <c r="B4392" s="12" t="n">
        <v>40673</v>
      </c>
      <c r="C4392" t="n">
        <v>13320</v>
      </c>
      <c r="D4392" t="n">
        <v>12</v>
      </c>
      <c r="E4392" t="n">
        <v>106</v>
      </c>
      <c r="F4392" s="9" t="n">
        <v>188.8</v>
      </c>
    </row>
    <row r="4393">
      <c r="A4393" t="n">
        <v>552547</v>
      </c>
      <c r="B4393" s="12" t="n">
        <v>40673</v>
      </c>
      <c r="C4393" t="n">
        <v>13098</v>
      </c>
      <c r="D4393" t="n">
        <v>33</v>
      </c>
      <c r="E4393" t="n">
        <v>590</v>
      </c>
      <c r="F4393" s="9" t="n">
        <v>1077.4</v>
      </c>
    </row>
    <row r="4394">
      <c r="A4394" t="n">
        <v>552548</v>
      </c>
      <c r="B4394" s="12" t="n">
        <v>40673</v>
      </c>
      <c r="C4394" t="n">
        <v>16357</v>
      </c>
      <c r="D4394" t="n">
        <v>7</v>
      </c>
      <c r="E4394" t="n">
        <v>22</v>
      </c>
      <c r="F4394" s="9" t="n">
        <v>137.9</v>
      </c>
    </row>
    <row r="4395">
      <c r="A4395" t="n">
        <v>552550</v>
      </c>
      <c r="B4395" s="12" t="n">
        <v>40673</v>
      </c>
      <c r="C4395" t="n">
        <v>13881</v>
      </c>
      <c r="D4395" t="n">
        <v>17</v>
      </c>
      <c r="E4395" t="n">
        <v>1006</v>
      </c>
      <c r="F4395" s="9" t="n">
        <v>1560.34</v>
      </c>
    </row>
    <row r="4396">
      <c r="A4396" t="n">
        <v>552551</v>
      </c>
      <c r="B4396" s="12" t="n">
        <v>40673</v>
      </c>
      <c r="C4396" t="n">
        <v>15433</v>
      </c>
      <c r="D4396" t="n">
        <v>11</v>
      </c>
      <c r="E4396" t="n">
        <v>118</v>
      </c>
      <c r="F4396" s="9" t="n">
        <v>160.66</v>
      </c>
    </row>
    <row r="4397">
      <c r="A4397" t="n">
        <v>552554</v>
      </c>
      <c r="B4397" s="12" t="n">
        <v>40673</v>
      </c>
      <c r="C4397" t="n">
        <v>12843</v>
      </c>
      <c r="D4397" t="n">
        <v>33</v>
      </c>
      <c r="E4397" t="n">
        <v>152</v>
      </c>
      <c r="F4397" s="9" t="n">
        <v>319.51</v>
      </c>
    </row>
    <row r="4398">
      <c r="A4398" t="n">
        <v>552555</v>
      </c>
      <c r="B4398" s="12" t="n">
        <v>40673</v>
      </c>
      <c r="C4398" t="n">
        <v>18242</v>
      </c>
      <c r="D4398" t="n">
        <v>9</v>
      </c>
      <c r="E4398" t="n">
        <v>118</v>
      </c>
      <c r="F4398" s="9" t="n">
        <v>314.26</v>
      </c>
    </row>
    <row r="4399">
      <c r="A4399" t="n">
        <v>552557</v>
      </c>
      <c r="B4399" s="12" t="n">
        <v>40673</v>
      </c>
      <c r="C4399" t="n">
        <v>16696</v>
      </c>
      <c r="D4399" t="n">
        <v>6</v>
      </c>
      <c r="E4399" t="n">
        <v>90</v>
      </c>
      <c r="F4399" s="9" t="n">
        <v>404.7</v>
      </c>
    </row>
    <row r="4400">
      <c r="A4400" t="n">
        <v>552558</v>
      </c>
      <c r="B4400" s="12" t="n">
        <v>40673</v>
      </c>
      <c r="C4400" t="n">
        <v>14766</v>
      </c>
      <c r="D4400" t="n">
        <v>22</v>
      </c>
      <c r="E4400" t="n">
        <v>203</v>
      </c>
      <c r="F4400" s="9" t="n">
        <v>357.15</v>
      </c>
    </row>
    <row r="4401">
      <c r="A4401" t="n">
        <v>552559</v>
      </c>
      <c r="B4401" s="12" t="n">
        <v>40673</v>
      </c>
      <c r="C4401" t="n">
        <v>15865</v>
      </c>
      <c r="D4401" t="n">
        <v>16</v>
      </c>
      <c r="E4401" t="n">
        <v>178</v>
      </c>
      <c r="F4401" s="9" t="n">
        <v>313.93</v>
      </c>
    </row>
    <row r="4402">
      <c r="A4402" t="n">
        <v>552560</v>
      </c>
      <c r="B4402" s="12" t="n">
        <v>40673</v>
      </c>
      <c r="C4402" t="n">
        <v>17581</v>
      </c>
      <c r="D4402" t="n">
        <v>30</v>
      </c>
      <c r="E4402" t="n">
        <v>364</v>
      </c>
      <c r="F4402" s="9" t="n">
        <v>791.33</v>
      </c>
    </row>
    <row r="4403">
      <c r="A4403" t="n">
        <v>552561</v>
      </c>
      <c r="B4403" s="12" t="n">
        <v>40673</v>
      </c>
      <c r="C4403" t="n">
        <v>17581</v>
      </c>
      <c r="D4403" t="n">
        <v>1</v>
      </c>
      <c r="E4403" t="n">
        <v>9</v>
      </c>
      <c r="F4403" s="9" t="n">
        <v>44.55</v>
      </c>
    </row>
    <row r="4404">
      <c r="A4404" t="n">
        <v>552562</v>
      </c>
      <c r="B4404" s="12" t="n">
        <v>40673</v>
      </c>
      <c r="C4404" t="n">
        <v>17581</v>
      </c>
      <c r="D4404" t="n">
        <v>15</v>
      </c>
      <c r="E4404" t="n">
        <v>158</v>
      </c>
      <c r="F4404" s="9" t="n">
        <v>323.7</v>
      </c>
    </row>
    <row r="4405">
      <c r="A4405" t="n">
        <v>552563</v>
      </c>
      <c r="B4405" s="12" t="n">
        <v>40673</v>
      </c>
      <c r="C4405" t="n">
        <v>17597</v>
      </c>
      <c r="D4405" t="n">
        <v>55</v>
      </c>
      <c r="E4405" t="n">
        <v>1176</v>
      </c>
      <c r="F4405" s="9" t="n">
        <v>2044.37</v>
      </c>
    </row>
    <row r="4406">
      <c r="A4406" t="n">
        <v>552565</v>
      </c>
      <c r="B4406" s="12" t="n">
        <v>40673</v>
      </c>
      <c r="C4406" t="n">
        <v>15381</v>
      </c>
      <c r="D4406" t="n">
        <v>1</v>
      </c>
      <c r="E4406" t="n">
        <v>9</v>
      </c>
      <c r="F4406" s="9" t="n">
        <v>314.55</v>
      </c>
    </row>
    <row r="4407">
      <c r="A4407" t="n">
        <v>552566</v>
      </c>
      <c r="B4407" s="12" t="n">
        <v>40673</v>
      </c>
      <c r="C4407" t="n">
        <v>13694</v>
      </c>
      <c r="D4407" t="n">
        <v>2</v>
      </c>
      <c r="E4407" t="n">
        <v>400</v>
      </c>
      <c r="F4407" s="9" t="n">
        <v>716</v>
      </c>
    </row>
    <row r="4408">
      <c r="A4408" t="n">
        <v>552567</v>
      </c>
      <c r="B4408" s="12" t="n">
        <v>40673</v>
      </c>
      <c r="C4408" t="n">
        <v>12971</v>
      </c>
      <c r="D4408" t="n">
        <v>3</v>
      </c>
      <c r="E4408" t="n">
        <v>28</v>
      </c>
      <c r="F4408" s="9" t="n">
        <v>77.2</v>
      </c>
    </row>
    <row r="4409">
      <c r="A4409" t="n">
        <v>552571</v>
      </c>
      <c r="B4409" s="12" t="n">
        <v>40673</v>
      </c>
      <c r="C4409" t="n">
        <v>14688</v>
      </c>
      <c r="D4409" t="n">
        <v>20</v>
      </c>
      <c r="E4409" t="n">
        <v>199</v>
      </c>
      <c r="F4409" s="9" t="n">
        <v>340.05</v>
      </c>
    </row>
    <row r="4410">
      <c r="A4410" t="n">
        <v>552572</v>
      </c>
      <c r="B4410" s="12" t="n">
        <v>40673</v>
      </c>
      <c r="C4410" t="n">
        <v>14680</v>
      </c>
      <c r="D4410" t="n">
        <v>21</v>
      </c>
      <c r="E4410" t="n">
        <v>1558</v>
      </c>
      <c r="F4410" s="9" t="n">
        <v>2944.7</v>
      </c>
    </row>
    <row r="4411">
      <c r="A4411" t="n">
        <v>552573</v>
      </c>
      <c r="B4411" s="12" t="n">
        <v>40673</v>
      </c>
      <c r="C4411" t="n">
        <v>16306</v>
      </c>
      <c r="D4411" t="n">
        <v>3</v>
      </c>
      <c r="E4411" t="n">
        <v>22</v>
      </c>
      <c r="F4411" s="9" t="n">
        <v>37.8</v>
      </c>
    </row>
    <row r="4412">
      <c r="A4412" t="n">
        <v>552574</v>
      </c>
      <c r="B4412" s="12" t="n">
        <v>40673</v>
      </c>
      <c r="C4412" t="n">
        <v>15311</v>
      </c>
      <c r="D4412" t="n">
        <v>44</v>
      </c>
      <c r="E4412" t="n">
        <v>2023</v>
      </c>
      <c r="F4412" s="9" t="n">
        <v>2764.29</v>
      </c>
    </row>
    <row r="4413">
      <c r="A4413" t="n">
        <v>552575</v>
      </c>
      <c r="B4413" s="12" t="n">
        <v>40673</v>
      </c>
      <c r="C4413" t="n">
        <v>14397</v>
      </c>
      <c r="D4413" t="n">
        <v>11</v>
      </c>
      <c r="E4413" t="n">
        <v>184</v>
      </c>
      <c r="F4413" s="9" t="n">
        <v>165.44</v>
      </c>
    </row>
    <row r="4414">
      <c r="A4414" t="n">
        <v>552576</v>
      </c>
      <c r="B4414" s="12" t="n">
        <v>40673</v>
      </c>
      <c r="C4414" t="n">
        <v>13242</v>
      </c>
      <c r="D4414" t="n">
        <v>2</v>
      </c>
      <c r="E4414" t="n">
        <v>20</v>
      </c>
      <c r="F4414" s="9" t="n">
        <v>41.6</v>
      </c>
    </row>
    <row r="4415">
      <c r="A4415" t="n">
        <v>552577</v>
      </c>
      <c r="B4415" s="12" t="n">
        <v>40673</v>
      </c>
      <c r="C4415" t="n">
        <v>13242</v>
      </c>
      <c r="D4415" t="n">
        <v>3</v>
      </c>
      <c r="E4415" t="n">
        <v>30</v>
      </c>
      <c r="F4415" s="9" t="n">
        <v>62.4</v>
      </c>
    </row>
    <row r="4416">
      <c r="A4416" t="n">
        <v>552614</v>
      </c>
      <c r="B4416" s="12" t="n">
        <v>40673</v>
      </c>
      <c r="C4416" t="n">
        <v>14849</v>
      </c>
      <c r="D4416" t="n">
        <v>31</v>
      </c>
      <c r="E4416" t="n">
        <v>387</v>
      </c>
      <c r="F4416" s="9" t="n">
        <v>562.54</v>
      </c>
    </row>
    <row r="4417">
      <c r="A4417" t="n">
        <v>552624</v>
      </c>
      <c r="B4417" s="12" t="n">
        <v>40673</v>
      </c>
      <c r="C4417" t="n">
        <v>14505</v>
      </c>
      <c r="D4417" t="n">
        <v>65</v>
      </c>
      <c r="E4417" t="n">
        <v>222</v>
      </c>
      <c r="F4417" s="9" t="n">
        <v>647.76</v>
      </c>
    </row>
    <row r="4418">
      <c r="A4418" t="n">
        <v>552638</v>
      </c>
      <c r="B4418" s="12" t="n">
        <v>40673</v>
      </c>
      <c r="C4418" t="n">
        <v>17700</v>
      </c>
      <c r="D4418" t="n">
        <v>28</v>
      </c>
      <c r="E4418" t="n">
        <v>180</v>
      </c>
      <c r="F4418" s="9" t="n">
        <v>522.96</v>
      </c>
    </row>
    <row r="4419">
      <c r="A4419" t="n">
        <v>552639</v>
      </c>
      <c r="B4419" s="12" t="n">
        <v>40673</v>
      </c>
      <c r="C4419" t="n">
        <v>15134</v>
      </c>
      <c r="D4419" t="n">
        <v>8</v>
      </c>
      <c r="E4419" t="n">
        <v>113</v>
      </c>
      <c r="F4419" s="9" t="n">
        <v>129.35</v>
      </c>
    </row>
    <row r="4420">
      <c r="A4420" t="n">
        <v>552640</v>
      </c>
      <c r="B4420" s="12" t="n">
        <v>40673</v>
      </c>
      <c r="C4420" t="n">
        <v>17841</v>
      </c>
      <c r="D4420" t="n">
        <v>57</v>
      </c>
      <c r="E4420" t="n">
        <v>126</v>
      </c>
      <c r="F4420" s="9" t="n">
        <v>186.91</v>
      </c>
    </row>
    <row r="4421">
      <c r="A4421" t="n">
        <v>552641</v>
      </c>
      <c r="B4421" s="12" t="n">
        <v>40673</v>
      </c>
      <c r="C4421" t="n">
        <v>16525</v>
      </c>
      <c r="D4421" t="n">
        <v>11</v>
      </c>
      <c r="E4421" t="n">
        <v>518</v>
      </c>
      <c r="F4421" s="9" t="n">
        <v>653.98</v>
      </c>
    </row>
    <row r="4422">
      <c r="A4422" t="n">
        <v>552642</v>
      </c>
      <c r="B4422" s="12" t="n">
        <v>40673</v>
      </c>
      <c r="C4422" t="n">
        <v>14288</v>
      </c>
      <c r="D4422" t="n">
        <v>16</v>
      </c>
      <c r="E4422" t="n">
        <v>188</v>
      </c>
      <c r="F4422" s="9" t="n">
        <v>426.6</v>
      </c>
    </row>
    <row r="4423">
      <c r="A4423" t="n">
        <v>552643</v>
      </c>
      <c r="B4423" s="12" t="n">
        <v>40673</v>
      </c>
      <c r="C4423" t="n">
        <v>16791</v>
      </c>
      <c r="D4423" t="n">
        <v>28</v>
      </c>
      <c r="E4423" t="n">
        <v>56</v>
      </c>
      <c r="F4423" s="9" t="n">
        <v>155.35</v>
      </c>
    </row>
    <row r="4424">
      <c r="A4424" t="n">
        <v>552644</v>
      </c>
      <c r="B4424" s="12" t="n">
        <v>40673</v>
      </c>
      <c r="C4424" t="n">
        <v>15063</v>
      </c>
      <c r="D4424" t="n">
        <v>5</v>
      </c>
      <c r="E4424" t="n">
        <v>56</v>
      </c>
      <c r="F4424" s="9" t="n">
        <v>370.8</v>
      </c>
    </row>
    <row r="4425">
      <c r="A4425" t="n">
        <v>552645</v>
      </c>
      <c r="B4425" s="12" t="n">
        <v>40673</v>
      </c>
      <c r="C4425" t="n">
        <v>16791</v>
      </c>
      <c r="D4425" t="n">
        <v>1</v>
      </c>
      <c r="E4425" t="n">
        <v>8</v>
      </c>
      <c r="F4425" s="9" t="n">
        <v>13.52</v>
      </c>
    </row>
    <row r="4426">
      <c r="A4426" t="n">
        <v>552646</v>
      </c>
      <c r="B4426" s="12" t="n">
        <v>40673</v>
      </c>
      <c r="C4426" t="n">
        <v>14078</v>
      </c>
      <c r="D4426" t="n">
        <v>9</v>
      </c>
      <c r="E4426" t="n">
        <v>33</v>
      </c>
      <c r="F4426" s="9" t="n">
        <v>111.29</v>
      </c>
    </row>
    <row r="4427">
      <c r="A4427" t="n">
        <v>552647</v>
      </c>
      <c r="B4427" s="12" t="n">
        <v>40673</v>
      </c>
      <c r="C4427" t="n">
        <v>13012</v>
      </c>
      <c r="D4427" t="n">
        <v>1</v>
      </c>
      <c r="E4427" t="n">
        <v>2</v>
      </c>
      <c r="F4427" s="9" t="n">
        <v>16.5</v>
      </c>
    </row>
    <row r="4428">
      <c r="A4428" t="n">
        <v>552648</v>
      </c>
      <c r="B4428" s="12" t="n">
        <v>40673</v>
      </c>
      <c r="C4428" t="n">
        <v>17581</v>
      </c>
      <c r="D4428" t="n">
        <v>1</v>
      </c>
      <c r="E4428" t="n">
        <v>1</v>
      </c>
      <c r="F4428" s="9" t="n">
        <v>195</v>
      </c>
    </row>
    <row r="4429">
      <c r="A4429" t="n">
        <v>552651</v>
      </c>
      <c r="B4429" s="12" t="n">
        <v>40673</v>
      </c>
      <c r="C4429" t="n">
        <v>16431</v>
      </c>
      <c r="D4429" t="n">
        <v>31</v>
      </c>
      <c r="E4429" t="n">
        <v>247</v>
      </c>
      <c r="F4429" s="9" t="n">
        <v>288.68</v>
      </c>
    </row>
    <row r="4430">
      <c r="A4430" t="n">
        <v>552652</v>
      </c>
      <c r="B4430" s="12" t="n">
        <v>40673</v>
      </c>
      <c r="C4430" t="n">
        <v>14591</v>
      </c>
      <c r="D4430" t="n">
        <v>37</v>
      </c>
      <c r="E4430" t="n">
        <v>91</v>
      </c>
      <c r="F4430" s="9" t="n">
        <v>204.02</v>
      </c>
    </row>
    <row r="4431">
      <c r="A4431" t="n">
        <v>552654</v>
      </c>
      <c r="B4431" s="12" t="n">
        <v>40673</v>
      </c>
      <c r="C4431" t="n">
        <v>15756</v>
      </c>
      <c r="D4431" t="n">
        <v>47</v>
      </c>
      <c r="E4431" t="n">
        <v>60</v>
      </c>
      <c r="F4431" s="9" t="n">
        <v>120.58</v>
      </c>
    </row>
    <row r="4432">
      <c r="A4432" t="n">
        <v>552655</v>
      </c>
      <c r="B4432" s="12" t="n">
        <v>40673</v>
      </c>
      <c r="C4432" t="n">
        <v>14587</v>
      </c>
      <c r="D4432" t="n">
        <v>43</v>
      </c>
      <c r="E4432" t="n">
        <v>82</v>
      </c>
      <c r="F4432" s="9" t="n">
        <v>195.13</v>
      </c>
    </row>
    <row r="4433">
      <c r="A4433" t="n">
        <v>552657</v>
      </c>
      <c r="B4433" s="12" t="n">
        <v>40673</v>
      </c>
      <c r="C4433" t="n">
        <v>18041</v>
      </c>
      <c r="D4433" t="n">
        <v>7</v>
      </c>
      <c r="E4433" t="n">
        <v>172</v>
      </c>
      <c r="F4433" s="9" t="n">
        <v>256.16</v>
      </c>
    </row>
    <row r="4434">
      <c r="A4434" t="n">
        <v>552658</v>
      </c>
      <c r="B4434" s="12" t="n">
        <v>40673</v>
      </c>
      <c r="C4434" t="n">
        <v>14534</v>
      </c>
      <c r="D4434" t="n">
        <v>23</v>
      </c>
      <c r="E4434" t="n">
        <v>80</v>
      </c>
      <c r="F4434" s="9" t="n">
        <v>221.15</v>
      </c>
    </row>
    <row r="4435">
      <c r="A4435" t="n">
        <v>552661</v>
      </c>
      <c r="B4435" s="12" t="n">
        <v>40673</v>
      </c>
      <c r="C4435" t="n">
        <v>14051</v>
      </c>
      <c r="D4435" t="n">
        <v>5</v>
      </c>
      <c r="E4435" t="n">
        <v>62</v>
      </c>
      <c r="F4435" s="9" t="n">
        <v>300.1</v>
      </c>
    </row>
    <row r="4436">
      <c r="A4436" t="n">
        <v>552664</v>
      </c>
      <c r="B4436" s="12" t="n">
        <v>40673</v>
      </c>
      <c r="C4436" t="n">
        <v>14051</v>
      </c>
      <c r="D4436" t="n">
        <v>7</v>
      </c>
      <c r="E4436" t="n">
        <v>166</v>
      </c>
      <c r="F4436" s="9" t="n">
        <v>332.1</v>
      </c>
    </row>
    <row r="4437">
      <c r="A4437" t="n">
        <v>552669</v>
      </c>
      <c r="B4437" s="12" t="n">
        <v>40673</v>
      </c>
      <c r="C4437" t="n">
        <v>16710</v>
      </c>
      <c r="D4437" t="n">
        <v>35</v>
      </c>
      <c r="E4437" t="n">
        <v>142</v>
      </c>
      <c r="F4437" s="9" t="n">
        <v>324.76</v>
      </c>
    </row>
    <row r="4438">
      <c r="A4438" t="n">
        <v>552690</v>
      </c>
      <c r="B4438" s="12" t="n">
        <v>40673</v>
      </c>
      <c r="C4438" t="n">
        <v>16676</v>
      </c>
      <c r="D4438" t="n">
        <v>16</v>
      </c>
      <c r="E4438" t="n">
        <v>74</v>
      </c>
      <c r="F4438" s="9" t="n">
        <v>304.44</v>
      </c>
    </row>
    <row r="4439">
      <c r="A4439" t="n">
        <v>552692</v>
      </c>
      <c r="B4439" s="12" t="n">
        <v>40673</v>
      </c>
      <c r="C4439" t="n">
        <v>13990</v>
      </c>
      <c r="D4439" t="n">
        <v>16</v>
      </c>
      <c r="E4439" t="n">
        <v>190</v>
      </c>
      <c r="F4439" s="9" t="n">
        <v>311.3</v>
      </c>
    </row>
    <row r="4440">
      <c r="A4440" t="n">
        <v>552693</v>
      </c>
      <c r="B4440" s="12" t="n">
        <v>40673</v>
      </c>
      <c r="C4440" t="n">
        <v>12748</v>
      </c>
      <c r="D4440" t="n">
        <v>2</v>
      </c>
      <c r="E4440" t="n">
        <v>36</v>
      </c>
      <c r="F4440" s="9" t="n">
        <v>21.6</v>
      </c>
    </row>
    <row r="4441">
      <c r="A4441" t="n">
        <v>552694</v>
      </c>
      <c r="B4441" s="12" t="n">
        <v>40673</v>
      </c>
      <c r="C4441" t="n">
        <v>12749</v>
      </c>
      <c r="D4441" t="n">
        <v>43</v>
      </c>
      <c r="E4441" t="n">
        <v>262</v>
      </c>
      <c r="F4441" s="9" t="n">
        <v>859.1</v>
      </c>
    </row>
    <row r="4442">
      <c r="A4442" t="n">
        <v>552696</v>
      </c>
      <c r="B4442" s="12" t="n">
        <v>40673</v>
      </c>
      <c r="C4442" t="n">
        <v>13592</v>
      </c>
      <c r="D4442" t="n">
        <v>6</v>
      </c>
      <c r="E4442" t="n">
        <v>38</v>
      </c>
      <c r="F4442" s="9" t="n">
        <v>95.94</v>
      </c>
    </row>
    <row r="4443">
      <c r="A4443" t="n">
        <v>552697</v>
      </c>
      <c r="B4443" s="12" t="n">
        <v>40673</v>
      </c>
      <c r="C4443" t="n">
        <v>13695</v>
      </c>
      <c r="D4443" t="n">
        <v>2</v>
      </c>
      <c r="E4443" t="n">
        <v>20</v>
      </c>
      <c r="F4443" s="9" t="n">
        <v>54.6</v>
      </c>
    </row>
    <row r="4444">
      <c r="A4444" t="n">
        <v>552699</v>
      </c>
      <c r="B4444" s="12" t="n">
        <v>40673</v>
      </c>
      <c r="C4444" t="n">
        <v>16210</v>
      </c>
      <c r="D4444" t="n">
        <v>8</v>
      </c>
      <c r="E4444" t="n">
        <v>140</v>
      </c>
      <c r="F4444" s="9" t="n">
        <v>302.28</v>
      </c>
    </row>
    <row r="4445">
      <c r="A4445" t="n">
        <v>552703</v>
      </c>
      <c r="B4445" s="12" t="n">
        <v>40673</v>
      </c>
      <c r="C4445" t="n">
        <v>14462</v>
      </c>
      <c r="D4445" t="n">
        <v>43</v>
      </c>
      <c r="E4445" t="n">
        <v>126</v>
      </c>
      <c r="F4445" s="9" t="n">
        <v>249.19</v>
      </c>
    </row>
    <row r="4446">
      <c r="A4446" t="n">
        <v>552708</v>
      </c>
      <c r="B4446" s="12" t="n">
        <v>40673</v>
      </c>
      <c r="C4446" t="n">
        <v>13487</v>
      </c>
      <c r="D4446" t="n">
        <v>13</v>
      </c>
      <c r="E4446" t="n">
        <v>128</v>
      </c>
      <c r="F4446" s="9" t="n">
        <v>215.65</v>
      </c>
    </row>
    <row r="4447">
      <c r="A4447" t="n">
        <v>552710</v>
      </c>
      <c r="B4447" s="12" t="n">
        <v>40674</v>
      </c>
      <c r="C4447" t="n">
        <v>13098</v>
      </c>
      <c r="D4447" t="n">
        <v>42</v>
      </c>
      <c r="E4447" t="n">
        <v>1015</v>
      </c>
      <c r="F4447" s="9" t="n">
        <v>1974.06</v>
      </c>
    </row>
    <row r="4448">
      <c r="A4448" t="n">
        <v>552711</v>
      </c>
      <c r="B4448" s="12" t="n">
        <v>40674</v>
      </c>
      <c r="C4448" t="n">
        <v>16143</v>
      </c>
      <c r="D4448" t="n">
        <v>20</v>
      </c>
      <c r="E4448" t="n">
        <v>152</v>
      </c>
      <c r="F4448" s="9" t="n">
        <v>361.32</v>
      </c>
    </row>
    <row r="4449">
      <c r="A4449" t="n">
        <v>552712</v>
      </c>
      <c r="B4449" s="12" t="n">
        <v>40674</v>
      </c>
      <c r="C4449" t="n">
        <v>17634</v>
      </c>
      <c r="D4449" t="n">
        <v>13</v>
      </c>
      <c r="E4449" t="n">
        <v>71</v>
      </c>
      <c r="F4449" s="9" t="n">
        <v>237.05</v>
      </c>
    </row>
    <row r="4450">
      <c r="A4450" t="n">
        <v>552714</v>
      </c>
      <c r="B4450" s="12" t="n">
        <v>40674</v>
      </c>
      <c r="C4450" t="n">
        <v>17164</v>
      </c>
      <c r="D4450" t="n">
        <v>18</v>
      </c>
      <c r="E4450" t="n">
        <v>175</v>
      </c>
      <c r="F4450" s="9" t="n">
        <v>316.09</v>
      </c>
    </row>
    <row r="4451">
      <c r="A4451" t="n">
        <v>552715</v>
      </c>
      <c r="B4451" s="12" t="n">
        <v>40674</v>
      </c>
      <c r="C4451" t="n">
        <v>12921</v>
      </c>
      <c r="D4451" t="n">
        <v>17</v>
      </c>
      <c r="E4451" t="n">
        <v>146</v>
      </c>
      <c r="F4451" s="9" t="n">
        <v>305.26</v>
      </c>
    </row>
    <row r="4452">
      <c r="A4452" t="n">
        <v>552716</v>
      </c>
      <c r="B4452" s="12" t="n">
        <v>40674</v>
      </c>
      <c r="C4452" t="n">
        <v>12921</v>
      </c>
      <c r="D4452" t="n">
        <v>1</v>
      </c>
      <c r="E4452" t="n">
        <v>6</v>
      </c>
      <c r="F4452" s="9" t="n">
        <v>24.9</v>
      </c>
    </row>
    <row r="4453">
      <c r="A4453" t="n">
        <v>552721</v>
      </c>
      <c r="B4453" s="12" t="n">
        <v>40674</v>
      </c>
      <c r="C4453" t="n">
        <v>14691</v>
      </c>
      <c r="D4453" t="n">
        <v>17</v>
      </c>
      <c r="E4453" t="n">
        <v>162</v>
      </c>
      <c r="F4453" s="9" t="n">
        <v>439.6</v>
      </c>
    </row>
    <row r="4454">
      <c r="A4454" t="n">
        <v>552723</v>
      </c>
      <c r="B4454" s="12" t="n">
        <v>40674</v>
      </c>
      <c r="C4454" t="n">
        <v>16229</v>
      </c>
      <c r="D4454" t="n">
        <v>12</v>
      </c>
      <c r="E4454" t="n">
        <v>92</v>
      </c>
      <c r="F4454" s="9" t="n">
        <v>358.2</v>
      </c>
    </row>
    <row r="4455">
      <c r="A4455" t="n">
        <v>552724</v>
      </c>
      <c r="B4455" s="12" t="n">
        <v>40674</v>
      </c>
      <c r="C4455" t="n">
        <v>13418</v>
      </c>
      <c r="D4455" t="n">
        <v>31</v>
      </c>
      <c r="E4455" t="n">
        <v>354</v>
      </c>
      <c r="F4455" s="9" t="n">
        <v>879.92</v>
      </c>
    </row>
    <row r="4456">
      <c r="A4456" t="n">
        <v>552725</v>
      </c>
      <c r="B4456" s="12" t="n">
        <v>40674</v>
      </c>
      <c r="C4456" t="n">
        <v>13418</v>
      </c>
      <c r="D4456" t="n">
        <v>4</v>
      </c>
      <c r="E4456" t="n">
        <v>40</v>
      </c>
      <c r="F4456" s="9" t="n">
        <v>72</v>
      </c>
    </row>
    <row r="4457">
      <c r="A4457" t="n">
        <v>552726</v>
      </c>
      <c r="B4457" s="12" t="n">
        <v>40674</v>
      </c>
      <c r="C4457" t="n">
        <v>14920</v>
      </c>
      <c r="D4457" t="n">
        <v>24</v>
      </c>
      <c r="E4457" t="n">
        <v>217</v>
      </c>
      <c r="F4457" s="9" t="n">
        <v>405.53</v>
      </c>
    </row>
    <row r="4458">
      <c r="A4458" t="n">
        <v>552727</v>
      </c>
      <c r="B4458" s="12" t="n">
        <v>40674</v>
      </c>
      <c r="C4458" t="n">
        <v>14920</v>
      </c>
      <c r="D4458" t="n">
        <v>33</v>
      </c>
      <c r="E4458" t="n">
        <v>292</v>
      </c>
      <c r="F4458" s="9" t="n">
        <v>572.24</v>
      </c>
    </row>
    <row r="4459">
      <c r="A4459" t="n">
        <v>552728</v>
      </c>
      <c r="B4459" s="12" t="n">
        <v>40674</v>
      </c>
      <c r="C4459" t="n">
        <v>13089</v>
      </c>
      <c r="D4459" t="n">
        <v>3</v>
      </c>
      <c r="E4459" t="n">
        <v>292</v>
      </c>
      <c r="F4459" s="9" t="n">
        <v>765.4</v>
      </c>
    </row>
    <row r="4460">
      <c r="A4460" t="n">
        <v>552729</v>
      </c>
      <c r="B4460" s="12" t="n">
        <v>40674</v>
      </c>
      <c r="C4460" t="n">
        <v>13089</v>
      </c>
      <c r="D4460" t="n">
        <v>2</v>
      </c>
      <c r="E4460" t="n">
        <v>24</v>
      </c>
      <c r="F4460" s="9" t="n">
        <v>39.6</v>
      </c>
    </row>
    <row r="4461">
      <c r="A4461" t="n">
        <v>552730</v>
      </c>
      <c r="B4461" s="12" t="n">
        <v>40674</v>
      </c>
      <c r="C4461" t="n">
        <v>16837</v>
      </c>
      <c r="D4461" t="n">
        <v>30</v>
      </c>
      <c r="E4461" t="n">
        <v>260</v>
      </c>
      <c r="F4461" s="9" t="n">
        <v>519.6</v>
      </c>
    </row>
    <row r="4462">
      <c r="A4462" t="n">
        <v>552732</v>
      </c>
      <c r="B4462" s="12" t="n">
        <v>40674</v>
      </c>
      <c r="C4462" t="n">
        <v>17428</v>
      </c>
      <c r="D4462" t="n">
        <v>9</v>
      </c>
      <c r="E4462" t="n">
        <v>361</v>
      </c>
      <c r="F4462" s="9" t="n">
        <v>590.95</v>
      </c>
    </row>
    <row r="4463">
      <c r="A4463" t="n">
        <v>552734</v>
      </c>
      <c r="B4463" s="12" t="n">
        <v>40674</v>
      </c>
      <c r="C4463" t="n">
        <v>17428</v>
      </c>
      <c r="D4463" t="n">
        <v>26</v>
      </c>
      <c r="E4463" t="n">
        <v>824</v>
      </c>
      <c r="F4463" s="9" t="n">
        <v>1160.67</v>
      </c>
    </row>
    <row r="4464">
      <c r="A4464" t="n">
        <v>552735</v>
      </c>
      <c r="B4464" s="12" t="n">
        <v>40674</v>
      </c>
      <c r="C4464" t="n">
        <v>17428</v>
      </c>
      <c r="D4464" t="n">
        <v>8</v>
      </c>
      <c r="E4464" t="n">
        <v>310</v>
      </c>
      <c r="F4464" s="9" t="n">
        <v>360.04</v>
      </c>
    </row>
    <row r="4465">
      <c r="A4465" t="n">
        <v>552764</v>
      </c>
      <c r="B4465" s="12" t="n">
        <v>40674</v>
      </c>
      <c r="C4465" t="n">
        <v>17489</v>
      </c>
      <c r="D4465" t="n">
        <v>16</v>
      </c>
      <c r="E4465" t="n">
        <v>232</v>
      </c>
      <c r="F4465" s="9" t="n">
        <v>208.56</v>
      </c>
    </row>
    <row r="4466">
      <c r="A4466" t="n">
        <v>552769</v>
      </c>
      <c r="B4466" s="12" t="n">
        <v>40674</v>
      </c>
      <c r="C4466" t="n">
        <v>16241</v>
      </c>
      <c r="D4466" t="n">
        <v>51</v>
      </c>
      <c r="E4466" t="n">
        <v>88</v>
      </c>
      <c r="F4466" s="9" t="n">
        <v>166.66</v>
      </c>
    </row>
    <row r="4467">
      <c r="A4467" t="n">
        <v>552770</v>
      </c>
      <c r="B4467" s="12" t="n">
        <v>40674</v>
      </c>
      <c r="C4467" t="n">
        <v>13404</v>
      </c>
      <c r="D4467" t="n">
        <v>9</v>
      </c>
      <c r="E4467" t="n">
        <v>99</v>
      </c>
      <c r="F4467" s="9" t="n">
        <v>217.81</v>
      </c>
    </row>
    <row r="4468">
      <c r="A4468" t="n">
        <v>552779</v>
      </c>
      <c r="B4468" s="12" t="n">
        <v>40674</v>
      </c>
      <c r="C4468" t="n">
        <v>13013</v>
      </c>
      <c r="D4468" t="n">
        <v>9</v>
      </c>
      <c r="E4468" t="n">
        <v>77</v>
      </c>
      <c r="F4468" s="9" t="n">
        <v>194.63</v>
      </c>
    </row>
    <row r="4469">
      <c r="A4469" t="n">
        <v>552786</v>
      </c>
      <c r="B4469" s="12" t="n">
        <v>40674</v>
      </c>
      <c r="C4469" t="n">
        <v>16029</v>
      </c>
      <c r="D4469" t="n">
        <v>7</v>
      </c>
      <c r="E4469" t="n">
        <v>432</v>
      </c>
      <c r="F4469" s="9" t="n">
        <v>1024.8</v>
      </c>
    </row>
    <row r="4470">
      <c r="A4470" t="n">
        <v>552789</v>
      </c>
      <c r="B4470" s="12" t="n">
        <v>40674</v>
      </c>
      <c r="C4470" t="n">
        <v>16029</v>
      </c>
      <c r="D4470" t="n">
        <v>1</v>
      </c>
      <c r="E4470" t="n">
        <v>48</v>
      </c>
      <c r="F4470" s="9" t="n">
        <v>237.6</v>
      </c>
    </row>
    <row r="4471">
      <c r="A4471" t="n">
        <v>552802</v>
      </c>
      <c r="B4471" s="12" t="n">
        <v>40674</v>
      </c>
      <c r="C4471" t="n">
        <v>16115</v>
      </c>
      <c r="D4471" t="n">
        <v>25</v>
      </c>
      <c r="E4471" t="n">
        <v>110</v>
      </c>
      <c r="F4471" s="9" t="n">
        <v>166.94</v>
      </c>
    </row>
    <row r="4472">
      <c r="A4472" t="n">
        <v>552803</v>
      </c>
      <c r="B4472" s="12" t="n">
        <v>40674</v>
      </c>
      <c r="C4472" t="n">
        <v>14573</v>
      </c>
      <c r="D4472" t="n">
        <v>43</v>
      </c>
      <c r="E4472" t="n">
        <v>159</v>
      </c>
      <c r="F4472" s="9" t="n">
        <v>309.16</v>
      </c>
    </row>
    <row r="4473">
      <c r="A4473" t="n">
        <v>552804</v>
      </c>
      <c r="B4473" s="12" t="n">
        <v>40674</v>
      </c>
      <c r="C4473" t="n">
        <v>15615</v>
      </c>
      <c r="D4473" t="n">
        <v>20</v>
      </c>
      <c r="E4473" t="n">
        <v>159</v>
      </c>
      <c r="F4473" s="9" t="n">
        <v>396.77</v>
      </c>
    </row>
    <row r="4474">
      <c r="A4474" t="n">
        <v>552806</v>
      </c>
      <c r="B4474" s="12" t="n">
        <v>40674</v>
      </c>
      <c r="C4474" t="n">
        <v>15729</v>
      </c>
      <c r="D4474" t="n">
        <v>5</v>
      </c>
      <c r="E4474" t="n">
        <v>28</v>
      </c>
      <c r="F4474" s="9" t="n">
        <v>85</v>
      </c>
    </row>
    <row r="4475">
      <c r="A4475" t="n">
        <v>552811</v>
      </c>
      <c r="B4475" s="12" t="n">
        <v>40674</v>
      </c>
      <c r="C4475" t="n">
        <v>17677</v>
      </c>
      <c r="D4475" t="n">
        <v>23</v>
      </c>
      <c r="E4475" t="n">
        <v>995</v>
      </c>
      <c r="F4475" s="9" t="n">
        <v>1798.33</v>
      </c>
    </row>
    <row r="4476">
      <c r="A4476" t="n">
        <v>552813</v>
      </c>
      <c r="B4476" s="12" t="n">
        <v>40674</v>
      </c>
      <c r="C4476" t="n">
        <v>15079</v>
      </c>
      <c r="D4476" t="n">
        <v>19</v>
      </c>
      <c r="E4476" t="n">
        <v>107</v>
      </c>
      <c r="F4476" s="9" t="n">
        <v>314.47</v>
      </c>
    </row>
    <row r="4477">
      <c r="A4477" t="n">
        <v>552814</v>
      </c>
      <c r="B4477" s="12" t="n">
        <v>40674</v>
      </c>
      <c r="C4477" t="n">
        <v>15079</v>
      </c>
      <c r="D4477" t="n">
        <v>1</v>
      </c>
      <c r="E4477" t="n">
        <v>2</v>
      </c>
      <c r="F4477" s="9" t="n">
        <v>71.90000000000001</v>
      </c>
    </row>
    <row r="4478">
      <c r="A4478" t="n">
        <v>552815</v>
      </c>
      <c r="B4478" s="12" t="n">
        <v>40674</v>
      </c>
      <c r="C4478" t="n">
        <v>17677</v>
      </c>
      <c r="D4478" t="n">
        <v>1</v>
      </c>
      <c r="E4478" t="n">
        <v>1</v>
      </c>
      <c r="F4478" s="9" t="n">
        <v>16.95</v>
      </c>
    </row>
    <row r="4479">
      <c r="A4479" t="n">
        <v>552816</v>
      </c>
      <c r="B4479" s="12" t="n">
        <v>40674</v>
      </c>
      <c r="C4479" t="n">
        <v>15521</v>
      </c>
      <c r="D4479" t="n">
        <v>49</v>
      </c>
      <c r="E4479" t="n">
        <v>156</v>
      </c>
      <c r="F4479" s="9" t="n">
        <v>258.4</v>
      </c>
    </row>
    <row r="4480">
      <c r="A4480" t="n">
        <v>552817</v>
      </c>
      <c r="B4480" s="12" t="n">
        <v>40674</v>
      </c>
      <c r="C4480" t="n">
        <v>13136</v>
      </c>
      <c r="D4480" t="n">
        <v>30</v>
      </c>
      <c r="E4480" t="n">
        <v>276</v>
      </c>
      <c r="F4480" s="9" t="n">
        <v>574.46</v>
      </c>
    </row>
    <row r="4481">
      <c r="A4481" t="n">
        <v>552818</v>
      </c>
      <c r="B4481" s="12" t="n">
        <v>40674</v>
      </c>
      <c r="C4481" t="n">
        <v>17770</v>
      </c>
      <c r="D4481" t="n">
        <v>3</v>
      </c>
      <c r="E4481" t="n">
        <v>14</v>
      </c>
      <c r="F4481" s="9" t="n">
        <v>102.3</v>
      </c>
    </row>
    <row r="4482">
      <c r="A4482" t="n">
        <v>552819</v>
      </c>
      <c r="B4482" s="12" t="n">
        <v>40674</v>
      </c>
      <c r="C4482" t="n">
        <v>16652</v>
      </c>
      <c r="D4482" t="n">
        <v>23</v>
      </c>
      <c r="E4482" t="n">
        <v>688</v>
      </c>
      <c r="F4482" s="9" t="n">
        <v>1440.96</v>
      </c>
    </row>
    <row r="4483">
      <c r="A4483" t="n">
        <v>552820</v>
      </c>
      <c r="B4483" s="12" t="n">
        <v>40674</v>
      </c>
      <c r="C4483" t="n">
        <v>16644</v>
      </c>
      <c r="D4483" t="n">
        <v>54</v>
      </c>
      <c r="E4483" t="n">
        <v>751</v>
      </c>
      <c r="F4483" s="9" t="n">
        <v>722.41</v>
      </c>
    </row>
    <row r="4484">
      <c r="A4484" t="n">
        <v>552821</v>
      </c>
      <c r="B4484" s="12" t="n">
        <v>40674</v>
      </c>
      <c r="C4484" t="n">
        <v>18118</v>
      </c>
      <c r="D4484" t="n">
        <v>47</v>
      </c>
      <c r="E4484" t="n">
        <v>94</v>
      </c>
      <c r="F4484" s="9" t="n">
        <v>247.47</v>
      </c>
    </row>
    <row r="4485">
      <c r="A4485" t="n">
        <v>552822</v>
      </c>
      <c r="B4485" s="12" t="n">
        <v>40674</v>
      </c>
      <c r="C4485" t="n">
        <v>15521</v>
      </c>
      <c r="D4485" t="n">
        <v>38</v>
      </c>
      <c r="E4485" t="n">
        <v>290</v>
      </c>
      <c r="F4485" s="9" t="n">
        <v>428.69</v>
      </c>
    </row>
    <row r="4486">
      <c r="A4486" t="n">
        <v>552823</v>
      </c>
      <c r="B4486" s="12" t="n">
        <v>40674</v>
      </c>
      <c r="C4486" t="n">
        <v>14731</v>
      </c>
      <c r="D4486" t="n">
        <v>24</v>
      </c>
      <c r="E4486" t="n">
        <v>86</v>
      </c>
      <c r="F4486" s="9" t="n">
        <v>127.66</v>
      </c>
    </row>
    <row r="4487">
      <c r="A4487" t="n">
        <v>552824</v>
      </c>
      <c r="B4487" s="12" t="n">
        <v>40674</v>
      </c>
      <c r="C4487" t="n">
        <v>14056</v>
      </c>
      <c r="D4487" t="n">
        <v>61</v>
      </c>
      <c r="E4487" t="n">
        <v>312</v>
      </c>
      <c r="F4487" s="9" t="n">
        <v>508.63</v>
      </c>
    </row>
    <row r="4488">
      <c r="A4488" t="n">
        <v>552825</v>
      </c>
      <c r="B4488" s="12" t="n">
        <v>40674</v>
      </c>
      <c r="C4488" t="n">
        <v>15296</v>
      </c>
      <c r="D4488" t="n">
        <v>35</v>
      </c>
      <c r="E4488" t="n">
        <v>362</v>
      </c>
      <c r="F4488" s="9" t="n">
        <v>578.48</v>
      </c>
    </row>
    <row r="4489">
      <c r="A4489" t="n">
        <v>552827</v>
      </c>
      <c r="B4489" s="12" t="n">
        <v>40674</v>
      </c>
      <c r="C4489" t="n">
        <v>18144</v>
      </c>
      <c r="D4489" t="n">
        <v>3</v>
      </c>
      <c r="E4489" t="n">
        <v>178</v>
      </c>
      <c r="F4489" s="9" t="n">
        <v>288.7</v>
      </c>
    </row>
    <row r="4490">
      <c r="A4490" t="n">
        <v>552828</v>
      </c>
      <c r="B4490" s="12" t="n">
        <v>40674</v>
      </c>
      <c r="C4490" t="n">
        <v>13662</v>
      </c>
      <c r="D4490" t="n">
        <v>17</v>
      </c>
      <c r="E4490" t="n">
        <v>178</v>
      </c>
      <c r="F4490" s="9" t="n">
        <v>288.74</v>
      </c>
    </row>
    <row r="4491">
      <c r="A4491" t="n">
        <v>552829</v>
      </c>
      <c r="B4491" s="12" t="n">
        <v>40674</v>
      </c>
      <c r="C4491" t="n">
        <v>12748</v>
      </c>
      <c r="D4491" t="n">
        <v>33</v>
      </c>
      <c r="E4491" t="n">
        <v>200</v>
      </c>
      <c r="F4491" s="9" t="n">
        <v>465.86</v>
      </c>
    </row>
    <row r="4492">
      <c r="A4492" t="n">
        <v>552830</v>
      </c>
      <c r="B4492" s="12" t="n">
        <v>40674</v>
      </c>
      <c r="C4492" t="n">
        <v>15187</v>
      </c>
      <c r="D4492" t="n">
        <v>9</v>
      </c>
      <c r="E4492" t="n">
        <v>172</v>
      </c>
      <c r="F4492" s="9" t="n">
        <v>431.6</v>
      </c>
    </row>
    <row r="4493">
      <c r="A4493" t="n">
        <v>552831</v>
      </c>
      <c r="B4493" s="12" t="n">
        <v>40674</v>
      </c>
      <c r="C4493" t="n">
        <v>13052</v>
      </c>
      <c r="D4493" t="n">
        <v>18</v>
      </c>
      <c r="E4493" t="n">
        <v>222</v>
      </c>
      <c r="F4493" s="9" t="n">
        <v>348.15</v>
      </c>
    </row>
    <row r="4494">
      <c r="A4494" t="n">
        <v>552833</v>
      </c>
      <c r="B4494" s="12" t="n">
        <v>40674</v>
      </c>
      <c r="C4494" t="n">
        <v>18133</v>
      </c>
      <c r="D4494" t="n">
        <v>1</v>
      </c>
      <c r="E4494" t="n">
        <v>1350</v>
      </c>
      <c r="F4494" s="9" t="n">
        <v>931.5</v>
      </c>
    </row>
    <row r="4495">
      <c r="A4495" t="n">
        <v>552835</v>
      </c>
      <c r="B4495" s="12" t="n">
        <v>40674</v>
      </c>
      <c r="C4495" t="n">
        <v>17664</v>
      </c>
      <c r="D4495" t="n">
        <v>23</v>
      </c>
      <c r="E4495" t="n">
        <v>409</v>
      </c>
      <c r="F4495" s="9" t="n">
        <v>326.19</v>
      </c>
    </row>
    <row r="4496">
      <c r="A4496" t="n">
        <v>552837</v>
      </c>
      <c r="B4496" s="12" t="n">
        <v>40674</v>
      </c>
      <c r="C4496" t="n">
        <v>12901</v>
      </c>
      <c r="D4496" t="n">
        <v>5</v>
      </c>
      <c r="E4496" t="n">
        <v>72</v>
      </c>
      <c r="F4496" s="9" t="n">
        <v>140.04</v>
      </c>
    </row>
    <row r="4497">
      <c r="A4497" t="n">
        <v>552838</v>
      </c>
      <c r="B4497" s="12" t="n">
        <v>40674</v>
      </c>
      <c r="C4497" t="n">
        <v>15732</v>
      </c>
      <c r="D4497" t="n">
        <v>9</v>
      </c>
      <c r="E4497" t="n">
        <v>118</v>
      </c>
      <c r="F4497" s="9" t="n">
        <v>156.02</v>
      </c>
    </row>
    <row r="4498">
      <c r="A4498" t="n">
        <v>552839</v>
      </c>
      <c r="B4498" s="12" t="n">
        <v>40674</v>
      </c>
      <c r="C4498" t="n">
        <v>14367</v>
      </c>
      <c r="D4498" t="n">
        <v>50</v>
      </c>
      <c r="E4498" t="n">
        <v>279</v>
      </c>
      <c r="F4498" s="9" t="n">
        <v>777.84</v>
      </c>
    </row>
    <row r="4499">
      <c r="A4499" t="n">
        <v>552840</v>
      </c>
      <c r="B4499" s="12" t="n">
        <v>40674</v>
      </c>
      <c r="C4499" t="n">
        <v>12901</v>
      </c>
      <c r="D4499" t="n">
        <v>2</v>
      </c>
      <c r="E4499" t="n">
        <v>116</v>
      </c>
      <c r="F4499" s="9" t="n">
        <v>36.24</v>
      </c>
    </row>
    <row r="4500">
      <c r="A4500" t="n">
        <v>552842</v>
      </c>
      <c r="B4500" s="12" t="n">
        <v>40674</v>
      </c>
      <c r="C4500" t="n">
        <v>17888</v>
      </c>
      <c r="D4500" t="n">
        <v>6</v>
      </c>
      <c r="E4500" t="n">
        <v>32</v>
      </c>
      <c r="F4500" s="9" t="n">
        <v>56.65</v>
      </c>
    </row>
    <row r="4501">
      <c r="A4501" t="n">
        <v>552843</v>
      </c>
      <c r="B4501" s="12" t="n">
        <v>40674</v>
      </c>
      <c r="C4501" t="n">
        <v>14649</v>
      </c>
      <c r="D4501" t="n">
        <v>34</v>
      </c>
      <c r="E4501" t="n">
        <v>316</v>
      </c>
      <c r="F4501" s="9" t="n">
        <v>399.67</v>
      </c>
    </row>
    <row r="4502">
      <c r="A4502" t="n">
        <v>552847</v>
      </c>
      <c r="B4502" s="12" t="n">
        <v>40674</v>
      </c>
      <c r="C4502" t="n">
        <v>14649</v>
      </c>
      <c r="D4502" t="n">
        <v>14</v>
      </c>
      <c r="E4502" t="n">
        <v>33</v>
      </c>
      <c r="F4502" s="9" t="n">
        <v>182.45</v>
      </c>
    </row>
    <row r="4503">
      <c r="A4503" t="n">
        <v>552848</v>
      </c>
      <c r="B4503" s="12" t="n">
        <v>40674</v>
      </c>
      <c r="C4503" t="n">
        <v>14367</v>
      </c>
      <c r="D4503" t="n">
        <v>3</v>
      </c>
      <c r="E4503" t="n">
        <v>21</v>
      </c>
      <c r="F4503" s="9" t="n">
        <v>61.95</v>
      </c>
    </row>
    <row r="4504">
      <c r="A4504" t="n">
        <v>552850</v>
      </c>
      <c r="B4504" s="12" t="n">
        <v>40674</v>
      </c>
      <c r="C4504" t="n">
        <v>14367</v>
      </c>
      <c r="D4504" t="n">
        <v>3</v>
      </c>
      <c r="E4504" t="n">
        <v>21</v>
      </c>
      <c r="F4504" s="9" t="n">
        <v>61.95</v>
      </c>
    </row>
    <row r="4505">
      <c r="A4505" t="n">
        <v>552852</v>
      </c>
      <c r="B4505" s="12" t="n">
        <v>40674</v>
      </c>
      <c r="C4505" t="n">
        <v>16712</v>
      </c>
      <c r="D4505" t="n">
        <v>61</v>
      </c>
      <c r="E4505" t="n">
        <v>214</v>
      </c>
      <c r="F4505" s="9" t="n">
        <v>414.5</v>
      </c>
    </row>
    <row r="4506">
      <c r="A4506" t="n">
        <v>552853</v>
      </c>
      <c r="B4506" s="12" t="n">
        <v>40674</v>
      </c>
      <c r="C4506" t="n">
        <v>16712</v>
      </c>
      <c r="D4506" t="n">
        <v>14</v>
      </c>
      <c r="E4506" t="n">
        <v>45</v>
      </c>
      <c r="F4506" s="9" t="n">
        <v>66.14</v>
      </c>
    </row>
    <row r="4507">
      <c r="A4507" t="n">
        <v>552854</v>
      </c>
      <c r="B4507" s="12" t="n">
        <v>40674</v>
      </c>
      <c r="C4507" t="n">
        <v>14748</v>
      </c>
      <c r="D4507" t="n">
        <v>19</v>
      </c>
      <c r="E4507" t="n">
        <v>279</v>
      </c>
      <c r="F4507" s="9" t="n">
        <v>300.71</v>
      </c>
    </row>
    <row r="4508">
      <c r="A4508" t="n">
        <v>552855</v>
      </c>
      <c r="B4508" s="12" t="n">
        <v>40674</v>
      </c>
      <c r="C4508" t="n">
        <v>15815</v>
      </c>
      <c r="D4508" t="n">
        <v>4</v>
      </c>
      <c r="E4508" t="n">
        <v>624</v>
      </c>
      <c r="F4508" s="9" t="n">
        <v>514.08</v>
      </c>
    </row>
    <row r="4509">
      <c r="A4509" t="n">
        <v>552859</v>
      </c>
      <c r="B4509" s="12" t="n">
        <v>40674</v>
      </c>
      <c r="C4509" t="n">
        <v>13069</v>
      </c>
      <c r="D4509" t="n">
        <v>10</v>
      </c>
      <c r="E4509" t="n">
        <v>258</v>
      </c>
      <c r="F4509" s="9" t="n">
        <v>123.52</v>
      </c>
    </row>
    <row r="4510">
      <c r="A4510" t="n">
        <v>552860</v>
      </c>
      <c r="B4510" s="12" t="n">
        <v>40674</v>
      </c>
      <c r="C4510" t="n">
        <v>17889</v>
      </c>
      <c r="D4510" t="n">
        <v>9</v>
      </c>
      <c r="E4510" t="n">
        <v>35</v>
      </c>
      <c r="F4510" s="9" t="n">
        <v>102.02</v>
      </c>
    </row>
    <row r="4511">
      <c r="A4511" t="n">
        <v>552861</v>
      </c>
      <c r="B4511" s="12" t="n">
        <v>40674</v>
      </c>
      <c r="C4511" t="n">
        <v>12748</v>
      </c>
      <c r="D4511" t="n">
        <v>4</v>
      </c>
      <c r="E4511" t="n">
        <v>8</v>
      </c>
      <c r="F4511" s="9" t="n">
        <v>27.31</v>
      </c>
    </row>
    <row r="4512">
      <c r="A4512" t="n">
        <v>552864</v>
      </c>
      <c r="B4512" s="12" t="n">
        <v>40674</v>
      </c>
      <c r="C4512" t="n">
        <v>13235</v>
      </c>
      <c r="D4512" t="n">
        <v>58</v>
      </c>
      <c r="E4512" t="n">
        <v>441</v>
      </c>
      <c r="F4512" s="9" t="n">
        <v>1031.07</v>
      </c>
    </row>
    <row r="4513">
      <c r="A4513" t="n">
        <v>552867</v>
      </c>
      <c r="B4513" s="12" t="n">
        <v>40675</v>
      </c>
      <c r="C4513" t="n">
        <v>15513</v>
      </c>
      <c r="D4513" t="n">
        <v>25</v>
      </c>
      <c r="E4513" t="n">
        <v>292</v>
      </c>
      <c r="F4513" s="9" t="n">
        <v>1105</v>
      </c>
    </row>
    <row r="4514">
      <c r="A4514" t="n">
        <v>552868</v>
      </c>
      <c r="B4514" s="12" t="n">
        <v>40675</v>
      </c>
      <c r="C4514" t="n">
        <v>15513</v>
      </c>
      <c r="D4514" t="n">
        <v>1</v>
      </c>
      <c r="E4514" t="n">
        <v>12</v>
      </c>
      <c r="F4514" s="9" t="n">
        <v>5.04</v>
      </c>
    </row>
    <row r="4515">
      <c r="A4515" t="n">
        <v>552869</v>
      </c>
      <c r="B4515" s="12" t="n">
        <v>40675</v>
      </c>
      <c r="C4515" t="n">
        <v>15106</v>
      </c>
      <c r="D4515" t="n">
        <v>27</v>
      </c>
      <c r="E4515" t="n">
        <v>302</v>
      </c>
      <c r="F4515" s="9" t="n">
        <v>367.75</v>
      </c>
    </row>
    <row r="4516">
      <c r="A4516" t="n">
        <v>552870</v>
      </c>
      <c r="B4516" s="12" t="n">
        <v>40675</v>
      </c>
      <c r="C4516" t="n">
        <v>15513</v>
      </c>
      <c r="D4516" t="n">
        <v>7</v>
      </c>
      <c r="E4516" t="n">
        <v>62</v>
      </c>
      <c r="F4516" s="9" t="n">
        <v>123.5</v>
      </c>
    </row>
    <row r="4517">
      <c r="A4517" t="n">
        <v>552872</v>
      </c>
      <c r="B4517" s="12" t="n">
        <v>40675</v>
      </c>
      <c r="C4517" t="n">
        <v>16985</v>
      </c>
      <c r="D4517" t="n">
        <v>15</v>
      </c>
      <c r="E4517" t="n">
        <v>250</v>
      </c>
      <c r="F4517" s="9" t="n">
        <v>766.9</v>
      </c>
    </row>
    <row r="4518">
      <c r="A4518" t="n">
        <v>552873</v>
      </c>
      <c r="B4518" s="12" t="n">
        <v>40675</v>
      </c>
      <c r="C4518" t="n">
        <v>16985</v>
      </c>
      <c r="D4518" t="n">
        <v>3</v>
      </c>
      <c r="E4518" t="n">
        <v>14</v>
      </c>
      <c r="F4518" s="9" t="n">
        <v>46</v>
      </c>
    </row>
    <row r="4519">
      <c r="A4519" t="n">
        <v>552877</v>
      </c>
      <c r="B4519" s="12" t="n">
        <v>40675</v>
      </c>
      <c r="C4519" t="n">
        <v>14883</v>
      </c>
      <c r="D4519" t="n">
        <v>19</v>
      </c>
      <c r="E4519" t="n">
        <v>234</v>
      </c>
      <c r="F4519" s="9" t="n">
        <v>310.56</v>
      </c>
    </row>
    <row r="4520">
      <c r="A4520" t="n">
        <v>552879</v>
      </c>
      <c r="B4520" s="12" t="n">
        <v>40675</v>
      </c>
      <c r="C4520" t="n">
        <v>12976</v>
      </c>
      <c r="D4520" t="n">
        <v>22</v>
      </c>
      <c r="E4520" t="n">
        <v>561</v>
      </c>
      <c r="F4520" s="9" t="n">
        <v>738.6</v>
      </c>
    </row>
    <row r="4521">
      <c r="A4521" t="n">
        <v>552880</v>
      </c>
      <c r="B4521" s="12" t="n">
        <v>40675</v>
      </c>
      <c r="C4521" t="n">
        <v>18245</v>
      </c>
      <c r="D4521" t="n">
        <v>29</v>
      </c>
      <c r="E4521" t="n">
        <v>330</v>
      </c>
      <c r="F4521" s="9" t="n">
        <v>340.34</v>
      </c>
    </row>
    <row r="4522">
      <c r="A4522" t="n">
        <v>552881</v>
      </c>
      <c r="B4522" s="12" t="n">
        <v>40675</v>
      </c>
      <c r="C4522" t="n">
        <v>18245</v>
      </c>
      <c r="D4522" t="n">
        <v>8</v>
      </c>
      <c r="E4522" t="n">
        <v>76</v>
      </c>
      <c r="F4522" s="9" t="n">
        <v>161.04</v>
      </c>
    </row>
    <row r="4523">
      <c r="A4523" t="n">
        <v>552886</v>
      </c>
      <c r="B4523" s="12" t="n">
        <v>40675</v>
      </c>
      <c r="C4523" t="n">
        <v>16244</v>
      </c>
      <c r="D4523" t="n">
        <v>28</v>
      </c>
      <c r="E4523" t="n">
        <v>236</v>
      </c>
      <c r="F4523" s="9" t="n">
        <v>466.12</v>
      </c>
    </row>
    <row r="4524">
      <c r="A4524" t="n">
        <v>552887</v>
      </c>
      <c r="B4524" s="12" t="n">
        <v>40675</v>
      </c>
      <c r="C4524" t="n">
        <v>13092</v>
      </c>
      <c r="D4524" t="n">
        <v>2</v>
      </c>
      <c r="E4524" t="n">
        <v>16</v>
      </c>
      <c r="F4524" s="9" t="n">
        <v>40.8</v>
      </c>
    </row>
    <row r="4525">
      <c r="A4525" t="n">
        <v>552888</v>
      </c>
      <c r="B4525" s="12" t="n">
        <v>40675</v>
      </c>
      <c r="C4525" t="n">
        <v>15061</v>
      </c>
      <c r="D4525" t="n">
        <v>13</v>
      </c>
      <c r="E4525" t="n">
        <v>1264</v>
      </c>
      <c r="F4525" s="9" t="n">
        <v>2613.36</v>
      </c>
    </row>
    <row r="4526">
      <c r="A4526" t="n">
        <v>552890</v>
      </c>
      <c r="B4526" s="12" t="n">
        <v>40675</v>
      </c>
      <c r="C4526" t="n">
        <v>14233</v>
      </c>
      <c r="D4526" t="n">
        <v>5</v>
      </c>
      <c r="E4526" t="n">
        <v>97</v>
      </c>
      <c r="F4526" s="9" t="n">
        <v>328.15</v>
      </c>
    </row>
    <row r="4527">
      <c r="A4527" t="n">
        <v>552891</v>
      </c>
      <c r="B4527" s="12" t="n">
        <v>40675</v>
      </c>
      <c r="C4527" t="n">
        <v>14681</v>
      </c>
      <c r="D4527" t="n">
        <v>5</v>
      </c>
      <c r="E4527" t="n">
        <v>48</v>
      </c>
      <c r="F4527" s="9" t="n">
        <v>393.95</v>
      </c>
    </row>
    <row r="4528">
      <c r="A4528" t="n">
        <v>552893</v>
      </c>
      <c r="B4528" s="12" t="n">
        <v>40675</v>
      </c>
      <c r="C4528" t="n">
        <v>14421</v>
      </c>
      <c r="D4528" t="n">
        <v>15</v>
      </c>
      <c r="E4528" t="n">
        <v>194</v>
      </c>
      <c r="F4528" s="9" t="n">
        <v>455.18</v>
      </c>
    </row>
    <row r="4529">
      <c r="A4529" t="n">
        <v>552894</v>
      </c>
      <c r="B4529" s="12" t="n">
        <v>40675</v>
      </c>
      <c r="C4529" t="n">
        <v>14606</v>
      </c>
      <c r="D4529" t="n">
        <v>35</v>
      </c>
      <c r="E4529" t="n">
        <v>64</v>
      </c>
      <c r="F4529" s="9" t="n">
        <v>108.94</v>
      </c>
    </row>
    <row r="4530">
      <c r="A4530" t="n">
        <v>552904</v>
      </c>
      <c r="B4530" s="12" t="n">
        <v>40675</v>
      </c>
      <c r="C4530" t="n">
        <v>16013</v>
      </c>
      <c r="D4530" t="n">
        <v>1</v>
      </c>
      <c r="E4530" t="n">
        <v>428</v>
      </c>
      <c r="F4530" s="9" t="n">
        <v>1177</v>
      </c>
    </row>
    <row r="4531">
      <c r="A4531" t="n">
        <v>552905</v>
      </c>
      <c r="B4531" s="12" t="n">
        <v>40675</v>
      </c>
      <c r="C4531" t="n">
        <v>15974</v>
      </c>
      <c r="D4531" t="n">
        <v>35</v>
      </c>
      <c r="E4531" t="n">
        <v>370</v>
      </c>
      <c r="F4531" s="9" t="n">
        <v>656.3</v>
      </c>
    </row>
    <row r="4532">
      <c r="A4532" t="n">
        <v>552945</v>
      </c>
      <c r="B4532" s="12" t="n">
        <v>40675</v>
      </c>
      <c r="C4532" t="n">
        <v>15953</v>
      </c>
      <c r="D4532" t="n">
        <v>4</v>
      </c>
      <c r="E4532" t="n">
        <v>72</v>
      </c>
      <c r="F4532" s="9" t="n">
        <v>171.92</v>
      </c>
    </row>
    <row r="4533">
      <c r="A4533" t="n">
        <v>552947</v>
      </c>
      <c r="B4533" s="12" t="n">
        <v>40675</v>
      </c>
      <c r="C4533" t="n">
        <v>16943</v>
      </c>
      <c r="D4533" t="n">
        <v>5</v>
      </c>
      <c r="E4533" t="n">
        <v>20</v>
      </c>
      <c r="F4533" s="9" t="n">
        <v>172.1</v>
      </c>
    </row>
    <row r="4534">
      <c r="A4534" t="n">
        <v>552948</v>
      </c>
      <c r="B4534" s="12" t="n">
        <v>40675</v>
      </c>
      <c r="C4534" t="n">
        <v>18136</v>
      </c>
      <c r="D4534" t="n">
        <v>14</v>
      </c>
      <c r="E4534" t="n">
        <v>118</v>
      </c>
      <c r="F4534" s="9" t="n">
        <v>311.86</v>
      </c>
    </row>
    <row r="4535">
      <c r="A4535" t="n">
        <v>552949</v>
      </c>
      <c r="B4535" s="12" t="n">
        <v>40675</v>
      </c>
      <c r="C4535" t="n">
        <v>16033</v>
      </c>
      <c r="D4535" t="n">
        <v>49</v>
      </c>
      <c r="E4535" t="n">
        <v>225</v>
      </c>
      <c r="F4535" s="9" t="n">
        <v>665.34</v>
      </c>
    </row>
    <row r="4536">
      <c r="A4536" t="n">
        <v>552950</v>
      </c>
      <c r="B4536" s="12" t="n">
        <v>40675</v>
      </c>
      <c r="C4536" t="n">
        <v>16116</v>
      </c>
      <c r="D4536" t="n">
        <v>34</v>
      </c>
      <c r="E4536" t="n">
        <v>248</v>
      </c>
      <c r="F4536" s="9" t="n">
        <v>612.78</v>
      </c>
    </row>
    <row r="4537">
      <c r="A4537" t="n">
        <v>552951</v>
      </c>
      <c r="B4537" s="12" t="n">
        <v>40675</v>
      </c>
      <c r="C4537" t="n">
        <v>14988</v>
      </c>
      <c r="D4537" t="n">
        <v>40</v>
      </c>
      <c r="E4537" t="n">
        <v>141</v>
      </c>
      <c r="F4537" s="9" t="n">
        <v>334.54</v>
      </c>
    </row>
    <row r="4538">
      <c r="A4538" t="n">
        <v>552952</v>
      </c>
      <c r="B4538" s="12" t="n">
        <v>40675</v>
      </c>
      <c r="C4538" t="n">
        <v>13837</v>
      </c>
      <c r="D4538" t="n">
        <v>10</v>
      </c>
      <c r="E4538" t="n">
        <v>121</v>
      </c>
      <c r="F4538" s="9" t="n">
        <v>157.54</v>
      </c>
    </row>
    <row r="4539">
      <c r="A4539" t="n">
        <v>552953</v>
      </c>
      <c r="B4539" s="12" t="n">
        <v>40675</v>
      </c>
      <c r="C4539" t="n">
        <v>16745</v>
      </c>
      <c r="D4539" t="n">
        <v>22</v>
      </c>
      <c r="E4539" t="n">
        <v>901</v>
      </c>
      <c r="F4539" s="9" t="n">
        <v>561.8099999999999</v>
      </c>
    </row>
    <row r="4540">
      <c r="A4540" t="n">
        <v>552954</v>
      </c>
      <c r="B4540" s="12" t="n">
        <v>40675</v>
      </c>
      <c r="C4540" t="n">
        <v>14064</v>
      </c>
      <c r="D4540" t="n">
        <v>8</v>
      </c>
      <c r="E4540" t="n">
        <v>222</v>
      </c>
      <c r="F4540" s="9" t="n">
        <v>281.66</v>
      </c>
    </row>
    <row r="4541">
      <c r="A4541" t="n">
        <v>552955</v>
      </c>
      <c r="B4541" s="12" t="n">
        <v>40675</v>
      </c>
      <c r="C4541" t="n">
        <v>13113</v>
      </c>
      <c r="D4541" t="n">
        <v>6</v>
      </c>
      <c r="E4541" t="n">
        <v>90</v>
      </c>
      <c r="F4541" s="9" t="n">
        <v>483.4</v>
      </c>
    </row>
    <row r="4542">
      <c r="A4542" t="n">
        <v>552958</v>
      </c>
      <c r="B4542" s="12" t="n">
        <v>40675</v>
      </c>
      <c r="C4542" t="n">
        <v>15498</v>
      </c>
      <c r="D4542" t="n">
        <v>15</v>
      </c>
      <c r="E4542" t="n">
        <v>152</v>
      </c>
      <c r="F4542" s="9" t="n">
        <v>463.2</v>
      </c>
    </row>
    <row r="4543">
      <c r="A4543" t="n">
        <v>552959</v>
      </c>
      <c r="B4543" s="12" t="n">
        <v>40675</v>
      </c>
      <c r="C4543" t="n">
        <v>12748</v>
      </c>
      <c r="D4543" t="n">
        <v>12</v>
      </c>
      <c r="E4543" t="n">
        <v>480</v>
      </c>
      <c r="F4543" s="9" t="n">
        <v>474.6</v>
      </c>
    </row>
    <row r="4544">
      <c r="A4544" t="n">
        <v>552960</v>
      </c>
      <c r="B4544" s="12" t="n">
        <v>40675</v>
      </c>
      <c r="C4544" t="n">
        <v>18218</v>
      </c>
      <c r="D4544" t="n">
        <v>5</v>
      </c>
      <c r="E4544" t="n">
        <v>226</v>
      </c>
      <c r="F4544" s="9" t="n">
        <v>352.7</v>
      </c>
    </row>
    <row r="4545">
      <c r="A4545" t="n">
        <v>552961</v>
      </c>
      <c r="B4545" s="12" t="n">
        <v>40675</v>
      </c>
      <c r="C4545" t="n">
        <v>15489</v>
      </c>
      <c r="D4545" t="n">
        <v>23</v>
      </c>
      <c r="E4545" t="n">
        <v>220</v>
      </c>
      <c r="F4545" s="9" t="n">
        <v>348.26</v>
      </c>
    </row>
    <row r="4546">
      <c r="A4546" t="n">
        <v>552962</v>
      </c>
      <c r="B4546" s="12" t="n">
        <v>40675</v>
      </c>
      <c r="C4546" t="n">
        <v>14364</v>
      </c>
      <c r="D4546" t="n">
        <v>8</v>
      </c>
      <c r="E4546" t="n">
        <v>371</v>
      </c>
      <c r="F4546" s="9" t="n">
        <v>719.15</v>
      </c>
    </row>
    <row r="4547">
      <c r="A4547" t="n">
        <v>552963</v>
      </c>
      <c r="B4547" s="12" t="n">
        <v>40675</v>
      </c>
      <c r="C4547" t="n">
        <v>16743</v>
      </c>
      <c r="D4547" t="n">
        <v>27</v>
      </c>
      <c r="E4547" t="n">
        <v>219</v>
      </c>
      <c r="F4547" s="9" t="n">
        <v>270.69</v>
      </c>
    </row>
    <row r="4548">
      <c r="A4548" t="n">
        <v>552964</v>
      </c>
      <c r="B4548" s="12" t="n">
        <v>40675</v>
      </c>
      <c r="C4548" t="n">
        <v>16057</v>
      </c>
      <c r="D4548" t="n">
        <v>16</v>
      </c>
      <c r="E4548" t="n">
        <v>127</v>
      </c>
      <c r="F4548" s="9" t="n">
        <v>305.21</v>
      </c>
    </row>
    <row r="4549">
      <c r="A4549" t="n">
        <v>552965</v>
      </c>
      <c r="B4549" s="12" t="n">
        <v>40675</v>
      </c>
      <c r="C4549" t="n">
        <v>13477</v>
      </c>
      <c r="D4549" t="n">
        <v>15</v>
      </c>
      <c r="E4549" t="n">
        <v>147</v>
      </c>
      <c r="F4549" s="9" t="n">
        <v>330.63</v>
      </c>
    </row>
    <row r="4550">
      <c r="A4550" t="n">
        <v>552966</v>
      </c>
      <c r="B4550" s="12" t="n">
        <v>40675</v>
      </c>
      <c r="C4550" t="n">
        <v>16057</v>
      </c>
      <c r="D4550" t="n">
        <v>4</v>
      </c>
      <c r="E4550" t="n">
        <v>33</v>
      </c>
      <c r="F4550" s="9" t="n">
        <v>70.34999999999999</v>
      </c>
    </row>
    <row r="4551">
      <c r="A4551" t="n">
        <v>552967</v>
      </c>
      <c r="B4551" s="12" t="n">
        <v>40675</v>
      </c>
      <c r="C4551" t="n">
        <v>16006</v>
      </c>
      <c r="D4551" t="n">
        <v>8</v>
      </c>
      <c r="E4551" t="n">
        <v>84</v>
      </c>
      <c r="F4551" s="9" t="n">
        <v>101.4</v>
      </c>
    </row>
    <row r="4552">
      <c r="A4552" t="n">
        <v>552968</v>
      </c>
      <c r="B4552" s="12" t="n">
        <v>40675</v>
      </c>
      <c r="C4552" t="n">
        <v>16184</v>
      </c>
      <c r="D4552" t="n">
        <v>9</v>
      </c>
      <c r="E4552" t="n">
        <v>26</v>
      </c>
      <c r="F4552" s="9" t="n">
        <v>148.22</v>
      </c>
    </row>
    <row r="4553">
      <c r="A4553" t="n">
        <v>552969</v>
      </c>
      <c r="B4553" s="12" t="n">
        <v>40675</v>
      </c>
      <c r="C4553" t="n">
        <v>14021</v>
      </c>
      <c r="D4553" t="n">
        <v>15</v>
      </c>
      <c r="E4553" t="n">
        <v>98</v>
      </c>
      <c r="F4553" s="9" t="n">
        <v>302.8</v>
      </c>
    </row>
    <row r="4554">
      <c r="A4554" t="n">
        <v>552970</v>
      </c>
      <c r="B4554" s="12" t="n">
        <v>40675</v>
      </c>
      <c r="C4554" t="n">
        <v>17388</v>
      </c>
      <c r="D4554" t="n">
        <v>1</v>
      </c>
      <c r="E4554" t="n">
        <v>360</v>
      </c>
      <c r="F4554" s="9" t="n">
        <v>381.6</v>
      </c>
    </row>
    <row r="4555">
      <c r="A4555" t="n">
        <v>552971</v>
      </c>
      <c r="B4555" s="12" t="n">
        <v>40675</v>
      </c>
      <c r="C4555" t="n">
        <v>14738</v>
      </c>
      <c r="D4555" t="n">
        <v>6</v>
      </c>
      <c r="E4555" t="n">
        <v>66</v>
      </c>
      <c r="F4555" s="9" t="n">
        <v>140.82</v>
      </c>
    </row>
    <row r="4556">
      <c r="A4556" t="n">
        <v>552972</v>
      </c>
      <c r="B4556" s="12" t="n">
        <v>40675</v>
      </c>
      <c r="C4556" t="n">
        <v>16043</v>
      </c>
      <c r="D4556" t="n">
        <v>10</v>
      </c>
      <c r="E4556" t="n">
        <v>85</v>
      </c>
      <c r="F4556" s="9" t="n">
        <v>224.54</v>
      </c>
    </row>
    <row r="4557">
      <c r="A4557" t="n">
        <v>552973</v>
      </c>
      <c r="B4557" s="12" t="n">
        <v>40675</v>
      </c>
      <c r="C4557" t="n">
        <v>16186</v>
      </c>
      <c r="D4557" t="n">
        <v>12</v>
      </c>
      <c r="E4557" t="n">
        <v>236</v>
      </c>
      <c r="F4557" s="9" t="n">
        <v>269.88</v>
      </c>
    </row>
    <row r="4558">
      <c r="A4558" t="n">
        <v>552974</v>
      </c>
      <c r="B4558" s="12" t="n">
        <v>40675</v>
      </c>
      <c r="C4558" t="n">
        <v>16186</v>
      </c>
      <c r="D4558" t="n">
        <v>4</v>
      </c>
      <c r="E4558" t="n">
        <v>30</v>
      </c>
      <c r="F4558" s="9" t="n">
        <v>77.23999999999999</v>
      </c>
    </row>
    <row r="4559">
      <c r="A4559" t="n">
        <v>552975</v>
      </c>
      <c r="B4559" s="12" t="n">
        <v>40675</v>
      </c>
      <c r="C4559" t="n">
        <v>17932</v>
      </c>
      <c r="D4559" t="n">
        <v>42</v>
      </c>
      <c r="E4559" t="n">
        <v>391</v>
      </c>
      <c r="F4559" s="9" t="n">
        <v>589.01</v>
      </c>
    </row>
    <row r="4560">
      <c r="A4560" t="n">
        <v>552977</v>
      </c>
      <c r="B4560" s="12" t="n">
        <v>40675</v>
      </c>
      <c r="C4560" t="n">
        <v>18221</v>
      </c>
      <c r="D4560" t="n">
        <v>15</v>
      </c>
      <c r="E4560" t="n">
        <v>123</v>
      </c>
      <c r="F4560" s="9" t="n">
        <v>234.47</v>
      </c>
    </row>
    <row r="4561">
      <c r="A4561" t="n">
        <v>552988</v>
      </c>
      <c r="B4561" s="12" t="n">
        <v>40675</v>
      </c>
      <c r="C4561" t="n">
        <v>14853</v>
      </c>
      <c r="D4561" t="n">
        <v>3</v>
      </c>
      <c r="E4561" t="n">
        <v>34</v>
      </c>
      <c r="F4561" s="9" t="n">
        <v>214.5</v>
      </c>
    </row>
    <row r="4562">
      <c r="A4562" t="n">
        <v>552990</v>
      </c>
      <c r="B4562" s="12" t="n">
        <v>40675</v>
      </c>
      <c r="C4562" t="n">
        <v>17667</v>
      </c>
      <c r="D4562" t="n">
        <v>21</v>
      </c>
      <c r="E4562" t="n">
        <v>210</v>
      </c>
      <c r="F4562" s="9" t="n">
        <v>366.5</v>
      </c>
    </row>
    <row r="4563">
      <c r="A4563" t="n">
        <v>553000</v>
      </c>
      <c r="B4563" s="12" t="n">
        <v>40675</v>
      </c>
      <c r="C4563" t="n">
        <v>17667</v>
      </c>
      <c r="D4563" t="n">
        <v>3</v>
      </c>
      <c r="E4563" t="n">
        <v>28</v>
      </c>
      <c r="F4563" s="9" t="n">
        <v>62.12</v>
      </c>
    </row>
    <row r="4564">
      <c r="A4564" t="n">
        <v>553001</v>
      </c>
      <c r="B4564" s="12" t="n">
        <v>40675</v>
      </c>
      <c r="C4564" t="n">
        <v>17658</v>
      </c>
      <c r="D4564" t="n">
        <v>9</v>
      </c>
      <c r="E4564" t="n">
        <v>216</v>
      </c>
      <c r="F4564" s="9" t="n">
        <v>317.6</v>
      </c>
    </row>
    <row r="4565">
      <c r="A4565" t="n">
        <v>553002</v>
      </c>
      <c r="B4565" s="12" t="n">
        <v>40675</v>
      </c>
      <c r="C4565" t="n">
        <v>13263</v>
      </c>
      <c r="D4565" t="n">
        <v>53</v>
      </c>
      <c r="E4565" t="n">
        <v>131</v>
      </c>
      <c r="F4565" s="9" t="n">
        <v>261.24</v>
      </c>
    </row>
    <row r="4566">
      <c r="A4566" t="n">
        <v>553003</v>
      </c>
      <c r="B4566" s="12" t="n">
        <v>40675</v>
      </c>
      <c r="C4566" t="n">
        <v>13263</v>
      </c>
      <c r="D4566" t="n">
        <v>6</v>
      </c>
      <c r="E4566" t="n">
        <v>12</v>
      </c>
      <c r="F4566" s="9" t="n">
        <v>7.8</v>
      </c>
    </row>
    <row r="4567">
      <c r="A4567" t="n">
        <v>553004</v>
      </c>
      <c r="B4567" s="12" t="n">
        <v>40675</v>
      </c>
      <c r="C4567" t="n">
        <v>17764</v>
      </c>
      <c r="D4567" t="n">
        <v>17</v>
      </c>
      <c r="E4567" t="n">
        <v>113</v>
      </c>
      <c r="F4567" s="9" t="n">
        <v>230.67</v>
      </c>
    </row>
    <row r="4568">
      <c r="A4568" t="n">
        <v>553005</v>
      </c>
      <c r="B4568" s="12" t="n">
        <v>40675</v>
      </c>
      <c r="C4568" t="n">
        <v>14651</v>
      </c>
      <c r="D4568" t="n">
        <v>59</v>
      </c>
      <c r="E4568" t="n">
        <v>185</v>
      </c>
      <c r="F4568" s="9" t="n">
        <v>415.47</v>
      </c>
    </row>
    <row r="4569">
      <c r="A4569" t="n">
        <v>553006</v>
      </c>
      <c r="B4569" s="12" t="n">
        <v>40675</v>
      </c>
      <c r="C4569" t="n">
        <v>15544</v>
      </c>
      <c r="D4569" t="n">
        <v>40</v>
      </c>
      <c r="E4569" t="n">
        <v>393</v>
      </c>
      <c r="F4569" s="9" t="n">
        <v>560.35</v>
      </c>
    </row>
    <row r="4570">
      <c r="A4570" t="n">
        <v>553007</v>
      </c>
      <c r="B4570" s="12" t="n">
        <v>40675</v>
      </c>
      <c r="C4570" t="n">
        <v>14000</v>
      </c>
      <c r="D4570" t="n">
        <v>15</v>
      </c>
      <c r="E4570" t="n">
        <v>710</v>
      </c>
      <c r="F4570" s="9" t="n">
        <v>635.66</v>
      </c>
    </row>
    <row r="4571">
      <c r="A4571" t="n">
        <v>553008</v>
      </c>
      <c r="B4571" s="12" t="n">
        <v>40675</v>
      </c>
      <c r="C4571" t="n">
        <v>17315</v>
      </c>
      <c r="D4571" t="n">
        <v>23</v>
      </c>
      <c r="E4571" t="n">
        <v>77</v>
      </c>
      <c r="F4571" s="9" t="n">
        <v>191.44</v>
      </c>
    </row>
    <row r="4572">
      <c r="A4572" t="n">
        <v>553009</v>
      </c>
      <c r="B4572" s="12" t="n">
        <v>40675</v>
      </c>
      <c r="C4572" t="n">
        <v>13601</v>
      </c>
      <c r="D4572" t="n">
        <v>42</v>
      </c>
      <c r="E4572" t="n">
        <v>275</v>
      </c>
      <c r="F4572" s="9" t="n">
        <v>373.2</v>
      </c>
    </row>
    <row r="4573">
      <c r="A4573" t="n">
        <v>553011</v>
      </c>
      <c r="B4573" s="12" t="n">
        <v>40675</v>
      </c>
      <c r="C4573" t="n">
        <v>14390</v>
      </c>
      <c r="D4573" t="n">
        <v>21</v>
      </c>
      <c r="E4573" t="n">
        <v>149</v>
      </c>
      <c r="F4573" s="9" t="n">
        <v>309.05</v>
      </c>
    </row>
    <row r="4574">
      <c r="A4574" t="n">
        <v>553012</v>
      </c>
      <c r="B4574" s="12" t="n">
        <v>40675</v>
      </c>
      <c r="C4574" t="n">
        <v>17671</v>
      </c>
      <c r="D4574" t="n">
        <v>11</v>
      </c>
      <c r="E4574" t="n">
        <v>121</v>
      </c>
      <c r="F4574" s="9" t="n">
        <v>392.55</v>
      </c>
    </row>
    <row r="4575">
      <c r="A4575" t="n">
        <v>553014</v>
      </c>
      <c r="B4575" s="12" t="n">
        <v>40675</v>
      </c>
      <c r="C4575" t="n">
        <v>13451</v>
      </c>
      <c r="D4575" t="n">
        <v>93</v>
      </c>
      <c r="E4575" t="n">
        <v>413</v>
      </c>
      <c r="F4575" s="9" t="n">
        <v>623.16</v>
      </c>
    </row>
    <row r="4576">
      <c r="A4576" t="n">
        <v>553015</v>
      </c>
      <c r="B4576" s="12" t="n">
        <v>40675</v>
      </c>
      <c r="C4576" t="n">
        <v>12748</v>
      </c>
      <c r="D4576" t="n">
        <v>16</v>
      </c>
      <c r="E4576" t="n">
        <v>17</v>
      </c>
      <c r="F4576" s="9" t="n">
        <v>54.95</v>
      </c>
    </row>
    <row r="4577">
      <c r="A4577" t="n">
        <v>553016</v>
      </c>
      <c r="B4577" s="12" t="n">
        <v>40675</v>
      </c>
      <c r="C4577" t="n">
        <v>12748</v>
      </c>
      <c r="D4577" t="n">
        <v>1</v>
      </c>
      <c r="E4577" t="n">
        <v>2</v>
      </c>
      <c r="F4577" s="9" t="n">
        <v>7.5</v>
      </c>
    </row>
    <row r="4578">
      <c r="A4578" t="n">
        <v>553021</v>
      </c>
      <c r="B4578" s="12" t="n">
        <v>40675</v>
      </c>
      <c r="C4578" t="n">
        <v>18172</v>
      </c>
      <c r="D4578" t="n">
        <v>9</v>
      </c>
      <c r="E4578" t="n">
        <v>162</v>
      </c>
      <c r="F4578" s="9" t="n">
        <v>600.36</v>
      </c>
    </row>
    <row r="4579">
      <c r="A4579" t="n">
        <v>553022</v>
      </c>
      <c r="B4579" s="12" t="n">
        <v>40675</v>
      </c>
      <c r="C4579" t="n">
        <v>18172</v>
      </c>
      <c r="D4579" t="n">
        <v>1</v>
      </c>
      <c r="E4579" t="n">
        <v>4</v>
      </c>
      <c r="F4579" s="9" t="n">
        <v>59.8</v>
      </c>
    </row>
    <row r="4580">
      <c r="A4580" t="n">
        <v>553034</v>
      </c>
      <c r="B4580" s="12" t="n">
        <v>40675</v>
      </c>
      <c r="C4580" t="n">
        <v>17970</v>
      </c>
      <c r="D4580" t="n">
        <v>29</v>
      </c>
      <c r="E4580" t="n">
        <v>513</v>
      </c>
      <c r="F4580" s="9" t="n">
        <v>562.79</v>
      </c>
    </row>
    <row r="4581">
      <c r="A4581" t="n">
        <v>553035</v>
      </c>
      <c r="B4581" s="12" t="n">
        <v>40675</v>
      </c>
      <c r="C4581" t="n">
        <v>17337</v>
      </c>
      <c r="D4581" t="n">
        <v>122</v>
      </c>
      <c r="E4581" t="n">
        <v>274</v>
      </c>
      <c r="F4581" s="9" t="n">
        <v>497.78</v>
      </c>
    </row>
    <row r="4582">
      <c r="A4582" t="n">
        <v>553036</v>
      </c>
      <c r="B4582" s="12" t="n">
        <v>40676</v>
      </c>
      <c r="C4582" t="n">
        <v>15129</v>
      </c>
      <c r="D4582" t="n">
        <v>11</v>
      </c>
      <c r="E4582" t="n">
        <v>344</v>
      </c>
      <c r="F4582" s="9" t="n">
        <v>340.88</v>
      </c>
    </row>
    <row r="4583">
      <c r="A4583" t="n">
        <v>553039</v>
      </c>
      <c r="B4583" s="12" t="n">
        <v>40676</v>
      </c>
      <c r="C4583" t="n">
        <v>16422</v>
      </c>
      <c r="D4583" t="n">
        <v>7</v>
      </c>
      <c r="E4583" t="n">
        <v>409</v>
      </c>
      <c r="F4583" s="9" t="n">
        <v>600.63</v>
      </c>
    </row>
    <row r="4584">
      <c r="A4584" t="n">
        <v>553040</v>
      </c>
      <c r="B4584" s="12" t="n">
        <v>40676</v>
      </c>
      <c r="C4584" t="n">
        <v>15981</v>
      </c>
      <c r="D4584" t="n">
        <v>5</v>
      </c>
      <c r="E4584" t="n">
        <v>84</v>
      </c>
      <c r="F4584" s="9" t="n">
        <v>231.4</v>
      </c>
    </row>
    <row r="4585">
      <c r="A4585" t="n">
        <v>553042</v>
      </c>
      <c r="B4585" s="12" t="n">
        <v>40676</v>
      </c>
      <c r="C4585" t="n">
        <v>15845</v>
      </c>
      <c r="D4585" t="n">
        <v>11</v>
      </c>
      <c r="E4585" t="n">
        <v>128</v>
      </c>
      <c r="F4585" s="9" t="n">
        <v>304.58</v>
      </c>
    </row>
    <row r="4586">
      <c r="A4586" t="n">
        <v>553043</v>
      </c>
      <c r="B4586" s="12" t="n">
        <v>40676</v>
      </c>
      <c r="C4586" t="n">
        <v>13953</v>
      </c>
      <c r="D4586" t="n">
        <v>1</v>
      </c>
      <c r="E4586" t="n">
        <v>600</v>
      </c>
      <c r="F4586" s="9" t="n">
        <v>750</v>
      </c>
    </row>
    <row r="4587">
      <c r="A4587" t="n">
        <v>553046</v>
      </c>
      <c r="B4587" s="12" t="n">
        <v>40676</v>
      </c>
      <c r="C4587" t="n">
        <v>13534</v>
      </c>
      <c r="D4587" t="n">
        <v>16</v>
      </c>
      <c r="E4587" t="n">
        <v>154</v>
      </c>
      <c r="F4587" s="9" t="n">
        <v>314</v>
      </c>
    </row>
    <row r="4588">
      <c r="A4588" t="n">
        <v>553047</v>
      </c>
      <c r="B4588" s="12" t="n">
        <v>40676</v>
      </c>
      <c r="C4588" t="n">
        <v>13534</v>
      </c>
      <c r="D4588" t="n">
        <v>1</v>
      </c>
      <c r="E4588" t="n">
        <v>12</v>
      </c>
      <c r="F4588" s="9" t="n">
        <v>19.8</v>
      </c>
    </row>
    <row r="4589">
      <c r="A4589" t="n">
        <v>553048</v>
      </c>
      <c r="B4589" s="12" t="n">
        <v>40676</v>
      </c>
      <c r="C4589" t="n">
        <v>14291</v>
      </c>
      <c r="D4589" t="n">
        <v>36</v>
      </c>
      <c r="E4589" t="n">
        <v>348</v>
      </c>
      <c r="F4589" s="9" t="n">
        <v>612.08</v>
      </c>
    </row>
    <row r="4590">
      <c r="A4590" t="n">
        <v>553049</v>
      </c>
      <c r="B4590" s="12" t="n">
        <v>40676</v>
      </c>
      <c r="C4590" t="n">
        <v>14291</v>
      </c>
      <c r="D4590" t="n">
        <v>1</v>
      </c>
      <c r="E4590" t="n">
        <v>10</v>
      </c>
      <c r="F4590" s="9" t="n">
        <v>16.5</v>
      </c>
    </row>
    <row r="4591">
      <c r="A4591" t="n">
        <v>553050</v>
      </c>
      <c r="B4591" s="12" t="n">
        <v>40676</v>
      </c>
      <c r="C4591" t="n">
        <v>15498</v>
      </c>
      <c r="D4591" t="n">
        <v>19</v>
      </c>
      <c r="E4591" t="n">
        <v>161</v>
      </c>
      <c r="F4591" s="9" t="n">
        <v>344.15</v>
      </c>
    </row>
    <row r="4592">
      <c r="A4592" t="n">
        <v>553051</v>
      </c>
      <c r="B4592" s="12" t="n">
        <v>40676</v>
      </c>
      <c r="C4592" t="n">
        <v>15498</v>
      </c>
      <c r="D4592" t="n">
        <v>1</v>
      </c>
      <c r="E4592" t="n">
        <v>10</v>
      </c>
      <c r="F4592" s="9" t="n">
        <v>19.5</v>
      </c>
    </row>
    <row r="4593">
      <c r="A4593" t="n">
        <v>553052</v>
      </c>
      <c r="B4593" s="12" t="n">
        <v>40676</v>
      </c>
      <c r="C4593" t="n">
        <v>15251</v>
      </c>
      <c r="D4593" t="n">
        <v>15</v>
      </c>
      <c r="E4593" t="n">
        <v>730</v>
      </c>
      <c r="F4593" s="9" t="n">
        <v>1249.7</v>
      </c>
    </row>
    <row r="4594">
      <c r="A4594" t="n">
        <v>553053</v>
      </c>
      <c r="B4594" s="12" t="n">
        <v>40676</v>
      </c>
      <c r="C4594" t="n">
        <v>12857</v>
      </c>
      <c r="D4594" t="n">
        <v>12</v>
      </c>
      <c r="E4594" t="n">
        <v>69</v>
      </c>
      <c r="F4594" s="9" t="n">
        <v>304.8</v>
      </c>
    </row>
    <row r="4595">
      <c r="A4595" t="n">
        <v>553054</v>
      </c>
      <c r="B4595" s="12" t="n">
        <v>40676</v>
      </c>
      <c r="C4595" t="n">
        <v>17886</v>
      </c>
      <c r="D4595" t="n">
        <v>30</v>
      </c>
      <c r="E4595" t="n">
        <v>126</v>
      </c>
      <c r="F4595" s="9" t="n">
        <v>157.77</v>
      </c>
    </row>
    <row r="4596">
      <c r="A4596" t="n">
        <v>553055</v>
      </c>
      <c r="B4596" s="12" t="n">
        <v>40676</v>
      </c>
      <c r="C4596" t="n">
        <v>16618</v>
      </c>
      <c r="D4596" t="n">
        <v>9</v>
      </c>
      <c r="E4596" t="n">
        <v>132</v>
      </c>
      <c r="F4596" s="9" t="n">
        <v>341.52</v>
      </c>
    </row>
    <row r="4597">
      <c r="A4597" t="n">
        <v>553056</v>
      </c>
      <c r="B4597" s="12" t="n">
        <v>40676</v>
      </c>
      <c r="C4597" t="n">
        <v>16618</v>
      </c>
      <c r="D4597" t="n">
        <v>1</v>
      </c>
      <c r="E4597" t="n">
        <v>1</v>
      </c>
      <c r="F4597" s="9" t="n">
        <v>16.95</v>
      </c>
    </row>
    <row r="4598">
      <c r="A4598" t="n">
        <v>553057</v>
      </c>
      <c r="B4598" s="12" t="n">
        <v>40676</v>
      </c>
      <c r="C4598" t="n">
        <v>16161</v>
      </c>
      <c r="D4598" t="n">
        <v>20</v>
      </c>
      <c r="E4598" t="n">
        <v>197</v>
      </c>
      <c r="F4598" s="9" t="n">
        <v>386.55</v>
      </c>
    </row>
    <row r="4599">
      <c r="A4599" t="n">
        <v>553058</v>
      </c>
      <c r="B4599" s="12" t="n">
        <v>40676</v>
      </c>
      <c r="C4599" t="n">
        <v>17790</v>
      </c>
      <c r="D4599" t="n">
        <v>16</v>
      </c>
      <c r="E4599" t="n">
        <v>64</v>
      </c>
      <c r="F4599" s="9" t="n">
        <v>149.34</v>
      </c>
    </row>
    <row r="4600">
      <c r="A4600" t="n">
        <v>553059</v>
      </c>
      <c r="B4600" s="12" t="n">
        <v>40676</v>
      </c>
      <c r="C4600" t="n">
        <v>16660</v>
      </c>
      <c r="D4600" t="n">
        <v>1</v>
      </c>
      <c r="E4600" t="n">
        <v>96</v>
      </c>
      <c r="F4600" s="9" t="n">
        <v>101.76</v>
      </c>
    </row>
    <row r="4601">
      <c r="A4601" t="n">
        <v>553060</v>
      </c>
      <c r="B4601" s="12" t="n">
        <v>40676</v>
      </c>
      <c r="C4601" t="n">
        <v>15826</v>
      </c>
      <c r="D4601" t="n">
        <v>28</v>
      </c>
      <c r="E4601" t="n">
        <v>488</v>
      </c>
      <c r="F4601" s="9" t="n">
        <v>720</v>
      </c>
    </row>
    <row r="4602">
      <c r="A4602" t="n">
        <v>553061</v>
      </c>
      <c r="B4602" s="12" t="n">
        <v>40676</v>
      </c>
      <c r="C4602" t="n">
        <v>17238</v>
      </c>
      <c r="D4602" t="n">
        <v>40</v>
      </c>
      <c r="E4602" t="n">
        <v>100</v>
      </c>
      <c r="F4602" s="9" t="n">
        <v>260.6</v>
      </c>
    </row>
    <row r="4603">
      <c r="A4603" t="n">
        <v>553062</v>
      </c>
      <c r="B4603" s="12" t="n">
        <v>40676</v>
      </c>
      <c r="C4603" t="n">
        <v>13629</v>
      </c>
      <c r="D4603" t="n">
        <v>4</v>
      </c>
      <c r="E4603" t="n">
        <v>450</v>
      </c>
      <c r="F4603" s="9" t="n">
        <v>821</v>
      </c>
    </row>
    <row r="4604">
      <c r="A4604" t="n">
        <v>553063</v>
      </c>
      <c r="B4604" s="12" t="n">
        <v>40676</v>
      </c>
      <c r="C4604" t="n">
        <v>13018</v>
      </c>
      <c r="D4604" t="n">
        <v>22</v>
      </c>
      <c r="E4604" t="n">
        <v>170</v>
      </c>
      <c r="F4604" s="9" t="n">
        <v>311.3</v>
      </c>
    </row>
    <row r="4605">
      <c r="A4605" t="n">
        <v>553064</v>
      </c>
      <c r="B4605" s="12" t="n">
        <v>40676</v>
      </c>
      <c r="C4605" t="n">
        <v>13018</v>
      </c>
      <c r="D4605" t="n">
        <v>4</v>
      </c>
      <c r="E4605" t="n">
        <v>23</v>
      </c>
      <c r="F4605" s="9" t="n">
        <v>51.4</v>
      </c>
    </row>
    <row r="4606">
      <c r="A4606" t="n">
        <v>553067</v>
      </c>
      <c r="B4606" s="12" t="n">
        <v>40676</v>
      </c>
      <c r="C4606" t="n">
        <v>16871</v>
      </c>
      <c r="D4606" t="n">
        <v>51</v>
      </c>
      <c r="E4606" t="n">
        <v>366</v>
      </c>
      <c r="F4606" s="9" t="n">
        <v>1110.51</v>
      </c>
    </row>
    <row r="4607">
      <c r="A4607" t="n">
        <v>553074</v>
      </c>
      <c r="B4607" s="12" t="n">
        <v>40676</v>
      </c>
      <c r="C4607" t="n">
        <v>15529</v>
      </c>
      <c r="D4607" t="n">
        <v>80</v>
      </c>
      <c r="E4607" t="n">
        <v>425</v>
      </c>
      <c r="F4607" s="9" t="n">
        <v>413.37</v>
      </c>
    </row>
    <row r="4608">
      <c r="A4608" t="n">
        <v>553088</v>
      </c>
      <c r="B4608" s="12" t="n">
        <v>40676</v>
      </c>
      <c r="C4608" t="n">
        <v>16180</v>
      </c>
      <c r="D4608" t="n">
        <v>39</v>
      </c>
      <c r="E4608" t="n">
        <v>678</v>
      </c>
      <c r="F4608" s="9" t="n">
        <v>1147.15</v>
      </c>
    </row>
    <row r="4609">
      <c r="A4609" t="n">
        <v>553093</v>
      </c>
      <c r="B4609" s="12" t="n">
        <v>40676</v>
      </c>
      <c r="C4609" t="n">
        <v>13798</v>
      </c>
      <c r="D4609" t="n">
        <v>5</v>
      </c>
      <c r="E4609" t="n">
        <v>406</v>
      </c>
      <c r="F4609" s="9" t="n">
        <v>558.9400000000001</v>
      </c>
    </row>
    <row r="4610">
      <c r="A4610" t="n">
        <v>553095</v>
      </c>
      <c r="B4610" s="12" t="n">
        <v>40676</v>
      </c>
      <c r="C4610" t="n">
        <v>16180</v>
      </c>
      <c r="D4610" t="n">
        <v>5</v>
      </c>
      <c r="E4610" t="n">
        <v>236</v>
      </c>
      <c r="F4610" s="9" t="n">
        <v>417.4</v>
      </c>
    </row>
    <row r="4611">
      <c r="A4611" t="n">
        <v>553099</v>
      </c>
      <c r="B4611" s="12" t="n">
        <v>40676</v>
      </c>
      <c r="C4611" t="n">
        <v>13798</v>
      </c>
      <c r="D4611" t="n">
        <v>1</v>
      </c>
      <c r="E4611" t="n">
        <v>50</v>
      </c>
      <c r="F4611" s="9" t="n">
        <v>127.5</v>
      </c>
    </row>
    <row r="4612">
      <c r="A4612" t="n">
        <v>553102</v>
      </c>
      <c r="B4612" s="12" t="n">
        <v>40676</v>
      </c>
      <c r="C4612" t="n">
        <v>12980</v>
      </c>
      <c r="D4612" t="n">
        <v>3</v>
      </c>
      <c r="E4612" t="n">
        <v>114</v>
      </c>
      <c r="F4612" s="9" t="n">
        <v>892.62</v>
      </c>
    </row>
    <row r="4613">
      <c r="A4613" t="n">
        <v>553120</v>
      </c>
      <c r="B4613" s="12" t="n">
        <v>40676</v>
      </c>
      <c r="C4613" t="n">
        <v>17139</v>
      </c>
      <c r="D4613" t="n">
        <v>29</v>
      </c>
      <c r="E4613" t="n">
        <v>369</v>
      </c>
      <c r="F4613" s="9" t="n">
        <v>850.72</v>
      </c>
    </row>
    <row r="4614">
      <c r="A4614" t="n">
        <v>553125</v>
      </c>
      <c r="B4614" s="12" t="n">
        <v>40676</v>
      </c>
      <c r="C4614" t="n">
        <v>17139</v>
      </c>
      <c r="D4614" t="n">
        <v>26</v>
      </c>
      <c r="E4614" t="n">
        <v>212</v>
      </c>
      <c r="F4614" s="9" t="n">
        <v>507.14</v>
      </c>
    </row>
    <row r="4615">
      <c r="A4615" t="n">
        <v>553129</v>
      </c>
      <c r="B4615" s="12" t="n">
        <v>40676</v>
      </c>
      <c r="C4615" t="n">
        <v>17765</v>
      </c>
      <c r="D4615" t="n">
        <v>24</v>
      </c>
      <c r="E4615" t="n">
        <v>59</v>
      </c>
      <c r="F4615" s="9" t="n">
        <v>137.05</v>
      </c>
    </row>
    <row r="4616">
      <c r="A4616" t="n">
        <v>553130</v>
      </c>
      <c r="B4616" s="12" t="n">
        <v>40676</v>
      </c>
      <c r="C4616" t="n">
        <v>17398</v>
      </c>
      <c r="D4616" t="n">
        <v>12</v>
      </c>
      <c r="E4616" t="n">
        <v>77</v>
      </c>
      <c r="F4616" s="9" t="n">
        <v>222.77</v>
      </c>
    </row>
    <row r="4617">
      <c r="A4617" t="n">
        <v>553131</v>
      </c>
      <c r="B4617" s="12" t="n">
        <v>40676</v>
      </c>
      <c r="C4617" t="n">
        <v>16401</v>
      </c>
      <c r="D4617" t="n">
        <v>4</v>
      </c>
      <c r="E4617" t="n">
        <v>172</v>
      </c>
      <c r="F4617" s="9" t="n">
        <v>212.4</v>
      </c>
    </row>
    <row r="4618">
      <c r="A4618" t="n">
        <v>553134</v>
      </c>
      <c r="B4618" s="12" t="n">
        <v>40676</v>
      </c>
      <c r="C4618" t="n">
        <v>15382</v>
      </c>
      <c r="D4618" t="n">
        <v>34</v>
      </c>
      <c r="E4618" t="n">
        <v>264</v>
      </c>
      <c r="F4618" s="9" t="n">
        <v>568.6</v>
      </c>
    </row>
    <row r="4619">
      <c r="A4619" t="n">
        <v>553140</v>
      </c>
      <c r="B4619" s="12" t="n">
        <v>40676</v>
      </c>
      <c r="C4619" t="n">
        <v>15373</v>
      </c>
      <c r="D4619" t="n">
        <v>19</v>
      </c>
      <c r="E4619" t="n">
        <v>59</v>
      </c>
      <c r="F4619" s="9" t="n">
        <v>115.54</v>
      </c>
    </row>
    <row r="4620">
      <c r="A4620" t="n">
        <v>553141</v>
      </c>
      <c r="B4620" s="12" t="n">
        <v>40676</v>
      </c>
      <c r="C4620" t="n">
        <v>15907</v>
      </c>
      <c r="D4620" t="n">
        <v>51</v>
      </c>
      <c r="E4620" t="n">
        <v>146</v>
      </c>
      <c r="F4620" s="9" t="n">
        <v>223.07</v>
      </c>
    </row>
    <row r="4621">
      <c r="A4621" t="n">
        <v>553142</v>
      </c>
      <c r="B4621" s="12" t="n">
        <v>40676</v>
      </c>
      <c r="C4621" t="n">
        <v>14527</v>
      </c>
      <c r="D4621" t="n">
        <v>14</v>
      </c>
      <c r="E4621" t="n">
        <v>23</v>
      </c>
      <c r="F4621" s="9" t="n">
        <v>90.84</v>
      </c>
    </row>
    <row r="4622">
      <c r="A4622" t="n">
        <v>553144</v>
      </c>
      <c r="B4622" s="12" t="n">
        <v>40676</v>
      </c>
      <c r="C4622" t="n">
        <v>17669</v>
      </c>
      <c r="D4622" t="n">
        <v>6</v>
      </c>
      <c r="E4622" t="n">
        <v>338</v>
      </c>
      <c r="F4622" s="9" t="n">
        <v>619.5</v>
      </c>
    </row>
    <row r="4623">
      <c r="A4623" t="n">
        <v>553145</v>
      </c>
      <c r="B4623" s="12" t="n">
        <v>40676</v>
      </c>
      <c r="C4623" t="n">
        <v>14342</v>
      </c>
      <c r="D4623" t="n">
        <v>7</v>
      </c>
      <c r="E4623" t="n">
        <v>102</v>
      </c>
      <c r="F4623" s="9" t="n">
        <v>309.6</v>
      </c>
    </row>
    <row r="4624">
      <c r="A4624" t="n">
        <v>553146</v>
      </c>
      <c r="B4624" s="12" t="n">
        <v>40676</v>
      </c>
      <c r="C4624" t="n">
        <v>14873</v>
      </c>
      <c r="D4624" t="n">
        <v>28</v>
      </c>
      <c r="E4624" t="n">
        <v>168</v>
      </c>
      <c r="F4624" s="9" t="n">
        <v>519.6799999999999</v>
      </c>
    </row>
    <row r="4625">
      <c r="A4625" t="n">
        <v>553149</v>
      </c>
      <c r="B4625" s="12" t="n">
        <v>40676</v>
      </c>
      <c r="C4625" t="n">
        <v>14226</v>
      </c>
      <c r="D4625" t="n">
        <v>18</v>
      </c>
      <c r="E4625" t="n">
        <v>377</v>
      </c>
      <c r="F4625" s="9" t="n">
        <v>726.1</v>
      </c>
    </row>
    <row r="4626">
      <c r="A4626" t="n">
        <v>553151</v>
      </c>
      <c r="B4626" s="12" t="n">
        <v>40676</v>
      </c>
      <c r="C4626" t="n">
        <v>13089</v>
      </c>
      <c r="D4626" t="n">
        <v>31</v>
      </c>
      <c r="E4626" t="n">
        <v>416</v>
      </c>
      <c r="F4626" s="9" t="n">
        <v>692.96</v>
      </c>
    </row>
    <row r="4627">
      <c r="A4627" t="n">
        <v>553152</v>
      </c>
      <c r="B4627" s="12" t="n">
        <v>40676</v>
      </c>
      <c r="C4627" t="n">
        <v>13089</v>
      </c>
      <c r="D4627" t="n">
        <v>19</v>
      </c>
      <c r="E4627" t="n">
        <v>169</v>
      </c>
      <c r="F4627" s="9" t="n">
        <v>375.45</v>
      </c>
    </row>
    <row r="4628">
      <c r="A4628" t="n">
        <v>553153</v>
      </c>
      <c r="B4628" s="12" t="n">
        <v>40676</v>
      </c>
      <c r="C4628" t="n">
        <v>13089</v>
      </c>
      <c r="D4628" t="n">
        <v>1</v>
      </c>
      <c r="E4628" t="n">
        <v>12</v>
      </c>
      <c r="F4628" s="9" t="n">
        <v>17.4</v>
      </c>
    </row>
    <row r="4629">
      <c r="A4629" t="n">
        <v>553154</v>
      </c>
      <c r="B4629" s="12" t="n">
        <v>40676</v>
      </c>
      <c r="C4629" t="n">
        <v>17061</v>
      </c>
      <c r="D4629" t="n">
        <v>4</v>
      </c>
      <c r="E4629" t="n">
        <v>160</v>
      </c>
      <c r="F4629" s="9" t="n">
        <v>384</v>
      </c>
    </row>
    <row r="4630">
      <c r="A4630" t="n">
        <v>553155</v>
      </c>
      <c r="B4630" s="12" t="n">
        <v>40676</v>
      </c>
      <c r="C4630" t="n">
        <v>13089</v>
      </c>
      <c r="D4630" t="n">
        <v>1</v>
      </c>
      <c r="E4630" t="n">
        <v>4</v>
      </c>
      <c r="F4630" s="9" t="n">
        <v>34</v>
      </c>
    </row>
    <row r="4631">
      <c r="A4631" t="n">
        <v>553156</v>
      </c>
      <c r="B4631" s="12" t="n">
        <v>40676</v>
      </c>
      <c r="C4631" t="n">
        <v>17841</v>
      </c>
      <c r="D4631" t="n">
        <v>60</v>
      </c>
      <c r="E4631" t="n">
        <v>174</v>
      </c>
      <c r="F4631" s="9" t="n">
        <v>240.73</v>
      </c>
    </row>
    <row r="4632">
      <c r="A4632" t="n">
        <v>553158</v>
      </c>
      <c r="B4632" s="12" t="n">
        <v>40676</v>
      </c>
      <c r="C4632" t="n">
        <v>14194</v>
      </c>
      <c r="D4632" t="n">
        <v>35</v>
      </c>
      <c r="E4632" t="n">
        <v>246</v>
      </c>
      <c r="F4632" s="9" t="n">
        <v>689.42</v>
      </c>
    </row>
    <row r="4633">
      <c r="A4633" t="n">
        <v>553159</v>
      </c>
      <c r="B4633" s="12" t="n">
        <v>40676</v>
      </c>
      <c r="C4633" t="n">
        <v>14194</v>
      </c>
      <c r="D4633" t="n">
        <v>23</v>
      </c>
      <c r="E4633" t="n">
        <v>207</v>
      </c>
      <c r="F4633" s="9" t="n">
        <v>383.06</v>
      </c>
    </row>
    <row r="4634">
      <c r="A4634" t="n">
        <v>553160</v>
      </c>
      <c r="B4634" s="12" t="n">
        <v>40676</v>
      </c>
      <c r="C4634" t="n">
        <v>14194</v>
      </c>
      <c r="D4634" t="n">
        <v>5</v>
      </c>
      <c r="E4634" t="n">
        <v>50</v>
      </c>
      <c r="F4634" s="9" t="n">
        <v>85.36</v>
      </c>
    </row>
    <row r="4635">
      <c r="A4635" t="n">
        <v>553164</v>
      </c>
      <c r="B4635" s="12" t="n">
        <v>40676</v>
      </c>
      <c r="C4635" t="n">
        <v>17961</v>
      </c>
      <c r="D4635" t="n">
        <v>8</v>
      </c>
      <c r="E4635" t="n">
        <v>8</v>
      </c>
      <c r="F4635" s="9" t="n">
        <v>18.9</v>
      </c>
    </row>
    <row r="4636">
      <c r="A4636" t="n">
        <v>553165</v>
      </c>
      <c r="B4636" s="12" t="n">
        <v>40676</v>
      </c>
      <c r="C4636" t="n">
        <v>13623</v>
      </c>
      <c r="D4636" t="n">
        <v>15</v>
      </c>
      <c r="E4636" t="n">
        <v>36</v>
      </c>
      <c r="F4636" s="9" t="n">
        <v>147.58</v>
      </c>
    </row>
    <row r="4637">
      <c r="A4637" t="n">
        <v>553166</v>
      </c>
      <c r="B4637" s="12" t="n">
        <v>40676</v>
      </c>
      <c r="C4637" t="n">
        <v>17655</v>
      </c>
      <c r="D4637" t="n">
        <v>13</v>
      </c>
      <c r="E4637" t="n">
        <v>46</v>
      </c>
      <c r="F4637" s="9" t="n">
        <v>306</v>
      </c>
    </row>
    <row r="4638">
      <c r="A4638" t="n">
        <v>553168</v>
      </c>
      <c r="B4638" s="12" t="n">
        <v>40676</v>
      </c>
      <c r="C4638" t="n">
        <v>15159</v>
      </c>
      <c r="D4638" t="n">
        <v>8</v>
      </c>
      <c r="E4638" t="n">
        <v>112</v>
      </c>
      <c r="F4638" s="9" t="n">
        <v>308.3</v>
      </c>
    </row>
    <row r="4639">
      <c r="A4639" t="n">
        <v>553169</v>
      </c>
      <c r="B4639" s="12" t="n">
        <v>40676</v>
      </c>
      <c r="C4639" t="n">
        <v>15159</v>
      </c>
      <c r="D4639" t="n">
        <v>3</v>
      </c>
      <c r="E4639" t="n">
        <v>30</v>
      </c>
      <c r="F4639" s="9" t="n">
        <v>103.5</v>
      </c>
    </row>
    <row r="4640">
      <c r="A4640" t="n">
        <v>553170</v>
      </c>
      <c r="B4640" s="12" t="n">
        <v>40676</v>
      </c>
      <c r="C4640" t="n">
        <v>14676</v>
      </c>
      <c r="D4640" t="n">
        <v>3</v>
      </c>
      <c r="E4640" t="n">
        <v>396</v>
      </c>
      <c r="F4640" s="9" t="n">
        <v>223.44</v>
      </c>
    </row>
    <row r="4641">
      <c r="A4641" t="n">
        <v>553172</v>
      </c>
      <c r="B4641" s="12" t="n">
        <v>40676</v>
      </c>
      <c r="C4641" t="n">
        <v>14031</v>
      </c>
      <c r="D4641" t="n">
        <v>4</v>
      </c>
      <c r="E4641" t="n">
        <v>16</v>
      </c>
      <c r="F4641" s="9" t="n">
        <v>132</v>
      </c>
    </row>
    <row r="4642">
      <c r="A4642" t="n">
        <v>553173</v>
      </c>
      <c r="B4642" s="12" t="n">
        <v>40676</v>
      </c>
      <c r="C4642" t="n">
        <v>17400</v>
      </c>
      <c r="D4642" t="n">
        <v>13</v>
      </c>
      <c r="E4642" t="n">
        <v>64</v>
      </c>
      <c r="F4642" s="9" t="n">
        <v>243.75</v>
      </c>
    </row>
    <row r="4643">
      <c r="A4643" t="n">
        <v>553174</v>
      </c>
      <c r="B4643" s="12" t="n">
        <v>40678</v>
      </c>
      <c r="C4643" t="n">
        <v>16206</v>
      </c>
      <c r="D4643" t="n">
        <v>16</v>
      </c>
      <c r="E4643" t="n">
        <v>70</v>
      </c>
      <c r="F4643" s="9" t="n">
        <v>127.45</v>
      </c>
    </row>
    <row r="4644">
      <c r="A4644" t="n">
        <v>553176</v>
      </c>
      <c r="B4644" s="12" t="n">
        <v>40678</v>
      </c>
      <c r="C4644" t="n">
        <v>14689</v>
      </c>
      <c r="D4644" t="n">
        <v>13</v>
      </c>
      <c r="E4644" t="n">
        <v>76</v>
      </c>
      <c r="F4644" s="9" t="n">
        <v>112.8</v>
      </c>
    </row>
    <row r="4645">
      <c r="A4645" t="n">
        <v>553177</v>
      </c>
      <c r="B4645" s="12" t="n">
        <v>40678</v>
      </c>
      <c r="C4645" t="n">
        <v>13094</v>
      </c>
      <c r="D4645" t="n">
        <v>3</v>
      </c>
      <c r="E4645" t="n">
        <v>162</v>
      </c>
      <c r="F4645" s="9" t="n">
        <v>205.74</v>
      </c>
    </row>
    <row r="4646">
      <c r="A4646" t="n">
        <v>553178</v>
      </c>
      <c r="B4646" s="12" t="n">
        <v>40678</v>
      </c>
      <c r="C4646" t="n">
        <v>17302</v>
      </c>
      <c r="D4646" t="n">
        <v>24</v>
      </c>
      <c r="E4646" t="n">
        <v>91</v>
      </c>
      <c r="F4646" s="9" t="n">
        <v>120.27</v>
      </c>
    </row>
    <row r="4647">
      <c r="A4647" t="n">
        <v>553179</v>
      </c>
      <c r="B4647" s="12" t="n">
        <v>40678</v>
      </c>
      <c r="C4647" t="n">
        <v>15440</v>
      </c>
      <c r="D4647" t="n">
        <v>20</v>
      </c>
      <c r="E4647" t="n">
        <v>78</v>
      </c>
      <c r="F4647" s="9" t="n">
        <v>125.8</v>
      </c>
    </row>
    <row r="4648">
      <c r="A4648" t="n">
        <v>553180</v>
      </c>
      <c r="B4648" s="12" t="n">
        <v>40678</v>
      </c>
      <c r="C4648" t="n">
        <v>16466</v>
      </c>
      <c r="D4648" t="n">
        <v>19</v>
      </c>
      <c r="E4648" t="n">
        <v>102</v>
      </c>
      <c r="F4648" s="9" t="n">
        <v>212.4</v>
      </c>
    </row>
    <row r="4649">
      <c r="A4649" t="n">
        <v>553181</v>
      </c>
      <c r="B4649" s="12" t="n">
        <v>40678</v>
      </c>
      <c r="C4649" t="n">
        <v>16168</v>
      </c>
      <c r="D4649" t="n">
        <v>2</v>
      </c>
      <c r="E4649" t="n">
        <v>108</v>
      </c>
      <c r="F4649" s="9" t="n">
        <v>159</v>
      </c>
    </row>
    <row r="4650">
      <c r="A4650" t="n">
        <v>553182</v>
      </c>
      <c r="B4650" s="12" t="n">
        <v>40678</v>
      </c>
      <c r="C4650" t="n">
        <v>17107</v>
      </c>
      <c r="D4650" t="n">
        <v>103</v>
      </c>
      <c r="E4650" t="n">
        <v>1024</v>
      </c>
      <c r="F4650" s="9" t="n">
        <v>2422.15</v>
      </c>
    </row>
    <row r="4651">
      <c r="A4651" t="n">
        <v>553183</v>
      </c>
      <c r="B4651" s="12" t="n">
        <v>40678</v>
      </c>
      <c r="C4651" t="n">
        <v>16076</v>
      </c>
      <c r="D4651" t="n">
        <v>16</v>
      </c>
      <c r="E4651" t="n">
        <v>137</v>
      </c>
      <c r="F4651" s="9" t="n">
        <v>305.45</v>
      </c>
    </row>
    <row r="4652">
      <c r="A4652" t="n">
        <v>553184</v>
      </c>
      <c r="B4652" s="12" t="n">
        <v>40678</v>
      </c>
      <c r="C4652" t="n">
        <v>13232</v>
      </c>
      <c r="D4652" t="n">
        <v>59</v>
      </c>
      <c r="E4652" t="n">
        <v>122</v>
      </c>
      <c r="F4652" s="9" t="n">
        <v>305.76</v>
      </c>
    </row>
    <row r="4653">
      <c r="A4653" t="n">
        <v>553185</v>
      </c>
      <c r="B4653" s="12" t="n">
        <v>40678</v>
      </c>
      <c r="C4653" t="n">
        <v>17504</v>
      </c>
      <c r="D4653" t="n">
        <v>21</v>
      </c>
      <c r="E4653" t="n">
        <v>295</v>
      </c>
      <c r="F4653" s="9" t="n">
        <v>537.49</v>
      </c>
    </row>
    <row r="4654">
      <c r="A4654" t="n">
        <v>553186</v>
      </c>
      <c r="B4654" s="12" t="n">
        <v>40678</v>
      </c>
      <c r="C4654" t="n">
        <v>13183</v>
      </c>
      <c r="D4654" t="n">
        <v>8</v>
      </c>
      <c r="E4654" t="n">
        <v>228</v>
      </c>
      <c r="F4654" s="9" t="n">
        <v>388.2</v>
      </c>
    </row>
    <row r="4655">
      <c r="A4655" t="n">
        <v>553187</v>
      </c>
      <c r="B4655" s="12" t="n">
        <v>40678</v>
      </c>
      <c r="C4655" t="n">
        <v>16809</v>
      </c>
      <c r="D4655" t="n">
        <v>19</v>
      </c>
      <c r="E4655" t="n">
        <v>110</v>
      </c>
      <c r="F4655" s="9" t="n">
        <v>128.8</v>
      </c>
    </row>
    <row r="4656">
      <c r="A4656" t="n">
        <v>553188</v>
      </c>
      <c r="B4656" s="12" t="n">
        <v>40678</v>
      </c>
      <c r="C4656" t="n">
        <v>15379</v>
      </c>
      <c r="D4656" t="n">
        <v>10</v>
      </c>
      <c r="E4656" t="n">
        <v>100</v>
      </c>
      <c r="F4656" s="9" t="n">
        <v>209.18</v>
      </c>
    </row>
    <row r="4657">
      <c r="A4657" t="n">
        <v>553189</v>
      </c>
      <c r="B4657" s="12" t="n">
        <v>40678</v>
      </c>
      <c r="C4657" t="n">
        <v>15033</v>
      </c>
      <c r="D4657" t="n">
        <v>79</v>
      </c>
      <c r="E4657" t="n">
        <v>187</v>
      </c>
      <c r="F4657" s="9" t="n">
        <v>416.04</v>
      </c>
    </row>
    <row r="4658">
      <c r="A4658" t="n">
        <v>553190</v>
      </c>
      <c r="B4658" s="12" t="n">
        <v>40678</v>
      </c>
      <c r="C4658" t="n">
        <v>15164</v>
      </c>
      <c r="D4658" t="n">
        <v>40</v>
      </c>
      <c r="E4658" t="n">
        <v>94</v>
      </c>
      <c r="F4658" s="9" t="n">
        <v>194.79</v>
      </c>
    </row>
    <row r="4659">
      <c r="A4659" t="n">
        <v>553191</v>
      </c>
      <c r="B4659" s="12" t="n">
        <v>40678</v>
      </c>
      <c r="C4659" t="n">
        <v>13118</v>
      </c>
      <c r="D4659" t="n">
        <v>15</v>
      </c>
      <c r="E4659" t="n">
        <v>50</v>
      </c>
      <c r="F4659" s="9" t="n">
        <v>185.22</v>
      </c>
    </row>
    <row r="4660">
      <c r="A4660" t="n">
        <v>553192</v>
      </c>
      <c r="B4660" s="12" t="n">
        <v>40678</v>
      </c>
      <c r="C4660" t="n">
        <v>15333</v>
      </c>
      <c r="D4660" t="n">
        <v>16</v>
      </c>
      <c r="E4660" t="n">
        <v>344</v>
      </c>
      <c r="F4660" s="9" t="n">
        <v>1028.56</v>
      </c>
    </row>
    <row r="4661">
      <c r="A4661" t="n">
        <v>553193</v>
      </c>
      <c r="B4661" s="12" t="n">
        <v>40678</v>
      </c>
      <c r="C4661" t="n">
        <v>15081</v>
      </c>
      <c r="D4661" t="n">
        <v>9</v>
      </c>
      <c r="E4661" t="n">
        <v>56</v>
      </c>
      <c r="F4661" s="9" t="n">
        <v>136.9</v>
      </c>
    </row>
    <row r="4662">
      <c r="A4662" t="n">
        <v>553194</v>
      </c>
      <c r="B4662" s="12" t="n">
        <v>40678</v>
      </c>
      <c r="C4662" t="n">
        <v>16283</v>
      </c>
      <c r="D4662" t="n">
        <v>36</v>
      </c>
      <c r="E4662" t="n">
        <v>160</v>
      </c>
      <c r="F4662" s="9" t="n">
        <v>277.81</v>
      </c>
    </row>
    <row r="4663">
      <c r="A4663" t="n">
        <v>553196</v>
      </c>
      <c r="B4663" s="12" t="n">
        <v>40678</v>
      </c>
      <c r="C4663" t="n">
        <v>17114</v>
      </c>
      <c r="D4663" t="n">
        <v>6</v>
      </c>
      <c r="E4663" t="n">
        <v>6</v>
      </c>
      <c r="F4663" s="9" t="n">
        <v>45.7</v>
      </c>
    </row>
    <row r="4664">
      <c r="A4664" t="n">
        <v>553197</v>
      </c>
      <c r="B4664" s="12" t="n">
        <v>40678</v>
      </c>
      <c r="C4664" t="n">
        <v>17263</v>
      </c>
      <c r="D4664" t="n">
        <v>23</v>
      </c>
      <c r="E4664" t="n">
        <v>36</v>
      </c>
      <c r="F4664" s="9" t="n">
        <v>63.44</v>
      </c>
    </row>
    <row r="4665">
      <c r="A4665" t="n">
        <v>553198</v>
      </c>
      <c r="B4665" s="12" t="n">
        <v>40678</v>
      </c>
      <c r="C4665" t="n">
        <v>13752</v>
      </c>
      <c r="D4665" t="n">
        <v>25</v>
      </c>
      <c r="E4665" t="n">
        <v>230</v>
      </c>
      <c r="F4665" s="9" t="n">
        <v>298.99</v>
      </c>
    </row>
    <row r="4666">
      <c r="A4666" t="n">
        <v>553199</v>
      </c>
      <c r="B4666" s="12" t="n">
        <v>40678</v>
      </c>
      <c r="C4666" t="n">
        <v>17758</v>
      </c>
      <c r="D4666" t="n">
        <v>58</v>
      </c>
      <c r="E4666" t="n">
        <v>244</v>
      </c>
      <c r="F4666" s="9" t="n">
        <v>442.34</v>
      </c>
    </row>
    <row r="4667">
      <c r="A4667" t="n">
        <v>553200</v>
      </c>
      <c r="B4667" s="12" t="n">
        <v>40678</v>
      </c>
      <c r="C4667" t="n">
        <v>16034</v>
      </c>
      <c r="D4667" t="n">
        <v>9</v>
      </c>
      <c r="E4667" t="n">
        <v>66</v>
      </c>
      <c r="F4667" s="9" t="n">
        <v>137.7</v>
      </c>
    </row>
    <row r="4668">
      <c r="A4668" t="n">
        <v>553201</v>
      </c>
      <c r="B4668" s="12" t="n">
        <v>40678</v>
      </c>
      <c r="C4668" t="n">
        <v>17758</v>
      </c>
      <c r="D4668" t="n">
        <v>4</v>
      </c>
      <c r="E4668" t="n">
        <v>13</v>
      </c>
      <c r="F4668" s="9" t="n">
        <v>25.75</v>
      </c>
    </row>
    <row r="4669">
      <c r="A4669" t="n">
        <v>553202</v>
      </c>
      <c r="B4669" s="12" t="n">
        <v>40678</v>
      </c>
      <c r="C4669" t="n">
        <v>15854</v>
      </c>
      <c r="D4669" t="n">
        <v>52</v>
      </c>
      <c r="E4669" t="n">
        <v>262</v>
      </c>
      <c r="F4669" s="9" t="n">
        <v>217.19</v>
      </c>
    </row>
    <row r="4670">
      <c r="A4670" t="n">
        <v>553204</v>
      </c>
      <c r="B4670" s="12" t="n">
        <v>40678</v>
      </c>
      <c r="C4670" t="n">
        <v>16877</v>
      </c>
      <c r="D4670" t="n">
        <v>26</v>
      </c>
      <c r="E4670" t="n">
        <v>35</v>
      </c>
      <c r="F4670" s="9" t="n">
        <v>77.75</v>
      </c>
    </row>
    <row r="4671">
      <c r="A4671" t="n">
        <v>553205</v>
      </c>
      <c r="B4671" s="12" t="n">
        <v>40679</v>
      </c>
      <c r="C4671" t="n">
        <v>15813</v>
      </c>
      <c r="D4671" t="n">
        <v>11</v>
      </c>
      <c r="E4671" t="n">
        <v>234</v>
      </c>
      <c r="F4671" s="9" t="n">
        <v>533.26</v>
      </c>
    </row>
    <row r="4672">
      <c r="A4672" t="n">
        <v>553207</v>
      </c>
      <c r="B4672" s="12" t="n">
        <v>40679</v>
      </c>
      <c r="C4672" t="n">
        <v>17001</v>
      </c>
      <c r="D4672" t="n">
        <v>18</v>
      </c>
      <c r="E4672" t="n">
        <v>179</v>
      </c>
      <c r="F4672" s="9" t="n">
        <v>382.35</v>
      </c>
    </row>
    <row r="4673">
      <c r="A4673" t="n">
        <v>553209</v>
      </c>
      <c r="B4673" s="12" t="n">
        <v>40679</v>
      </c>
      <c r="C4673" t="n">
        <v>13777</v>
      </c>
      <c r="D4673" t="n">
        <v>6</v>
      </c>
      <c r="E4673" t="n">
        <v>150</v>
      </c>
      <c r="F4673" s="9" t="n">
        <v>266.7</v>
      </c>
    </row>
    <row r="4674">
      <c r="A4674" t="n">
        <v>553211</v>
      </c>
      <c r="B4674" s="12" t="n">
        <v>40679</v>
      </c>
      <c r="C4674" t="n">
        <v>15358</v>
      </c>
      <c r="D4674" t="n">
        <v>27</v>
      </c>
      <c r="E4674" t="n">
        <v>383</v>
      </c>
      <c r="F4674" s="9" t="n">
        <v>439.75</v>
      </c>
    </row>
    <row r="4675">
      <c r="A4675" t="n">
        <v>553212</v>
      </c>
      <c r="B4675" s="12" t="n">
        <v>40679</v>
      </c>
      <c r="C4675" t="n">
        <v>15358</v>
      </c>
      <c r="D4675" t="n">
        <v>6</v>
      </c>
      <c r="E4675" t="n">
        <v>72</v>
      </c>
      <c r="F4675" s="9" t="n">
        <v>104.16</v>
      </c>
    </row>
    <row r="4676">
      <c r="A4676" t="n">
        <v>553213</v>
      </c>
      <c r="B4676" s="12" t="n">
        <v>40679</v>
      </c>
      <c r="C4676" t="n">
        <v>13408</v>
      </c>
      <c r="D4676" t="n">
        <v>6</v>
      </c>
      <c r="E4676" t="n">
        <v>416</v>
      </c>
      <c r="F4676" s="9" t="n">
        <v>636.64</v>
      </c>
    </row>
    <row r="4677">
      <c r="A4677" t="n">
        <v>553214</v>
      </c>
      <c r="B4677" s="12" t="n">
        <v>40679</v>
      </c>
      <c r="C4677" t="n">
        <v>13408</v>
      </c>
      <c r="D4677" t="n">
        <v>10</v>
      </c>
      <c r="E4677" t="n">
        <v>298</v>
      </c>
      <c r="F4677" s="9" t="n">
        <v>464.1</v>
      </c>
    </row>
    <row r="4678">
      <c r="A4678" t="n">
        <v>553215</v>
      </c>
      <c r="B4678" s="12" t="n">
        <v>40679</v>
      </c>
      <c r="C4678" t="n">
        <v>13408</v>
      </c>
      <c r="D4678" t="n">
        <v>4</v>
      </c>
      <c r="E4678" t="n">
        <v>34</v>
      </c>
      <c r="F4678" s="9" t="n">
        <v>205.88</v>
      </c>
    </row>
    <row r="4679">
      <c r="A4679" t="n">
        <v>553216</v>
      </c>
      <c r="B4679" s="12" t="n">
        <v>40679</v>
      </c>
      <c r="C4679" t="n">
        <v>13408</v>
      </c>
      <c r="D4679" t="n">
        <v>1</v>
      </c>
      <c r="E4679" t="n">
        <v>32</v>
      </c>
      <c r="F4679" s="9" t="n">
        <v>132.8</v>
      </c>
    </row>
    <row r="4680">
      <c r="A4680" t="n">
        <v>553217</v>
      </c>
      <c r="B4680" s="12" t="n">
        <v>40679</v>
      </c>
      <c r="C4680" t="n">
        <v>13408</v>
      </c>
      <c r="D4680" t="n">
        <v>1</v>
      </c>
      <c r="E4680" t="n">
        <v>36</v>
      </c>
      <c r="F4680" s="9" t="n">
        <v>306</v>
      </c>
    </row>
    <row r="4681">
      <c r="A4681" t="n">
        <v>553218</v>
      </c>
      <c r="B4681" s="12" t="n">
        <v>40679</v>
      </c>
      <c r="C4681" t="n">
        <v>13408</v>
      </c>
      <c r="D4681" t="n">
        <v>2</v>
      </c>
      <c r="E4681" t="n">
        <v>30</v>
      </c>
      <c r="F4681" s="9" t="n">
        <v>134.1</v>
      </c>
    </row>
    <row r="4682">
      <c r="A4682" t="n">
        <v>553219</v>
      </c>
      <c r="B4682" s="12" t="n">
        <v>40679</v>
      </c>
      <c r="C4682" t="n">
        <v>13769</v>
      </c>
      <c r="D4682" t="n">
        <v>11</v>
      </c>
      <c r="E4682" t="n">
        <v>118</v>
      </c>
      <c r="F4682" s="9" t="n">
        <v>318.06</v>
      </c>
    </row>
    <row r="4683">
      <c r="A4683" t="n">
        <v>553220</v>
      </c>
      <c r="B4683" s="12" t="n">
        <v>40679</v>
      </c>
      <c r="C4683" t="n">
        <v>13319</v>
      </c>
      <c r="D4683" t="n">
        <v>31</v>
      </c>
      <c r="E4683" t="n">
        <v>292</v>
      </c>
      <c r="F4683" s="9" t="n">
        <v>732.92</v>
      </c>
    </row>
    <row r="4684">
      <c r="A4684" t="n">
        <v>553221</v>
      </c>
      <c r="B4684" s="12" t="n">
        <v>40679</v>
      </c>
      <c r="C4684" t="n">
        <v>16607</v>
      </c>
      <c r="D4684" t="n">
        <v>14</v>
      </c>
      <c r="E4684" t="n">
        <v>179</v>
      </c>
      <c r="F4684" s="9" t="n">
        <v>327</v>
      </c>
    </row>
    <row r="4685">
      <c r="A4685" t="n">
        <v>553223</v>
      </c>
      <c r="B4685" s="12" t="n">
        <v>40679</v>
      </c>
      <c r="C4685" t="n">
        <v>12993</v>
      </c>
      <c r="D4685" t="n">
        <v>4</v>
      </c>
      <c r="E4685" t="n">
        <v>28</v>
      </c>
      <c r="F4685" s="9" t="n">
        <v>72.40000000000001</v>
      </c>
    </row>
    <row r="4686">
      <c r="A4686" t="n">
        <v>553224</v>
      </c>
      <c r="B4686" s="12" t="n">
        <v>40679</v>
      </c>
      <c r="C4686" t="n">
        <v>17228</v>
      </c>
      <c r="D4686" t="n">
        <v>34</v>
      </c>
      <c r="E4686" t="n">
        <v>225</v>
      </c>
      <c r="F4686" s="9" t="n">
        <v>208.2</v>
      </c>
    </row>
    <row r="4687">
      <c r="A4687" t="n">
        <v>553225</v>
      </c>
      <c r="B4687" s="12" t="n">
        <v>40679</v>
      </c>
      <c r="C4687" t="n">
        <v>16912</v>
      </c>
      <c r="D4687" t="n">
        <v>11</v>
      </c>
      <c r="E4687" t="n">
        <v>96</v>
      </c>
      <c r="F4687" s="9" t="n">
        <v>283.32</v>
      </c>
    </row>
    <row r="4688">
      <c r="A4688" t="n">
        <v>553226</v>
      </c>
      <c r="B4688" s="12" t="n">
        <v>40679</v>
      </c>
      <c r="C4688" t="n">
        <v>16912</v>
      </c>
      <c r="D4688" t="n">
        <v>6</v>
      </c>
      <c r="E4688" t="n">
        <v>52</v>
      </c>
      <c r="F4688" s="9" t="n">
        <v>124.7</v>
      </c>
    </row>
    <row r="4689">
      <c r="A4689" t="n">
        <v>553227</v>
      </c>
      <c r="B4689" s="12" t="n">
        <v>40679</v>
      </c>
      <c r="C4689" t="n">
        <v>14211</v>
      </c>
      <c r="D4689" t="n">
        <v>5</v>
      </c>
      <c r="E4689" t="n">
        <v>28</v>
      </c>
      <c r="F4689" s="9" t="n">
        <v>150.4</v>
      </c>
    </row>
    <row r="4690">
      <c r="A4690" t="n">
        <v>553228</v>
      </c>
      <c r="B4690" s="12" t="n">
        <v>40679</v>
      </c>
      <c r="C4690" t="n">
        <v>16496</v>
      </c>
      <c r="D4690" t="n">
        <v>30</v>
      </c>
      <c r="E4690" t="n">
        <v>334</v>
      </c>
      <c r="F4690" s="9" t="n">
        <v>448.34</v>
      </c>
    </row>
    <row r="4691">
      <c r="A4691" t="n">
        <v>553229</v>
      </c>
      <c r="B4691" s="12" t="n">
        <v>40679</v>
      </c>
      <c r="C4691" t="n">
        <v>15039</v>
      </c>
      <c r="D4691" t="n">
        <v>37</v>
      </c>
      <c r="E4691" t="n">
        <v>254</v>
      </c>
      <c r="F4691" s="9" t="n">
        <v>496.49</v>
      </c>
    </row>
    <row r="4692">
      <c r="A4692" t="n">
        <v>553235</v>
      </c>
      <c r="B4692" s="12" t="n">
        <v>40679</v>
      </c>
      <c r="C4692" t="n">
        <v>13018</v>
      </c>
      <c r="D4692" t="n">
        <v>22</v>
      </c>
      <c r="E4692" t="n">
        <v>311</v>
      </c>
      <c r="F4692" s="9" t="n">
        <v>345.42</v>
      </c>
    </row>
    <row r="4693">
      <c r="A4693" t="n">
        <v>553239</v>
      </c>
      <c r="B4693" s="12" t="n">
        <v>40679</v>
      </c>
      <c r="C4693" t="n">
        <v>16226</v>
      </c>
      <c r="D4693" t="n">
        <v>4</v>
      </c>
      <c r="E4693" t="n">
        <v>108</v>
      </c>
      <c r="F4693" s="9" t="n">
        <v>109.32</v>
      </c>
    </row>
    <row r="4694">
      <c r="A4694" t="n">
        <v>553315</v>
      </c>
      <c r="B4694" s="12" t="n">
        <v>40679</v>
      </c>
      <c r="C4694" t="n">
        <v>16705</v>
      </c>
      <c r="D4694" t="n">
        <v>18</v>
      </c>
      <c r="E4694" t="n">
        <v>492</v>
      </c>
      <c r="F4694" s="9" t="n">
        <v>1203.32</v>
      </c>
    </row>
    <row r="4695">
      <c r="A4695" t="n">
        <v>553317</v>
      </c>
      <c r="B4695" s="12" t="n">
        <v>40679</v>
      </c>
      <c r="C4695" t="n">
        <v>16705</v>
      </c>
      <c r="D4695" t="n">
        <v>5</v>
      </c>
      <c r="E4695" t="n">
        <v>108</v>
      </c>
      <c r="F4695" s="9" t="n">
        <v>343.44</v>
      </c>
    </row>
    <row r="4696">
      <c r="A4696" t="n">
        <v>553319</v>
      </c>
      <c r="B4696" s="12" t="n">
        <v>40679</v>
      </c>
      <c r="C4696" t="n">
        <v>16705</v>
      </c>
      <c r="D4696" t="n">
        <v>1</v>
      </c>
      <c r="E4696" t="n">
        <v>20</v>
      </c>
      <c r="F4696" s="9" t="n">
        <v>33</v>
      </c>
    </row>
    <row r="4697">
      <c r="A4697" t="n">
        <v>553339</v>
      </c>
      <c r="B4697" s="12" t="n">
        <v>40679</v>
      </c>
      <c r="C4697" t="n">
        <v>15125</v>
      </c>
      <c r="D4697" t="n">
        <v>15</v>
      </c>
      <c r="E4697" t="n">
        <v>768</v>
      </c>
      <c r="F4697" s="9" t="n">
        <v>1820.64</v>
      </c>
    </row>
    <row r="4698">
      <c r="A4698" t="n">
        <v>553340</v>
      </c>
      <c r="B4698" s="12" t="n">
        <v>40679</v>
      </c>
      <c r="C4698" t="n">
        <v>15125</v>
      </c>
      <c r="D4698" t="n">
        <v>18</v>
      </c>
      <c r="E4698" t="n">
        <v>572</v>
      </c>
      <c r="F4698" s="9" t="n">
        <v>1122.2</v>
      </c>
    </row>
    <row r="4699">
      <c r="A4699" t="n">
        <v>553341</v>
      </c>
      <c r="B4699" s="12" t="n">
        <v>40679</v>
      </c>
      <c r="C4699" t="n">
        <v>16293</v>
      </c>
      <c r="D4699" t="n">
        <v>18</v>
      </c>
      <c r="E4699" t="n">
        <v>110</v>
      </c>
      <c r="F4699" s="9" t="n">
        <v>307.88</v>
      </c>
    </row>
    <row r="4700">
      <c r="A4700" t="n">
        <v>553342</v>
      </c>
      <c r="B4700" s="12" t="n">
        <v>40679</v>
      </c>
      <c r="C4700" t="n">
        <v>16293</v>
      </c>
      <c r="D4700" t="n">
        <v>8</v>
      </c>
      <c r="E4700" t="n">
        <v>81</v>
      </c>
      <c r="F4700" s="9" t="n">
        <v>125.55</v>
      </c>
    </row>
    <row r="4701">
      <c r="A4701" t="n">
        <v>553343</v>
      </c>
      <c r="B4701" s="12" t="n">
        <v>40679</v>
      </c>
      <c r="C4701" t="n">
        <v>16642</v>
      </c>
      <c r="D4701" t="n">
        <v>15</v>
      </c>
      <c r="E4701" t="n">
        <v>131</v>
      </c>
      <c r="F4701" s="9" t="n">
        <v>307.73</v>
      </c>
    </row>
    <row r="4702">
      <c r="A4702" t="n">
        <v>553344</v>
      </c>
      <c r="B4702" s="12" t="n">
        <v>40679</v>
      </c>
      <c r="C4702" t="n">
        <v>14952</v>
      </c>
      <c r="D4702" t="n">
        <v>4</v>
      </c>
      <c r="E4702" t="n">
        <v>72</v>
      </c>
      <c r="F4702" s="9" t="n">
        <v>298.8</v>
      </c>
    </row>
    <row r="4703">
      <c r="A4703" t="n">
        <v>553345</v>
      </c>
      <c r="B4703" s="12" t="n">
        <v>40679</v>
      </c>
      <c r="C4703" t="n">
        <v>16729</v>
      </c>
      <c r="D4703" t="n">
        <v>34</v>
      </c>
      <c r="E4703" t="n">
        <v>312</v>
      </c>
      <c r="F4703" s="9" t="n">
        <v>533.7</v>
      </c>
    </row>
    <row r="4704">
      <c r="A4704" t="n">
        <v>553346</v>
      </c>
      <c r="B4704" s="12" t="n">
        <v>40679</v>
      </c>
      <c r="C4704" t="n">
        <v>17054</v>
      </c>
      <c r="D4704" t="n">
        <v>15</v>
      </c>
      <c r="E4704" t="n">
        <v>147</v>
      </c>
      <c r="F4704" s="9" t="n">
        <v>306.45</v>
      </c>
    </row>
    <row r="4705">
      <c r="A4705" t="n">
        <v>553347</v>
      </c>
      <c r="B4705" s="12" t="n">
        <v>40679</v>
      </c>
      <c r="C4705" t="n">
        <v>14755</v>
      </c>
      <c r="D4705" t="n">
        <v>27</v>
      </c>
      <c r="E4705" t="n">
        <v>203</v>
      </c>
      <c r="F4705" s="9" t="n">
        <v>560.27</v>
      </c>
    </row>
    <row r="4706">
      <c r="A4706" t="n">
        <v>553350</v>
      </c>
      <c r="B4706" s="12" t="n">
        <v>40679</v>
      </c>
      <c r="C4706" t="n">
        <v>12871</v>
      </c>
      <c r="D4706" t="n">
        <v>4</v>
      </c>
      <c r="E4706" t="n">
        <v>80</v>
      </c>
      <c r="F4706" s="9" t="n">
        <v>132</v>
      </c>
    </row>
    <row r="4707">
      <c r="A4707" t="n">
        <v>553351</v>
      </c>
      <c r="B4707" s="12" t="n">
        <v>40679</v>
      </c>
      <c r="C4707" t="n">
        <v>18118</v>
      </c>
      <c r="D4707" t="n">
        <v>55</v>
      </c>
      <c r="E4707" t="n">
        <v>176</v>
      </c>
      <c r="F4707" s="9" t="n">
        <v>311.7</v>
      </c>
    </row>
    <row r="4708">
      <c r="A4708" t="n">
        <v>553352</v>
      </c>
      <c r="B4708" s="12" t="n">
        <v>40679</v>
      </c>
      <c r="C4708" t="n">
        <v>13089</v>
      </c>
      <c r="D4708" t="n">
        <v>11</v>
      </c>
      <c r="E4708" t="n">
        <v>86</v>
      </c>
      <c r="F4708" s="9" t="n">
        <v>239.48</v>
      </c>
    </row>
    <row r="4709">
      <c r="A4709" t="n">
        <v>553356</v>
      </c>
      <c r="B4709" s="12" t="n">
        <v>40679</v>
      </c>
      <c r="C4709" t="n">
        <v>14038</v>
      </c>
      <c r="D4709" t="n">
        <v>45</v>
      </c>
      <c r="E4709" t="n">
        <v>501</v>
      </c>
      <c r="F4709" s="9" t="n">
        <v>716.3200000000001</v>
      </c>
    </row>
    <row r="4710">
      <c r="A4710" t="n">
        <v>553363</v>
      </c>
      <c r="B4710" s="12" t="n">
        <v>40679</v>
      </c>
      <c r="C4710" t="n">
        <v>13650</v>
      </c>
      <c r="D4710" t="n">
        <v>17</v>
      </c>
      <c r="E4710" t="n">
        <v>150</v>
      </c>
      <c r="F4710" s="9" t="n">
        <v>373.4</v>
      </c>
    </row>
    <row r="4711">
      <c r="A4711" t="n">
        <v>553368</v>
      </c>
      <c r="B4711" s="12" t="n">
        <v>40679</v>
      </c>
      <c r="C4711" t="n">
        <v>18102</v>
      </c>
      <c r="D4711" t="n">
        <v>17</v>
      </c>
      <c r="E4711" t="n">
        <v>1787</v>
      </c>
      <c r="F4711" s="9" t="n">
        <v>8895.66</v>
      </c>
    </row>
    <row r="4712">
      <c r="A4712" t="n">
        <v>553369</v>
      </c>
      <c r="B4712" s="12" t="n">
        <v>40679</v>
      </c>
      <c r="C4712" t="n">
        <v>15044</v>
      </c>
      <c r="D4712" t="n">
        <v>26</v>
      </c>
      <c r="E4712" t="n">
        <v>109</v>
      </c>
      <c r="F4712" s="9" t="n">
        <v>474.85</v>
      </c>
    </row>
    <row r="4713">
      <c r="A4713" t="n">
        <v>553371</v>
      </c>
      <c r="B4713" s="12" t="n">
        <v>40679</v>
      </c>
      <c r="C4713" t="n">
        <v>17288</v>
      </c>
      <c r="D4713" t="n">
        <v>5</v>
      </c>
      <c r="E4713" t="n">
        <v>204</v>
      </c>
      <c r="F4713" s="9" t="n">
        <v>245.88</v>
      </c>
    </row>
    <row r="4714">
      <c r="A4714" t="n">
        <v>553374</v>
      </c>
      <c r="B4714" s="12" t="n">
        <v>40679</v>
      </c>
      <c r="C4714" t="n">
        <v>14489</v>
      </c>
      <c r="D4714" t="n">
        <v>30</v>
      </c>
      <c r="E4714" t="n">
        <v>299</v>
      </c>
      <c r="F4714" s="9" t="n">
        <v>463.38</v>
      </c>
    </row>
    <row r="4715">
      <c r="A4715" t="n">
        <v>553377</v>
      </c>
      <c r="B4715" s="12" t="n">
        <v>40679</v>
      </c>
      <c r="C4715" t="n">
        <v>14888</v>
      </c>
      <c r="D4715" t="n">
        <v>20</v>
      </c>
      <c r="E4715" t="n">
        <v>184</v>
      </c>
      <c r="F4715" s="9" t="n">
        <v>369.2</v>
      </c>
    </row>
    <row r="4716">
      <c r="A4716" t="n">
        <v>553379</v>
      </c>
      <c r="B4716" s="12" t="n">
        <v>40679</v>
      </c>
      <c r="C4716" t="n">
        <v>14676</v>
      </c>
      <c r="D4716" t="n">
        <v>3</v>
      </c>
      <c r="E4716" t="n">
        <v>180</v>
      </c>
      <c r="F4716" s="9" t="n">
        <v>368.76</v>
      </c>
    </row>
    <row r="4717">
      <c r="A4717" t="n">
        <v>553380</v>
      </c>
      <c r="B4717" s="12" t="n">
        <v>40679</v>
      </c>
      <c r="C4717" t="n">
        <v>17190</v>
      </c>
      <c r="D4717" t="n">
        <v>1</v>
      </c>
      <c r="E4717" t="n">
        <v>1</v>
      </c>
      <c r="F4717" s="9" t="n">
        <v>195</v>
      </c>
    </row>
    <row r="4718">
      <c r="A4718" t="n">
        <v>553381</v>
      </c>
      <c r="B4718" s="12" t="n">
        <v>40679</v>
      </c>
      <c r="C4718" t="n">
        <v>13456</v>
      </c>
      <c r="D4718" t="n">
        <v>13</v>
      </c>
      <c r="E4718" t="n">
        <v>100</v>
      </c>
      <c r="F4718" s="9" t="n">
        <v>207.66</v>
      </c>
    </row>
    <row r="4719">
      <c r="A4719" t="n">
        <v>553382</v>
      </c>
      <c r="B4719" s="12" t="n">
        <v>40679</v>
      </c>
      <c r="C4719" t="n">
        <v>14217</v>
      </c>
      <c r="D4719" t="n">
        <v>8</v>
      </c>
      <c r="E4719" t="n">
        <v>96</v>
      </c>
      <c r="F4719" s="9" t="n">
        <v>202.24</v>
      </c>
    </row>
    <row r="4720">
      <c r="A4720" t="n">
        <v>553383</v>
      </c>
      <c r="B4720" s="12" t="n">
        <v>40679</v>
      </c>
      <c r="C4720" t="n">
        <v>18230</v>
      </c>
      <c r="D4720" t="n">
        <v>13</v>
      </c>
      <c r="E4720" t="n">
        <v>240</v>
      </c>
      <c r="F4720" s="9" t="n">
        <v>403.26</v>
      </c>
    </row>
    <row r="4721">
      <c r="A4721" t="n">
        <v>553384</v>
      </c>
      <c r="B4721" s="12" t="n">
        <v>40679</v>
      </c>
      <c r="C4721" t="n">
        <v>16899</v>
      </c>
      <c r="D4721" t="n">
        <v>25</v>
      </c>
      <c r="E4721" t="n">
        <v>64</v>
      </c>
      <c r="F4721" s="9" t="n">
        <v>177</v>
      </c>
    </row>
    <row r="4722">
      <c r="A4722" t="n">
        <v>553385</v>
      </c>
      <c r="B4722" s="12" t="n">
        <v>40679</v>
      </c>
      <c r="C4722" t="n">
        <v>16710</v>
      </c>
      <c r="D4722" t="n">
        <v>70</v>
      </c>
      <c r="E4722" t="n">
        <v>375</v>
      </c>
      <c r="F4722" s="9" t="n">
        <v>423.3</v>
      </c>
    </row>
    <row r="4723">
      <c r="A4723" t="n">
        <v>553386</v>
      </c>
      <c r="B4723" s="12" t="n">
        <v>40679</v>
      </c>
      <c r="C4723" t="n">
        <v>13381</v>
      </c>
      <c r="D4723" t="n">
        <v>27</v>
      </c>
      <c r="E4723" t="n">
        <v>330</v>
      </c>
      <c r="F4723" s="9" t="n">
        <v>655.24</v>
      </c>
    </row>
    <row r="4724">
      <c r="A4724" t="n">
        <v>553388</v>
      </c>
      <c r="B4724" s="12" t="n">
        <v>40679</v>
      </c>
      <c r="C4724" t="n">
        <v>15910</v>
      </c>
      <c r="D4724" t="n">
        <v>26</v>
      </c>
      <c r="E4724" t="n">
        <v>115</v>
      </c>
      <c r="F4724" s="9" t="n">
        <v>120.82</v>
      </c>
    </row>
    <row r="4725">
      <c r="A4725" t="n">
        <v>553390</v>
      </c>
      <c r="B4725" s="12" t="n">
        <v>40679</v>
      </c>
      <c r="C4725" t="n">
        <v>17841</v>
      </c>
      <c r="D4725" t="n">
        <v>93</v>
      </c>
      <c r="E4725" t="n">
        <v>220</v>
      </c>
      <c r="F4725" s="9" t="n">
        <v>466.28</v>
      </c>
    </row>
    <row r="4726">
      <c r="A4726" t="n">
        <v>553392</v>
      </c>
      <c r="B4726" s="12" t="n">
        <v>40679</v>
      </c>
      <c r="C4726" t="n">
        <v>16131</v>
      </c>
      <c r="D4726" t="n">
        <v>11</v>
      </c>
      <c r="E4726" t="n">
        <v>252</v>
      </c>
      <c r="F4726" s="9" t="n">
        <v>608.16</v>
      </c>
    </row>
    <row r="4727">
      <c r="A4727" t="n">
        <v>553402</v>
      </c>
      <c r="B4727" s="12" t="n">
        <v>40679</v>
      </c>
      <c r="C4727" t="n">
        <v>17898</v>
      </c>
      <c r="D4727" t="n">
        <v>20</v>
      </c>
      <c r="E4727" t="n">
        <v>124</v>
      </c>
      <c r="F4727" s="9" t="n">
        <v>99.84</v>
      </c>
    </row>
    <row r="4728">
      <c r="A4728" t="n">
        <v>553403</v>
      </c>
      <c r="B4728" s="12" t="n">
        <v>40680</v>
      </c>
      <c r="C4728" t="n">
        <v>18061</v>
      </c>
      <c r="D4728" t="n">
        <v>6</v>
      </c>
      <c r="E4728" t="n">
        <v>41</v>
      </c>
      <c r="F4728" s="9" t="n">
        <v>159.49</v>
      </c>
    </row>
    <row r="4729">
      <c r="A4729" t="n">
        <v>553404</v>
      </c>
      <c r="B4729" s="12" t="n">
        <v>40680</v>
      </c>
      <c r="C4729" t="n">
        <v>14952</v>
      </c>
      <c r="D4729" t="n">
        <v>16</v>
      </c>
      <c r="E4729" t="n">
        <v>228</v>
      </c>
      <c r="F4729" s="9" t="n">
        <v>392.88</v>
      </c>
    </row>
    <row r="4730">
      <c r="A4730" t="n">
        <v>553405</v>
      </c>
      <c r="B4730" s="12" t="n">
        <v>40680</v>
      </c>
      <c r="C4730" t="n">
        <v>14952</v>
      </c>
      <c r="D4730" t="n">
        <v>25</v>
      </c>
      <c r="E4730" t="n">
        <v>312</v>
      </c>
      <c r="F4730" s="9" t="n">
        <v>581.6</v>
      </c>
    </row>
    <row r="4731">
      <c r="A4731" t="n">
        <v>553406</v>
      </c>
      <c r="B4731" s="12" t="n">
        <v>40680</v>
      </c>
      <c r="C4731" t="n">
        <v>14952</v>
      </c>
      <c r="D4731" t="n">
        <v>1</v>
      </c>
      <c r="E4731" t="n">
        <v>50</v>
      </c>
      <c r="F4731" s="9" t="n">
        <v>77.5</v>
      </c>
    </row>
    <row r="4732">
      <c r="A4732" t="n">
        <v>553408</v>
      </c>
      <c r="B4732" s="12" t="n">
        <v>40680</v>
      </c>
      <c r="C4732" t="n">
        <v>13976</v>
      </c>
      <c r="D4732" t="n">
        <v>10</v>
      </c>
      <c r="E4732" t="n">
        <v>154</v>
      </c>
      <c r="F4732" s="9" t="n">
        <v>357.98</v>
      </c>
    </row>
    <row r="4733">
      <c r="A4733" t="n">
        <v>553410</v>
      </c>
      <c r="B4733" s="12" t="n">
        <v>40680</v>
      </c>
      <c r="C4733" t="n">
        <v>14320</v>
      </c>
      <c r="D4733" t="n">
        <v>8</v>
      </c>
      <c r="E4733" t="n">
        <v>90</v>
      </c>
      <c r="F4733" s="9" t="n">
        <v>125.28</v>
      </c>
    </row>
    <row r="4734">
      <c r="A4734" t="n">
        <v>553412</v>
      </c>
      <c r="B4734" s="12" t="n">
        <v>40680</v>
      </c>
      <c r="C4734" t="n">
        <v>14344</v>
      </c>
      <c r="D4734" t="n">
        <v>4</v>
      </c>
      <c r="E4734" t="n">
        <v>26</v>
      </c>
      <c r="F4734" s="9" t="n">
        <v>61.5</v>
      </c>
    </row>
    <row r="4735">
      <c r="A4735" t="n">
        <v>553416</v>
      </c>
      <c r="B4735" s="12" t="n">
        <v>40680</v>
      </c>
      <c r="C4735" t="n">
        <v>18198</v>
      </c>
      <c r="D4735" t="n">
        <v>3</v>
      </c>
      <c r="E4735" t="n">
        <v>340</v>
      </c>
      <c r="F4735" s="9" t="n">
        <v>422.28</v>
      </c>
    </row>
    <row r="4736">
      <c r="A4736" t="n">
        <v>553417</v>
      </c>
      <c r="B4736" s="12" t="n">
        <v>40680</v>
      </c>
      <c r="C4736" t="n">
        <v>13871</v>
      </c>
      <c r="D4736" t="n">
        <v>32</v>
      </c>
      <c r="E4736" t="n">
        <v>278</v>
      </c>
      <c r="F4736" s="9" t="n">
        <v>631.49</v>
      </c>
    </row>
    <row r="4737">
      <c r="A4737" t="n">
        <v>553418</v>
      </c>
      <c r="B4737" s="12" t="n">
        <v>40680</v>
      </c>
      <c r="C4737" t="n">
        <v>18257</v>
      </c>
      <c r="D4737" t="n">
        <v>17</v>
      </c>
      <c r="E4737" t="n">
        <v>192</v>
      </c>
      <c r="F4737" s="9" t="n">
        <v>357.4</v>
      </c>
    </row>
    <row r="4738">
      <c r="A4738" t="n">
        <v>553419</v>
      </c>
      <c r="B4738" s="12" t="n">
        <v>40680</v>
      </c>
      <c r="C4738" t="n">
        <v>16639</v>
      </c>
      <c r="D4738" t="n">
        <v>6</v>
      </c>
      <c r="E4738" t="n">
        <v>47</v>
      </c>
      <c r="F4738" s="9" t="n">
        <v>162.95</v>
      </c>
    </row>
    <row r="4739">
      <c r="A4739" t="n">
        <v>553420</v>
      </c>
      <c r="B4739" s="12" t="n">
        <v>40680</v>
      </c>
      <c r="C4739" t="n">
        <v>17519</v>
      </c>
      <c r="D4739" t="n">
        <v>12</v>
      </c>
      <c r="E4739" t="n">
        <v>87</v>
      </c>
      <c r="F4739" s="9" t="n">
        <v>306.85</v>
      </c>
    </row>
    <row r="4740">
      <c r="A4740" t="n">
        <v>553421</v>
      </c>
      <c r="B4740" s="12" t="n">
        <v>40680</v>
      </c>
      <c r="C4740" t="n">
        <v>16139</v>
      </c>
      <c r="D4740" t="n">
        <v>6</v>
      </c>
      <c r="E4740" t="n">
        <v>84</v>
      </c>
      <c r="F4740" s="9" t="n">
        <v>139.8</v>
      </c>
    </row>
    <row r="4741">
      <c r="A4741" t="n">
        <v>553422</v>
      </c>
      <c r="B4741" s="12" t="n">
        <v>40680</v>
      </c>
      <c r="C4741" t="n">
        <v>16923</v>
      </c>
      <c r="D4741" t="n">
        <v>1</v>
      </c>
      <c r="E4741" t="n">
        <v>40</v>
      </c>
      <c r="F4741" s="9" t="n">
        <v>130</v>
      </c>
    </row>
    <row r="4742">
      <c r="A4742" t="n">
        <v>553423</v>
      </c>
      <c r="B4742" s="12" t="n">
        <v>40680</v>
      </c>
      <c r="C4742" t="n">
        <v>17811</v>
      </c>
      <c r="D4742" t="n">
        <v>32</v>
      </c>
      <c r="E4742" t="n">
        <v>89</v>
      </c>
      <c r="F4742" s="9" t="n">
        <v>186.17</v>
      </c>
    </row>
    <row r="4743">
      <c r="A4743" t="n">
        <v>553427</v>
      </c>
      <c r="B4743" s="12" t="n">
        <v>40680</v>
      </c>
      <c r="C4743" t="n">
        <v>17522</v>
      </c>
      <c r="D4743" t="n">
        <v>3</v>
      </c>
      <c r="E4743" t="n">
        <v>90</v>
      </c>
      <c r="F4743" s="9" t="n">
        <v>100.98</v>
      </c>
    </row>
    <row r="4744">
      <c r="A4744" t="n">
        <v>553461</v>
      </c>
      <c r="B4744" s="12" t="n">
        <v>40680</v>
      </c>
      <c r="C4744" t="n">
        <v>16316</v>
      </c>
      <c r="D4744" t="n">
        <v>46</v>
      </c>
      <c r="E4744" t="n">
        <v>462</v>
      </c>
      <c r="F4744" s="9" t="n">
        <v>680.14</v>
      </c>
    </row>
    <row r="4745">
      <c r="A4745" t="n">
        <v>553462</v>
      </c>
      <c r="B4745" s="12" t="n">
        <v>40680</v>
      </c>
      <c r="C4745" t="n">
        <v>17147</v>
      </c>
      <c r="D4745" t="n">
        <v>28</v>
      </c>
      <c r="E4745" t="n">
        <v>267</v>
      </c>
      <c r="F4745" s="9" t="n">
        <v>563.61</v>
      </c>
    </row>
    <row r="4746">
      <c r="A4746" t="n">
        <v>553463</v>
      </c>
      <c r="B4746" s="12" t="n">
        <v>40680</v>
      </c>
      <c r="C4746" t="n">
        <v>13488</v>
      </c>
      <c r="D4746" t="n">
        <v>44</v>
      </c>
      <c r="E4746" t="n">
        <v>471</v>
      </c>
      <c r="F4746" s="9" t="n">
        <v>927.45</v>
      </c>
    </row>
    <row r="4747">
      <c r="A4747" t="n">
        <v>553464</v>
      </c>
      <c r="B4747" s="12" t="n">
        <v>40680</v>
      </c>
      <c r="C4747" t="n">
        <v>16218</v>
      </c>
      <c r="D4747" t="n">
        <v>17</v>
      </c>
      <c r="E4747" t="n">
        <v>572</v>
      </c>
      <c r="F4747" s="9" t="n">
        <v>925.16</v>
      </c>
    </row>
    <row r="4748">
      <c r="A4748" t="n">
        <v>553465</v>
      </c>
      <c r="B4748" s="12" t="n">
        <v>40680</v>
      </c>
      <c r="C4748" t="n">
        <v>16218</v>
      </c>
      <c r="D4748" t="n">
        <v>1</v>
      </c>
      <c r="E4748" t="n">
        <v>80</v>
      </c>
      <c r="F4748" s="9" t="n">
        <v>116</v>
      </c>
    </row>
    <row r="4749">
      <c r="A4749" t="n">
        <v>553466</v>
      </c>
      <c r="B4749" s="12" t="n">
        <v>40680</v>
      </c>
      <c r="C4749" t="n">
        <v>17949</v>
      </c>
      <c r="D4749" t="n">
        <v>1</v>
      </c>
      <c r="E4749" t="n">
        <v>360</v>
      </c>
      <c r="F4749" s="9" t="n">
        <v>259.2</v>
      </c>
    </row>
    <row r="4750">
      <c r="A4750" t="n">
        <v>553467</v>
      </c>
      <c r="B4750" s="12" t="n">
        <v>40680</v>
      </c>
      <c r="C4750" t="n">
        <v>17857</v>
      </c>
      <c r="D4750" t="n">
        <v>1</v>
      </c>
      <c r="E4750" t="n">
        <v>150</v>
      </c>
      <c r="F4750" s="9" t="n">
        <v>159</v>
      </c>
    </row>
    <row r="4751">
      <c r="A4751" t="n">
        <v>553468</v>
      </c>
      <c r="B4751" s="12" t="n">
        <v>40680</v>
      </c>
      <c r="C4751" t="n">
        <v>16029</v>
      </c>
      <c r="D4751" t="n">
        <v>4</v>
      </c>
      <c r="E4751" t="n">
        <v>576</v>
      </c>
      <c r="F4751" s="9" t="n">
        <v>921.6</v>
      </c>
    </row>
    <row r="4752">
      <c r="A4752" t="n">
        <v>553469</v>
      </c>
      <c r="B4752" s="12" t="n">
        <v>40680</v>
      </c>
      <c r="C4752" t="n">
        <v>16029</v>
      </c>
      <c r="D4752" t="n">
        <v>5</v>
      </c>
      <c r="E4752" t="n">
        <v>372</v>
      </c>
      <c r="F4752" s="9" t="n">
        <v>905.76</v>
      </c>
    </row>
    <row r="4753">
      <c r="A4753" t="n">
        <v>553470</v>
      </c>
      <c r="B4753" s="12" t="n">
        <v>40680</v>
      </c>
      <c r="C4753" t="n">
        <v>18102</v>
      </c>
      <c r="D4753" t="n">
        <v>11</v>
      </c>
      <c r="E4753" t="n">
        <v>1325</v>
      </c>
      <c r="F4753" s="9" t="n">
        <v>5410.06</v>
      </c>
    </row>
    <row r="4754">
      <c r="A4754" t="n">
        <v>553471</v>
      </c>
      <c r="B4754" s="12" t="n">
        <v>40680</v>
      </c>
      <c r="C4754" t="n">
        <v>18102</v>
      </c>
      <c r="D4754" t="n">
        <v>9</v>
      </c>
      <c r="E4754" t="n">
        <v>330</v>
      </c>
      <c r="F4754" s="9" t="n">
        <v>2462.26</v>
      </c>
    </row>
    <row r="4755">
      <c r="A4755" t="n">
        <v>553472</v>
      </c>
      <c r="B4755" s="12" t="n">
        <v>40680</v>
      </c>
      <c r="C4755" t="n">
        <v>15093</v>
      </c>
      <c r="D4755" t="n">
        <v>16</v>
      </c>
      <c r="E4755" t="n">
        <v>617</v>
      </c>
      <c r="F4755" s="9" t="n">
        <v>793.47</v>
      </c>
    </row>
    <row r="4756">
      <c r="A4756" t="n">
        <v>553473</v>
      </c>
      <c r="B4756" s="12" t="n">
        <v>40680</v>
      </c>
      <c r="C4756" t="n">
        <v>18102</v>
      </c>
      <c r="D4756" t="n">
        <v>3</v>
      </c>
      <c r="E4756" t="n">
        <v>216</v>
      </c>
      <c r="F4756" s="9" t="n">
        <v>254.88</v>
      </c>
    </row>
    <row r="4757">
      <c r="A4757" t="n">
        <v>553474</v>
      </c>
      <c r="B4757" s="12" t="n">
        <v>40680</v>
      </c>
      <c r="C4757" t="n">
        <v>18102</v>
      </c>
      <c r="D4757" t="n">
        <v>1</v>
      </c>
      <c r="E4757" t="n">
        <v>144</v>
      </c>
      <c r="F4757" s="9" t="n">
        <v>276.48</v>
      </c>
    </row>
    <row r="4758">
      <c r="A4758" t="n">
        <v>553475</v>
      </c>
      <c r="B4758" s="12" t="n">
        <v>40680</v>
      </c>
      <c r="C4758" t="n">
        <v>18102</v>
      </c>
      <c r="D4758" t="n">
        <v>5</v>
      </c>
      <c r="E4758" t="n">
        <v>306</v>
      </c>
      <c r="F4758" s="9" t="n">
        <v>866.4</v>
      </c>
    </row>
    <row r="4759">
      <c r="A4759" t="n">
        <v>553476</v>
      </c>
      <c r="B4759" s="12" t="n">
        <v>40680</v>
      </c>
      <c r="C4759" t="n">
        <v>14221</v>
      </c>
      <c r="D4759" t="n">
        <v>23</v>
      </c>
      <c r="E4759" t="n">
        <v>209</v>
      </c>
      <c r="F4759" s="9" t="n">
        <v>551.03</v>
      </c>
    </row>
    <row r="4760">
      <c r="A4760" t="n">
        <v>553477</v>
      </c>
      <c r="B4760" s="12" t="n">
        <v>40680</v>
      </c>
      <c r="C4760" t="n">
        <v>14239</v>
      </c>
      <c r="D4760" t="n">
        <v>17</v>
      </c>
      <c r="E4760" t="n">
        <v>183</v>
      </c>
      <c r="F4760" s="9" t="n">
        <v>319.21</v>
      </c>
    </row>
    <row r="4761">
      <c r="A4761" t="n">
        <v>553484</v>
      </c>
      <c r="B4761" s="12" t="n">
        <v>40680</v>
      </c>
      <c r="C4761" t="n">
        <v>14513</v>
      </c>
      <c r="D4761" t="n">
        <v>4</v>
      </c>
      <c r="E4761" t="n">
        <v>162</v>
      </c>
      <c r="F4761" s="9" t="n">
        <v>298.6</v>
      </c>
    </row>
    <row r="4762">
      <c r="A4762" t="n">
        <v>553485</v>
      </c>
      <c r="B4762" s="12" t="n">
        <v>40680</v>
      </c>
      <c r="C4762" t="n">
        <v>13208</v>
      </c>
      <c r="D4762" t="n">
        <v>32</v>
      </c>
      <c r="E4762" t="n">
        <v>179</v>
      </c>
      <c r="F4762" s="9" t="n">
        <v>320.23</v>
      </c>
    </row>
    <row r="4763">
      <c r="A4763" t="n">
        <v>553487</v>
      </c>
      <c r="B4763" s="12" t="n">
        <v>40680</v>
      </c>
      <c r="C4763" t="n">
        <v>13246</v>
      </c>
      <c r="D4763" t="n">
        <v>35</v>
      </c>
      <c r="E4763" t="n">
        <v>341</v>
      </c>
      <c r="F4763" s="9" t="n">
        <v>562.88</v>
      </c>
    </row>
    <row r="4764">
      <c r="A4764" t="n">
        <v>553488</v>
      </c>
      <c r="B4764" s="12" t="n">
        <v>40680</v>
      </c>
      <c r="C4764" t="n">
        <v>18043</v>
      </c>
      <c r="D4764" t="n">
        <v>31</v>
      </c>
      <c r="E4764" t="n">
        <v>72</v>
      </c>
      <c r="F4764" s="9" t="n">
        <v>133.68</v>
      </c>
    </row>
    <row r="4765">
      <c r="A4765" t="n">
        <v>553489</v>
      </c>
      <c r="B4765" s="12" t="n">
        <v>40680</v>
      </c>
      <c r="C4765" t="n">
        <v>15730</v>
      </c>
      <c r="D4765" t="n">
        <v>29</v>
      </c>
      <c r="E4765" t="n">
        <v>314</v>
      </c>
      <c r="F4765" s="9" t="n">
        <v>467.43</v>
      </c>
    </row>
    <row r="4766">
      <c r="A4766" t="n">
        <v>553490</v>
      </c>
      <c r="B4766" s="12" t="n">
        <v>40680</v>
      </c>
      <c r="C4766" t="n">
        <v>13309</v>
      </c>
      <c r="D4766" t="n">
        <v>13</v>
      </c>
      <c r="E4766" t="n">
        <v>149</v>
      </c>
      <c r="F4766" s="9" t="n">
        <v>155.93</v>
      </c>
    </row>
    <row r="4767">
      <c r="A4767" t="n">
        <v>553491</v>
      </c>
      <c r="B4767" s="12" t="n">
        <v>40680</v>
      </c>
      <c r="C4767" t="n">
        <v>15624</v>
      </c>
      <c r="D4767" t="n">
        <v>8</v>
      </c>
      <c r="E4767" t="n">
        <v>66</v>
      </c>
      <c r="F4767" s="9" t="n">
        <v>127.5</v>
      </c>
    </row>
    <row r="4768">
      <c r="A4768" t="n">
        <v>553496</v>
      </c>
      <c r="B4768" s="12" t="n">
        <v>40680</v>
      </c>
      <c r="C4768" t="n">
        <v>14410</v>
      </c>
      <c r="D4768" t="n">
        <v>6</v>
      </c>
      <c r="E4768" t="n">
        <v>20</v>
      </c>
      <c r="F4768" s="9" t="n">
        <v>122.2</v>
      </c>
    </row>
    <row r="4769">
      <c r="A4769" t="n">
        <v>553497</v>
      </c>
      <c r="B4769" s="12" t="n">
        <v>40680</v>
      </c>
      <c r="C4769" t="n">
        <v>14410</v>
      </c>
      <c r="D4769" t="n">
        <v>3</v>
      </c>
      <c r="E4769" t="n">
        <v>14</v>
      </c>
      <c r="F4769" s="9" t="n">
        <v>75.8</v>
      </c>
    </row>
    <row r="4770">
      <c r="A4770" t="n">
        <v>553498</v>
      </c>
      <c r="B4770" s="12" t="n">
        <v>40680</v>
      </c>
      <c r="C4770" t="n">
        <v>17504</v>
      </c>
      <c r="D4770" t="n">
        <v>6</v>
      </c>
      <c r="E4770" t="n">
        <v>150</v>
      </c>
      <c r="F4770" s="9" t="n">
        <v>302.1</v>
      </c>
    </row>
    <row r="4771">
      <c r="A4771" t="n">
        <v>553499</v>
      </c>
      <c r="B4771" s="12" t="n">
        <v>40680</v>
      </c>
      <c r="C4771" t="n">
        <v>17504</v>
      </c>
      <c r="D4771" t="n">
        <v>5</v>
      </c>
      <c r="E4771" t="n">
        <v>65</v>
      </c>
      <c r="F4771" s="9" t="n">
        <v>210.35</v>
      </c>
    </row>
    <row r="4772">
      <c r="A4772" t="n">
        <v>553500</v>
      </c>
      <c r="B4772" s="12" t="n">
        <v>40680</v>
      </c>
      <c r="C4772" t="n">
        <v>17504</v>
      </c>
      <c r="D4772" t="n">
        <v>1</v>
      </c>
      <c r="E4772" t="n">
        <v>12</v>
      </c>
      <c r="F4772" s="9" t="n">
        <v>39</v>
      </c>
    </row>
    <row r="4773">
      <c r="A4773" t="n">
        <v>553501</v>
      </c>
      <c r="B4773" s="12" t="n">
        <v>40680</v>
      </c>
      <c r="C4773" t="n">
        <v>17504</v>
      </c>
      <c r="D4773" t="n">
        <v>1</v>
      </c>
      <c r="E4773" t="n">
        <v>2</v>
      </c>
      <c r="F4773" s="9" t="n">
        <v>9.9</v>
      </c>
    </row>
    <row r="4774">
      <c r="A4774" t="n">
        <v>553503</v>
      </c>
      <c r="B4774" s="12" t="n">
        <v>40680</v>
      </c>
      <c r="C4774" t="n">
        <v>14606</v>
      </c>
      <c r="D4774" t="n">
        <v>23</v>
      </c>
      <c r="E4774" t="n">
        <v>56</v>
      </c>
      <c r="F4774" s="9" t="n">
        <v>111.14</v>
      </c>
    </row>
    <row r="4775">
      <c r="A4775" t="n">
        <v>553504</v>
      </c>
      <c r="B4775" s="12" t="n">
        <v>40680</v>
      </c>
      <c r="C4775" t="n">
        <v>13310</v>
      </c>
      <c r="D4775" t="n">
        <v>25</v>
      </c>
      <c r="E4775" t="n">
        <v>161</v>
      </c>
      <c r="F4775" s="9" t="n">
        <v>407.47</v>
      </c>
    </row>
    <row r="4776">
      <c r="A4776" t="n">
        <v>553505</v>
      </c>
      <c r="B4776" s="12" t="n">
        <v>40680</v>
      </c>
      <c r="C4776" t="n">
        <v>12949</v>
      </c>
      <c r="D4776" t="n">
        <v>38</v>
      </c>
      <c r="E4776" t="n">
        <v>350</v>
      </c>
      <c r="F4776" s="9" t="n">
        <v>677.8</v>
      </c>
    </row>
    <row r="4777">
      <c r="A4777" t="n">
        <v>553506</v>
      </c>
      <c r="B4777" s="12" t="n">
        <v>40680</v>
      </c>
      <c r="C4777" t="n">
        <v>12949</v>
      </c>
      <c r="D4777" t="n">
        <v>2</v>
      </c>
      <c r="E4777" t="n">
        <v>20</v>
      </c>
      <c r="F4777" s="9" t="n">
        <v>38.6</v>
      </c>
    </row>
    <row r="4778">
      <c r="A4778" t="n">
        <v>553507</v>
      </c>
      <c r="B4778" s="12" t="n">
        <v>40680</v>
      </c>
      <c r="C4778" t="n">
        <v>17220</v>
      </c>
      <c r="D4778" t="n">
        <v>29</v>
      </c>
      <c r="E4778" t="n">
        <v>94</v>
      </c>
      <c r="F4778" s="9" t="n">
        <v>215.15</v>
      </c>
    </row>
    <row r="4779">
      <c r="A4779" t="n">
        <v>553509</v>
      </c>
      <c r="B4779" s="12" t="n">
        <v>40680</v>
      </c>
      <c r="C4779" t="n">
        <v>17220</v>
      </c>
      <c r="D4779" t="n">
        <v>27</v>
      </c>
      <c r="E4779" t="n">
        <v>175</v>
      </c>
      <c r="F4779" s="9" t="n">
        <v>194.38</v>
      </c>
    </row>
    <row r="4780">
      <c r="A4780" t="n">
        <v>553515</v>
      </c>
      <c r="B4780" s="12" t="n">
        <v>40680</v>
      </c>
      <c r="C4780" t="n">
        <v>17515</v>
      </c>
      <c r="D4780" t="n">
        <v>20</v>
      </c>
      <c r="E4780" t="n">
        <v>68</v>
      </c>
      <c r="F4780" s="9" t="n">
        <v>139.19</v>
      </c>
    </row>
    <row r="4781">
      <c r="A4781" t="n">
        <v>553520</v>
      </c>
      <c r="B4781" s="12" t="n">
        <v>40680</v>
      </c>
      <c r="C4781" t="n">
        <v>17238</v>
      </c>
      <c r="D4781" t="n">
        <v>16</v>
      </c>
      <c r="E4781" t="n">
        <v>39</v>
      </c>
      <c r="F4781" s="9" t="n">
        <v>100.08</v>
      </c>
    </row>
    <row r="4782">
      <c r="A4782" t="n">
        <v>553522</v>
      </c>
      <c r="B4782" s="12" t="n">
        <v>40680</v>
      </c>
      <c r="C4782" t="n">
        <v>15005</v>
      </c>
      <c r="D4782" t="n">
        <v>50</v>
      </c>
      <c r="E4782" t="n">
        <v>188</v>
      </c>
      <c r="F4782" s="9" t="n">
        <v>274.29</v>
      </c>
    </row>
    <row r="4783">
      <c r="A4783" t="n">
        <v>553524</v>
      </c>
      <c r="B4783" s="12" t="n">
        <v>40680</v>
      </c>
      <c r="C4783" t="n">
        <v>15570</v>
      </c>
      <c r="D4783" t="n">
        <v>32</v>
      </c>
      <c r="E4783" t="n">
        <v>75</v>
      </c>
      <c r="F4783" s="9" t="n">
        <v>247.29</v>
      </c>
    </row>
    <row r="4784">
      <c r="A4784" t="n">
        <v>553525</v>
      </c>
      <c r="B4784" s="12" t="n">
        <v>40680</v>
      </c>
      <c r="C4784" t="n">
        <v>16266</v>
      </c>
      <c r="D4784" t="n">
        <v>8</v>
      </c>
      <c r="E4784" t="n">
        <v>99</v>
      </c>
      <c r="F4784" s="9" t="n">
        <v>127.29</v>
      </c>
    </row>
    <row r="4785">
      <c r="A4785" t="n">
        <v>553526</v>
      </c>
      <c r="B4785" s="12" t="n">
        <v>40680</v>
      </c>
      <c r="C4785" t="n">
        <v>16266</v>
      </c>
      <c r="D4785" t="n">
        <v>15</v>
      </c>
      <c r="E4785" t="n">
        <v>32</v>
      </c>
      <c r="F4785" s="9" t="n">
        <v>131</v>
      </c>
    </row>
    <row r="4786">
      <c r="A4786" t="n">
        <v>553527</v>
      </c>
      <c r="B4786" s="12" t="n">
        <v>40680</v>
      </c>
      <c r="C4786" t="n">
        <v>15123</v>
      </c>
      <c r="D4786" t="n">
        <v>53</v>
      </c>
      <c r="E4786" t="n">
        <v>509</v>
      </c>
      <c r="F4786" s="9" t="n">
        <v>1069.47</v>
      </c>
    </row>
    <row r="4787">
      <c r="A4787" t="n">
        <v>553537</v>
      </c>
      <c r="B4787" s="12" t="n">
        <v>40680</v>
      </c>
      <c r="C4787" t="n">
        <v>14032</v>
      </c>
      <c r="D4787" t="n">
        <v>17</v>
      </c>
      <c r="E4787" t="n">
        <v>179</v>
      </c>
      <c r="F4787" s="9" t="n">
        <v>303.17</v>
      </c>
    </row>
    <row r="4788">
      <c r="A4788" t="n">
        <v>553538</v>
      </c>
      <c r="B4788" s="12" t="n">
        <v>40680</v>
      </c>
      <c r="C4788" t="n">
        <v>15855</v>
      </c>
      <c r="D4788" t="n">
        <v>25</v>
      </c>
      <c r="E4788" t="n">
        <v>117</v>
      </c>
      <c r="F4788" s="9" t="n">
        <v>140.31</v>
      </c>
    </row>
    <row r="4789">
      <c r="A4789" t="n">
        <v>553540</v>
      </c>
      <c r="B4789" s="12" t="n">
        <v>40680</v>
      </c>
      <c r="C4789" t="n">
        <v>17511</v>
      </c>
      <c r="D4789" t="n">
        <v>47</v>
      </c>
      <c r="E4789" t="n">
        <v>2316</v>
      </c>
      <c r="F4789" s="9" t="n">
        <v>2649.52</v>
      </c>
    </row>
    <row r="4790">
      <c r="A4790" t="n">
        <v>553550</v>
      </c>
      <c r="B4790" s="12" t="n">
        <v>40680</v>
      </c>
      <c r="C4790" t="n">
        <v>13631</v>
      </c>
      <c r="D4790" t="n">
        <v>1</v>
      </c>
      <c r="E4790" t="n">
        <v>100</v>
      </c>
      <c r="F4790" s="9" t="n">
        <v>850</v>
      </c>
    </row>
    <row r="4791">
      <c r="A4791" t="n">
        <v>553551</v>
      </c>
      <c r="B4791" s="12" t="n">
        <v>40680</v>
      </c>
      <c r="C4791" t="n">
        <v>13631</v>
      </c>
      <c r="D4791" t="n">
        <v>1</v>
      </c>
      <c r="E4791" t="n">
        <v>20</v>
      </c>
      <c r="F4791" s="9" t="n">
        <v>100</v>
      </c>
    </row>
    <row r="4792">
      <c r="A4792" t="n">
        <v>553552</v>
      </c>
      <c r="B4792" s="12" t="n">
        <v>40680</v>
      </c>
      <c r="C4792" t="n">
        <v>17702</v>
      </c>
      <c r="D4792" t="n">
        <v>30</v>
      </c>
      <c r="E4792" t="n">
        <v>484</v>
      </c>
      <c r="F4792" s="9" t="n">
        <v>439.8</v>
      </c>
    </row>
    <row r="4793">
      <c r="A4793" t="n">
        <v>553553</v>
      </c>
      <c r="B4793" s="12" t="n">
        <v>40680</v>
      </c>
      <c r="C4793" t="n">
        <v>16156</v>
      </c>
      <c r="D4793" t="n">
        <v>18</v>
      </c>
      <c r="E4793" t="n">
        <v>170</v>
      </c>
      <c r="F4793" s="9" t="n">
        <v>417.71</v>
      </c>
    </row>
    <row r="4794">
      <c r="A4794" t="n">
        <v>553556</v>
      </c>
      <c r="B4794" s="12" t="n">
        <v>40680</v>
      </c>
      <c r="C4794" t="n">
        <v>17530</v>
      </c>
      <c r="D4794" t="n">
        <v>51</v>
      </c>
      <c r="E4794" t="n">
        <v>132</v>
      </c>
      <c r="F4794" s="9" t="n">
        <v>246.89</v>
      </c>
    </row>
    <row r="4795">
      <c r="A4795" t="n">
        <v>553565</v>
      </c>
      <c r="B4795" s="12" t="n">
        <v>40681</v>
      </c>
      <c r="C4795" t="n">
        <v>17505</v>
      </c>
      <c r="D4795" t="n">
        <v>26</v>
      </c>
      <c r="E4795" t="n">
        <v>269</v>
      </c>
      <c r="F4795" s="9" t="n">
        <v>486.99</v>
      </c>
    </row>
    <row r="4796">
      <c r="A4796" t="n">
        <v>553567</v>
      </c>
      <c r="B4796" s="12" t="n">
        <v>40681</v>
      </c>
      <c r="C4796" t="n">
        <v>13592</v>
      </c>
      <c r="D4796" t="n">
        <v>1</v>
      </c>
      <c r="E4796" t="n">
        <v>3</v>
      </c>
      <c r="F4796" s="9" t="n">
        <v>32.85</v>
      </c>
    </row>
    <row r="4797">
      <c r="A4797" t="n">
        <v>553570</v>
      </c>
      <c r="B4797" s="12" t="n">
        <v>40681</v>
      </c>
      <c r="C4797" t="n">
        <v>13756</v>
      </c>
      <c r="D4797" t="n">
        <v>21</v>
      </c>
      <c r="E4797" t="n">
        <v>141</v>
      </c>
      <c r="F4797" s="9" t="n">
        <v>399.21</v>
      </c>
    </row>
    <row r="4798">
      <c r="A4798" t="n">
        <v>553571</v>
      </c>
      <c r="B4798" s="12" t="n">
        <v>40681</v>
      </c>
      <c r="C4798" t="n">
        <v>17287</v>
      </c>
      <c r="D4798" t="n">
        <v>9</v>
      </c>
      <c r="E4798" t="n">
        <v>12</v>
      </c>
      <c r="F4798" s="9" t="n">
        <v>132.4</v>
      </c>
    </row>
    <row r="4799">
      <c r="A4799" t="n">
        <v>553572</v>
      </c>
      <c r="B4799" s="12" t="n">
        <v>40681</v>
      </c>
      <c r="C4799" t="n">
        <v>18223</v>
      </c>
      <c r="D4799" t="n">
        <v>29</v>
      </c>
      <c r="E4799" t="n">
        <v>255</v>
      </c>
      <c r="F4799" s="9" t="n">
        <v>591.65</v>
      </c>
    </row>
    <row r="4800">
      <c r="A4800" t="n">
        <v>553573</v>
      </c>
      <c r="B4800" s="12" t="n">
        <v>40681</v>
      </c>
      <c r="C4800" t="n">
        <v>16446</v>
      </c>
      <c r="D4800" t="n">
        <v>2</v>
      </c>
      <c r="E4800" t="n">
        <v>2</v>
      </c>
      <c r="F4800" s="9" t="n">
        <v>2.9</v>
      </c>
    </row>
    <row r="4801">
      <c r="A4801" t="n">
        <v>553574</v>
      </c>
      <c r="B4801" s="12" t="n">
        <v>40681</v>
      </c>
      <c r="C4801" t="n">
        <v>16422</v>
      </c>
      <c r="D4801" t="n">
        <v>15</v>
      </c>
      <c r="E4801" t="n">
        <v>1710</v>
      </c>
      <c r="F4801" s="9" t="n">
        <v>1373.46</v>
      </c>
    </row>
    <row r="4802">
      <c r="A4802" t="n">
        <v>553575</v>
      </c>
      <c r="B4802" s="12" t="n">
        <v>40681</v>
      </c>
      <c r="C4802" t="n">
        <v>18260</v>
      </c>
      <c r="D4802" t="n">
        <v>20</v>
      </c>
      <c r="E4802" t="n">
        <v>144</v>
      </c>
      <c r="F4802" s="9" t="n">
        <v>427.97</v>
      </c>
    </row>
    <row r="4803">
      <c r="A4803" t="n">
        <v>553576</v>
      </c>
      <c r="B4803" s="12" t="n">
        <v>40681</v>
      </c>
      <c r="C4803" t="n">
        <v>14282</v>
      </c>
      <c r="D4803" t="n">
        <v>14</v>
      </c>
      <c r="E4803" t="n">
        <v>382</v>
      </c>
      <c r="F4803" s="9" t="n">
        <v>636.1</v>
      </c>
    </row>
    <row r="4804">
      <c r="A4804" t="n">
        <v>553578</v>
      </c>
      <c r="B4804" s="12" t="n">
        <v>40681</v>
      </c>
      <c r="C4804" t="n">
        <v>13767</v>
      </c>
      <c r="D4804" t="n">
        <v>10</v>
      </c>
      <c r="E4804" t="n">
        <v>136</v>
      </c>
      <c r="F4804" s="9" t="n">
        <v>356.16</v>
      </c>
    </row>
    <row r="4805">
      <c r="A4805" t="n">
        <v>553579</v>
      </c>
      <c r="B4805" s="12" t="n">
        <v>40681</v>
      </c>
      <c r="C4805" t="n">
        <v>13767</v>
      </c>
      <c r="D4805" t="n">
        <v>1</v>
      </c>
      <c r="E4805" t="n">
        <v>12</v>
      </c>
      <c r="F4805" s="9" t="n">
        <v>19.8</v>
      </c>
    </row>
    <row r="4806">
      <c r="A4806" t="n">
        <v>553585</v>
      </c>
      <c r="B4806" s="12" t="n">
        <v>40681</v>
      </c>
      <c r="C4806" t="n">
        <v>15301</v>
      </c>
      <c r="D4806" t="n">
        <v>25</v>
      </c>
      <c r="E4806" t="n">
        <v>311</v>
      </c>
      <c r="F4806" s="9" t="n">
        <v>306.91</v>
      </c>
    </row>
    <row r="4807">
      <c r="A4807" t="n">
        <v>553607</v>
      </c>
      <c r="B4807" s="12" t="n">
        <v>40681</v>
      </c>
      <c r="C4807" t="n">
        <v>16684</v>
      </c>
      <c r="D4807" t="n">
        <v>25</v>
      </c>
      <c r="E4807" t="n">
        <v>4084</v>
      </c>
      <c r="F4807" s="9" t="n">
        <v>5176.12</v>
      </c>
    </row>
    <row r="4808">
      <c r="A4808" t="n">
        <v>553612</v>
      </c>
      <c r="B4808" s="12" t="n">
        <v>40681</v>
      </c>
      <c r="C4808" t="n">
        <v>17556</v>
      </c>
      <c r="D4808" t="n">
        <v>6</v>
      </c>
      <c r="E4808" t="n">
        <v>101</v>
      </c>
      <c r="F4808" s="9" t="n">
        <v>157.9</v>
      </c>
    </row>
    <row r="4809">
      <c r="A4809" t="n">
        <v>553614</v>
      </c>
      <c r="B4809" s="12" t="n">
        <v>40681</v>
      </c>
      <c r="C4809" t="n">
        <v>16684</v>
      </c>
      <c r="D4809" t="n">
        <v>4</v>
      </c>
      <c r="E4809" t="n">
        <v>180</v>
      </c>
      <c r="F4809" s="9" t="n">
        <v>427.8</v>
      </c>
    </row>
    <row r="4810">
      <c r="A4810" t="n">
        <v>553625</v>
      </c>
      <c r="B4810" s="12" t="n">
        <v>40681</v>
      </c>
      <c r="C4810" t="n">
        <v>16684</v>
      </c>
      <c r="D4810" t="n">
        <v>4</v>
      </c>
      <c r="E4810" t="n">
        <v>348</v>
      </c>
      <c r="F4810" s="9" t="n">
        <v>822.6</v>
      </c>
    </row>
    <row r="4811">
      <c r="A4811" t="n">
        <v>553638</v>
      </c>
      <c r="B4811" s="12" t="n">
        <v>40681</v>
      </c>
      <c r="C4811" t="n">
        <v>14180</v>
      </c>
      <c r="D4811" t="n">
        <v>11</v>
      </c>
      <c r="E4811" t="n">
        <v>37</v>
      </c>
      <c r="F4811" s="9" t="n">
        <v>193.75</v>
      </c>
    </row>
    <row r="4812">
      <c r="A4812" t="n">
        <v>553650</v>
      </c>
      <c r="B4812" s="12" t="n">
        <v>40681</v>
      </c>
      <c r="C4812" t="n">
        <v>14731</v>
      </c>
      <c r="D4812" t="n">
        <v>6</v>
      </c>
      <c r="E4812" t="n">
        <v>96</v>
      </c>
      <c r="F4812" s="9" t="n">
        <v>123.36</v>
      </c>
    </row>
    <row r="4813">
      <c r="A4813" t="n">
        <v>553653</v>
      </c>
      <c r="B4813" s="12" t="n">
        <v>40681</v>
      </c>
      <c r="C4813" t="n">
        <v>16701</v>
      </c>
      <c r="D4813" t="n">
        <v>11</v>
      </c>
      <c r="E4813" t="n">
        <v>398</v>
      </c>
      <c r="F4813" s="9" t="n">
        <v>319.25</v>
      </c>
    </row>
    <row r="4814">
      <c r="A4814" t="n">
        <v>553654</v>
      </c>
      <c r="B4814" s="12" t="n">
        <v>40681</v>
      </c>
      <c r="C4814" t="n">
        <v>13094</v>
      </c>
      <c r="D4814" t="n">
        <v>3</v>
      </c>
      <c r="E4814" t="n">
        <v>162</v>
      </c>
      <c r="F4814" s="9" t="n">
        <v>205.74</v>
      </c>
    </row>
    <row r="4815">
      <c r="A4815" t="n">
        <v>553655</v>
      </c>
      <c r="B4815" s="12" t="n">
        <v>40681</v>
      </c>
      <c r="C4815" t="n">
        <v>16775</v>
      </c>
      <c r="D4815" t="n">
        <v>12</v>
      </c>
      <c r="E4815" t="n">
        <v>31</v>
      </c>
      <c r="F4815" s="9" t="n">
        <v>114.7</v>
      </c>
    </row>
    <row r="4816">
      <c r="A4816" t="n">
        <v>553657</v>
      </c>
      <c r="B4816" s="12" t="n">
        <v>40681</v>
      </c>
      <c r="C4816" t="n">
        <v>14583</v>
      </c>
      <c r="D4816" t="n">
        <v>50</v>
      </c>
      <c r="E4816" t="n">
        <v>81</v>
      </c>
      <c r="F4816" s="9" t="n">
        <v>135.98</v>
      </c>
    </row>
    <row r="4817">
      <c r="A4817" t="n">
        <v>553658</v>
      </c>
      <c r="B4817" s="12" t="n">
        <v>40681</v>
      </c>
      <c r="C4817" t="n">
        <v>16818</v>
      </c>
      <c r="D4817" t="n">
        <v>35</v>
      </c>
      <c r="E4817" t="n">
        <v>322</v>
      </c>
      <c r="F4817" s="9" t="n">
        <v>554.42</v>
      </c>
    </row>
    <row r="4818">
      <c r="A4818" t="n">
        <v>553660</v>
      </c>
      <c r="B4818" s="12" t="n">
        <v>40681</v>
      </c>
      <c r="C4818" t="n">
        <v>14620</v>
      </c>
      <c r="D4818" t="n">
        <v>11</v>
      </c>
      <c r="E4818" t="n">
        <v>141</v>
      </c>
      <c r="F4818" s="9" t="n">
        <v>177.43</v>
      </c>
    </row>
    <row r="4819">
      <c r="A4819" t="n">
        <v>553661</v>
      </c>
      <c r="B4819" s="12" t="n">
        <v>40681</v>
      </c>
      <c r="C4819" t="n">
        <v>13572</v>
      </c>
      <c r="D4819" t="n">
        <v>33</v>
      </c>
      <c r="E4819" t="n">
        <v>534</v>
      </c>
      <c r="F4819" s="9" t="n">
        <v>1384.25</v>
      </c>
    </row>
    <row r="4820">
      <c r="A4820" t="n">
        <v>553662</v>
      </c>
      <c r="B4820" s="12" t="n">
        <v>40681</v>
      </c>
      <c r="C4820" t="n">
        <v>14758</v>
      </c>
      <c r="D4820" t="n">
        <v>13</v>
      </c>
      <c r="E4820" t="n">
        <v>59</v>
      </c>
      <c r="F4820" s="9" t="n">
        <v>224.47</v>
      </c>
    </row>
    <row r="4821">
      <c r="A4821" t="n">
        <v>553663</v>
      </c>
      <c r="B4821" s="12" t="n">
        <v>40681</v>
      </c>
      <c r="C4821" t="n">
        <v>14527</v>
      </c>
      <c r="D4821" t="n">
        <v>17</v>
      </c>
      <c r="E4821" t="n">
        <v>96</v>
      </c>
      <c r="F4821" s="9" t="n">
        <v>159.65</v>
      </c>
    </row>
    <row r="4822">
      <c r="A4822" t="n">
        <v>553664</v>
      </c>
      <c r="B4822" s="12" t="n">
        <v>40681</v>
      </c>
      <c r="C4822" t="n">
        <v>16906</v>
      </c>
      <c r="D4822" t="n">
        <v>14</v>
      </c>
      <c r="E4822" t="n">
        <v>21</v>
      </c>
      <c r="F4822" s="9" t="n">
        <v>99</v>
      </c>
    </row>
    <row r="4823">
      <c r="A4823" t="n">
        <v>553668</v>
      </c>
      <c r="B4823" s="12" t="n">
        <v>40681</v>
      </c>
      <c r="C4823" t="n">
        <v>13993</v>
      </c>
      <c r="D4823" t="n">
        <v>16</v>
      </c>
      <c r="E4823" t="n">
        <v>73</v>
      </c>
      <c r="F4823" s="9" t="n">
        <v>391.75</v>
      </c>
    </row>
    <row r="4824">
      <c r="A4824" t="n">
        <v>553670</v>
      </c>
      <c r="B4824" s="12" t="n">
        <v>40681</v>
      </c>
      <c r="C4824" t="n">
        <v>14407</v>
      </c>
      <c r="D4824" t="n">
        <v>16</v>
      </c>
      <c r="E4824" t="n">
        <v>282</v>
      </c>
      <c r="F4824" s="9" t="n">
        <v>645.5</v>
      </c>
    </row>
    <row r="4825">
      <c r="A4825" t="n">
        <v>553671</v>
      </c>
      <c r="B4825" s="12" t="n">
        <v>40681</v>
      </c>
      <c r="C4825" t="n">
        <v>13659</v>
      </c>
      <c r="D4825" t="n">
        <v>42</v>
      </c>
      <c r="E4825" t="n">
        <v>322</v>
      </c>
      <c r="F4825" s="9" t="n">
        <v>527.8</v>
      </c>
    </row>
    <row r="4826">
      <c r="A4826" t="n">
        <v>553672</v>
      </c>
      <c r="B4826" s="12" t="n">
        <v>40681</v>
      </c>
      <c r="C4826" t="n">
        <v>15811</v>
      </c>
      <c r="D4826" t="n">
        <v>25</v>
      </c>
      <c r="E4826" t="n">
        <v>159</v>
      </c>
      <c r="F4826" s="9" t="n">
        <v>397.51</v>
      </c>
    </row>
    <row r="4827">
      <c r="A4827" t="n">
        <v>553673</v>
      </c>
      <c r="B4827" s="12" t="n">
        <v>40681</v>
      </c>
      <c r="C4827" t="n">
        <v>16814</v>
      </c>
      <c r="D4827" t="n">
        <v>23</v>
      </c>
      <c r="E4827" t="n">
        <v>175</v>
      </c>
      <c r="F4827" s="9" t="n">
        <v>585.39</v>
      </c>
    </row>
    <row r="4828">
      <c r="A4828" t="n">
        <v>553675</v>
      </c>
      <c r="B4828" s="12" t="n">
        <v>40681</v>
      </c>
      <c r="C4828" t="n">
        <v>13719</v>
      </c>
      <c r="D4828" t="n">
        <v>14</v>
      </c>
      <c r="E4828" t="n">
        <v>108</v>
      </c>
      <c r="F4828" s="9" t="n">
        <v>205.84</v>
      </c>
    </row>
    <row r="4829">
      <c r="A4829" t="n">
        <v>553676</v>
      </c>
      <c r="B4829" s="12" t="n">
        <v>40681</v>
      </c>
      <c r="C4829" t="n">
        <v>16553</v>
      </c>
      <c r="D4829" t="n">
        <v>9</v>
      </c>
      <c r="E4829" t="n">
        <v>566</v>
      </c>
      <c r="F4829" s="9" t="n">
        <v>647.26</v>
      </c>
    </row>
    <row r="4830">
      <c r="A4830" t="n">
        <v>553677</v>
      </c>
      <c r="B4830" s="12" t="n">
        <v>40681</v>
      </c>
      <c r="C4830" t="n">
        <v>16553</v>
      </c>
      <c r="D4830" t="n">
        <v>2</v>
      </c>
      <c r="E4830" t="n">
        <v>88</v>
      </c>
      <c r="F4830" s="9" t="n">
        <v>162</v>
      </c>
    </row>
    <row r="4831">
      <c r="A4831" t="n">
        <v>553678</v>
      </c>
      <c r="B4831" s="12" t="n">
        <v>40681</v>
      </c>
      <c r="C4831" t="n">
        <v>14009</v>
      </c>
      <c r="D4831" t="n">
        <v>24</v>
      </c>
      <c r="E4831" t="n">
        <v>223</v>
      </c>
      <c r="F4831" s="9" t="n">
        <v>380.91</v>
      </c>
    </row>
    <row r="4832">
      <c r="A4832" t="n">
        <v>553679</v>
      </c>
      <c r="B4832" s="12" t="n">
        <v>40681</v>
      </c>
      <c r="C4832" t="n">
        <v>14565</v>
      </c>
      <c r="D4832" t="n">
        <v>23</v>
      </c>
      <c r="E4832" t="n">
        <v>258</v>
      </c>
      <c r="F4832" s="9" t="n">
        <v>660.14</v>
      </c>
    </row>
    <row r="4833">
      <c r="A4833" t="n">
        <v>553680</v>
      </c>
      <c r="B4833" s="12" t="n">
        <v>40681</v>
      </c>
      <c r="C4833" t="n">
        <v>13258</v>
      </c>
      <c r="D4833" t="n">
        <v>13</v>
      </c>
      <c r="E4833" t="n">
        <v>77</v>
      </c>
      <c r="F4833" s="9" t="n">
        <v>198.87</v>
      </c>
    </row>
    <row r="4834">
      <c r="A4834" t="n">
        <v>553681</v>
      </c>
      <c r="B4834" s="12" t="n">
        <v>40681</v>
      </c>
      <c r="C4834" t="n">
        <v>15410</v>
      </c>
      <c r="D4834" t="n">
        <v>7</v>
      </c>
      <c r="E4834" t="n">
        <v>57</v>
      </c>
      <c r="F4834" s="9" t="n">
        <v>152.17</v>
      </c>
    </row>
    <row r="4835">
      <c r="A4835" t="n">
        <v>553683</v>
      </c>
      <c r="B4835" s="12" t="n">
        <v>40681</v>
      </c>
      <c r="C4835" t="n">
        <v>14060</v>
      </c>
      <c r="D4835" t="n">
        <v>7</v>
      </c>
      <c r="E4835" t="n">
        <v>214</v>
      </c>
      <c r="F4835" s="9" t="n">
        <v>285.1</v>
      </c>
    </row>
    <row r="4836">
      <c r="A4836" t="n">
        <v>553684</v>
      </c>
      <c r="B4836" s="12" t="n">
        <v>40681</v>
      </c>
      <c r="C4836" t="n">
        <v>16389</v>
      </c>
      <c r="D4836" t="n">
        <v>10</v>
      </c>
      <c r="E4836" t="n">
        <v>248</v>
      </c>
      <c r="F4836" s="9" t="n">
        <v>550.52</v>
      </c>
    </row>
    <row r="4837">
      <c r="A4837" t="n">
        <v>553685</v>
      </c>
      <c r="B4837" s="12" t="n">
        <v>40681</v>
      </c>
      <c r="C4837" t="n">
        <v>18097</v>
      </c>
      <c r="D4837" t="n">
        <v>40</v>
      </c>
      <c r="E4837" t="n">
        <v>560</v>
      </c>
      <c r="F4837" s="9" t="n">
        <v>799.38</v>
      </c>
    </row>
    <row r="4838">
      <c r="A4838" t="n">
        <v>553689</v>
      </c>
      <c r="B4838" s="12" t="n">
        <v>40681</v>
      </c>
      <c r="C4838" t="n">
        <v>17389</v>
      </c>
      <c r="D4838" t="n">
        <v>7</v>
      </c>
      <c r="E4838" t="n">
        <v>102</v>
      </c>
      <c r="F4838" s="9" t="n">
        <v>370.26</v>
      </c>
    </row>
    <row r="4839">
      <c r="A4839" t="n">
        <v>553690</v>
      </c>
      <c r="B4839" s="12" t="n">
        <v>40681</v>
      </c>
      <c r="C4839" t="n">
        <v>17389</v>
      </c>
      <c r="D4839" t="n">
        <v>1</v>
      </c>
      <c r="E4839" t="n">
        <v>16</v>
      </c>
      <c r="F4839" s="9" t="n">
        <v>108</v>
      </c>
    </row>
    <row r="4840">
      <c r="A4840" t="n">
        <v>553691</v>
      </c>
      <c r="B4840" s="12" t="n">
        <v>40681</v>
      </c>
      <c r="C4840" t="n">
        <v>15311</v>
      </c>
      <c r="D4840" t="n">
        <v>34</v>
      </c>
      <c r="E4840" t="n">
        <v>438</v>
      </c>
      <c r="F4840" s="9" t="n">
        <v>870.92</v>
      </c>
    </row>
    <row r="4841">
      <c r="A4841" t="n">
        <v>553701</v>
      </c>
      <c r="B4841" s="12" t="n">
        <v>40681</v>
      </c>
      <c r="C4841" t="n">
        <v>14463</v>
      </c>
      <c r="D4841" t="n">
        <v>2</v>
      </c>
      <c r="E4841" t="n">
        <v>96</v>
      </c>
      <c r="F4841" s="9" t="n">
        <v>115.92</v>
      </c>
    </row>
    <row r="4842">
      <c r="A4842" t="n">
        <v>553702</v>
      </c>
      <c r="B4842" s="12" t="n">
        <v>40681</v>
      </c>
      <c r="C4842" t="n">
        <v>13263</v>
      </c>
      <c r="D4842" t="n">
        <v>40</v>
      </c>
      <c r="E4842" t="n">
        <v>102</v>
      </c>
      <c r="F4842" s="9" t="n">
        <v>167.64</v>
      </c>
    </row>
    <row r="4843">
      <c r="A4843" t="n">
        <v>553703</v>
      </c>
      <c r="B4843" s="12" t="n">
        <v>40681</v>
      </c>
      <c r="C4843" t="n">
        <v>13192</v>
      </c>
      <c r="D4843" t="n">
        <v>33</v>
      </c>
      <c r="E4843" t="n">
        <v>298</v>
      </c>
      <c r="F4843" s="9" t="n">
        <v>464.32</v>
      </c>
    </row>
    <row r="4844">
      <c r="A4844" t="n">
        <v>553706</v>
      </c>
      <c r="B4844" s="12" t="n">
        <v>40681</v>
      </c>
      <c r="C4844" t="n">
        <v>13854</v>
      </c>
      <c r="D4844" t="n">
        <v>5</v>
      </c>
      <c r="E4844" t="n">
        <v>174</v>
      </c>
      <c r="F4844" s="9" t="n">
        <v>302.64</v>
      </c>
    </row>
    <row r="4845">
      <c r="A4845" t="n">
        <v>553707</v>
      </c>
      <c r="B4845" s="12" t="n">
        <v>40681</v>
      </c>
      <c r="C4845" t="n">
        <v>16843</v>
      </c>
      <c r="D4845" t="n">
        <v>30</v>
      </c>
      <c r="E4845" t="n">
        <v>469</v>
      </c>
      <c r="F4845" s="9" t="n">
        <v>1026.27</v>
      </c>
    </row>
    <row r="4846">
      <c r="A4846" t="n">
        <v>553708</v>
      </c>
      <c r="B4846" s="12" t="n">
        <v>40681</v>
      </c>
      <c r="C4846" t="n">
        <v>16843</v>
      </c>
      <c r="D4846" t="n">
        <v>3</v>
      </c>
      <c r="E4846" t="n">
        <v>68</v>
      </c>
      <c r="F4846" s="9" t="n">
        <v>112.2</v>
      </c>
    </row>
    <row r="4847">
      <c r="A4847" t="n">
        <v>553709</v>
      </c>
      <c r="B4847" s="12" t="n">
        <v>40681</v>
      </c>
      <c r="C4847" t="n">
        <v>13767</v>
      </c>
      <c r="D4847" t="n">
        <v>15</v>
      </c>
      <c r="E4847" t="n">
        <v>167</v>
      </c>
      <c r="F4847" s="9" t="n">
        <v>454.34</v>
      </c>
    </row>
    <row r="4848">
      <c r="A4848" t="n">
        <v>553710</v>
      </c>
      <c r="B4848" s="12" t="n">
        <v>40681</v>
      </c>
      <c r="C4848" t="n">
        <v>17338</v>
      </c>
      <c r="D4848" t="n">
        <v>35</v>
      </c>
      <c r="E4848" t="n">
        <v>98</v>
      </c>
      <c r="F4848" s="9" t="n">
        <v>300.05</v>
      </c>
    </row>
    <row r="4849">
      <c r="A4849" t="n">
        <v>553711</v>
      </c>
      <c r="B4849" s="12" t="n">
        <v>40681</v>
      </c>
      <c r="C4849" t="n">
        <v>13552</v>
      </c>
      <c r="D4849" t="n">
        <v>14</v>
      </c>
      <c r="E4849" t="n">
        <v>128</v>
      </c>
      <c r="F4849" s="9" t="n">
        <v>538.1799999999999</v>
      </c>
    </row>
    <row r="4850">
      <c r="A4850" t="n">
        <v>553712</v>
      </c>
      <c r="B4850" s="12" t="n">
        <v>40681</v>
      </c>
      <c r="C4850" t="n">
        <v>13552</v>
      </c>
      <c r="D4850" t="n">
        <v>11</v>
      </c>
      <c r="E4850" t="n">
        <v>208</v>
      </c>
      <c r="F4850" s="9" t="n">
        <v>540.36</v>
      </c>
    </row>
    <row r="4851">
      <c r="A4851" t="n">
        <v>553713</v>
      </c>
      <c r="B4851" s="12" t="n">
        <v>40681</v>
      </c>
      <c r="C4851" t="n">
        <v>13798</v>
      </c>
      <c r="D4851" t="n">
        <v>2</v>
      </c>
      <c r="E4851" t="n">
        <v>220</v>
      </c>
      <c r="F4851" s="9" t="n">
        <v>325.4</v>
      </c>
    </row>
    <row r="4852">
      <c r="A4852" t="n">
        <v>553714</v>
      </c>
      <c r="B4852" s="12" t="n">
        <v>40681</v>
      </c>
      <c r="C4852" t="n">
        <v>16987</v>
      </c>
      <c r="D4852" t="n">
        <v>22</v>
      </c>
      <c r="E4852" t="n">
        <v>47</v>
      </c>
      <c r="F4852" s="9" t="n">
        <v>213.05</v>
      </c>
    </row>
    <row r="4853">
      <c r="A4853" t="n">
        <v>553720</v>
      </c>
      <c r="B4853" s="12" t="n">
        <v>40681</v>
      </c>
      <c r="C4853" t="n">
        <v>13417</v>
      </c>
      <c r="D4853" t="n">
        <v>10</v>
      </c>
      <c r="E4853" t="n">
        <v>72</v>
      </c>
      <c r="F4853" s="9" t="n">
        <v>236</v>
      </c>
    </row>
    <row r="4854">
      <c r="A4854" t="n">
        <v>553721</v>
      </c>
      <c r="B4854" s="12" t="n">
        <v>40681</v>
      </c>
      <c r="C4854" t="n">
        <v>16570</v>
      </c>
      <c r="D4854" t="n">
        <v>23</v>
      </c>
      <c r="E4854" t="n">
        <v>313</v>
      </c>
      <c r="F4854" s="9" t="n">
        <v>569.09</v>
      </c>
    </row>
    <row r="4855">
      <c r="A4855" t="n">
        <v>553722</v>
      </c>
      <c r="B4855" s="12" t="n">
        <v>40681</v>
      </c>
      <c r="C4855" t="n">
        <v>12999</v>
      </c>
      <c r="D4855" t="n">
        <v>4</v>
      </c>
      <c r="E4855" t="n">
        <v>26</v>
      </c>
      <c r="F4855" s="9" t="n">
        <v>59.1</v>
      </c>
    </row>
    <row r="4856">
      <c r="A4856" t="n">
        <v>553724</v>
      </c>
      <c r="B4856" s="12" t="n">
        <v>40681</v>
      </c>
      <c r="C4856" t="n">
        <v>17047</v>
      </c>
      <c r="D4856" t="n">
        <v>24</v>
      </c>
      <c r="E4856" t="n">
        <v>207</v>
      </c>
      <c r="F4856" s="9" t="n">
        <v>439.39</v>
      </c>
    </row>
    <row r="4857">
      <c r="A4857" t="n">
        <v>553725</v>
      </c>
      <c r="B4857" s="12" t="n">
        <v>40681</v>
      </c>
      <c r="C4857" t="n">
        <v>17047</v>
      </c>
      <c r="D4857" t="n">
        <v>19</v>
      </c>
      <c r="E4857" t="n">
        <v>145</v>
      </c>
      <c r="F4857" s="9" t="n">
        <v>310.04</v>
      </c>
    </row>
    <row r="4858">
      <c r="A4858" t="n">
        <v>553726</v>
      </c>
      <c r="B4858" s="12" t="n">
        <v>40681</v>
      </c>
      <c r="C4858" t="n">
        <v>16681</v>
      </c>
      <c r="D4858" t="n">
        <v>5</v>
      </c>
      <c r="E4858" t="n">
        <v>228</v>
      </c>
      <c r="F4858" s="9" t="n">
        <v>259.32</v>
      </c>
    </row>
    <row r="4859">
      <c r="A4859" t="n">
        <v>553727</v>
      </c>
      <c r="B4859" s="12" t="n">
        <v>40681</v>
      </c>
      <c r="C4859" t="n">
        <v>13531</v>
      </c>
      <c r="D4859" t="n">
        <v>7</v>
      </c>
      <c r="E4859" t="n">
        <v>71</v>
      </c>
      <c r="F4859" s="9" t="n">
        <v>178.35</v>
      </c>
    </row>
    <row r="4860">
      <c r="A4860" t="n">
        <v>553730</v>
      </c>
      <c r="B4860" s="12" t="n">
        <v>40682</v>
      </c>
      <c r="C4860" t="n">
        <v>16525</v>
      </c>
      <c r="D4860" t="n">
        <v>7</v>
      </c>
      <c r="E4860" t="n">
        <v>514</v>
      </c>
      <c r="F4860" s="9" t="n">
        <v>555.46</v>
      </c>
    </row>
    <row r="4861">
      <c r="A4861" t="n">
        <v>553733</v>
      </c>
      <c r="B4861" s="12" t="n">
        <v>40682</v>
      </c>
      <c r="C4861" t="n">
        <v>14735</v>
      </c>
      <c r="D4861" t="n">
        <v>5</v>
      </c>
      <c r="E4861" t="n">
        <v>50</v>
      </c>
      <c r="F4861" s="9" t="n">
        <v>92.09999999999999</v>
      </c>
    </row>
    <row r="4862">
      <c r="A4862" t="n">
        <v>553734</v>
      </c>
      <c r="B4862" s="12" t="n">
        <v>40682</v>
      </c>
      <c r="C4862" t="n">
        <v>14735</v>
      </c>
      <c r="D4862" t="n">
        <v>4</v>
      </c>
      <c r="E4862" t="n">
        <v>26</v>
      </c>
      <c r="F4862" s="9" t="n">
        <v>147.54</v>
      </c>
    </row>
    <row r="4863">
      <c r="A4863" t="n">
        <v>553735</v>
      </c>
      <c r="B4863" s="12" t="n">
        <v>40682</v>
      </c>
      <c r="C4863" t="n">
        <v>14735</v>
      </c>
      <c r="D4863" t="n">
        <v>2</v>
      </c>
      <c r="E4863" t="n">
        <v>20</v>
      </c>
      <c r="F4863" s="9" t="n">
        <v>36</v>
      </c>
    </row>
    <row r="4864">
      <c r="A4864" t="n">
        <v>553736</v>
      </c>
      <c r="B4864" s="12" t="n">
        <v>40682</v>
      </c>
      <c r="C4864" t="n">
        <v>14735</v>
      </c>
      <c r="D4864" t="n">
        <v>1</v>
      </c>
      <c r="E4864" t="n">
        <v>48</v>
      </c>
      <c r="F4864" s="9" t="n">
        <v>60</v>
      </c>
    </row>
    <row r="4865">
      <c r="A4865" t="n">
        <v>553737</v>
      </c>
      <c r="B4865" s="12" t="n">
        <v>40682</v>
      </c>
      <c r="C4865" t="n">
        <v>15116</v>
      </c>
      <c r="D4865" t="n">
        <v>15</v>
      </c>
      <c r="E4865" t="n">
        <v>147</v>
      </c>
      <c r="F4865" s="9" t="n">
        <v>479.65</v>
      </c>
    </row>
    <row r="4866">
      <c r="A4866" t="n">
        <v>553738</v>
      </c>
      <c r="B4866" s="12" t="n">
        <v>40682</v>
      </c>
      <c r="C4866" t="n">
        <v>17469</v>
      </c>
      <c r="D4866" t="n">
        <v>14</v>
      </c>
      <c r="E4866" t="n">
        <v>130</v>
      </c>
      <c r="F4866" s="9" t="n">
        <v>305.36</v>
      </c>
    </row>
    <row r="4867">
      <c r="A4867" t="n">
        <v>553739</v>
      </c>
      <c r="B4867" s="12" t="n">
        <v>40682</v>
      </c>
      <c r="C4867" t="n">
        <v>14895</v>
      </c>
      <c r="D4867" t="n">
        <v>46</v>
      </c>
      <c r="E4867" t="n">
        <v>361</v>
      </c>
      <c r="F4867" s="9" t="n">
        <v>1073.09</v>
      </c>
    </row>
    <row r="4868">
      <c r="A4868" t="n">
        <v>553740</v>
      </c>
      <c r="B4868" s="12" t="n">
        <v>40682</v>
      </c>
      <c r="C4868" t="n">
        <v>16647</v>
      </c>
      <c r="D4868" t="n">
        <v>9</v>
      </c>
      <c r="E4868" t="n">
        <v>65</v>
      </c>
      <c r="F4868" s="9" t="n">
        <v>127.75</v>
      </c>
    </row>
    <row r="4869">
      <c r="A4869" t="n">
        <v>553742</v>
      </c>
      <c r="B4869" s="12" t="n">
        <v>40682</v>
      </c>
      <c r="C4869" t="n">
        <v>16133</v>
      </c>
      <c r="D4869" t="n">
        <v>6</v>
      </c>
      <c r="E4869" t="n">
        <v>414</v>
      </c>
      <c r="F4869" s="9" t="n">
        <v>310.5</v>
      </c>
    </row>
    <row r="4870">
      <c r="A4870" t="n">
        <v>553747</v>
      </c>
      <c r="B4870" s="12" t="n">
        <v>40682</v>
      </c>
      <c r="C4870" t="n">
        <v>13627</v>
      </c>
      <c r="D4870" t="n">
        <v>21</v>
      </c>
      <c r="E4870" t="n">
        <v>242</v>
      </c>
      <c r="F4870" s="9" t="n">
        <v>294.73</v>
      </c>
    </row>
    <row r="4871">
      <c r="A4871" t="n">
        <v>553749</v>
      </c>
      <c r="B4871" s="12" t="n">
        <v>40682</v>
      </c>
      <c r="C4871" t="n">
        <v>13468</v>
      </c>
      <c r="D4871" t="n">
        <v>5</v>
      </c>
      <c r="E4871" t="n">
        <v>100</v>
      </c>
      <c r="F4871" s="9" t="n">
        <v>253.8</v>
      </c>
    </row>
    <row r="4872">
      <c r="A4872" t="n">
        <v>553750</v>
      </c>
      <c r="B4872" s="12" t="n">
        <v>40682</v>
      </c>
      <c r="C4872" t="n">
        <v>15660</v>
      </c>
      <c r="D4872" t="n">
        <v>21</v>
      </c>
      <c r="E4872" t="n">
        <v>210</v>
      </c>
      <c r="F4872" s="9" t="n">
        <v>358.22</v>
      </c>
    </row>
    <row r="4873">
      <c r="A4873" t="n">
        <v>553751</v>
      </c>
      <c r="B4873" s="12" t="n">
        <v>40682</v>
      </c>
      <c r="C4873" t="n">
        <v>15630</v>
      </c>
      <c r="D4873" t="n">
        <v>21</v>
      </c>
      <c r="E4873" t="n">
        <v>280</v>
      </c>
      <c r="F4873" s="9" t="n">
        <v>396.86</v>
      </c>
    </row>
    <row r="4874">
      <c r="A4874" t="n">
        <v>553752</v>
      </c>
      <c r="B4874" s="12" t="n">
        <v>40682</v>
      </c>
      <c r="C4874" t="n">
        <v>14896</v>
      </c>
      <c r="D4874" t="n">
        <v>11</v>
      </c>
      <c r="E4874" t="n">
        <v>95</v>
      </c>
      <c r="F4874" s="9" t="n">
        <v>211.55</v>
      </c>
    </row>
    <row r="4875">
      <c r="A4875" t="n">
        <v>553753</v>
      </c>
      <c r="B4875" s="12" t="n">
        <v>40682</v>
      </c>
      <c r="C4875" t="n">
        <v>12971</v>
      </c>
      <c r="D4875" t="n">
        <v>5</v>
      </c>
      <c r="E4875" t="n">
        <v>112</v>
      </c>
      <c r="F4875" s="9" t="n">
        <v>259.2</v>
      </c>
    </row>
    <row r="4876">
      <c r="A4876" t="n">
        <v>553754</v>
      </c>
      <c r="B4876" s="12" t="n">
        <v>40682</v>
      </c>
      <c r="C4876" t="n">
        <v>16175</v>
      </c>
      <c r="D4876" t="n">
        <v>13</v>
      </c>
      <c r="E4876" t="n">
        <v>120</v>
      </c>
      <c r="F4876" s="9" t="n">
        <v>194.12</v>
      </c>
    </row>
    <row r="4877">
      <c r="A4877" t="n">
        <v>553755</v>
      </c>
      <c r="B4877" s="12" t="n">
        <v>40682</v>
      </c>
      <c r="C4877" t="n">
        <v>17457</v>
      </c>
      <c r="D4877" t="n">
        <v>1</v>
      </c>
      <c r="E4877" t="n">
        <v>144</v>
      </c>
      <c r="F4877" s="9" t="n">
        <v>367.2</v>
      </c>
    </row>
    <row r="4878">
      <c r="A4878" t="n">
        <v>553762</v>
      </c>
      <c r="B4878" s="12" t="n">
        <v>40682</v>
      </c>
      <c r="C4878" t="n">
        <v>18145</v>
      </c>
      <c r="D4878" t="n">
        <v>25</v>
      </c>
      <c r="E4878" t="n">
        <v>296</v>
      </c>
      <c r="F4878" s="9" t="n">
        <v>414.77</v>
      </c>
    </row>
    <row r="4879">
      <c r="A4879" t="n">
        <v>553765</v>
      </c>
      <c r="B4879" s="12" t="n">
        <v>40682</v>
      </c>
      <c r="C4879" t="n">
        <v>17245</v>
      </c>
      <c r="D4879" t="n">
        <v>9</v>
      </c>
      <c r="E4879" t="n">
        <v>75</v>
      </c>
      <c r="F4879" s="9" t="n">
        <v>171.45</v>
      </c>
    </row>
    <row r="4880">
      <c r="A4880" t="n">
        <v>553781</v>
      </c>
      <c r="B4880" s="12" t="n">
        <v>40682</v>
      </c>
      <c r="C4880" t="n">
        <v>16008</v>
      </c>
      <c r="D4880" t="n">
        <v>6</v>
      </c>
      <c r="E4880" t="n">
        <v>75</v>
      </c>
      <c r="F4880" s="9" t="n">
        <v>139.15</v>
      </c>
    </row>
    <row r="4881">
      <c r="A4881" t="n">
        <v>553828</v>
      </c>
      <c r="B4881" s="12" t="n">
        <v>40682</v>
      </c>
      <c r="C4881" t="n">
        <v>17865</v>
      </c>
      <c r="D4881" t="n">
        <v>30</v>
      </c>
      <c r="E4881" t="n">
        <v>399</v>
      </c>
      <c r="F4881" s="9" t="n">
        <v>862.89</v>
      </c>
    </row>
    <row r="4882">
      <c r="A4882" t="n">
        <v>553829</v>
      </c>
      <c r="B4882" s="12" t="n">
        <v>40682</v>
      </c>
      <c r="C4882" t="n">
        <v>16455</v>
      </c>
      <c r="D4882" t="n">
        <v>10</v>
      </c>
      <c r="E4882" t="n">
        <v>114</v>
      </c>
      <c r="F4882" s="9" t="n">
        <v>188.1</v>
      </c>
    </row>
    <row r="4883">
      <c r="A4883" t="n">
        <v>553830</v>
      </c>
      <c r="B4883" s="12" t="n">
        <v>40682</v>
      </c>
      <c r="C4883" t="n">
        <v>17871</v>
      </c>
      <c r="D4883" t="n">
        <v>10</v>
      </c>
      <c r="E4883" t="n">
        <v>182</v>
      </c>
      <c r="F4883" s="9" t="n">
        <v>155.9</v>
      </c>
    </row>
    <row r="4884">
      <c r="A4884" t="n">
        <v>553832</v>
      </c>
      <c r="B4884" s="12" t="n">
        <v>40682</v>
      </c>
      <c r="C4884" t="n">
        <v>12957</v>
      </c>
      <c r="D4884" t="n">
        <v>27</v>
      </c>
      <c r="E4884" t="n">
        <v>425</v>
      </c>
      <c r="F4884" s="9" t="n">
        <v>384.58</v>
      </c>
    </row>
    <row r="4885">
      <c r="A4885" t="n">
        <v>553833</v>
      </c>
      <c r="B4885" s="12" t="n">
        <v>40682</v>
      </c>
      <c r="C4885" t="n">
        <v>17346</v>
      </c>
      <c r="D4885" t="n">
        <v>42</v>
      </c>
      <c r="E4885" t="n">
        <v>139</v>
      </c>
      <c r="F4885" s="9" t="n">
        <v>222.31</v>
      </c>
    </row>
    <row r="4886">
      <c r="A4886" t="n">
        <v>553834</v>
      </c>
      <c r="B4886" s="12" t="n">
        <v>40682</v>
      </c>
      <c r="C4886" t="n">
        <v>15189</v>
      </c>
      <c r="D4886" t="n">
        <v>16</v>
      </c>
      <c r="E4886" t="n">
        <v>162</v>
      </c>
      <c r="F4886" s="9" t="n">
        <v>696.1</v>
      </c>
    </row>
    <row r="4887">
      <c r="A4887" t="n">
        <v>553835</v>
      </c>
      <c r="B4887" s="12" t="n">
        <v>40682</v>
      </c>
      <c r="C4887" t="n">
        <v>13529</v>
      </c>
      <c r="D4887" t="n">
        <v>7</v>
      </c>
      <c r="E4887" t="n">
        <v>30</v>
      </c>
      <c r="F4887" s="9" t="n">
        <v>181.1</v>
      </c>
    </row>
    <row r="4888">
      <c r="A4888" t="n">
        <v>553836</v>
      </c>
      <c r="B4888" s="12" t="n">
        <v>40682</v>
      </c>
      <c r="C4888" t="n">
        <v>17017</v>
      </c>
      <c r="D4888" t="n">
        <v>19</v>
      </c>
      <c r="E4888" t="n">
        <v>458</v>
      </c>
      <c r="F4888" s="9" t="n">
        <v>566.1799999999999</v>
      </c>
    </row>
    <row r="4889">
      <c r="A4889" t="n">
        <v>553837</v>
      </c>
      <c r="B4889" s="12" t="n">
        <v>40682</v>
      </c>
      <c r="C4889" t="n">
        <v>17017</v>
      </c>
      <c r="D4889" t="n">
        <v>1</v>
      </c>
      <c r="E4889" t="n">
        <v>12</v>
      </c>
      <c r="F4889" s="9" t="n">
        <v>24.96</v>
      </c>
    </row>
    <row r="4890">
      <c r="A4890" t="n">
        <v>553839</v>
      </c>
      <c r="B4890" s="12" t="n">
        <v>40682</v>
      </c>
      <c r="C4890" t="n">
        <v>12897</v>
      </c>
      <c r="D4890" t="n">
        <v>2</v>
      </c>
      <c r="E4890" t="n">
        <v>46</v>
      </c>
      <c r="F4890" s="9" t="n">
        <v>87.7</v>
      </c>
    </row>
    <row r="4891">
      <c r="A4891" t="n">
        <v>553844</v>
      </c>
      <c r="B4891" s="12" t="n">
        <v>40682</v>
      </c>
      <c r="C4891" t="n">
        <v>13450</v>
      </c>
      <c r="D4891" t="n">
        <v>13</v>
      </c>
      <c r="E4891" t="n">
        <v>422</v>
      </c>
      <c r="F4891" s="9" t="n">
        <v>437.94</v>
      </c>
    </row>
    <row r="4892">
      <c r="A4892" t="n">
        <v>553845</v>
      </c>
      <c r="B4892" s="12" t="n">
        <v>40682</v>
      </c>
      <c r="C4892" t="n">
        <v>17675</v>
      </c>
      <c r="D4892" t="n">
        <v>21</v>
      </c>
      <c r="E4892" t="n">
        <v>216</v>
      </c>
      <c r="F4892" s="9" t="n">
        <v>727</v>
      </c>
    </row>
    <row r="4893">
      <c r="A4893" t="n">
        <v>553846</v>
      </c>
      <c r="B4893" s="12" t="n">
        <v>40682</v>
      </c>
      <c r="C4893" t="n">
        <v>15738</v>
      </c>
      <c r="D4893" t="n">
        <v>9</v>
      </c>
      <c r="E4893" t="n">
        <v>155</v>
      </c>
      <c r="F4893" s="9" t="n">
        <v>299.45</v>
      </c>
    </row>
    <row r="4894">
      <c r="A4894" t="n">
        <v>553847</v>
      </c>
      <c r="B4894" s="12" t="n">
        <v>40682</v>
      </c>
      <c r="C4894" t="n">
        <v>15738</v>
      </c>
      <c r="D4894" t="n">
        <v>1</v>
      </c>
      <c r="E4894" t="n">
        <v>4</v>
      </c>
      <c r="F4894" s="9" t="n">
        <v>16.6</v>
      </c>
    </row>
    <row r="4895">
      <c r="A4895" t="n">
        <v>553848</v>
      </c>
      <c r="B4895" s="12" t="n">
        <v>40682</v>
      </c>
      <c r="C4895" t="n">
        <v>17364</v>
      </c>
      <c r="D4895" t="n">
        <v>11</v>
      </c>
      <c r="E4895" t="n">
        <v>156</v>
      </c>
      <c r="F4895" s="9" t="n">
        <v>284.76</v>
      </c>
    </row>
    <row r="4896">
      <c r="A4896" t="n">
        <v>553850</v>
      </c>
      <c r="B4896" s="12" t="n">
        <v>40682</v>
      </c>
      <c r="C4896" t="n">
        <v>18075</v>
      </c>
      <c r="D4896" t="n">
        <v>7</v>
      </c>
      <c r="E4896" t="n">
        <v>50</v>
      </c>
      <c r="F4896" s="9" t="n">
        <v>141.54</v>
      </c>
    </row>
    <row r="4897">
      <c r="A4897" t="n">
        <v>553852</v>
      </c>
      <c r="B4897" s="12" t="n">
        <v>40682</v>
      </c>
      <c r="C4897" t="n">
        <v>15599</v>
      </c>
      <c r="D4897" t="n">
        <v>29</v>
      </c>
      <c r="E4897" t="n">
        <v>361</v>
      </c>
      <c r="F4897" s="9" t="n">
        <v>448.83</v>
      </c>
    </row>
    <row r="4898">
      <c r="A4898" t="n">
        <v>553853</v>
      </c>
      <c r="B4898" s="12" t="n">
        <v>40682</v>
      </c>
      <c r="C4898" t="n">
        <v>16782</v>
      </c>
      <c r="D4898" t="n">
        <v>8</v>
      </c>
      <c r="E4898" t="n">
        <v>30</v>
      </c>
      <c r="F4898" s="9" t="n">
        <v>129.95</v>
      </c>
    </row>
    <row r="4899">
      <c r="A4899" t="n">
        <v>553855</v>
      </c>
      <c r="B4899" s="12" t="n">
        <v>40682</v>
      </c>
      <c r="C4899" t="n">
        <v>15854</v>
      </c>
      <c r="D4899" t="n">
        <v>6</v>
      </c>
      <c r="E4899" t="n">
        <v>78</v>
      </c>
      <c r="F4899" s="9" t="n">
        <v>310.5</v>
      </c>
    </row>
    <row r="4900">
      <c r="A4900" t="n">
        <v>553856</v>
      </c>
      <c r="B4900" s="12" t="n">
        <v>40682</v>
      </c>
      <c r="C4900" t="n">
        <v>16813</v>
      </c>
      <c r="D4900" t="n">
        <v>88</v>
      </c>
      <c r="E4900" t="n">
        <v>141</v>
      </c>
      <c r="F4900" s="9" t="n">
        <v>191.11</v>
      </c>
    </row>
    <row r="4901">
      <c r="A4901" t="n">
        <v>553859</v>
      </c>
      <c r="B4901" s="12" t="n">
        <v>40682</v>
      </c>
      <c r="C4901" t="n">
        <v>14505</v>
      </c>
      <c r="D4901" t="n">
        <v>57</v>
      </c>
      <c r="E4901" t="n">
        <v>210</v>
      </c>
      <c r="F4901" s="9" t="n">
        <v>595.7</v>
      </c>
    </row>
    <row r="4902">
      <c r="A4902" t="n">
        <v>553860</v>
      </c>
      <c r="B4902" s="12" t="n">
        <v>40682</v>
      </c>
      <c r="C4902" t="n">
        <v>17841</v>
      </c>
      <c r="D4902" t="n">
        <v>53</v>
      </c>
      <c r="E4902" t="n">
        <v>161</v>
      </c>
      <c r="F4902" s="9" t="n">
        <v>184.95</v>
      </c>
    </row>
    <row r="4903">
      <c r="A4903" t="n">
        <v>553861</v>
      </c>
      <c r="B4903" s="12" t="n">
        <v>40682</v>
      </c>
      <c r="C4903" t="n">
        <v>13591</v>
      </c>
      <c r="D4903" t="n">
        <v>15</v>
      </c>
      <c r="E4903" t="n">
        <v>135</v>
      </c>
      <c r="F4903" s="9" t="n">
        <v>314.03</v>
      </c>
    </row>
    <row r="4904">
      <c r="A4904" t="n">
        <v>553863</v>
      </c>
      <c r="B4904" s="12" t="n">
        <v>40682</v>
      </c>
      <c r="C4904" t="n">
        <v>13418</v>
      </c>
      <c r="D4904" t="n">
        <v>46</v>
      </c>
      <c r="E4904" t="n">
        <v>293</v>
      </c>
      <c r="F4904" s="9" t="n">
        <v>446.82</v>
      </c>
    </row>
    <row r="4905">
      <c r="A4905" t="n">
        <v>553864</v>
      </c>
      <c r="B4905" s="12" t="n">
        <v>40682</v>
      </c>
      <c r="C4905" t="n">
        <v>15862</v>
      </c>
      <c r="D4905" t="n">
        <v>23</v>
      </c>
      <c r="E4905" t="n">
        <v>235</v>
      </c>
      <c r="F4905" s="9" t="n">
        <v>136.78</v>
      </c>
    </row>
    <row r="4906">
      <c r="A4906" t="n">
        <v>553867</v>
      </c>
      <c r="B4906" s="12" t="n">
        <v>40682</v>
      </c>
      <c r="C4906" t="n">
        <v>17306</v>
      </c>
      <c r="D4906" t="n">
        <v>4</v>
      </c>
      <c r="E4906" t="n">
        <v>986</v>
      </c>
      <c r="F4906" s="9" t="n">
        <v>451.7</v>
      </c>
    </row>
    <row r="4907">
      <c r="A4907" t="n">
        <v>553868</v>
      </c>
      <c r="B4907" s="12" t="n">
        <v>40682</v>
      </c>
      <c r="C4907" t="n">
        <v>16998</v>
      </c>
      <c r="D4907" t="n">
        <v>1</v>
      </c>
      <c r="E4907" t="n">
        <v>48</v>
      </c>
      <c r="F4907" s="9" t="n">
        <v>189.6</v>
      </c>
    </row>
    <row r="4908">
      <c r="A4908" t="n">
        <v>553869</v>
      </c>
      <c r="B4908" s="12" t="n">
        <v>40682</v>
      </c>
      <c r="C4908" t="n">
        <v>15394</v>
      </c>
      <c r="D4908" t="n">
        <v>30</v>
      </c>
      <c r="E4908" t="n">
        <v>304</v>
      </c>
      <c r="F4908" s="9" t="n">
        <v>848.78</v>
      </c>
    </row>
    <row r="4909">
      <c r="A4909" t="n">
        <v>553870</v>
      </c>
      <c r="B4909" s="12" t="n">
        <v>40682</v>
      </c>
      <c r="C4909" t="n">
        <v>17980</v>
      </c>
      <c r="D4909" t="n">
        <v>11</v>
      </c>
      <c r="E4909" t="n">
        <v>221</v>
      </c>
      <c r="F4909" s="9" t="n">
        <v>267.55</v>
      </c>
    </row>
    <row r="4910">
      <c r="A4910" t="n">
        <v>553871</v>
      </c>
      <c r="B4910" s="12" t="n">
        <v>40682</v>
      </c>
      <c r="C4910" t="n">
        <v>16998</v>
      </c>
      <c r="D4910" t="n">
        <v>1</v>
      </c>
      <c r="E4910" t="n">
        <v>2</v>
      </c>
      <c r="F4910" s="9" t="n">
        <v>7.5</v>
      </c>
    </row>
    <row r="4911">
      <c r="A4911" t="n">
        <v>553872</v>
      </c>
      <c r="B4911" s="12" t="n">
        <v>40682</v>
      </c>
      <c r="C4911" t="n">
        <v>13050</v>
      </c>
      <c r="D4911" t="n">
        <v>20</v>
      </c>
      <c r="E4911" t="n">
        <v>164</v>
      </c>
      <c r="F4911" s="9" t="n">
        <v>343.08</v>
      </c>
    </row>
    <row r="4912">
      <c r="A4912" t="n">
        <v>553873</v>
      </c>
      <c r="B4912" s="12" t="n">
        <v>40682</v>
      </c>
      <c r="C4912" t="n">
        <v>14859</v>
      </c>
      <c r="D4912" t="n">
        <v>11</v>
      </c>
      <c r="E4912" t="n">
        <v>209</v>
      </c>
      <c r="F4912" s="9" t="n">
        <v>296.86</v>
      </c>
    </row>
    <row r="4913">
      <c r="A4913" t="n">
        <v>553874</v>
      </c>
      <c r="B4913" s="12" t="n">
        <v>40682</v>
      </c>
      <c r="C4913" t="n">
        <v>15660</v>
      </c>
      <c r="D4913" t="n">
        <v>1</v>
      </c>
      <c r="E4913" t="n">
        <v>2</v>
      </c>
      <c r="F4913" s="9" t="n">
        <v>16.5</v>
      </c>
    </row>
    <row r="4914">
      <c r="A4914" t="n">
        <v>553876</v>
      </c>
      <c r="B4914" s="12" t="n">
        <v>40682</v>
      </c>
      <c r="C4914" t="n">
        <v>16463</v>
      </c>
      <c r="D4914" t="n">
        <v>19</v>
      </c>
      <c r="E4914" t="n">
        <v>179</v>
      </c>
      <c r="F4914" s="9" t="n">
        <v>319.37</v>
      </c>
    </row>
    <row r="4915">
      <c r="A4915" t="n">
        <v>553878</v>
      </c>
      <c r="B4915" s="12" t="n">
        <v>40682</v>
      </c>
      <c r="C4915" t="n">
        <v>14733</v>
      </c>
      <c r="D4915" t="n">
        <v>8</v>
      </c>
      <c r="E4915" t="n">
        <v>142</v>
      </c>
      <c r="F4915" s="9" t="n">
        <v>347.26</v>
      </c>
    </row>
    <row r="4916">
      <c r="A4916" t="n">
        <v>553879</v>
      </c>
      <c r="B4916" s="12" t="n">
        <v>40682</v>
      </c>
      <c r="C4916" t="n">
        <v>15791</v>
      </c>
      <c r="D4916" t="n">
        <v>54</v>
      </c>
      <c r="E4916" t="n">
        <v>558</v>
      </c>
      <c r="F4916" s="9" t="n">
        <v>1223.24</v>
      </c>
    </row>
    <row r="4917">
      <c r="A4917" t="n">
        <v>553881</v>
      </c>
      <c r="B4917" s="12" t="n">
        <v>40682</v>
      </c>
      <c r="C4917" t="n">
        <v>16966</v>
      </c>
      <c r="D4917" t="n">
        <v>6</v>
      </c>
      <c r="E4917" t="n">
        <v>288</v>
      </c>
      <c r="F4917" s="9" t="n">
        <v>318.24</v>
      </c>
    </row>
    <row r="4918">
      <c r="A4918" t="n">
        <v>553882</v>
      </c>
      <c r="B4918" s="12" t="n">
        <v>40682</v>
      </c>
      <c r="C4918" t="n">
        <v>16672</v>
      </c>
      <c r="D4918" t="n">
        <v>3</v>
      </c>
      <c r="E4918" t="n">
        <v>78</v>
      </c>
      <c r="F4918" s="9" t="n">
        <v>249.3</v>
      </c>
    </row>
    <row r="4919">
      <c r="A4919" t="n">
        <v>553883</v>
      </c>
      <c r="B4919" s="12" t="n">
        <v>40682</v>
      </c>
      <c r="C4919" t="n">
        <v>16672</v>
      </c>
      <c r="D4919" t="n">
        <v>1</v>
      </c>
      <c r="E4919" t="n">
        <v>48</v>
      </c>
      <c r="F4919" s="9" t="n">
        <v>100.8</v>
      </c>
    </row>
    <row r="4920">
      <c r="A4920" t="n">
        <v>553886</v>
      </c>
      <c r="B4920" s="12" t="n">
        <v>40682</v>
      </c>
      <c r="C4920" t="n">
        <v>15648</v>
      </c>
      <c r="D4920" t="n">
        <v>13</v>
      </c>
      <c r="E4920" t="n">
        <v>130</v>
      </c>
      <c r="F4920" s="9" t="n">
        <v>340.5</v>
      </c>
    </row>
    <row r="4921">
      <c r="A4921" t="n">
        <v>553887</v>
      </c>
      <c r="B4921" s="12" t="n">
        <v>40682</v>
      </c>
      <c r="C4921" t="n">
        <v>17068</v>
      </c>
      <c r="D4921" t="n">
        <v>9</v>
      </c>
      <c r="E4921" t="n">
        <v>74</v>
      </c>
      <c r="F4921" s="9" t="n">
        <v>192.3</v>
      </c>
    </row>
    <row r="4922">
      <c r="A4922" t="n">
        <v>553888</v>
      </c>
      <c r="B4922" s="12" t="n">
        <v>40682</v>
      </c>
      <c r="C4922" t="n">
        <v>15201</v>
      </c>
      <c r="D4922" t="n">
        <v>19</v>
      </c>
      <c r="E4922" t="n">
        <v>351</v>
      </c>
      <c r="F4922" s="9" t="n">
        <v>300.79</v>
      </c>
    </row>
    <row r="4923">
      <c r="A4923" t="n">
        <v>553889</v>
      </c>
      <c r="B4923" s="12" t="n">
        <v>40682</v>
      </c>
      <c r="C4923" t="n">
        <v>13405</v>
      </c>
      <c r="D4923" t="n">
        <v>19</v>
      </c>
      <c r="E4923" t="n">
        <v>126</v>
      </c>
      <c r="F4923" s="9" t="n">
        <v>397.4</v>
      </c>
    </row>
    <row r="4924">
      <c r="A4924" t="n">
        <v>553891</v>
      </c>
      <c r="B4924" s="12" t="n">
        <v>40682</v>
      </c>
      <c r="C4924" t="n">
        <v>16839</v>
      </c>
      <c r="D4924" t="n">
        <v>12</v>
      </c>
      <c r="E4924" t="n">
        <v>400</v>
      </c>
      <c r="F4924" s="9" t="n">
        <v>682.4</v>
      </c>
    </row>
    <row r="4925">
      <c r="A4925" t="n">
        <v>553892</v>
      </c>
      <c r="B4925" s="12" t="n">
        <v>40682</v>
      </c>
      <c r="C4925" t="n">
        <v>14825</v>
      </c>
      <c r="D4925" t="n">
        <v>6</v>
      </c>
      <c r="E4925" t="n">
        <v>44</v>
      </c>
      <c r="F4925" s="9" t="n">
        <v>140.7</v>
      </c>
    </row>
    <row r="4926">
      <c r="A4926" t="n">
        <v>553893</v>
      </c>
      <c r="B4926" s="12" t="n">
        <v>40682</v>
      </c>
      <c r="C4926" t="n">
        <v>17560</v>
      </c>
      <c r="D4926" t="n">
        <v>13</v>
      </c>
      <c r="E4926" t="n">
        <v>137</v>
      </c>
      <c r="F4926" s="9" t="n">
        <v>323.95</v>
      </c>
    </row>
    <row r="4927">
      <c r="A4927" t="n">
        <v>553894</v>
      </c>
      <c r="B4927" s="12" t="n">
        <v>40682</v>
      </c>
      <c r="C4927" t="n">
        <v>13658</v>
      </c>
      <c r="D4927" t="n">
        <v>32</v>
      </c>
      <c r="E4927" t="n">
        <v>300</v>
      </c>
      <c r="F4927" s="9" t="n">
        <v>933.3</v>
      </c>
    </row>
    <row r="4928">
      <c r="A4928" t="n">
        <v>553895</v>
      </c>
      <c r="B4928" s="12" t="n">
        <v>40682</v>
      </c>
      <c r="C4928" t="n">
        <v>15271</v>
      </c>
      <c r="D4928" t="n">
        <v>7</v>
      </c>
      <c r="E4928" t="n">
        <v>70</v>
      </c>
      <c r="F4928" s="9" t="n">
        <v>116.5</v>
      </c>
    </row>
    <row r="4929">
      <c r="A4929" t="n">
        <v>553896</v>
      </c>
      <c r="B4929" s="12" t="n">
        <v>40682</v>
      </c>
      <c r="C4929" t="n">
        <v>13887</v>
      </c>
      <c r="D4929" t="n">
        <v>19</v>
      </c>
      <c r="E4929" t="n">
        <v>147</v>
      </c>
      <c r="F4929" s="9" t="n">
        <v>349.55</v>
      </c>
    </row>
    <row r="4930">
      <c r="A4930" t="n">
        <v>553898</v>
      </c>
      <c r="B4930" s="12" t="n">
        <v>40682</v>
      </c>
      <c r="C4930" t="n">
        <v>17389</v>
      </c>
      <c r="D4930" t="n">
        <v>1</v>
      </c>
      <c r="E4930" t="n">
        <v>48</v>
      </c>
      <c r="F4930" s="9" t="n">
        <v>141.6</v>
      </c>
    </row>
    <row r="4931">
      <c r="A4931" t="n">
        <v>553899</v>
      </c>
      <c r="B4931" s="12" t="n">
        <v>40682</v>
      </c>
      <c r="C4931" t="n">
        <v>14292</v>
      </c>
      <c r="D4931" t="n">
        <v>23</v>
      </c>
      <c r="E4931" t="n">
        <v>235</v>
      </c>
      <c r="F4931" s="9" t="n">
        <v>662.21</v>
      </c>
    </row>
    <row r="4932">
      <c r="A4932" t="n">
        <v>553902</v>
      </c>
      <c r="B4932" s="12" t="n">
        <v>40682</v>
      </c>
      <c r="C4932" t="n">
        <v>15809</v>
      </c>
      <c r="D4932" t="n">
        <v>9</v>
      </c>
      <c r="E4932" t="n">
        <v>79</v>
      </c>
      <c r="F4932" s="9" t="n">
        <v>121.09</v>
      </c>
    </row>
    <row r="4933">
      <c r="A4933" t="n">
        <v>553907</v>
      </c>
      <c r="B4933" s="12" t="n">
        <v>40682</v>
      </c>
      <c r="C4933" t="n">
        <v>14551</v>
      </c>
      <c r="D4933" t="n">
        <v>7</v>
      </c>
      <c r="E4933" t="n">
        <v>66</v>
      </c>
      <c r="F4933" s="9" t="n">
        <v>125.43</v>
      </c>
    </row>
    <row r="4934">
      <c r="A4934" t="n">
        <v>553908</v>
      </c>
      <c r="B4934" s="12" t="n">
        <v>40682</v>
      </c>
      <c r="C4934" t="n">
        <v>18177</v>
      </c>
      <c r="D4934" t="n">
        <v>11</v>
      </c>
      <c r="E4934" t="n">
        <v>158</v>
      </c>
      <c r="F4934" s="9" t="n">
        <v>311.3</v>
      </c>
    </row>
    <row r="4935">
      <c r="A4935" t="n">
        <v>553909</v>
      </c>
      <c r="B4935" s="12" t="n">
        <v>40682</v>
      </c>
      <c r="C4935" t="n">
        <v>12951</v>
      </c>
      <c r="D4935" t="n">
        <v>9</v>
      </c>
      <c r="E4935" t="n">
        <v>45</v>
      </c>
      <c r="F4935" s="9" t="n">
        <v>163.6</v>
      </c>
    </row>
    <row r="4936">
      <c r="A4936" t="n">
        <v>553911</v>
      </c>
      <c r="B4936" s="12" t="n">
        <v>40682</v>
      </c>
      <c r="C4936" t="n">
        <v>18168</v>
      </c>
      <c r="D4936" t="n">
        <v>25</v>
      </c>
      <c r="E4936" t="n">
        <v>85</v>
      </c>
      <c r="F4936" s="9" t="n">
        <v>191.67</v>
      </c>
    </row>
    <row r="4937">
      <c r="A4937" t="n">
        <v>553912</v>
      </c>
      <c r="B4937" s="12" t="n">
        <v>40682</v>
      </c>
      <c r="C4937" t="n">
        <v>15122</v>
      </c>
      <c r="D4937" t="n">
        <v>22</v>
      </c>
      <c r="E4937" t="n">
        <v>261</v>
      </c>
      <c r="F4937" s="9" t="n">
        <v>533.5700000000001</v>
      </c>
    </row>
    <row r="4938">
      <c r="A4938" t="n">
        <v>553913</v>
      </c>
      <c r="B4938" s="12" t="n">
        <v>40682</v>
      </c>
      <c r="C4938" t="n">
        <v>18109</v>
      </c>
      <c r="D4938" t="n">
        <v>27</v>
      </c>
      <c r="E4938" t="n">
        <v>292</v>
      </c>
      <c r="F4938" s="9" t="n">
        <v>456.57</v>
      </c>
    </row>
    <row r="4939">
      <c r="A4939" t="n">
        <v>553915</v>
      </c>
      <c r="B4939" s="12" t="n">
        <v>40682</v>
      </c>
      <c r="C4939" t="n">
        <v>18225</v>
      </c>
      <c r="D4939" t="n">
        <v>26</v>
      </c>
      <c r="E4939" t="n">
        <v>283</v>
      </c>
      <c r="F4939" s="9" t="n">
        <v>587.21</v>
      </c>
    </row>
    <row r="4940">
      <c r="A4940" t="n">
        <v>553916</v>
      </c>
      <c r="B4940" s="12" t="n">
        <v>40683</v>
      </c>
      <c r="C4940" t="n">
        <v>17166</v>
      </c>
      <c r="D4940" t="n">
        <v>10</v>
      </c>
      <c r="E4940" t="n">
        <v>57</v>
      </c>
      <c r="F4940" s="9" t="n">
        <v>127.59</v>
      </c>
    </row>
    <row r="4941">
      <c r="A4941" t="n">
        <v>553917</v>
      </c>
      <c r="B4941" s="12" t="n">
        <v>40683</v>
      </c>
      <c r="C4941" t="n">
        <v>17615</v>
      </c>
      <c r="D4941" t="n">
        <v>6</v>
      </c>
      <c r="E4941" t="n">
        <v>41</v>
      </c>
      <c r="F4941" s="9" t="n">
        <v>118.55</v>
      </c>
    </row>
    <row r="4942">
      <c r="A4942" t="n">
        <v>553918</v>
      </c>
      <c r="B4942" s="12" t="n">
        <v>40683</v>
      </c>
      <c r="C4942" t="n">
        <v>16146</v>
      </c>
      <c r="D4942" t="n">
        <v>9</v>
      </c>
      <c r="E4942" t="n">
        <v>156</v>
      </c>
      <c r="F4942" s="9" t="n">
        <v>273.44</v>
      </c>
    </row>
    <row r="4943">
      <c r="A4943" t="n">
        <v>553919</v>
      </c>
      <c r="B4943" s="12" t="n">
        <v>40683</v>
      </c>
      <c r="C4943" t="n">
        <v>17416</v>
      </c>
      <c r="D4943" t="n">
        <v>27</v>
      </c>
      <c r="E4943" t="n">
        <v>510</v>
      </c>
      <c r="F4943" s="9" t="n">
        <v>1005.7</v>
      </c>
    </row>
    <row r="4944">
      <c r="A4944" t="n">
        <v>553920</v>
      </c>
      <c r="B4944" s="12" t="n">
        <v>40683</v>
      </c>
      <c r="C4944" t="n">
        <v>15955</v>
      </c>
      <c r="D4944" t="n">
        <v>13</v>
      </c>
      <c r="E4944" t="n">
        <v>115</v>
      </c>
      <c r="F4944" s="9" t="n">
        <v>381.45</v>
      </c>
    </row>
    <row r="4945">
      <c r="A4945" t="n">
        <v>553921</v>
      </c>
      <c r="B4945" s="12" t="n">
        <v>40683</v>
      </c>
      <c r="C4945" t="n">
        <v>13376</v>
      </c>
      <c r="D4945" t="n">
        <v>17</v>
      </c>
      <c r="E4945" t="n">
        <v>164</v>
      </c>
      <c r="F4945" s="9" t="n">
        <v>344</v>
      </c>
    </row>
    <row r="4946">
      <c r="A4946" t="n">
        <v>553922</v>
      </c>
      <c r="B4946" s="12" t="n">
        <v>40683</v>
      </c>
      <c r="C4946" t="n">
        <v>17926</v>
      </c>
      <c r="D4946" t="n">
        <v>11</v>
      </c>
      <c r="E4946" t="n">
        <v>134</v>
      </c>
      <c r="F4946" s="9" t="n">
        <v>211.73</v>
      </c>
    </row>
    <row r="4947">
      <c r="A4947" t="n">
        <v>553923</v>
      </c>
      <c r="B4947" s="12" t="n">
        <v>40683</v>
      </c>
      <c r="C4947" t="n">
        <v>13266</v>
      </c>
      <c r="D4947" t="n">
        <v>12</v>
      </c>
      <c r="E4947" t="n">
        <v>454</v>
      </c>
      <c r="F4947" s="9" t="n">
        <v>279.02</v>
      </c>
    </row>
    <row r="4948">
      <c r="A4948" t="n">
        <v>553925</v>
      </c>
      <c r="B4948" s="12" t="n">
        <v>40683</v>
      </c>
      <c r="C4948" t="n">
        <v>15370</v>
      </c>
      <c r="D4948" t="n">
        <v>15</v>
      </c>
      <c r="E4948" t="n">
        <v>140</v>
      </c>
      <c r="F4948" s="9" t="n">
        <v>373.72</v>
      </c>
    </row>
    <row r="4949">
      <c r="A4949" t="n">
        <v>553926</v>
      </c>
      <c r="B4949" s="12" t="n">
        <v>40683</v>
      </c>
      <c r="C4949" t="n">
        <v>12955</v>
      </c>
      <c r="D4949" t="n">
        <v>1</v>
      </c>
      <c r="E4949" t="n">
        <v>20</v>
      </c>
      <c r="F4949" s="9" t="n">
        <v>17</v>
      </c>
    </row>
    <row r="4950">
      <c r="A4950" t="n">
        <v>553927</v>
      </c>
      <c r="B4950" s="12" t="n">
        <v>40683</v>
      </c>
      <c r="C4950" t="n">
        <v>17381</v>
      </c>
      <c r="D4950" t="n">
        <v>4</v>
      </c>
      <c r="E4950" t="n">
        <v>1084</v>
      </c>
      <c r="F4950" s="9" t="n">
        <v>784.92</v>
      </c>
    </row>
    <row r="4951">
      <c r="A4951" t="n">
        <v>553928</v>
      </c>
      <c r="B4951" s="12" t="n">
        <v>40683</v>
      </c>
      <c r="C4951" t="n">
        <v>12931</v>
      </c>
      <c r="D4951" t="n">
        <v>2</v>
      </c>
      <c r="E4951" t="n">
        <v>472</v>
      </c>
      <c r="F4951" s="9" t="n">
        <v>392.4</v>
      </c>
    </row>
    <row r="4952">
      <c r="A4952" t="n">
        <v>553929</v>
      </c>
      <c r="B4952" s="12" t="n">
        <v>40683</v>
      </c>
      <c r="C4952" t="n">
        <v>12931</v>
      </c>
      <c r="D4952" t="n">
        <v>1</v>
      </c>
      <c r="E4952" t="n">
        <v>72</v>
      </c>
      <c r="F4952" s="9" t="n">
        <v>104.4</v>
      </c>
    </row>
    <row r="4953">
      <c r="A4953" t="n">
        <v>553930</v>
      </c>
      <c r="B4953" s="12" t="n">
        <v>40683</v>
      </c>
      <c r="C4953" t="n">
        <v>13178</v>
      </c>
      <c r="D4953" t="n">
        <v>11</v>
      </c>
      <c r="E4953" t="n">
        <v>218</v>
      </c>
      <c r="F4953" s="9" t="n">
        <v>392.4</v>
      </c>
    </row>
    <row r="4954">
      <c r="A4954" t="n">
        <v>553932</v>
      </c>
      <c r="B4954" s="12" t="n">
        <v>40683</v>
      </c>
      <c r="C4954" t="n">
        <v>15768</v>
      </c>
      <c r="D4954" t="n">
        <v>8</v>
      </c>
      <c r="E4954" t="n">
        <v>52</v>
      </c>
      <c r="F4954" s="9" t="n">
        <v>124.8</v>
      </c>
    </row>
    <row r="4955">
      <c r="A4955" t="n">
        <v>553933</v>
      </c>
      <c r="B4955" s="12" t="n">
        <v>40683</v>
      </c>
      <c r="C4955" t="n">
        <v>15078</v>
      </c>
      <c r="D4955" t="n">
        <v>24</v>
      </c>
      <c r="E4955" t="n">
        <v>298</v>
      </c>
      <c r="F4955" s="9" t="n">
        <v>573.66</v>
      </c>
    </row>
    <row r="4956">
      <c r="A4956" t="n">
        <v>553934</v>
      </c>
      <c r="B4956" s="12" t="n">
        <v>40683</v>
      </c>
      <c r="C4956" t="n">
        <v>15078</v>
      </c>
      <c r="D4956" t="n">
        <v>2</v>
      </c>
      <c r="E4956" t="n">
        <v>22</v>
      </c>
      <c r="F4956" s="9" t="n">
        <v>38.2</v>
      </c>
    </row>
    <row r="4957">
      <c r="A4957" t="n">
        <v>553935</v>
      </c>
      <c r="B4957" s="12" t="n">
        <v>40683</v>
      </c>
      <c r="C4957" t="n">
        <v>15856</v>
      </c>
      <c r="D4957" t="n">
        <v>53</v>
      </c>
      <c r="E4957" t="n">
        <v>550</v>
      </c>
      <c r="F4957" s="9" t="n">
        <v>649.3</v>
      </c>
    </row>
    <row r="4958">
      <c r="A4958" t="n">
        <v>553936</v>
      </c>
      <c r="B4958" s="12" t="n">
        <v>40683</v>
      </c>
      <c r="C4958" t="n">
        <v>15078</v>
      </c>
      <c r="D4958" t="n">
        <v>4</v>
      </c>
      <c r="E4958" t="n">
        <v>32</v>
      </c>
      <c r="F4958" s="9" t="n">
        <v>71.40000000000001</v>
      </c>
    </row>
    <row r="4959">
      <c r="A4959" t="n">
        <v>553937</v>
      </c>
      <c r="B4959" s="12" t="n">
        <v>40683</v>
      </c>
      <c r="C4959" t="n">
        <v>14056</v>
      </c>
      <c r="D4959" t="n">
        <v>21</v>
      </c>
      <c r="E4959" t="n">
        <v>53</v>
      </c>
      <c r="F4959" s="9" t="n">
        <v>171.29</v>
      </c>
    </row>
    <row r="4960">
      <c r="A4960" t="n">
        <v>553938</v>
      </c>
      <c r="B4960" s="12" t="n">
        <v>40683</v>
      </c>
      <c r="C4960" t="n">
        <v>14112</v>
      </c>
      <c r="D4960" t="n">
        <v>6</v>
      </c>
      <c r="E4960" t="n">
        <v>38</v>
      </c>
      <c r="F4960" s="9" t="n">
        <v>115.6</v>
      </c>
    </row>
    <row r="4961">
      <c r="A4961" t="n">
        <v>553940</v>
      </c>
      <c r="B4961" s="12" t="n">
        <v>40683</v>
      </c>
      <c r="C4961" t="n">
        <v>14112</v>
      </c>
      <c r="D4961" t="n">
        <v>25</v>
      </c>
      <c r="E4961" t="n">
        <v>250</v>
      </c>
      <c r="F4961" s="9" t="n">
        <v>419.8</v>
      </c>
    </row>
    <row r="4962">
      <c r="A4962" t="n">
        <v>553941</v>
      </c>
      <c r="B4962" s="12" t="n">
        <v>40683</v>
      </c>
      <c r="C4962" t="n">
        <v>14334</v>
      </c>
      <c r="D4962" t="n">
        <v>21</v>
      </c>
      <c r="E4962" t="n">
        <v>177</v>
      </c>
      <c r="F4962" s="9" t="n">
        <v>370.45</v>
      </c>
    </row>
    <row r="4963">
      <c r="A4963" t="n">
        <v>553942</v>
      </c>
      <c r="B4963" s="12" t="n">
        <v>40683</v>
      </c>
      <c r="C4963" t="n">
        <v>18055</v>
      </c>
      <c r="D4963" t="n">
        <v>39</v>
      </c>
      <c r="E4963" t="n">
        <v>336</v>
      </c>
      <c r="F4963" s="9" t="n">
        <v>968.5</v>
      </c>
    </row>
    <row r="4964">
      <c r="A4964" t="n">
        <v>553946</v>
      </c>
      <c r="B4964" s="12" t="n">
        <v>40683</v>
      </c>
      <c r="C4964" t="n">
        <v>15601</v>
      </c>
      <c r="D4964" t="n">
        <v>42</v>
      </c>
      <c r="E4964" t="n">
        <v>333</v>
      </c>
      <c r="F4964" s="9" t="n">
        <v>691.54</v>
      </c>
    </row>
    <row r="4965">
      <c r="A4965" t="n">
        <v>553952</v>
      </c>
      <c r="B4965" s="12" t="n">
        <v>40683</v>
      </c>
      <c r="C4965" t="n">
        <v>13391</v>
      </c>
      <c r="D4965" t="n">
        <v>1</v>
      </c>
      <c r="E4965" t="n">
        <v>4</v>
      </c>
      <c r="F4965" s="9" t="n">
        <v>59.8</v>
      </c>
    </row>
    <row r="4966">
      <c r="A4966" t="n">
        <v>553978</v>
      </c>
      <c r="B4966" s="12" t="n">
        <v>40683</v>
      </c>
      <c r="C4966" t="n">
        <v>16182</v>
      </c>
      <c r="D4966" t="n">
        <v>6</v>
      </c>
      <c r="E4966" t="n">
        <v>1000</v>
      </c>
      <c r="F4966" s="9" t="n">
        <v>1692</v>
      </c>
    </row>
    <row r="4967">
      <c r="A4967" t="n">
        <v>553979</v>
      </c>
      <c r="B4967" s="12" t="n">
        <v>40683</v>
      </c>
      <c r="C4967" t="n">
        <v>15694</v>
      </c>
      <c r="D4967" t="n">
        <v>4</v>
      </c>
      <c r="E4967" t="n">
        <v>110</v>
      </c>
      <c r="F4967" s="9" t="n">
        <v>481.7</v>
      </c>
    </row>
    <row r="4968">
      <c r="A4968" t="n">
        <v>553996</v>
      </c>
      <c r="B4968" s="12" t="n">
        <v>40683</v>
      </c>
      <c r="C4968" t="n">
        <v>15220</v>
      </c>
      <c r="D4968" t="n">
        <v>20</v>
      </c>
      <c r="E4968" t="n">
        <v>392</v>
      </c>
      <c r="F4968" s="9" t="n">
        <v>346.4</v>
      </c>
    </row>
    <row r="4969">
      <c r="A4969" t="n">
        <v>554000</v>
      </c>
      <c r="B4969" s="12" t="n">
        <v>40683</v>
      </c>
      <c r="C4969" t="n">
        <v>14794</v>
      </c>
      <c r="D4969" t="n">
        <v>14</v>
      </c>
      <c r="E4969" t="n">
        <v>147</v>
      </c>
      <c r="F4969" s="9" t="n">
        <v>200.46</v>
      </c>
    </row>
    <row r="4970">
      <c r="A4970" t="n">
        <v>554003</v>
      </c>
      <c r="B4970" s="12" t="n">
        <v>40683</v>
      </c>
      <c r="C4970" t="n">
        <v>13324</v>
      </c>
      <c r="D4970" t="n">
        <v>5</v>
      </c>
      <c r="E4970" t="n">
        <v>256</v>
      </c>
      <c r="F4970" s="9" t="n">
        <v>504</v>
      </c>
    </row>
    <row r="4971">
      <c r="A4971" t="n">
        <v>554007</v>
      </c>
      <c r="B4971" s="12" t="n">
        <v>40683</v>
      </c>
      <c r="C4971" t="n">
        <v>17961</v>
      </c>
      <c r="D4971" t="n">
        <v>1</v>
      </c>
      <c r="E4971" t="n">
        <v>1</v>
      </c>
      <c r="F4971" s="9" t="n">
        <v>8.25</v>
      </c>
    </row>
    <row r="4972">
      <c r="A4972" t="n">
        <v>554008</v>
      </c>
      <c r="B4972" s="12" t="n">
        <v>40683</v>
      </c>
      <c r="C4972" t="n">
        <v>17455</v>
      </c>
      <c r="D4972" t="n">
        <v>8</v>
      </c>
      <c r="E4972" t="n">
        <v>66</v>
      </c>
      <c r="F4972" s="9" t="n">
        <v>131.7</v>
      </c>
    </row>
    <row r="4973">
      <c r="A4973" t="n">
        <v>554009</v>
      </c>
      <c r="B4973" s="12" t="n">
        <v>40683</v>
      </c>
      <c r="C4973" t="n">
        <v>12935</v>
      </c>
      <c r="D4973" t="n">
        <v>26</v>
      </c>
      <c r="E4973" t="n">
        <v>303</v>
      </c>
      <c r="F4973" s="9" t="n">
        <v>434.6</v>
      </c>
    </row>
    <row r="4974">
      <c r="A4974" t="n">
        <v>554013</v>
      </c>
      <c r="B4974" s="12" t="n">
        <v>40683</v>
      </c>
      <c r="C4974" t="n">
        <v>13308</v>
      </c>
      <c r="D4974" t="n">
        <v>26</v>
      </c>
      <c r="E4974" t="n">
        <v>519</v>
      </c>
      <c r="F4974" s="9" t="n">
        <v>814.95</v>
      </c>
    </row>
    <row r="4975">
      <c r="A4975" t="n">
        <v>554014</v>
      </c>
      <c r="B4975" s="12" t="n">
        <v>40683</v>
      </c>
      <c r="C4975" t="n">
        <v>13856</v>
      </c>
      <c r="D4975" t="n">
        <v>7</v>
      </c>
      <c r="E4975" t="n">
        <v>104</v>
      </c>
      <c r="F4975" s="9" t="n">
        <v>94.40000000000001</v>
      </c>
    </row>
    <row r="4976">
      <c r="A4976" t="n">
        <v>554015</v>
      </c>
      <c r="B4976" s="12" t="n">
        <v>40683</v>
      </c>
      <c r="C4976" t="n">
        <v>17644</v>
      </c>
      <c r="D4976" t="n">
        <v>27</v>
      </c>
      <c r="E4976" t="n">
        <v>225</v>
      </c>
      <c r="F4976" s="9" t="n">
        <v>400</v>
      </c>
    </row>
    <row r="4977">
      <c r="A4977" t="n">
        <v>554016</v>
      </c>
      <c r="B4977" s="12" t="n">
        <v>40683</v>
      </c>
      <c r="C4977" t="n">
        <v>13243</v>
      </c>
      <c r="D4977" t="n">
        <v>57</v>
      </c>
      <c r="E4977" t="n">
        <v>232</v>
      </c>
      <c r="F4977" s="9" t="n">
        <v>585.12</v>
      </c>
    </row>
    <row r="4978">
      <c r="A4978" t="n">
        <v>554018</v>
      </c>
      <c r="B4978" s="12" t="n">
        <v>40683</v>
      </c>
      <c r="C4978" t="n">
        <v>17644</v>
      </c>
      <c r="D4978" t="n">
        <v>5</v>
      </c>
      <c r="E4978" t="n">
        <v>34</v>
      </c>
      <c r="F4978" s="9" t="n">
        <v>79.3</v>
      </c>
    </row>
    <row r="4979">
      <c r="A4979" t="n">
        <v>554019</v>
      </c>
      <c r="B4979" s="12" t="n">
        <v>40683</v>
      </c>
      <c r="C4979" t="n">
        <v>17591</v>
      </c>
      <c r="D4979" t="n">
        <v>22</v>
      </c>
      <c r="E4979" t="n">
        <v>228</v>
      </c>
      <c r="F4979" s="9" t="n">
        <v>455.82</v>
      </c>
    </row>
    <row r="4980">
      <c r="A4980" t="n">
        <v>554026</v>
      </c>
      <c r="B4980" s="12" t="n">
        <v>40683</v>
      </c>
      <c r="C4980" t="n">
        <v>13324</v>
      </c>
      <c r="D4980" t="n">
        <v>6</v>
      </c>
      <c r="E4980" t="n">
        <v>376</v>
      </c>
      <c r="F4980" s="9" t="n">
        <v>648.72</v>
      </c>
    </row>
    <row r="4981">
      <c r="A4981" t="n">
        <v>554027</v>
      </c>
      <c r="B4981" s="12" t="n">
        <v>40683</v>
      </c>
      <c r="C4981" t="n">
        <v>15260</v>
      </c>
      <c r="D4981" t="n">
        <v>9</v>
      </c>
      <c r="E4981" t="n">
        <v>94</v>
      </c>
      <c r="F4981" s="9" t="n">
        <v>194.4</v>
      </c>
    </row>
    <row r="4982">
      <c r="A4982" t="n">
        <v>554028</v>
      </c>
      <c r="B4982" s="12" t="n">
        <v>40683</v>
      </c>
      <c r="C4982" t="n">
        <v>15410</v>
      </c>
      <c r="D4982" t="n">
        <v>23</v>
      </c>
      <c r="E4982" t="n">
        <v>240</v>
      </c>
      <c r="F4982" s="9" t="n">
        <v>809.92</v>
      </c>
    </row>
    <row r="4983">
      <c r="A4983" t="n">
        <v>554030</v>
      </c>
      <c r="B4983" s="12" t="n">
        <v>40683</v>
      </c>
      <c r="C4983" t="n">
        <v>16497</v>
      </c>
      <c r="D4983" t="n">
        <v>45</v>
      </c>
      <c r="E4983" t="n">
        <v>454</v>
      </c>
      <c r="F4983" s="9" t="n">
        <v>718.64</v>
      </c>
    </row>
    <row r="4984">
      <c r="A4984" t="n">
        <v>554031</v>
      </c>
      <c r="B4984" s="12" t="n">
        <v>40683</v>
      </c>
      <c r="C4984" t="n">
        <v>16497</v>
      </c>
      <c r="D4984" t="n">
        <v>8</v>
      </c>
      <c r="E4984" t="n">
        <v>85</v>
      </c>
      <c r="F4984" s="9" t="n">
        <v>144.38</v>
      </c>
    </row>
    <row r="4985">
      <c r="A4985" t="n">
        <v>554032</v>
      </c>
      <c r="B4985" s="12" t="n">
        <v>40683</v>
      </c>
      <c r="C4985" t="n">
        <v>13824</v>
      </c>
      <c r="D4985" t="n">
        <v>1</v>
      </c>
      <c r="E4985" t="n">
        <v>24</v>
      </c>
      <c r="F4985" s="9" t="n">
        <v>130.8</v>
      </c>
    </row>
    <row r="4986">
      <c r="A4986" t="n">
        <v>554033</v>
      </c>
      <c r="B4986" s="12" t="n">
        <v>40683</v>
      </c>
      <c r="C4986" t="n">
        <v>16187</v>
      </c>
      <c r="D4986" t="n">
        <v>20</v>
      </c>
      <c r="E4986" t="n">
        <v>338</v>
      </c>
      <c r="F4986" s="9" t="n">
        <v>477.86</v>
      </c>
    </row>
    <row r="4987">
      <c r="A4987" t="n">
        <v>554034</v>
      </c>
      <c r="B4987" s="12" t="n">
        <v>40683</v>
      </c>
      <c r="C4987" t="n">
        <v>13324</v>
      </c>
      <c r="D4987" t="n">
        <v>3</v>
      </c>
      <c r="E4987" t="n">
        <v>144</v>
      </c>
      <c r="F4987" s="9" t="n">
        <v>208.8</v>
      </c>
    </row>
    <row r="4988">
      <c r="A4988" t="n">
        <v>554035</v>
      </c>
      <c r="B4988" s="12" t="n">
        <v>40683</v>
      </c>
      <c r="C4988" t="n">
        <v>16187</v>
      </c>
      <c r="D4988" t="n">
        <v>4</v>
      </c>
      <c r="E4988" t="n">
        <v>26</v>
      </c>
      <c r="F4988" s="9" t="n">
        <v>63.9</v>
      </c>
    </row>
    <row r="4989">
      <c r="A4989" t="n">
        <v>554036</v>
      </c>
      <c r="B4989" s="12" t="n">
        <v>40683</v>
      </c>
      <c r="C4989" t="n">
        <v>13767</v>
      </c>
      <c r="D4989" t="n">
        <v>11</v>
      </c>
      <c r="E4989" t="n">
        <v>138</v>
      </c>
      <c r="F4989" s="9" t="n">
        <v>288.98</v>
      </c>
    </row>
    <row r="4990">
      <c r="A4990" t="n">
        <v>554039</v>
      </c>
      <c r="B4990" s="12" t="n">
        <v>40683</v>
      </c>
      <c r="C4990" t="n">
        <v>15095</v>
      </c>
      <c r="D4990" t="n">
        <v>29</v>
      </c>
      <c r="E4990" t="n">
        <v>705</v>
      </c>
      <c r="F4990" s="9" t="n">
        <v>770.5</v>
      </c>
    </row>
    <row r="4991">
      <c r="A4991" t="n">
        <v>554040</v>
      </c>
      <c r="B4991" s="12" t="n">
        <v>40683</v>
      </c>
      <c r="C4991" t="n">
        <v>15290</v>
      </c>
      <c r="D4991" t="n">
        <v>17</v>
      </c>
      <c r="E4991" t="n">
        <v>217</v>
      </c>
      <c r="F4991" s="9" t="n">
        <v>362.19</v>
      </c>
    </row>
    <row r="4992">
      <c r="A4992" t="n">
        <v>554041</v>
      </c>
      <c r="B4992" s="12" t="n">
        <v>40683</v>
      </c>
      <c r="C4992" t="n">
        <v>16226</v>
      </c>
      <c r="D4992" t="n">
        <v>1</v>
      </c>
      <c r="E4992" t="n">
        <v>12</v>
      </c>
      <c r="F4992" s="9" t="n">
        <v>15</v>
      </c>
    </row>
    <row r="4993">
      <c r="A4993" t="n">
        <v>554042</v>
      </c>
      <c r="B4993" s="12" t="n">
        <v>40683</v>
      </c>
      <c r="C4993" t="n">
        <v>15237</v>
      </c>
      <c r="D4993" t="n">
        <v>11</v>
      </c>
      <c r="E4993" t="n">
        <v>128</v>
      </c>
      <c r="F4993" s="9" t="n">
        <v>154.73</v>
      </c>
    </row>
    <row r="4994">
      <c r="A4994" t="n">
        <v>554043</v>
      </c>
      <c r="B4994" s="12" t="n">
        <v>40683</v>
      </c>
      <c r="C4994" t="n">
        <v>16832</v>
      </c>
      <c r="D4994" t="n">
        <v>5</v>
      </c>
      <c r="E4994" t="n">
        <v>8</v>
      </c>
      <c r="F4994" s="9" t="n">
        <v>77.75</v>
      </c>
    </row>
    <row r="4995">
      <c r="A4995" t="n">
        <v>554050</v>
      </c>
      <c r="B4995" s="12" t="n">
        <v>40683</v>
      </c>
      <c r="C4995" t="n">
        <v>18048</v>
      </c>
      <c r="D4995" t="n">
        <v>6</v>
      </c>
      <c r="E4995" t="n">
        <v>123</v>
      </c>
      <c r="F4995" s="9" t="n">
        <v>168.49</v>
      </c>
    </row>
    <row r="4996">
      <c r="A4996" t="n">
        <v>554051</v>
      </c>
      <c r="B4996" s="12" t="n">
        <v>40683</v>
      </c>
      <c r="C4996" t="n">
        <v>16696</v>
      </c>
      <c r="D4996" t="n">
        <v>1</v>
      </c>
      <c r="E4996" t="n">
        <v>24</v>
      </c>
      <c r="F4996" s="9" t="n">
        <v>118.8</v>
      </c>
    </row>
    <row r="4997">
      <c r="A4997" t="n">
        <v>554052</v>
      </c>
      <c r="B4997" s="12" t="n">
        <v>40683</v>
      </c>
      <c r="C4997" t="n">
        <v>18048</v>
      </c>
      <c r="D4997" t="n">
        <v>1</v>
      </c>
      <c r="E4997" t="n">
        <v>4</v>
      </c>
      <c r="F4997" s="9" t="n">
        <v>3.8</v>
      </c>
    </row>
    <row r="4998">
      <c r="A4998" t="n">
        <v>554053</v>
      </c>
      <c r="B4998" s="12" t="n">
        <v>40683</v>
      </c>
      <c r="C4998" t="n">
        <v>14282</v>
      </c>
      <c r="D4998" t="n">
        <v>5</v>
      </c>
      <c r="E4998" t="n">
        <v>140</v>
      </c>
      <c r="F4998" s="9" t="n">
        <v>143.6</v>
      </c>
    </row>
    <row r="4999">
      <c r="A4999" t="n">
        <v>554055</v>
      </c>
      <c r="B4999" s="12" t="n">
        <v>40683</v>
      </c>
      <c r="C4999" t="n">
        <v>18198</v>
      </c>
      <c r="D4999" t="n">
        <v>5</v>
      </c>
      <c r="E4999" t="n">
        <v>258</v>
      </c>
      <c r="F4999" s="9" t="n">
        <v>303.46</v>
      </c>
    </row>
    <row r="5000">
      <c r="A5000" t="n">
        <v>554057</v>
      </c>
      <c r="B5000" s="12" t="n">
        <v>40683</v>
      </c>
      <c r="C5000" t="n">
        <v>17867</v>
      </c>
      <c r="D5000" t="n">
        <v>4</v>
      </c>
      <c r="E5000" t="n">
        <v>291</v>
      </c>
      <c r="F5000" s="9" t="n">
        <v>578.55</v>
      </c>
    </row>
    <row r="5001">
      <c r="A5001" t="n">
        <v>554058</v>
      </c>
      <c r="B5001" s="12" t="n">
        <v>40683</v>
      </c>
      <c r="C5001" t="n">
        <v>17757</v>
      </c>
      <c r="D5001" t="n">
        <v>35</v>
      </c>
      <c r="E5001" t="n">
        <v>115</v>
      </c>
      <c r="F5001" s="9" t="n">
        <v>213.07</v>
      </c>
    </row>
    <row r="5002">
      <c r="A5002" t="n">
        <v>554059</v>
      </c>
      <c r="B5002" s="12" t="n">
        <v>40683</v>
      </c>
      <c r="C5002" t="n">
        <v>14388</v>
      </c>
      <c r="D5002" t="n">
        <v>26</v>
      </c>
      <c r="E5002" t="n">
        <v>356</v>
      </c>
      <c r="F5002" s="9" t="n">
        <v>458.94</v>
      </c>
    </row>
    <row r="5003">
      <c r="A5003" t="n">
        <v>554060</v>
      </c>
      <c r="B5003" s="12" t="n">
        <v>40683</v>
      </c>
      <c r="C5003" t="n">
        <v>18008</v>
      </c>
      <c r="D5003" t="n">
        <v>1</v>
      </c>
      <c r="E5003" t="n">
        <v>200</v>
      </c>
      <c r="F5003" s="9" t="n">
        <v>380</v>
      </c>
    </row>
    <row r="5004">
      <c r="A5004" t="n">
        <v>554061</v>
      </c>
      <c r="B5004" s="12" t="n">
        <v>40683</v>
      </c>
      <c r="C5004" t="n">
        <v>18008</v>
      </c>
      <c r="D5004" t="n">
        <v>1</v>
      </c>
      <c r="E5004" t="n">
        <v>20</v>
      </c>
      <c r="F5004" s="9" t="n">
        <v>17</v>
      </c>
    </row>
    <row r="5005">
      <c r="A5005" t="n">
        <v>554062</v>
      </c>
      <c r="B5005" s="12" t="n">
        <v>40685</v>
      </c>
      <c r="C5005" t="n">
        <v>13654</v>
      </c>
      <c r="D5005" t="n">
        <v>20</v>
      </c>
      <c r="E5005" t="n">
        <v>276</v>
      </c>
      <c r="F5005" s="9" t="n">
        <v>374.6</v>
      </c>
    </row>
    <row r="5006">
      <c r="A5006" t="n">
        <v>554063</v>
      </c>
      <c r="B5006" s="12" t="n">
        <v>40685</v>
      </c>
      <c r="C5006" t="n">
        <v>13631</v>
      </c>
      <c r="D5006" t="n">
        <v>1</v>
      </c>
      <c r="E5006" t="n">
        <v>48</v>
      </c>
      <c r="F5006" s="9" t="n">
        <v>300</v>
      </c>
    </row>
    <row r="5007">
      <c r="A5007" t="n">
        <v>554064</v>
      </c>
      <c r="B5007" s="12" t="n">
        <v>40685</v>
      </c>
      <c r="C5007" t="n">
        <v>14195</v>
      </c>
      <c r="D5007" t="n">
        <v>2</v>
      </c>
      <c r="E5007" t="n">
        <v>24</v>
      </c>
      <c r="F5007" s="9" t="n">
        <v>183.6</v>
      </c>
    </row>
    <row r="5008">
      <c r="A5008" t="n">
        <v>554065</v>
      </c>
      <c r="B5008" s="12" t="n">
        <v>40685</v>
      </c>
      <c r="C5008" t="n">
        <v>18287</v>
      </c>
      <c r="D5008" t="n">
        <v>29</v>
      </c>
      <c r="E5008" t="n">
        <v>488</v>
      </c>
      <c r="F5008" s="9" t="n">
        <v>765.28</v>
      </c>
    </row>
    <row r="5009">
      <c r="A5009" t="n">
        <v>554066</v>
      </c>
      <c r="B5009" s="12" t="n">
        <v>40685</v>
      </c>
      <c r="C5009" t="n">
        <v>12916</v>
      </c>
      <c r="D5009" t="n">
        <v>20</v>
      </c>
      <c r="E5009" t="n">
        <v>227</v>
      </c>
      <c r="F5009" s="9" t="n">
        <v>794.75</v>
      </c>
    </row>
    <row r="5010">
      <c r="A5010" t="n">
        <v>554067</v>
      </c>
      <c r="B5010" s="12" t="n">
        <v>40685</v>
      </c>
      <c r="C5010" t="n">
        <v>18150</v>
      </c>
      <c r="D5010" t="n">
        <v>14</v>
      </c>
      <c r="E5010" t="n">
        <v>140</v>
      </c>
      <c r="F5010" s="9" t="n">
        <v>227.58</v>
      </c>
    </row>
    <row r="5011">
      <c r="A5011" t="n">
        <v>554068</v>
      </c>
      <c r="B5011" s="12" t="n">
        <v>40685</v>
      </c>
      <c r="C5011" t="n">
        <v>16690</v>
      </c>
      <c r="D5011" t="n">
        <v>5</v>
      </c>
      <c r="E5011" t="n">
        <v>46</v>
      </c>
      <c r="F5011" s="9" t="n">
        <v>86.5</v>
      </c>
    </row>
    <row r="5012">
      <c r="A5012" t="n">
        <v>554069</v>
      </c>
      <c r="B5012" s="12" t="n">
        <v>40685</v>
      </c>
      <c r="C5012" t="n">
        <v>15281</v>
      </c>
      <c r="D5012" t="n">
        <v>30</v>
      </c>
      <c r="E5012" t="n">
        <v>215</v>
      </c>
      <c r="F5012" s="9" t="n">
        <v>508.11</v>
      </c>
    </row>
    <row r="5013">
      <c r="A5013" t="n">
        <v>554070</v>
      </c>
      <c r="B5013" s="12" t="n">
        <v>40685</v>
      </c>
      <c r="C5013" t="n">
        <v>13555</v>
      </c>
      <c r="D5013" t="n">
        <v>30</v>
      </c>
      <c r="E5013" t="n">
        <v>405</v>
      </c>
      <c r="F5013" s="9" t="n">
        <v>976.12</v>
      </c>
    </row>
    <row r="5014">
      <c r="A5014" t="n">
        <v>554071</v>
      </c>
      <c r="B5014" s="12" t="n">
        <v>40685</v>
      </c>
      <c r="C5014" t="n">
        <v>13113</v>
      </c>
      <c r="D5014" t="n">
        <v>7</v>
      </c>
      <c r="E5014" t="n">
        <v>285</v>
      </c>
      <c r="F5014" s="9" t="n">
        <v>1961.05</v>
      </c>
    </row>
    <row r="5015">
      <c r="A5015" t="n">
        <v>554072</v>
      </c>
      <c r="B5015" s="12" t="n">
        <v>40685</v>
      </c>
      <c r="C5015" t="n">
        <v>13555</v>
      </c>
      <c r="D5015" t="n">
        <v>25</v>
      </c>
      <c r="E5015" t="n">
        <v>463</v>
      </c>
      <c r="F5015" s="9" t="n">
        <v>613.9299999999999</v>
      </c>
    </row>
    <row r="5016">
      <c r="A5016" t="n">
        <v>554073</v>
      </c>
      <c r="B5016" s="12" t="n">
        <v>40685</v>
      </c>
      <c r="C5016" t="n">
        <v>17007</v>
      </c>
      <c r="D5016" t="n">
        <v>8</v>
      </c>
      <c r="E5016" t="n">
        <v>90</v>
      </c>
      <c r="F5016" s="9" t="n">
        <v>117.66</v>
      </c>
    </row>
    <row r="5017">
      <c r="A5017" t="n">
        <v>554074</v>
      </c>
      <c r="B5017" s="12" t="n">
        <v>40685</v>
      </c>
      <c r="C5017" t="n">
        <v>13230</v>
      </c>
      <c r="D5017" t="n">
        <v>13</v>
      </c>
      <c r="E5017" t="n">
        <v>81</v>
      </c>
      <c r="F5017" s="9" t="n">
        <v>184.55</v>
      </c>
    </row>
    <row r="5018">
      <c r="A5018" t="n">
        <v>554075</v>
      </c>
      <c r="B5018" s="12" t="n">
        <v>40685</v>
      </c>
      <c r="C5018" t="n">
        <v>16038</v>
      </c>
      <c r="D5018" t="n">
        <v>19</v>
      </c>
      <c r="E5018" t="n">
        <v>187</v>
      </c>
      <c r="F5018" s="9" t="n">
        <v>316.95</v>
      </c>
    </row>
    <row r="5019">
      <c r="A5019" t="n">
        <v>554076</v>
      </c>
      <c r="B5019" s="12" t="n">
        <v>40685</v>
      </c>
      <c r="C5019" t="n">
        <v>16556</v>
      </c>
      <c r="D5019" t="n">
        <v>26</v>
      </c>
      <c r="E5019" t="n">
        <v>210</v>
      </c>
      <c r="F5019" s="9" t="n">
        <v>369.76</v>
      </c>
    </row>
    <row r="5020">
      <c r="A5020" t="n">
        <v>554077</v>
      </c>
      <c r="B5020" s="12" t="n">
        <v>40685</v>
      </c>
      <c r="C5020" t="n">
        <v>13972</v>
      </c>
      <c r="D5020" t="n">
        <v>9</v>
      </c>
      <c r="E5020" t="n">
        <v>42</v>
      </c>
      <c r="F5020" s="9" t="n">
        <v>145.9</v>
      </c>
    </row>
    <row r="5021">
      <c r="A5021" t="n">
        <v>554078</v>
      </c>
      <c r="B5021" s="12" t="n">
        <v>40685</v>
      </c>
      <c r="C5021" t="n">
        <v>12971</v>
      </c>
      <c r="D5021" t="n">
        <v>1</v>
      </c>
      <c r="E5021" t="n">
        <v>24</v>
      </c>
      <c r="F5021" s="9" t="n">
        <v>40.56</v>
      </c>
    </row>
    <row r="5022">
      <c r="A5022" t="n">
        <v>554079</v>
      </c>
      <c r="B5022" s="12" t="n">
        <v>40685</v>
      </c>
      <c r="C5022" t="n">
        <v>14546</v>
      </c>
      <c r="D5022" t="n">
        <v>46</v>
      </c>
      <c r="E5022" t="n">
        <v>144</v>
      </c>
      <c r="F5022" s="9" t="n">
        <v>313.59</v>
      </c>
    </row>
    <row r="5023">
      <c r="A5023" t="n">
        <v>554080</v>
      </c>
      <c r="B5023" s="12" t="n">
        <v>40685</v>
      </c>
      <c r="C5023" t="n">
        <v>16931</v>
      </c>
      <c r="D5023" t="n">
        <v>48</v>
      </c>
      <c r="E5023" t="n">
        <v>184</v>
      </c>
      <c r="F5023" s="9" t="n">
        <v>230.61</v>
      </c>
    </row>
    <row r="5024">
      <c r="A5024" t="n">
        <v>554081</v>
      </c>
      <c r="B5024" s="12" t="n">
        <v>40685</v>
      </c>
      <c r="C5024" t="n">
        <v>13227</v>
      </c>
      <c r="D5024" t="n">
        <v>9</v>
      </c>
      <c r="E5024" t="n">
        <v>99</v>
      </c>
      <c r="F5024" s="9" t="n">
        <v>257.7</v>
      </c>
    </row>
    <row r="5025">
      <c r="A5025" t="n">
        <v>554082</v>
      </c>
      <c r="B5025" s="12" t="n">
        <v>40685</v>
      </c>
      <c r="C5025" t="n">
        <v>14878</v>
      </c>
      <c r="D5025" t="n">
        <v>20</v>
      </c>
      <c r="E5025" t="n">
        <v>151</v>
      </c>
      <c r="F5025" s="9" t="n">
        <v>219.96</v>
      </c>
    </row>
    <row r="5026">
      <c r="A5026" t="n">
        <v>554083</v>
      </c>
      <c r="B5026" s="12" t="n">
        <v>40685</v>
      </c>
      <c r="C5026" t="n">
        <v>18125</v>
      </c>
      <c r="D5026" t="n">
        <v>47</v>
      </c>
      <c r="E5026" t="n">
        <v>190</v>
      </c>
      <c r="F5026" s="9" t="n">
        <v>212.93</v>
      </c>
    </row>
    <row r="5027">
      <c r="A5027" t="n">
        <v>554084</v>
      </c>
      <c r="B5027" s="12" t="n">
        <v>40685</v>
      </c>
      <c r="C5027" t="n">
        <v>12909</v>
      </c>
      <c r="D5027" t="n">
        <v>22</v>
      </c>
      <c r="E5027" t="n">
        <v>188</v>
      </c>
      <c r="F5027" s="9" t="n">
        <v>624.92</v>
      </c>
    </row>
    <row r="5028">
      <c r="A5028" t="n">
        <v>554085</v>
      </c>
      <c r="B5028" s="12" t="n">
        <v>40685</v>
      </c>
      <c r="C5028" t="n">
        <v>16945</v>
      </c>
      <c r="D5028" t="n">
        <v>11</v>
      </c>
      <c r="E5028" t="n">
        <v>94</v>
      </c>
      <c r="F5028" s="9" t="n">
        <v>182.6</v>
      </c>
    </row>
    <row r="5029">
      <c r="A5029" t="n">
        <v>554086</v>
      </c>
      <c r="B5029" s="12" t="n">
        <v>40685</v>
      </c>
      <c r="C5029" t="n">
        <v>16945</v>
      </c>
      <c r="D5029" t="n">
        <v>9</v>
      </c>
      <c r="E5029" t="n">
        <v>74</v>
      </c>
      <c r="F5029" s="9" t="n">
        <v>134.5</v>
      </c>
    </row>
    <row r="5030">
      <c r="A5030" t="n">
        <v>554087</v>
      </c>
      <c r="B5030" s="12" t="n">
        <v>40685</v>
      </c>
      <c r="C5030" t="n">
        <v>13946</v>
      </c>
      <c r="D5030" t="n">
        <v>5</v>
      </c>
      <c r="E5030" t="n">
        <v>168</v>
      </c>
      <c r="F5030" s="9" t="n">
        <v>276.12</v>
      </c>
    </row>
    <row r="5031">
      <c r="A5031" t="n">
        <v>554088</v>
      </c>
      <c r="B5031" s="12" t="n">
        <v>40685</v>
      </c>
      <c r="C5031" t="n">
        <v>16801</v>
      </c>
      <c r="D5031" t="n">
        <v>17</v>
      </c>
      <c r="E5031" t="n">
        <v>265</v>
      </c>
      <c r="F5031" s="9" t="n">
        <v>488.43</v>
      </c>
    </row>
    <row r="5032">
      <c r="A5032" t="n">
        <v>554089</v>
      </c>
      <c r="B5032" s="12" t="n">
        <v>40685</v>
      </c>
      <c r="C5032" t="n">
        <v>13527</v>
      </c>
      <c r="D5032" t="n">
        <v>41</v>
      </c>
      <c r="E5032" t="n">
        <v>199</v>
      </c>
      <c r="F5032" s="9" t="n">
        <v>475.19</v>
      </c>
    </row>
    <row r="5033">
      <c r="A5033" t="n">
        <v>554090</v>
      </c>
      <c r="B5033" s="12" t="n">
        <v>40685</v>
      </c>
      <c r="C5033" t="n">
        <v>17315</v>
      </c>
      <c r="D5033" t="n">
        <v>13</v>
      </c>
      <c r="E5033" t="n">
        <v>72</v>
      </c>
      <c r="F5033" s="9" t="n">
        <v>117.93</v>
      </c>
    </row>
    <row r="5034">
      <c r="A5034" t="n">
        <v>554091</v>
      </c>
      <c r="B5034" s="12" t="n">
        <v>40685</v>
      </c>
      <c r="C5034" t="n">
        <v>13657</v>
      </c>
      <c r="D5034" t="n">
        <v>9</v>
      </c>
      <c r="E5034" t="n">
        <v>132</v>
      </c>
      <c r="F5034" s="9" t="n">
        <v>152.34</v>
      </c>
    </row>
    <row r="5035">
      <c r="A5035" t="n">
        <v>554092</v>
      </c>
      <c r="B5035" s="12" t="n">
        <v>40685</v>
      </c>
      <c r="C5035" t="n">
        <v>17176</v>
      </c>
      <c r="D5035" t="n">
        <v>15</v>
      </c>
      <c r="E5035" t="n">
        <v>170</v>
      </c>
      <c r="F5035" s="9" t="n">
        <v>306.13</v>
      </c>
    </row>
    <row r="5036">
      <c r="A5036" t="n">
        <v>554093</v>
      </c>
      <c r="B5036" s="12" t="n">
        <v>40685</v>
      </c>
      <c r="C5036" t="n">
        <v>14837</v>
      </c>
      <c r="D5036" t="n">
        <v>30</v>
      </c>
      <c r="E5036" t="n">
        <v>338</v>
      </c>
      <c r="F5036" s="9" t="n">
        <v>492.26</v>
      </c>
    </row>
    <row r="5037">
      <c r="A5037" t="n">
        <v>554094</v>
      </c>
      <c r="B5037" s="12" t="n">
        <v>40685</v>
      </c>
      <c r="C5037" t="n">
        <v>15716</v>
      </c>
      <c r="D5037" t="n">
        <v>35</v>
      </c>
      <c r="E5037" t="n">
        <v>112</v>
      </c>
      <c r="F5037" s="9" t="n">
        <v>240.08</v>
      </c>
    </row>
    <row r="5038">
      <c r="A5038" t="n">
        <v>554095</v>
      </c>
      <c r="B5038" s="12" t="n">
        <v>40685</v>
      </c>
      <c r="C5038" t="n">
        <v>14682</v>
      </c>
      <c r="D5038" t="n">
        <v>1</v>
      </c>
      <c r="E5038" t="n">
        <v>32</v>
      </c>
      <c r="F5038" s="9" t="n">
        <v>20.8</v>
      </c>
    </row>
    <row r="5039">
      <c r="A5039" t="n">
        <v>554096</v>
      </c>
      <c r="B5039" s="12" t="n">
        <v>40685</v>
      </c>
      <c r="C5039" t="n">
        <v>14921</v>
      </c>
      <c r="D5039" t="n">
        <v>53</v>
      </c>
      <c r="E5039" t="n">
        <v>631</v>
      </c>
      <c r="F5039" s="9" t="n">
        <v>903.01</v>
      </c>
    </row>
    <row r="5040">
      <c r="A5040" t="n">
        <v>554098</v>
      </c>
      <c r="B5040" s="12" t="n">
        <v>40685</v>
      </c>
      <c r="C5040" t="n">
        <v>14769</v>
      </c>
      <c r="D5040" t="n">
        <v>256</v>
      </c>
      <c r="E5040" t="n">
        <v>1562</v>
      </c>
      <c r="F5040" s="9" t="n">
        <v>2454.11</v>
      </c>
    </row>
    <row r="5041">
      <c r="A5041" t="n">
        <v>554099</v>
      </c>
      <c r="B5041" s="12" t="n">
        <v>40685</v>
      </c>
      <c r="C5041" t="n">
        <v>16341</v>
      </c>
      <c r="D5041" t="n">
        <v>29</v>
      </c>
      <c r="E5041" t="n">
        <v>534</v>
      </c>
      <c r="F5041" s="9" t="n">
        <v>797.65</v>
      </c>
    </row>
    <row r="5042">
      <c r="A5042" t="n">
        <v>554101</v>
      </c>
      <c r="B5042" s="12" t="n">
        <v>40685</v>
      </c>
      <c r="C5042" t="n">
        <v>13549</v>
      </c>
      <c r="D5042" t="n">
        <v>11</v>
      </c>
      <c r="E5042" t="n">
        <v>120</v>
      </c>
      <c r="F5042" s="9" t="n">
        <v>223.7</v>
      </c>
    </row>
    <row r="5043">
      <c r="A5043" t="n">
        <v>554102</v>
      </c>
      <c r="B5043" s="12" t="n">
        <v>40685</v>
      </c>
      <c r="C5043" t="n">
        <v>14647</v>
      </c>
      <c r="D5043" t="n">
        <v>28</v>
      </c>
      <c r="E5043" t="n">
        <v>91</v>
      </c>
      <c r="F5043" s="9" t="n">
        <v>236.04</v>
      </c>
    </row>
    <row r="5044">
      <c r="A5044" t="n">
        <v>554103</v>
      </c>
      <c r="B5044" s="12" t="n">
        <v>40685</v>
      </c>
      <c r="C5044" t="n">
        <v>15555</v>
      </c>
      <c r="D5044" t="n">
        <v>76</v>
      </c>
      <c r="E5044" t="n">
        <v>373</v>
      </c>
      <c r="F5044" s="9" t="n">
        <v>379.41</v>
      </c>
    </row>
    <row r="5045">
      <c r="A5045" t="n">
        <v>554105</v>
      </c>
      <c r="B5045" s="12" t="n">
        <v>40685</v>
      </c>
      <c r="C5045" t="n">
        <v>14711</v>
      </c>
      <c r="D5045" t="n">
        <v>35</v>
      </c>
      <c r="E5045" t="n">
        <v>110</v>
      </c>
      <c r="F5045" s="9" t="n">
        <v>211.81</v>
      </c>
    </row>
    <row r="5046">
      <c r="A5046" t="n">
        <v>554107</v>
      </c>
      <c r="B5046" s="12" t="n">
        <v>40685</v>
      </c>
      <c r="C5046" t="n">
        <v>16249</v>
      </c>
      <c r="D5046" t="n">
        <v>5</v>
      </c>
      <c r="E5046" t="n">
        <v>46</v>
      </c>
      <c r="F5046" s="9" t="n">
        <v>205.7</v>
      </c>
    </row>
    <row r="5047">
      <c r="A5047" t="n">
        <v>554108</v>
      </c>
      <c r="B5047" s="12" t="n">
        <v>40685</v>
      </c>
      <c r="C5047" t="n">
        <v>13668</v>
      </c>
      <c r="D5047" t="n">
        <v>22</v>
      </c>
      <c r="E5047" t="n">
        <v>168</v>
      </c>
      <c r="F5047" s="9" t="n">
        <v>315.96</v>
      </c>
    </row>
    <row r="5048">
      <c r="A5048" t="n">
        <v>554110</v>
      </c>
      <c r="B5048" s="12" t="n">
        <v>40685</v>
      </c>
      <c r="C5048" t="n">
        <v>13468</v>
      </c>
      <c r="D5048" t="n">
        <v>5</v>
      </c>
      <c r="E5048" t="n">
        <v>32</v>
      </c>
      <c r="F5048" s="9" t="n">
        <v>111.4</v>
      </c>
    </row>
    <row r="5049">
      <c r="A5049" t="n">
        <v>554111</v>
      </c>
      <c r="B5049" s="12" t="n">
        <v>40685</v>
      </c>
      <c r="C5049" t="n">
        <v>15724</v>
      </c>
      <c r="D5049" t="n">
        <v>6</v>
      </c>
      <c r="E5049" t="n">
        <v>42</v>
      </c>
      <c r="F5049" s="9" t="n">
        <v>114.6</v>
      </c>
    </row>
    <row r="5050">
      <c r="A5050" t="n">
        <v>554112</v>
      </c>
      <c r="B5050" s="12" t="n">
        <v>40685</v>
      </c>
      <c r="C5050" t="n">
        <v>17611</v>
      </c>
      <c r="D5050" t="n">
        <v>76</v>
      </c>
      <c r="E5050" t="n">
        <v>174</v>
      </c>
      <c r="F5050" s="9" t="n">
        <v>297.9</v>
      </c>
    </row>
    <row r="5051">
      <c r="A5051" t="n">
        <v>554113</v>
      </c>
      <c r="B5051" s="12" t="n">
        <v>40685</v>
      </c>
      <c r="C5051" t="n">
        <v>16700</v>
      </c>
      <c r="D5051" t="n">
        <v>24</v>
      </c>
      <c r="E5051" t="n">
        <v>215</v>
      </c>
      <c r="F5051" s="9" t="n">
        <v>403.23</v>
      </c>
    </row>
    <row r="5052">
      <c r="A5052" t="n">
        <v>554114</v>
      </c>
      <c r="B5052" s="12" t="n">
        <v>40685</v>
      </c>
      <c r="C5052" t="n">
        <v>15292</v>
      </c>
      <c r="D5052" t="n">
        <v>24</v>
      </c>
      <c r="E5052" t="n">
        <v>55</v>
      </c>
      <c r="F5052" s="9" t="n">
        <v>178.39</v>
      </c>
    </row>
    <row r="5053">
      <c r="A5053" t="n">
        <v>554115</v>
      </c>
      <c r="B5053" s="12" t="n">
        <v>40685</v>
      </c>
      <c r="C5053" t="n">
        <v>15938</v>
      </c>
      <c r="D5053" t="n">
        <v>3</v>
      </c>
      <c r="E5053" t="n">
        <v>34</v>
      </c>
      <c r="F5053" s="9" t="n">
        <v>92.7</v>
      </c>
    </row>
    <row r="5054">
      <c r="A5054" t="n">
        <v>554116</v>
      </c>
      <c r="B5054" s="12" t="n">
        <v>40685</v>
      </c>
      <c r="C5054" t="n">
        <v>14514</v>
      </c>
      <c r="D5054" t="n">
        <v>13</v>
      </c>
      <c r="E5054" t="n">
        <v>52</v>
      </c>
      <c r="F5054" s="9" t="n">
        <v>147.86</v>
      </c>
    </row>
    <row r="5055">
      <c r="A5055" t="n">
        <v>554117</v>
      </c>
      <c r="B5055" s="12" t="n">
        <v>40685</v>
      </c>
      <c r="C5055" t="n">
        <v>13758</v>
      </c>
      <c r="D5055" t="n">
        <v>47</v>
      </c>
      <c r="E5055" t="n">
        <v>832</v>
      </c>
      <c r="F5055" s="9" t="n">
        <v>893.37</v>
      </c>
    </row>
    <row r="5056">
      <c r="A5056" t="n">
        <v>554118</v>
      </c>
      <c r="B5056" s="12" t="n">
        <v>40685</v>
      </c>
      <c r="C5056" t="n">
        <v>16592</v>
      </c>
      <c r="D5056" t="n">
        <v>14</v>
      </c>
      <c r="E5056" t="n">
        <v>190</v>
      </c>
      <c r="F5056" s="9" t="n">
        <v>238.98</v>
      </c>
    </row>
    <row r="5057">
      <c r="A5057" t="n">
        <v>554119</v>
      </c>
      <c r="B5057" s="12" t="n">
        <v>40685</v>
      </c>
      <c r="C5057" t="n">
        <v>16592</v>
      </c>
      <c r="D5057" t="n">
        <v>2</v>
      </c>
      <c r="E5057" t="n">
        <v>16</v>
      </c>
      <c r="F5057" s="9" t="n">
        <v>53.8</v>
      </c>
    </row>
    <row r="5058">
      <c r="A5058" t="n">
        <v>554120</v>
      </c>
      <c r="B5058" s="12" t="n">
        <v>40685</v>
      </c>
      <c r="C5058" t="n">
        <v>16592</v>
      </c>
      <c r="D5058" t="n">
        <v>3</v>
      </c>
      <c r="E5058" t="n">
        <v>30</v>
      </c>
      <c r="F5058" s="9" t="n">
        <v>57.3</v>
      </c>
    </row>
    <row r="5059">
      <c r="A5059" t="n">
        <v>554121</v>
      </c>
      <c r="B5059" s="12" t="n">
        <v>40685</v>
      </c>
      <c r="C5059" t="n">
        <v>17690</v>
      </c>
      <c r="D5059" t="n">
        <v>9</v>
      </c>
      <c r="E5059" t="n">
        <v>71</v>
      </c>
      <c r="F5059" s="9" t="n">
        <v>142.65</v>
      </c>
    </row>
    <row r="5060">
      <c r="A5060" t="n">
        <v>554122</v>
      </c>
      <c r="B5060" s="12" t="n">
        <v>40685</v>
      </c>
      <c r="C5060" t="n">
        <v>15705</v>
      </c>
      <c r="D5060" t="n">
        <v>6</v>
      </c>
      <c r="E5060" t="n">
        <v>62</v>
      </c>
      <c r="F5060" s="9" t="n">
        <v>143.1</v>
      </c>
    </row>
    <row r="5061">
      <c r="A5061" t="n">
        <v>554123</v>
      </c>
      <c r="B5061" s="12" t="n">
        <v>40685</v>
      </c>
      <c r="C5061" t="n">
        <v>16818</v>
      </c>
      <c r="D5061" t="n">
        <v>10</v>
      </c>
      <c r="E5061" t="n">
        <v>76</v>
      </c>
      <c r="F5061" s="9" t="n">
        <v>171.82</v>
      </c>
    </row>
    <row r="5062">
      <c r="A5062" t="n">
        <v>554124</v>
      </c>
      <c r="B5062" s="12" t="n">
        <v>40686</v>
      </c>
      <c r="C5062" t="n">
        <v>13339</v>
      </c>
      <c r="D5062" t="n">
        <v>54</v>
      </c>
      <c r="E5062" t="n">
        <v>326</v>
      </c>
      <c r="F5062" s="9" t="n">
        <v>860.12</v>
      </c>
    </row>
    <row r="5063">
      <c r="A5063" t="n">
        <v>554125</v>
      </c>
      <c r="B5063" s="12" t="n">
        <v>40686</v>
      </c>
      <c r="C5063" t="n">
        <v>13885</v>
      </c>
      <c r="D5063" t="n">
        <v>23</v>
      </c>
      <c r="E5063" t="n">
        <v>159</v>
      </c>
      <c r="F5063" s="9" t="n">
        <v>399.15</v>
      </c>
    </row>
    <row r="5064">
      <c r="A5064" t="n">
        <v>554129</v>
      </c>
      <c r="B5064" s="12" t="n">
        <v>40686</v>
      </c>
      <c r="C5064" t="n">
        <v>14189</v>
      </c>
      <c r="D5064" t="n">
        <v>16</v>
      </c>
      <c r="E5064" t="n">
        <v>326</v>
      </c>
      <c r="F5064" s="9" t="n">
        <v>306.34</v>
      </c>
    </row>
    <row r="5065">
      <c r="A5065" t="n">
        <v>554130</v>
      </c>
      <c r="B5065" s="12" t="n">
        <v>40686</v>
      </c>
      <c r="C5065" t="n">
        <v>17949</v>
      </c>
      <c r="D5065" t="n">
        <v>1</v>
      </c>
      <c r="E5065" t="n">
        <v>24</v>
      </c>
      <c r="F5065" s="9" t="n">
        <v>204</v>
      </c>
    </row>
    <row r="5066">
      <c r="A5066" t="n">
        <v>554131</v>
      </c>
      <c r="B5066" s="12" t="n">
        <v>40686</v>
      </c>
      <c r="C5066" t="n">
        <v>13988</v>
      </c>
      <c r="D5066" t="n">
        <v>31</v>
      </c>
      <c r="E5066" t="n">
        <v>343</v>
      </c>
      <c r="F5066" s="9" t="n">
        <v>725.02</v>
      </c>
    </row>
    <row r="5067">
      <c r="A5067" t="n">
        <v>554135</v>
      </c>
      <c r="B5067" s="12" t="n">
        <v>40686</v>
      </c>
      <c r="C5067" t="n">
        <v>12877</v>
      </c>
      <c r="D5067" t="n">
        <v>5</v>
      </c>
      <c r="E5067" t="n">
        <v>44</v>
      </c>
      <c r="F5067" s="9" t="n">
        <v>92.92</v>
      </c>
    </row>
    <row r="5068">
      <c r="A5068" t="n">
        <v>554138</v>
      </c>
      <c r="B5068" s="12" t="n">
        <v>40686</v>
      </c>
      <c r="C5068" t="n">
        <v>14239</v>
      </c>
      <c r="D5068" t="n">
        <v>1</v>
      </c>
      <c r="E5068" t="n">
        <v>12</v>
      </c>
      <c r="F5068" s="9" t="n">
        <v>35.4</v>
      </c>
    </row>
    <row r="5069">
      <c r="A5069" t="n">
        <v>554141</v>
      </c>
      <c r="B5069" s="12" t="n">
        <v>40686</v>
      </c>
      <c r="C5069" t="n">
        <v>14189</v>
      </c>
      <c r="D5069" t="n">
        <v>4</v>
      </c>
      <c r="E5069" t="n">
        <v>72</v>
      </c>
      <c r="F5069" s="9" t="n">
        <v>51.36</v>
      </c>
    </row>
    <row r="5070">
      <c r="A5070" t="n">
        <v>554142</v>
      </c>
      <c r="B5070" s="12" t="n">
        <v>40686</v>
      </c>
      <c r="C5070" t="n">
        <v>15288</v>
      </c>
      <c r="D5070" t="n">
        <v>12</v>
      </c>
      <c r="E5070" t="n">
        <v>136</v>
      </c>
      <c r="F5070" s="9" t="n">
        <v>471.6</v>
      </c>
    </row>
    <row r="5071">
      <c r="A5071" t="n">
        <v>554146</v>
      </c>
      <c r="B5071" s="12" t="n">
        <v>40686</v>
      </c>
      <c r="C5071" t="n">
        <v>13479</v>
      </c>
      <c r="D5071" t="n">
        <v>7</v>
      </c>
      <c r="E5071" t="n">
        <v>45</v>
      </c>
      <c r="F5071" s="9" t="n">
        <v>156.6</v>
      </c>
    </row>
    <row r="5072">
      <c r="A5072" t="n">
        <v>554151</v>
      </c>
      <c r="B5072" s="12" t="n">
        <v>40686</v>
      </c>
      <c r="C5072" t="n">
        <v>14049</v>
      </c>
      <c r="D5072" t="n">
        <v>141</v>
      </c>
      <c r="E5072" t="n">
        <v>1251</v>
      </c>
      <c r="F5072" s="9" t="n">
        <v>1989.73</v>
      </c>
    </row>
    <row r="5073">
      <c r="A5073" t="n">
        <v>554156</v>
      </c>
      <c r="B5073" s="12" t="n">
        <v>40686</v>
      </c>
      <c r="C5073" t="n">
        <v>13798</v>
      </c>
      <c r="D5073" t="n">
        <v>3</v>
      </c>
      <c r="E5073" t="n">
        <v>184</v>
      </c>
      <c r="F5073" s="9" t="n">
        <v>366</v>
      </c>
    </row>
    <row r="5074">
      <c r="A5074" t="n">
        <v>554157</v>
      </c>
      <c r="B5074" s="12" t="n">
        <v>40686</v>
      </c>
      <c r="C5074" t="n">
        <v>18283</v>
      </c>
      <c r="D5074" t="n">
        <v>37</v>
      </c>
      <c r="E5074" t="n">
        <v>55</v>
      </c>
      <c r="F5074" s="9" t="n">
        <v>85.22</v>
      </c>
    </row>
    <row r="5075">
      <c r="A5075" t="n">
        <v>554158</v>
      </c>
      <c r="B5075" s="12" t="n">
        <v>40686</v>
      </c>
      <c r="C5075" t="n">
        <v>15563</v>
      </c>
      <c r="D5075" t="n">
        <v>40</v>
      </c>
      <c r="E5075" t="n">
        <v>427</v>
      </c>
      <c r="F5075" s="9" t="n">
        <v>465.43</v>
      </c>
    </row>
    <row r="5076">
      <c r="A5076" t="n">
        <v>554160</v>
      </c>
      <c r="B5076" s="12" t="n">
        <v>40686</v>
      </c>
      <c r="C5076" t="n">
        <v>17841</v>
      </c>
      <c r="D5076" t="n">
        <v>79</v>
      </c>
      <c r="E5076" t="n">
        <v>178</v>
      </c>
      <c r="F5076" s="9" t="n">
        <v>317.19</v>
      </c>
    </row>
    <row r="5077">
      <c r="A5077" t="n">
        <v>554162</v>
      </c>
      <c r="B5077" s="12" t="n">
        <v>40686</v>
      </c>
      <c r="C5077" t="n">
        <v>16722</v>
      </c>
      <c r="D5077" t="n">
        <v>12</v>
      </c>
      <c r="E5077" t="n">
        <v>454</v>
      </c>
      <c r="F5077" s="9" t="n">
        <v>397.78</v>
      </c>
    </row>
    <row r="5078">
      <c r="A5078" t="n">
        <v>554163</v>
      </c>
      <c r="B5078" s="12" t="n">
        <v>40686</v>
      </c>
      <c r="C5078" t="n">
        <v>14573</v>
      </c>
      <c r="D5078" t="n">
        <v>23</v>
      </c>
      <c r="E5078" t="n">
        <v>52</v>
      </c>
      <c r="F5078" s="9" t="n">
        <v>183.26</v>
      </c>
    </row>
    <row r="5079">
      <c r="A5079" t="n">
        <v>554164</v>
      </c>
      <c r="B5079" s="12" t="n">
        <v>40686</v>
      </c>
      <c r="C5079" t="n">
        <v>14364</v>
      </c>
      <c r="D5079" t="n">
        <v>5</v>
      </c>
      <c r="E5079" t="n">
        <v>229</v>
      </c>
      <c r="F5079" s="9" t="n">
        <v>398.05</v>
      </c>
    </row>
    <row r="5080">
      <c r="A5080" t="n">
        <v>554181</v>
      </c>
      <c r="B5080" s="12" t="n">
        <v>40686</v>
      </c>
      <c r="C5080" t="n">
        <v>13078</v>
      </c>
      <c r="D5080" t="n">
        <v>20</v>
      </c>
      <c r="E5080" t="n">
        <v>165</v>
      </c>
      <c r="F5080" s="9" t="n">
        <v>486.7</v>
      </c>
    </row>
    <row r="5081">
      <c r="A5081" t="n">
        <v>554202</v>
      </c>
      <c r="B5081" s="12" t="n">
        <v>40686</v>
      </c>
      <c r="C5081" t="n">
        <v>13546</v>
      </c>
      <c r="D5081" t="n">
        <v>26</v>
      </c>
      <c r="E5081" t="n">
        <v>107</v>
      </c>
      <c r="F5081" s="9" t="n">
        <v>182.26</v>
      </c>
    </row>
    <row r="5082">
      <c r="A5082" t="n">
        <v>554207</v>
      </c>
      <c r="B5082" s="12" t="n">
        <v>40686</v>
      </c>
      <c r="C5082" t="n">
        <v>14573</v>
      </c>
      <c r="D5082" t="n">
        <v>1</v>
      </c>
      <c r="E5082" t="n">
        <v>1</v>
      </c>
      <c r="F5082" s="9" t="n">
        <v>1.95</v>
      </c>
    </row>
    <row r="5083">
      <c r="A5083" t="n">
        <v>554261</v>
      </c>
      <c r="B5083" s="12" t="n">
        <v>40686</v>
      </c>
      <c r="C5083" t="n">
        <v>16033</v>
      </c>
      <c r="D5083" t="n">
        <v>40</v>
      </c>
      <c r="E5083" t="n">
        <v>89</v>
      </c>
      <c r="F5083" s="9" t="n">
        <v>256.98</v>
      </c>
    </row>
    <row r="5084">
      <c r="A5084" t="n">
        <v>554262</v>
      </c>
      <c r="B5084" s="12" t="n">
        <v>40686</v>
      </c>
      <c r="C5084" t="n">
        <v>17715</v>
      </c>
      <c r="D5084" t="n">
        <v>1</v>
      </c>
      <c r="E5084" t="n">
        <v>384</v>
      </c>
      <c r="F5084" s="9" t="n">
        <v>326.4</v>
      </c>
    </row>
    <row r="5085">
      <c r="A5085" t="n">
        <v>554264</v>
      </c>
      <c r="B5085" s="12" t="n">
        <v>40686</v>
      </c>
      <c r="C5085" t="n">
        <v>15602</v>
      </c>
      <c r="D5085" t="n">
        <v>5</v>
      </c>
      <c r="E5085" t="n">
        <v>84</v>
      </c>
      <c r="F5085" s="9" t="n">
        <v>138.2</v>
      </c>
    </row>
    <row r="5086">
      <c r="A5086" t="n">
        <v>554268</v>
      </c>
      <c r="B5086" s="12" t="n">
        <v>40686</v>
      </c>
      <c r="C5086" t="n">
        <v>15311</v>
      </c>
      <c r="D5086" t="n">
        <v>27</v>
      </c>
      <c r="E5086" t="n">
        <v>369</v>
      </c>
      <c r="F5086" s="9" t="n">
        <v>638.24</v>
      </c>
    </row>
    <row r="5087">
      <c r="A5087" t="n">
        <v>554269</v>
      </c>
      <c r="B5087" s="12" t="n">
        <v>40686</v>
      </c>
      <c r="C5087" t="n">
        <v>13223</v>
      </c>
      <c r="D5087" t="n">
        <v>4</v>
      </c>
      <c r="E5087" t="n">
        <v>40</v>
      </c>
      <c r="F5087" s="9" t="n">
        <v>62.4</v>
      </c>
    </row>
    <row r="5088">
      <c r="A5088" t="n">
        <v>554270</v>
      </c>
      <c r="B5088" s="12" t="n">
        <v>40686</v>
      </c>
      <c r="C5088" t="n">
        <v>15046</v>
      </c>
      <c r="D5088" t="n">
        <v>26</v>
      </c>
      <c r="E5088" t="n">
        <v>260</v>
      </c>
      <c r="F5088" s="9" t="n">
        <v>439.52</v>
      </c>
    </row>
    <row r="5089">
      <c r="A5089" t="n">
        <v>554271</v>
      </c>
      <c r="B5089" s="12" t="n">
        <v>40686</v>
      </c>
      <c r="C5089" t="n">
        <v>16422</v>
      </c>
      <c r="D5089" t="n">
        <v>14</v>
      </c>
      <c r="E5089" t="n">
        <v>1479</v>
      </c>
      <c r="F5089" s="9" t="n">
        <v>1733.85</v>
      </c>
    </row>
    <row r="5090">
      <c r="A5090" t="n">
        <v>554272</v>
      </c>
      <c r="B5090" s="12" t="n">
        <v>40686</v>
      </c>
      <c r="C5090" t="n">
        <v>12901</v>
      </c>
      <c r="D5090" t="n">
        <v>6</v>
      </c>
      <c r="E5090" t="n">
        <v>3863</v>
      </c>
      <c r="F5090" s="9" t="n">
        <v>2843.6</v>
      </c>
    </row>
    <row r="5091">
      <c r="A5091" t="n">
        <v>554274</v>
      </c>
      <c r="B5091" s="12" t="n">
        <v>40686</v>
      </c>
      <c r="C5091" t="n">
        <v>16266</v>
      </c>
      <c r="D5091" t="n">
        <v>6</v>
      </c>
      <c r="E5091" t="n">
        <v>19</v>
      </c>
      <c r="F5091" s="9" t="n">
        <v>113.55</v>
      </c>
    </row>
    <row r="5092">
      <c r="A5092" t="n">
        <v>554275</v>
      </c>
      <c r="B5092" s="12" t="n">
        <v>40686</v>
      </c>
      <c r="C5092" t="n">
        <v>14903</v>
      </c>
      <c r="D5092" t="n">
        <v>91</v>
      </c>
      <c r="E5092" t="n">
        <v>406</v>
      </c>
      <c r="F5092" s="9" t="n">
        <v>686.47</v>
      </c>
    </row>
    <row r="5093">
      <c r="A5093" t="n">
        <v>554277</v>
      </c>
      <c r="B5093" s="12" t="n">
        <v>40686</v>
      </c>
      <c r="C5093" t="n">
        <v>12901</v>
      </c>
      <c r="D5093" t="n">
        <v>1</v>
      </c>
      <c r="E5093" t="n">
        <v>120</v>
      </c>
      <c r="F5093" s="9" t="n">
        <v>127.2</v>
      </c>
    </row>
    <row r="5094">
      <c r="A5094" t="n">
        <v>554278</v>
      </c>
      <c r="B5094" s="12" t="n">
        <v>40686</v>
      </c>
      <c r="C5094" t="n">
        <v>13831</v>
      </c>
      <c r="D5094" t="n">
        <v>51</v>
      </c>
      <c r="E5094" t="n">
        <v>155</v>
      </c>
      <c r="F5094" s="9" t="n">
        <v>374.15</v>
      </c>
    </row>
    <row r="5095">
      <c r="A5095" t="n">
        <v>554279</v>
      </c>
      <c r="B5095" s="12" t="n">
        <v>40686</v>
      </c>
      <c r="C5095" t="n">
        <v>17723</v>
      </c>
      <c r="D5095" t="n">
        <v>1</v>
      </c>
      <c r="E5095" t="n">
        <v>100</v>
      </c>
      <c r="F5095" s="9" t="n">
        <v>415</v>
      </c>
    </row>
    <row r="5096">
      <c r="A5096" t="n">
        <v>554280</v>
      </c>
      <c r="B5096" s="12" t="n">
        <v>40686</v>
      </c>
      <c r="C5096" t="n">
        <v>14817</v>
      </c>
      <c r="D5096" t="n">
        <v>28</v>
      </c>
      <c r="E5096" t="n">
        <v>280</v>
      </c>
      <c r="F5096" s="9" t="n">
        <v>479.55</v>
      </c>
    </row>
    <row r="5097">
      <c r="A5097" t="n">
        <v>554281</v>
      </c>
      <c r="B5097" s="12" t="n">
        <v>40686</v>
      </c>
      <c r="C5097" t="n">
        <v>18160</v>
      </c>
      <c r="D5097" t="n">
        <v>19</v>
      </c>
      <c r="E5097" t="n">
        <v>147</v>
      </c>
      <c r="F5097" s="9" t="n">
        <v>318.55</v>
      </c>
    </row>
    <row r="5098">
      <c r="A5098" t="n">
        <v>554282</v>
      </c>
      <c r="B5098" s="12" t="n">
        <v>40686</v>
      </c>
      <c r="C5098" t="n">
        <v>15769</v>
      </c>
      <c r="D5098" t="n">
        <v>6</v>
      </c>
      <c r="E5098" t="n">
        <v>848</v>
      </c>
      <c r="F5098" s="9" t="n">
        <v>1742.8</v>
      </c>
    </row>
    <row r="5099">
      <c r="A5099" t="n">
        <v>554283</v>
      </c>
      <c r="B5099" s="12" t="n">
        <v>40686</v>
      </c>
      <c r="C5099" t="n">
        <v>17686</v>
      </c>
      <c r="D5099" t="n">
        <v>54</v>
      </c>
      <c r="E5099" t="n">
        <v>494</v>
      </c>
      <c r="F5099" s="9" t="n">
        <v>1044.54</v>
      </c>
    </row>
    <row r="5100">
      <c r="A5100" t="n">
        <v>554284</v>
      </c>
      <c r="B5100" s="12" t="n">
        <v>40686</v>
      </c>
      <c r="C5100" t="n">
        <v>17686</v>
      </c>
      <c r="D5100" t="n">
        <v>1</v>
      </c>
      <c r="E5100" t="n">
        <v>16</v>
      </c>
      <c r="F5100" s="9" t="n">
        <v>12.64</v>
      </c>
    </row>
    <row r="5101">
      <c r="A5101" t="n">
        <v>554286</v>
      </c>
      <c r="B5101" s="12" t="n">
        <v>40686</v>
      </c>
      <c r="C5101" t="n">
        <v>17686</v>
      </c>
      <c r="D5101" t="n">
        <v>18</v>
      </c>
      <c r="E5101" t="n">
        <v>97</v>
      </c>
      <c r="F5101" s="9" t="n">
        <v>386.96</v>
      </c>
    </row>
    <row r="5102">
      <c r="A5102" t="n">
        <v>554289</v>
      </c>
      <c r="B5102" s="12" t="n">
        <v>40686</v>
      </c>
      <c r="C5102" t="n">
        <v>15434</v>
      </c>
      <c r="D5102" t="n">
        <v>12</v>
      </c>
      <c r="E5102" t="n">
        <v>199</v>
      </c>
      <c r="F5102" s="9" t="n">
        <v>306.96</v>
      </c>
    </row>
    <row r="5103">
      <c r="A5103" t="n">
        <v>554306</v>
      </c>
      <c r="B5103" s="12" t="n">
        <v>40686</v>
      </c>
      <c r="C5103" t="n">
        <v>15734</v>
      </c>
      <c r="D5103" t="n">
        <v>11</v>
      </c>
      <c r="E5103" t="n">
        <v>133</v>
      </c>
      <c r="F5103" s="9" t="n">
        <v>578.65</v>
      </c>
    </row>
    <row r="5104">
      <c r="A5104" t="n">
        <v>554307</v>
      </c>
      <c r="B5104" s="12" t="n">
        <v>40686</v>
      </c>
      <c r="C5104" t="n">
        <v>12989</v>
      </c>
      <c r="D5104" t="n">
        <v>5</v>
      </c>
      <c r="E5104" t="n">
        <v>280</v>
      </c>
      <c r="F5104" s="9" t="n">
        <v>457.68</v>
      </c>
    </row>
    <row r="5105">
      <c r="A5105" t="n">
        <v>554309</v>
      </c>
      <c r="B5105" s="12" t="n">
        <v>40686</v>
      </c>
      <c r="C5105" t="n">
        <v>12989</v>
      </c>
      <c r="D5105" t="n">
        <v>2</v>
      </c>
      <c r="E5105" t="n">
        <v>144</v>
      </c>
      <c r="F5105" s="9" t="n">
        <v>241.2</v>
      </c>
    </row>
    <row r="5106">
      <c r="A5106" t="n">
        <v>554315</v>
      </c>
      <c r="B5106" s="12" t="n">
        <v>40686</v>
      </c>
      <c r="C5106" t="n">
        <v>16086</v>
      </c>
      <c r="D5106" t="n">
        <v>10</v>
      </c>
      <c r="E5106" t="n">
        <v>139</v>
      </c>
      <c r="F5106" s="9" t="n">
        <v>308.61</v>
      </c>
    </row>
    <row r="5107">
      <c r="A5107" t="n">
        <v>554322</v>
      </c>
      <c r="B5107" s="12" t="n">
        <v>40686</v>
      </c>
      <c r="C5107" t="n">
        <v>17512</v>
      </c>
      <c r="D5107" t="n">
        <v>4</v>
      </c>
      <c r="E5107" t="n">
        <v>180</v>
      </c>
      <c r="F5107" s="9" t="n">
        <v>109.8</v>
      </c>
    </row>
    <row r="5108">
      <c r="A5108" t="n">
        <v>554323</v>
      </c>
      <c r="B5108" s="12" t="n">
        <v>40686</v>
      </c>
      <c r="C5108" t="n">
        <v>16729</v>
      </c>
      <c r="D5108" t="n">
        <v>23</v>
      </c>
      <c r="E5108" t="n">
        <v>247</v>
      </c>
      <c r="F5108" s="9" t="n">
        <v>320.52</v>
      </c>
    </row>
    <row r="5109">
      <c r="A5109" t="n">
        <v>554326</v>
      </c>
      <c r="B5109" s="12" t="n">
        <v>40686</v>
      </c>
      <c r="C5109" t="n">
        <v>13737</v>
      </c>
      <c r="D5109" t="n">
        <v>30</v>
      </c>
      <c r="E5109" t="n">
        <v>125</v>
      </c>
      <c r="F5109" s="9" t="n">
        <v>339.6</v>
      </c>
    </row>
    <row r="5110">
      <c r="A5110" t="n">
        <v>554329</v>
      </c>
      <c r="B5110" s="12" t="n">
        <v>40686</v>
      </c>
      <c r="C5110" t="n">
        <v>15796</v>
      </c>
      <c r="D5110" t="n">
        <v>11</v>
      </c>
      <c r="E5110" t="n">
        <v>92</v>
      </c>
      <c r="F5110" s="9" t="n">
        <v>379.4</v>
      </c>
    </row>
    <row r="5111">
      <c r="A5111" t="n">
        <v>554337</v>
      </c>
      <c r="B5111" s="12" t="n">
        <v>40686</v>
      </c>
      <c r="C5111" t="n">
        <v>17920</v>
      </c>
      <c r="D5111" t="n">
        <v>12</v>
      </c>
      <c r="E5111" t="n">
        <v>94</v>
      </c>
      <c r="F5111" s="9" t="n">
        <v>259.9</v>
      </c>
    </row>
    <row r="5112">
      <c r="A5112" t="n">
        <v>554347</v>
      </c>
      <c r="B5112" s="12" t="n">
        <v>40687</v>
      </c>
      <c r="C5112" t="n">
        <v>16523</v>
      </c>
      <c r="D5112" t="n">
        <v>24</v>
      </c>
      <c r="E5112" t="n">
        <v>459</v>
      </c>
      <c r="F5112" s="9" t="n">
        <v>720.4</v>
      </c>
    </row>
    <row r="5113">
      <c r="A5113" t="n">
        <v>554348</v>
      </c>
      <c r="B5113" s="12" t="n">
        <v>40687</v>
      </c>
      <c r="C5113" t="n">
        <v>13523</v>
      </c>
      <c r="D5113" t="n">
        <v>66</v>
      </c>
      <c r="E5113" t="n">
        <v>438</v>
      </c>
      <c r="F5113" s="9" t="n">
        <v>1695.54</v>
      </c>
    </row>
    <row r="5114">
      <c r="A5114" t="n">
        <v>554349</v>
      </c>
      <c r="B5114" s="12" t="n">
        <v>40687</v>
      </c>
      <c r="C5114" t="n">
        <v>14191</v>
      </c>
      <c r="D5114" t="n">
        <v>17</v>
      </c>
      <c r="E5114" t="n">
        <v>196</v>
      </c>
      <c r="F5114" s="9" t="n">
        <v>278.78</v>
      </c>
    </row>
    <row r="5115">
      <c r="A5115" t="n">
        <v>554350</v>
      </c>
      <c r="B5115" s="12" t="n">
        <v>40687</v>
      </c>
      <c r="C5115" t="n">
        <v>13523</v>
      </c>
      <c r="D5115" t="n">
        <v>6</v>
      </c>
      <c r="E5115" t="n">
        <v>25</v>
      </c>
      <c r="F5115" s="9" t="n">
        <v>106.75</v>
      </c>
    </row>
    <row r="5116">
      <c r="A5116" t="n">
        <v>554351</v>
      </c>
      <c r="B5116" s="12" t="n">
        <v>40687</v>
      </c>
      <c r="C5116" t="n">
        <v>15132</v>
      </c>
      <c r="D5116" t="n">
        <v>6</v>
      </c>
      <c r="E5116" t="n">
        <v>118</v>
      </c>
      <c r="F5116" s="9" t="n">
        <v>176.1</v>
      </c>
    </row>
    <row r="5117">
      <c r="A5117" t="n">
        <v>554353</v>
      </c>
      <c r="B5117" s="12" t="n">
        <v>40687</v>
      </c>
      <c r="C5117" t="n">
        <v>14258</v>
      </c>
      <c r="D5117" t="n">
        <v>15</v>
      </c>
      <c r="E5117" t="n">
        <v>636</v>
      </c>
      <c r="F5117" s="9" t="n">
        <v>1541.16</v>
      </c>
    </row>
    <row r="5118">
      <c r="A5118" t="n">
        <v>554354</v>
      </c>
      <c r="B5118" s="12" t="n">
        <v>40687</v>
      </c>
      <c r="C5118" t="n">
        <v>15987</v>
      </c>
      <c r="D5118" t="n">
        <v>2</v>
      </c>
      <c r="E5118" t="n">
        <v>62</v>
      </c>
      <c r="F5118" s="9" t="n">
        <v>39.9</v>
      </c>
    </row>
    <row r="5119">
      <c r="A5119" t="n">
        <v>554355</v>
      </c>
      <c r="B5119" s="12" t="n">
        <v>40687</v>
      </c>
      <c r="C5119" t="n">
        <v>16992</v>
      </c>
      <c r="D5119" t="n">
        <v>15</v>
      </c>
      <c r="E5119" t="n">
        <v>128</v>
      </c>
      <c r="F5119" s="9" t="n">
        <v>249.55</v>
      </c>
    </row>
    <row r="5120">
      <c r="A5120" t="n">
        <v>554357</v>
      </c>
      <c r="B5120" s="12" t="n">
        <v>40687</v>
      </c>
      <c r="C5120" t="n">
        <v>15987</v>
      </c>
      <c r="D5120" t="n">
        <v>1</v>
      </c>
      <c r="E5120" t="n">
        <v>906</v>
      </c>
      <c r="F5120" s="9" t="n">
        <v>353.34</v>
      </c>
    </row>
    <row r="5121">
      <c r="A5121" t="n">
        <v>554358</v>
      </c>
      <c r="B5121" s="12" t="n">
        <v>40687</v>
      </c>
      <c r="C5121" t="n">
        <v>17450</v>
      </c>
      <c r="D5121" t="n">
        <v>2</v>
      </c>
      <c r="E5121" t="n">
        <v>828</v>
      </c>
      <c r="F5121" s="9" t="n">
        <v>2825.4</v>
      </c>
    </row>
    <row r="5122">
      <c r="A5122" t="n">
        <v>554359</v>
      </c>
      <c r="B5122" s="12" t="n">
        <v>40687</v>
      </c>
      <c r="C5122" t="n">
        <v>13590</v>
      </c>
      <c r="D5122" t="n">
        <v>18</v>
      </c>
      <c r="E5122" t="n">
        <v>207</v>
      </c>
      <c r="F5122" s="9" t="n">
        <v>301.55</v>
      </c>
    </row>
    <row r="5123">
      <c r="A5123" t="n">
        <v>554362</v>
      </c>
      <c r="B5123" s="12" t="n">
        <v>40687</v>
      </c>
      <c r="C5123" t="n">
        <v>17811</v>
      </c>
      <c r="D5123" t="n">
        <v>15</v>
      </c>
      <c r="E5123" t="n">
        <v>43</v>
      </c>
      <c r="F5123" s="9" t="n">
        <v>150.35</v>
      </c>
    </row>
    <row r="5124">
      <c r="A5124" t="n">
        <v>554364</v>
      </c>
      <c r="B5124" s="12" t="n">
        <v>40687</v>
      </c>
      <c r="C5124" t="n">
        <v>16029</v>
      </c>
      <c r="D5124" t="n">
        <v>2</v>
      </c>
      <c r="E5124" t="n">
        <v>124</v>
      </c>
      <c r="F5124" s="9" t="n">
        <v>264</v>
      </c>
    </row>
    <row r="5125">
      <c r="A5125" t="n">
        <v>554365</v>
      </c>
      <c r="B5125" s="12" t="n">
        <v>40687</v>
      </c>
      <c r="C5125" t="n">
        <v>13089</v>
      </c>
      <c r="D5125" t="n">
        <v>28</v>
      </c>
      <c r="E5125" t="n">
        <v>350</v>
      </c>
      <c r="F5125" s="9" t="n">
        <v>688.0599999999999</v>
      </c>
    </row>
    <row r="5126">
      <c r="A5126" t="n">
        <v>554366</v>
      </c>
      <c r="B5126" s="12" t="n">
        <v>40687</v>
      </c>
      <c r="C5126" t="n">
        <v>17450</v>
      </c>
      <c r="D5126" t="n">
        <v>4</v>
      </c>
      <c r="E5126" t="n">
        <v>3084</v>
      </c>
      <c r="F5126" s="9" t="n">
        <v>9468.48</v>
      </c>
    </row>
    <row r="5127">
      <c r="A5127" t="n">
        <v>554367</v>
      </c>
      <c r="B5127" s="12" t="n">
        <v>40687</v>
      </c>
      <c r="C5127" t="n">
        <v>13089</v>
      </c>
      <c r="D5127" t="n">
        <v>10</v>
      </c>
      <c r="E5127" t="n">
        <v>159</v>
      </c>
      <c r="F5127" s="9" t="n">
        <v>237.15</v>
      </c>
    </row>
    <row r="5128">
      <c r="A5128" t="n">
        <v>554368</v>
      </c>
      <c r="B5128" s="12" t="n">
        <v>40687</v>
      </c>
      <c r="C5128" t="n">
        <v>13267</v>
      </c>
      <c r="D5128" t="n">
        <v>13</v>
      </c>
      <c r="E5128" t="n">
        <v>117</v>
      </c>
      <c r="F5128" s="9" t="n">
        <v>257.39</v>
      </c>
    </row>
    <row r="5129">
      <c r="A5129" t="n">
        <v>554369</v>
      </c>
      <c r="B5129" s="12" t="n">
        <v>40687</v>
      </c>
      <c r="C5129" t="n">
        <v>13267</v>
      </c>
      <c r="D5129" t="n">
        <v>1</v>
      </c>
      <c r="E5129" t="n">
        <v>12</v>
      </c>
      <c r="F5129" s="9" t="n">
        <v>9.960000000000001</v>
      </c>
    </row>
    <row r="5130">
      <c r="A5130" t="n">
        <v>554370</v>
      </c>
      <c r="B5130" s="12" t="n">
        <v>40687</v>
      </c>
      <c r="C5130" t="n">
        <v>13267</v>
      </c>
      <c r="D5130" t="n">
        <v>3</v>
      </c>
      <c r="E5130" t="n">
        <v>30</v>
      </c>
      <c r="F5130" s="9" t="n">
        <v>62.1</v>
      </c>
    </row>
    <row r="5131">
      <c r="A5131" t="n">
        <v>554371</v>
      </c>
      <c r="B5131" s="12" t="n">
        <v>40687</v>
      </c>
      <c r="C5131" t="n">
        <v>17659</v>
      </c>
      <c r="D5131" t="n">
        <v>28</v>
      </c>
      <c r="E5131" t="n">
        <v>451</v>
      </c>
      <c r="F5131" s="9" t="n">
        <v>595.29</v>
      </c>
    </row>
    <row r="5132">
      <c r="A5132" t="n">
        <v>554372</v>
      </c>
      <c r="B5132" s="12" t="n">
        <v>40687</v>
      </c>
      <c r="C5132" t="n">
        <v>13842</v>
      </c>
      <c r="D5132" t="n">
        <v>19</v>
      </c>
      <c r="E5132" t="n">
        <v>142</v>
      </c>
      <c r="F5132" s="9" t="n">
        <v>301.14</v>
      </c>
    </row>
    <row r="5133">
      <c r="A5133" t="n">
        <v>554375</v>
      </c>
      <c r="B5133" s="12" t="n">
        <v>40687</v>
      </c>
      <c r="C5133" t="n">
        <v>18044</v>
      </c>
      <c r="D5133" t="n">
        <v>17</v>
      </c>
      <c r="E5133" t="n">
        <v>163</v>
      </c>
      <c r="F5133" s="9" t="n">
        <v>245.92</v>
      </c>
    </row>
    <row r="5134">
      <c r="A5134" t="n">
        <v>554376</v>
      </c>
      <c r="B5134" s="12" t="n">
        <v>40687</v>
      </c>
      <c r="C5134" t="n">
        <v>15719</v>
      </c>
      <c r="D5134" t="n">
        <v>79</v>
      </c>
      <c r="E5134" t="n">
        <v>273</v>
      </c>
      <c r="F5134" s="9" t="n">
        <v>491.72</v>
      </c>
    </row>
    <row r="5135">
      <c r="A5135" t="n">
        <v>554379</v>
      </c>
      <c r="B5135" s="12" t="n">
        <v>40687</v>
      </c>
      <c r="C5135" t="n">
        <v>14047</v>
      </c>
      <c r="D5135" t="n">
        <v>5</v>
      </c>
      <c r="E5135" t="n">
        <v>100</v>
      </c>
      <c r="F5135" s="9" t="n">
        <v>339.7</v>
      </c>
    </row>
    <row r="5136">
      <c r="A5136" t="n">
        <v>554380</v>
      </c>
      <c r="B5136" s="12" t="n">
        <v>40687</v>
      </c>
      <c r="C5136" t="n">
        <v>16709</v>
      </c>
      <c r="D5136" t="n">
        <v>12</v>
      </c>
      <c r="E5136" t="n">
        <v>104</v>
      </c>
      <c r="F5136" s="9" t="n">
        <v>580.36</v>
      </c>
    </row>
    <row r="5137">
      <c r="A5137" t="n">
        <v>554381</v>
      </c>
      <c r="B5137" s="12" t="n">
        <v>40687</v>
      </c>
      <c r="C5137" t="n">
        <v>16709</v>
      </c>
      <c r="D5137" t="n">
        <v>3</v>
      </c>
      <c r="E5137" t="n">
        <v>28</v>
      </c>
      <c r="F5137" s="9" t="n">
        <v>133.8</v>
      </c>
    </row>
    <row r="5138">
      <c r="A5138" t="n">
        <v>554382</v>
      </c>
      <c r="B5138" s="12" t="n">
        <v>40687</v>
      </c>
      <c r="C5138" t="n">
        <v>17365</v>
      </c>
      <c r="D5138" t="n">
        <v>66</v>
      </c>
      <c r="E5138" t="n">
        <v>510</v>
      </c>
      <c r="F5138" s="9" t="n">
        <v>609.28</v>
      </c>
    </row>
    <row r="5139">
      <c r="A5139" t="n">
        <v>554392</v>
      </c>
      <c r="B5139" s="12" t="n">
        <v>40687</v>
      </c>
      <c r="C5139" t="n">
        <v>14534</v>
      </c>
      <c r="D5139" t="n">
        <v>19</v>
      </c>
      <c r="E5139" t="n">
        <v>68</v>
      </c>
      <c r="F5139" s="9" t="n">
        <v>211.5</v>
      </c>
    </row>
    <row r="5140">
      <c r="A5140" t="n">
        <v>554415</v>
      </c>
      <c r="B5140" s="12" t="n">
        <v>40687</v>
      </c>
      <c r="C5140" t="n">
        <v>18202</v>
      </c>
      <c r="D5140" t="n">
        <v>36</v>
      </c>
      <c r="E5140" t="n">
        <v>298</v>
      </c>
      <c r="F5140" s="9" t="n">
        <v>747.24</v>
      </c>
    </row>
    <row r="5141">
      <c r="A5141" t="n">
        <v>554421</v>
      </c>
      <c r="B5141" s="12" t="n">
        <v>40687</v>
      </c>
      <c r="C5141" t="n">
        <v>18202</v>
      </c>
      <c r="D5141" t="n">
        <v>9</v>
      </c>
      <c r="E5141" t="n">
        <v>86</v>
      </c>
      <c r="F5141" s="9" t="n">
        <v>164.02</v>
      </c>
    </row>
    <row r="5142">
      <c r="A5142" t="n">
        <v>554424</v>
      </c>
      <c r="B5142" s="12" t="n">
        <v>40687</v>
      </c>
      <c r="C5142" t="n">
        <v>14527</v>
      </c>
      <c r="D5142" t="n">
        <v>14</v>
      </c>
      <c r="E5142" t="n">
        <v>35</v>
      </c>
      <c r="F5142" s="9" t="n">
        <v>138.87</v>
      </c>
    </row>
    <row r="5143">
      <c r="A5143" t="n">
        <v>554441</v>
      </c>
      <c r="B5143" s="12" t="n">
        <v>40687</v>
      </c>
      <c r="C5143" t="n">
        <v>13213</v>
      </c>
      <c r="D5143" t="n">
        <v>21</v>
      </c>
      <c r="E5143" t="n">
        <v>182</v>
      </c>
      <c r="F5143" s="9" t="n">
        <v>320.48</v>
      </c>
    </row>
    <row r="5144">
      <c r="A5144" t="n">
        <v>554465</v>
      </c>
      <c r="B5144" s="12" t="n">
        <v>40687</v>
      </c>
      <c r="C5144" t="n">
        <v>13534</v>
      </c>
      <c r="D5144" t="n">
        <v>18</v>
      </c>
      <c r="E5144" t="n">
        <v>170</v>
      </c>
      <c r="F5144" s="9" t="n">
        <v>300.8</v>
      </c>
    </row>
    <row r="5145">
      <c r="A5145" t="n">
        <v>554483</v>
      </c>
      <c r="B5145" s="12" t="n">
        <v>40687</v>
      </c>
      <c r="C5145" t="n">
        <v>13771</v>
      </c>
      <c r="D5145" t="n">
        <v>21</v>
      </c>
      <c r="E5145" t="n">
        <v>231</v>
      </c>
      <c r="F5145" s="9" t="n">
        <v>593.25</v>
      </c>
    </row>
    <row r="5146">
      <c r="A5146" t="n">
        <v>554484</v>
      </c>
      <c r="B5146" s="12" t="n">
        <v>40687</v>
      </c>
      <c r="C5146" t="n">
        <v>13854</v>
      </c>
      <c r="D5146" t="n">
        <v>4</v>
      </c>
      <c r="E5146" t="n">
        <v>156</v>
      </c>
      <c r="F5146" s="9" t="n">
        <v>302.88</v>
      </c>
    </row>
    <row r="5147">
      <c r="A5147" t="n">
        <v>554485</v>
      </c>
      <c r="B5147" s="12" t="n">
        <v>40687</v>
      </c>
      <c r="C5147" t="n">
        <v>18018</v>
      </c>
      <c r="D5147" t="n">
        <v>2</v>
      </c>
      <c r="E5147" t="n">
        <v>3</v>
      </c>
      <c r="F5147" s="9" t="n">
        <v>37.45</v>
      </c>
    </row>
    <row r="5148">
      <c r="A5148" t="n">
        <v>554487</v>
      </c>
      <c r="B5148" s="12" t="n">
        <v>40687</v>
      </c>
      <c r="C5148" t="n">
        <v>16919</v>
      </c>
      <c r="D5148" t="n">
        <v>29</v>
      </c>
      <c r="E5148" t="n">
        <v>68</v>
      </c>
      <c r="F5148" s="9" t="n">
        <v>146.5</v>
      </c>
    </row>
    <row r="5149">
      <c r="A5149" t="n">
        <v>554489</v>
      </c>
      <c r="B5149" s="12" t="n">
        <v>40687</v>
      </c>
      <c r="C5149" t="n">
        <v>17272</v>
      </c>
      <c r="D5149" t="n">
        <v>38</v>
      </c>
      <c r="E5149" t="n">
        <v>497</v>
      </c>
      <c r="F5149" s="9" t="n">
        <v>751.76</v>
      </c>
    </row>
    <row r="5150">
      <c r="A5150" t="n">
        <v>554490</v>
      </c>
      <c r="B5150" s="12" t="n">
        <v>40687</v>
      </c>
      <c r="C5150" t="n">
        <v>17058</v>
      </c>
      <c r="D5150" t="n">
        <v>14</v>
      </c>
      <c r="E5150" t="n">
        <v>104</v>
      </c>
      <c r="F5150" s="9" t="n">
        <v>236.94</v>
      </c>
    </row>
    <row r="5151">
      <c r="A5151" t="n">
        <v>554491</v>
      </c>
      <c r="B5151" s="12" t="n">
        <v>40687</v>
      </c>
      <c r="C5151" t="n">
        <v>14606</v>
      </c>
      <c r="D5151" t="n">
        <v>28</v>
      </c>
      <c r="E5151" t="n">
        <v>62</v>
      </c>
      <c r="F5151" s="9" t="n">
        <v>99.83</v>
      </c>
    </row>
    <row r="5152">
      <c r="A5152" t="n">
        <v>554492</v>
      </c>
      <c r="B5152" s="12" t="n">
        <v>40687</v>
      </c>
      <c r="C5152" t="n">
        <v>13168</v>
      </c>
      <c r="D5152" t="n">
        <v>11</v>
      </c>
      <c r="E5152" t="n">
        <v>46</v>
      </c>
      <c r="F5152" s="9" t="n">
        <v>131.43</v>
      </c>
    </row>
    <row r="5153">
      <c r="A5153" t="n">
        <v>554494</v>
      </c>
      <c r="B5153" s="12" t="n">
        <v>40687</v>
      </c>
      <c r="C5153" t="n">
        <v>16327</v>
      </c>
      <c r="D5153" t="n">
        <v>75</v>
      </c>
      <c r="E5153" t="n">
        <v>402</v>
      </c>
      <c r="F5153" s="9" t="n">
        <v>729.0700000000001</v>
      </c>
    </row>
    <row r="5154">
      <c r="A5154" t="n">
        <v>554495</v>
      </c>
      <c r="B5154" s="12" t="n">
        <v>40687</v>
      </c>
      <c r="C5154" t="n">
        <v>17961</v>
      </c>
      <c r="D5154" t="n">
        <v>1</v>
      </c>
      <c r="E5154" t="n">
        <v>1</v>
      </c>
      <c r="F5154" s="9" t="n">
        <v>3.75</v>
      </c>
    </row>
    <row r="5155">
      <c r="A5155" t="n">
        <v>554496</v>
      </c>
      <c r="B5155" s="12" t="n">
        <v>40687</v>
      </c>
      <c r="C5155" t="n">
        <v>18173</v>
      </c>
      <c r="D5155" t="n">
        <v>5</v>
      </c>
      <c r="E5155" t="n">
        <v>208</v>
      </c>
      <c r="F5155" s="9" t="n">
        <v>452</v>
      </c>
    </row>
    <row r="5156">
      <c r="A5156" t="n">
        <v>554497</v>
      </c>
      <c r="B5156" s="12" t="n">
        <v>40687</v>
      </c>
      <c r="C5156" t="n">
        <v>15819</v>
      </c>
      <c r="D5156" t="n">
        <v>36</v>
      </c>
      <c r="E5156" t="n">
        <v>392</v>
      </c>
      <c r="F5156" s="9" t="n">
        <v>537.5</v>
      </c>
    </row>
    <row r="5157">
      <c r="A5157" t="n">
        <v>554498</v>
      </c>
      <c r="B5157" s="12" t="n">
        <v>40687</v>
      </c>
      <c r="C5157" t="n">
        <v>15314</v>
      </c>
      <c r="D5157" t="n">
        <v>24</v>
      </c>
      <c r="E5157" t="n">
        <v>313</v>
      </c>
      <c r="F5157" s="9" t="n">
        <v>327.97</v>
      </c>
    </row>
    <row r="5158">
      <c r="A5158" t="n">
        <v>554502</v>
      </c>
      <c r="B5158" s="12" t="n">
        <v>40687</v>
      </c>
      <c r="C5158" t="n">
        <v>14289</v>
      </c>
      <c r="D5158" t="n">
        <v>6</v>
      </c>
      <c r="E5158" t="n">
        <v>26</v>
      </c>
      <c r="F5158" s="9" t="n">
        <v>124.68</v>
      </c>
    </row>
    <row r="5159">
      <c r="A5159" t="n">
        <v>554503</v>
      </c>
      <c r="B5159" s="12" t="n">
        <v>40687</v>
      </c>
      <c r="C5159" t="n">
        <v>14163</v>
      </c>
      <c r="D5159" t="n">
        <v>8</v>
      </c>
      <c r="E5159" t="n">
        <v>128</v>
      </c>
      <c r="F5159" s="9" t="n">
        <v>337.92</v>
      </c>
    </row>
    <row r="5160">
      <c r="A5160" t="n">
        <v>554504</v>
      </c>
      <c r="B5160" s="12" t="n">
        <v>40687</v>
      </c>
      <c r="C5160" t="n">
        <v>17719</v>
      </c>
      <c r="D5160" t="n">
        <v>17</v>
      </c>
      <c r="E5160" t="n">
        <v>130</v>
      </c>
      <c r="F5160" s="9" t="n">
        <v>304.4</v>
      </c>
    </row>
    <row r="5161">
      <c r="A5161" t="n">
        <v>554505</v>
      </c>
      <c r="B5161" s="12" t="n">
        <v>40687</v>
      </c>
      <c r="C5161" t="n">
        <v>17521</v>
      </c>
      <c r="D5161" t="n">
        <v>8</v>
      </c>
      <c r="E5161" t="n">
        <v>116</v>
      </c>
      <c r="F5161" s="9" t="n">
        <v>159.56</v>
      </c>
    </row>
    <row r="5162">
      <c r="A5162" t="n">
        <v>554506</v>
      </c>
      <c r="B5162" s="12" t="n">
        <v>40687</v>
      </c>
      <c r="C5162" t="n">
        <v>14083</v>
      </c>
      <c r="D5162" t="n">
        <v>2</v>
      </c>
      <c r="E5162" t="n">
        <v>26</v>
      </c>
      <c r="F5162" s="9" t="n">
        <v>15.18</v>
      </c>
    </row>
    <row r="5163">
      <c r="A5163" t="n">
        <v>554507</v>
      </c>
      <c r="B5163" s="12" t="n">
        <v>40687</v>
      </c>
      <c r="C5163" t="n">
        <v>15513</v>
      </c>
      <c r="D5163" t="n">
        <v>13</v>
      </c>
      <c r="E5163" t="n">
        <v>228</v>
      </c>
      <c r="F5163" s="9" t="n">
        <v>317.16</v>
      </c>
    </row>
    <row r="5164">
      <c r="A5164" t="n">
        <v>554508</v>
      </c>
      <c r="B5164" s="12" t="n">
        <v>40687</v>
      </c>
      <c r="C5164" t="n">
        <v>13213</v>
      </c>
      <c r="D5164" t="n">
        <v>2</v>
      </c>
      <c r="E5164" t="n">
        <v>24</v>
      </c>
      <c r="F5164" s="9" t="n">
        <v>94.8</v>
      </c>
    </row>
    <row r="5165">
      <c r="A5165" t="n">
        <v>554509</v>
      </c>
      <c r="B5165" s="12" t="n">
        <v>40687</v>
      </c>
      <c r="C5165" t="n">
        <v>17375</v>
      </c>
      <c r="D5165" t="n">
        <v>26</v>
      </c>
      <c r="E5165" t="n">
        <v>48</v>
      </c>
      <c r="F5165" s="9" t="n">
        <v>113.73</v>
      </c>
    </row>
    <row r="5166">
      <c r="A5166" t="n">
        <v>554510</v>
      </c>
      <c r="B5166" s="12" t="n">
        <v>40687</v>
      </c>
      <c r="C5166" t="n">
        <v>17389</v>
      </c>
      <c r="D5166" t="n">
        <v>5</v>
      </c>
      <c r="E5166" t="n">
        <v>36</v>
      </c>
      <c r="F5166" s="9" t="n">
        <v>336.6</v>
      </c>
    </row>
    <row r="5167">
      <c r="A5167" t="n">
        <v>554513</v>
      </c>
      <c r="B5167" s="12" t="n">
        <v>40687</v>
      </c>
      <c r="C5167" t="n">
        <v>14057</v>
      </c>
      <c r="D5167" t="n">
        <v>12</v>
      </c>
      <c r="E5167" t="n">
        <v>250</v>
      </c>
      <c r="F5167" s="9" t="n">
        <v>342.46</v>
      </c>
    </row>
    <row r="5168">
      <c r="A5168" t="n">
        <v>554515</v>
      </c>
      <c r="B5168" s="12" t="n">
        <v>40687</v>
      </c>
      <c r="C5168" t="n">
        <v>15042</v>
      </c>
      <c r="D5168" t="n">
        <v>5</v>
      </c>
      <c r="E5168" t="n">
        <v>30</v>
      </c>
      <c r="F5168" s="9" t="n">
        <v>135.93</v>
      </c>
    </row>
    <row r="5169">
      <c r="A5169" t="n">
        <v>554520</v>
      </c>
      <c r="B5169" s="12" t="n">
        <v>40687</v>
      </c>
      <c r="C5169" t="n">
        <v>17841</v>
      </c>
      <c r="D5169" t="n">
        <v>48</v>
      </c>
      <c r="E5169" t="n">
        <v>137</v>
      </c>
      <c r="F5169" s="9" t="n">
        <v>468.01</v>
      </c>
    </row>
    <row r="5170">
      <c r="A5170" t="n">
        <v>554524</v>
      </c>
      <c r="B5170" s="12" t="n">
        <v>40687</v>
      </c>
      <c r="C5170" t="n">
        <v>14738</v>
      </c>
      <c r="D5170" t="n">
        <v>1</v>
      </c>
      <c r="E5170" t="n">
        <v>12</v>
      </c>
      <c r="F5170" s="9" t="n">
        <v>17.4</v>
      </c>
    </row>
    <row r="5171">
      <c r="A5171" t="n">
        <v>554534</v>
      </c>
      <c r="B5171" s="12" t="n">
        <v>40687</v>
      </c>
      <c r="C5171" t="n">
        <v>16923</v>
      </c>
      <c r="D5171" t="n">
        <v>1</v>
      </c>
      <c r="E5171" t="n">
        <v>40</v>
      </c>
      <c r="F5171" s="9" t="n">
        <v>50</v>
      </c>
    </row>
    <row r="5172">
      <c r="A5172" t="n">
        <v>554542</v>
      </c>
      <c r="B5172" s="12" t="n">
        <v>40688</v>
      </c>
      <c r="C5172" t="n">
        <v>15194</v>
      </c>
      <c r="D5172" t="n">
        <v>19</v>
      </c>
      <c r="E5172" t="n">
        <v>260</v>
      </c>
      <c r="F5172" s="9" t="n">
        <v>499.08</v>
      </c>
    </row>
    <row r="5173">
      <c r="A5173" t="n">
        <v>554543</v>
      </c>
      <c r="B5173" s="12" t="n">
        <v>40688</v>
      </c>
      <c r="C5173" t="n">
        <v>16091</v>
      </c>
      <c r="D5173" t="n">
        <v>10</v>
      </c>
      <c r="E5173" t="n">
        <v>83</v>
      </c>
      <c r="F5173" s="9" t="n">
        <v>157.25</v>
      </c>
    </row>
    <row r="5174">
      <c r="A5174" t="n">
        <v>554545</v>
      </c>
      <c r="B5174" s="12" t="n">
        <v>40688</v>
      </c>
      <c r="C5174" t="n">
        <v>13102</v>
      </c>
      <c r="D5174" t="n">
        <v>13</v>
      </c>
      <c r="E5174" t="n">
        <v>207</v>
      </c>
      <c r="F5174" s="9" t="n">
        <v>219.78</v>
      </c>
    </row>
    <row r="5175">
      <c r="A5175" t="n">
        <v>554547</v>
      </c>
      <c r="B5175" s="12" t="n">
        <v>40688</v>
      </c>
      <c r="C5175" t="n">
        <v>13102</v>
      </c>
      <c r="D5175" t="n">
        <v>4</v>
      </c>
      <c r="E5175" t="n">
        <v>48</v>
      </c>
      <c r="F5175" s="9" t="n">
        <v>79.56</v>
      </c>
    </row>
    <row r="5176">
      <c r="A5176" t="n">
        <v>554549</v>
      </c>
      <c r="B5176" s="12" t="n">
        <v>40688</v>
      </c>
      <c r="C5176" t="n">
        <v>12747</v>
      </c>
      <c r="D5176" t="n">
        <v>14</v>
      </c>
      <c r="E5176" t="n">
        <v>145</v>
      </c>
      <c r="F5176" s="9" t="n">
        <v>328.35</v>
      </c>
    </row>
    <row r="5177">
      <c r="A5177" t="n">
        <v>554552</v>
      </c>
      <c r="B5177" s="12" t="n">
        <v>40688</v>
      </c>
      <c r="C5177" t="n">
        <v>13694</v>
      </c>
      <c r="D5177" t="n">
        <v>8</v>
      </c>
      <c r="E5177" t="n">
        <v>1196</v>
      </c>
      <c r="F5177" s="9" t="n">
        <v>2044.84</v>
      </c>
    </row>
    <row r="5178">
      <c r="A5178" t="n">
        <v>554554</v>
      </c>
      <c r="B5178" s="12" t="n">
        <v>40688</v>
      </c>
      <c r="C5178" t="n">
        <v>13694</v>
      </c>
      <c r="D5178" t="n">
        <v>3</v>
      </c>
      <c r="E5178" t="n">
        <v>187</v>
      </c>
      <c r="F5178" s="9" t="n">
        <v>262.55</v>
      </c>
    </row>
    <row r="5179">
      <c r="A5179" t="n">
        <v>554556</v>
      </c>
      <c r="B5179" s="12" t="n">
        <v>40688</v>
      </c>
      <c r="C5179" t="n">
        <v>13098</v>
      </c>
      <c r="D5179" t="n">
        <v>27</v>
      </c>
      <c r="E5179" t="n">
        <v>597</v>
      </c>
      <c r="F5179" s="9" t="n">
        <v>829.63</v>
      </c>
    </row>
    <row r="5180">
      <c r="A5180" t="n">
        <v>554557</v>
      </c>
      <c r="B5180" s="12" t="n">
        <v>40688</v>
      </c>
      <c r="C5180" t="n">
        <v>15804</v>
      </c>
      <c r="D5180" t="n">
        <v>34</v>
      </c>
      <c r="E5180" t="n">
        <v>314</v>
      </c>
      <c r="F5180" s="9" t="n">
        <v>525.36</v>
      </c>
    </row>
    <row r="5181">
      <c r="A5181" t="n">
        <v>554560</v>
      </c>
      <c r="B5181" s="12" t="n">
        <v>40688</v>
      </c>
      <c r="C5181" t="n">
        <v>13317</v>
      </c>
      <c r="D5181" t="n">
        <v>21</v>
      </c>
      <c r="E5181" t="n">
        <v>116</v>
      </c>
      <c r="F5181" s="9" t="n">
        <v>424</v>
      </c>
    </row>
    <row r="5182">
      <c r="A5182" t="n">
        <v>554561</v>
      </c>
      <c r="B5182" s="12" t="n">
        <v>40688</v>
      </c>
      <c r="C5182" t="n">
        <v>13317</v>
      </c>
      <c r="D5182" t="n">
        <v>10</v>
      </c>
      <c r="E5182" t="n">
        <v>76</v>
      </c>
      <c r="F5182" s="9" t="n">
        <v>207.3</v>
      </c>
    </row>
    <row r="5183">
      <c r="A5183" t="n">
        <v>554570</v>
      </c>
      <c r="B5183" s="12" t="n">
        <v>40688</v>
      </c>
      <c r="C5183" t="n">
        <v>13728</v>
      </c>
      <c r="D5183" t="n">
        <v>10</v>
      </c>
      <c r="E5183" t="n">
        <v>35</v>
      </c>
      <c r="F5183" s="9" t="n">
        <v>152.35</v>
      </c>
    </row>
    <row r="5184">
      <c r="A5184" t="n">
        <v>554579</v>
      </c>
      <c r="B5184" s="12" t="n">
        <v>40688</v>
      </c>
      <c r="C5184" t="n">
        <v>18229</v>
      </c>
      <c r="D5184" t="n">
        <v>7</v>
      </c>
      <c r="E5184" t="n">
        <v>92</v>
      </c>
      <c r="F5184" s="9" t="n">
        <v>469</v>
      </c>
    </row>
    <row r="5185">
      <c r="A5185" t="n">
        <v>554597</v>
      </c>
      <c r="B5185" s="12" t="n">
        <v>40688</v>
      </c>
      <c r="C5185" t="n">
        <v>15140</v>
      </c>
      <c r="D5185" t="n">
        <v>9</v>
      </c>
      <c r="E5185" t="n">
        <v>348</v>
      </c>
      <c r="F5185" s="9" t="n">
        <v>326.52</v>
      </c>
    </row>
    <row r="5186">
      <c r="A5186" t="n">
        <v>554598</v>
      </c>
      <c r="B5186" s="12" t="n">
        <v>40688</v>
      </c>
      <c r="C5186" t="n">
        <v>13263</v>
      </c>
      <c r="D5186" t="n">
        <v>51</v>
      </c>
      <c r="E5186" t="n">
        <v>139</v>
      </c>
      <c r="F5186" s="9" t="n">
        <v>260.04</v>
      </c>
    </row>
    <row r="5187">
      <c r="A5187" t="n">
        <v>554603</v>
      </c>
      <c r="B5187" s="12" t="n">
        <v>40688</v>
      </c>
      <c r="C5187" t="n">
        <v>14593</v>
      </c>
      <c r="D5187" t="n">
        <v>23</v>
      </c>
      <c r="E5187" t="n">
        <v>39</v>
      </c>
      <c r="F5187" s="9" t="n">
        <v>219.77</v>
      </c>
    </row>
    <row r="5188">
      <c r="A5188" t="n">
        <v>554617</v>
      </c>
      <c r="B5188" s="12" t="n">
        <v>40688</v>
      </c>
      <c r="C5188" t="n">
        <v>14593</v>
      </c>
      <c r="D5188" t="n">
        <v>41</v>
      </c>
      <c r="E5188" t="n">
        <v>79</v>
      </c>
      <c r="F5188" s="9" t="n">
        <v>119.82</v>
      </c>
    </row>
    <row r="5189">
      <c r="A5189" t="n">
        <v>554628</v>
      </c>
      <c r="B5189" s="12" t="n">
        <v>40688</v>
      </c>
      <c r="C5189" t="n">
        <v>15039</v>
      </c>
      <c r="D5189" t="n">
        <v>52</v>
      </c>
      <c r="E5189" t="n">
        <v>299</v>
      </c>
      <c r="F5189" s="9" t="n">
        <v>659.35</v>
      </c>
    </row>
    <row r="5190">
      <c r="A5190" t="n">
        <v>554629</v>
      </c>
      <c r="B5190" s="12" t="n">
        <v>40688</v>
      </c>
      <c r="C5190" t="n">
        <v>15882</v>
      </c>
      <c r="D5190" t="n">
        <v>6</v>
      </c>
      <c r="E5190" t="n">
        <v>106</v>
      </c>
      <c r="F5190" s="9" t="n">
        <v>135.14</v>
      </c>
    </row>
    <row r="5191">
      <c r="A5191" t="n">
        <v>554630</v>
      </c>
      <c r="B5191" s="12" t="n">
        <v>40688</v>
      </c>
      <c r="C5191" t="n">
        <v>13268</v>
      </c>
      <c r="D5191" t="n">
        <v>40</v>
      </c>
      <c r="E5191" t="n">
        <v>447</v>
      </c>
      <c r="F5191" s="9" t="n">
        <v>296.32</v>
      </c>
    </row>
    <row r="5192">
      <c r="A5192" t="n">
        <v>554631</v>
      </c>
      <c r="B5192" s="12" t="n">
        <v>40688</v>
      </c>
      <c r="C5192" t="n">
        <v>15882</v>
      </c>
      <c r="D5192" t="n">
        <v>1</v>
      </c>
      <c r="E5192" t="n">
        <v>6</v>
      </c>
      <c r="F5192" s="9" t="n">
        <v>9.9</v>
      </c>
    </row>
    <row r="5193">
      <c r="A5193" t="n">
        <v>554632</v>
      </c>
      <c r="B5193" s="12" t="n">
        <v>40688</v>
      </c>
      <c r="C5193" t="n">
        <v>14287</v>
      </c>
      <c r="D5193" t="n">
        <v>3</v>
      </c>
      <c r="E5193" t="n">
        <v>72</v>
      </c>
      <c r="F5193" s="9" t="n">
        <v>66</v>
      </c>
    </row>
    <row r="5194">
      <c r="A5194" t="n">
        <v>554633</v>
      </c>
      <c r="B5194" s="12" t="n">
        <v>40688</v>
      </c>
      <c r="C5194" t="n">
        <v>14287</v>
      </c>
      <c r="D5194" t="n">
        <v>1</v>
      </c>
      <c r="E5194" t="n">
        <v>144</v>
      </c>
      <c r="F5194" s="9" t="n">
        <v>17.28</v>
      </c>
    </row>
    <row r="5195">
      <c r="A5195" t="n">
        <v>554635</v>
      </c>
      <c r="B5195" s="12" t="n">
        <v>40688</v>
      </c>
      <c r="C5195" t="n">
        <v>13069</v>
      </c>
      <c r="D5195" t="n">
        <v>7</v>
      </c>
      <c r="E5195" t="n">
        <v>37</v>
      </c>
      <c r="F5195" s="9" t="n">
        <v>117.75</v>
      </c>
    </row>
    <row r="5196">
      <c r="A5196" t="n">
        <v>554636</v>
      </c>
      <c r="B5196" s="12" t="n">
        <v>40688</v>
      </c>
      <c r="C5196" t="n">
        <v>16763</v>
      </c>
      <c r="D5196" t="n">
        <v>23</v>
      </c>
      <c r="E5196" t="n">
        <v>319</v>
      </c>
      <c r="F5196" s="9" t="n">
        <v>611.85</v>
      </c>
    </row>
    <row r="5197">
      <c r="A5197" t="n">
        <v>554637</v>
      </c>
      <c r="B5197" s="12" t="n">
        <v>40688</v>
      </c>
      <c r="C5197" t="n">
        <v>14688</v>
      </c>
      <c r="D5197" t="n">
        <v>12</v>
      </c>
      <c r="E5197" t="n">
        <v>110</v>
      </c>
      <c r="F5197" s="9" t="n">
        <v>206.46</v>
      </c>
    </row>
    <row r="5198">
      <c r="A5198" t="n">
        <v>554638</v>
      </c>
      <c r="B5198" s="12" t="n">
        <v>40688</v>
      </c>
      <c r="C5198" t="n">
        <v>14810</v>
      </c>
      <c r="D5198" t="n">
        <v>28</v>
      </c>
      <c r="E5198" t="n">
        <v>102</v>
      </c>
      <c r="F5198" s="9" t="n">
        <v>196.9</v>
      </c>
    </row>
    <row r="5199">
      <c r="A5199" t="n">
        <v>554639</v>
      </c>
      <c r="B5199" s="12" t="n">
        <v>40688</v>
      </c>
      <c r="C5199" t="n">
        <v>17955</v>
      </c>
      <c r="D5199" t="n">
        <v>1</v>
      </c>
      <c r="E5199" t="n">
        <v>192</v>
      </c>
      <c r="F5199" s="9" t="n">
        <v>163.2</v>
      </c>
    </row>
    <row r="5200">
      <c r="A5200" t="n">
        <v>554640</v>
      </c>
      <c r="B5200" s="12" t="n">
        <v>40688</v>
      </c>
      <c r="C5200" t="n">
        <v>14680</v>
      </c>
      <c r="D5200" t="n">
        <v>8</v>
      </c>
      <c r="E5200" t="n">
        <v>396</v>
      </c>
      <c r="F5200" s="9" t="n">
        <v>1126.6</v>
      </c>
    </row>
    <row r="5201">
      <c r="A5201" t="n">
        <v>554641</v>
      </c>
      <c r="B5201" s="12" t="n">
        <v>40688</v>
      </c>
      <c r="C5201" t="n">
        <v>17770</v>
      </c>
      <c r="D5201" t="n">
        <v>2</v>
      </c>
      <c r="E5201" t="n">
        <v>58</v>
      </c>
      <c r="F5201" s="9" t="n">
        <v>123.3</v>
      </c>
    </row>
    <row r="5202">
      <c r="A5202" t="n">
        <v>554643</v>
      </c>
      <c r="B5202" s="12" t="n">
        <v>40688</v>
      </c>
      <c r="C5202" t="n">
        <v>16133</v>
      </c>
      <c r="D5202" t="n">
        <v>11</v>
      </c>
      <c r="E5202" t="n">
        <v>277</v>
      </c>
      <c r="F5202" s="9" t="n">
        <v>792.62</v>
      </c>
    </row>
    <row r="5203">
      <c r="A5203" t="n">
        <v>554644</v>
      </c>
      <c r="B5203" s="12" t="n">
        <v>40688</v>
      </c>
      <c r="C5203" t="n">
        <v>15311</v>
      </c>
      <c r="D5203" t="n">
        <v>28</v>
      </c>
      <c r="E5203" t="n">
        <v>463</v>
      </c>
      <c r="F5203" s="9" t="n">
        <v>712.6900000000001</v>
      </c>
    </row>
    <row r="5204">
      <c r="A5204" t="n">
        <v>554645</v>
      </c>
      <c r="B5204" s="12" t="n">
        <v>40688</v>
      </c>
      <c r="C5204" t="n">
        <v>17770</v>
      </c>
      <c r="D5204" t="n">
        <v>5</v>
      </c>
      <c r="E5204" t="n">
        <v>30</v>
      </c>
      <c r="F5204" s="9" t="n">
        <v>52.9</v>
      </c>
    </row>
    <row r="5205">
      <c r="A5205" t="n">
        <v>554646</v>
      </c>
      <c r="B5205" s="12" t="n">
        <v>40688</v>
      </c>
      <c r="C5205" t="n">
        <v>17790</v>
      </c>
      <c r="D5205" t="n">
        <v>8</v>
      </c>
      <c r="E5205" t="n">
        <v>40</v>
      </c>
      <c r="F5205" s="9" t="n">
        <v>124.25</v>
      </c>
    </row>
    <row r="5206">
      <c r="A5206" t="n">
        <v>554647</v>
      </c>
      <c r="B5206" s="12" t="n">
        <v>40688</v>
      </c>
      <c r="C5206" t="n">
        <v>14705</v>
      </c>
      <c r="D5206" t="n">
        <v>1</v>
      </c>
      <c r="E5206" t="n">
        <v>100</v>
      </c>
      <c r="F5206" s="9" t="n">
        <v>179</v>
      </c>
    </row>
    <row r="5207">
      <c r="A5207" t="n">
        <v>554649</v>
      </c>
      <c r="B5207" s="12" t="n">
        <v>40688</v>
      </c>
      <c r="C5207" t="n">
        <v>16133</v>
      </c>
      <c r="D5207" t="n">
        <v>1</v>
      </c>
      <c r="E5207" t="n">
        <v>48</v>
      </c>
      <c r="F5207" s="9" t="n">
        <v>79.2</v>
      </c>
    </row>
    <row r="5208">
      <c r="A5208" t="n">
        <v>554655</v>
      </c>
      <c r="B5208" s="12" t="n">
        <v>40688</v>
      </c>
      <c r="C5208" t="n">
        <v>12924</v>
      </c>
      <c r="D5208" t="n">
        <v>6</v>
      </c>
      <c r="E5208" t="n">
        <v>192</v>
      </c>
      <c r="F5208" s="9" t="n">
        <v>367.28</v>
      </c>
    </row>
    <row r="5209">
      <c r="A5209" t="n">
        <v>554656</v>
      </c>
      <c r="B5209" s="12" t="n">
        <v>40688</v>
      </c>
      <c r="C5209" t="n">
        <v>17663</v>
      </c>
      <c r="D5209" t="n">
        <v>9</v>
      </c>
      <c r="E5209" t="n">
        <v>85</v>
      </c>
      <c r="F5209" s="9" t="n">
        <v>230.55</v>
      </c>
    </row>
    <row r="5210">
      <c r="A5210" t="n">
        <v>554658</v>
      </c>
      <c r="B5210" s="12" t="n">
        <v>40688</v>
      </c>
      <c r="C5210" t="n">
        <v>12839</v>
      </c>
      <c r="D5210" t="n">
        <v>23</v>
      </c>
      <c r="E5210" t="n">
        <v>286</v>
      </c>
      <c r="F5210" s="9" t="n">
        <v>306.88</v>
      </c>
    </row>
    <row r="5211">
      <c r="A5211" t="n">
        <v>554663</v>
      </c>
      <c r="B5211" s="12" t="n">
        <v>40688</v>
      </c>
      <c r="C5211" t="n">
        <v>14985</v>
      </c>
      <c r="D5211" t="n">
        <v>37</v>
      </c>
      <c r="E5211" t="n">
        <v>171</v>
      </c>
      <c r="F5211" s="9" t="n">
        <v>172.24</v>
      </c>
    </row>
    <row r="5212">
      <c r="A5212" t="n">
        <v>554664</v>
      </c>
      <c r="B5212" s="12" t="n">
        <v>40688</v>
      </c>
      <c r="C5212" t="n">
        <v>14397</v>
      </c>
      <c r="D5212" t="n">
        <v>3</v>
      </c>
      <c r="E5212" t="n">
        <v>40</v>
      </c>
      <c r="F5212" s="9" t="n">
        <v>76.8</v>
      </c>
    </row>
    <row r="5213">
      <c r="A5213" t="n">
        <v>554665</v>
      </c>
      <c r="B5213" s="12" t="n">
        <v>40688</v>
      </c>
      <c r="C5213" t="n">
        <v>14336</v>
      </c>
      <c r="D5213" t="n">
        <v>16</v>
      </c>
      <c r="E5213" t="n">
        <v>254</v>
      </c>
      <c r="F5213" s="9" t="n">
        <v>349.94</v>
      </c>
    </row>
    <row r="5214">
      <c r="A5214" t="n">
        <v>554666</v>
      </c>
      <c r="B5214" s="12" t="n">
        <v>40688</v>
      </c>
      <c r="C5214" t="n">
        <v>13599</v>
      </c>
      <c r="D5214" t="n">
        <v>14</v>
      </c>
      <c r="E5214" t="n">
        <v>180</v>
      </c>
      <c r="F5214" s="9" t="n">
        <v>371.3</v>
      </c>
    </row>
    <row r="5215">
      <c r="A5215" t="n">
        <v>554667</v>
      </c>
      <c r="B5215" s="12" t="n">
        <v>40688</v>
      </c>
      <c r="C5215" t="n">
        <v>15727</v>
      </c>
      <c r="D5215" t="n">
        <v>14</v>
      </c>
      <c r="E5215" t="n">
        <v>214</v>
      </c>
      <c r="F5215" s="9" t="n">
        <v>374.82</v>
      </c>
    </row>
    <row r="5216">
      <c r="A5216" t="n">
        <v>554668</v>
      </c>
      <c r="B5216" s="12" t="n">
        <v>40688</v>
      </c>
      <c r="C5216" t="n">
        <v>18226</v>
      </c>
      <c r="D5216" t="n">
        <v>13</v>
      </c>
      <c r="E5216" t="n">
        <v>174</v>
      </c>
      <c r="F5216" s="9" t="n">
        <v>317.6</v>
      </c>
    </row>
    <row r="5217">
      <c r="A5217" t="n">
        <v>554669</v>
      </c>
      <c r="B5217" s="12" t="n">
        <v>40688</v>
      </c>
      <c r="C5217" t="n">
        <v>15203</v>
      </c>
      <c r="D5217" t="n">
        <v>36</v>
      </c>
      <c r="E5217" t="n">
        <v>449</v>
      </c>
      <c r="F5217" s="9" t="n">
        <v>480.96</v>
      </c>
    </row>
    <row r="5218">
      <c r="A5218" t="n">
        <v>554670</v>
      </c>
      <c r="B5218" s="12" t="n">
        <v>40688</v>
      </c>
      <c r="C5218" t="n">
        <v>18044</v>
      </c>
      <c r="D5218" t="n">
        <v>5</v>
      </c>
      <c r="E5218" t="n">
        <v>26</v>
      </c>
      <c r="F5218" s="9" t="n">
        <v>77.52</v>
      </c>
    </row>
    <row r="5219">
      <c r="A5219" t="n">
        <v>554671</v>
      </c>
      <c r="B5219" s="12" t="n">
        <v>40688</v>
      </c>
      <c r="C5219" t="n">
        <v>14009</v>
      </c>
      <c r="D5219" t="n">
        <v>18</v>
      </c>
      <c r="E5219" t="n">
        <v>142</v>
      </c>
      <c r="F5219" s="9" t="n">
        <v>314.7</v>
      </c>
    </row>
    <row r="5220">
      <c r="A5220" t="n">
        <v>554672</v>
      </c>
      <c r="B5220" s="12" t="n">
        <v>40688</v>
      </c>
      <c r="C5220" t="n">
        <v>14415</v>
      </c>
      <c r="D5220" t="n">
        <v>20</v>
      </c>
      <c r="E5220" t="n">
        <v>188</v>
      </c>
      <c r="F5220" s="9" t="n">
        <v>387.1</v>
      </c>
    </row>
    <row r="5221">
      <c r="A5221" t="n">
        <v>554674</v>
      </c>
      <c r="B5221" s="12" t="n">
        <v>40688</v>
      </c>
      <c r="C5221" t="n">
        <v>14522</v>
      </c>
      <c r="D5221" t="n">
        <v>7</v>
      </c>
      <c r="E5221" t="n">
        <v>168</v>
      </c>
      <c r="F5221" s="9" t="n">
        <v>278.63</v>
      </c>
    </row>
    <row r="5222">
      <c r="A5222" t="n">
        <v>554682</v>
      </c>
      <c r="B5222" s="12" t="n">
        <v>40688</v>
      </c>
      <c r="C5222" t="n">
        <v>14085</v>
      </c>
      <c r="D5222" t="n">
        <v>46</v>
      </c>
      <c r="E5222" t="n">
        <v>170</v>
      </c>
      <c r="F5222" s="9" t="n">
        <v>311.5</v>
      </c>
    </row>
    <row r="5223">
      <c r="A5223" t="n">
        <v>554684</v>
      </c>
      <c r="B5223" s="12" t="n">
        <v>40688</v>
      </c>
      <c r="C5223" t="n">
        <v>16448</v>
      </c>
      <c r="D5223" t="n">
        <v>19</v>
      </c>
      <c r="E5223" t="n">
        <v>76</v>
      </c>
      <c r="F5223" s="9" t="n">
        <v>182.99</v>
      </c>
    </row>
    <row r="5224">
      <c r="A5224" t="n">
        <v>554695</v>
      </c>
      <c r="B5224" s="12" t="n">
        <v>40688</v>
      </c>
      <c r="C5224" t="n">
        <v>16161</v>
      </c>
      <c r="D5224" t="n">
        <v>24</v>
      </c>
      <c r="E5224" t="n">
        <v>107</v>
      </c>
      <c r="F5224" s="9" t="n">
        <v>213.22</v>
      </c>
    </row>
    <row r="5225">
      <c r="A5225" t="n">
        <v>554697</v>
      </c>
      <c r="B5225" s="12" t="n">
        <v>40688</v>
      </c>
      <c r="C5225" t="n">
        <v>14584</v>
      </c>
      <c r="D5225" t="n">
        <v>29</v>
      </c>
      <c r="E5225" t="n">
        <v>104</v>
      </c>
      <c r="F5225" s="9" t="n">
        <v>220.38</v>
      </c>
    </row>
    <row r="5226">
      <c r="A5226" t="n">
        <v>554698</v>
      </c>
      <c r="B5226" s="12" t="n">
        <v>40689</v>
      </c>
      <c r="C5226" t="n">
        <v>16678</v>
      </c>
      <c r="D5226" t="n">
        <v>11</v>
      </c>
      <c r="E5226" t="n">
        <v>199</v>
      </c>
      <c r="F5226" s="9" t="n">
        <v>301.35</v>
      </c>
    </row>
    <row r="5227">
      <c r="A5227" t="n">
        <v>554701</v>
      </c>
      <c r="B5227" s="12" t="n">
        <v>40689</v>
      </c>
      <c r="C5227" t="n">
        <v>12974</v>
      </c>
      <c r="D5227" t="n">
        <v>8</v>
      </c>
      <c r="E5227" t="n">
        <v>24</v>
      </c>
      <c r="F5227" s="9" t="n">
        <v>144.8</v>
      </c>
    </row>
    <row r="5228">
      <c r="A5228" t="n">
        <v>554702</v>
      </c>
      <c r="B5228" s="12" t="n">
        <v>40689</v>
      </c>
      <c r="C5228" t="n">
        <v>15805</v>
      </c>
      <c r="D5228" t="n">
        <v>25</v>
      </c>
      <c r="E5228" t="n">
        <v>257</v>
      </c>
      <c r="F5228" s="9" t="n">
        <v>385.81</v>
      </c>
    </row>
    <row r="5229">
      <c r="A5229" t="n">
        <v>554703</v>
      </c>
      <c r="B5229" s="12" t="n">
        <v>40689</v>
      </c>
      <c r="C5229" t="n">
        <v>15281</v>
      </c>
      <c r="D5229" t="n">
        <v>2</v>
      </c>
      <c r="E5229" t="n">
        <v>18</v>
      </c>
      <c r="F5229" s="9" t="n">
        <v>48.1</v>
      </c>
    </row>
    <row r="5230">
      <c r="A5230" t="n">
        <v>554704</v>
      </c>
      <c r="B5230" s="12" t="n">
        <v>40689</v>
      </c>
      <c r="C5230" t="n">
        <v>15658</v>
      </c>
      <c r="D5230" t="n">
        <v>21</v>
      </c>
      <c r="E5230" t="n">
        <v>115</v>
      </c>
      <c r="F5230" s="9" t="n">
        <v>418.95</v>
      </c>
    </row>
    <row r="5231">
      <c r="A5231" t="n">
        <v>554705</v>
      </c>
      <c r="B5231" s="12" t="n">
        <v>40689</v>
      </c>
      <c r="C5231" t="n">
        <v>12910</v>
      </c>
      <c r="D5231" t="n">
        <v>5</v>
      </c>
      <c r="E5231" t="n">
        <v>126</v>
      </c>
      <c r="F5231" s="9" t="n">
        <v>364.38</v>
      </c>
    </row>
    <row r="5232">
      <c r="A5232" t="n">
        <v>554706</v>
      </c>
      <c r="B5232" s="12" t="n">
        <v>40689</v>
      </c>
      <c r="C5232" t="n">
        <v>12910</v>
      </c>
      <c r="D5232" t="n">
        <v>2</v>
      </c>
      <c r="E5232" t="n">
        <v>26</v>
      </c>
      <c r="F5232" s="9" t="n">
        <v>57.9</v>
      </c>
    </row>
    <row r="5233">
      <c r="A5233" t="n">
        <v>554707</v>
      </c>
      <c r="B5233" s="12" t="n">
        <v>40689</v>
      </c>
      <c r="C5233" t="n">
        <v>14101</v>
      </c>
      <c r="D5233" t="n">
        <v>6</v>
      </c>
      <c r="E5233" t="n">
        <v>476</v>
      </c>
      <c r="F5233" s="9" t="n">
        <v>1090.76</v>
      </c>
    </row>
    <row r="5234">
      <c r="A5234" t="n">
        <v>554708</v>
      </c>
      <c r="B5234" s="12" t="n">
        <v>40689</v>
      </c>
      <c r="C5234" t="n">
        <v>16449</v>
      </c>
      <c r="D5234" t="n">
        <v>17</v>
      </c>
      <c r="E5234" t="n">
        <v>130</v>
      </c>
      <c r="F5234" s="9" t="n">
        <v>291</v>
      </c>
    </row>
    <row r="5235">
      <c r="A5235" t="n">
        <v>554709</v>
      </c>
      <c r="B5235" s="12" t="n">
        <v>40689</v>
      </c>
      <c r="C5235" t="n">
        <v>15769</v>
      </c>
      <c r="D5235" t="n">
        <v>3</v>
      </c>
      <c r="E5235" t="n">
        <v>600</v>
      </c>
      <c r="F5235" s="9" t="n">
        <v>1086</v>
      </c>
    </row>
    <row r="5236">
      <c r="A5236" t="n">
        <v>554710</v>
      </c>
      <c r="B5236" s="12" t="n">
        <v>40689</v>
      </c>
      <c r="C5236" t="n">
        <v>15769</v>
      </c>
      <c r="D5236" t="n">
        <v>1</v>
      </c>
      <c r="E5236" t="n">
        <v>300</v>
      </c>
      <c r="F5236" s="9" t="n">
        <v>537</v>
      </c>
    </row>
    <row r="5237">
      <c r="A5237" t="n">
        <v>554712</v>
      </c>
      <c r="B5237" s="12" t="n">
        <v>40689</v>
      </c>
      <c r="C5237" t="n">
        <v>16873</v>
      </c>
      <c r="D5237" t="n">
        <v>22</v>
      </c>
      <c r="E5237" t="n">
        <v>218</v>
      </c>
      <c r="F5237" s="9" t="n">
        <v>546.88</v>
      </c>
    </row>
    <row r="5238">
      <c r="A5238" t="n">
        <v>554718</v>
      </c>
      <c r="B5238" s="12" t="n">
        <v>40689</v>
      </c>
      <c r="C5238" t="n">
        <v>12942</v>
      </c>
      <c r="D5238" t="n">
        <v>8</v>
      </c>
      <c r="E5238" t="n">
        <v>35</v>
      </c>
      <c r="F5238" s="9" t="n">
        <v>137.77</v>
      </c>
    </row>
    <row r="5239">
      <c r="A5239" t="n">
        <v>554756</v>
      </c>
      <c r="B5239" s="12" t="n">
        <v>40689</v>
      </c>
      <c r="C5239" t="n">
        <v>16837</v>
      </c>
      <c r="D5239" t="n">
        <v>3</v>
      </c>
      <c r="E5239" t="n">
        <v>32</v>
      </c>
      <c r="F5239" s="9" t="n">
        <v>75</v>
      </c>
    </row>
    <row r="5240">
      <c r="A5240" t="n">
        <v>554762</v>
      </c>
      <c r="B5240" s="12" t="n">
        <v>40689</v>
      </c>
      <c r="C5240" t="n">
        <v>16837</v>
      </c>
      <c r="D5240" t="n">
        <v>17</v>
      </c>
      <c r="E5240" t="n">
        <v>148</v>
      </c>
      <c r="F5240" s="9" t="n">
        <v>320.5</v>
      </c>
    </row>
    <row r="5241">
      <c r="A5241" t="n">
        <v>554765</v>
      </c>
      <c r="B5241" s="12" t="n">
        <v>40689</v>
      </c>
      <c r="C5241" t="n">
        <v>16837</v>
      </c>
      <c r="D5241" t="n">
        <v>22</v>
      </c>
      <c r="E5241" t="n">
        <v>131</v>
      </c>
      <c r="F5241" s="9" t="n">
        <v>341.6</v>
      </c>
    </row>
    <row r="5242">
      <c r="A5242" t="n">
        <v>554787</v>
      </c>
      <c r="B5242" s="12" t="n">
        <v>40689</v>
      </c>
      <c r="C5242" t="n">
        <v>16356</v>
      </c>
      <c r="D5242" t="n">
        <v>15</v>
      </c>
      <c r="E5242" t="n">
        <v>48</v>
      </c>
      <c r="F5242" s="9" t="n">
        <v>107.67</v>
      </c>
    </row>
    <row r="5243">
      <c r="A5243" t="n">
        <v>554788</v>
      </c>
      <c r="B5243" s="12" t="n">
        <v>40689</v>
      </c>
      <c r="C5243" t="n">
        <v>12987</v>
      </c>
      <c r="D5243" t="n">
        <v>14</v>
      </c>
      <c r="E5243" t="n">
        <v>108</v>
      </c>
      <c r="F5243" s="9" t="n">
        <v>304.3</v>
      </c>
    </row>
    <row r="5244">
      <c r="A5244" t="n">
        <v>554789</v>
      </c>
      <c r="B5244" s="12" t="n">
        <v>40689</v>
      </c>
      <c r="C5244" t="n">
        <v>16966</v>
      </c>
      <c r="D5244" t="n">
        <v>6</v>
      </c>
      <c r="E5244" t="n">
        <v>528</v>
      </c>
      <c r="F5244" s="9" t="n">
        <v>426.96</v>
      </c>
    </row>
    <row r="5245">
      <c r="A5245" t="n">
        <v>554795</v>
      </c>
      <c r="B5245" s="12" t="n">
        <v>40689</v>
      </c>
      <c r="C5245" t="n">
        <v>14210</v>
      </c>
      <c r="D5245" t="n">
        <v>17</v>
      </c>
      <c r="E5245" t="n">
        <v>108</v>
      </c>
      <c r="F5245" s="9" t="n">
        <v>316.8</v>
      </c>
    </row>
    <row r="5246">
      <c r="A5246" t="n">
        <v>554798</v>
      </c>
      <c r="B5246" s="12" t="n">
        <v>40689</v>
      </c>
      <c r="C5246" t="n">
        <v>15189</v>
      </c>
      <c r="D5246" t="n">
        <v>9</v>
      </c>
      <c r="E5246" t="n">
        <v>284</v>
      </c>
      <c r="F5246" s="9" t="n">
        <v>610.6</v>
      </c>
    </row>
    <row r="5247">
      <c r="A5247" t="n">
        <v>554808</v>
      </c>
      <c r="B5247" s="12" t="n">
        <v>40689</v>
      </c>
      <c r="C5247" t="n">
        <v>17059</v>
      </c>
      <c r="D5247" t="n">
        <v>57</v>
      </c>
      <c r="E5247" t="n">
        <v>154</v>
      </c>
      <c r="F5247" s="9" t="n">
        <v>329.01</v>
      </c>
    </row>
    <row r="5248">
      <c r="A5248" t="n">
        <v>554809</v>
      </c>
      <c r="B5248" s="12" t="n">
        <v>40689</v>
      </c>
      <c r="C5248" t="n">
        <v>16838</v>
      </c>
      <c r="D5248" t="n">
        <v>11</v>
      </c>
      <c r="E5248" t="n">
        <v>92</v>
      </c>
      <c r="F5248" s="9" t="n">
        <v>196.73</v>
      </c>
    </row>
    <row r="5249">
      <c r="A5249" t="n">
        <v>554810</v>
      </c>
      <c r="B5249" s="12" t="n">
        <v>40689</v>
      </c>
      <c r="C5249" t="n">
        <v>14816</v>
      </c>
      <c r="D5249" t="n">
        <v>4</v>
      </c>
      <c r="E5249" t="n">
        <v>5</v>
      </c>
      <c r="F5249" s="9" t="n">
        <v>271.85</v>
      </c>
    </row>
    <row r="5250">
      <c r="A5250" t="n">
        <v>554812</v>
      </c>
      <c r="B5250" s="12" t="n">
        <v>40689</v>
      </c>
      <c r="C5250" t="n">
        <v>15005</v>
      </c>
      <c r="D5250" t="n">
        <v>39</v>
      </c>
      <c r="E5250" t="n">
        <v>171</v>
      </c>
      <c r="F5250" s="9" t="n">
        <v>252.33</v>
      </c>
    </row>
    <row r="5251">
      <c r="A5251" t="n">
        <v>554813</v>
      </c>
      <c r="B5251" s="12" t="n">
        <v>40689</v>
      </c>
      <c r="C5251" t="n">
        <v>15852</v>
      </c>
      <c r="D5251" t="n">
        <v>21</v>
      </c>
      <c r="E5251" t="n">
        <v>38</v>
      </c>
      <c r="F5251" s="9" t="n">
        <v>103.21</v>
      </c>
    </row>
    <row r="5252">
      <c r="A5252" t="n">
        <v>554814</v>
      </c>
      <c r="B5252" s="12" t="n">
        <v>40689</v>
      </c>
      <c r="C5252" t="n">
        <v>16609</v>
      </c>
      <c r="D5252" t="n">
        <v>42</v>
      </c>
      <c r="E5252" t="n">
        <v>342</v>
      </c>
      <c r="F5252" s="9" t="n">
        <v>895.4400000000001</v>
      </c>
    </row>
    <row r="5253">
      <c r="A5253" t="n">
        <v>554815</v>
      </c>
      <c r="B5253" s="12" t="n">
        <v>40689</v>
      </c>
      <c r="C5253" t="n">
        <v>13798</v>
      </c>
      <c r="D5253" t="n">
        <v>4</v>
      </c>
      <c r="E5253" t="n">
        <v>254</v>
      </c>
      <c r="F5253" s="9" t="n">
        <v>589.78</v>
      </c>
    </row>
    <row r="5254">
      <c r="A5254" t="n">
        <v>554816</v>
      </c>
      <c r="B5254" s="12" t="n">
        <v>40689</v>
      </c>
      <c r="C5254" t="n">
        <v>17550</v>
      </c>
      <c r="D5254" t="n">
        <v>9</v>
      </c>
      <c r="E5254" t="n">
        <v>22</v>
      </c>
      <c r="F5254" s="9" t="n">
        <v>100.44</v>
      </c>
    </row>
    <row r="5255">
      <c r="A5255" t="n">
        <v>554817</v>
      </c>
      <c r="B5255" s="12" t="n">
        <v>40689</v>
      </c>
      <c r="C5255" t="n">
        <v>15622</v>
      </c>
      <c r="D5255" t="n">
        <v>16</v>
      </c>
      <c r="E5255" t="n">
        <v>68</v>
      </c>
      <c r="F5255" s="9" t="n">
        <v>302.8</v>
      </c>
    </row>
    <row r="5256">
      <c r="A5256" t="n">
        <v>554818</v>
      </c>
      <c r="B5256" s="12" t="n">
        <v>40689</v>
      </c>
      <c r="C5256" t="n">
        <v>13199</v>
      </c>
      <c r="D5256" t="n">
        <v>6</v>
      </c>
      <c r="E5256" t="n">
        <v>224</v>
      </c>
      <c r="F5256" s="9" t="n">
        <v>292.6</v>
      </c>
    </row>
    <row r="5257">
      <c r="A5257" t="n">
        <v>554819</v>
      </c>
      <c r="B5257" s="12" t="n">
        <v>40689</v>
      </c>
      <c r="C5257" t="n">
        <v>17550</v>
      </c>
      <c r="D5257" t="n">
        <v>5</v>
      </c>
      <c r="E5257" t="n">
        <v>5</v>
      </c>
      <c r="F5257" s="9" t="n">
        <v>10.5</v>
      </c>
    </row>
    <row r="5258">
      <c r="A5258" t="n">
        <v>554820</v>
      </c>
      <c r="B5258" s="12" t="n">
        <v>40689</v>
      </c>
      <c r="C5258" t="n">
        <v>15622</v>
      </c>
      <c r="D5258" t="n">
        <v>5</v>
      </c>
      <c r="E5258" t="n">
        <v>44</v>
      </c>
      <c r="F5258" s="9" t="n">
        <v>107.4</v>
      </c>
    </row>
    <row r="5259">
      <c r="A5259" t="n">
        <v>554821</v>
      </c>
      <c r="B5259" s="12" t="n">
        <v>40689</v>
      </c>
      <c r="C5259" t="n">
        <v>13199</v>
      </c>
      <c r="D5259" t="n">
        <v>3</v>
      </c>
      <c r="E5259" t="n">
        <v>52</v>
      </c>
      <c r="F5259" s="9" t="n">
        <v>67.88</v>
      </c>
    </row>
    <row r="5260">
      <c r="A5260" t="n">
        <v>554822</v>
      </c>
      <c r="B5260" s="12" t="n">
        <v>40689</v>
      </c>
      <c r="C5260" t="n">
        <v>12937</v>
      </c>
      <c r="D5260" t="n">
        <v>12</v>
      </c>
      <c r="E5260" t="n">
        <v>76</v>
      </c>
      <c r="F5260" s="9" t="n">
        <v>210.8</v>
      </c>
    </row>
    <row r="5261">
      <c r="A5261" t="n">
        <v>554823</v>
      </c>
      <c r="B5261" s="12" t="n">
        <v>40689</v>
      </c>
      <c r="C5261" t="n">
        <v>16624</v>
      </c>
      <c r="D5261" t="n">
        <v>21</v>
      </c>
      <c r="E5261" t="n">
        <v>196</v>
      </c>
      <c r="F5261" s="9" t="n">
        <v>426.43</v>
      </c>
    </row>
    <row r="5262">
      <c r="A5262" t="n">
        <v>554824</v>
      </c>
      <c r="B5262" s="12" t="n">
        <v>40689</v>
      </c>
      <c r="C5262" t="n">
        <v>15785</v>
      </c>
      <c r="D5262" t="n">
        <v>16</v>
      </c>
      <c r="E5262" t="n">
        <v>197</v>
      </c>
      <c r="F5262" s="9" t="n">
        <v>401.82</v>
      </c>
    </row>
    <row r="5263">
      <c r="A5263" t="n">
        <v>554825</v>
      </c>
      <c r="B5263" s="12" t="n">
        <v>40689</v>
      </c>
      <c r="C5263" t="n">
        <v>16843</v>
      </c>
      <c r="D5263" t="n">
        <v>16</v>
      </c>
      <c r="E5263" t="n">
        <v>163</v>
      </c>
      <c r="F5263" s="9" t="n">
        <v>309.41</v>
      </c>
    </row>
    <row r="5264">
      <c r="A5264" t="n">
        <v>554832</v>
      </c>
      <c r="B5264" s="12" t="n">
        <v>40689</v>
      </c>
      <c r="C5264" t="n">
        <v>16092</v>
      </c>
      <c r="D5264" t="n">
        <v>17</v>
      </c>
      <c r="E5264" t="n">
        <v>234</v>
      </c>
      <c r="F5264" s="9" t="n">
        <v>282.86</v>
      </c>
    </row>
    <row r="5265">
      <c r="A5265" t="n">
        <v>554834</v>
      </c>
      <c r="B5265" s="12" t="n">
        <v>40689</v>
      </c>
      <c r="C5265" t="n">
        <v>17416</v>
      </c>
      <c r="D5265" t="n">
        <v>2</v>
      </c>
      <c r="E5265" t="n">
        <v>168</v>
      </c>
      <c r="F5265" s="9" t="n">
        <v>327.6</v>
      </c>
    </row>
    <row r="5266">
      <c r="A5266" t="n">
        <v>554835</v>
      </c>
      <c r="B5266" s="12" t="n">
        <v>40689</v>
      </c>
      <c r="C5266" t="n">
        <v>15241</v>
      </c>
      <c r="D5266" t="n">
        <v>14</v>
      </c>
      <c r="E5266" t="n">
        <v>172</v>
      </c>
      <c r="F5266" s="9" t="n">
        <v>201.97</v>
      </c>
    </row>
    <row r="5267">
      <c r="A5267" t="n">
        <v>554836</v>
      </c>
      <c r="B5267" s="12" t="n">
        <v>40689</v>
      </c>
      <c r="C5267" t="n">
        <v>13015</v>
      </c>
      <c r="D5267" t="n">
        <v>30</v>
      </c>
      <c r="E5267" t="n">
        <v>238</v>
      </c>
      <c r="F5267" s="9" t="n">
        <v>783.67</v>
      </c>
    </row>
    <row r="5268">
      <c r="A5268" t="n">
        <v>554837</v>
      </c>
      <c r="B5268" s="12" t="n">
        <v>40689</v>
      </c>
      <c r="C5268" t="n">
        <v>14584</v>
      </c>
      <c r="D5268" t="n">
        <v>23</v>
      </c>
      <c r="E5268" t="n">
        <v>79</v>
      </c>
      <c r="F5268" s="9" t="n">
        <v>254.42</v>
      </c>
    </row>
    <row r="5269">
      <c r="A5269" t="n">
        <v>554838</v>
      </c>
      <c r="B5269" s="12" t="n">
        <v>40689</v>
      </c>
      <c r="C5269" t="n">
        <v>18232</v>
      </c>
      <c r="D5269" t="n">
        <v>8</v>
      </c>
      <c r="E5269" t="n">
        <v>57</v>
      </c>
      <c r="F5269" s="9" t="n">
        <v>107.85</v>
      </c>
    </row>
    <row r="5270">
      <c r="A5270" t="n">
        <v>554839</v>
      </c>
      <c r="B5270" s="12" t="n">
        <v>40689</v>
      </c>
      <c r="C5270" t="n">
        <v>14056</v>
      </c>
      <c r="D5270" t="n">
        <v>50</v>
      </c>
      <c r="E5270" t="n">
        <v>126</v>
      </c>
      <c r="F5270" s="9" t="n">
        <v>374.29</v>
      </c>
    </row>
    <row r="5271">
      <c r="A5271" t="n">
        <v>554842</v>
      </c>
      <c r="B5271" s="12" t="n">
        <v>40689</v>
      </c>
      <c r="C5271" t="n">
        <v>14740</v>
      </c>
      <c r="D5271" t="n">
        <v>34</v>
      </c>
      <c r="E5271" t="n">
        <v>251</v>
      </c>
      <c r="F5271" s="9" t="n">
        <v>555.71</v>
      </c>
    </row>
    <row r="5272">
      <c r="A5272" t="n">
        <v>554843</v>
      </c>
      <c r="B5272" s="12" t="n">
        <v>40689</v>
      </c>
      <c r="C5272" t="n">
        <v>13911</v>
      </c>
      <c r="D5272" t="n">
        <v>16</v>
      </c>
      <c r="E5272" t="n">
        <v>590</v>
      </c>
      <c r="F5272" s="9" t="n">
        <v>330.42</v>
      </c>
    </row>
    <row r="5273">
      <c r="A5273" t="n">
        <v>554844</v>
      </c>
      <c r="B5273" s="12" t="n">
        <v>40689</v>
      </c>
      <c r="C5273" t="n">
        <v>18073</v>
      </c>
      <c r="D5273" t="n">
        <v>3</v>
      </c>
      <c r="E5273" t="n">
        <v>28</v>
      </c>
      <c r="F5273" s="9" t="n">
        <v>63</v>
      </c>
    </row>
    <row r="5274">
      <c r="A5274" t="n">
        <v>554845</v>
      </c>
      <c r="B5274" s="12" t="n">
        <v>40689</v>
      </c>
      <c r="C5274" t="n">
        <v>17450</v>
      </c>
      <c r="D5274" t="n">
        <v>8</v>
      </c>
      <c r="E5274" t="n">
        <v>2140</v>
      </c>
      <c r="F5274" s="9" t="n">
        <v>5518.68</v>
      </c>
    </row>
    <row r="5275">
      <c r="A5275" t="n">
        <v>554850</v>
      </c>
      <c r="B5275" s="12" t="n">
        <v>40690</v>
      </c>
      <c r="C5275" t="n">
        <v>17739</v>
      </c>
      <c r="D5275" t="n">
        <v>6</v>
      </c>
      <c r="E5275" t="n">
        <v>158</v>
      </c>
      <c r="F5275" s="9" t="n">
        <v>388.18</v>
      </c>
    </row>
    <row r="5276">
      <c r="A5276" t="n">
        <v>554853</v>
      </c>
      <c r="B5276" s="12" t="n">
        <v>40690</v>
      </c>
      <c r="C5276" t="n">
        <v>16839</v>
      </c>
      <c r="D5276" t="n">
        <v>7</v>
      </c>
      <c r="E5276" t="n">
        <v>294</v>
      </c>
      <c r="F5276" s="9" t="n">
        <v>366.56</v>
      </c>
    </row>
    <row r="5277">
      <c r="A5277" t="n">
        <v>554854</v>
      </c>
      <c r="B5277" s="12" t="n">
        <v>40690</v>
      </c>
      <c r="C5277" t="n">
        <v>16369</v>
      </c>
      <c r="D5277" t="n">
        <v>15</v>
      </c>
      <c r="E5277" t="n">
        <v>199</v>
      </c>
      <c r="F5277" s="9" t="n">
        <v>354.45</v>
      </c>
    </row>
    <row r="5278">
      <c r="A5278" t="n">
        <v>554855</v>
      </c>
      <c r="B5278" s="12" t="n">
        <v>40690</v>
      </c>
      <c r="C5278" t="n">
        <v>15172</v>
      </c>
      <c r="D5278" t="n">
        <v>13</v>
      </c>
      <c r="E5278" t="n">
        <v>286</v>
      </c>
      <c r="F5278" s="9" t="n">
        <v>179.8</v>
      </c>
    </row>
    <row r="5279">
      <c r="A5279" t="n">
        <v>554858</v>
      </c>
      <c r="B5279" s="12" t="n">
        <v>40690</v>
      </c>
      <c r="C5279" t="n">
        <v>17042</v>
      </c>
      <c r="D5279" t="n">
        <v>13</v>
      </c>
      <c r="E5279" t="n">
        <v>120</v>
      </c>
      <c r="F5279" s="9" t="n">
        <v>222.18</v>
      </c>
    </row>
    <row r="5280">
      <c r="A5280" t="n">
        <v>554859</v>
      </c>
      <c r="B5280" s="12" t="n">
        <v>40690</v>
      </c>
      <c r="C5280" t="n">
        <v>14828</v>
      </c>
      <c r="D5280" t="n">
        <v>9</v>
      </c>
      <c r="E5280" t="n">
        <v>508</v>
      </c>
      <c r="F5280" s="9" t="n">
        <v>1063.84</v>
      </c>
    </row>
    <row r="5281">
      <c r="A5281" t="n">
        <v>554860</v>
      </c>
      <c r="B5281" s="12" t="n">
        <v>40690</v>
      </c>
      <c r="C5281" t="n">
        <v>15249</v>
      </c>
      <c r="D5281" t="n">
        <v>28</v>
      </c>
      <c r="E5281" t="n">
        <v>229</v>
      </c>
      <c r="F5281" s="9" t="n">
        <v>548.39</v>
      </c>
    </row>
    <row r="5282">
      <c r="A5282" t="n">
        <v>554865</v>
      </c>
      <c r="B5282" s="12" t="n">
        <v>40690</v>
      </c>
      <c r="C5282" t="n">
        <v>14280</v>
      </c>
      <c r="D5282" t="n">
        <v>8</v>
      </c>
      <c r="E5282" t="n">
        <v>52</v>
      </c>
      <c r="F5282" s="9" t="n">
        <v>134.04</v>
      </c>
    </row>
    <row r="5283">
      <c r="A5283" t="n">
        <v>554866</v>
      </c>
      <c r="B5283" s="12" t="n">
        <v>40690</v>
      </c>
      <c r="C5283" t="n">
        <v>13488</v>
      </c>
      <c r="D5283" t="n">
        <v>24</v>
      </c>
      <c r="E5283" t="n">
        <v>291</v>
      </c>
      <c r="F5283" s="9" t="n">
        <v>493.27</v>
      </c>
    </row>
    <row r="5284">
      <c r="A5284" t="n">
        <v>554868</v>
      </c>
      <c r="B5284" s="12" t="n">
        <v>40690</v>
      </c>
      <c r="C5284" t="n">
        <v>13135</v>
      </c>
      <c r="D5284" t="n">
        <v>1</v>
      </c>
      <c r="E5284" t="n">
        <v>4300</v>
      </c>
      <c r="F5284" s="9" t="n">
        <v>3096</v>
      </c>
    </row>
    <row r="5285">
      <c r="A5285" t="n">
        <v>554869</v>
      </c>
      <c r="B5285" s="12" t="n">
        <v>40690</v>
      </c>
      <c r="C5285" t="n">
        <v>16525</v>
      </c>
      <c r="D5285" t="n">
        <v>5</v>
      </c>
      <c r="E5285" t="n">
        <v>408</v>
      </c>
      <c r="F5285" s="9" t="n">
        <v>338.28</v>
      </c>
    </row>
    <row r="5286">
      <c r="A5286" t="n">
        <v>554906</v>
      </c>
      <c r="B5286" s="12" t="n">
        <v>40690</v>
      </c>
      <c r="C5286" t="n">
        <v>14194</v>
      </c>
      <c r="D5286" t="n">
        <v>39</v>
      </c>
      <c r="E5286" t="n">
        <v>369</v>
      </c>
      <c r="F5286" s="9" t="n">
        <v>670.61</v>
      </c>
    </row>
    <row r="5287">
      <c r="A5287" t="n">
        <v>554915</v>
      </c>
      <c r="B5287" s="12" t="n">
        <v>40690</v>
      </c>
      <c r="C5287" t="n">
        <v>16133</v>
      </c>
      <c r="D5287" t="n">
        <v>5</v>
      </c>
      <c r="E5287" t="n">
        <v>88</v>
      </c>
      <c r="F5287" s="9" t="n">
        <v>325.6</v>
      </c>
    </row>
    <row r="5288">
      <c r="A5288" t="n">
        <v>554916</v>
      </c>
      <c r="B5288" s="12" t="n">
        <v>40690</v>
      </c>
      <c r="C5288" t="n">
        <v>17345</v>
      </c>
      <c r="D5288" t="n">
        <v>11</v>
      </c>
      <c r="E5288" t="n">
        <v>46</v>
      </c>
      <c r="F5288" s="9" t="n">
        <v>82.79000000000001</v>
      </c>
    </row>
    <row r="5289">
      <c r="A5289" t="n">
        <v>554917</v>
      </c>
      <c r="B5289" s="12" t="n">
        <v>40690</v>
      </c>
      <c r="C5289" t="n">
        <v>15104</v>
      </c>
      <c r="D5289" t="n">
        <v>39</v>
      </c>
      <c r="E5289" t="n">
        <v>415</v>
      </c>
      <c r="F5289" s="9" t="n">
        <v>618.9</v>
      </c>
    </row>
    <row r="5290">
      <c r="A5290" t="n">
        <v>554918</v>
      </c>
      <c r="B5290" s="12" t="n">
        <v>40690</v>
      </c>
      <c r="C5290" t="n">
        <v>17345</v>
      </c>
      <c r="D5290" t="n">
        <v>10</v>
      </c>
      <c r="E5290" t="n">
        <v>15</v>
      </c>
      <c r="F5290" s="9" t="n">
        <v>42.59</v>
      </c>
    </row>
    <row r="5291">
      <c r="A5291" t="n">
        <v>554919</v>
      </c>
      <c r="B5291" s="12" t="n">
        <v>40690</v>
      </c>
      <c r="C5291" t="n">
        <v>13225</v>
      </c>
      <c r="D5291" t="n">
        <v>3</v>
      </c>
      <c r="E5291" t="n">
        <v>300</v>
      </c>
      <c r="F5291" s="9" t="n">
        <v>537</v>
      </c>
    </row>
    <row r="5292">
      <c r="A5292" t="n">
        <v>554920</v>
      </c>
      <c r="B5292" s="12" t="n">
        <v>40690</v>
      </c>
      <c r="C5292" t="n">
        <v>16275</v>
      </c>
      <c r="D5292" t="n">
        <v>33</v>
      </c>
      <c r="E5292" t="n">
        <v>336</v>
      </c>
      <c r="F5292" s="9" t="n">
        <v>559.87</v>
      </c>
    </row>
    <row r="5293">
      <c r="A5293" t="n">
        <v>554921</v>
      </c>
      <c r="B5293" s="12" t="n">
        <v>40690</v>
      </c>
      <c r="C5293" t="n">
        <v>13854</v>
      </c>
      <c r="D5293" t="n">
        <v>2</v>
      </c>
      <c r="E5293" t="n">
        <v>56</v>
      </c>
      <c r="F5293" s="9" t="n">
        <v>411.6</v>
      </c>
    </row>
    <row r="5294">
      <c r="A5294" t="n">
        <v>554922</v>
      </c>
      <c r="B5294" s="12" t="n">
        <v>40690</v>
      </c>
      <c r="C5294" t="n">
        <v>14735</v>
      </c>
      <c r="D5294" t="n">
        <v>8</v>
      </c>
      <c r="E5294" t="n">
        <v>110</v>
      </c>
      <c r="F5294" s="9" t="n">
        <v>316.1</v>
      </c>
    </row>
    <row r="5295">
      <c r="A5295" t="n">
        <v>554923</v>
      </c>
      <c r="B5295" s="12" t="n">
        <v>40690</v>
      </c>
      <c r="C5295" t="n">
        <v>14735</v>
      </c>
      <c r="D5295" t="n">
        <v>2</v>
      </c>
      <c r="E5295" t="n">
        <v>22</v>
      </c>
      <c r="F5295" s="9" t="n">
        <v>89.7</v>
      </c>
    </row>
    <row r="5296">
      <c r="A5296" t="n">
        <v>554924</v>
      </c>
      <c r="B5296" s="12" t="n">
        <v>40690</v>
      </c>
      <c r="C5296" t="n">
        <v>12748</v>
      </c>
      <c r="D5296" t="n">
        <v>1</v>
      </c>
      <c r="E5296" t="n">
        <v>3</v>
      </c>
      <c r="F5296" s="9" t="n">
        <v>8.85</v>
      </c>
    </row>
    <row r="5297">
      <c r="A5297" t="n">
        <v>554927</v>
      </c>
      <c r="B5297" s="12" t="n">
        <v>40690</v>
      </c>
      <c r="C5297" t="n">
        <v>16726</v>
      </c>
      <c r="D5297" t="n">
        <v>10</v>
      </c>
      <c r="E5297" t="n">
        <v>68</v>
      </c>
      <c r="F5297" s="9" t="n">
        <v>191.4</v>
      </c>
    </row>
    <row r="5298">
      <c r="A5298" t="n">
        <v>554929</v>
      </c>
      <c r="B5298" s="12" t="n">
        <v>40690</v>
      </c>
      <c r="C5298" t="n">
        <v>13018</v>
      </c>
      <c r="D5298" t="n">
        <v>27</v>
      </c>
      <c r="E5298" t="n">
        <v>313</v>
      </c>
      <c r="F5298" s="9" t="n">
        <v>366.87</v>
      </c>
    </row>
    <row r="5299">
      <c r="A5299" t="n">
        <v>554930</v>
      </c>
      <c r="B5299" s="12" t="n">
        <v>40690</v>
      </c>
      <c r="C5299" t="n">
        <v>15939</v>
      </c>
      <c r="D5299" t="n">
        <v>1</v>
      </c>
      <c r="E5299" t="n">
        <v>600</v>
      </c>
      <c r="F5299" s="9" t="n">
        <v>252</v>
      </c>
    </row>
    <row r="5300">
      <c r="A5300" t="n">
        <v>554932</v>
      </c>
      <c r="B5300" s="12" t="n">
        <v>40690</v>
      </c>
      <c r="C5300" t="n">
        <v>12999</v>
      </c>
      <c r="D5300" t="n">
        <v>1</v>
      </c>
      <c r="E5300" t="n">
        <v>6</v>
      </c>
      <c r="F5300" s="9" t="n">
        <v>76.5</v>
      </c>
    </row>
    <row r="5301">
      <c r="A5301" t="n">
        <v>554933</v>
      </c>
      <c r="B5301" s="12" t="n">
        <v>40690</v>
      </c>
      <c r="C5301" t="n">
        <v>13232</v>
      </c>
      <c r="D5301" t="n">
        <v>38</v>
      </c>
      <c r="E5301" t="n">
        <v>170</v>
      </c>
      <c r="F5301" s="9" t="n">
        <v>251.11</v>
      </c>
    </row>
    <row r="5302">
      <c r="A5302" t="n">
        <v>554934</v>
      </c>
      <c r="B5302" s="12" t="n">
        <v>40690</v>
      </c>
      <c r="C5302" t="n">
        <v>12971</v>
      </c>
      <c r="D5302" t="n">
        <v>3</v>
      </c>
      <c r="E5302" t="n">
        <v>18</v>
      </c>
      <c r="F5302" s="9" t="n">
        <v>65.90000000000001</v>
      </c>
    </row>
    <row r="5303">
      <c r="A5303" t="n">
        <v>554935</v>
      </c>
      <c r="B5303" s="12" t="n">
        <v>40690</v>
      </c>
      <c r="C5303" t="n">
        <v>14338</v>
      </c>
      <c r="D5303" t="n">
        <v>30</v>
      </c>
      <c r="E5303" t="n">
        <v>334</v>
      </c>
      <c r="F5303" s="9" t="n">
        <v>579.97</v>
      </c>
    </row>
    <row r="5304">
      <c r="A5304" t="n">
        <v>554936</v>
      </c>
      <c r="B5304" s="12" t="n">
        <v>40690</v>
      </c>
      <c r="C5304" t="n">
        <v>12971</v>
      </c>
      <c r="D5304" t="n">
        <v>3</v>
      </c>
      <c r="E5304" t="n">
        <v>84</v>
      </c>
      <c r="F5304" s="9" t="n">
        <v>100.2</v>
      </c>
    </row>
    <row r="5305">
      <c r="A5305" t="n">
        <v>554937</v>
      </c>
      <c r="B5305" s="12" t="n">
        <v>40690</v>
      </c>
      <c r="C5305" t="n">
        <v>15402</v>
      </c>
      <c r="D5305" t="n">
        <v>28</v>
      </c>
      <c r="E5305" t="n">
        <v>431</v>
      </c>
      <c r="F5305" s="9" t="n">
        <v>440.99</v>
      </c>
    </row>
    <row r="5306">
      <c r="A5306" t="n">
        <v>554939</v>
      </c>
      <c r="B5306" s="12" t="n">
        <v>40690</v>
      </c>
      <c r="C5306" t="n">
        <v>15311</v>
      </c>
      <c r="D5306" t="n">
        <v>18</v>
      </c>
      <c r="E5306" t="n">
        <v>328</v>
      </c>
      <c r="F5306" s="9" t="n">
        <v>373.04</v>
      </c>
    </row>
    <row r="5307">
      <c r="A5307" t="n">
        <v>554941</v>
      </c>
      <c r="B5307" s="12" t="n">
        <v>40690</v>
      </c>
      <c r="C5307" t="n">
        <v>16016</v>
      </c>
      <c r="D5307" t="n">
        <v>16</v>
      </c>
      <c r="E5307" t="n">
        <v>58</v>
      </c>
      <c r="F5307" s="9" t="n">
        <v>127.19</v>
      </c>
    </row>
    <row r="5308">
      <c r="A5308" t="n">
        <v>554942</v>
      </c>
      <c r="B5308" s="12" t="n">
        <v>40690</v>
      </c>
      <c r="C5308" t="n">
        <v>17841</v>
      </c>
      <c r="D5308" t="n">
        <v>41</v>
      </c>
      <c r="E5308" t="n">
        <v>105</v>
      </c>
      <c r="F5308" s="9" t="n">
        <v>150.08</v>
      </c>
    </row>
    <row r="5309">
      <c r="A5309" t="n">
        <v>554943</v>
      </c>
      <c r="B5309" s="12" t="n">
        <v>40690</v>
      </c>
      <c r="C5309" t="n">
        <v>13798</v>
      </c>
      <c r="D5309" t="n">
        <v>4</v>
      </c>
      <c r="E5309" t="n">
        <v>258</v>
      </c>
      <c r="F5309" s="9" t="n">
        <v>556.3</v>
      </c>
    </row>
    <row r="5310">
      <c r="A5310" t="n">
        <v>554944</v>
      </c>
      <c r="B5310" s="12" t="n">
        <v>40690</v>
      </c>
      <c r="C5310" t="n">
        <v>18073</v>
      </c>
      <c r="D5310" t="n">
        <v>2</v>
      </c>
      <c r="E5310" t="n">
        <v>168</v>
      </c>
      <c r="F5310" s="9" t="n">
        <v>178.08</v>
      </c>
    </row>
    <row r="5311">
      <c r="A5311" t="n">
        <v>554946</v>
      </c>
      <c r="B5311" s="12" t="n">
        <v>40690</v>
      </c>
      <c r="C5311" t="n">
        <v>18242</v>
      </c>
      <c r="D5311" t="n">
        <v>17</v>
      </c>
      <c r="E5311" t="n">
        <v>290</v>
      </c>
      <c r="F5311" s="9" t="n">
        <v>379.82</v>
      </c>
    </row>
    <row r="5312">
      <c r="A5312" t="n">
        <v>554947</v>
      </c>
      <c r="B5312" s="12" t="n">
        <v>40690</v>
      </c>
      <c r="C5312" t="n">
        <v>12748</v>
      </c>
      <c r="D5312" t="n">
        <v>3</v>
      </c>
      <c r="E5312" t="n">
        <v>97</v>
      </c>
      <c r="F5312" s="9" t="n">
        <v>100.48</v>
      </c>
    </row>
    <row r="5313">
      <c r="A5313" t="n">
        <v>554948</v>
      </c>
      <c r="B5313" s="12" t="n">
        <v>40690</v>
      </c>
      <c r="C5313" t="n">
        <v>14447</v>
      </c>
      <c r="D5313" t="n">
        <v>24</v>
      </c>
      <c r="E5313" t="n">
        <v>177</v>
      </c>
      <c r="F5313" s="9" t="n">
        <v>336.03</v>
      </c>
    </row>
    <row r="5314">
      <c r="A5314" t="n">
        <v>554949</v>
      </c>
      <c r="B5314" s="12" t="n">
        <v>40690</v>
      </c>
      <c r="C5314" t="n">
        <v>14092</v>
      </c>
      <c r="D5314" t="n">
        <v>15</v>
      </c>
      <c r="E5314" t="n">
        <v>130</v>
      </c>
      <c r="F5314" s="9" t="n">
        <v>327.66</v>
      </c>
    </row>
    <row r="5315">
      <c r="A5315" t="n">
        <v>554950</v>
      </c>
      <c r="B5315" s="12" t="n">
        <v>40690</v>
      </c>
      <c r="C5315" t="n">
        <v>14227</v>
      </c>
      <c r="D5315" t="n">
        <v>46</v>
      </c>
      <c r="E5315" t="n">
        <v>448</v>
      </c>
      <c r="F5315" s="9" t="n">
        <v>797.48</v>
      </c>
    </row>
    <row r="5316">
      <c r="A5316" t="n">
        <v>554951</v>
      </c>
      <c r="B5316" s="12" t="n">
        <v>40690</v>
      </c>
      <c r="C5316" t="n">
        <v>16323</v>
      </c>
      <c r="D5316" t="n">
        <v>1</v>
      </c>
      <c r="E5316" t="n">
        <v>50</v>
      </c>
      <c r="F5316" s="9" t="n">
        <v>207.5</v>
      </c>
    </row>
    <row r="5317">
      <c r="A5317" t="n">
        <v>554952</v>
      </c>
      <c r="B5317" s="12" t="n">
        <v>40690</v>
      </c>
      <c r="C5317" t="n">
        <v>14227</v>
      </c>
      <c r="D5317" t="n">
        <v>2</v>
      </c>
      <c r="E5317" t="n">
        <v>30</v>
      </c>
      <c r="F5317" s="9" t="n">
        <v>81</v>
      </c>
    </row>
    <row r="5318">
      <c r="A5318" t="n">
        <v>554953</v>
      </c>
      <c r="B5318" s="12" t="n">
        <v>40690</v>
      </c>
      <c r="C5318" t="n">
        <v>14227</v>
      </c>
      <c r="D5318" t="n">
        <v>1</v>
      </c>
      <c r="E5318" t="n">
        <v>12</v>
      </c>
      <c r="F5318" s="9" t="n">
        <v>17.4</v>
      </c>
    </row>
    <row r="5319">
      <c r="A5319" t="n">
        <v>554954</v>
      </c>
      <c r="B5319" s="12" t="n">
        <v>40690</v>
      </c>
      <c r="C5319" t="n">
        <v>14227</v>
      </c>
      <c r="D5319" t="n">
        <v>9</v>
      </c>
      <c r="E5319" t="n">
        <v>87</v>
      </c>
      <c r="F5319" s="9" t="n">
        <v>179.67</v>
      </c>
    </row>
    <row r="5320">
      <c r="A5320" t="n">
        <v>554955</v>
      </c>
      <c r="B5320" s="12" t="n">
        <v>40690</v>
      </c>
      <c r="C5320" t="n">
        <v>17412</v>
      </c>
      <c r="D5320" t="n">
        <v>6</v>
      </c>
      <c r="E5320" t="n">
        <v>56</v>
      </c>
      <c r="F5320" s="9" t="n">
        <v>120.7</v>
      </c>
    </row>
    <row r="5321">
      <c r="A5321" t="n">
        <v>554963</v>
      </c>
      <c r="B5321" s="12" t="n">
        <v>40690</v>
      </c>
      <c r="C5321" t="n">
        <v>14625</v>
      </c>
      <c r="D5321" t="n">
        <v>19</v>
      </c>
      <c r="E5321" t="n">
        <v>80</v>
      </c>
      <c r="F5321" s="9" t="n">
        <v>314.1</v>
      </c>
    </row>
    <row r="5322">
      <c r="A5322" t="n">
        <v>554964</v>
      </c>
      <c r="B5322" s="12" t="n">
        <v>40690</v>
      </c>
      <c r="C5322" t="n">
        <v>15867</v>
      </c>
      <c r="D5322" t="n">
        <v>38</v>
      </c>
      <c r="E5322" t="n">
        <v>207</v>
      </c>
      <c r="F5322" s="9" t="n">
        <v>251.05</v>
      </c>
    </row>
    <row r="5323">
      <c r="A5323" t="n">
        <v>554965</v>
      </c>
      <c r="B5323" s="12" t="n">
        <v>40690</v>
      </c>
      <c r="C5323" t="n">
        <v>14560</v>
      </c>
      <c r="D5323" t="n">
        <v>2</v>
      </c>
      <c r="E5323" t="n">
        <v>17</v>
      </c>
      <c r="F5323" s="9" t="n">
        <v>67.15000000000001</v>
      </c>
    </row>
    <row r="5324">
      <c r="A5324" t="n">
        <v>554966</v>
      </c>
      <c r="B5324" s="12" t="n">
        <v>40690</v>
      </c>
      <c r="C5324" t="n">
        <v>16034</v>
      </c>
      <c r="D5324" t="n">
        <v>4</v>
      </c>
      <c r="E5324" t="n">
        <v>48</v>
      </c>
      <c r="F5324" s="9" t="n">
        <v>146.4</v>
      </c>
    </row>
    <row r="5325">
      <c r="A5325" t="n">
        <v>554968</v>
      </c>
      <c r="B5325" s="12" t="n">
        <v>40690</v>
      </c>
      <c r="C5325" t="n">
        <v>17961</v>
      </c>
      <c r="D5325" t="n">
        <v>14</v>
      </c>
      <c r="E5325" t="n">
        <v>21</v>
      </c>
      <c r="F5325" s="9" t="n">
        <v>94.41</v>
      </c>
    </row>
    <row r="5326">
      <c r="A5326" t="n">
        <v>554969</v>
      </c>
      <c r="B5326" s="12" t="n">
        <v>40690</v>
      </c>
      <c r="C5326" t="n">
        <v>14976</v>
      </c>
      <c r="D5326" t="n">
        <v>10</v>
      </c>
      <c r="E5326" t="n">
        <v>42</v>
      </c>
      <c r="F5326" s="9" t="n">
        <v>178.74</v>
      </c>
    </row>
    <row r="5327">
      <c r="A5327" t="n">
        <v>554974</v>
      </c>
      <c r="B5327" s="12" t="n">
        <v>40690</v>
      </c>
      <c r="C5327" t="n">
        <v>14031</v>
      </c>
      <c r="D5327" t="n">
        <v>26</v>
      </c>
      <c r="E5327" t="n">
        <v>337</v>
      </c>
      <c r="F5327" s="9" t="n">
        <v>1100.55</v>
      </c>
    </row>
    <row r="5328">
      <c r="A5328" t="n">
        <v>554975</v>
      </c>
      <c r="B5328" s="12" t="n">
        <v>40692</v>
      </c>
      <c r="C5328" t="n">
        <v>17819</v>
      </c>
      <c r="D5328" t="n">
        <v>10</v>
      </c>
      <c r="E5328" t="n">
        <v>314</v>
      </c>
      <c r="F5328" s="9" t="n">
        <v>843.0599999999999</v>
      </c>
    </row>
    <row r="5329">
      <c r="A5329" t="n">
        <v>554976</v>
      </c>
      <c r="B5329" s="12" t="n">
        <v>40692</v>
      </c>
      <c r="C5329" t="n">
        <v>15046</v>
      </c>
      <c r="D5329" t="n">
        <v>22</v>
      </c>
      <c r="E5329" t="n">
        <v>193</v>
      </c>
      <c r="F5329" s="9" t="n">
        <v>320.35</v>
      </c>
    </row>
    <row r="5330">
      <c r="A5330" t="n">
        <v>554977</v>
      </c>
      <c r="B5330" s="12" t="n">
        <v>40692</v>
      </c>
      <c r="C5330" t="n">
        <v>16444</v>
      </c>
      <c r="D5330" t="n">
        <v>19</v>
      </c>
      <c r="E5330" t="n">
        <v>61</v>
      </c>
      <c r="F5330" s="9" t="n">
        <v>121</v>
      </c>
    </row>
    <row r="5331">
      <c r="A5331" t="n">
        <v>554978</v>
      </c>
      <c r="B5331" s="12" t="n">
        <v>40692</v>
      </c>
      <c r="C5331" t="n">
        <v>16889</v>
      </c>
      <c r="D5331" t="n">
        <v>30</v>
      </c>
      <c r="E5331" t="n">
        <v>250</v>
      </c>
      <c r="F5331" s="9" t="n">
        <v>350.06</v>
      </c>
    </row>
    <row r="5332">
      <c r="A5332" t="n">
        <v>554979</v>
      </c>
      <c r="B5332" s="12" t="n">
        <v>40692</v>
      </c>
      <c r="C5332" t="n">
        <v>16931</v>
      </c>
      <c r="D5332" t="n">
        <v>37</v>
      </c>
      <c r="E5332" t="n">
        <v>125</v>
      </c>
      <c r="F5332" s="9" t="n">
        <v>161.58</v>
      </c>
    </row>
    <row r="5333">
      <c r="A5333" t="n">
        <v>554980</v>
      </c>
      <c r="B5333" s="12" t="n">
        <v>40692</v>
      </c>
      <c r="C5333" t="n">
        <v>17613</v>
      </c>
      <c r="D5333" t="n">
        <v>6</v>
      </c>
      <c r="E5333" t="n">
        <v>13</v>
      </c>
      <c r="F5333" s="9" t="n">
        <v>45.55</v>
      </c>
    </row>
    <row r="5334">
      <c r="A5334" t="n">
        <v>554981</v>
      </c>
      <c r="B5334" s="12" t="n">
        <v>40692</v>
      </c>
      <c r="C5334" t="n">
        <v>17613</v>
      </c>
      <c r="D5334" t="n">
        <v>51</v>
      </c>
      <c r="E5334" t="n">
        <v>207</v>
      </c>
      <c r="F5334" s="9" t="n">
        <v>410.09</v>
      </c>
    </row>
    <row r="5335">
      <c r="A5335" t="n">
        <v>554982</v>
      </c>
      <c r="B5335" s="12" t="n">
        <v>40692</v>
      </c>
      <c r="C5335" t="n">
        <v>17152</v>
      </c>
      <c r="D5335" t="n">
        <v>4</v>
      </c>
      <c r="E5335" t="n">
        <v>271</v>
      </c>
      <c r="F5335" s="9" t="n">
        <v>1155.6</v>
      </c>
    </row>
    <row r="5336">
      <c r="A5336" t="n">
        <v>554984</v>
      </c>
      <c r="B5336" s="12" t="n">
        <v>40692</v>
      </c>
      <c r="C5336" t="n">
        <v>17152</v>
      </c>
      <c r="D5336" t="n">
        <v>2</v>
      </c>
      <c r="E5336" t="n">
        <v>40</v>
      </c>
      <c r="F5336" s="9" t="n">
        <v>218</v>
      </c>
    </row>
    <row r="5337">
      <c r="A5337" t="n">
        <v>554986</v>
      </c>
      <c r="B5337" s="12" t="n">
        <v>40692</v>
      </c>
      <c r="C5337" t="n">
        <v>14451</v>
      </c>
      <c r="D5337" t="n">
        <v>52</v>
      </c>
      <c r="E5337" t="n">
        <v>204</v>
      </c>
      <c r="F5337" s="9" t="n">
        <v>360</v>
      </c>
    </row>
    <row r="5338">
      <c r="A5338" t="n">
        <v>554987</v>
      </c>
      <c r="B5338" s="12" t="n">
        <v>40692</v>
      </c>
      <c r="C5338" t="n">
        <v>14823</v>
      </c>
      <c r="D5338" t="n">
        <v>14</v>
      </c>
      <c r="E5338" t="n">
        <v>16</v>
      </c>
      <c r="F5338" s="9" t="n">
        <v>68.65000000000001</v>
      </c>
    </row>
    <row r="5339">
      <c r="A5339" t="n">
        <v>554988</v>
      </c>
      <c r="B5339" s="12" t="n">
        <v>40692</v>
      </c>
      <c r="C5339" t="n">
        <v>15897</v>
      </c>
      <c r="D5339" t="n">
        <v>6</v>
      </c>
      <c r="E5339" t="n">
        <v>145</v>
      </c>
      <c r="F5339" s="9" t="n">
        <v>119.71</v>
      </c>
    </row>
    <row r="5340">
      <c r="A5340" t="n">
        <v>554989</v>
      </c>
      <c r="B5340" s="12" t="n">
        <v>40692</v>
      </c>
      <c r="C5340" t="n">
        <v>15897</v>
      </c>
      <c r="D5340" t="n">
        <v>16</v>
      </c>
      <c r="E5340" t="n">
        <v>78</v>
      </c>
      <c r="F5340" s="9" t="n">
        <v>88.88</v>
      </c>
    </row>
    <row r="5341">
      <c r="A5341" t="n">
        <v>554990</v>
      </c>
      <c r="B5341" s="12" t="n">
        <v>40692</v>
      </c>
      <c r="C5341" t="n">
        <v>16567</v>
      </c>
      <c r="D5341" t="n">
        <v>9</v>
      </c>
      <c r="E5341" t="n">
        <v>520</v>
      </c>
      <c r="F5341" s="9" t="n">
        <v>308.04</v>
      </c>
    </row>
    <row r="5342">
      <c r="A5342" t="n">
        <v>554991</v>
      </c>
      <c r="B5342" s="12" t="n">
        <v>40692</v>
      </c>
      <c r="C5342" t="n">
        <v>14823</v>
      </c>
      <c r="D5342" t="n">
        <v>32</v>
      </c>
      <c r="E5342" t="n">
        <v>32</v>
      </c>
      <c r="F5342" s="9" t="n">
        <v>142</v>
      </c>
    </row>
    <row r="5343">
      <c r="A5343" t="n">
        <v>554992</v>
      </c>
      <c r="B5343" s="12" t="n">
        <v>40692</v>
      </c>
      <c r="C5343" t="n">
        <v>16686</v>
      </c>
      <c r="D5343" t="n">
        <v>69</v>
      </c>
      <c r="E5343" t="n">
        <v>399</v>
      </c>
      <c r="F5343" s="9" t="n">
        <v>366.04</v>
      </c>
    </row>
    <row r="5344">
      <c r="A5344" t="n">
        <v>554993</v>
      </c>
      <c r="B5344" s="12" t="n">
        <v>40692</v>
      </c>
      <c r="C5344" t="n">
        <v>17051</v>
      </c>
      <c r="D5344" t="n">
        <v>42</v>
      </c>
      <c r="E5344" t="n">
        <v>179</v>
      </c>
      <c r="F5344" s="9" t="n">
        <v>240.89</v>
      </c>
    </row>
    <row r="5345">
      <c r="A5345" t="n">
        <v>554994</v>
      </c>
      <c r="B5345" s="12" t="n">
        <v>40692</v>
      </c>
      <c r="C5345" t="n">
        <v>14606</v>
      </c>
      <c r="D5345" t="n">
        <v>44</v>
      </c>
      <c r="E5345" t="n">
        <v>71</v>
      </c>
      <c r="F5345" s="9" t="n">
        <v>144.06</v>
      </c>
    </row>
    <row r="5346">
      <c r="A5346" t="n">
        <v>554995</v>
      </c>
      <c r="B5346" s="12" t="n">
        <v>40692</v>
      </c>
      <c r="C5346" t="n">
        <v>18109</v>
      </c>
      <c r="D5346" t="n">
        <v>16</v>
      </c>
      <c r="E5346" t="n">
        <v>82</v>
      </c>
      <c r="F5346" s="9" t="n">
        <v>161.71</v>
      </c>
    </row>
    <row r="5347">
      <c r="A5347" t="n">
        <v>554996</v>
      </c>
      <c r="B5347" s="12" t="n">
        <v>40692</v>
      </c>
      <c r="C5347" t="n">
        <v>16407</v>
      </c>
      <c r="D5347" t="n">
        <v>16</v>
      </c>
      <c r="E5347" t="n">
        <v>92</v>
      </c>
      <c r="F5347" s="9" t="n">
        <v>194.4</v>
      </c>
    </row>
    <row r="5348">
      <c r="A5348" t="n">
        <v>554997</v>
      </c>
      <c r="B5348" s="12" t="n">
        <v>40692</v>
      </c>
      <c r="C5348" t="n">
        <v>16746</v>
      </c>
      <c r="D5348" t="n">
        <v>18</v>
      </c>
      <c r="E5348" t="n">
        <v>226</v>
      </c>
      <c r="F5348" s="9" t="n">
        <v>321.96</v>
      </c>
    </row>
    <row r="5349">
      <c r="A5349" t="n">
        <v>554998</v>
      </c>
      <c r="B5349" s="12" t="n">
        <v>40692</v>
      </c>
      <c r="C5349" t="n">
        <v>15925</v>
      </c>
      <c r="D5349" t="n">
        <v>12</v>
      </c>
      <c r="E5349" t="n">
        <v>93</v>
      </c>
      <c r="F5349" s="9" t="n">
        <v>207.15</v>
      </c>
    </row>
    <row r="5350">
      <c r="A5350" t="n">
        <v>554999</v>
      </c>
      <c r="B5350" s="12" t="n">
        <v>40692</v>
      </c>
      <c r="C5350" t="n">
        <v>15547</v>
      </c>
      <c r="D5350" t="n">
        <v>56</v>
      </c>
      <c r="E5350" t="n">
        <v>198</v>
      </c>
      <c r="F5350" s="9" t="n">
        <v>407.43</v>
      </c>
    </row>
    <row r="5351">
      <c r="A5351" t="n">
        <v>555000</v>
      </c>
      <c r="B5351" s="12" t="n">
        <v>40694</v>
      </c>
      <c r="C5351" t="n">
        <v>18232</v>
      </c>
      <c r="D5351" t="n">
        <v>16</v>
      </c>
      <c r="E5351" t="n">
        <v>113</v>
      </c>
      <c r="F5351" s="9" t="n">
        <v>263.13</v>
      </c>
    </row>
    <row r="5352">
      <c r="A5352" t="n">
        <v>555001</v>
      </c>
      <c r="B5352" s="12" t="n">
        <v>40694</v>
      </c>
      <c r="C5352" t="n">
        <v>16566</v>
      </c>
      <c r="D5352" t="n">
        <v>4</v>
      </c>
      <c r="E5352" t="n">
        <v>114</v>
      </c>
      <c r="F5352" s="9" t="n">
        <v>185.22</v>
      </c>
    </row>
    <row r="5353">
      <c r="A5353" t="n">
        <v>555002</v>
      </c>
      <c r="B5353" s="12" t="n">
        <v>40694</v>
      </c>
      <c r="C5353" t="n">
        <v>17682</v>
      </c>
      <c r="D5353" t="n">
        <v>17</v>
      </c>
      <c r="E5353" t="n">
        <v>180</v>
      </c>
      <c r="F5353" s="9" t="n">
        <v>350.12</v>
      </c>
    </row>
    <row r="5354">
      <c r="A5354" t="n">
        <v>555004</v>
      </c>
      <c r="B5354" s="12" t="n">
        <v>40694</v>
      </c>
      <c r="C5354" t="n">
        <v>13549</v>
      </c>
      <c r="D5354" t="n">
        <v>7</v>
      </c>
      <c r="E5354" t="n">
        <v>53</v>
      </c>
      <c r="F5354" s="9" t="n">
        <v>105.35</v>
      </c>
    </row>
    <row r="5355">
      <c r="A5355" t="n">
        <v>555005</v>
      </c>
      <c r="B5355" s="12" t="n">
        <v>40694</v>
      </c>
      <c r="C5355" t="n">
        <v>16656</v>
      </c>
      <c r="D5355" t="n">
        <v>8</v>
      </c>
      <c r="E5355" t="n">
        <v>1240</v>
      </c>
      <c r="F5355" s="9" t="n">
        <v>1093.44</v>
      </c>
    </row>
    <row r="5356">
      <c r="A5356" t="n">
        <v>555007</v>
      </c>
      <c r="B5356" s="12" t="n">
        <v>40694</v>
      </c>
      <c r="C5356" t="n">
        <v>13694</v>
      </c>
      <c r="D5356" t="n">
        <v>2</v>
      </c>
      <c r="E5356" t="n">
        <v>144</v>
      </c>
      <c r="F5356" s="9" t="n">
        <v>208.8</v>
      </c>
    </row>
    <row r="5357">
      <c r="A5357" t="n">
        <v>555008</v>
      </c>
      <c r="B5357" s="12" t="n">
        <v>40694</v>
      </c>
      <c r="C5357" t="n">
        <v>17061</v>
      </c>
      <c r="D5357" t="n">
        <v>2</v>
      </c>
      <c r="E5357" t="n">
        <v>66</v>
      </c>
      <c r="F5357" s="9" t="n">
        <v>382.7</v>
      </c>
    </row>
    <row r="5358">
      <c r="A5358" t="n">
        <v>555009</v>
      </c>
      <c r="B5358" s="12" t="n">
        <v>40694</v>
      </c>
      <c r="C5358" t="n">
        <v>17340</v>
      </c>
      <c r="D5358" t="n">
        <v>22</v>
      </c>
      <c r="E5358" t="n">
        <v>294</v>
      </c>
      <c r="F5358" s="9" t="n">
        <v>607.74</v>
      </c>
    </row>
    <row r="5359">
      <c r="A5359" t="n">
        <v>555010</v>
      </c>
      <c r="B5359" s="12" t="n">
        <v>40694</v>
      </c>
      <c r="C5359" t="n">
        <v>17450</v>
      </c>
      <c r="D5359" t="n">
        <v>1</v>
      </c>
      <c r="E5359" t="n">
        <v>144</v>
      </c>
      <c r="F5359" s="9" t="n">
        <v>213.12</v>
      </c>
    </row>
    <row r="5360">
      <c r="A5360" t="n">
        <v>555011</v>
      </c>
      <c r="B5360" s="12" t="n">
        <v>40694</v>
      </c>
      <c r="C5360" t="n">
        <v>16168</v>
      </c>
      <c r="D5360" t="n">
        <v>4</v>
      </c>
      <c r="E5360" t="n">
        <v>20</v>
      </c>
      <c r="F5360" s="9" t="n">
        <v>75</v>
      </c>
    </row>
    <row r="5361">
      <c r="A5361" t="n">
        <v>555012</v>
      </c>
      <c r="B5361" s="12" t="n">
        <v>40694</v>
      </c>
      <c r="C5361" t="n">
        <v>16814</v>
      </c>
      <c r="D5361" t="n">
        <v>25</v>
      </c>
      <c r="E5361" t="n">
        <v>230</v>
      </c>
      <c r="F5361" s="9" t="n">
        <v>390.43</v>
      </c>
    </row>
    <row r="5362">
      <c r="A5362" t="n">
        <v>555015</v>
      </c>
      <c r="B5362" s="12" t="n">
        <v>40694</v>
      </c>
      <c r="C5362" t="n">
        <v>16558</v>
      </c>
      <c r="D5362" t="n">
        <v>41</v>
      </c>
      <c r="E5362" t="n">
        <v>471</v>
      </c>
      <c r="F5362" s="9" t="n">
        <v>613.54</v>
      </c>
    </row>
    <row r="5363">
      <c r="A5363" t="n">
        <v>555016</v>
      </c>
      <c r="B5363" s="12" t="n">
        <v>40694</v>
      </c>
      <c r="C5363" t="n">
        <v>13113</v>
      </c>
      <c r="D5363" t="n">
        <v>9</v>
      </c>
      <c r="E5363" t="n">
        <v>258</v>
      </c>
      <c r="F5363" s="9" t="n">
        <v>792.5</v>
      </c>
    </row>
    <row r="5364">
      <c r="A5364" t="n">
        <v>555017</v>
      </c>
      <c r="B5364" s="12" t="n">
        <v>40694</v>
      </c>
      <c r="C5364" t="n">
        <v>16801</v>
      </c>
      <c r="D5364" t="n">
        <v>9</v>
      </c>
      <c r="E5364" t="n">
        <v>27</v>
      </c>
      <c r="F5364" s="9" t="n">
        <v>213.05</v>
      </c>
    </row>
    <row r="5365">
      <c r="A5365" t="n">
        <v>555025</v>
      </c>
      <c r="B5365" s="12" t="n">
        <v>40694</v>
      </c>
      <c r="C5365" t="n">
        <v>17648</v>
      </c>
      <c r="D5365" t="n">
        <v>26</v>
      </c>
      <c r="E5365" t="n">
        <v>114</v>
      </c>
      <c r="F5365" s="9" t="n">
        <v>474.02</v>
      </c>
    </row>
    <row r="5366">
      <c r="A5366" t="n">
        <v>555028</v>
      </c>
      <c r="B5366" s="12" t="n">
        <v>40694</v>
      </c>
      <c r="C5366" t="n">
        <v>17648</v>
      </c>
      <c r="D5366" t="n">
        <v>3</v>
      </c>
      <c r="E5366" t="n">
        <v>6</v>
      </c>
      <c r="F5366" s="9" t="n">
        <v>49.5</v>
      </c>
    </row>
    <row r="5367">
      <c r="A5367" t="n">
        <v>555070</v>
      </c>
      <c r="B5367" s="12" t="n">
        <v>40694</v>
      </c>
      <c r="C5367" t="n">
        <v>15863</v>
      </c>
      <c r="D5367" t="n">
        <v>2</v>
      </c>
      <c r="E5367" t="n">
        <v>2</v>
      </c>
      <c r="F5367" s="9" t="n">
        <v>9.199999999999999</v>
      </c>
    </row>
    <row r="5368">
      <c r="A5368" t="n">
        <v>555073</v>
      </c>
      <c r="B5368" s="12" t="n">
        <v>40694</v>
      </c>
      <c r="C5368" t="n">
        <v>16470</v>
      </c>
      <c r="D5368" t="n">
        <v>20</v>
      </c>
      <c r="E5368" t="n">
        <v>71</v>
      </c>
      <c r="F5368" s="9" t="n">
        <v>129.32</v>
      </c>
    </row>
    <row r="5369">
      <c r="A5369" t="n">
        <v>555075</v>
      </c>
      <c r="B5369" s="12" t="n">
        <v>40694</v>
      </c>
      <c r="C5369" t="n">
        <v>16013</v>
      </c>
      <c r="D5369" t="n">
        <v>1</v>
      </c>
      <c r="E5369" t="n">
        <v>150</v>
      </c>
      <c r="F5369" s="9" t="n">
        <v>382.5</v>
      </c>
    </row>
    <row r="5370">
      <c r="A5370" t="n">
        <v>555076</v>
      </c>
      <c r="B5370" s="12" t="n">
        <v>40694</v>
      </c>
      <c r="C5370" t="n">
        <v>13900</v>
      </c>
      <c r="D5370" t="n">
        <v>26</v>
      </c>
      <c r="E5370" t="n">
        <v>275</v>
      </c>
      <c r="F5370" s="9" t="n">
        <v>374.87</v>
      </c>
    </row>
    <row r="5371">
      <c r="A5371" t="n">
        <v>555077</v>
      </c>
      <c r="B5371" s="12" t="n">
        <v>40694</v>
      </c>
      <c r="C5371" t="n">
        <v>17975</v>
      </c>
      <c r="D5371" t="n">
        <v>9</v>
      </c>
      <c r="E5371" t="n">
        <v>44</v>
      </c>
      <c r="F5371" s="9" t="n">
        <v>147.48</v>
      </c>
    </row>
    <row r="5372">
      <c r="A5372" t="n">
        <v>555091</v>
      </c>
      <c r="B5372" s="12" t="n">
        <v>40694</v>
      </c>
      <c r="C5372" t="n">
        <v>12748</v>
      </c>
      <c r="D5372" t="n">
        <v>28</v>
      </c>
      <c r="E5372" t="n">
        <v>90</v>
      </c>
      <c r="F5372" s="9" t="n">
        <v>165.86</v>
      </c>
    </row>
    <row r="5373">
      <c r="A5373" t="n">
        <v>555092</v>
      </c>
      <c r="B5373" s="12" t="n">
        <v>40694</v>
      </c>
      <c r="C5373" t="n">
        <v>16483</v>
      </c>
      <c r="D5373" t="n">
        <v>19</v>
      </c>
      <c r="E5373" t="n">
        <v>44</v>
      </c>
      <c r="F5373" s="9" t="n">
        <v>139.35</v>
      </c>
    </row>
    <row r="5374">
      <c r="A5374" t="n">
        <v>555094</v>
      </c>
      <c r="B5374" s="12" t="n">
        <v>40694</v>
      </c>
      <c r="C5374" t="n">
        <v>13398</v>
      </c>
      <c r="D5374" t="n">
        <v>26</v>
      </c>
      <c r="E5374" t="n">
        <v>281</v>
      </c>
      <c r="F5374" s="9" t="n">
        <v>457.34</v>
      </c>
    </row>
    <row r="5375">
      <c r="A5375" t="n">
        <v>555097</v>
      </c>
      <c r="B5375" s="12" t="n">
        <v>40694</v>
      </c>
      <c r="C5375" t="n">
        <v>16333</v>
      </c>
      <c r="D5375" t="n">
        <v>1</v>
      </c>
      <c r="E5375" t="n">
        <v>96</v>
      </c>
      <c r="F5375" s="9" t="n">
        <v>177.6</v>
      </c>
    </row>
    <row r="5376">
      <c r="A5376" t="n">
        <v>555098</v>
      </c>
      <c r="B5376" s="12" t="n">
        <v>40694</v>
      </c>
      <c r="C5376" t="n">
        <v>16333</v>
      </c>
      <c r="D5376" t="n">
        <v>1</v>
      </c>
      <c r="E5376" t="n">
        <v>168</v>
      </c>
      <c r="F5376" s="9" t="n">
        <v>310.8</v>
      </c>
    </row>
    <row r="5377">
      <c r="A5377" t="n">
        <v>555099</v>
      </c>
      <c r="B5377" s="12" t="n">
        <v>40694</v>
      </c>
      <c r="C5377" t="n">
        <v>16333</v>
      </c>
      <c r="D5377" t="n">
        <v>3</v>
      </c>
      <c r="E5377" t="n">
        <v>1720</v>
      </c>
      <c r="F5377" s="9" t="n">
        <v>844</v>
      </c>
    </row>
    <row r="5378">
      <c r="A5378" t="n">
        <v>555101</v>
      </c>
      <c r="B5378" s="12" t="n">
        <v>40694</v>
      </c>
      <c r="C5378" t="n">
        <v>13070</v>
      </c>
      <c r="D5378" t="n">
        <v>9</v>
      </c>
      <c r="E5378" t="n">
        <v>110</v>
      </c>
      <c r="F5378" s="9" t="n">
        <v>228.8</v>
      </c>
    </row>
    <row r="5379">
      <c r="A5379" t="n">
        <v>555102</v>
      </c>
      <c r="B5379" s="12" t="n">
        <v>40694</v>
      </c>
      <c r="C5379" t="n">
        <v>14819</v>
      </c>
      <c r="D5379" t="n">
        <v>3</v>
      </c>
      <c r="E5379" t="n">
        <v>48</v>
      </c>
      <c r="F5379" s="9" t="n">
        <v>84.72</v>
      </c>
    </row>
    <row r="5380">
      <c r="A5380" t="n">
        <v>555103</v>
      </c>
      <c r="B5380" s="12" t="n">
        <v>40694</v>
      </c>
      <c r="C5380" t="n">
        <v>17454</v>
      </c>
      <c r="D5380" t="n">
        <v>5</v>
      </c>
      <c r="E5380" t="n">
        <v>50</v>
      </c>
      <c r="F5380" s="9" t="n">
        <v>104</v>
      </c>
    </row>
    <row r="5381">
      <c r="A5381" t="n">
        <v>555104</v>
      </c>
      <c r="B5381" s="12" t="n">
        <v>40694</v>
      </c>
      <c r="C5381" t="n">
        <v>17949</v>
      </c>
      <c r="D5381" t="n">
        <v>1</v>
      </c>
      <c r="E5381" t="n">
        <v>96</v>
      </c>
      <c r="F5381" s="9" t="n">
        <v>816</v>
      </c>
    </row>
    <row r="5382">
      <c r="A5382" t="n">
        <v>555108</v>
      </c>
      <c r="B5382" s="12" t="n">
        <v>40694</v>
      </c>
      <c r="C5382" t="n">
        <v>18231</v>
      </c>
      <c r="D5382" t="n">
        <v>47</v>
      </c>
      <c r="E5382" t="n">
        <v>165</v>
      </c>
      <c r="F5382" s="9" t="n">
        <v>659.52</v>
      </c>
    </row>
    <row r="5383">
      <c r="A5383" t="n">
        <v>555109</v>
      </c>
      <c r="B5383" s="12" t="n">
        <v>40694</v>
      </c>
      <c r="C5383" t="n">
        <v>16023</v>
      </c>
      <c r="D5383" t="n">
        <v>41</v>
      </c>
      <c r="E5383" t="n">
        <v>175</v>
      </c>
      <c r="F5383" s="9" t="n">
        <v>322.85</v>
      </c>
    </row>
    <row r="5384">
      <c r="A5384" t="n">
        <v>555110</v>
      </c>
      <c r="B5384" s="12" t="n">
        <v>40694</v>
      </c>
      <c r="C5384" t="n">
        <v>17841</v>
      </c>
      <c r="D5384" t="n">
        <v>64</v>
      </c>
      <c r="E5384" t="n">
        <v>152</v>
      </c>
      <c r="F5384" s="9" t="n">
        <v>186.91</v>
      </c>
    </row>
    <row r="5385">
      <c r="A5385" t="n">
        <v>555111</v>
      </c>
      <c r="B5385" s="12" t="n">
        <v>40694</v>
      </c>
      <c r="C5385" t="n">
        <v>16434</v>
      </c>
      <c r="D5385" t="n">
        <v>11</v>
      </c>
      <c r="E5385" t="n">
        <v>123</v>
      </c>
      <c r="F5385" s="9" t="n">
        <v>201.27</v>
      </c>
    </row>
    <row r="5386">
      <c r="A5386" t="n">
        <v>555112</v>
      </c>
      <c r="B5386" s="12" t="n">
        <v>40694</v>
      </c>
      <c r="C5386" t="n">
        <v>17725</v>
      </c>
      <c r="D5386" t="n">
        <v>16</v>
      </c>
      <c r="E5386" t="n">
        <v>201</v>
      </c>
      <c r="F5386" s="9" t="n">
        <v>314.47</v>
      </c>
    </row>
    <row r="5387">
      <c r="A5387" t="n">
        <v>555113</v>
      </c>
      <c r="B5387" s="12" t="n">
        <v>40694</v>
      </c>
      <c r="C5387" t="n">
        <v>18190</v>
      </c>
      <c r="D5387" t="n">
        <v>6</v>
      </c>
      <c r="E5387" t="n">
        <v>38</v>
      </c>
      <c r="F5387" s="9" t="n">
        <v>113</v>
      </c>
    </row>
    <row r="5388">
      <c r="A5388" t="n">
        <v>555114</v>
      </c>
      <c r="B5388" s="12" t="n">
        <v>40694</v>
      </c>
      <c r="C5388" t="n">
        <v>13571</v>
      </c>
      <c r="D5388" t="n">
        <v>15</v>
      </c>
      <c r="E5388" t="n">
        <v>107</v>
      </c>
      <c r="F5388" s="9" t="n">
        <v>120.59</v>
      </c>
    </row>
    <row r="5389">
      <c r="A5389" t="n">
        <v>555116</v>
      </c>
      <c r="B5389" s="12" t="n">
        <v>40694</v>
      </c>
      <c r="C5389" t="n">
        <v>16919</v>
      </c>
      <c r="D5389" t="n">
        <v>29</v>
      </c>
      <c r="E5389" t="n">
        <v>173</v>
      </c>
      <c r="F5389" s="9" t="n">
        <v>317.3</v>
      </c>
    </row>
    <row r="5390">
      <c r="A5390" t="n">
        <v>555119</v>
      </c>
      <c r="B5390" s="12" t="n">
        <v>40694</v>
      </c>
      <c r="C5390" t="n">
        <v>15163</v>
      </c>
      <c r="D5390" t="n">
        <v>10</v>
      </c>
      <c r="E5390" t="n">
        <v>48</v>
      </c>
      <c r="F5390" s="9" t="n">
        <v>155</v>
      </c>
    </row>
    <row r="5391">
      <c r="A5391" t="n">
        <v>555124</v>
      </c>
      <c r="B5391" s="12" t="n">
        <v>40694</v>
      </c>
      <c r="C5391" t="n">
        <v>18204</v>
      </c>
      <c r="D5391" t="n">
        <v>88</v>
      </c>
      <c r="E5391" t="n">
        <v>387</v>
      </c>
      <c r="F5391" s="9" t="n">
        <v>540.98</v>
      </c>
    </row>
    <row r="5392">
      <c r="A5392" t="n">
        <v>555125</v>
      </c>
      <c r="B5392" s="12" t="n">
        <v>40694</v>
      </c>
      <c r="C5392" t="n">
        <v>13481</v>
      </c>
      <c r="D5392" t="n">
        <v>17</v>
      </c>
      <c r="E5392" t="n">
        <v>165</v>
      </c>
      <c r="F5392" s="9" t="n">
        <v>313.71</v>
      </c>
    </row>
    <row r="5393">
      <c r="A5393" t="n">
        <v>555127</v>
      </c>
      <c r="B5393" s="12" t="n">
        <v>40694</v>
      </c>
      <c r="C5393" t="n">
        <v>15241</v>
      </c>
      <c r="D5393" t="n">
        <v>21</v>
      </c>
      <c r="E5393" t="n">
        <v>294</v>
      </c>
      <c r="F5393" s="9" t="n">
        <v>368.1</v>
      </c>
    </row>
    <row r="5394">
      <c r="A5394" t="n">
        <v>555133</v>
      </c>
      <c r="B5394" s="12" t="n">
        <v>40694</v>
      </c>
      <c r="C5394" t="n">
        <v>16810</v>
      </c>
      <c r="D5394" t="n">
        <v>15</v>
      </c>
      <c r="E5394" t="n">
        <v>114</v>
      </c>
      <c r="F5394" s="9" t="n">
        <v>309.54</v>
      </c>
    </row>
    <row r="5395">
      <c r="A5395" t="n">
        <v>555156</v>
      </c>
      <c r="B5395" s="12" t="n">
        <v>40695</v>
      </c>
      <c r="C5395" t="n">
        <v>15643</v>
      </c>
      <c r="D5395" t="n">
        <v>2</v>
      </c>
      <c r="E5395" t="n">
        <v>7</v>
      </c>
      <c r="F5395" s="9" t="n">
        <v>39.45</v>
      </c>
    </row>
    <row r="5396">
      <c r="A5396" t="n">
        <v>555157</v>
      </c>
      <c r="B5396" s="12" t="n">
        <v>40695</v>
      </c>
      <c r="C5396" t="n">
        <v>15643</v>
      </c>
      <c r="D5396" t="n">
        <v>8</v>
      </c>
      <c r="E5396" t="n">
        <v>63</v>
      </c>
      <c r="F5396" s="9" t="n">
        <v>287.45</v>
      </c>
    </row>
    <row r="5397">
      <c r="A5397" t="n">
        <v>555158</v>
      </c>
      <c r="B5397" s="12" t="n">
        <v>40695</v>
      </c>
      <c r="C5397" t="n">
        <v>14842</v>
      </c>
      <c r="D5397" t="n">
        <v>76</v>
      </c>
      <c r="E5397" t="n">
        <v>628</v>
      </c>
      <c r="F5397" s="9" t="n">
        <v>1378.48</v>
      </c>
    </row>
    <row r="5398">
      <c r="A5398" t="n">
        <v>555159</v>
      </c>
      <c r="B5398" s="12" t="n">
        <v>40695</v>
      </c>
      <c r="C5398" t="n">
        <v>15124</v>
      </c>
      <c r="D5398" t="n">
        <v>9</v>
      </c>
      <c r="E5398" t="n">
        <v>89</v>
      </c>
      <c r="F5398" s="9" t="n">
        <v>90.75</v>
      </c>
    </row>
    <row r="5399">
      <c r="A5399" t="n">
        <v>555194</v>
      </c>
      <c r="B5399" s="12" t="n">
        <v>40695</v>
      </c>
      <c r="C5399" t="n">
        <v>16422</v>
      </c>
      <c r="D5399" t="n">
        <v>7</v>
      </c>
      <c r="E5399" t="n">
        <v>524</v>
      </c>
      <c r="F5399" s="9" t="n">
        <v>588.36</v>
      </c>
    </row>
    <row r="5400">
      <c r="A5400" t="n">
        <v>555195</v>
      </c>
      <c r="B5400" s="12" t="n">
        <v>40695</v>
      </c>
      <c r="C5400" t="n">
        <v>15240</v>
      </c>
      <c r="D5400" t="n">
        <v>20</v>
      </c>
      <c r="E5400" t="n">
        <v>245</v>
      </c>
      <c r="F5400" s="9" t="n">
        <v>416.28</v>
      </c>
    </row>
    <row r="5401">
      <c r="A5401" t="n">
        <v>555198</v>
      </c>
      <c r="B5401" s="12" t="n">
        <v>40695</v>
      </c>
      <c r="C5401" t="n">
        <v>15916</v>
      </c>
      <c r="D5401" t="n">
        <v>9</v>
      </c>
      <c r="E5401" t="n">
        <v>65</v>
      </c>
      <c r="F5401" s="9" t="n">
        <v>113.35</v>
      </c>
    </row>
    <row r="5402">
      <c r="A5402" t="n">
        <v>555199</v>
      </c>
      <c r="B5402" s="12" t="n">
        <v>40695</v>
      </c>
      <c r="C5402" t="n">
        <v>14606</v>
      </c>
      <c r="D5402" t="n">
        <v>29</v>
      </c>
      <c r="E5402" t="n">
        <v>57</v>
      </c>
      <c r="F5402" s="9" t="n">
        <v>109.37</v>
      </c>
    </row>
    <row r="5403">
      <c r="A5403" t="n">
        <v>555200</v>
      </c>
      <c r="B5403" s="12" t="n">
        <v>40695</v>
      </c>
      <c r="C5403" t="n">
        <v>17315</v>
      </c>
      <c r="D5403" t="n">
        <v>13</v>
      </c>
      <c r="E5403" t="n">
        <v>177</v>
      </c>
      <c r="F5403" s="9" t="n">
        <v>262.61</v>
      </c>
    </row>
    <row r="5404">
      <c r="A5404" t="n">
        <v>555201</v>
      </c>
      <c r="B5404" s="12" t="n">
        <v>40695</v>
      </c>
      <c r="C5404" t="n">
        <v>16969</v>
      </c>
      <c r="D5404" t="n">
        <v>27</v>
      </c>
      <c r="E5404" t="n">
        <v>388</v>
      </c>
      <c r="F5404" s="9" t="n">
        <v>397.36</v>
      </c>
    </row>
    <row r="5405">
      <c r="A5405" t="n">
        <v>555202</v>
      </c>
      <c r="B5405" s="12" t="n">
        <v>40695</v>
      </c>
      <c r="C5405" t="n">
        <v>16813</v>
      </c>
      <c r="D5405" t="n">
        <v>34</v>
      </c>
      <c r="E5405" t="n">
        <v>66</v>
      </c>
      <c r="F5405" s="9" t="n">
        <v>110.55</v>
      </c>
    </row>
    <row r="5406">
      <c r="A5406" t="n">
        <v>555203</v>
      </c>
      <c r="B5406" s="12" t="n">
        <v>40695</v>
      </c>
      <c r="C5406" t="n">
        <v>17191</v>
      </c>
      <c r="D5406" t="n">
        <v>36</v>
      </c>
      <c r="E5406" t="n">
        <v>160</v>
      </c>
      <c r="F5406" s="9" t="n">
        <v>354.82</v>
      </c>
    </row>
    <row r="5407">
      <c r="A5407" t="n">
        <v>555207</v>
      </c>
      <c r="B5407" s="12" t="n">
        <v>40695</v>
      </c>
      <c r="C5407" t="n">
        <v>16818</v>
      </c>
      <c r="D5407" t="n">
        <v>24</v>
      </c>
      <c r="E5407" t="n">
        <v>253</v>
      </c>
      <c r="F5407" s="9" t="n">
        <v>421.73</v>
      </c>
    </row>
    <row r="5408">
      <c r="A5408" t="n">
        <v>555213</v>
      </c>
      <c r="B5408" s="12" t="n">
        <v>40695</v>
      </c>
      <c r="C5408" t="n">
        <v>13094</v>
      </c>
      <c r="D5408" t="n">
        <v>2</v>
      </c>
      <c r="E5408" t="n">
        <v>144</v>
      </c>
      <c r="F5408" s="9" t="n">
        <v>152.64</v>
      </c>
    </row>
    <row r="5409">
      <c r="A5409" t="n">
        <v>555232</v>
      </c>
      <c r="B5409" s="12" t="n">
        <v>40695</v>
      </c>
      <c r="C5409" t="n">
        <v>14597</v>
      </c>
      <c r="D5409" t="n">
        <v>3</v>
      </c>
      <c r="E5409" t="n">
        <v>118</v>
      </c>
      <c r="F5409" s="9" t="n">
        <v>165.1</v>
      </c>
    </row>
    <row r="5410">
      <c r="A5410" t="n">
        <v>555233</v>
      </c>
      <c r="B5410" s="12" t="n">
        <v>40695</v>
      </c>
      <c r="C5410" t="n">
        <v>13917</v>
      </c>
      <c r="D5410" t="n">
        <v>5</v>
      </c>
      <c r="E5410" t="n">
        <v>38</v>
      </c>
      <c r="F5410" s="9" t="n">
        <v>65.38</v>
      </c>
    </row>
    <row r="5411">
      <c r="A5411" t="n">
        <v>555234</v>
      </c>
      <c r="B5411" s="12" t="n">
        <v>40695</v>
      </c>
      <c r="C5411" t="n">
        <v>14515</v>
      </c>
      <c r="D5411" t="n">
        <v>14</v>
      </c>
      <c r="E5411" t="n">
        <v>194</v>
      </c>
      <c r="F5411" s="9" t="n">
        <v>340.25</v>
      </c>
    </row>
    <row r="5412">
      <c r="A5412" t="n">
        <v>555240</v>
      </c>
      <c r="B5412" s="12" t="n">
        <v>40695</v>
      </c>
      <c r="C5412" t="n">
        <v>15039</v>
      </c>
      <c r="D5412" t="n">
        <v>31</v>
      </c>
      <c r="E5412" t="n">
        <v>151</v>
      </c>
      <c r="F5412" s="9" t="n">
        <v>213.86</v>
      </c>
    </row>
    <row r="5413">
      <c r="A5413" t="n">
        <v>555241</v>
      </c>
      <c r="B5413" s="12" t="n">
        <v>40695</v>
      </c>
      <c r="C5413" t="n">
        <v>14377</v>
      </c>
      <c r="D5413" t="n">
        <v>7</v>
      </c>
      <c r="E5413" t="n">
        <v>95</v>
      </c>
      <c r="F5413" s="9" t="n">
        <v>302.45</v>
      </c>
    </row>
    <row r="5414">
      <c r="A5414" t="n">
        <v>555242</v>
      </c>
      <c r="B5414" s="12" t="n">
        <v>40695</v>
      </c>
      <c r="C5414" t="n">
        <v>16424</v>
      </c>
      <c r="D5414" t="n">
        <v>5</v>
      </c>
      <c r="E5414" t="n">
        <v>88</v>
      </c>
      <c r="F5414" s="9" t="n">
        <v>133.56</v>
      </c>
    </row>
    <row r="5415">
      <c r="A5415" t="n">
        <v>555243</v>
      </c>
      <c r="B5415" s="12" t="n">
        <v>40695</v>
      </c>
      <c r="C5415" t="n">
        <v>13475</v>
      </c>
      <c r="D5415" t="n">
        <v>7</v>
      </c>
      <c r="E5415" t="n">
        <v>78</v>
      </c>
      <c r="F5415" s="9" t="n">
        <v>153.3</v>
      </c>
    </row>
    <row r="5416">
      <c r="A5416" t="n">
        <v>555245</v>
      </c>
      <c r="B5416" s="12" t="n">
        <v>40695</v>
      </c>
      <c r="C5416" t="n">
        <v>14800</v>
      </c>
      <c r="D5416" t="n">
        <v>30</v>
      </c>
      <c r="E5416" t="n">
        <v>198</v>
      </c>
      <c r="F5416" s="9" t="n">
        <v>198.46</v>
      </c>
    </row>
    <row r="5417">
      <c r="A5417" t="n">
        <v>555247</v>
      </c>
      <c r="B5417" s="12" t="n">
        <v>40695</v>
      </c>
      <c r="C5417" t="n">
        <v>14315</v>
      </c>
      <c r="D5417" t="n">
        <v>10</v>
      </c>
      <c r="E5417" t="n">
        <v>128</v>
      </c>
      <c r="F5417" s="9" t="n">
        <v>325.8</v>
      </c>
    </row>
    <row r="5418">
      <c r="A5418" t="n">
        <v>555249</v>
      </c>
      <c r="B5418" s="12" t="n">
        <v>40695</v>
      </c>
      <c r="C5418" t="n">
        <v>17472</v>
      </c>
      <c r="D5418" t="n">
        <v>60</v>
      </c>
      <c r="E5418" t="n">
        <v>169</v>
      </c>
      <c r="F5418" s="9" t="n">
        <v>259.27</v>
      </c>
    </row>
    <row r="5419">
      <c r="A5419" t="n">
        <v>555251</v>
      </c>
      <c r="B5419" s="12" t="n">
        <v>40695</v>
      </c>
      <c r="C5419" t="n">
        <v>13062</v>
      </c>
      <c r="D5419" t="n">
        <v>11</v>
      </c>
      <c r="E5419" t="n">
        <v>343</v>
      </c>
      <c r="F5419" s="9" t="n">
        <v>346.98</v>
      </c>
    </row>
    <row r="5420">
      <c r="A5420" t="n">
        <v>555257</v>
      </c>
      <c r="B5420" s="12" t="n">
        <v>40695</v>
      </c>
      <c r="C5420" t="n">
        <v>17596</v>
      </c>
      <c r="D5420" t="n">
        <v>44</v>
      </c>
      <c r="E5420" t="n">
        <v>818</v>
      </c>
      <c r="F5420" s="9" t="n">
        <v>541.95</v>
      </c>
    </row>
    <row r="5421">
      <c r="A5421" t="n">
        <v>555259</v>
      </c>
      <c r="B5421" s="12" t="n">
        <v>40695</v>
      </c>
      <c r="C5421" t="n">
        <v>13069</v>
      </c>
      <c r="D5421" t="n">
        <v>2</v>
      </c>
      <c r="E5421" t="n">
        <v>44</v>
      </c>
      <c r="F5421" s="9" t="n">
        <v>90.59999999999999</v>
      </c>
    </row>
    <row r="5422">
      <c r="A5422" t="n">
        <v>555260</v>
      </c>
      <c r="B5422" s="12" t="n">
        <v>40695</v>
      </c>
      <c r="C5422" t="n">
        <v>13263</v>
      </c>
      <c r="D5422" t="n">
        <v>36</v>
      </c>
      <c r="E5422" t="n">
        <v>81</v>
      </c>
      <c r="F5422" s="9" t="n">
        <v>161.87</v>
      </c>
    </row>
    <row r="5423">
      <c r="A5423" t="n">
        <v>555263</v>
      </c>
      <c r="B5423" s="12" t="n">
        <v>40695</v>
      </c>
      <c r="C5423" t="n">
        <v>15192</v>
      </c>
      <c r="D5423" t="n">
        <v>25</v>
      </c>
      <c r="E5423" t="n">
        <v>441</v>
      </c>
      <c r="F5423" s="9" t="n">
        <v>422.99</v>
      </c>
    </row>
    <row r="5424">
      <c r="A5424" t="n">
        <v>555264</v>
      </c>
      <c r="B5424" s="12" t="n">
        <v>40695</v>
      </c>
      <c r="C5424" t="n">
        <v>17757</v>
      </c>
      <c r="D5424" t="n">
        <v>16</v>
      </c>
      <c r="E5424" t="n">
        <v>63</v>
      </c>
      <c r="F5424" s="9" t="n">
        <v>118.79</v>
      </c>
    </row>
    <row r="5425">
      <c r="A5425" t="n">
        <v>555266</v>
      </c>
      <c r="B5425" s="12" t="n">
        <v>40695</v>
      </c>
      <c r="C5425" t="n">
        <v>15611</v>
      </c>
      <c r="D5425" t="n">
        <v>3</v>
      </c>
      <c r="E5425" t="n">
        <v>12</v>
      </c>
      <c r="F5425" s="9" t="n">
        <v>100.6</v>
      </c>
    </row>
    <row r="5426">
      <c r="A5426" t="n">
        <v>555270</v>
      </c>
      <c r="B5426" s="12" t="n">
        <v>40695</v>
      </c>
      <c r="C5426" t="n">
        <v>17723</v>
      </c>
      <c r="D5426" t="n">
        <v>1</v>
      </c>
      <c r="E5426" t="n">
        <v>100</v>
      </c>
      <c r="F5426" s="9" t="n">
        <v>415</v>
      </c>
    </row>
    <row r="5427">
      <c r="A5427" t="n">
        <v>555279</v>
      </c>
      <c r="B5427" s="12" t="n">
        <v>40695</v>
      </c>
      <c r="C5427" t="n">
        <v>16348</v>
      </c>
      <c r="D5427" t="n">
        <v>28</v>
      </c>
      <c r="E5427" t="n">
        <v>66</v>
      </c>
      <c r="F5427" s="9" t="n">
        <v>127.62</v>
      </c>
    </row>
    <row r="5428">
      <c r="A5428" t="n">
        <v>555280</v>
      </c>
      <c r="B5428" s="12" t="n">
        <v>40696</v>
      </c>
      <c r="C5428" t="n">
        <v>17162</v>
      </c>
      <c r="D5428" t="n">
        <v>11</v>
      </c>
      <c r="E5428" t="n">
        <v>135</v>
      </c>
      <c r="F5428" s="9" t="n">
        <v>233.92</v>
      </c>
    </row>
    <row r="5429">
      <c r="A5429" t="n">
        <v>555281</v>
      </c>
      <c r="B5429" s="12" t="n">
        <v>40696</v>
      </c>
      <c r="C5429" t="n">
        <v>17162</v>
      </c>
      <c r="D5429" t="n">
        <v>3</v>
      </c>
      <c r="E5429" t="n">
        <v>6</v>
      </c>
      <c r="F5429" s="9" t="n">
        <v>47.75</v>
      </c>
    </row>
    <row r="5430">
      <c r="A5430" t="n">
        <v>555283</v>
      </c>
      <c r="B5430" s="12" t="n">
        <v>40696</v>
      </c>
      <c r="C5430" t="n">
        <v>17162</v>
      </c>
      <c r="D5430" t="n">
        <v>4</v>
      </c>
      <c r="E5430" t="n">
        <v>42</v>
      </c>
      <c r="F5430" s="9" t="n">
        <v>64.3</v>
      </c>
    </row>
    <row r="5431">
      <c r="A5431" t="n">
        <v>555284</v>
      </c>
      <c r="B5431" s="12" t="n">
        <v>40696</v>
      </c>
      <c r="C5431" t="n">
        <v>14298</v>
      </c>
      <c r="D5431" t="n">
        <v>105</v>
      </c>
      <c r="E5431" t="n">
        <v>3280</v>
      </c>
      <c r="F5431" s="9" t="n">
        <v>3056.72</v>
      </c>
    </row>
    <row r="5432">
      <c r="A5432" t="n">
        <v>555285</v>
      </c>
      <c r="B5432" s="12" t="n">
        <v>40696</v>
      </c>
      <c r="C5432" t="n">
        <v>14298</v>
      </c>
      <c r="D5432" t="n">
        <v>1</v>
      </c>
      <c r="E5432" t="n">
        <v>186</v>
      </c>
      <c r="F5432" s="9" t="n">
        <v>362.7</v>
      </c>
    </row>
    <row r="5433">
      <c r="A5433" t="n">
        <v>555286</v>
      </c>
      <c r="B5433" s="12" t="n">
        <v>40696</v>
      </c>
      <c r="C5433" t="n">
        <v>14298</v>
      </c>
      <c r="D5433" t="n">
        <v>2</v>
      </c>
      <c r="E5433" t="n">
        <v>36</v>
      </c>
      <c r="F5433" s="9" t="n">
        <v>51</v>
      </c>
    </row>
    <row r="5434">
      <c r="A5434" t="n">
        <v>555287</v>
      </c>
      <c r="B5434" s="12" t="n">
        <v>40696</v>
      </c>
      <c r="C5434" t="n">
        <v>14298</v>
      </c>
      <c r="D5434" t="n">
        <v>5</v>
      </c>
      <c r="E5434" t="n">
        <v>146</v>
      </c>
      <c r="F5434" s="9" t="n">
        <v>214.94</v>
      </c>
    </row>
    <row r="5435">
      <c r="A5435" t="n">
        <v>555289</v>
      </c>
      <c r="B5435" s="12" t="n">
        <v>40696</v>
      </c>
      <c r="C5435" t="n">
        <v>15078</v>
      </c>
      <c r="D5435" t="n">
        <v>14</v>
      </c>
      <c r="E5435" t="n">
        <v>188</v>
      </c>
      <c r="F5435" s="9" t="n">
        <v>345.7</v>
      </c>
    </row>
    <row r="5436">
      <c r="A5436" t="n">
        <v>555312</v>
      </c>
      <c r="B5436" s="12" t="n">
        <v>40696</v>
      </c>
      <c r="C5436" t="n">
        <v>16484</v>
      </c>
      <c r="D5436" t="n">
        <v>18</v>
      </c>
      <c r="E5436" t="n">
        <v>152</v>
      </c>
      <c r="F5436" s="9" t="n">
        <v>285.7</v>
      </c>
    </row>
    <row r="5437">
      <c r="A5437" t="n">
        <v>555340</v>
      </c>
      <c r="B5437" s="12" t="n">
        <v>40696</v>
      </c>
      <c r="C5437" t="n">
        <v>13334</v>
      </c>
      <c r="D5437" t="n">
        <v>84</v>
      </c>
      <c r="E5437" t="n">
        <v>514</v>
      </c>
      <c r="F5437" s="9" t="n">
        <v>1071.4</v>
      </c>
    </row>
    <row r="5438">
      <c r="A5438" t="n">
        <v>555343</v>
      </c>
      <c r="B5438" s="12" t="n">
        <v>40696</v>
      </c>
      <c r="C5438" t="n">
        <v>15918</v>
      </c>
      <c r="D5438" t="n">
        <v>18</v>
      </c>
      <c r="E5438" t="n">
        <v>87</v>
      </c>
      <c r="F5438" s="9" t="n">
        <v>192.23</v>
      </c>
    </row>
    <row r="5439">
      <c r="A5439" t="n">
        <v>555344</v>
      </c>
      <c r="B5439" s="12" t="n">
        <v>40696</v>
      </c>
      <c r="C5439" t="n">
        <v>15311</v>
      </c>
      <c r="D5439" t="n">
        <v>30</v>
      </c>
      <c r="E5439" t="n">
        <v>845</v>
      </c>
      <c r="F5439" s="9" t="n">
        <v>1541.98</v>
      </c>
    </row>
    <row r="5440">
      <c r="A5440" t="n">
        <v>555347</v>
      </c>
      <c r="B5440" s="12" t="n">
        <v>40696</v>
      </c>
      <c r="C5440" t="n">
        <v>14389</v>
      </c>
      <c r="D5440" t="n">
        <v>19</v>
      </c>
      <c r="E5440" t="n">
        <v>189</v>
      </c>
      <c r="F5440" s="9" t="n">
        <v>311.14</v>
      </c>
    </row>
    <row r="5441">
      <c r="A5441" t="n">
        <v>555348</v>
      </c>
      <c r="B5441" s="12" t="n">
        <v>40696</v>
      </c>
      <c r="C5441" t="n">
        <v>15184</v>
      </c>
      <c r="D5441" t="n">
        <v>20</v>
      </c>
      <c r="E5441" t="n">
        <v>73</v>
      </c>
      <c r="F5441" s="9" t="n">
        <v>235.23</v>
      </c>
    </row>
    <row r="5442">
      <c r="A5442" t="n">
        <v>555349</v>
      </c>
      <c r="B5442" s="12" t="n">
        <v>40696</v>
      </c>
      <c r="C5442" t="n">
        <v>16729</v>
      </c>
      <c r="D5442" t="n">
        <v>31</v>
      </c>
      <c r="E5442" t="n">
        <v>262</v>
      </c>
      <c r="F5442" s="9" t="n">
        <v>294.69</v>
      </c>
    </row>
    <row r="5443">
      <c r="A5443" t="n">
        <v>555350</v>
      </c>
      <c r="B5443" s="12" t="n">
        <v>40696</v>
      </c>
      <c r="C5443" t="n">
        <v>17652</v>
      </c>
      <c r="D5443" t="n">
        <v>49</v>
      </c>
      <c r="E5443" t="n">
        <v>388</v>
      </c>
      <c r="F5443" s="9" t="n">
        <v>811.36</v>
      </c>
    </row>
    <row r="5444">
      <c r="A5444" t="n">
        <v>555351</v>
      </c>
      <c r="B5444" s="12" t="n">
        <v>40696</v>
      </c>
      <c r="C5444" t="n">
        <v>13408</v>
      </c>
      <c r="D5444" t="n">
        <v>7</v>
      </c>
      <c r="E5444" t="n">
        <v>212</v>
      </c>
      <c r="F5444" s="9" t="n">
        <v>397.8</v>
      </c>
    </row>
    <row r="5445">
      <c r="A5445" t="n">
        <v>555352</v>
      </c>
      <c r="B5445" s="12" t="n">
        <v>40696</v>
      </c>
      <c r="C5445" t="n">
        <v>15838</v>
      </c>
      <c r="D5445" t="n">
        <v>11</v>
      </c>
      <c r="E5445" t="n">
        <v>1110</v>
      </c>
      <c r="F5445" s="9" t="n">
        <v>2105.98</v>
      </c>
    </row>
    <row r="5446">
      <c r="A5446" t="n">
        <v>555353</v>
      </c>
      <c r="B5446" s="12" t="n">
        <v>40696</v>
      </c>
      <c r="C5446" t="n">
        <v>16928</v>
      </c>
      <c r="D5446" t="n">
        <v>12</v>
      </c>
      <c r="E5446" t="n">
        <v>118</v>
      </c>
      <c r="F5446" s="9" t="n">
        <v>156.2</v>
      </c>
    </row>
    <row r="5447">
      <c r="A5447" t="n">
        <v>555356</v>
      </c>
      <c r="B5447" s="12" t="n">
        <v>40696</v>
      </c>
      <c r="C5447" t="n">
        <v>16672</v>
      </c>
      <c r="D5447" t="n">
        <v>4</v>
      </c>
      <c r="E5447" t="n">
        <v>96</v>
      </c>
      <c r="F5447" s="9" t="n">
        <v>352.8</v>
      </c>
    </row>
    <row r="5448">
      <c r="A5448" t="n">
        <v>555359</v>
      </c>
      <c r="B5448" s="12" t="n">
        <v>40696</v>
      </c>
      <c r="C5448" t="n">
        <v>18135</v>
      </c>
      <c r="D5448" t="n">
        <v>10</v>
      </c>
      <c r="E5448" t="n">
        <v>88</v>
      </c>
      <c r="F5448" s="9" t="n">
        <v>109.82</v>
      </c>
    </row>
    <row r="5449">
      <c r="A5449" t="n">
        <v>555363</v>
      </c>
      <c r="B5449" s="12" t="n">
        <v>40696</v>
      </c>
      <c r="C5449" t="n">
        <v>14453</v>
      </c>
      <c r="D5449" t="n">
        <v>22</v>
      </c>
      <c r="E5449" t="n">
        <v>49</v>
      </c>
      <c r="F5449" s="9" t="n">
        <v>119.93</v>
      </c>
    </row>
    <row r="5450">
      <c r="A5450" t="n">
        <v>555367</v>
      </c>
      <c r="B5450" s="12" t="n">
        <v>40696</v>
      </c>
      <c r="C5450" t="n">
        <v>17900</v>
      </c>
      <c r="D5450" t="n">
        <v>4</v>
      </c>
      <c r="E5450" t="n">
        <v>49</v>
      </c>
      <c r="F5450" s="9" t="n">
        <v>79.8</v>
      </c>
    </row>
    <row r="5451">
      <c r="A5451" t="n">
        <v>555368</v>
      </c>
      <c r="B5451" s="12" t="n">
        <v>40696</v>
      </c>
      <c r="C5451" t="n">
        <v>13437</v>
      </c>
      <c r="D5451" t="n">
        <v>80</v>
      </c>
      <c r="E5451" t="n">
        <v>398</v>
      </c>
      <c r="F5451" s="9" t="n">
        <v>1440.9</v>
      </c>
    </row>
    <row r="5452">
      <c r="A5452" t="n">
        <v>555381</v>
      </c>
      <c r="B5452" s="12" t="n">
        <v>40696</v>
      </c>
      <c r="C5452" t="n">
        <v>17900</v>
      </c>
      <c r="D5452" t="n">
        <v>2</v>
      </c>
      <c r="E5452" t="n">
        <v>24</v>
      </c>
      <c r="F5452" s="9" t="n">
        <v>32.4</v>
      </c>
    </row>
    <row r="5453">
      <c r="A5453" t="n">
        <v>555382</v>
      </c>
      <c r="B5453" s="12" t="n">
        <v>40696</v>
      </c>
      <c r="C5453" t="n">
        <v>17133</v>
      </c>
      <c r="D5453" t="n">
        <v>5</v>
      </c>
      <c r="E5453" t="n">
        <v>728</v>
      </c>
      <c r="F5453" s="9" t="n">
        <v>1437.12</v>
      </c>
    </row>
    <row r="5454">
      <c r="A5454" t="n">
        <v>555385</v>
      </c>
      <c r="B5454" s="12" t="n">
        <v>40696</v>
      </c>
      <c r="C5454" t="n">
        <v>15658</v>
      </c>
      <c r="D5454" t="n">
        <v>1</v>
      </c>
      <c r="E5454" t="n">
        <v>2</v>
      </c>
      <c r="F5454" s="9" t="n">
        <v>7.5</v>
      </c>
    </row>
    <row r="5455">
      <c r="A5455" t="n">
        <v>555388</v>
      </c>
      <c r="B5455" s="12" t="n">
        <v>40696</v>
      </c>
      <c r="C5455" t="n">
        <v>17719</v>
      </c>
      <c r="D5455" t="n">
        <v>17</v>
      </c>
      <c r="E5455" t="n">
        <v>115</v>
      </c>
      <c r="F5455" s="9" t="n">
        <v>305.85</v>
      </c>
    </row>
    <row r="5456">
      <c r="A5456" t="n">
        <v>555389</v>
      </c>
      <c r="B5456" s="12" t="n">
        <v>40696</v>
      </c>
      <c r="C5456" t="n">
        <v>14543</v>
      </c>
      <c r="D5456" t="n">
        <v>3</v>
      </c>
      <c r="E5456" t="n">
        <v>33</v>
      </c>
      <c r="F5456" s="9" t="n">
        <v>233.75</v>
      </c>
    </row>
    <row r="5457">
      <c r="A5457" t="n">
        <v>555392</v>
      </c>
      <c r="B5457" s="12" t="n">
        <v>40696</v>
      </c>
      <c r="C5457" t="n">
        <v>14221</v>
      </c>
      <c r="D5457" t="n">
        <v>1</v>
      </c>
      <c r="E5457" t="n">
        <v>24</v>
      </c>
      <c r="F5457" s="9" t="n">
        <v>30</v>
      </c>
    </row>
    <row r="5458">
      <c r="A5458" t="n">
        <v>555393</v>
      </c>
      <c r="B5458" s="12" t="n">
        <v>40696</v>
      </c>
      <c r="C5458" t="n">
        <v>14221</v>
      </c>
      <c r="D5458" t="n">
        <v>39</v>
      </c>
      <c r="E5458" t="n">
        <v>446</v>
      </c>
      <c r="F5458" s="9" t="n">
        <v>759.85</v>
      </c>
    </row>
    <row r="5459">
      <c r="A5459" t="n">
        <v>555394</v>
      </c>
      <c r="B5459" s="12" t="n">
        <v>40696</v>
      </c>
      <c r="C5459" t="n">
        <v>12971</v>
      </c>
      <c r="D5459" t="n">
        <v>4</v>
      </c>
      <c r="E5459" t="n">
        <v>84</v>
      </c>
      <c r="F5459" s="9" t="n">
        <v>126.44</v>
      </c>
    </row>
    <row r="5460">
      <c r="A5460" t="n">
        <v>555395</v>
      </c>
      <c r="B5460" s="12" t="n">
        <v>40696</v>
      </c>
      <c r="C5460" t="n">
        <v>12971</v>
      </c>
      <c r="D5460" t="n">
        <v>4</v>
      </c>
      <c r="E5460" t="n">
        <v>72</v>
      </c>
      <c r="F5460" s="9" t="n">
        <v>94.68000000000001</v>
      </c>
    </row>
    <row r="5461">
      <c r="A5461" t="n">
        <v>555396</v>
      </c>
      <c r="B5461" s="12" t="n">
        <v>40696</v>
      </c>
      <c r="C5461" t="n">
        <v>16529</v>
      </c>
      <c r="D5461" t="n">
        <v>30</v>
      </c>
      <c r="E5461" t="n">
        <v>198</v>
      </c>
      <c r="F5461" s="9" t="n">
        <v>455.25</v>
      </c>
    </row>
    <row r="5462">
      <c r="A5462" t="n">
        <v>555399</v>
      </c>
      <c r="B5462" s="12" t="n">
        <v>40696</v>
      </c>
      <c r="C5462" t="n">
        <v>15555</v>
      </c>
      <c r="D5462" t="n">
        <v>23</v>
      </c>
      <c r="E5462" t="n">
        <v>70</v>
      </c>
      <c r="F5462" s="9" t="n">
        <v>123.75</v>
      </c>
    </row>
    <row r="5463">
      <c r="A5463" t="n">
        <v>555400</v>
      </c>
      <c r="B5463" s="12" t="n">
        <v>40696</v>
      </c>
      <c r="C5463" t="n">
        <v>14088</v>
      </c>
      <c r="D5463" t="n">
        <v>68</v>
      </c>
      <c r="E5463" t="n">
        <v>1330</v>
      </c>
      <c r="F5463" s="9" t="n">
        <v>5913.9</v>
      </c>
    </row>
    <row r="5464">
      <c r="A5464" t="n">
        <v>555401</v>
      </c>
      <c r="B5464" s="12" t="n">
        <v>40696</v>
      </c>
      <c r="C5464" t="n">
        <v>14088</v>
      </c>
      <c r="D5464" t="n">
        <v>21</v>
      </c>
      <c r="E5464" t="n">
        <v>413</v>
      </c>
      <c r="F5464" s="9" t="n">
        <v>1896.03</v>
      </c>
    </row>
    <row r="5465">
      <c r="A5465" t="n">
        <v>555405</v>
      </c>
      <c r="B5465" s="12" t="n">
        <v>40696</v>
      </c>
      <c r="C5465" t="n">
        <v>17531</v>
      </c>
      <c r="D5465" t="n">
        <v>14</v>
      </c>
      <c r="E5465" t="n">
        <v>136</v>
      </c>
      <c r="F5465" s="9" t="n">
        <v>296.7</v>
      </c>
    </row>
    <row r="5466">
      <c r="A5466" t="n">
        <v>555406</v>
      </c>
      <c r="B5466" s="12" t="n">
        <v>40696</v>
      </c>
      <c r="C5466" t="n">
        <v>17231</v>
      </c>
      <c r="D5466" t="n">
        <v>54</v>
      </c>
      <c r="E5466" t="n">
        <v>259</v>
      </c>
      <c r="F5466" s="9" t="n">
        <v>385.19</v>
      </c>
    </row>
    <row r="5467">
      <c r="A5467" t="n">
        <v>555408</v>
      </c>
      <c r="B5467" s="12" t="n">
        <v>40697</v>
      </c>
      <c r="C5467" t="n">
        <v>13294</v>
      </c>
      <c r="D5467" t="n">
        <v>22</v>
      </c>
      <c r="E5467" t="n">
        <v>136</v>
      </c>
      <c r="F5467" s="9" t="n">
        <v>390.09</v>
      </c>
    </row>
    <row r="5468">
      <c r="A5468" t="n">
        <v>555410</v>
      </c>
      <c r="B5468" s="12" t="n">
        <v>40697</v>
      </c>
      <c r="C5468" t="n">
        <v>16239</v>
      </c>
      <c r="D5468" t="n">
        <v>15</v>
      </c>
      <c r="E5468" t="n">
        <v>182</v>
      </c>
      <c r="F5468" s="9" t="n">
        <v>347.9</v>
      </c>
    </row>
    <row r="5469">
      <c r="A5469" t="n">
        <v>555412</v>
      </c>
      <c r="B5469" s="12" t="n">
        <v>40697</v>
      </c>
      <c r="C5469" t="n">
        <v>13069</v>
      </c>
      <c r="D5469" t="n">
        <v>2</v>
      </c>
      <c r="E5469" t="n">
        <v>42</v>
      </c>
      <c r="F5469" s="9" t="n">
        <v>61.3</v>
      </c>
    </row>
    <row r="5470">
      <c r="A5470" t="n">
        <v>555413</v>
      </c>
      <c r="B5470" s="12" t="n">
        <v>40697</v>
      </c>
      <c r="C5470" t="n">
        <v>17994</v>
      </c>
      <c r="D5470" t="n">
        <v>28</v>
      </c>
      <c r="E5470" t="n">
        <v>168</v>
      </c>
      <c r="F5470" s="9" t="n">
        <v>226.98</v>
      </c>
    </row>
    <row r="5471">
      <c r="A5471" t="n">
        <v>555414</v>
      </c>
      <c r="B5471" s="12" t="n">
        <v>40697</v>
      </c>
      <c r="C5471" t="n">
        <v>16230</v>
      </c>
      <c r="D5471" t="n">
        <v>16</v>
      </c>
      <c r="E5471" t="n">
        <v>170</v>
      </c>
      <c r="F5471" s="9" t="n">
        <v>266.1</v>
      </c>
    </row>
    <row r="5472">
      <c r="A5472" t="n">
        <v>555415</v>
      </c>
      <c r="B5472" s="12" t="n">
        <v>40697</v>
      </c>
      <c r="C5472" t="n">
        <v>14500</v>
      </c>
      <c r="D5472" t="n">
        <v>5</v>
      </c>
      <c r="E5472" t="n">
        <v>103</v>
      </c>
      <c r="F5472" s="9" t="n">
        <v>284.85</v>
      </c>
    </row>
    <row r="5473">
      <c r="A5473" t="n">
        <v>555416</v>
      </c>
      <c r="B5473" s="12" t="n">
        <v>40697</v>
      </c>
      <c r="C5473" t="n">
        <v>14408</v>
      </c>
      <c r="D5473" t="n">
        <v>23</v>
      </c>
      <c r="E5473" t="n">
        <v>264</v>
      </c>
      <c r="F5473" s="9" t="n">
        <v>376.15</v>
      </c>
    </row>
    <row r="5474">
      <c r="A5474" t="n">
        <v>555418</v>
      </c>
      <c r="B5474" s="12" t="n">
        <v>40697</v>
      </c>
      <c r="C5474" t="n">
        <v>15498</v>
      </c>
      <c r="D5474" t="n">
        <v>32</v>
      </c>
      <c r="E5474" t="n">
        <v>347</v>
      </c>
      <c r="F5474" s="9" t="n">
        <v>1299.04</v>
      </c>
    </row>
    <row r="5475">
      <c r="A5475" t="n">
        <v>555419</v>
      </c>
      <c r="B5475" s="12" t="n">
        <v>40697</v>
      </c>
      <c r="C5475" t="n">
        <v>15498</v>
      </c>
      <c r="D5475" t="n">
        <v>1</v>
      </c>
      <c r="E5475" t="n">
        <v>2</v>
      </c>
      <c r="F5475" s="9" t="n">
        <v>17</v>
      </c>
    </row>
    <row r="5476">
      <c r="A5476" t="n">
        <v>555420</v>
      </c>
      <c r="B5476" s="12" t="n">
        <v>40697</v>
      </c>
      <c r="C5476" t="n">
        <v>13458</v>
      </c>
      <c r="D5476" t="n">
        <v>25</v>
      </c>
      <c r="E5476" t="n">
        <v>308</v>
      </c>
      <c r="F5476" s="9" t="n">
        <v>630.46</v>
      </c>
    </row>
    <row r="5477">
      <c r="A5477" t="n">
        <v>555471</v>
      </c>
      <c r="B5477" s="12" t="n">
        <v>40697</v>
      </c>
      <c r="C5477" t="n">
        <v>16117</v>
      </c>
      <c r="D5477" t="n">
        <v>30</v>
      </c>
      <c r="E5477" t="n">
        <v>130</v>
      </c>
      <c r="F5477" s="9" t="n">
        <v>232.21</v>
      </c>
    </row>
    <row r="5478">
      <c r="A5478" t="n">
        <v>555472</v>
      </c>
      <c r="B5478" s="12" t="n">
        <v>40697</v>
      </c>
      <c r="C5478" t="n">
        <v>16701</v>
      </c>
      <c r="D5478" t="n">
        <v>8</v>
      </c>
      <c r="E5478" t="n">
        <v>381</v>
      </c>
      <c r="F5478" s="9" t="n">
        <v>303.12</v>
      </c>
    </row>
    <row r="5479">
      <c r="A5479" t="n">
        <v>555473</v>
      </c>
      <c r="B5479" s="12" t="n">
        <v>40697</v>
      </c>
      <c r="C5479" t="n">
        <v>14700</v>
      </c>
      <c r="D5479" t="n">
        <v>36</v>
      </c>
      <c r="E5479" t="n">
        <v>527</v>
      </c>
      <c r="F5479" s="9" t="n">
        <v>819.55</v>
      </c>
    </row>
    <row r="5480">
      <c r="A5480" t="n">
        <v>555476</v>
      </c>
      <c r="B5480" s="12" t="n">
        <v>40697</v>
      </c>
      <c r="C5480" t="n">
        <v>16593</v>
      </c>
      <c r="D5480" t="n">
        <v>20</v>
      </c>
      <c r="E5480" t="n">
        <v>37</v>
      </c>
      <c r="F5480" s="9" t="n">
        <v>185.9</v>
      </c>
    </row>
    <row r="5481">
      <c r="A5481" t="n">
        <v>555478</v>
      </c>
      <c r="B5481" s="12" t="n">
        <v>40697</v>
      </c>
      <c r="C5481" t="n">
        <v>13777</v>
      </c>
      <c r="D5481" t="n">
        <v>1</v>
      </c>
      <c r="E5481" t="n">
        <v>336</v>
      </c>
      <c r="F5481" s="9" t="n">
        <v>1139.04</v>
      </c>
    </row>
    <row r="5482">
      <c r="A5482" t="n">
        <v>555479</v>
      </c>
      <c r="B5482" s="12" t="n">
        <v>40697</v>
      </c>
      <c r="C5482" t="n">
        <v>15189</v>
      </c>
      <c r="D5482" t="n">
        <v>4</v>
      </c>
      <c r="E5482" t="n">
        <v>102</v>
      </c>
      <c r="F5482" s="9" t="n">
        <v>229.26</v>
      </c>
    </row>
    <row r="5483">
      <c r="A5483" t="n">
        <v>555485</v>
      </c>
      <c r="B5483" s="12" t="n">
        <v>40697</v>
      </c>
      <c r="C5483" t="n">
        <v>17722</v>
      </c>
      <c r="D5483" t="n">
        <v>19</v>
      </c>
      <c r="E5483" t="n">
        <v>90</v>
      </c>
      <c r="F5483" s="9" t="n">
        <v>357.3</v>
      </c>
    </row>
    <row r="5484">
      <c r="A5484" t="n">
        <v>555486</v>
      </c>
      <c r="B5484" s="12" t="n">
        <v>40697</v>
      </c>
      <c r="C5484" t="n">
        <v>13248</v>
      </c>
      <c r="D5484" t="n">
        <v>21</v>
      </c>
      <c r="E5484" t="n">
        <v>251</v>
      </c>
      <c r="F5484" s="9" t="n">
        <v>387.47</v>
      </c>
    </row>
    <row r="5485">
      <c r="A5485" t="n">
        <v>555488</v>
      </c>
      <c r="B5485" s="12" t="n">
        <v>40697</v>
      </c>
      <c r="C5485" t="n">
        <v>16942</v>
      </c>
      <c r="D5485" t="n">
        <v>51</v>
      </c>
      <c r="E5485" t="n">
        <v>107</v>
      </c>
      <c r="F5485" s="9" t="n">
        <v>330.28</v>
      </c>
    </row>
    <row r="5486">
      <c r="A5486" t="n">
        <v>555489</v>
      </c>
      <c r="B5486" s="12" t="n">
        <v>40697</v>
      </c>
      <c r="C5486" t="n">
        <v>17949</v>
      </c>
      <c r="D5486" t="n">
        <v>1</v>
      </c>
      <c r="E5486" t="n">
        <v>360</v>
      </c>
      <c r="F5486" s="9" t="n">
        <v>259.2</v>
      </c>
    </row>
    <row r="5487">
      <c r="A5487" t="n">
        <v>555490</v>
      </c>
      <c r="B5487" s="12" t="n">
        <v>40697</v>
      </c>
      <c r="C5487" t="n">
        <v>17949</v>
      </c>
      <c r="D5487" t="n">
        <v>1</v>
      </c>
      <c r="E5487" t="n">
        <v>120</v>
      </c>
      <c r="F5487" s="9" t="n">
        <v>1314</v>
      </c>
    </row>
    <row r="5488">
      <c r="A5488" t="n">
        <v>555491</v>
      </c>
      <c r="B5488" s="12" t="n">
        <v>40697</v>
      </c>
      <c r="C5488" t="n">
        <v>16525</v>
      </c>
      <c r="D5488" t="n">
        <v>4</v>
      </c>
      <c r="E5488" t="n">
        <v>104</v>
      </c>
      <c r="F5488" s="9" t="n">
        <v>333</v>
      </c>
    </row>
    <row r="5489">
      <c r="A5489" t="n">
        <v>555492</v>
      </c>
      <c r="B5489" s="12" t="n">
        <v>40697</v>
      </c>
      <c r="C5489" t="n">
        <v>16967</v>
      </c>
      <c r="D5489" t="n">
        <v>21</v>
      </c>
      <c r="E5489" t="n">
        <v>333</v>
      </c>
      <c r="F5489" s="9" t="n">
        <v>319.02</v>
      </c>
    </row>
    <row r="5490">
      <c r="A5490" t="n">
        <v>555493</v>
      </c>
      <c r="B5490" s="12" t="n">
        <v>40697</v>
      </c>
      <c r="C5490" t="n">
        <v>13695</v>
      </c>
      <c r="D5490" t="n">
        <v>10</v>
      </c>
      <c r="E5490" t="n">
        <v>228</v>
      </c>
      <c r="F5490" s="9" t="n">
        <v>340.44</v>
      </c>
    </row>
    <row r="5491">
      <c r="A5491" t="n">
        <v>555494</v>
      </c>
      <c r="B5491" s="12" t="n">
        <v>40697</v>
      </c>
      <c r="C5491" t="n">
        <v>15737</v>
      </c>
      <c r="D5491" t="n">
        <v>12</v>
      </c>
      <c r="E5491" t="n">
        <v>79</v>
      </c>
      <c r="F5491" s="9" t="n">
        <v>204.85</v>
      </c>
    </row>
    <row r="5492">
      <c r="A5492" t="n">
        <v>555495</v>
      </c>
      <c r="B5492" s="12" t="n">
        <v>40697</v>
      </c>
      <c r="C5492" t="n">
        <v>17068</v>
      </c>
      <c r="D5492" t="n">
        <v>15</v>
      </c>
      <c r="E5492" t="n">
        <v>137</v>
      </c>
      <c r="F5492" s="9" t="n">
        <v>312.75</v>
      </c>
    </row>
    <row r="5493">
      <c r="A5493" t="n">
        <v>555496</v>
      </c>
      <c r="B5493" s="12" t="n">
        <v>40697</v>
      </c>
      <c r="C5493" t="n">
        <v>15405</v>
      </c>
      <c r="D5493" t="n">
        <v>8</v>
      </c>
      <c r="E5493" t="n">
        <v>193</v>
      </c>
      <c r="F5493" s="9" t="n">
        <v>349.1</v>
      </c>
    </row>
    <row r="5494">
      <c r="A5494" t="n">
        <v>555497</v>
      </c>
      <c r="B5494" s="12" t="n">
        <v>40697</v>
      </c>
      <c r="C5494" t="n">
        <v>16659</v>
      </c>
      <c r="D5494" t="n">
        <v>2</v>
      </c>
      <c r="E5494" t="n">
        <v>72</v>
      </c>
      <c r="F5494" s="9" t="n">
        <v>39.12</v>
      </c>
    </row>
    <row r="5495">
      <c r="A5495" t="n">
        <v>555498</v>
      </c>
      <c r="B5495" s="12" t="n">
        <v>40697</v>
      </c>
      <c r="C5495" t="n">
        <v>13885</v>
      </c>
      <c r="D5495" t="n">
        <v>5</v>
      </c>
      <c r="E5495" t="n">
        <v>23</v>
      </c>
      <c r="F5495" s="9" t="n">
        <v>107.65</v>
      </c>
    </row>
    <row r="5496">
      <c r="A5496" t="n">
        <v>555499</v>
      </c>
      <c r="B5496" s="12" t="n">
        <v>40697</v>
      </c>
      <c r="C5496" t="n">
        <v>15812</v>
      </c>
      <c r="D5496" t="n">
        <v>27</v>
      </c>
      <c r="E5496" t="n">
        <v>147</v>
      </c>
      <c r="F5496" s="9" t="n">
        <v>289.46</v>
      </c>
    </row>
    <row r="5497">
      <c r="A5497" t="n">
        <v>555500</v>
      </c>
      <c r="B5497" s="12" t="n">
        <v>40697</v>
      </c>
      <c r="C5497" t="n">
        <v>15508</v>
      </c>
      <c r="D5497" t="n">
        <v>23</v>
      </c>
      <c r="E5497" t="n">
        <v>49</v>
      </c>
      <c r="F5497" s="9" t="n">
        <v>114.68</v>
      </c>
    </row>
    <row r="5498">
      <c r="A5498" t="n">
        <v>555501</v>
      </c>
      <c r="B5498" s="12" t="n">
        <v>40697</v>
      </c>
      <c r="C5498" t="n">
        <v>15508</v>
      </c>
      <c r="D5498" t="n">
        <v>14</v>
      </c>
      <c r="E5498" t="n">
        <v>90</v>
      </c>
      <c r="F5498" s="9" t="n">
        <v>241.48</v>
      </c>
    </row>
    <row r="5499">
      <c r="A5499" t="n">
        <v>555504</v>
      </c>
      <c r="B5499" s="12" t="n">
        <v>40697</v>
      </c>
      <c r="C5499" t="n">
        <v>15508</v>
      </c>
      <c r="D5499" t="n">
        <v>1</v>
      </c>
      <c r="E5499" t="n">
        <v>4</v>
      </c>
      <c r="F5499" s="9" t="n">
        <v>15</v>
      </c>
    </row>
    <row r="5500">
      <c r="A5500" t="n">
        <v>555507</v>
      </c>
      <c r="B5500" s="12" t="n">
        <v>40697</v>
      </c>
      <c r="C5500" t="n">
        <v>16186</v>
      </c>
      <c r="D5500" t="n">
        <v>16</v>
      </c>
      <c r="E5500" t="n">
        <v>218</v>
      </c>
      <c r="F5500" s="9" t="n">
        <v>300.14</v>
      </c>
    </row>
    <row r="5501">
      <c r="A5501" t="n">
        <v>555508</v>
      </c>
      <c r="B5501" s="12" t="n">
        <v>40697</v>
      </c>
      <c r="C5501" t="n">
        <v>16880</v>
      </c>
      <c r="D5501" t="n">
        <v>28</v>
      </c>
      <c r="E5501" t="n">
        <v>168</v>
      </c>
      <c r="F5501" s="9" t="n">
        <v>269.88</v>
      </c>
    </row>
    <row r="5502">
      <c r="A5502" t="n">
        <v>555509</v>
      </c>
      <c r="B5502" s="12" t="n">
        <v>40697</v>
      </c>
      <c r="C5502" t="n">
        <v>13435</v>
      </c>
      <c r="D5502" t="n">
        <v>21</v>
      </c>
      <c r="E5502" t="n">
        <v>410</v>
      </c>
      <c r="F5502" s="9" t="n">
        <v>443.72</v>
      </c>
    </row>
    <row r="5503">
      <c r="A5503" t="n">
        <v>555511</v>
      </c>
      <c r="B5503" s="12" t="n">
        <v>40699</v>
      </c>
      <c r="C5503" t="n">
        <v>17708</v>
      </c>
      <c r="D5503" t="n">
        <v>9</v>
      </c>
      <c r="E5503" t="n">
        <v>58</v>
      </c>
      <c r="F5503" s="9" t="n">
        <v>156.48</v>
      </c>
    </row>
    <row r="5504">
      <c r="A5504" t="n">
        <v>555512</v>
      </c>
      <c r="B5504" s="12" t="n">
        <v>40699</v>
      </c>
      <c r="C5504" t="n">
        <v>18198</v>
      </c>
      <c r="D5504" t="n">
        <v>2</v>
      </c>
      <c r="E5504" t="n">
        <v>296</v>
      </c>
      <c r="F5504" s="9" t="n">
        <v>325.68</v>
      </c>
    </row>
    <row r="5505">
      <c r="A5505" t="n">
        <v>555513</v>
      </c>
      <c r="B5505" s="12" t="n">
        <v>40699</v>
      </c>
      <c r="C5505" t="n">
        <v>12980</v>
      </c>
      <c r="D5505" t="n">
        <v>3</v>
      </c>
      <c r="E5505" t="n">
        <v>114</v>
      </c>
      <c r="F5505" s="9" t="n">
        <v>892.62</v>
      </c>
    </row>
    <row r="5506">
      <c r="A5506" t="n">
        <v>555514</v>
      </c>
      <c r="B5506" s="12" t="n">
        <v>40699</v>
      </c>
      <c r="C5506" t="n">
        <v>17071</v>
      </c>
      <c r="D5506" t="n">
        <v>21</v>
      </c>
      <c r="E5506" t="n">
        <v>102</v>
      </c>
      <c r="F5506" s="9" t="n">
        <v>252.19</v>
      </c>
    </row>
    <row r="5507">
      <c r="A5507" t="n">
        <v>555515</v>
      </c>
      <c r="B5507" s="12" t="n">
        <v>40699</v>
      </c>
      <c r="C5507" t="n">
        <v>17690</v>
      </c>
      <c r="D5507" t="n">
        <v>47</v>
      </c>
      <c r="E5507" t="n">
        <v>231</v>
      </c>
      <c r="F5507" s="9" t="n">
        <v>838.23</v>
      </c>
    </row>
    <row r="5508">
      <c r="A5508" t="n">
        <v>555516</v>
      </c>
      <c r="B5508" s="12" t="n">
        <v>40699</v>
      </c>
      <c r="C5508" t="n">
        <v>17706</v>
      </c>
      <c r="D5508" t="n">
        <v>25</v>
      </c>
      <c r="E5508" t="n">
        <v>100</v>
      </c>
      <c r="F5508" s="9" t="n">
        <v>302.42</v>
      </c>
    </row>
    <row r="5509">
      <c r="A5509" t="n">
        <v>555517</v>
      </c>
      <c r="B5509" s="12" t="n">
        <v>40699</v>
      </c>
      <c r="C5509" t="n">
        <v>13131</v>
      </c>
      <c r="D5509" t="n">
        <v>14</v>
      </c>
      <c r="E5509" t="n">
        <v>128</v>
      </c>
      <c r="F5509" s="9" t="n">
        <v>324.9</v>
      </c>
    </row>
    <row r="5510">
      <c r="A5510" t="n">
        <v>555518</v>
      </c>
      <c r="B5510" s="12" t="n">
        <v>40699</v>
      </c>
      <c r="C5510" t="n">
        <v>14891</v>
      </c>
      <c r="D5510" t="n">
        <v>27</v>
      </c>
      <c r="E5510" t="n">
        <v>434</v>
      </c>
      <c r="F5510" s="9" t="n">
        <v>449.38</v>
      </c>
    </row>
    <row r="5511">
      <c r="A5511" t="n">
        <v>555519</v>
      </c>
      <c r="B5511" s="12" t="n">
        <v>40699</v>
      </c>
      <c r="C5511" t="n">
        <v>16682</v>
      </c>
      <c r="D5511" t="n">
        <v>11</v>
      </c>
      <c r="E5511" t="n">
        <v>514</v>
      </c>
      <c r="F5511" s="9" t="n">
        <v>525.5</v>
      </c>
    </row>
    <row r="5512">
      <c r="A5512" t="n">
        <v>555520</v>
      </c>
      <c r="B5512" s="12" t="n">
        <v>40699</v>
      </c>
      <c r="C5512" t="n">
        <v>15038</v>
      </c>
      <c r="D5512" t="n">
        <v>29</v>
      </c>
      <c r="E5512" t="n">
        <v>32</v>
      </c>
      <c r="F5512" s="9" t="n">
        <v>116.09</v>
      </c>
    </row>
    <row r="5513">
      <c r="A5513" t="n">
        <v>555521</v>
      </c>
      <c r="B5513" s="12" t="n">
        <v>40699</v>
      </c>
      <c r="C5513" t="n">
        <v>13576</v>
      </c>
      <c r="D5513" t="n">
        <v>5</v>
      </c>
      <c r="E5513" t="n">
        <v>147</v>
      </c>
      <c r="F5513" s="9" t="n">
        <v>389.61</v>
      </c>
    </row>
    <row r="5514">
      <c r="A5514" t="n">
        <v>555522</v>
      </c>
      <c r="B5514" s="12" t="n">
        <v>40699</v>
      </c>
      <c r="C5514" t="n">
        <v>15796</v>
      </c>
      <c r="D5514" t="n">
        <v>14</v>
      </c>
      <c r="E5514" t="n">
        <v>105</v>
      </c>
      <c r="F5514" s="9" t="n">
        <v>273.13</v>
      </c>
    </row>
    <row r="5515">
      <c r="A5515" t="n">
        <v>555524</v>
      </c>
      <c r="B5515" s="12" t="n">
        <v>40699</v>
      </c>
      <c r="C5515" t="n">
        <v>16923</v>
      </c>
      <c r="D5515" t="n">
        <v>42</v>
      </c>
      <c r="E5515" t="n">
        <v>220</v>
      </c>
      <c r="F5515" s="9" t="n">
        <v>480.02</v>
      </c>
    </row>
    <row r="5516">
      <c r="A5516" t="n">
        <v>555525</v>
      </c>
      <c r="B5516" s="12" t="n">
        <v>40699</v>
      </c>
      <c r="C5516" t="n">
        <v>14709</v>
      </c>
      <c r="D5516" t="n">
        <v>12</v>
      </c>
      <c r="E5516" t="n">
        <v>136</v>
      </c>
      <c r="F5516" s="9" t="n">
        <v>332.9</v>
      </c>
    </row>
    <row r="5517">
      <c r="A5517" t="n">
        <v>555526</v>
      </c>
      <c r="B5517" s="12" t="n">
        <v>40699</v>
      </c>
      <c r="C5517" t="n">
        <v>14364</v>
      </c>
      <c r="D5517" t="n">
        <v>9</v>
      </c>
      <c r="E5517" t="n">
        <v>352</v>
      </c>
      <c r="F5517" s="9" t="n">
        <v>645.3</v>
      </c>
    </row>
    <row r="5518">
      <c r="A5518" t="n">
        <v>555527</v>
      </c>
      <c r="B5518" s="12" t="n">
        <v>40699</v>
      </c>
      <c r="C5518" t="n">
        <v>14364</v>
      </c>
      <c r="D5518" t="n">
        <v>4</v>
      </c>
      <c r="E5518" t="n">
        <v>73</v>
      </c>
      <c r="F5518" s="9" t="n">
        <v>399.35</v>
      </c>
    </row>
    <row r="5519">
      <c r="A5519" t="n">
        <v>555528</v>
      </c>
      <c r="B5519" s="12" t="n">
        <v>40699</v>
      </c>
      <c r="C5519" t="n">
        <v>15694</v>
      </c>
      <c r="D5519" t="n">
        <v>3</v>
      </c>
      <c r="E5519" t="n">
        <v>104</v>
      </c>
      <c r="F5519" s="9" t="n">
        <v>324.72</v>
      </c>
    </row>
    <row r="5520">
      <c r="A5520" t="n">
        <v>555530</v>
      </c>
      <c r="B5520" s="12" t="n">
        <v>40699</v>
      </c>
      <c r="C5520" t="n">
        <v>16923</v>
      </c>
      <c r="D5520" t="n">
        <v>1</v>
      </c>
      <c r="E5520" t="n">
        <v>24</v>
      </c>
      <c r="F5520" s="9" t="n">
        <v>61.2</v>
      </c>
    </row>
    <row r="5521">
      <c r="A5521" t="n">
        <v>555533</v>
      </c>
      <c r="B5521" s="12" t="n">
        <v>40699</v>
      </c>
      <c r="C5521" t="n">
        <v>15722</v>
      </c>
      <c r="D5521" t="n">
        <v>21</v>
      </c>
      <c r="E5521" t="n">
        <v>183</v>
      </c>
      <c r="F5521" s="9" t="n">
        <v>435.25</v>
      </c>
    </row>
    <row r="5522">
      <c r="A5522" t="n">
        <v>555534</v>
      </c>
      <c r="B5522" s="12" t="n">
        <v>40699</v>
      </c>
      <c r="C5522" t="n">
        <v>14682</v>
      </c>
      <c r="D5522" t="n">
        <v>1</v>
      </c>
      <c r="E5522" t="n">
        <v>48</v>
      </c>
      <c r="F5522" s="9" t="n">
        <v>31.2</v>
      </c>
    </row>
    <row r="5523">
      <c r="A5523" t="n">
        <v>555535</v>
      </c>
      <c r="B5523" s="12" t="n">
        <v>40699</v>
      </c>
      <c r="C5523" t="n">
        <v>16458</v>
      </c>
      <c r="D5523" t="n">
        <v>10</v>
      </c>
      <c r="E5523" t="n">
        <v>112</v>
      </c>
      <c r="F5523" s="9" t="n">
        <v>166.3</v>
      </c>
    </row>
    <row r="5524">
      <c r="A5524" t="n">
        <v>555536</v>
      </c>
      <c r="B5524" s="12" t="n">
        <v>40699</v>
      </c>
      <c r="C5524" t="n">
        <v>17675</v>
      </c>
      <c r="D5524" t="n">
        <v>11</v>
      </c>
      <c r="E5524" t="n">
        <v>86</v>
      </c>
      <c r="F5524" s="9" t="n">
        <v>239.46</v>
      </c>
    </row>
    <row r="5525">
      <c r="A5525" t="n">
        <v>555537</v>
      </c>
      <c r="B5525" s="12" t="n">
        <v>40699</v>
      </c>
      <c r="C5525" t="n">
        <v>15453</v>
      </c>
      <c r="D5525" t="n">
        <v>39</v>
      </c>
      <c r="E5525" t="n">
        <v>95</v>
      </c>
      <c r="F5525" s="9" t="n">
        <v>194.34</v>
      </c>
    </row>
    <row r="5526">
      <c r="A5526" t="n">
        <v>555538</v>
      </c>
      <c r="B5526" s="12" t="n">
        <v>40699</v>
      </c>
      <c r="C5526" t="n">
        <v>14512</v>
      </c>
      <c r="D5526" t="n">
        <v>9</v>
      </c>
      <c r="E5526" t="n">
        <v>72</v>
      </c>
      <c r="F5526" s="9" t="n">
        <v>148.96</v>
      </c>
    </row>
    <row r="5527">
      <c r="A5527" t="n">
        <v>555539</v>
      </c>
      <c r="B5527" s="12" t="n">
        <v>40699</v>
      </c>
      <c r="C5527" t="n">
        <v>14472</v>
      </c>
      <c r="D5527" t="n">
        <v>26</v>
      </c>
      <c r="E5527" t="n">
        <v>117</v>
      </c>
      <c r="F5527" s="9" t="n">
        <v>201.45</v>
      </c>
    </row>
    <row r="5528">
      <c r="A5528" t="n">
        <v>555540</v>
      </c>
      <c r="B5528" s="12" t="n">
        <v>40699</v>
      </c>
      <c r="C5528" t="n">
        <v>13668</v>
      </c>
      <c r="D5528" t="n">
        <v>29</v>
      </c>
      <c r="E5528" t="n">
        <v>160</v>
      </c>
      <c r="F5528" s="9" t="n">
        <v>302.81</v>
      </c>
    </row>
    <row r="5529">
      <c r="A5529" t="n">
        <v>555541</v>
      </c>
      <c r="B5529" s="12" t="n">
        <v>40699</v>
      </c>
      <c r="C5529" t="n">
        <v>16883</v>
      </c>
      <c r="D5529" t="n">
        <v>20</v>
      </c>
      <c r="E5529" t="n">
        <v>49</v>
      </c>
      <c r="F5529" s="9" t="n">
        <v>144.45</v>
      </c>
    </row>
    <row r="5530">
      <c r="A5530" t="n">
        <v>555543</v>
      </c>
      <c r="B5530" s="12" t="n">
        <v>40699</v>
      </c>
      <c r="C5530" t="n">
        <v>13089</v>
      </c>
      <c r="D5530" t="n">
        <v>13</v>
      </c>
      <c r="E5530" t="n">
        <v>324</v>
      </c>
      <c r="F5530" s="9" t="n">
        <v>627.04</v>
      </c>
    </row>
    <row r="5531">
      <c r="A5531" t="n">
        <v>555544</v>
      </c>
      <c r="B5531" s="12" t="n">
        <v>40699</v>
      </c>
      <c r="C5531" t="n">
        <v>14621</v>
      </c>
      <c r="D5531" t="n">
        <v>17</v>
      </c>
      <c r="E5531" t="n">
        <v>152</v>
      </c>
      <c r="F5531" s="9" t="n">
        <v>330.61</v>
      </c>
    </row>
    <row r="5532">
      <c r="A5532" t="n">
        <v>555545</v>
      </c>
      <c r="B5532" s="12" t="n">
        <v>40699</v>
      </c>
      <c r="C5532" t="n">
        <v>17735</v>
      </c>
      <c r="D5532" t="n">
        <v>50</v>
      </c>
      <c r="E5532" t="n">
        <v>581</v>
      </c>
      <c r="F5532" s="9" t="n">
        <v>873.85</v>
      </c>
    </row>
    <row r="5533">
      <c r="A5533" t="n">
        <v>555546</v>
      </c>
      <c r="B5533" s="12" t="n">
        <v>40699</v>
      </c>
      <c r="C5533" t="n">
        <v>17735</v>
      </c>
      <c r="D5533" t="n">
        <v>13</v>
      </c>
      <c r="E5533" t="n">
        <v>118</v>
      </c>
      <c r="F5533" s="9" t="n">
        <v>228.3</v>
      </c>
    </row>
    <row r="5534">
      <c r="A5534" t="n">
        <v>555548</v>
      </c>
      <c r="B5534" s="12" t="n">
        <v>40699</v>
      </c>
      <c r="C5534" t="n">
        <v>17811</v>
      </c>
      <c r="D5534" t="n">
        <v>9</v>
      </c>
      <c r="E5534" t="n">
        <v>99</v>
      </c>
      <c r="F5534" s="9" t="n">
        <v>147.05</v>
      </c>
    </row>
    <row r="5535">
      <c r="A5535" t="n">
        <v>555549</v>
      </c>
      <c r="B5535" s="12" t="n">
        <v>40699</v>
      </c>
      <c r="C5535" t="n">
        <v>13637</v>
      </c>
      <c r="D5535" t="n">
        <v>29</v>
      </c>
      <c r="E5535" t="n">
        <v>139</v>
      </c>
      <c r="F5535" s="9" t="n">
        <v>262.25</v>
      </c>
    </row>
    <row r="5536">
      <c r="A5536" t="n">
        <v>555550</v>
      </c>
      <c r="B5536" s="12" t="n">
        <v>40699</v>
      </c>
      <c r="C5536" t="n">
        <v>15245</v>
      </c>
      <c r="D5536" t="n">
        <v>16</v>
      </c>
      <c r="E5536" t="n">
        <v>408</v>
      </c>
      <c r="F5536" s="9" t="n">
        <v>486.24</v>
      </c>
    </row>
    <row r="5537">
      <c r="A5537" t="n">
        <v>555551</v>
      </c>
      <c r="B5537" s="12" t="n">
        <v>40699</v>
      </c>
      <c r="C5537" t="n">
        <v>14696</v>
      </c>
      <c r="D5537" t="n">
        <v>16</v>
      </c>
      <c r="E5537" t="n">
        <v>185</v>
      </c>
      <c r="F5537" s="9" t="n">
        <v>298.79</v>
      </c>
    </row>
    <row r="5538">
      <c r="A5538" t="n">
        <v>555552</v>
      </c>
      <c r="B5538" s="12" t="n">
        <v>40699</v>
      </c>
      <c r="C5538" t="n">
        <v>13610</v>
      </c>
      <c r="D5538" t="n">
        <v>28</v>
      </c>
      <c r="E5538" t="n">
        <v>68</v>
      </c>
      <c r="F5538" s="9" t="n">
        <v>121.7</v>
      </c>
    </row>
    <row r="5539">
      <c r="A5539" t="n">
        <v>555554</v>
      </c>
      <c r="B5539" s="12" t="n">
        <v>40699</v>
      </c>
      <c r="C5539" t="n">
        <v>13742</v>
      </c>
      <c r="D5539" t="n">
        <v>13</v>
      </c>
      <c r="E5539" t="n">
        <v>54</v>
      </c>
      <c r="F5539" s="9" t="n">
        <v>319</v>
      </c>
    </row>
    <row r="5540">
      <c r="A5540" t="n">
        <v>555555</v>
      </c>
      <c r="B5540" s="12" t="n">
        <v>40699</v>
      </c>
      <c r="C5540" t="n">
        <v>16963</v>
      </c>
      <c r="D5540" t="n">
        <v>7</v>
      </c>
      <c r="E5540" t="n">
        <v>35</v>
      </c>
      <c r="F5540" s="9" t="n">
        <v>110.55</v>
      </c>
    </row>
    <row r="5541">
      <c r="A5541" t="n">
        <v>555556</v>
      </c>
      <c r="B5541" s="12" t="n">
        <v>40699</v>
      </c>
      <c r="C5541" t="n">
        <v>15704</v>
      </c>
      <c r="D5541" t="n">
        <v>27</v>
      </c>
      <c r="E5541" t="n">
        <v>255</v>
      </c>
      <c r="F5541" s="9" t="n">
        <v>568.47</v>
      </c>
    </row>
    <row r="5542">
      <c r="A5542" t="n">
        <v>555557</v>
      </c>
      <c r="B5542" s="12" t="n">
        <v>40699</v>
      </c>
      <c r="C5542" t="n">
        <v>13682</v>
      </c>
      <c r="D5542" t="n">
        <v>3</v>
      </c>
      <c r="E5542" t="n">
        <v>10</v>
      </c>
      <c r="F5542" s="9" t="n">
        <v>59.5</v>
      </c>
    </row>
    <row r="5543">
      <c r="A5543" t="n">
        <v>555558</v>
      </c>
      <c r="B5543" s="12" t="n">
        <v>40699</v>
      </c>
      <c r="C5543" t="n">
        <v>14159</v>
      </c>
      <c r="D5543" t="n">
        <v>102</v>
      </c>
      <c r="E5543" t="n">
        <v>425</v>
      </c>
      <c r="F5543" s="9" t="n">
        <v>455.93</v>
      </c>
    </row>
    <row r="5544">
      <c r="A5544" t="n">
        <v>555559</v>
      </c>
      <c r="B5544" s="12" t="n">
        <v>40699</v>
      </c>
      <c r="C5544" t="n">
        <v>13862</v>
      </c>
      <c r="D5544" t="n">
        <v>20</v>
      </c>
      <c r="E5544" t="n">
        <v>206</v>
      </c>
      <c r="F5544" s="9" t="n">
        <v>300.2</v>
      </c>
    </row>
    <row r="5545">
      <c r="A5545" t="n">
        <v>555560</v>
      </c>
      <c r="B5545" s="12" t="n">
        <v>40699</v>
      </c>
      <c r="C5545" t="n">
        <v>17346</v>
      </c>
      <c r="D5545" t="n">
        <v>40</v>
      </c>
      <c r="E5545" t="n">
        <v>165</v>
      </c>
      <c r="F5545" s="9" t="n">
        <v>146.15</v>
      </c>
    </row>
    <row r="5546">
      <c r="A5546" t="n">
        <v>555561</v>
      </c>
      <c r="B5546" s="12" t="n">
        <v>40699</v>
      </c>
      <c r="C5546" t="n">
        <v>16654</v>
      </c>
      <c r="D5546" t="n">
        <v>1</v>
      </c>
      <c r="E5546" t="n">
        <v>12</v>
      </c>
      <c r="F5546" s="9" t="n">
        <v>35.4</v>
      </c>
    </row>
    <row r="5547">
      <c r="A5547" t="n">
        <v>555562</v>
      </c>
      <c r="B5547" s="12" t="n">
        <v>40699</v>
      </c>
      <c r="C5547" t="n">
        <v>17841</v>
      </c>
      <c r="D5547" t="n">
        <v>75</v>
      </c>
      <c r="E5547" t="n">
        <v>198</v>
      </c>
      <c r="F5547" s="9" t="n">
        <v>371.51</v>
      </c>
    </row>
    <row r="5548">
      <c r="A5548" t="n">
        <v>555564</v>
      </c>
      <c r="B5548" s="12" t="n">
        <v>40699</v>
      </c>
      <c r="C5548" t="n">
        <v>15005</v>
      </c>
      <c r="D5548" t="n">
        <v>48</v>
      </c>
      <c r="E5548" t="n">
        <v>269</v>
      </c>
      <c r="F5548" s="9" t="n">
        <v>287.82</v>
      </c>
    </row>
    <row r="5549">
      <c r="A5549" t="n">
        <v>555565</v>
      </c>
      <c r="B5549" s="12" t="n">
        <v>40699</v>
      </c>
      <c r="C5549" t="n">
        <v>15298</v>
      </c>
      <c r="D5549" t="n">
        <v>33</v>
      </c>
      <c r="E5549" t="n">
        <v>354</v>
      </c>
      <c r="F5549" s="9" t="n">
        <v>538.76</v>
      </c>
    </row>
    <row r="5550">
      <c r="A5550" t="n">
        <v>555566</v>
      </c>
      <c r="B5550" s="12" t="n">
        <v>40699</v>
      </c>
      <c r="C5550" t="n">
        <v>14659</v>
      </c>
      <c r="D5550" t="n">
        <v>25</v>
      </c>
      <c r="E5550" t="n">
        <v>91</v>
      </c>
      <c r="F5550" s="9" t="n">
        <v>216.63</v>
      </c>
    </row>
    <row r="5551">
      <c r="A5551" t="n">
        <v>555567</v>
      </c>
      <c r="B5551" s="12" t="n">
        <v>40699</v>
      </c>
      <c r="C5551" t="n">
        <v>17050</v>
      </c>
      <c r="D5551" t="n">
        <v>42</v>
      </c>
      <c r="E5551" t="n">
        <v>306</v>
      </c>
      <c r="F5551" s="9" t="n">
        <v>459.75</v>
      </c>
    </row>
    <row r="5552">
      <c r="A5552" t="n">
        <v>555568</v>
      </c>
      <c r="B5552" s="12" t="n">
        <v>40699</v>
      </c>
      <c r="C5552" t="n">
        <v>17589</v>
      </c>
      <c r="D5552" t="n">
        <v>55</v>
      </c>
      <c r="E5552" t="n">
        <v>372</v>
      </c>
      <c r="F5552" s="9" t="n">
        <v>620.65</v>
      </c>
    </row>
    <row r="5553">
      <c r="A5553" t="n">
        <v>555570</v>
      </c>
      <c r="B5553" s="12" t="n">
        <v>40699</v>
      </c>
      <c r="C5553" t="n">
        <v>15152</v>
      </c>
      <c r="D5553" t="n">
        <v>43</v>
      </c>
      <c r="E5553" t="n">
        <v>429</v>
      </c>
      <c r="F5553" s="9" t="n">
        <v>756.1</v>
      </c>
    </row>
    <row r="5554">
      <c r="A5554" t="n">
        <v>555571</v>
      </c>
      <c r="B5554" s="12" t="n">
        <v>40699</v>
      </c>
      <c r="C5554" t="n">
        <v>15462</v>
      </c>
      <c r="D5554" t="n">
        <v>5</v>
      </c>
      <c r="E5554" t="n">
        <v>76</v>
      </c>
      <c r="F5554" s="9" t="n">
        <v>105</v>
      </c>
    </row>
    <row r="5555">
      <c r="A5555" t="n">
        <v>555573</v>
      </c>
      <c r="B5555" s="12" t="n">
        <v>40699</v>
      </c>
      <c r="C5555" t="n">
        <v>15349</v>
      </c>
      <c r="D5555" t="n">
        <v>59</v>
      </c>
      <c r="E5555" t="n">
        <v>244</v>
      </c>
      <c r="F5555" s="9" t="n">
        <v>356.21</v>
      </c>
    </row>
    <row r="5556">
      <c r="A5556" t="n">
        <v>555575</v>
      </c>
      <c r="B5556" s="12" t="n">
        <v>40699</v>
      </c>
      <c r="C5556" t="n">
        <v>14466</v>
      </c>
      <c r="D5556" t="n">
        <v>10</v>
      </c>
      <c r="E5556" t="n">
        <v>143</v>
      </c>
      <c r="F5556" s="9" t="n">
        <v>310.05</v>
      </c>
    </row>
    <row r="5557">
      <c r="A5557" t="n">
        <v>555576</v>
      </c>
      <c r="B5557" s="12" t="n">
        <v>40699</v>
      </c>
      <c r="C5557" t="n">
        <v>13410</v>
      </c>
      <c r="D5557" t="n">
        <v>2</v>
      </c>
      <c r="E5557" t="n">
        <v>72</v>
      </c>
      <c r="F5557" s="9" t="n">
        <v>140.4</v>
      </c>
    </row>
    <row r="5558">
      <c r="A5558" t="n">
        <v>555577</v>
      </c>
      <c r="B5558" s="12" t="n">
        <v>40699</v>
      </c>
      <c r="C5558" t="n">
        <v>15301</v>
      </c>
      <c r="D5558" t="n">
        <v>29</v>
      </c>
      <c r="E5558" t="n">
        <v>241</v>
      </c>
      <c r="F5558" s="9" t="n">
        <v>557.85</v>
      </c>
    </row>
    <row r="5559">
      <c r="A5559" t="n">
        <v>555578</v>
      </c>
      <c r="B5559" s="12" t="n">
        <v>40699</v>
      </c>
      <c r="C5559" t="n">
        <v>15301</v>
      </c>
      <c r="D5559" t="n">
        <v>4</v>
      </c>
      <c r="E5559" t="n">
        <v>66</v>
      </c>
      <c r="F5559" s="9" t="n">
        <v>114.06</v>
      </c>
    </row>
    <row r="5560">
      <c r="A5560" t="n">
        <v>555579</v>
      </c>
      <c r="B5560" s="12" t="n">
        <v>40699</v>
      </c>
      <c r="C5560" t="n">
        <v>13983</v>
      </c>
      <c r="D5560" t="n">
        <v>5</v>
      </c>
      <c r="E5560" t="n">
        <v>94</v>
      </c>
      <c r="F5560" s="9" t="n">
        <v>125.19</v>
      </c>
    </row>
    <row r="5561">
      <c r="A5561" t="n">
        <v>555580</v>
      </c>
      <c r="B5561" s="12" t="n">
        <v>40699</v>
      </c>
      <c r="C5561" t="n">
        <v>13983</v>
      </c>
      <c r="D5561" t="n">
        <v>1</v>
      </c>
      <c r="E5561" t="n">
        <v>25</v>
      </c>
      <c r="F5561" s="9" t="n">
        <v>10.5</v>
      </c>
    </row>
    <row r="5562">
      <c r="A5562" t="n">
        <v>555581</v>
      </c>
      <c r="B5562" s="12" t="n">
        <v>40700</v>
      </c>
      <c r="C5562" t="n">
        <v>13865</v>
      </c>
      <c r="D5562" t="n">
        <v>10</v>
      </c>
      <c r="E5562" t="n">
        <v>58</v>
      </c>
      <c r="F5562" s="9" t="n">
        <v>159.22</v>
      </c>
    </row>
    <row r="5563">
      <c r="A5563" t="n">
        <v>555582</v>
      </c>
      <c r="B5563" s="12" t="n">
        <v>40700</v>
      </c>
      <c r="C5563" t="n">
        <v>14312</v>
      </c>
      <c r="D5563" t="n">
        <v>16</v>
      </c>
      <c r="E5563" t="n">
        <v>145</v>
      </c>
      <c r="F5563" s="9" t="n">
        <v>260.57</v>
      </c>
    </row>
    <row r="5564">
      <c r="A5564" t="n">
        <v>555583</v>
      </c>
      <c r="B5564" s="12" t="n">
        <v>40700</v>
      </c>
      <c r="C5564" t="n">
        <v>13534</v>
      </c>
      <c r="D5564" t="n">
        <v>17</v>
      </c>
      <c r="E5564" t="n">
        <v>178</v>
      </c>
      <c r="F5564" s="9" t="n">
        <v>304.28</v>
      </c>
    </row>
    <row r="5565">
      <c r="A5565" t="n">
        <v>555584</v>
      </c>
      <c r="B5565" s="12" t="n">
        <v>40700</v>
      </c>
      <c r="C5565" t="n">
        <v>16906</v>
      </c>
      <c r="D5565" t="n">
        <v>6</v>
      </c>
      <c r="E5565" t="n">
        <v>118</v>
      </c>
      <c r="F5565" s="9" t="n">
        <v>181.3</v>
      </c>
    </row>
    <row r="5566">
      <c r="A5566" t="n">
        <v>555585</v>
      </c>
      <c r="B5566" s="12" t="n">
        <v>40700</v>
      </c>
      <c r="C5566" t="n">
        <v>16029</v>
      </c>
      <c r="D5566" t="n">
        <v>4</v>
      </c>
      <c r="E5566" t="n">
        <v>324</v>
      </c>
      <c r="F5566" s="9" t="n">
        <v>612</v>
      </c>
    </row>
    <row r="5567">
      <c r="A5567" t="n">
        <v>555586</v>
      </c>
      <c r="B5567" s="12" t="n">
        <v>40700</v>
      </c>
      <c r="C5567" t="n">
        <v>14232</v>
      </c>
      <c r="D5567" t="n">
        <v>14</v>
      </c>
      <c r="E5567" t="n">
        <v>241</v>
      </c>
      <c r="F5567" s="9" t="n">
        <v>310.79</v>
      </c>
    </row>
    <row r="5568">
      <c r="A5568" t="n">
        <v>555587</v>
      </c>
      <c r="B5568" s="12" t="n">
        <v>40700</v>
      </c>
      <c r="C5568" t="n">
        <v>15687</v>
      </c>
      <c r="D5568" t="n">
        <v>14</v>
      </c>
      <c r="E5568" t="n">
        <v>128</v>
      </c>
      <c r="F5568" s="9" t="n">
        <v>277</v>
      </c>
    </row>
    <row r="5569">
      <c r="A5569" t="n">
        <v>555588</v>
      </c>
      <c r="B5569" s="12" t="n">
        <v>40700</v>
      </c>
      <c r="C5569" t="n">
        <v>16849</v>
      </c>
      <c r="D5569" t="n">
        <v>8</v>
      </c>
      <c r="E5569" t="n">
        <v>33</v>
      </c>
      <c r="F5569" s="9" t="n">
        <v>124.57</v>
      </c>
    </row>
    <row r="5570">
      <c r="A5570" t="n">
        <v>555590</v>
      </c>
      <c r="B5570" s="12" t="n">
        <v>40700</v>
      </c>
      <c r="C5570" t="n">
        <v>17690</v>
      </c>
      <c r="D5570" t="n">
        <v>3</v>
      </c>
      <c r="E5570" t="n">
        <v>60</v>
      </c>
      <c r="F5570" s="9" t="n">
        <v>75</v>
      </c>
    </row>
    <row r="5571">
      <c r="A5571" t="n">
        <v>555591</v>
      </c>
      <c r="B5571" s="12" t="n">
        <v>40700</v>
      </c>
      <c r="C5571" t="n">
        <v>15073</v>
      </c>
      <c r="D5571" t="n">
        <v>22</v>
      </c>
      <c r="E5571" t="n">
        <v>214</v>
      </c>
      <c r="F5571" s="9" t="n">
        <v>430.98</v>
      </c>
    </row>
    <row r="5572">
      <c r="A5572" t="n">
        <v>555592</v>
      </c>
      <c r="B5572" s="12" t="n">
        <v>40700</v>
      </c>
      <c r="C5572" t="n">
        <v>14215</v>
      </c>
      <c r="D5572" t="n">
        <v>11</v>
      </c>
      <c r="E5572" t="n">
        <v>132</v>
      </c>
      <c r="F5572" s="9" t="n">
        <v>176.16</v>
      </c>
    </row>
    <row r="5573">
      <c r="A5573" t="n">
        <v>555593</v>
      </c>
      <c r="B5573" s="12" t="n">
        <v>40700</v>
      </c>
      <c r="C5573" t="n">
        <v>16298</v>
      </c>
      <c r="D5573" t="n">
        <v>7</v>
      </c>
      <c r="E5573" t="n">
        <v>50</v>
      </c>
      <c r="F5573" s="9" t="n">
        <v>114.3</v>
      </c>
    </row>
    <row r="5574">
      <c r="A5574" t="n">
        <v>555594</v>
      </c>
      <c r="B5574" s="12" t="n">
        <v>40700</v>
      </c>
      <c r="C5574" t="n">
        <v>13880</v>
      </c>
      <c r="D5574" t="n">
        <v>17</v>
      </c>
      <c r="E5574" t="n">
        <v>122</v>
      </c>
      <c r="F5574" s="9" t="n">
        <v>312.94</v>
      </c>
    </row>
    <row r="5575">
      <c r="A5575" t="n">
        <v>555601</v>
      </c>
      <c r="B5575" s="12" t="n">
        <v>40700</v>
      </c>
      <c r="C5575" t="n">
        <v>15852</v>
      </c>
      <c r="D5575" t="n">
        <v>1</v>
      </c>
      <c r="E5575" t="n">
        <v>10</v>
      </c>
      <c r="F5575" s="9" t="n">
        <v>57.5</v>
      </c>
    </row>
    <row r="5576">
      <c r="A5576" t="n">
        <v>555602</v>
      </c>
      <c r="B5576" s="12" t="n">
        <v>40700</v>
      </c>
      <c r="C5576" t="n">
        <v>16235</v>
      </c>
      <c r="D5576" t="n">
        <v>17</v>
      </c>
      <c r="E5576" t="n">
        <v>145</v>
      </c>
      <c r="F5576" s="9" t="n">
        <v>320.83</v>
      </c>
    </row>
    <row r="5577">
      <c r="A5577" t="n">
        <v>555603</v>
      </c>
      <c r="B5577" s="12" t="n">
        <v>40700</v>
      </c>
      <c r="C5577" t="n">
        <v>16209</v>
      </c>
      <c r="D5577" t="n">
        <v>17</v>
      </c>
      <c r="E5577" t="n">
        <v>273</v>
      </c>
      <c r="F5577" s="9" t="n">
        <v>262.11</v>
      </c>
    </row>
    <row r="5578">
      <c r="A5578" t="n">
        <v>555604</v>
      </c>
      <c r="B5578" s="12" t="n">
        <v>40700</v>
      </c>
      <c r="C5578" t="n">
        <v>16612</v>
      </c>
      <c r="D5578" t="n">
        <v>24</v>
      </c>
      <c r="E5578" t="n">
        <v>197</v>
      </c>
      <c r="F5578" s="9" t="n">
        <v>428.85</v>
      </c>
    </row>
    <row r="5579">
      <c r="A5579" t="n">
        <v>555620</v>
      </c>
      <c r="B5579" s="12" t="n">
        <v>40700</v>
      </c>
      <c r="C5579" t="n">
        <v>12748</v>
      </c>
      <c r="D5579" t="n">
        <v>1</v>
      </c>
      <c r="E5579" t="n">
        <v>20</v>
      </c>
      <c r="F5579" s="9" t="n">
        <v>13</v>
      </c>
    </row>
    <row r="5580">
      <c r="A5580" t="n">
        <v>555626</v>
      </c>
      <c r="B5580" s="12" t="n">
        <v>40700</v>
      </c>
      <c r="C5580" t="n">
        <v>16103</v>
      </c>
      <c r="D5580" t="n">
        <v>13</v>
      </c>
      <c r="E5580" t="n">
        <v>92</v>
      </c>
      <c r="F5580" s="9" t="n">
        <v>270.8</v>
      </c>
    </row>
    <row r="5581">
      <c r="A5581" t="n">
        <v>555627</v>
      </c>
      <c r="B5581" s="12" t="n">
        <v>40700</v>
      </c>
      <c r="C5581" t="n">
        <v>15805</v>
      </c>
      <c r="D5581" t="n">
        <v>10</v>
      </c>
      <c r="E5581" t="n">
        <v>212</v>
      </c>
      <c r="F5581" s="9" t="n">
        <v>130.44</v>
      </c>
    </row>
    <row r="5582">
      <c r="A5582" t="n">
        <v>555628</v>
      </c>
      <c r="B5582" s="12" t="n">
        <v>40700</v>
      </c>
      <c r="C5582" t="n">
        <v>15260</v>
      </c>
      <c r="D5582" t="n">
        <v>16</v>
      </c>
      <c r="E5582" t="n">
        <v>148</v>
      </c>
      <c r="F5582" s="9" t="n">
        <v>387.88</v>
      </c>
    </row>
    <row r="5583">
      <c r="A5583" t="n">
        <v>555630</v>
      </c>
      <c r="B5583" s="12" t="n">
        <v>40700</v>
      </c>
      <c r="C5583" t="n">
        <v>14732</v>
      </c>
      <c r="D5583" t="n">
        <v>23</v>
      </c>
      <c r="E5583" t="n">
        <v>284</v>
      </c>
      <c r="F5583" s="9" t="n">
        <v>302.72</v>
      </c>
    </row>
    <row r="5584">
      <c r="A5584" t="n">
        <v>555631</v>
      </c>
      <c r="B5584" s="12" t="n">
        <v>40700</v>
      </c>
      <c r="C5584" t="n">
        <v>18118</v>
      </c>
      <c r="D5584" t="n">
        <v>40</v>
      </c>
      <c r="E5584" t="n">
        <v>85</v>
      </c>
      <c r="F5584" s="9" t="n">
        <v>191.61</v>
      </c>
    </row>
    <row r="5585">
      <c r="A5585" t="n">
        <v>555632</v>
      </c>
      <c r="B5585" s="12" t="n">
        <v>40700</v>
      </c>
      <c r="C5585" t="n">
        <v>13798</v>
      </c>
      <c r="D5585" t="n">
        <v>4</v>
      </c>
      <c r="E5585" t="n">
        <v>280</v>
      </c>
      <c r="F5585" s="9" t="n">
        <v>509.2</v>
      </c>
    </row>
    <row r="5586">
      <c r="A5586" t="n">
        <v>555633</v>
      </c>
      <c r="B5586" s="12" t="n">
        <v>40700</v>
      </c>
      <c r="C5586" t="n">
        <v>14534</v>
      </c>
      <c r="D5586" t="n">
        <v>17</v>
      </c>
      <c r="E5586" t="n">
        <v>73</v>
      </c>
      <c r="F5586" s="9" t="n">
        <v>144.97</v>
      </c>
    </row>
    <row r="5587">
      <c r="A5587" t="n">
        <v>555634</v>
      </c>
      <c r="B5587" s="12" t="n">
        <v>40700</v>
      </c>
      <c r="C5587" t="n">
        <v>13319</v>
      </c>
      <c r="D5587" t="n">
        <v>9</v>
      </c>
      <c r="E5587" t="n">
        <v>88</v>
      </c>
      <c r="F5587" s="9" t="n">
        <v>210.06</v>
      </c>
    </row>
    <row r="5588">
      <c r="A5588" t="n">
        <v>555635</v>
      </c>
      <c r="B5588" s="12" t="n">
        <v>40700</v>
      </c>
      <c r="C5588" t="n">
        <v>13319</v>
      </c>
      <c r="D5588" t="n">
        <v>15</v>
      </c>
      <c r="E5588" t="n">
        <v>140</v>
      </c>
      <c r="F5588" s="9" t="n">
        <v>272</v>
      </c>
    </row>
    <row r="5589">
      <c r="A5589" t="n">
        <v>555638</v>
      </c>
      <c r="B5589" s="12" t="n">
        <v>40700</v>
      </c>
      <c r="C5589" t="n">
        <v>15150</v>
      </c>
      <c r="D5589" t="n">
        <v>61</v>
      </c>
      <c r="E5589" t="n">
        <v>623</v>
      </c>
      <c r="F5589" s="9" t="n">
        <v>816.8200000000001</v>
      </c>
    </row>
    <row r="5590">
      <c r="A5590" t="n">
        <v>555640</v>
      </c>
      <c r="B5590" s="12" t="n">
        <v>40700</v>
      </c>
      <c r="C5590" t="n">
        <v>14475</v>
      </c>
      <c r="D5590" t="n">
        <v>12</v>
      </c>
      <c r="E5590" t="n">
        <v>112</v>
      </c>
      <c r="F5590" s="9" t="n">
        <v>315.62</v>
      </c>
    </row>
    <row r="5591">
      <c r="A5591" t="n">
        <v>555642</v>
      </c>
      <c r="B5591" s="12" t="n">
        <v>40700</v>
      </c>
      <c r="C5591" t="n">
        <v>18248</v>
      </c>
      <c r="D5591" t="n">
        <v>28</v>
      </c>
      <c r="E5591" t="n">
        <v>242</v>
      </c>
      <c r="F5591" s="9" t="n">
        <v>496.46</v>
      </c>
    </row>
    <row r="5592">
      <c r="A5592" t="n">
        <v>555644</v>
      </c>
      <c r="B5592" s="12" t="n">
        <v>40700</v>
      </c>
      <c r="C5592" t="n">
        <v>16520</v>
      </c>
      <c r="D5592" t="n">
        <v>42</v>
      </c>
      <c r="E5592" t="n">
        <v>202</v>
      </c>
      <c r="F5592" s="9" t="n">
        <v>423.65</v>
      </c>
    </row>
    <row r="5593">
      <c r="A5593" t="n">
        <v>555645</v>
      </c>
      <c r="B5593" s="12" t="n">
        <v>40700</v>
      </c>
      <c r="C5593" t="n">
        <v>18016</v>
      </c>
      <c r="D5593" t="n">
        <v>18</v>
      </c>
      <c r="E5593" t="n">
        <v>87</v>
      </c>
      <c r="F5593" s="9" t="n">
        <v>164.01</v>
      </c>
    </row>
    <row r="5594">
      <c r="A5594" t="n">
        <v>555646</v>
      </c>
      <c r="B5594" s="12" t="n">
        <v>40700</v>
      </c>
      <c r="C5594" t="n">
        <v>14135</v>
      </c>
      <c r="D5594" t="n">
        <v>6</v>
      </c>
      <c r="E5594" t="n">
        <v>232</v>
      </c>
      <c r="F5594" s="9" t="n">
        <v>320.2</v>
      </c>
    </row>
    <row r="5595">
      <c r="A5595" t="n">
        <v>555647</v>
      </c>
      <c r="B5595" s="12" t="n">
        <v>40700</v>
      </c>
      <c r="C5595" t="n">
        <v>12957</v>
      </c>
      <c r="D5595" t="n">
        <v>28</v>
      </c>
      <c r="E5595" t="n">
        <v>220</v>
      </c>
      <c r="F5595" s="9" t="n">
        <v>586.52</v>
      </c>
    </row>
    <row r="5596">
      <c r="A5596" t="n">
        <v>555648</v>
      </c>
      <c r="B5596" s="12" t="n">
        <v>40700</v>
      </c>
      <c r="C5596" t="n">
        <v>14623</v>
      </c>
      <c r="D5596" t="n">
        <v>40</v>
      </c>
      <c r="E5596" t="n">
        <v>79</v>
      </c>
      <c r="F5596" s="9" t="n">
        <v>200.5</v>
      </c>
    </row>
    <row r="5597">
      <c r="A5597" t="n">
        <v>555649</v>
      </c>
      <c r="B5597" s="12" t="n">
        <v>40700</v>
      </c>
      <c r="C5597" t="n">
        <v>15386</v>
      </c>
      <c r="D5597" t="n">
        <v>31</v>
      </c>
      <c r="E5597" t="n">
        <v>446</v>
      </c>
      <c r="F5597" s="9" t="n">
        <v>394.14</v>
      </c>
    </row>
    <row r="5598">
      <c r="A5598" t="n">
        <v>555651</v>
      </c>
      <c r="B5598" s="12" t="n">
        <v>40700</v>
      </c>
      <c r="C5598" t="n">
        <v>17361</v>
      </c>
      <c r="D5598" t="n">
        <v>16</v>
      </c>
      <c r="E5598" t="n">
        <v>51</v>
      </c>
      <c r="F5598" s="9" t="n">
        <v>218.92</v>
      </c>
    </row>
    <row r="5599">
      <c r="A5599" t="n">
        <v>555653</v>
      </c>
      <c r="B5599" s="12" t="n">
        <v>40700</v>
      </c>
      <c r="C5599" t="n">
        <v>17673</v>
      </c>
      <c r="D5599" t="n">
        <v>44</v>
      </c>
      <c r="E5599" t="n">
        <v>202</v>
      </c>
      <c r="F5599" s="9" t="n">
        <v>287.19</v>
      </c>
    </row>
    <row r="5600">
      <c r="A5600" t="n">
        <v>555654</v>
      </c>
      <c r="B5600" s="12" t="n">
        <v>40700</v>
      </c>
      <c r="C5600" t="n">
        <v>18236</v>
      </c>
      <c r="D5600" t="n">
        <v>10</v>
      </c>
      <c r="E5600" t="n">
        <v>66</v>
      </c>
      <c r="F5600" s="9" t="n">
        <v>181.3</v>
      </c>
    </row>
    <row r="5601">
      <c r="A5601" t="n">
        <v>555691</v>
      </c>
      <c r="B5601" s="12" t="n">
        <v>40700</v>
      </c>
      <c r="C5601" t="n">
        <v>12843</v>
      </c>
      <c r="D5601" t="n">
        <v>23</v>
      </c>
      <c r="E5601" t="n">
        <v>195</v>
      </c>
      <c r="F5601" s="9" t="n">
        <v>444.45</v>
      </c>
    </row>
    <row r="5602">
      <c r="A5602" t="n">
        <v>555695</v>
      </c>
      <c r="B5602" s="12" t="n">
        <v>40700</v>
      </c>
      <c r="C5602" t="n">
        <v>16168</v>
      </c>
      <c r="D5602" t="n">
        <v>5</v>
      </c>
      <c r="E5602" t="n">
        <v>66</v>
      </c>
      <c r="F5602" s="9" t="n">
        <v>143.5</v>
      </c>
    </row>
    <row r="5603">
      <c r="A5603" t="n">
        <v>555701</v>
      </c>
      <c r="B5603" s="12" t="n">
        <v>40700</v>
      </c>
      <c r="C5603" t="n">
        <v>14498</v>
      </c>
      <c r="D5603" t="n">
        <v>14</v>
      </c>
      <c r="E5603" t="n">
        <v>96</v>
      </c>
      <c r="F5603" s="9" t="n">
        <v>147.02</v>
      </c>
    </row>
    <row r="5604">
      <c r="A5604" t="n">
        <v>555702</v>
      </c>
      <c r="B5604" s="12" t="n">
        <v>40700</v>
      </c>
      <c r="C5604" t="n">
        <v>14201</v>
      </c>
      <c r="D5604" t="n">
        <v>3</v>
      </c>
      <c r="E5604" t="n">
        <v>28</v>
      </c>
      <c r="F5604" s="9" t="n">
        <v>46.84</v>
      </c>
    </row>
    <row r="5605">
      <c r="A5605" t="n">
        <v>555703</v>
      </c>
      <c r="B5605" s="12" t="n">
        <v>40700</v>
      </c>
      <c r="C5605" t="n">
        <v>15379</v>
      </c>
      <c r="D5605" t="n">
        <v>19</v>
      </c>
      <c r="E5605" t="n">
        <v>291</v>
      </c>
      <c r="F5605" s="9" t="n">
        <v>309.38</v>
      </c>
    </row>
    <row r="5606">
      <c r="A5606" t="n">
        <v>555704</v>
      </c>
      <c r="B5606" s="12" t="n">
        <v>40700</v>
      </c>
      <c r="C5606" t="n">
        <v>14944</v>
      </c>
      <c r="D5606" t="n">
        <v>22</v>
      </c>
      <c r="E5606" t="n">
        <v>357</v>
      </c>
      <c r="F5606" s="9" t="n">
        <v>507.7</v>
      </c>
    </row>
    <row r="5607">
      <c r="A5607" t="n">
        <v>555705</v>
      </c>
      <c r="B5607" s="12" t="n">
        <v>40700</v>
      </c>
      <c r="C5607" t="n">
        <v>14713</v>
      </c>
      <c r="D5607" t="n">
        <v>23</v>
      </c>
      <c r="E5607" t="n">
        <v>137</v>
      </c>
      <c r="F5607" s="9" t="n">
        <v>247.61</v>
      </c>
    </row>
    <row r="5608">
      <c r="A5608" t="n">
        <v>555720</v>
      </c>
      <c r="B5608" s="12" t="n">
        <v>40700</v>
      </c>
      <c r="C5608" t="n">
        <v>16611</v>
      </c>
      <c r="D5608" t="n">
        <v>10</v>
      </c>
      <c r="E5608" t="n">
        <v>47</v>
      </c>
      <c r="F5608" s="9" t="n">
        <v>129.49</v>
      </c>
    </row>
    <row r="5609">
      <c r="A5609" t="n">
        <v>555724</v>
      </c>
      <c r="B5609" s="12" t="n">
        <v>40700</v>
      </c>
      <c r="C5609" t="n">
        <v>15737</v>
      </c>
      <c r="D5609" t="n">
        <v>1</v>
      </c>
      <c r="E5609" t="n">
        <v>2</v>
      </c>
      <c r="F5609" s="9" t="n">
        <v>15</v>
      </c>
    </row>
    <row r="5610">
      <c r="A5610" t="n">
        <v>555725</v>
      </c>
      <c r="B5610" s="12" t="n">
        <v>40700</v>
      </c>
      <c r="C5610" t="n">
        <v>15737</v>
      </c>
      <c r="D5610" t="n">
        <v>1</v>
      </c>
      <c r="E5610" t="n">
        <v>2</v>
      </c>
      <c r="F5610" s="9" t="n">
        <v>17</v>
      </c>
    </row>
    <row r="5611">
      <c r="A5611" t="n">
        <v>555728</v>
      </c>
      <c r="B5611" s="12" t="n">
        <v>40700</v>
      </c>
      <c r="C5611" t="n">
        <v>17252</v>
      </c>
      <c r="D5611" t="n">
        <v>85</v>
      </c>
      <c r="E5611" t="n">
        <v>190</v>
      </c>
      <c r="F5611" s="9" t="n">
        <v>337.01</v>
      </c>
    </row>
    <row r="5612">
      <c r="A5612" t="n">
        <v>555731</v>
      </c>
      <c r="B5612" s="12" t="n">
        <v>40701</v>
      </c>
      <c r="C5612" t="n">
        <v>16655</v>
      </c>
      <c r="D5612" t="n">
        <v>19</v>
      </c>
      <c r="E5612" t="n">
        <v>139</v>
      </c>
      <c r="F5612" s="9" t="n">
        <v>418.45</v>
      </c>
    </row>
    <row r="5613">
      <c r="A5613" t="n">
        <v>555732</v>
      </c>
      <c r="B5613" s="12" t="n">
        <v>40701</v>
      </c>
      <c r="C5613" t="n">
        <v>14542</v>
      </c>
      <c r="D5613" t="n">
        <v>5</v>
      </c>
      <c r="E5613" t="n">
        <v>19</v>
      </c>
      <c r="F5613" s="9" t="n">
        <v>103.25</v>
      </c>
    </row>
    <row r="5614">
      <c r="A5614" t="n">
        <v>555733</v>
      </c>
      <c r="B5614" s="12" t="n">
        <v>40701</v>
      </c>
      <c r="C5614" t="n">
        <v>16839</v>
      </c>
      <c r="D5614" t="n">
        <v>5</v>
      </c>
      <c r="E5614" t="n">
        <v>304</v>
      </c>
      <c r="F5614" s="9" t="n">
        <v>402.08</v>
      </c>
    </row>
    <row r="5615">
      <c r="A5615" t="n">
        <v>555734</v>
      </c>
      <c r="B5615" s="12" t="n">
        <v>40701</v>
      </c>
      <c r="C5615" t="n">
        <v>17696</v>
      </c>
      <c r="D5615" t="n">
        <v>13</v>
      </c>
      <c r="E5615" t="n">
        <v>157</v>
      </c>
      <c r="F5615" s="9" t="n">
        <v>343.75</v>
      </c>
    </row>
    <row r="5616">
      <c r="A5616" t="n">
        <v>555735</v>
      </c>
      <c r="B5616" s="12" t="n">
        <v>40701</v>
      </c>
      <c r="C5616" t="n">
        <v>13327</v>
      </c>
      <c r="D5616" t="n">
        <v>18</v>
      </c>
      <c r="E5616" t="n">
        <v>296</v>
      </c>
      <c r="F5616" s="9" t="n">
        <v>450.4</v>
      </c>
    </row>
    <row r="5617">
      <c r="A5617" t="n">
        <v>555736</v>
      </c>
      <c r="B5617" s="12" t="n">
        <v>40701</v>
      </c>
      <c r="C5617" t="n">
        <v>17730</v>
      </c>
      <c r="D5617" t="n">
        <v>30</v>
      </c>
      <c r="E5617" t="n">
        <v>538</v>
      </c>
      <c r="F5617" s="9" t="n">
        <v>586.01</v>
      </c>
    </row>
    <row r="5618">
      <c r="A5618" t="n">
        <v>555737</v>
      </c>
      <c r="B5618" s="12" t="n">
        <v>40701</v>
      </c>
      <c r="C5618" t="n">
        <v>16153</v>
      </c>
      <c r="D5618" t="n">
        <v>16</v>
      </c>
      <c r="E5618" t="n">
        <v>237</v>
      </c>
      <c r="F5618" s="9" t="n">
        <v>298.19</v>
      </c>
    </row>
    <row r="5619">
      <c r="A5619" t="n">
        <v>555738</v>
      </c>
      <c r="B5619" s="12" t="n">
        <v>40701</v>
      </c>
      <c r="C5619" t="n">
        <v>16825</v>
      </c>
      <c r="D5619" t="n">
        <v>11</v>
      </c>
      <c r="E5619" t="n">
        <v>358</v>
      </c>
      <c r="F5619" s="9" t="n">
        <v>318.7</v>
      </c>
    </row>
    <row r="5620">
      <c r="A5620" t="n">
        <v>555740</v>
      </c>
      <c r="B5620" s="12" t="n">
        <v>40701</v>
      </c>
      <c r="C5620" t="n">
        <v>18226</v>
      </c>
      <c r="D5620" t="n">
        <v>21</v>
      </c>
      <c r="E5620" t="n">
        <v>360</v>
      </c>
      <c r="F5620" s="9" t="n">
        <v>387.42</v>
      </c>
    </row>
    <row r="5621">
      <c r="A5621" t="n">
        <v>555741</v>
      </c>
      <c r="B5621" s="12" t="n">
        <v>40701</v>
      </c>
      <c r="C5621" t="n">
        <v>16817</v>
      </c>
      <c r="D5621" t="n">
        <v>13</v>
      </c>
      <c r="E5621" t="n">
        <v>123</v>
      </c>
      <c r="F5621" s="9" t="n">
        <v>230.18</v>
      </c>
    </row>
    <row r="5622">
      <c r="A5622" t="n">
        <v>555742</v>
      </c>
      <c r="B5622" s="12" t="n">
        <v>40701</v>
      </c>
      <c r="C5622" t="n">
        <v>16949</v>
      </c>
      <c r="D5622" t="n">
        <v>10</v>
      </c>
      <c r="E5622" t="n">
        <v>197</v>
      </c>
      <c r="F5622" s="9" t="n">
        <v>388</v>
      </c>
    </row>
    <row r="5623">
      <c r="A5623" t="n">
        <v>555743</v>
      </c>
      <c r="B5623" s="12" t="n">
        <v>40701</v>
      </c>
      <c r="C5623" t="n">
        <v>12868</v>
      </c>
      <c r="D5623" t="n">
        <v>14</v>
      </c>
      <c r="E5623" t="n">
        <v>106</v>
      </c>
      <c r="F5623" s="9" t="n">
        <v>248.06</v>
      </c>
    </row>
    <row r="5624">
      <c r="A5624" t="n">
        <v>555744</v>
      </c>
      <c r="B5624" s="12" t="n">
        <v>40701</v>
      </c>
      <c r="C5624" t="n">
        <v>18072</v>
      </c>
      <c r="D5624" t="n">
        <v>18</v>
      </c>
      <c r="E5624" t="n">
        <v>288</v>
      </c>
      <c r="F5624" s="9" t="n">
        <v>247.44</v>
      </c>
    </row>
    <row r="5625">
      <c r="A5625" t="n">
        <v>555745</v>
      </c>
      <c r="B5625" s="12" t="n">
        <v>40701</v>
      </c>
      <c r="C5625" t="n">
        <v>14462</v>
      </c>
      <c r="D5625" t="n">
        <v>10</v>
      </c>
      <c r="E5625" t="n">
        <v>71</v>
      </c>
      <c r="F5625" s="9" t="n">
        <v>184.52</v>
      </c>
    </row>
    <row r="5626">
      <c r="A5626" t="n">
        <v>555746</v>
      </c>
      <c r="B5626" s="12" t="n">
        <v>40701</v>
      </c>
      <c r="C5626" t="n">
        <v>14606</v>
      </c>
      <c r="D5626" t="n">
        <v>25</v>
      </c>
      <c r="E5626" t="n">
        <v>43</v>
      </c>
      <c r="F5626" s="9" t="n">
        <v>104.35</v>
      </c>
    </row>
    <row r="5627">
      <c r="A5627" t="n">
        <v>555751</v>
      </c>
      <c r="B5627" s="12" t="n">
        <v>40701</v>
      </c>
      <c r="C5627" t="n">
        <v>16462</v>
      </c>
      <c r="D5627" t="n">
        <v>1</v>
      </c>
      <c r="E5627" t="n">
        <v>4</v>
      </c>
      <c r="F5627" s="9" t="n">
        <v>34</v>
      </c>
    </row>
    <row r="5628">
      <c r="A5628" t="n">
        <v>555759</v>
      </c>
      <c r="B5628" s="12" t="n">
        <v>40701</v>
      </c>
      <c r="C5628" t="n">
        <v>13220</v>
      </c>
      <c r="D5628" t="n">
        <v>1</v>
      </c>
      <c r="E5628" t="n">
        <v>24</v>
      </c>
      <c r="F5628" s="9" t="n">
        <v>166.8</v>
      </c>
    </row>
    <row r="5629">
      <c r="A5629" t="n">
        <v>555798</v>
      </c>
      <c r="B5629" s="12" t="n">
        <v>40701</v>
      </c>
      <c r="C5629" t="n">
        <v>16422</v>
      </c>
      <c r="D5629" t="n">
        <v>11</v>
      </c>
      <c r="E5629" t="n">
        <v>875</v>
      </c>
      <c r="F5629" s="9" t="n">
        <v>1121.13</v>
      </c>
    </row>
    <row r="5630">
      <c r="A5630" t="n">
        <v>555808</v>
      </c>
      <c r="B5630" s="12" t="n">
        <v>40701</v>
      </c>
      <c r="C5630" t="n">
        <v>14867</v>
      </c>
      <c r="D5630" t="n">
        <v>5</v>
      </c>
      <c r="E5630" t="n">
        <v>74</v>
      </c>
      <c r="F5630" s="9" t="n">
        <v>96.14</v>
      </c>
    </row>
    <row r="5631">
      <c r="A5631" t="n">
        <v>555810</v>
      </c>
      <c r="B5631" s="12" t="n">
        <v>40701</v>
      </c>
      <c r="C5631" t="n">
        <v>17091</v>
      </c>
      <c r="D5631" t="n">
        <v>33</v>
      </c>
      <c r="E5631" t="n">
        <v>346</v>
      </c>
      <c r="F5631" s="9" t="n">
        <v>585.84</v>
      </c>
    </row>
    <row r="5632">
      <c r="A5632" t="n">
        <v>555813</v>
      </c>
      <c r="B5632" s="12" t="n">
        <v>40701</v>
      </c>
      <c r="C5632" t="n">
        <v>13643</v>
      </c>
      <c r="D5632" t="n">
        <v>6</v>
      </c>
      <c r="E5632" t="n">
        <v>60</v>
      </c>
      <c r="F5632" s="9" t="n">
        <v>87.90000000000001</v>
      </c>
    </row>
    <row r="5633">
      <c r="A5633" t="n">
        <v>555815</v>
      </c>
      <c r="B5633" s="12" t="n">
        <v>40701</v>
      </c>
      <c r="C5633" t="n">
        <v>13089</v>
      </c>
      <c r="D5633" t="n">
        <v>49</v>
      </c>
      <c r="E5633" t="n">
        <v>568</v>
      </c>
      <c r="F5633" s="9" t="n">
        <v>916.74</v>
      </c>
    </row>
    <row r="5634">
      <c r="A5634" t="n">
        <v>555816</v>
      </c>
      <c r="B5634" s="12" t="n">
        <v>40701</v>
      </c>
      <c r="C5634" t="n">
        <v>13089</v>
      </c>
      <c r="D5634" t="n">
        <v>1</v>
      </c>
      <c r="E5634" t="n">
        <v>16</v>
      </c>
      <c r="F5634" s="9" t="n">
        <v>47.2</v>
      </c>
    </row>
    <row r="5635">
      <c r="A5635" t="n">
        <v>555817</v>
      </c>
      <c r="B5635" s="12" t="n">
        <v>40701</v>
      </c>
      <c r="C5635" t="n">
        <v>17091</v>
      </c>
      <c r="D5635" t="n">
        <v>1</v>
      </c>
      <c r="E5635" t="n">
        <v>3</v>
      </c>
      <c r="F5635" s="9" t="n">
        <v>14.85</v>
      </c>
    </row>
    <row r="5636">
      <c r="A5636" t="n">
        <v>555818</v>
      </c>
      <c r="B5636" s="12" t="n">
        <v>40701</v>
      </c>
      <c r="C5636" t="n">
        <v>13784</v>
      </c>
      <c r="D5636" t="n">
        <v>2</v>
      </c>
      <c r="E5636" t="n">
        <v>60</v>
      </c>
      <c r="F5636" s="9" t="n">
        <v>255.96</v>
      </c>
    </row>
    <row r="5637">
      <c r="A5637" t="n">
        <v>555819</v>
      </c>
      <c r="B5637" s="12" t="n">
        <v>40701</v>
      </c>
      <c r="C5637" t="n">
        <v>15073</v>
      </c>
      <c r="D5637" t="n">
        <v>22</v>
      </c>
      <c r="E5637" t="n">
        <v>214</v>
      </c>
      <c r="F5637" s="9" t="n">
        <v>430.98</v>
      </c>
    </row>
    <row r="5638">
      <c r="A5638" t="n">
        <v>555820</v>
      </c>
      <c r="B5638" s="12" t="n">
        <v>40701</v>
      </c>
      <c r="C5638" t="n">
        <v>16133</v>
      </c>
      <c r="D5638" t="n">
        <v>11</v>
      </c>
      <c r="E5638" t="n">
        <v>196</v>
      </c>
      <c r="F5638" s="9" t="n">
        <v>304.72</v>
      </c>
    </row>
    <row r="5639">
      <c r="A5639" t="n">
        <v>555829</v>
      </c>
      <c r="B5639" s="12" t="n">
        <v>40701</v>
      </c>
      <c r="C5639" t="n">
        <v>13330</v>
      </c>
      <c r="D5639" t="n">
        <v>14</v>
      </c>
      <c r="E5639" t="n">
        <v>202</v>
      </c>
      <c r="F5639" s="9" t="n">
        <v>392.4</v>
      </c>
    </row>
    <row r="5640">
      <c r="A5640" t="n">
        <v>555832</v>
      </c>
      <c r="B5640" s="12" t="n">
        <v>40701</v>
      </c>
      <c r="C5640" t="n">
        <v>15969</v>
      </c>
      <c r="D5640" t="n">
        <v>10</v>
      </c>
      <c r="E5640" t="n">
        <v>44</v>
      </c>
      <c r="F5640" s="9" t="n">
        <v>308.7</v>
      </c>
    </row>
    <row r="5641">
      <c r="A5641" t="n">
        <v>555834</v>
      </c>
      <c r="B5641" s="12" t="n">
        <v>40701</v>
      </c>
      <c r="C5641" t="n">
        <v>12891</v>
      </c>
      <c r="D5641" t="n">
        <v>1</v>
      </c>
      <c r="E5641" t="n">
        <v>250</v>
      </c>
      <c r="F5641" s="9" t="n">
        <v>85</v>
      </c>
    </row>
    <row r="5642">
      <c r="A5642" t="n">
        <v>555835</v>
      </c>
      <c r="B5642" s="12" t="n">
        <v>40701</v>
      </c>
      <c r="C5642" t="n">
        <v>14525</v>
      </c>
      <c r="D5642" t="n">
        <v>94</v>
      </c>
      <c r="E5642" t="n">
        <v>302</v>
      </c>
      <c r="F5642" s="9" t="n">
        <v>742.17</v>
      </c>
    </row>
    <row r="5643">
      <c r="A5643" t="n">
        <v>555836</v>
      </c>
      <c r="B5643" s="12" t="n">
        <v>40701</v>
      </c>
      <c r="C5643" t="n">
        <v>13098</v>
      </c>
      <c r="D5643" t="n">
        <v>20</v>
      </c>
      <c r="E5643" t="n">
        <v>469</v>
      </c>
      <c r="F5643" s="9" t="n">
        <v>531.36</v>
      </c>
    </row>
    <row r="5644">
      <c r="A5644" t="n">
        <v>555839</v>
      </c>
      <c r="B5644" s="12" t="n">
        <v>40701</v>
      </c>
      <c r="C5644" t="n">
        <v>13283</v>
      </c>
      <c r="D5644" t="n">
        <v>2</v>
      </c>
      <c r="E5644" t="n">
        <v>30</v>
      </c>
      <c r="F5644" s="9" t="n">
        <v>25.5</v>
      </c>
    </row>
    <row r="5645">
      <c r="A5645" t="n">
        <v>555840</v>
      </c>
      <c r="B5645" s="12" t="n">
        <v>40701</v>
      </c>
      <c r="C5645" t="n">
        <v>15805</v>
      </c>
      <c r="D5645" t="n">
        <v>1</v>
      </c>
      <c r="E5645" t="n">
        <v>36</v>
      </c>
      <c r="F5645" s="9" t="n">
        <v>70.2</v>
      </c>
    </row>
    <row r="5646">
      <c r="A5646" t="n">
        <v>555841</v>
      </c>
      <c r="B5646" s="12" t="n">
        <v>40701</v>
      </c>
      <c r="C5646" t="n">
        <v>14583</v>
      </c>
      <c r="D5646" t="n">
        <v>48</v>
      </c>
      <c r="E5646" t="n">
        <v>154</v>
      </c>
      <c r="F5646" s="9" t="n">
        <v>139.63</v>
      </c>
    </row>
    <row r="5647">
      <c r="A5647" t="n">
        <v>555842</v>
      </c>
      <c r="B5647" s="12" t="n">
        <v>40701</v>
      </c>
      <c r="C5647" t="n">
        <v>17874</v>
      </c>
      <c r="D5647" t="n">
        <v>6</v>
      </c>
      <c r="E5647" t="n">
        <v>22</v>
      </c>
      <c r="F5647" s="9" t="n">
        <v>122.76</v>
      </c>
    </row>
    <row r="5648">
      <c r="A5648" t="n">
        <v>555844</v>
      </c>
      <c r="B5648" s="12" t="n">
        <v>40701</v>
      </c>
      <c r="C5648" t="n">
        <v>14711</v>
      </c>
      <c r="D5648" t="n">
        <v>34</v>
      </c>
      <c r="E5648" t="n">
        <v>70</v>
      </c>
      <c r="F5648" s="9" t="n">
        <v>160.15</v>
      </c>
    </row>
    <row r="5649">
      <c r="A5649" t="n">
        <v>555845</v>
      </c>
      <c r="B5649" s="12" t="n">
        <v>40701</v>
      </c>
      <c r="C5649" t="n">
        <v>17015</v>
      </c>
      <c r="D5649" t="n">
        <v>118</v>
      </c>
      <c r="E5649" t="n">
        <v>546</v>
      </c>
      <c r="F5649" s="9" t="n">
        <v>520.55</v>
      </c>
    </row>
    <row r="5650">
      <c r="A5650" t="n">
        <v>555846</v>
      </c>
      <c r="B5650" s="12" t="n">
        <v>40701</v>
      </c>
      <c r="C5650" t="n">
        <v>14180</v>
      </c>
      <c r="D5650" t="n">
        <v>8</v>
      </c>
      <c r="E5650" t="n">
        <v>21</v>
      </c>
      <c r="F5650" s="9" t="n">
        <v>149.15</v>
      </c>
    </row>
    <row r="5651">
      <c r="A5651" t="n">
        <v>555847</v>
      </c>
      <c r="B5651" s="12" t="n">
        <v>40701</v>
      </c>
      <c r="C5651" t="n">
        <v>14880</v>
      </c>
      <c r="D5651" t="n">
        <v>17</v>
      </c>
      <c r="E5651" t="n">
        <v>171</v>
      </c>
      <c r="F5651" s="9" t="n">
        <v>218.47</v>
      </c>
    </row>
    <row r="5652">
      <c r="A5652" t="n">
        <v>555848</v>
      </c>
      <c r="B5652" s="12" t="n">
        <v>40701</v>
      </c>
      <c r="C5652" t="n">
        <v>16081</v>
      </c>
      <c r="D5652" t="n">
        <v>21</v>
      </c>
      <c r="E5652" t="n">
        <v>182</v>
      </c>
      <c r="F5652" s="9" t="n">
        <v>424.24</v>
      </c>
    </row>
    <row r="5653">
      <c r="A5653" t="n">
        <v>555849</v>
      </c>
      <c r="B5653" s="12" t="n">
        <v>40701</v>
      </c>
      <c r="C5653" t="n">
        <v>13266</v>
      </c>
      <c r="D5653" t="n">
        <v>9</v>
      </c>
      <c r="E5653" t="n">
        <v>458</v>
      </c>
      <c r="F5653" s="9" t="n">
        <v>315.86</v>
      </c>
    </row>
    <row r="5654">
      <c r="A5654" t="n">
        <v>555850</v>
      </c>
      <c r="B5654" s="12" t="n">
        <v>40701</v>
      </c>
      <c r="C5654" t="n">
        <v>16550</v>
      </c>
      <c r="D5654" t="n">
        <v>47</v>
      </c>
      <c r="E5654" t="n">
        <v>320</v>
      </c>
      <c r="F5654" s="9" t="n">
        <v>387.42</v>
      </c>
    </row>
    <row r="5655">
      <c r="A5655" t="n">
        <v>555851</v>
      </c>
      <c r="B5655" s="12" t="n">
        <v>40701</v>
      </c>
      <c r="C5655" t="n">
        <v>13050</v>
      </c>
      <c r="D5655" t="n">
        <v>104</v>
      </c>
      <c r="E5655" t="n">
        <v>345</v>
      </c>
      <c r="F5655" s="9" t="n">
        <v>581.42</v>
      </c>
    </row>
    <row r="5656">
      <c r="A5656" t="n">
        <v>555852</v>
      </c>
      <c r="B5656" s="12" t="n">
        <v>40701</v>
      </c>
      <c r="C5656" t="n">
        <v>17429</v>
      </c>
      <c r="D5656" t="n">
        <v>11</v>
      </c>
      <c r="E5656" t="n">
        <v>78</v>
      </c>
      <c r="F5656" s="9" t="n">
        <v>189.28</v>
      </c>
    </row>
    <row r="5657">
      <c r="A5657" t="n">
        <v>555853</v>
      </c>
      <c r="B5657" s="12" t="n">
        <v>40701</v>
      </c>
      <c r="C5657" t="n">
        <v>14375</v>
      </c>
      <c r="D5657" t="n">
        <v>66</v>
      </c>
      <c r="E5657" t="n">
        <v>184</v>
      </c>
      <c r="F5657" s="9" t="n">
        <v>235.56</v>
      </c>
    </row>
    <row r="5658">
      <c r="A5658" t="n">
        <v>555854</v>
      </c>
      <c r="B5658" s="12" t="n">
        <v>40701</v>
      </c>
      <c r="C5658" t="n">
        <v>12748</v>
      </c>
      <c r="D5658" t="n">
        <v>26</v>
      </c>
      <c r="E5658" t="n">
        <v>64</v>
      </c>
      <c r="F5658" s="9" t="n">
        <v>157.31</v>
      </c>
    </row>
    <row r="5659">
      <c r="A5659" t="n">
        <v>555855</v>
      </c>
      <c r="B5659" s="12" t="n">
        <v>40701</v>
      </c>
      <c r="C5659" t="n">
        <v>15311</v>
      </c>
      <c r="D5659" t="n">
        <v>46</v>
      </c>
      <c r="E5659" t="n">
        <v>1911</v>
      </c>
      <c r="F5659" s="9" t="n">
        <v>2516.19</v>
      </c>
    </row>
    <row r="5660">
      <c r="A5660" t="n">
        <v>555856</v>
      </c>
      <c r="B5660" s="12" t="n">
        <v>40701</v>
      </c>
      <c r="C5660" t="n">
        <v>17124</v>
      </c>
      <c r="D5660" t="n">
        <v>31</v>
      </c>
      <c r="E5660" t="n">
        <v>129</v>
      </c>
      <c r="F5660" s="9" t="n">
        <v>294.24</v>
      </c>
    </row>
    <row r="5661">
      <c r="A5661" t="n">
        <v>555857</v>
      </c>
      <c r="B5661" s="12" t="n">
        <v>40701</v>
      </c>
      <c r="C5661" t="n">
        <v>16393</v>
      </c>
      <c r="D5661" t="n">
        <v>23</v>
      </c>
      <c r="E5661" t="n">
        <v>104</v>
      </c>
      <c r="F5661" s="9" t="n">
        <v>133.62</v>
      </c>
    </row>
    <row r="5662">
      <c r="A5662" t="n">
        <v>555859</v>
      </c>
      <c r="B5662" s="12" t="n">
        <v>40701</v>
      </c>
      <c r="C5662" t="n">
        <v>17987</v>
      </c>
      <c r="D5662" t="n">
        <v>13</v>
      </c>
      <c r="E5662" t="n">
        <v>261</v>
      </c>
      <c r="F5662" s="9" t="n">
        <v>198.57</v>
      </c>
    </row>
    <row r="5663">
      <c r="A5663" t="n">
        <v>555861</v>
      </c>
      <c r="B5663" s="12" t="n">
        <v>40701</v>
      </c>
      <c r="C5663" t="n">
        <v>12990</v>
      </c>
      <c r="D5663" t="n">
        <v>4</v>
      </c>
      <c r="E5663" t="n">
        <v>80</v>
      </c>
      <c r="F5663" s="9" t="n">
        <v>166.4</v>
      </c>
    </row>
    <row r="5664">
      <c r="A5664" t="n">
        <v>555863</v>
      </c>
      <c r="B5664" s="12" t="n">
        <v>40701</v>
      </c>
      <c r="C5664" t="n">
        <v>17026</v>
      </c>
      <c r="D5664" t="n">
        <v>1</v>
      </c>
      <c r="E5664" t="n">
        <v>72</v>
      </c>
      <c r="F5664" s="9" t="n">
        <v>121.68</v>
      </c>
    </row>
    <row r="5665">
      <c r="A5665" t="n">
        <v>555865</v>
      </c>
      <c r="B5665" s="12" t="n">
        <v>40701</v>
      </c>
      <c r="C5665" t="n">
        <v>14530</v>
      </c>
      <c r="D5665" t="n">
        <v>36</v>
      </c>
      <c r="E5665" t="n">
        <v>157</v>
      </c>
      <c r="F5665" s="9" t="n">
        <v>413.93</v>
      </c>
    </row>
    <row r="5666">
      <c r="A5666" t="n">
        <v>555866</v>
      </c>
      <c r="B5666" s="12" t="n">
        <v>40701</v>
      </c>
      <c r="C5666" t="n">
        <v>16841</v>
      </c>
      <c r="D5666" t="n">
        <v>16</v>
      </c>
      <c r="E5666" t="n">
        <v>316</v>
      </c>
      <c r="F5666" s="9" t="n">
        <v>306.68</v>
      </c>
    </row>
    <row r="5667">
      <c r="A5667" t="n">
        <v>555870</v>
      </c>
      <c r="B5667" s="12" t="n">
        <v>40701</v>
      </c>
      <c r="C5667" t="n">
        <v>17707</v>
      </c>
      <c r="D5667" t="n">
        <v>2</v>
      </c>
      <c r="E5667" t="n">
        <v>66</v>
      </c>
      <c r="F5667" s="9" t="n">
        <v>68.7</v>
      </c>
    </row>
    <row r="5668">
      <c r="A5668" t="n">
        <v>555871</v>
      </c>
      <c r="B5668" s="12" t="n">
        <v>40701</v>
      </c>
      <c r="C5668" t="n">
        <v>18073</v>
      </c>
      <c r="D5668" t="n">
        <v>3</v>
      </c>
      <c r="E5668" t="n">
        <v>224</v>
      </c>
      <c r="F5668" s="9" t="n">
        <v>263.16</v>
      </c>
    </row>
    <row r="5669">
      <c r="A5669" t="n">
        <v>555872</v>
      </c>
      <c r="B5669" s="12" t="n">
        <v>40701</v>
      </c>
      <c r="C5669" t="n">
        <v>13395</v>
      </c>
      <c r="D5669" t="n">
        <v>21</v>
      </c>
      <c r="E5669" t="n">
        <v>336</v>
      </c>
      <c r="F5669" s="9" t="n">
        <v>307.72</v>
      </c>
    </row>
    <row r="5670">
      <c r="A5670" t="n">
        <v>555875</v>
      </c>
      <c r="B5670" s="12" t="n">
        <v>40701</v>
      </c>
      <c r="C5670" t="n">
        <v>12748</v>
      </c>
      <c r="D5670" t="n">
        <v>3</v>
      </c>
      <c r="E5670" t="n">
        <v>3</v>
      </c>
      <c r="F5670" s="9" t="n">
        <v>7.25</v>
      </c>
    </row>
    <row r="5671">
      <c r="A5671" t="n">
        <v>555876</v>
      </c>
      <c r="B5671" s="12" t="n">
        <v>40701</v>
      </c>
      <c r="C5671" t="n">
        <v>15799</v>
      </c>
      <c r="D5671" t="n">
        <v>15</v>
      </c>
      <c r="E5671" t="n">
        <v>358</v>
      </c>
      <c r="F5671" s="9" t="n">
        <v>161.02</v>
      </c>
    </row>
    <row r="5672">
      <c r="A5672" t="n">
        <v>555884</v>
      </c>
      <c r="B5672" s="12" t="n">
        <v>40701</v>
      </c>
      <c r="C5672" t="n">
        <v>17389</v>
      </c>
      <c r="D5672" t="n">
        <v>4</v>
      </c>
      <c r="E5672" t="n">
        <v>70</v>
      </c>
      <c r="F5672" s="9" t="n">
        <v>147.62</v>
      </c>
    </row>
    <row r="5673">
      <c r="A5673" t="n">
        <v>555896</v>
      </c>
      <c r="B5673" s="12" t="n">
        <v>40701</v>
      </c>
      <c r="C5673" t="n">
        <v>15640</v>
      </c>
      <c r="D5673" t="n">
        <v>54</v>
      </c>
      <c r="E5673" t="n">
        <v>618</v>
      </c>
      <c r="F5673" s="9" t="n">
        <v>1008.61</v>
      </c>
    </row>
    <row r="5674">
      <c r="A5674" t="n">
        <v>555916</v>
      </c>
      <c r="B5674" s="12" t="n">
        <v>40701</v>
      </c>
      <c r="C5674" t="n">
        <v>14958</v>
      </c>
      <c r="D5674" t="n">
        <v>16</v>
      </c>
      <c r="E5674" t="n">
        <v>39</v>
      </c>
      <c r="F5674" s="9" t="n">
        <v>181.63</v>
      </c>
    </row>
    <row r="5675">
      <c r="A5675" t="n">
        <v>555917</v>
      </c>
      <c r="B5675" s="12" t="n">
        <v>40701</v>
      </c>
      <c r="C5675" t="n">
        <v>17854</v>
      </c>
      <c r="D5675" t="n">
        <v>3</v>
      </c>
      <c r="E5675" t="n">
        <v>20</v>
      </c>
      <c r="F5675" s="9" t="n">
        <v>199.5</v>
      </c>
    </row>
    <row r="5676">
      <c r="A5676" t="n">
        <v>555918</v>
      </c>
      <c r="B5676" s="12" t="n">
        <v>40701</v>
      </c>
      <c r="C5676" t="n">
        <v>16098</v>
      </c>
      <c r="D5676" t="n">
        <v>8</v>
      </c>
      <c r="E5676" t="n">
        <v>66</v>
      </c>
      <c r="F5676" s="9" t="n">
        <v>211.92</v>
      </c>
    </row>
    <row r="5677">
      <c r="A5677" t="n">
        <v>555920</v>
      </c>
      <c r="B5677" s="12" t="n">
        <v>40701</v>
      </c>
      <c r="C5677" t="n">
        <v>18102</v>
      </c>
      <c r="D5677" t="n">
        <v>12</v>
      </c>
      <c r="E5677" t="n">
        <v>2274</v>
      </c>
      <c r="F5677" s="9" t="n">
        <v>10999.52</v>
      </c>
    </row>
    <row r="5678">
      <c r="A5678" t="n">
        <v>555921</v>
      </c>
      <c r="B5678" s="12" t="n">
        <v>40701</v>
      </c>
      <c r="C5678" t="n">
        <v>15449</v>
      </c>
      <c r="D5678" t="n">
        <v>17</v>
      </c>
      <c r="E5678" t="n">
        <v>268</v>
      </c>
      <c r="F5678" s="9" t="n">
        <v>301.78</v>
      </c>
    </row>
    <row r="5679">
      <c r="A5679" t="n">
        <v>555929</v>
      </c>
      <c r="B5679" s="12" t="n">
        <v>40702</v>
      </c>
      <c r="C5679" t="n">
        <v>16525</v>
      </c>
      <c r="D5679" t="n">
        <v>8</v>
      </c>
      <c r="E5679" t="n">
        <v>402</v>
      </c>
      <c r="F5679" s="9" t="n">
        <v>765.8200000000001</v>
      </c>
    </row>
    <row r="5680">
      <c r="A5680" t="n">
        <v>555930</v>
      </c>
      <c r="B5680" s="12" t="n">
        <v>40702</v>
      </c>
      <c r="C5680" t="n">
        <v>14745</v>
      </c>
      <c r="D5680" t="n">
        <v>24</v>
      </c>
      <c r="E5680" t="n">
        <v>283</v>
      </c>
      <c r="F5680" s="9" t="n">
        <v>341.07</v>
      </c>
    </row>
    <row r="5681">
      <c r="A5681" t="n">
        <v>555932</v>
      </c>
      <c r="B5681" s="12" t="n">
        <v>40702</v>
      </c>
      <c r="C5681" t="n">
        <v>14217</v>
      </c>
      <c r="D5681" t="n">
        <v>10</v>
      </c>
      <c r="E5681" t="n">
        <v>58</v>
      </c>
      <c r="F5681" s="9" t="n">
        <v>165.36</v>
      </c>
    </row>
    <row r="5682">
      <c r="A5682" t="n">
        <v>555934</v>
      </c>
      <c r="B5682" s="12" t="n">
        <v>40702</v>
      </c>
      <c r="C5682" t="n">
        <v>15061</v>
      </c>
      <c r="D5682" t="n">
        <v>7</v>
      </c>
      <c r="E5682" t="n">
        <v>456</v>
      </c>
      <c r="F5682" s="9" t="n">
        <v>557.7</v>
      </c>
    </row>
    <row r="5683">
      <c r="A5683" t="n">
        <v>555938</v>
      </c>
      <c r="B5683" s="12" t="n">
        <v>40702</v>
      </c>
      <c r="C5683" t="n">
        <v>14257</v>
      </c>
      <c r="D5683" t="n">
        <v>17</v>
      </c>
      <c r="E5683" t="n">
        <v>179</v>
      </c>
      <c r="F5683" s="9" t="n">
        <v>410.45</v>
      </c>
    </row>
    <row r="5684">
      <c r="A5684" t="n">
        <v>555939</v>
      </c>
      <c r="B5684" s="12" t="n">
        <v>40702</v>
      </c>
      <c r="C5684" t="n">
        <v>17659</v>
      </c>
      <c r="D5684" t="n">
        <v>3</v>
      </c>
      <c r="E5684" t="n">
        <v>30</v>
      </c>
      <c r="F5684" s="9" t="n">
        <v>57.78</v>
      </c>
    </row>
    <row r="5685">
      <c r="A5685" t="n">
        <v>555940</v>
      </c>
      <c r="B5685" s="12" t="n">
        <v>40702</v>
      </c>
      <c r="C5685" t="n">
        <v>14191</v>
      </c>
      <c r="D5685" t="n">
        <v>9</v>
      </c>
      <c r="E5685" t="n">
        <v>98</v>
      </c>
      <c r="F5685" s="9" t="n">
        <v>357.6</v>
      </c>
    </row>
    <row r="5686">
      <c r="A5686" t="n">
        <v>555942</v>
      </c>
      <c r="B5686" s="12" t="n">
        <v>40702</v>
      </c>
      <c r="C5686" t="n">
        <v>15743</v>
      </c>
      <c r="D5686" t="n">
        <v>18</v>
      </c>
      <c r="E5686" t="n">
        <v>91</v>
      </c>
      <c r="F5686" s="9" t="n">
        <v>322.55</v>
      </c>
    </row>
    <row r="5687">
      <c r="A5687" t="n">
        <v>555944</v>
      </c>
      <c r="B5687" s="12" t="n">
        <v>40702</v>
      </c>
      <c r="C5687" t="n">
        <v>16955</v>
      </c>
      <c r="D5687" t="n">
        <v>10</v>
      </c>
      <c r="E5687" t="n">
        <v>72</v>
      </c>
      <c r="F5687" s="9" t="n">
        <v>163.69</v>
      </c>
    </row>
    <row r="5688">
      <c r="A5688" t="n">
        <v>555945</v>
      </c>
      <c r="B5688" s="12" t="n">
        <v>40702</v>
      </c>
      <c r="C5688" t="n">
        <v>17409</v>
      </c>
      <c r="D5688" t="n">
        <v>8</v>
      </c>
      <c r="E5688" t="n">
        <v>64</v>
      </c>
      <c r="F5688" s="9" t="n">
        <v>511.3</v>
      </c>
    </row>
    <row r="5689">
      <c r="A5689" t="n">
        <v>555946</v>
      </c>
      <c r="B5689" s="12" t="n">
        <v>40702</v>
      </c>
      <c r="C5689" t="n">
        <v>17238</v>
      </c>
      <c r="D5689" t="n">
        <v>24</v>
      </c>
      <c r="E5689" t="n">
        <v>77</v>
      </c>
      <c r="F5689" s="9" t="n">
        <v>184.59</v>
      </c>
    </row>
    <row r="5690">
      <c r="A5690" t="n">
        <v>555948</v>
      </c>
      <c r="B5690" s="12" t="n">
        <v>40702</v>
      </c>
      <c r="C5690" t="n">
        <v>13752</v>
      </c>
      <c r="D5690" t="n">
        <v>7</v>
      </c>
      <c r="E5690" t="n">
        <v>147</v>
      </c>
      <c r="F5690" s="9" t="n">
        <v>166.86</v>
      </c>
    </row>
    <row r="5691">
      <c r="A5691" t="n">
        <v>555949</v>
      </c>
      <c r="B5691" s="12" t="n">
        <v>40702</v>
      </c>
      <c r="C5691" t="n">
        <v>16626</v>
      </c>
      <c r="D5691" t="n">
        <v>26</v>
      </c>
      <c r="E5691" t="n">
        <v>395</v>
      </c>
      <c r="F5691" s="9" t="n">
        <v>596.13</v>
      </c>
    </row>
    <row r="5692">
      <c r="A5692" t="n">
        <v>555950</v>
      </c>
      <c r="B5692" s="12" t="n">
        <v>40702</v>
      </c>
      <c r="C5692" t="n">
        <v>17966</v>
      </c>
      <c r="D5692" t="n">
        <v>6</v>
      </c>
      <c r="E5692" t="n">
        <v>325</v>
      </c>
      <c r="F5692" s="9" t="n">
        <v>136.5</v>
      </c>
    </row>
    <row r="5693">
      <c r="A5693" t="n">
        <v>555979</v>
      </c>
      <c r="B5693" s="12" t="n">
        <v>40702</v>
      </c>
      <c r="C5693" t="n">
        <v>15039</v>
      </c>
      <c r="D5693" t="n">
        <v>35</v>
      </c>
      <c r="E5693" t="n">
        <v>679</v>
      </c>
      <c r="F5693" s="9" t="n">
        <v>885.52</v>
      </c>
    </row>
    <row r="5694">
      <c r="A5694" t="n">
        <v>556009</v>
      </c>
      <c r="B5694" s="12" t="n">
        <v>40702</v>
      </c>
      <c r="C5694" t="n">
        <v>18221</v>
      </c>
      <c r="D5694" t="n">
        <v>15</v>
      </c>
      <c r="E5694" t="n">
        <v>178</v>
      </c>
      <c r="F5694" s="9" t="n">
        <v>302.54</v>
      </c>
    </row>
    <row r="5695">
      <c r="A5695" t="n">
        <v>556010</v>
      </c>
      <c r="B5695" s="12" t="n">
        <v>40702</v>
      </c>
      <c r="C5695" t="n">
        <v>17414</v>
      </c>
      <c r="D5695" t="n">
        <v>5</v>
      </c>
      <c r="E5695" t="n">
        <v>1380</v>
      </c>
      <c r="F5695" s="9" t="n">
        <v>598</v>
      </c>
    </row>
    <row r="5696">
      <c r="A5696" t="n">
        <v>556016</v>
      </c>
      <c r="B5696" s="12" t="n">
        <v>40702</v>
      </c>
      <c r="C5696" t="n">
        <v>18092</v>
      </c>
      <c r="D5696" t="n">
        <v>5</v>
      </c>
      <c r="E5696" t="n">
        <v>232</v>
      </c>
      <c r="F5696" s="9" t="n">
        <v>452.4</v>
      </c>
    </row>
    <row r="5697">
      <c r="A5697" t="n">
        <v>556017</v>
      </c>
      <c r="B5697" s="12" t="n">
        <v>40702</v>
      </c>
      <c r="C5697" t="n">
        <v>15382</v>
      </c>
      <c r="D5697" t="n">
        <v>29</v>
      </c>
      <c r="E5697" t="n">
        <v>406</v>
      </c>
      <c r="F5697" s="9" t="n">
        <v>512.7</v>
      </c>
    </row>
    <row r="5698">
      <c r="A5698" t="n">
        <v>556018</v>
      </c>
      <c r="B5698" s="12" t="n">
        <v>40702</v>
      </c>
      <c r="C5698" t="n">
        <v>15382</v>
      </c>
      <c r="D5698" t="n">
        <v>2</v>
      </c>
      <c r="E5698" t="n">
        <v>48</v>
      </c>
      <c r="F5698" s="9" t="n">
        <v>26.4</v>
      </c>
    </row>
    <row r="5699">
      <c r="A5699" t="n">
        <v>556019</v>
      </c>
      <c r="B5699" s="12" t="n">
        <v>40702</v>
      </c>
      <c r="C5699" t="n">
        <v>18092</v>
      </c>
      <c r="D5699" t="n">
        <v>7</v>
      </c>
      <c r="E5699" t="n">
        <v>64</v>
      </c>
      <c r="F5699" s="9" t="n">
        <v>221.4</v>
      </c>
    </row>
    <row r="5700">
      <c r="A5700" t="n">
        <v>556020</v>
      </c>
      <c r="B5700" s="12" t="n">
        <v>40702</v>
      </c>
      <c r="C5700" t="n">
        <v>13571</v>
      </c>
      <c r="D5700" t="n">
        <v>20</v>
      </c>
      <c r="E5700" t="n">
        <v>82</v>
      </c>
      <c r="F5700" s="9" t="n">
        <v>114.71</v>
      </c>
    </row>
    <row r="5701">
      <c r="A5701" t="n">
        <v>556021</v>
      </c>
      <c r="B5701" s="12" t="n">
        <v>40702</v>
      </c>
      <c r="C5701" t="n">
        <v>12921</v>
      </c>
      <c r="D5701" t="n">
        <v>22</v>
      </c>
      <c r="E5701" t="n">
        <v>317</v>
      </c>
      <c r="F5701" s="9" t="n">
        <v>477.68</v>
      </c>
    </row>
    <row r="5702">
      <c r="A5702" t="n">
        <v>556022</v>
      </c>
      <c r="B5702" s="12" t="n">
        <v>40702</v>
      </c>
      <c r="C5702" t="n">
        <v>12921</v>
      </c>
      <c r="D5702" t="n">
        <v>4</v>
      </c>
      <c r="E5702" t="n">
        <v>40</v>
      </c>
      <c r="F5702" s="9" t="n">
        <v>79.2</v>
      </c>
    </row>
    <row r="5703">
      <c r="A5703" t="n">
        <v>556023</v>
      </c>
      <c r="B5703" s="12" t="n">
        <v>40702</v>
      </c>
      <c r="C5703" t="n">
        <v>14527</v>
      </c>
      <c r="D5703" t="n">
        <v>25</v>
      </c>
      <c r="E5703" t="n">
        <v>49</v>
      </c>
      <c r="F5703" s="9" t="n">
        <v>209.28</v>
      </c>
    </row>
    <row r="5704">
      <c r="A5704" t="n">
        <v>556032</v>
      </c>
      <c r="B5704" s="12" t="n">
        <v>40702</v>
      </c>
      <c r="C5704" t="n">
        <v>15159</v>
      </c>
      <c r="D5704" t="n">
        <v>15</v>
      </c>
      <c r="E5704" t="n">
        <v>140</v>
      </c>
      <c r="F5704" s="9" t="n">
        <v>542.22</v>
      </c>
    </row>
    <row r="5705">
      <c r="A5705" t="n">
        <v>556034</v>
      </c>
      <c r="B5705" s="12" t="n">
        <v>40702</v>
      </c>
      <c r="C5705" t="n">
        <v>16672</v>
      </c>
      <c r="D5705" t="n">
        <v>2</v>
      </c>
      <c r="E5705" t="n">
        <v>96</v>
      </c>
      <c r="F5705" s="9" t="n">
        <v>313.2</v>
      </c>
    </row>
    <row r="5706">
      <c r="A5706" t="n">
        <v>556035</v>
      </c>
      <c r="B5706" s="12" t="n">
        <v>40702</v>
      </c>
      <c r="C5706" t="n">
        <v>15159</v>
      </c>
      <c r="D5706" t="n">
        <v>4</v>
      </c>
      <c r="E5706" t="n">
        <v>152</v>
      </c>
      <c r="F5706" s="9" t="n">
        <v>54.48</v>
      </c>
    </row>
    <row r="5707">
      <c r="A5707" t="n">
        <v>556036</v>
      </c>
      <c r="B5707" s="12" t="n">
        <v>40702</v>
      </c>
      <c r="C5707" t="n">
        <v>15159</v>
      </c>
      <c r="D5707" t="n">
        <v>3</v>
      </c>
      <c r="E5707" t="n">
        <v>8</v>
      </c>
      <c r="F5707" s="9" t="n">
        <v>52.8</v>
      </c>
    </row>
    <row r="5708">
      <c r="A5708" t="n">
        <v>556038</v>
      </c>
      <c r="B5708" s="12" t="n">
        <v>40702</v>
      </c>
      <c r="C5708" t="n">
        <v>13184</v>
      </c>
      <c r="D5708" t="n">
        <v>22</v>
      </c>
      <c r="E5708" t="n">
        <v>179</v>
      </c>
      <c r="F5708" s="9" t="n">
        <v>173.66</v>
      </c>
    </row>
    <row r="5709">
      <c r="A5709" t="n">
        <v>556039</v>
      </c>
      <c r="B5709" s="12" t="n">
        <v>40702</v>
      </c>
      <c r="C5709" t="n">
        <v>13001</v>
      </c>
      <c r="D5709" t="n">
        <v>12</v>
      </c>
      <c r="E5709" t="n">
        <v>314</v>
      </c>
      <c r="F5709" s="9" t="n">
        <v>501.5</v>
      </c>
    </row>
    <row r="5710">
      <c r="A5710" t="n">
        <v>556040</v>
      </c>
      <c r="B5710" s="12" t="n">
        <v>40702</v>
      </c>
      <c r="C5710" t="n">
        <v>14622</v>
      </c>
      <c r="D5710" t="n">
        <v>21</v>
      </c>
      <c r="E5710" t="n">
        <v>146</v>
      </c>
      <c r="F5710" s="9" t="n">
        <v>320.58</v>
      </c>
    </row>
    <row r="5711">
      <c r="A5711" t="n">
        <v>556041</v>
      </c>
      <c r="B5711" s="12" t="n">
        <v>40702</v>
      </c>
      <c r="C5711" t="n">
        <v>17954</v>
      </c>
      <c r="D5711" t="n">
        <v>56</v>
      </c>
      <c r="E5711" t="n">
        <v>205</v>
      </c>
      <c r="F5711" s="9" t="n">
        <v>336.84</v>
      </c>
    </row>
    <row r="5712">
      <c r="A5712" t="n">
        <v>556042</v>
      </c>
      <c r="B5712" s="12" t="n">
        <v>40702</v>
      </c>
      <c r="C5712" t="n">
        <v>14367</v>
      </c>
      <c r="D5712" t="n">
        <v>65</v>
      </c>
      <c r="E5712" t="n">
        <v>402</v>
      </c>
      <c r="F5712" s="9" t="n">
        <v>1016.57</v>
      </c>
    </row>
    <row r="5713">
      <c r="A5713" t="n">
        <v>556043</v>
      </c>
      <c r="B5713" s="12" t="n">
        <v>40702</v>
      </c>
      <c r="C5713" t="n">
        <v>14078</v>
      </c>
      <c r="D5713" t="n">
        <v>13</v>
      </c>
      <c r="E5713" t="n">
        <v>73</v>
      </c>
      <c r="F5713" s="9" t="n">
        <v>243.93</v>
      </c>
    </row>
    <row r="5714">
      <c r="A5714" t="n">
        <v>556044</v>
      </c>
      <c r="B5714" s="12" t="n">
        <v>40702</v>
      </c>
      <c r="C5714" t="n">
        <v>15764</v>
      </c>
      <c r="D5714" t="n">
        <v>9</v>
      </c>
      <c r="E5714" t="n">
        <v>51</v>
      </c>
      <c r="F5714" s="9" t="n">
        <v>165.55</v>
      </c>
    </row>
    <row r="5715">
      <c r="A5715" t="n">
        <v>556045</v>
      </c>
      <c r="B5715" s="12" t="n">
        <v>40702</v>
      </c>
      <c r="C5715" t="n">
        <v>15764</v>
      </c>
      <c r="D5715" t="n">
        <v>24</v>
      </c>
      <c r="E5715" t="n">
        <v>197</v>
      </c>
      <c r="F5715" s="9" t="n">
        <v>408.04</v>
      </c>
    </row>
    <row r="5716">
      <c r="A5716" t="n">
        <v>556047</v>
      </c>
      <c r="B5716" s="12" t="n">
        <v>40702</v>
      </c>
      <c r="C5716" t="n">
        <v>12901</v>
      </c>
      <c r="D5716" t="n">
        <v>4</v>
      </c>
      <c r="E5716" t="n">
        <v>90</v>
      </c>
      <c r="F5716" s="9" t="n">
        <v>276.24</v>
      </c>
    </row>
    <row r="5717">
      <c r="A5717" t="n">
        <v>556048</v>
      </c>
      <c r="B5717" s="12" t="n">
        <v>40702</v>
      </c>
      <c r="C5717" t="n">
        <v>15609</v>
      </c>
      <c r="D5717" t="n">
        <v>16</v>
      </c>
      <c r="E5717" t="n">
        <v>148</v>
      </c>
      <c r="F5717" s="9" t="n">
        <v>298.48</v>
      </c>
    </row>
    <row r="5718">
      <c r="A5718" t="n">
        <v>556049</v>
      </c>
      <c r="B5718" s="12" t="n">
        <v>40702</v>
      </c>
      <c r="C5718" t="n">
        <v>16013</v>
      </c>
      <c r="D5718" t="n">
        <v>2</v>
      </c>
      <c r="E5718" t="n">
        <v>66</v>
      </c>
      <c r="F5718" s="9" t="n">
        <v>382.7</v>
      </c>
    </row>
    <row r="5719">
      <c r="A5719" t="n">
        <v>556050</v>
      </c>
      <c r="B5719" s="12" t="n">
        <v>40702</v>
      </c>
      <c r="C5719" t="n">
        <v>14367</v>
      </c>
      <c r="D5719" t="n">
        <v>16</v>
      </c>
      <c r="E5719" t="n">
        <v>128</v>
      </c>
      <c r="F5719" s="9" t="n">
        <v>279.04</v>
      </c>
    </row>
    <row r="5720">
      <c r="A5720" t="n">
        <v>556051</v>
      </c>
      <c r="B5720" s="12" t="n">
        <v>40702</v>
      </c>
      <c r="C5720" t="n">
        <v>13742</v>
      </c>
      <c r="D5720" t="n">
        <v>16</v>
      </c>
      <c r="E5720" t="n">
        <v>49</v>
      </c>
      <c r="F5720" s="9" t="n">
        <v>180.04</v>
      </c>
    </row>
    <row r="5721">
      <c r="A5721" t="n">
        <v>556052</v>
      </c>
      <c r="B5721" s="12" t="n">
        <v>40702</v>
      </c>
      <c r="C5721" t="n">
        <v>13742</v>
      </c>
      <c r="D5721" t="n">
        <v>1</v>
      </c>
      <c r="E5721" t="n">
        <v>10</v>
      </c>
      <c r="F5721" s="9" t="n">
        <v>14.5</v>
      </c>
    </row>
    <row r="5722">
      <c r="A5722" t="n">
        <v>556053</v>
      </c>
      <c r="B5722" s="12" t="n">
        <v>40702</v>
      </c>
      <c r="C5722" t="n">
        <v>15400</v>
      </c>
      <c r="D5722" t="n">
        <v>2</v>
      </c>
      <c r="E5722" t="n">
        <v>46</v>
      </c>
      <c r="F5722" s="9" t="n">
        <v>112.7</v>
      </c>
    </row>
    <row r="5723">
      <c r="A5723" t="n">
        <v>556054</v>
      </c>
      <c r="B5723" s="12" t="n">
        <v>40702</v>
      </c>
      <c r="C5723" t="n">
        <v>14561</v>
      </c>
      <c r="D5723" t="n">
        <v>16</v>
      </c>
      <c r="E5723" t="n">
        <v>183</v>
      </c>
      <c r="F5723" s="9" t="n">
        <v>222.07</v>
      </c>
    </row>
    <row r="5724">
      <c r="A5724" t="n">
        <v>556055</v>
      </c>
      <c r="B5724" s="12" t="n">
        <v>40702</v>
      </c>
      <c r="C5724" t="n">
        <v>14477</v>
      </c>
      <c r="D5724" t="n">
        <v>2</v>
      </c>
      <c r="E5724" t="n">
        <v>200</v>
      </c>
      <c r="F5724" s="9" t="n">
        <v>358</v>
      </c>
    </row>
    <row r="5725">
      <c r="A5725" t="n">
        <v>556056</v>
      </c>
      <c r="B5725" s="12" t="n">
        <v>40702</v>
      </c>
      <c r="C5725" t="n">
        <v>17841</v>
      </c>
      <c r="D5725" t="n">
        <v>96</v>
      </c>
      <c r="E5725" t="n">
        <v>256</v>
      </c>
      <c r="F5725" s="9" t="n">
        <v>420</v>
      </c>
    </row>
    <row r="5726">
      <c r="A5726" t="n">
        <v>556058</v>
      </c>
      <c r="B5726" s="12" t="n">
        <v>40702</v>
      </c>
      <c r="C5726" t="n">
        <v>13985</v>
      </c>
      <c r="D5726" t="n">
        <v>29</v>
      </c>
      <c r="E5726" t="n">
        <v>244</v>
      </c>
      <c r="F5726" s="9" t="n">
        <v>524.5</v>
      </c>
    </row>
    <row r="5727">
      <c r="A5727" t="n">
        <v>556059</v>
      </c>
      <c r="B5727" s="12" t="n">
        <v>40702</v>
      </c>
      <c r="C5727" t="n">
        <v>13630</v>
      </c>
      <c r="D5727" t="n">
        <v>9</v>
      </c>
      <c r="E5727" t="n">
        <v>260</v>
      </c>
      <c r="F5727" s="9" t="n">
        <v>320.92</v>
      </c>
    </row>
    <row r="5728">
      <c r="A5728" t="n">
        <v>556062</v>
      </c>
      <c r="B5728" s="12" t="n">
        <v>40702</v>
      </c>
      <c r="C5728" t="n">
        <v>15189</v>
      </c>
      <c r="D5728" t="n">
        <v>4</v>
      </c>
      <c r="E5728" t="n">
        <v>114</v>
      </c>
      <c r="F5728" s="9" t="n">
        <v>379.5</v>
      </c>
    </row>
    <row r="5729">
      <c r="A5729" t="n">
        <v>556063</v>
      </c>
      <c r="B5729" s="12" t="n">
        <v>40702</v>
      </c>
      <c r="C5729" t="n">
        <v>14587</v>
      </c>
      <c r="D5729" t="n">
        <v>41</v>
      </c>
      <c r="E5729" t="n">
        <v>82</v>
      </c>
      <c r="F5729" s="9" t="n">
        <v>193.2</v>
      </c>
    </row>
    <row r="5730">
      <c r="A5730" t="n">
        <v>556064</v>
      </c>
      <c r="B5730" s="12" t="n">
        <v>40702</v>
      </c>
      <c r="C5730" t="n">
        <v>13777</v>
      </c>
      <c r="D5730" t="n">
        <v>6</v>
      </c>
      <c r="E5730" t="n">
        <v>171</v>
      </c>
      <c r="F5730" s="9" t="n">
        <v>300.63</v>
      </c>
    </row>
    <row r="5731">
      <c r="A5731" t="n">
        <v>556065</v>
      </c>
      <c r="B5731" s="12" t="n">
        <v>40702</v>
      </c>
      <c r="C5731" t="n">
        <v>14829</v>
      </c>
      <c r="D5731" t="n">
        <v>8</v>
      </c>
      <c r="E5731" t="n">
        <v>74</v>
      </c>
      <c r="F5731" s="9" t="n">
        <v>146.3</v>
      </c>
    </row>
    <row r="5732">
      <c r="A5732" t="n">
        <v>556066</v>
      </c>
      <c r="B5732" s="12" t="n">
        <v>40702</v>
      </c>
      <c r="C5732" t="n">
        <v>16872</v>
      </c>
      <c r="D5732" t="n">
        <v>3</v>
      </c>
      <c r="E5732" t="n">
        <v>382</v>
      </c>
      <c r="F5732" s="9" t="n">
        <v>388.36</v>
      </c>
    </row>
    <row r="5733">
      <c r="A5733" t="n">
        <v>556067</v>
      </c>
      <c r="B5733" s="12" t="n">
        <v>40702</v>
      </c>
      <c r="C5733" t="n">
        <v>12748</v>
      </c>
      <c r="D5733" t="n">
        <v>28</v>
      </c>
      <c r="E5733" t="n">
        <v>147</v>
      </c>
      <c r="F5733" s="9" t="n">
        <v>245.05</v>
      </c>
    </row>
    <row r="5734">
      <c r="A5734" t="n">
        <v>556068</v>
      </c>
      <c r="B5734" s="12" t="n">
        <v>40702</v>
      </c>
      <c r="C5734" t="n">
        <v>12748</v>
      </c>
      <c r="D5734" t="n">
        <v>1</v>
      </c>
      <c r="E5734" t="n">
        <v>48</v>
      </c>
      <c r="F5734" s="9" t="n">
        <v>5.76</v>
      </c>
    </row>
    <row r="5735">
      <c r="A5735" t="n">
        <v>556070</v>
      </c>
      <c r="B5735" s="12" t="n">
        <v>40702</v>
      </c>
      <c r="C5735" t="n">
        <v>17873</v>
      </c>
      <c r="D5735" t="n">
        <v>7</v>
      </c>
      <c r="E5735" t="n">
        <v>180</v>
      </c>
      <c r="F5735" s="9" t="n">
        <v>266.76</v>
      </c>
    </row>
    <row r="5736">
      <c r="A5736" t="n">
        <v>556071</v>
      </c>
      <c r="B5736" s="12" t="n">
        <v>40702</v>
      </c>
      <c r="C5736" t="n">
        <v>15974</v>
      </c>
      <c r="D5736" t="n">
        <v>29</v>
      </c>
      <c r="E5736" t="n">
        <v>497</v>
      </c>
      <c r="F5736" s="9" t="n">
        <v>481.36</v>
      </c>
    </row>
    <row r="5737">
      <c r="A5737" t="n">
        <v>556072</v>
      </c>
      <c r="B5737" s="12" t="n">
        <v>40702</v>
      </c>
      <c r="C5737" t="n">
        <v>16126</v>
      </c>
      <c r="D5737" t="n">
        <v>20</v>
      </c>
      <c r="E5737" t="n">
        <v>263</v>
      </c>
      <c r="F5737" s="9" t="n">
        <v>952.65</v>
      </c>
    </row>
    <row r="5738">
      <c r="A5738" t="n">
        <v>556073</v>
      </c>
      <c r="B5738" s="12" t="n">
        <v>40702</v>
      </c>
      <c r="C5738" t="n">
        <v>16358</v>
      </c>
      <c r="D5738" t="n">
        <v>22</v>
      </c>
      <c r="E5738" t="n">
        <v>221</v>
      </c>
      <c r="F5738" s="9" t="n">
        <v>462.15</v>
      </c>
    </row>
    <row r="5739">
      <c r="A5739" t="n">
        <v>556079</v>
      </c>
      <c r="B5739" s="12" t="n">
        <v>40702</v>
      </c>
      <c r="C5739" t="n">
        <v>18229</v>
      </c>
      <c r="D5739" t="n">
        <v>13</v>
      </c>
      <c r="E5739" t="n">
        <v>252</v>
      </c>
      <c r="F5739" s="9" t="n">
        <v>351.2</v>
      </c>
    </row>
    <row r="5740">
      <c r="A5740" t="n">
        <v>556084</v>
      </c>
      <c r="B5740" s="12" t="n">
        <v>40702</v>
      </c>
      <c r="C5740" t="n">
        <v>17491</v>
      </c>
      <c r="D5740" t="n">
        <v>5</v>
      </c>
      <c r="E5740" t="n">
        <v>52</v>
      </c>
      <c r="F5740" s="9" t="n">
        <v>135</v>
      </c>
    </row>
    <row r="5741">
      <c r="A5741" t="n">
        <v>556097</v>
      </c>
      <c r="B5741" s="12" t="n">
        <v>40702</v>
      </c>
      <c r="C5741" t="n">
        <v>15809</v>
      </c>
      <c r="D5741" t="n">
        <v>1</v>
      </c>
      <c r="E5741" t="n">
        <v>2</v>
      </c>
      <c r="F5741" s="9" t="n">
        <v>15.9</v>
      </c>
    </row>
    <row r="5742">
      <c r="A5742" t="n">
        <v>556098</v>
      </c>
      <c r="B5742" s="12" t="n">
        <v>40702</v>
      </c>
      <c r="C5742" t="n">
        <v>16832</v>
      </c>
      <c r="D5742" t="n">
        <v>1</v>
      </c>
      <c r="E5742" t="n">
        <v>5</v>
      </c>
      <c r="F5742" s="9" t="n">
        <v>62.5</v>
      </c>
    </row>
    <row r="5743">
      <c r="A5743" t="n">
        <v>556099</v>
      </c>
      <c r="B5743" s="12" t="n">
        <v>40702</v>
      </c>
      <c r="C5743" t="n">
        <v>13162</v>
      </c>
      <c r="D5743" t="n">
        <v>1</v>
      </c>
      <c r="E5743" t="n">
        <v>1</v>
      </c>
      <c r="F5743" s="9" t="n">
        <v>3.75</v>
      </c>
    </row>
    <row r="5744">
      <c r="A5744" t="n">
        <v>556100</v>
      </c>
      <c r="B5744" s="12" t="n">
        <v>40702</v>
      </c>
      <c r="C5744" t="n">
        <v>15238</v>
      </c>
      <c r="D5744" t="n">
        <v>14</v>
      </c>
      <c r="E5744" t="n">
        <v>222</v>
      </c>
      <c r="F5744" s="9" t="n">
        <v>300.14</v>
      </c>
    </row>
    <row r="5745">
      <c r="A5745" t="n">
        <v>556102</v>
      </c>
      <c r="B5745" s="12" t="n">
        <v>40702</v>
      </c>
      <c r="C5745" t="n">
        <v>13115</v>
      </c>
      <c r="D5745" t="n">
        <v>55</v>
      </c>
      <c r="E5745" t="n">
        <v>621</v>
      </c>
      <c r="F5745" s="9" t="n">
        <v>878.55</v>
      </c>
    </row>
    <row r="5746">
      <c r="A5746" t="n">
        <v>556103</v>
      </c>
      <c r="B5746" s="12" t="n">
        <v>40702</v>
      </c>
      <c r="C5746" t="n">
        <v>16011</v>
      </c>
      <c r="D5746" t="n">
        <v>27</v>
      </c>
      <c r="E5746" t="n">
        <v>161</v>
      </c>
      <c r="F5746" s="9" t="n">
        <v>235.32</v>
      </c>
    </row>
    <row r="5747">
      <c r="A5747" t="n">
        <v>556104</v>
      </c>
      <c r="B5747" s="12" t="n">
        <v>40702</v>
      </c>
      <c r="C5747" t="n">
        <v>13875</v>
      </c>
      <c r="D5747" t="n">
        <v>22</v>
      </c>
      <c r="E5747" t="n">
        <v>284</v>
      </c>
      <c r="F5747" s="9" t="n">
        <v>384.2</v>
      </c>
    </row>
    <row r="5748">
      <c r="A5748" t="n">
        <v>556105</v>
      </c>
      <c r="B5748" s="12" t="n">
        <v>40702</v>
      </c>
      <c r="C5748" t="n">
        <v>13466</v>
      </c>
      <c r="D5748" t="n">
        <v>17</v>
      </c>
      <c r="E5748" t="n">
        <v>259</v>
      </c>
      <c r="F5748" s="9" t="n">
        <v>307.9</v>
      </c>
    </row>
    <row r="5749">
      <c r="A5749" t="n">
        <v>556106</v>
      </c>
      <c r="B5749" s="12" t="n">
        <v>40702</v>
      </c>
      <c r="C5749" t="n">
        <v>14056</v>
      </c>
      <c r="D5749" t="n">
        <v>49</v>
      </c>
      <c r="E5749" t="n">
        <v>187</v>
      </c>
      <c r="F5749" s="9" t="n">
        <v>393.34</v>
      </c>
    </row>
    <row r="5750">
      <c r="A5750" t="n">
        <v>556107</v>
      </c>
      <c r="B5750" s="12" t="n">
        <v>40702</v>
      </c>
      <c r="C5750" t="n">
        <v>17360</v>
      </c>
      <c r="D5750" t="n">
        <v>57</v>
      </c>
      <c r="E5750" t="n">
        <v>164</v>
      </c>
      <c r="F5750" s="9" t="n">
        <v>320.9</v>
      </c>
    </row>
    <row r="5751">
      <c r="A5751" t="n">
        <v>556109</v>
      </c>
      <c r="B5751" s="12" t="n">
        <v>40703</v>
      </c>
      <c r="C5751" t="n">
        <v>13741</v>
      </c>
      <c r="D5751" t="n">
        <v>12</v>
      </c>
      <c r="E5751" t="n">
        <v>67</v>
      </c>
      <c r="F5751" s="9" t="n">
        <v>200.17</v>
      </c>
    </row>
    <row r="5752">
      <c r="A5752" t="n">
        <v>556110</v>
      </c>
      <c r="B5752" s="12" t="n">
        <v>40703</v>
      </c>
      <c r="C5752" t="n">
        <v>13856</v>
      </c>
      <c r="D5752" t="n">
        <v>3</v>
      </c>
      <c r="E5752" t="n">
        <v>160</v>
      </c>
      <c r="F5752" s="9" t="n">
        <v>124.6</v>
      </c>
    </row>
    <row r="5753">
      <c r="A5753" t="n">
        <v>556111</v>
      </c>
      <c r="B5753" s="12" t="n">
        <v>40703</v>
      </c>
      <c r="C5753" t="n">
        <v>13004</v>
      </c>
      <c r="D5753" t="n">
        <v>22</v>
      </c>
      <c r="E5753" t="n">
        <v>288</v>
      </c>
      <c r="F5753" s="9" t="n">
        <v>313</v>
      </c>
    </row>
    <row r="5754">
      <c r="A5754" t="n">
        <v>556112</v>
      </c>
      <c r="B5754" s="12" t="n">
        <v>40703</v>
      </c>
      <c r="C5754" t="n">
        <v>13265</v>
      </c>
      <c r="D5754" t="n">
        <v>20</v>
      </c>
      <c r="E5754" t="n">
        <v>244</v>
      </c>
      <c r="F5754" s="9" t="n">
        <v>325.78</v>
      </c>
    </row>
    <row r="5755">
      <c r="A5755" t="n">
        <v>556113</v>
      </c>
      <c r="B5755" s="12" t="n">
        <v>40703</v>
      </c>
      <c r="C5755" t="n">
        <v>13510</v>
      </c>
      <c r="D5755" t="n">
        <v>38</v>
      </c>
      <c r="E5755" t="n">
        <v>421</v>
      </c>
      <c r="F5755" s="9" t="n">
        <v>585.3200000000001</v>
      </c>
    </row>
    <row r="5756">
      <c r="A5756" t="n">
        <v>556115</v>
      </c>
      <c r="B5756" s="12" t="n">
        <v>40703</v>
      </c>
      <c r="C5756" t="n">
        <v>15241</v>
      </c>
      <c r="D5756" t="n">
        <v>7</v>
      </c>
      <c r="E5756" t="n">
        <v>76</v>
      </c>
      <c r="F5756" s="9" t="n">
        <v>99.95999999999999</v>
      </c>
    </row>
    <row r="5757">
      <c r="A5757" t="n">
        <v>556116</v>
      </c>
      <c r="B5757" s="12" t="n">
        <v>40703</v>
      </c>
      <c r="C5757" t="n">
        <v>15214</v>
      </c>
      <c r="D5757" t="n">
        <v>11</v>
      </c>
      <c r="E5757" t="n">
        <v>154</v>
      </c>
      <c r="F5757" s="9" t="n">
        <v>136.7</v>
      </c>
    </row>
    <row r="5758">
      <c r="A5758" t="n">
        <v>556120</v>
      </c>
      <c r="B5758" s="12" t="n">
        <v>40703</v>
      </c>
      <c r="C5758" t="n">
        <v>16722</v>
      </c>
      <c r="D5758" t="n">
        <v>19</v>
      </c>
      <c r="E5758" t="n">
        <v>521</v>
      </c>
      <c r="F5758" s="9" t="n">
        <v>290.2</v>
      </c>
    </row>
    <row r="5759">
      <c r="A5759" t="n">
        <v>556121</v>
      </c>
      <c r="B5759" s="12" t="n">
        <v>40703</v>
      </c>
      <c r="C5759" t="n">
        <v>15855</v>
      </c>
      <c r="D5759" t="n">
        <v>20</v>
      </c>
      <c r="E5759" t="n">
        <v>68</v>
      </c>
      <c r="F5759" s="9" t="n">
        <v>132.18</v>
      </c>
    </row>
    <row r="5760">
      <c r="A5760" t="n">
        <v>556125</v>
      </c>
      <c r="B5760" s="12" t="n">
        <v>40703</v>
      </c>
      <c r="C5760" t="n">
        <v>12947</v>
      </c>
      <c r="D5760" t="n">
        <v>15</v>
      </c>
      <c r="E5760" t="n">
        <v>136</v>
      </c>
      <c r="F5760" s="9" t="n">
        <v>303.62</v>
      </c>
    </row>
    <row r="5761">
      <c r="A5761" t="n">
        <v>556128</v>
      </c>
      <c r="B5761" s="12" t="n">
        <v>40703</v>
      </c>
      <c r="C5761" t="n">
        <v>13038</v>
      </c>
      <c r="D5761" t="n">
        <v>7</v>
      </c>
      <c r="E5761" t="n">
        <v>94</v>
      </c>
      <c r="F5761" s="9" t="n">
        <v>196.66</v>
      </c>
    </row>
    <row r="5762">
      <c r="A5762" t="n">
        <v>556129</v>
      </c>
      <c r="B5762" s="12" t="n">
        <v>40703</v>
      </c>
      <c r="C5762" t="n">
        <v>14060</v>
      </c>
      <c r="D5762" t="n">
        <v>10</v>
      </c>
      <c r="E5762" t="n">
        <v>294</v>
      </c>
      <c r="F5762" s="9" t="n">
        <v>438</v>
      </c>
    </row>
    <row r="5763">
      <c r="A5763" t="n">
        <v>556130</v>
      </c>
      <c r="B5763" s="12" t="n">
        <v>40703</v>
      </c>
      <c r="C5763" t="n">
        <v>15738</v>
      </c>
      <c r="D5763" t="n">
        <v>11</v>
      </c>
      <c r="E5763" t="n">
        <v>154</v>
      </c>
      <c r="F5763" s="9" t="n">
        <v>316.02</v>
      </c>
    </row>
    <row r="5764">
      <c r="A5764" t="n">
        <v>556139</v>
      </c>
      <c r="B5764" s="12" t="n">
        <v>40703</v>
      </c>
      <c r="C5764" t="n">
        <v>14231</v>
      </c>
      <c r="D5764" t="n">
        <v>12</v>
      </c>
      <c r="E5764" t="n">
        <v>116</v>
      </c>
      <c r="F5764" s="9" t="n">
        <v>307.76</v>
      </c>
    </row>
    <row r="5765">
      <c r="A5765" t="n">
        <v>556179</v>
      </c>
      <c r="B5765" s="12" t="n">
        <v>40703</v>
      </c>
      <c r="C5765" t="n">
        <v>13756</v>
      </c>
      <c r="D5765" t="n">
        <v>15</v>
      </c>
      <c r="E5765" t="n">
        <v>426</v>
      </c>
      <c r="F5765" s="9" t="n">
        <v>308.2</v>
      </c>
    </row>
    <row r="5766">
      <c r="A5766" t="n">
        <v>556181</v>
      </c>
      <c r="B5766" s="12" t="n">
        <v>40703</v>
      </c>
      <c r="C5766" t="n">
        <v>15407</v>
      </c>
      <c r="D5766" t="n">
        <v>13</v>
      </c>
      <c r="E5766" t="n">
        <v>120</v>
      </c>
      <c r="F5766" s="9" t="n">
        <v>410.87</v>
      </c>
    </row>
    <row r="5767">
      <c r="A5767" t="n">
        <v>556182</v>
      </c>
      <c r="B5767" s="12" t="n">
        <v>40703</v>
      </c>
      <c r="C5767" t="n">
        <v>16892</v>
      </c>
      <c r="D5767" t="n">
        <v>20</v>
      </c>
      <c r="E5767" t="n">
        <v>77</v>
      </c>
      <c r="F5767" s="9" t="n">
        <v>102.98</v>
      </c>
    </row>
    <row r="5768">
      <c r="A5768" t="n">
        <v>556183</v>
      </c>
      <c r="B5768" s="12" t="n">
        <v>40703</v>
      </c>
      <c r="C5768" t="n">
        <v>13134</v>
      </c>
      <c r="D5768" t="n">
        <v>21</v>
      </c>
      <c r="E5768" t="n">
        <v>162</v>
      </c>
      <c r="F5768" s="9" t="n">
        <v>360.04</v>
      </c>
    </row>
    <row r="5769">
      <c r="A5769" t="n">
        <v>556184</v>
      </c>
      <c r="B5769" s="12" t="n">
        <v>40703</v>
      </c>
      <c r="C5769" t="n">
        <v>16592</v>
      </c>
      <c r="D5769" t="n">
        <v>14</v>
      </c>
      <c r="E5769" t="n">
        <v>205</v>
      </c>
      <c r="F5769" s="9" t="n">
        <v>337.55</v>
      </c>
    </row>
    <row r="5770">
      <c r="A5770" t="n">
        <v>556185</v>
      </c>
      <c r="B5770" s="12" t="n">
        <v>40703</v>
      </c>
      <c r="C5770" t="n">
        <v>16592</v>
      </c>
      <c r="D5770" t="n">
        <v>2</v>
      </c>
      <c r="E5770" t="n">
        <v>36</v>
      </c>
      <c r="F5770" s="9" t="n">
        <v>30.6</v>
      </c>
    </row>
    <row r="5771">
      <c r="A5771" t="n">
        <v>556186</v>
      </c>
      <c r="B5771" s="12" t="n">
        <v>40703</v>
      </c>
      <c r="C5771" t="n">
        <v>14241</v>
      </c>
      <c r="D5771" t="n">
        <v>10</v>
      </c>
      <c r="E5771" t="n">
        <v>146</v>
      </c>
      <c r="F5771" s="9" t="n">
        <v>213.7</v>
      </c>
    </row>
    <row r="5772">
      <c r="A5772" t="n">
        <v>556187</v>
      </c>
      <c r="B5772" s="12" t="n">
        <v>40703</v>
      </c>
      <c r="C5772" t="n">
        <v>15296</v>
      </c>
      <c r="D5772" t="n">
        <v>15</v>
      </c>
      <c r="E5772" t="n">
        <v>98</v>
      </c>
      <c r="F5772" s="9" t="n">
        <v>299.78</v>
      </c>
    </row>
    <row r="5773">
      <c r="A5773" t="n">
        <v>556189</v>
      </c>
      <c r="B5773" s="12" t="n">
        <v>40703</v>
      </c>
      <c r="C5773" t="n">
        <v>15615</v>
      </c>
      <c r="D5773" t="n">
        <v>21</v>
      </c>
      <c r="E5773" t="n">
        <v>234</v>
      </c>
      <c r="F5773" s="9" t="n">
        <v>400.7</v>
      </c>
    </row>
    <row r="5774">
      <c r="A5774" t="n">
        <v>556190</v>
      </c>
      <c r="B5774" s="12" t="n">
        <v>40703</v>
      </c>
      <c r="C5774" t="n">
        <v>15780</v>
      </c>
      <c r="D5774" t="n">
        <v>4</v>
      </c>
      <c r="E5774" t="n">
        <v>28</v>
      </c>
      <c r="F5774" s="9" t="n">
        <v>72.52</v>
      </c>
    </row>
    <row r="5775">
      <c r="A5775" t="n">
        <v>556191</v>
      </c>
      <c r="B5775" s="12" t="n">
        <v>40703</v>
      </c>
      <c r="C5775" t="n">
        <v>14501</v>
      </c>
      <c r="D5775" t="n">
        <v>6</v>
      </c>
      <c r="E5775" t="n">
        <v>116</v>
      </c>
      <c r="F5775" s="9" t="n">
        <v>184.28</v>
      </c>
    </row>
    <row r="5776">
      <c r="A5776" t="n">
        <v>556192</v>
      </c>
      <c r="B5776" s="12" t="n">
        <v>40703</v>
      </c>
      <c r="C5776" t="n">
        <v>15615</v>
      </c>
      <c r="D5776" t="n">
        <v>4</v>
      </c>
      <c r="E5776" t="n">
        <v>64</v>
      </c>
      <c r="F5776" s="9" t="n">
        <v>82.2</v>
      </c>
    </row>
    <row r="5777">
      <c r="A5777" t="n">
        <v>556193</v>
      </c>
      <c r="B5777" s="12" t="n">
        <v>40703</v>
      </c>
      <c r="C5777" t="n">
        <v>14132</v>
      </c>
      <c r="D5777" t="n">
        <v>24</v>
      </c>
      <c r="E5777" t="n">
        <v>388</v>
      </c>
      <c r="F5777" s="9" t="n">
        <v>306.86</v>
      </c>
    </row>
    <row r="5778">
      <c r="A5778" t="n">
        <v>556195</v>
      </c>
      <c r="B5778" s="12" t="n">
        <v>40703</v>
      </c>
      <c r="C5778" t="n">
        <v>16745</v>
      </c>
      <c r="D5778" t="n">
        <v>25</v>
      </c>
      <c r="E5778" t="n">
        <v>355</v>
      </c>
      <c r="F5778" s="9" t="n">
        <v>535.01</v>
      </c>
    </row>
    <row r="5779">
      <c r="A5779" t="n">
        <v>556196</v>
      </c>
      <c r="B5779" s="12" t="n">
        <v>40703</v>
      </c>
      <c r="C5779" t="n">
        <v>18065</v>
      </c>
      <c r="D5779" t="n">
        <v>3</v>
      </c>
      <c r="E5779" t="n">
        <v>16</v>
      </c>
      <c r="F5779" s="9" t="n">
        <v>62.04</v>
      </c>
    </row>
    <row r="5780">
      <c r="A5780" t="n">
        <v>556197</v>
      </c>
      <c r="B5780" s="12" t="n">
        <v>40703</v>
      </c>
      <c r="C5780" t="n">
        <v>18065</v>
      </c>
      <c r="D5780" t="n">
        <v>13</v>
      </c>
      <c r="E5780" t="n">
        <v>114</v>
      </c>
      <c r="F5780" s="9" t="n">
        <v>202.38</v>
      </c>
    </row>
    <row r="5781">
      <c r="A5781" t="n">
        <v>556198</v>
      </c>
      <c r="B5781" s="12" t="n">
        <v>40703</v>
      </c>
      <c r="C5781" t="n">
        <v>14963</v>
      </c>
      <c r="D5781" t="n">
        <v>38</v>
      </c>
      <c r="E5781" t="n">
        <v>167</v>
      </c>
      <c r="F5781" s="9" t="n">
        <v>294.2</v>
      </c>
    </row>
    <row r="5782">
      <c r="A5782" t="n">
        <v>556199</v>
      </c>
      <c r="B5782" s="12" t="n">
        <v>40703</v>
      </c>
      <c r="C5782" t="n">
        <v>16170</v>
      </c>
      <c r="D5782" t="n">
        <v>21</v>
      </c>
      <c r="E5782" t="n">
        <v>232</v>
      </c>
      <c r="F5782" s="9" t="n">
        <v>319.29</v>
      </c>
    </row>
    <row r="5783">
      <c r="A5783" t="n">
        <v>556202</v>
      </c>
      <c r="B5783" s="12" t="n">
        <v>40703</v>
      </c>
      <c r="C5783" t="n">
        <v>14606</v>
      </c>
      <c r="D5783" t="n">
        <v>20</v>
      </c>
      <c r="E5783" t="n">
        <v>90</v>
      </c>
      <c r="F5783" s="9" t="n">
        <v>109.3</v>
      </c>
    </row>
    <row r="5784">
      <c r="A5784" t="n">
        <v>556204</v>
      </c>
      <c r="B5784" s="12" t="n">
        <v>40703</v>
      </c>
      <c r="C5784" t="n">
        <v>17169</v>
      </c>
      <c r="D5784" t="n">
        <v>18</v>
      </c>
      <c r="E5784" t="n">
        <v>102</v>
      </c>
      <c r="F5784" s="9" t="n">
        <v>308.68</v>
      </c>
    </row>
    <row r="5785">
      <c r="A5785" t="n">
        <v>556205</v>
      </c>
      <c r="B5785" s="12" t="n">
        <v>40703</v>
      </c>
      <c r="C5785" t="n">
        <v>15827</v>
      </c>
      <c r="D5785" t="n">
        <v>13</v>
      </c>
      <c r="E5785" t="n">
        <v>94</v>
      </c>
      <c r="F5785" s="9" t="n">
        <v>203.98</v>
      </c>
    </row>
    <row r="5786">
      <c r="A5786" t="n">
        <v>556207</v>
      </c>
      <c r="B5786" s="12" t="n">
        <v>40703</v>
      </c>
      <c r="C5786" t="n">
        <v>17372</v>
      </c>
      <c r="D5786" t="n">
        <v>19</v>
      </c>
      <c r="E5786" t="n">
        <v>110</v>
      </c>
      <c r="F5786" s="9" t="n">
        <v>128.76</v>
      </c>
    </row>
    <row r="5787">
      <c r="A5787" t="n">
        <v>556208</v>
      </c>
      <c r="B5787" s="12" t="n">
        <v>40703</v>
      </c>
      <c r="C5787" t="n">
        <v>14040</v>
      </c>
      <c r="D5787" t="n">
        <v>12</v>
      </c>
      <c r="E5787" t="n">
        <v>198</v>
      </c>
      <c r="F5787" s="9" t="n">
        <v>506.68</v>
      </c>
    </row>
    <row r="5788">
      <c r="A5788" t="n">
        <v>556214</v>
      </c>
      <c r="B5788" s="12" t="n">
        <v>40703</v>
      </c>
      <c r="C5788" t="n">
        <v>14913</v>
      </c>
      <c r="D5788" t="n">
        <v>20</v>
      </c>
      <c r="E5788" t="n">
        <v>455</v>
      </c>
      <c r="F5788" s="9" t="n">
        <v>301.32</v>
      </c>
    </row>
    <row r="5789">
      <c r="A5789" t="n">
        <v>556216</v>
      </c>
      <c r="B5789" s="12" t="n">
        <v>40703</v>
      </c>
      <c r="C5789" t="n">
        <v>15252</v>
      </c>
      <c r="D5789" t="n">
        <v>14</v>
      </c>
      <c r="E5789" t="n">
        <v>99</v>
      </c>
      <c r="F5789" s="9" t="n">
        <v>300.55</v>
      </c>
    </row>
    <row r="5790">
      <c r="A5790" t="n">
        <v>556218</v>
      </c>
      <c r="B5790" s="12" t="n">
        <v>40703</v>
      </c>
      <c r="C5790" t="n">
        <v>17731</v>
      </c>
      <c r="D5790" t="n">
        <v>17</v>
      </c>
      <c r="E5790" t="n">
        <v>97</v>
      </c>
      <c r="F5790" s="9" t="n">
        <v>352.91</v>
      </c>
    </row>
    <row r="5791">
      <c r="A5791" t="n">
        <v>556219</v>
      </c>
      <c r="B5791" s="12" t="n">
        <v>40703</v>
      </c>
      <c r="C5791" t="n">
        <v>17731</v>
      </c>
      <c r="D5791" t="n">
        <v>15</v>
      </c>
      <c r="E5791" t="n">
        <v>84</v>
      </c>
      <c r="F5791" s="9" t="n">
        <v>309.66</v>
      </c>
    </row>
    <row r="5792">
      <c r="A5792" t="n">
        <v>556222</v>
      </c>
      <c r="B5792" s="12" t="n">
        <v>40703</v>
      </c>
      <c r="C5792" t="n">
        <v>17522</v>
      </c>
      <c r="D5792" t="n">
        <v>45</v>
      </c>
      <c r="E5792" t="n">
        <v>527</v>
      </c>
      <c r="F5792" s="9" t="n">
        <v>534.5599999999999</v>
      </c>
    </row>
    <row r="5793">
      <c r="A5793" t="n">
        <v>556228</v>
      </c>
      <c r="B5793" s="12" t="n">
        <v>40703</v>
      </c>
      <c r="C5793" t="n">
        <v>13538</v>
      </c>
      <c r="D5793" t="n">
        <v>2</v>
      </c>
      <c r="E5793" t="n">
        <v>16</v>
      </c>
      <c r="F5793" s="9" t="n">
        <v>115.2</v>
      </c>
    </row>
    <row r="5794">
      <c r="A5794" t="n">
        <v>556229</v>
      </c>
      <c r="B5794" s="12" t="n">
        <v>40703</v>
      </c>
      <c r="C5794" t="n">
        <v>12839</v>
      </c>
      <c r="D5794" t="n">
        <v>20</v>
      </c>
      <c r="E5794" t="n">
        <v>178</v>
      </c>
      <c r="F5794" s="9" t="n">
        <v>304.48</v>
      </c>
    </row>
    <row r="5795">
      <c r="A5795" t="n">
        <v>556230</v>
      </c>
      <c r="B5795" s="12" t="n">
        <v>40703</v>
      </c>
      <c r="C5795" t="n">
        <v>17402</v>
      </c>
      <c r="D5795" t="n">
        <v>6</v>
      </c>
      <c r="E5795" t="n">
        <v>58</v>
      </c>
      <c r="F5795" s="9" t="n">
        <v>226.28</v>
      </c>
    </row>
    <row r="5796">
      <c r="A5796" t="n">
        <v>556234</v>
      </c>
      <c r="B5796" s="12" t="n">
        <v>40703</v>
      </c>
      <c r="C5796" t="n">
        <v>17961</v>
      </c>
      <c r="D5796" t="n">
        <v>10</v>
      </c>
      <c r="E5796" t="n">
        <v>11</v>
      </c>
      <c r="F5796" s="9" t="n">
        <v>26.36</v>
      </c>
    </row>
    <row r="5797">
      <c r="A5797" t="n">
        <v>556236</v>
      </c>
      <c r="B5797" s="12" t="n">
        <v>40703</v>
      </c>
      <c r="C5797" t="n">
        <v>16818</v>
      </c>
      <c r="D5797" t="n">
        <v>3</v>
      </c>
      <c r="E5797" t="n">
        <v>16</v>
      </c>
      <c r="F5797" s="9" t="n">
        <v>45.2</v>
      </c>
    </row>
    <row r="5798">
      <c r="A5798" t="n">
        <v>556238</v>
      </c>
      <c r="B5798" s="12" t="n">
        <v>40703</v>
      </c>
      <c r="C5798" t="n">
        <v>13397</v>
      </c>
      <c r="D5798" t="n">
        <v>12</v>
      </c>
      <c r="E5798" t="n">
        <v>109</v>
      </c>
      <c r="F5798" s="9" t="n">
        <v>378.7</v>
      </c>
    </row>
    <row r="5799">
      <c r="A5799" t="n">
        <v>556239</v>
      </c>
      <c r="B5799" s="12" t="n">
        <v>40703</v>
      </c>
      <c r="C5799" t="n">
        <v>15712</v>
      </c>
      <c r="D5799" t="n">
        <v>9</v>
      </c>
      <c r="E5799" t="n">
        <v>67</v>
      </c>
      <c r="F5799" s="9" t="n">
        <v>158.85</v>
      </c>
    </row>
    <row r="5800">
      <c r="A5800" t="n">
        <v>556240</v>
      </c>
      <c r="B5800" s="12" t="n">
        <v>40703</v>
      </c>
      <c r="C5800" t="n">
        <v>18041</v>
      </c>
      <c r="D5800" t="n">
        <v>7</v>
      </c>
      <c r="E5800" t="n">
        <v>140</v>
      </c>
      <c r="F5800" s="9" t="n">
        <v>105</v>
      </c>
    </row>
    <row r="5801">
      <c r="A5801" t="n">
        <v>556244</v>
      </c>
      <c r="B5801" s="12" t="n">
        <v>40703</v>
      </c>
      <c r="C5801" t="n">
        <v>15867</v>
      </c>
      <c r="D5801" t="n">
        <v>28</v>
      </c>
      <c r="E5801" t="n">
        <v>86</v>
      </c>
      <c r="F5801" s="9" t="n">
        <v>302.72</v>
      </c>
    </row>
    <row r="5802">
      <c r="A5802" t="n">
        <v>556245</v>
      </c>
      <c r="B5802" s="12" t="n">
        <v>40703</v>
      </c>
      <c r="C5802" t="n">
        <v>17841</v>
      </c>
      <c r="D5802" t="n">
        <v>63</v>
      </c>
      <c r="E5802" t="n">
        <v>198</v>
      </c>
      <c r="F5802" s="9" t="n">
        <v>535.13</v>
      </c>
    </row>
    <row r="5803">
      <c r="A5803" t="n">
        <v>556246</v>
      </c>
      <c r="B5803" s="12" t="n">
        <v>40703</v>
      </c>
      <c r="C5803" t="n">
        <v>16113</v>
      </c>
      <c r="D5803" t="n">
        <v>30</v>
      </c>
      <c r="E5803" t="n">
        <v>176</v>
      </c>
      <c r="F5803" s="9" t="n">
        <v>161.38</v>
      </c>
    </row>
    <row r="5804">
      <c r="A5804" t="n">
        <v>556247</v>
      </c>
      <c r="B5804" s="12" t="n">
        <v>40703</v>
      </c>
      <c r="C5804" t="n">
        <v>15058</v>
      </c>
      <c r="D5804" t="n">
        <v>15</v>
      </c>
      <c r="E5804" t="n">
        <v>138</v>
      </c>
      <c r="F5804" s="9" t="n">
        <v>270.55</v>
      </c>
    </row>
    <row r="5805">
      <c r="A5805" t="n">
        <v>556248</v>
      </c>
      <c r="B5805" s="12" t="n">
        <v>40703</v>
      </c>
      <c r="C5805" t="n">
        <v>15681</v>
      </c>
      <c r="D5805" t="n">
        <v>14</v>
      </c>
      <c r="E5805" t="n">
        <v>188</v>
      </c>
      <c r="F5805" s="9" t="n">
        <v>332.64</v>
      </c>
    </row>
    <row r="5806">
      <c r="A5806" t="n">
        <v>556249</v>
      </c>
      <c r="B5806" s="12" t="n">
        <v>40703</v>
      </c>
      <c r="C5806" t="n">
        <v>15681</v>
      </c>
      <c r="D5806" t="n">
        <v>1</v>
      </c>
      <c r="E5806" t="n">
        <v>6</v>
      </c>
      <c r="F5806" s="9" t="n">
        <v>24.9</v>
      </c>
    </row>
    <row r="5807">
      <c r="A5807" t="n">
        <v>556252</v>
      </c>
      <c r="B5807" s="12" t="n">
        <v>40703</v>
      </c>
      <c r="C5807" t="n">
        <v>16779</v>
      </c>
      <c r="D5807" t="n">
        <v>17</v>
      </c>
      <c r="E5807" t="n">
        <v>319</v>
      </c>
      <c r="F5807" s="9" t="n">
        <v>462.96</v>
      </c>
    </row>
    <row r="5808">
      <c r="A5808" t="n">
        <v>556253</v>
      </c>
      <c r="B5808" s="12" t="n">
        <v>40703</v>
      </c>
      <c r="C5808" t="n">
        <v>17652</v>
      </c>
      <c r="D5808" t="n">
        <v>9</v>
      </c>
      <c r="E5808" t="n">
        <v>30</v>
      </c>
      <c r="F5808" s="9" t="n">
        <v>185.8</v>
      </c>
    </row>
    <row r="5809">
      <c r="A5809" t="n">
        <v>556254</v>
      </c>
      <c r="B5809" s="12" t="n">
        <v>40703</v>
      </c>
      <c r="C5809" t="n">
        <v>13213</v>
      </c>
      <c r="D5809" t="n">
        <v>10</v>
      </c>
      <c r="E5809" t="n">
        <v>119</v>
      </c>
      <c r="F5809" s="9" t="n">
        <v>136.25</v>
      </c>
    </row>
    <row r="5810">
      <c r="A5810" t="n">
        <v>556255</v>
      </c>
      <c r="B5810" s="12" t="n">
        <v>40703</v>
      </c>
      <c r="C5810" t="n">
        <v>18102</v>
      </c>
      <c r="D5810" t="n">
        <v>12</v>
      </c>
      <c r="E5810" t="n">
        <v>3600</v>
      </c>
      <c r="F5810" s="9" t="n">
        <v>16488</v>
      </c>
    </row>
    <row r="5811">
      <c r="A5811" t="n">
        <v>556256</v>
      </c>
      <c r="B5811" s="12" t="n">
        <v>40703</v>
      </c>
      <c r="C5811" t="n">
        <v>14309</v>
      </c>
      <c r="D5811" t="n">
        <v>15</v>
      </c>
      <c r="E5811" t="n">
        <v>198</v>
      </c>
      <c r="F5811" s="9" t="n">
        <v>196.68</v>
      </c>
    </row>
    <row r="5812">
      <c r="A5812" t="n">
        <v>556257</v>
      </c>
      <c r="B5812" s="12" t="n">
        <v>40703</v>
      </c>
      <c r="C5812" t="n">
        <v>17576</v>
      </c>
      <c r="D5812" t="n">
        <v>30</v>
      </c>
      <c r="E5812" t="n">
        <v>196</v>
      </c>
      <c r="F5812" s="9" t="n">
        <v>294.86</v>
      </c>
    </row>
    <row r="5813">
      <c r="A5813" t="n">
        <v>556263</v>
      </c>
      <c r="B5813" s="12" t="n">
        <v>40703</v>
      </c>
      <c r="C5813" t="n">
        <v>13969</v>
      </c>
      <c r="D5813" t="n">
        <v>55</v>
      </c>
      <c r="E5813" t="n">
        <v>241</v>
      </c>
      <c r="F5813" s="9" t="n">
        <v>489.3</v>
      </c>
    </row>
    <row r="5814">
      <c r="A5814" t="n">
        <v>556264</v>
      </c>
      <c r="B5814" s="12" t="n">
        <v>40703</v>
      </c>
      <c r="C5814" t="n">
        <v>16107</v>
      </c>
      <c r="D5814" t="n">
        <v>10</v>
      </c>
      <c r="E5814" t="n">
        <v>94</v>
      </c>
      <c r="F5814" s="9" t="n">
        <v>532.9</v>
      </c>
    </row>
    <row r="5815">
      <c r="A5815" t="n">
        <v>556266</v>
      </c>
      <c r="B5815" s="12" t="n">
        <v>40703</v>
      </c>
      <c r="C5815" t="n">
        <v>13900</v>
      </c>
      <c r="D5815" t="n">
        <v>1</v>
      </c>
      <c r="E5815" t="n">
        <v>1</v>
      </c>
      <c r="F5815" s="9" t="n">
        <v>8.5</v>
      </c>
    </row>
    <row r="5816">
      <c r="A5816" t="n">
        <v>556267</v>
      </c>
      <c r="B5816" s="12" t="n">
        <v>40703</v>
      </c>
      <c r="C5816" t="n">
        <v>13694</v>
      </c>
      <c r="D5816" t="n">
        <v>31</v>
      </c>
      <c r="E5816" t="n">
        <v>9811</v>
      </c>
      <c r="F5816" s="9" t="n">
        <v>3027.31</v>
      </c>
    </row>
    <row r="5817">
      <c r="A5817" t="n">
        <v>556271</v>
      </c>
      <c r="B5817" s="12" t="n">
        <v>40703</v>
      </c>
      <c r="C5817" t="n">
        <v>17483</v>
      </c>
      <c r="D5817" t="n">
        <v>7</v>
      </c>
      <c r="E5817" t="n">
        <v>50</v>
      </c>
      <c r="F5817" s="9" t="n">
        <v>155.1</v>
      </c>
    </row>
    <row r="5818">
      <c r="A5818" t="n">
        <v>556279</v>
      </c>
      <c r="B5818" s="12" t="n">
        <v>40703</v>
      </c>
      <c r="C5818" t="n">
        <v>14562</v>
      </c>
      <c r="D5818" t="n">
        <v>18</v>
      </c>
      <c r="E5818" t="n">
        <v>59</v>
      </c>
      <c r="F5818" s="9" t="n">
        <v>215.39</v>
      </c>
    </row>
    <row r="5819">
      <c r="A5819" t="n">
        <v>556280</v>
      </c>
      <c r="B5819" s="12" t="n">
        <v>40703</v>
      </c>
      <c r="C5819" t="n">
        <v>14584</v>
      </c>
      <c r="D5819" t="n">
        <v>32</v>
      </c>
      <c r="E5819" t="n">
        <v>116</v>
      </c>
      <c r="F5819" s="9" t="n">
        <v>344.81</v>
      </c>
    </row>
    <row r="5820">
      <c r="A5820" t="n">
        <v>556282</v>
      </c>
      <c r="B5820" s="12" t="n">
        <v>40704</v>
      </c>
      <c r="C5820" t="n">
        <v>15679</v>
      </c>
      <c r="D5820" t="n">
        <v>13</v>
      </c>
      <c r="E5820" t="n">
        <v>212</v>
      </c>
      <c r="F5820" s="9" t="n">
        <v>178.22</v>
      </c>
    </row>
    <row r="5821">
      <c r="A5821" t="n">
        <v>556283</v>
      </c>
      <c r="B5821" s="12" t="n">
        <v>40704</v>
      </c>
      <c r="C5821" t="n">
        <v>15628</v>
      </c>
      <c r="D5821" t="n">
        <v>17</v>
      </c>
      <c r="E5821" t="n">
        <v>193</v>
      </c>
      <c r="F5821" s="9" t="n">
        <v>314.11</v>
      </c>
    </row>
    <row r="5822">
      <c r="A5822" t="n">
        <v>556284</v>
      </c>
      <c r="B5822" s="12" t="n">
        <v>40704</v>
      </c>
      <c r="C5822" t="n">
        <v>17115</v>
      </c>
      <c r="D5822" t="n">
        <v>14</v>
      </c>
      <c r="E5822" t="n">
        <v>94</v>
      </c>
      <c r="F5822" s="9" t="n">
        <v>302.8</v>
      </c>
    </row>
    <row r="5823">
      <c r="A5823" t="n">
        <v>556285</v>
      </c>
      <c r="B5823" s="12" t="n">
        <v>40704</v>
      </c>
      <c r="C5823" t="n">
        <v>13686</v>
      </c>
      <c r="D5823" t="n">
        <v>8</v>
      </c>
      <c r="E5823" t="n">
        <v>70</v>
      </c>
      <c r="F5823" s="9" t="n">
        <v>72</v>
      </c>
    </row>
    <row r="5824">
      <c r="A5824" t="n">
        <v>556288</v>
      </c>
      <c r="B5824" s="12" t="n">
        <v>40704</v>
      </c>
      <c r="C5824" t="n">
        <v>13426</v>
      </c>
      <c r="D5824" t="n">
        <v>18</v>
      </c>
      <c r="E5824" t="n">
        <v>297</v>
      </c>
      <c r="F5824" s="9" t="n">
        <v>273.66</v>
      </c>
    </row>
    <row r="5825">
      <c r="A5825" t="n">
        <v>556290</v>
      </c>
      <c r="B5825" s="12" t="n">
        <v>40704</v>
      </c>
      <c r="C5825" t="n">
        <v>17088</v>
      </c>
      <c r="D5825" t="n">
        <v>22</v>
      </c>
      <c r="E5825" t="n">
        <v>170</v>
      </c>
      <c r="F5825" s="9" t="n">
        <v>383.28</v>
      </c>
    </row>
    <row r="5826">
      <c r="A5826" t="n">
        <v>556296</v>
      </c>
      <c r="B5826" s="12" t="n">
        <v>40704</v>
      </c>
      <c r="C5826" t="n">
        <v>15114</v>
      </c>
      <c r="D5826" t="n">
        <v>22</v>
      </c>
      <c r="E5826" t="n">
        <v>350</v>
      </c>
      <c r="F5826" s="9" t="n">
        <v>309.34</v>
      </c>
    </row>
    <row r="5827">
      <c r="A5827" t="n">
        <v>556298</v>
      </c>
      <c r="B5827" s="12" t="n">
        <v>40704</v>
      </c>
      <c r="C5827" t="n">
        <v>16581</v>
      </c>
      <c r="D5827" t="n">
        <v>9</v>
      </c>
      <c r="E5827" t="n">
        <v>134</v>
      </c>
      <c r="F5827" s="9" t="n">
        <v>105.84</v>
      </c>
    </row>
    <row r="5828">
      <c r="A5828" t="n">
        <v>556302</v>
      </c>
      <c r="B5828" s="12" t="n">
        <v>40704</v>
      </c>
      <c r="C5828" t="n">
        <v>15267</v>
      </c>
      <c r="D5828" t="n">
        <v>5</v>
      </c>
      <c r="E5828" t="n">
        <v>488</v>
      </c>
      <c r="F5828" s="9" t="n">
        <v>1035.76</v>
      </c>
    </row>
    <row r="5829">
      <c r="A5829" t="n">
        <v>556303</v>
      </c>
      <c r="B5829" s="12" t="n">
        <v>40704</v>
      </c>
      <c r="C5829" t="n">
        <v>17064</v>
      </c>
      <c r="D5829" t="n">
        <v>20</v>
      </c>
      <c r="E5829" t="n">
        <v>115</v>
      </c>
      <c r="F5829" s="9" t="n">
        <v>313.45</v>
      </c>
    </row>
    <row r="5830">
      <c r="A5830" t="n">
        <v>556304</v>
      </c>
      <c r="B5830" s="12" t="n">
        <v>40704</v>
      </c>
      <c r="C5830" t="n">
        <v>12840</v>
      </c>
      <c r="D5830" t="n">
        <v>16</v>
      </c>
      <c r="E5830" t="n">
        <v>296</v>
      </c>
      <c r="F5830" s="9" t="n">
        <v>572.8</v>
      </c>
    </row>
    <row r="5831">
      <c r="A5831" t="n">
        <v>556318</v>
      </c>
      <c r="B5831" s="12" t="n">
        <v>40704</v>
      </c>
      <c r="C5831" t="n">
        <v>16767</v>
      </c>
      <c r="D5831" t="n">
        <v>16</v>
      </c>
      <c r="E5831" t="n">
        <v>382</v>
      </c>
      <c r="F5831" s="9" t="n">
        <v>399.18</v>
      </c>
    </row>
    <row r="5832">
      <c r="A5832" t="n">
        <v>556323</v>
      </c>
      <c r="B5832" s="12" t="n">
        <v>40704</v>
      </c>
      <c r="C5832" t="n">
        <v>17819</v>
      </c>
      <c r="D5832" t="n">
        <v>6</v>
      </c>
      <c r="E5832" t="n">
        <v>115</v>
      </c>
      <c r="F5832" s="9" t="n">
        <v>599.45</v>
      </c>
    </row>
    <row r="5833">
      <c r="A5833" t="n">
        <v>556325</v>
      </c>
      <c r="B5833" s="12" t="n">
        <v>40704</v>
      </c>
      <c r="C5833" t="n">
        <v>17234</v>
      </c>
      <c r="D5833" t="n">
        <v>14</v>
      </c>
      <c r="E5833" t="n">
        <v>55</v>
      </c>
      <c r="F5833" s="9" t="n">
        <v>149.89</v>
      </c>
    </row>
    <row r="5834">
      <c r="A5834" t="n">
        <v>556329</v>
      </c>
      <c r="B5834" s="12" t="n">
        <v>40704</v>
      </c>
      <c r="C5834" t="n">
        <v>14573</v>
      </c>
      <c r="D5834" t="n">
        <v>13</v>
      </c>
      <c r="E5834" t="n">
        <v>44</v>
      </c>
      <c r="F5834" s="9" t="n">
        <v>157.76</v>
      </c>
    </row>
    <row r="5835">
      <c r="A5835" t="n">
        <v>556330</v>
      </c>
      <c r="B5835" s="12" t="n">
        <v>40704</v>
      </c>
      <c r="C5835" t="n">
        <v>17797</v>
      </c>
      <c r="D5835" t="n">
        <v>44</v>
      </c>
      <c r="E5835" t="n">
        <v>249</v>
      </c>
      <c r="F5835" s="9" t="n">
        <v>272.41</v>
      </c>
    </row>
    <row r="5836">
      <c r="A5836" t="n">
        <v>556341</v>
      </c>
      <c r="B5836" s="12" t="n">
        <v>40704</v>
      </c>
      <c r="C5836" t="n">
        <v>16614</v>
      </c>
      <c r="D5836" t="n">
        <v>26</v>
      </c>
      <c r="E5836" t="n">
        <v>223</v>
      </c>
      <c r="F5836" s="9" t="n">
        <v>506.19</v>
      </c>
    </row>
    <row r="5837">
      <c r="A5837" t="n">
        <v>556365</v>
      </c>
      <c r="B5837" s="12" t="n">
        <v>40704</v>
      </c>
      <c r="C5837" t="n">
        <v>16370</v>
      </c>
      <c r="D5837" t="n">
        <v>46</v>
      </c>
      <c r="E5837" t="n">
        <v>158</v>
      </c>
      <c r="F5837" s="9" t="n">
        <v>271.04</v>
      </c>
    </row>
    <row r="5838">
      <c r="A5838" t="n">
        <v>556386</v>
      </c>
      <c r="B5838" s="12" t="n">
        <v>40704</v>
      </c>
      <c r="C5838" t="n">
        <v>16668</v>
      </c>
      <c r="D5838" t="n">
        <v>3</v>
      </c>
      <c r="E5838" t="n">
        <v>36</v>
      </c>
      <c r="F5838" s="9" t="n">
        <v>74.16</v>
      </c>
    </row>
    <row r="5839">
      <c r="A5839" t="n">
        <v>556397</v>
      </c>
      <c r="B5839" s="12" t="n">
        <v>40704</v>
      </c>
      <c r="C5839" t="n">
        <v>16029</v>
      </c>
      <c r="D5839" t="n">
        <v>2</v>
      </c>
      <c r="E5839" t="n">
        <v>200</v>
      </c>
      <c r="F5839" s="9" t="n">
        <v>358</v>
      </c>
    </row>
    <row r="5840">
      <c r="A5840" t="n">
        <v>556408</v>
      </c>
      <c r="B5840" s="12" t="n">
        <v>40704</v>
      </c>
      <c r="C5840" t="n">
        <v>13533</v>
      </c>
      <c r="D5840" t="n">
        <v>33</v>
      </c>
      <c r="E5840" t="n">
        <v>97</v>
      </c>
      <c r="F5840" s="9" t="n">
        <v>124.15</v>
      </c>
    </row>
    <row r="5841">
      <c r="A5841" t="n">
        <v>556413</v>
      </c>
      <c r="B5841" s="12" t="n">
        <v>40704</v>
      </c>
      <c r="C5841" t="n">
        <v>16005</v>
      </c>
      <c r="D5841" t="n">
        <v>26</v>
      </c>
      <c r="E5841" t="n">
        <v>45</v>
      </c>
      <c r="F5841" s="9" t="n">
        <v>120.49</v>
      </c>
    </row>
    <row r="5842">
      <c r="A5842" t="n">
        <v>556416</v>
      </c>
      <c r="B5842" s="12" t="n">
        <v>40704</v>
      </c>
      <c r="C5842" t="n">
        <v>15527</v>
      </c>
      <c r="D5842" t="n">
        <v>24</v>
      </c>
      <c r="E5842" t="n">
        <v>64</v>
      </c>
      <c r="F5842" s="9" t="n">
        <v>247.25</v>
      </c>
    </row>
    <row r="5843">
      <c r="A5843" t="n">
        <v>556417</v>
      </c>
      <c r="B5843" s="12" t="n">
        <v>40704</v>
      </c>
      <c r="C5843" t="n">
        <v>14543</v>
      </c>
      <c r="D5843" t="n">
        <v>1</v>
      </c>
      <c r="E5843" t="n">
        <v>4</v>
      </c>
      <c r="F5843" s="9" t="n">
        <v>19.8</v>
      </c>
    </row>
    <row r="5844">
      <c r="A5844" t="n">
        <v>556419</v>
      </c>
      <c r="B5844" s="12" t="n">
        <v>40704</v>
      </c>
      <c r="C5844" t="n">
        <v>15411</v>
      </c>
      <c r="D5844" t="n">
        <v>10</v>
      </c>
      <c r="E5844" t="n">
        <v>48</v>
      </c>
      <c r="F5844" s="9" t="n">
        <v>156.4</v>
      </c>
    </row>
    <row r="5845">
      <c r="A5845" t="n">
        <v>556425</v>
      </c>
      <c r="B5845" s="12" t="n">
        <v>40704</v>
      </c>
      <c r="C5845" t="n">
        <v>14178</v>
      </c>
      <c r="D5845" t="n">
        <v>29</v>
      </c>
      <c r="E5845" t="n">
        <v>161</v>
      </c>
      <c r="F5845" s="9" t="n">
        <v>197.37</v>
      </c>
    </row>
    <row r="5846">
      <c r="A5846" t="n">
        <v>556426</v>
      </c>
      <c r="B5846" s="12" t="n">
        <v>40704</v>
      </c>
      <c r="C5846" t="n">
        <v>16729</v>
      </c>
      <c r="D5846" t="n">
        <v>21</v>
      </c>
      <c r="E5846" t="n">
        <v>145</v>
      </c>
      <c r="F5846" s="9" t="n">
        <v>249.49</v>
      </c>
    </row>
    <row r="5847">
      <c r="A5847" t="n">
        <v>556432</v>
      </c>
      <c r="B5847" s="12" t="n">
        <v>40704</v>
      </c>
      <c r="C5847" t="n">
        <v>16184</v>
      </c>
      <c r="D5847" t="n">
        <v>10</v>
      </c>
      <c r="E5847" t="n">
        <v>139</v>
      </c>
      <c r="F5847" s="9" t="n">
        <v>299.67</v>
      </c>
    </row>
    <row r="5848">
      <c r="A5848" t="n">
        <v>556434</v>
      </c>
      <c r="B5848" s="12" t="n">
        <v>40704</v>
      </c>
      <c r="C5848" t="n">
        <v>14895</v>
      </c>
      <c r="D5848" t="n">
        <v>26</v>
      </c>
      <c r="E5848" t="n">
        <v>267</v>
      </c>
      <c r="F5848" s="9" t="n">
        <v>658.78</v>
      </c>
    </row>
    <row r="5849">
      <c r="A5849" t="n">
        <v>556435</v>
      </c>
      <c r="B5849" s="12" t="n">
        <v>40704</v>
      </c>
      <c r="C5849" t="n">
        <v>14895</v>
      </c>
      <c r="D5849" t="n">
        <v>8</v>
      </c>
      <c r="E5849" t="n">
        <v>74</v>
      </c>
      <c r="F5849" s="9" t="n">
        <v>151.2</v>
      </c>
    </row>
    <row r="5850">
      <c r="A5850" t="n">
        <v>556437</v>
      </c>
      <c r="B5850" s="12" t="n">
        <v>40704</v>
      </c>
      <c r="C5850" t="n">
        <v>14077</v>
      </c>
      <c r="D5850" t="n">
        <v>8</v>
      </c>
      <c r="E5850" t="n">
        <v>65</v>
      </c>
      <c r="F5850" s="9" t="n">
        <v>110.79</v>
      </c>
    </row>
    <row r="5851">
      <c r="A5851" t="n">
        <v>556439</v>
      </c>
      <c r="B5851" s="12" t="n">
        <v>40704</v>
      </c>
      <c r="C5851" t="n">
        <v>18061</v>
      </c>
      <c r="D5851" t="n">
        <v>4</v>
      </c>
      <c r="E5851" t="n">
        <v>25</v>
      </c>
      <c r="F5851" s="9" t="n">
        <v>147.75</v>
      </c>
    </row>
    <row r="5852">
      <c r="A5852" t="n">
        <v>556440</v>
      </c>
      <c r="B5852" s="12" t="n">
        <v>40704</v>
      </c>
      <c r="C5852" t="n">
        <v>14401</v>
      </c>
      <c r="D5852" t="n">
        <v>15</v>
      </c>
      <c r="E5852" t="n">
        <v>364</v>
      </c>
      <c r="F5852" s="9" t="n">
        <v>428.44</v>
      </c>
    </row>
    <row r="5853">
      <c r="A5853" t="n">
        <v>556441</v>
      </c>
      <c r="B5853" s="12" t="n">
        <v>40704</v>
      </c>
      <c r="C5853" t="n">
        <v>14415</v>
      </c>
      <c r="D5853" t="n">
        <v>35</v>
      </c>
      <c r="E5853" t="n">
        <v>162</v>
      </c>
      <c r="F5853" s="9" t="n">
        <v>360.07</v>
      </c>
    </row>
    <row r="5854">
      <c r="A5854" t="n">
        <v>556442</v>
      </c>
      <c r="B5854" s="12" t="n">
        <v>40704</v>
      </c>
      <c r="C5854" t="n">
        <v>15098</v>
      </c>
      <c r="D5854" t="n">
        <v>1</v>
      </c>
      <c r="E5854" t="n">
        <v>60</v>
      </c>
      <c r="F5854" s="9" t="n">
        <v>297</v>
      </c>
    </row>
    <row r="5855">
      <c r="A5855" t="n">
        <v>556444</v>
      </c>
      <c r="B5855" s="12" t="n">
        <v>40704</v>
      </c>
      <c r="C5855" t="n">
        <v>15098</v>
      </c>
      <c r="D5855" t="n">
        <v>1</v>
      </c>
      <c r="E5855" t="n">
        <v>60</v>
      </c>
      <c r="F5855" s="9" t="n">
        <v>38970</v>
      </c>
    </row>
    <row r="5856">
      <c r="A5856" t="n">
        <v>556446</v>
      </c>
      <c r="B5856" s="12" t="n">
        <v>40704</v>
      </c>
      <c r="C5856" t="n">
        <v>15098</v>
      </c>
      <c r="D5856" t="n">
        <v>1</v>
      </c>
      <c r="E5856" t="n">
        <v>1</v>
      </c>
      <c r="F5856" s="9" t="n">
        <v>649.5</v>
      </c>
    </row>
    <row r="5857">
      <c r="A5857" t="n">
        <v>556447</v>
      </c>
      <c r="B5857" s="12" t="n">
        <v>40704</v>
      </c>
      <c r="C5857" t="n">
        <v>15632</v>
      </c>
      <c r="D5857" t="n">
        <v>9</v>
      </c>
      <c r="E5857" t="n">
        <v>144</v>
      </c>
      <c r="F5857" s="9" t="n">
        <v>314.16</v>
      </c>
    </row>
    <row r="5858">
      <c r="A5858" t="n">
        <v>556454</v>
      </c>
      <c r="B5858" s="12" t="n">
        <v>40704</v>
      </c>
      <c r="C5858" t="n">
        <v>12947</v>
      </c>
      <c r="D5858" t="n">
        <v>1</v>
      </c>
      <c r="E5858" t="n">
        <v>48</v>
      </c>
      <c r="F5858" s="9" t="n">
        <v>40.8</v>
      </c>
    </row>
    <row r="5859">
      <c r="A5859" t="n">
        <v>556455</v>
      </c>
      <c r="B5859" s="12" t="n">
        <v>40704</v>
      </c>
      <c r="C5859" t="n">
        <v>15856</v>
      </c>
      <c r="D5859" t="n">
        <v>18</v>
      </c>
      <c r="E5859" t="n">
        <v>580</v>
      </c>
      <c r="F5859" s="9" t="n">
        <v>734.4400000000001</v>
      </c>
    </row>
    <row r="5860">
      <c r="A5860" t="n">
        <v>556456</v>
      </c>
      <c r="B5860" s="12" t="n">
        <v>40704</v>
      </c>
      <c r="C5860" t="n">
        <v>12748</v>
      </c>
      <c r="D5860" t="n">
        <v>1</v>
      </c>
      <c r="E5860" t="n">
        <v>1</v>
      </c>
      <c r="F5860" s="9" t="n">
        <v>3.75</v>
      </c>
    </row>
    <row r="5861">
      <c r="A5861" t="n">
        <v>556460</v>
      </c>
      <c r="B5861" s="12" t="n">
        <v>40706</v>
      </c>
      <c r="C5861" t="n">
        <v>14276</v>
      </c>
      <c r="D5861" t="n">
        <v>24</v>
      </c>
      <c r="E5861" t="n">
        <v>296</v>
      </c>
      <c r="F5861" s="9" t="n">
        <v>379.2</v>
      </c>
    </row>
    <row r="5862">
      <c r="A5862" t="n">
        <v>556461</v>
      </c>
      <c r="B5862" s="12" t="n">
        <v>40706</v>
      </c>
      <c r="C5862" t="n">
        <v>13798</v>
      </c>
      <c r="D5862" t="n">
        <v>8</v>
      </c>
      <c r="E5862" t="n">
        <v>558</v>
      </c>
      <c r="F5862" s="9" t="n">
        <v>830.54</v>
      </c>
    </row>
    <row r="5863">
      <c r="A5863" t="n">
        <v>556462</v>
      </c>
      <c r="B5863" s="12" t="n">
        <v>40706</v>
      </c>
      <c r="C5863" t="n">
        <v>14450</v>
      </c>
      <c r="D5863" t="n">
        <v>17</v>
      </c>
      <c r="E5863" t="n">
        <v>89</v>
      </c>
      <c r="F5863" s="9" t="n">
        <v>213.8</v>
      </c>
    </row>
    <row r="5864">
      <c r="A5864" t="n">
        <v>556464</v>
      </c>
      <c r="B5864" s="12" t="n">
        <v>40706</v>
      </c>
      <c r="C5864" t="n">
        <v>18281</v>
      </c>
      <c r="D5864" t="n">
        <v>7</v>
      </c>
      <c r="E5864" t="n">
        <v>54</v>
      </c>
      <c r="F5864" s="9" t="n">
        <v>80.81999999999999</v>
      </c>
    </row>
    <row r="5865">
      <c r="A5865" t="n">
        <v>556465</v>
      </c>
      <c r="B5865" s="12" t="n">
        <v>40706</v>
      </c>
      <c r="C5865" t="n">
        <v>14984</v>
      </c>
      <c r="D5865" t="n">
        <v>16</v>
      </c>
      <c r="E5865" t="n">
        <v>20</v>
      </c>
      <c r="F5865" s="9" t="n">
        <v>102.23</v>
      </c>
    </row>
    <row r="5866">
      <c r="A5866" t="n">
        <v>556466</v>
      </c>
      <c r="B5866" s="12" t="n">
        <v>40706</v>
      </c>
      <c r="C5866" t="n">
        <v>15465</v>
      </c>
      <c r="D5866" t="n">
        <v>6</v>
      </c>
      <c r="E5866" t="n">
        <v>31</v>
      </c>
      <c r="F5866" s="9" t="n">
        <v>189.05</v>
      </c>
    </row>
    <row r="5867">
      <c r="A5867" t="n">
        <v>556467</v>
      </c>
      <c r="B5867" s="12" t="n">
        <v>40706</v>
      </c>
      <c r="C5867" t="n">
        <v>13232</v>
      </c>
      <c r="D5867" t="n">
        <v>18</v>
      </c>
      <c r="E5867" t="n">
        <v>57</v>
      </c>
      <c r="F5867" s="9" t="n">
        <v>186.55</v>
      </c>
    </row>
    <row r="5868">
      <c r="A5868" t="n">
        <v>556468</v>
      </c>
      <c r="B5868" s="12" t="n">
        <v>40706</v>
      </c>
      <c r="C5868" t="n">
        <v>14878</v>
      </c>
      <c r="D5868" t="n">
        <v>9</v>
      </c>
      <c r="E5868" t="n">
        <v>33</v>
      </c>
      <c r="F5868" s="9" t="n">
        <v>111.03</v>
      </c>
    </row>
    <row r="5869">
      <c r="A5869" t="n">
        <v>556470</v>
      </c>
      <c r="B5869" s="12" t="n">
        <v>40706</v>
      </c>
      <c r="C5869" t="n">
        <v>15291</v>
      </c>
      <c r="D5869" t="n">
        <v>18</v>
      </c>
      <c r="E5869" t="n">
        <v>148</v>
      </c>
      <c r="F5869" s="9" t="n">
        <v>301.42</v>
      </c>
    </row>
    <row r="5870">
      <c r="A5870" t="n">
        <v>556471</v>
      </c>
      <c r="B5870" s="12" t="n">
        <v>40706</v>
      </c>
      <c r="C5870" t="n">
        <v>16466</v>
      </c>
      <c r="D5870" t="n">
        <v>12</v>
      </c>
      <c r="E5870" t="n">
        <v>153</v>
      </c>
      <c r="F5870" s="9" t="n">
        <v>198.77</v>
      </c>
    </row>
    <row r="5871">
      <c r="A5871" t="n">
        <v>556472</v>
      </c>
      <c r="B5871" s="12" t="n">
        <v>40706</v>
      </c>
      <c r="C5871" t="n">
        <v>16633</v>
      </c>
      <c r="D5871" t="n">
        <v>15</v>
      </c>
      <c r="E5871" t="n">
        <v>124</v>
      </c>
      <c r="F5871" s="9" t="n">
        <v>255.8</v>
      </c>
    </row>
    <row r="5872">
      <c r="A5872" t="n">
        <v>556473</v>
      </c>
      <c r="B5872" s="12" t="n">
        <v>40706</v>
      </c>
      <c r="C5872" t="n">
        <v>17265</v>
      </c>
      <c r="D5872" t="n">
        <v>74</v>
      </c>
      <c r="E5872" t="n">
        <v>214</v>
      </c>
      <c r="F5872" s="9" t="n">
        <v>377.84</v>
      </c>
    </row>
    <row r="5873">
      <c r="A5873" t="n">
        <v>556474</v>
      </c>
      <c r="B5873" s="12" t="n">
        <v>40706</v>
      </c>
      <c r="C5873" t="n">
        <v>16007</v>
      </c>
      <c r="D5873" t="n">
        <v>81</v>
      </c>
      <c r="E5873" t="n">
        <v>163</v>
      </c>
      <c r="F5873" s="9" t="n">
        <v>363.7</v>
      </c>
    </row>
    <row r="5874">
      <c r="A5874" t="n">
        <v>556475</v>
      </c>
      <c r="B5874" s="12" t="n">
        <v>40706</v>
      </c>
      <c r="C5874" t="n">
        <v>18109</v>
      </c>
      <c r="D5874" t="n">
        <v>22</v>
      </c>
      <c r="E5874" t="n">
        <v>497</v>
      </c>
      <c r="F5874" s="9" t="n">
        <v>417.33</v>
      </c>
    </row>
    <row r="5875">
      <c r="A5875" t="n">
        <v>556476</v>
      </c>
      <c r="B5875" s="12" t="n">
        <v>40706</v>
      </c>
      <c r="C5875" t="n">
        <v>17175</v>
      </c>
      <c r="D5875" t="n">
        <v>13</v>
      </c>
      <c r="E5875" t="n">
        <v>182</v>
      </c>
      <c r="F5875" s="9" t="n">
        <v>302.62</v>
      </c>
    </row>
    <row r="5876">
      <c r="A5876" t="n">
        <v>556477</v>
      </c>
      <c r="B5876" s="12" t="n">
        <v>40706</v>
      </c>
      <c r="C5876" t="n">
        <v>12841</v>
      </c>
      <c r="D5876" t="n">
        <v>15</v>
      </c>
      <c r="E5876" t="n">
        <v>86</v>
      </c>
      <c r="F5876" s="9" t="n">
        <v>199.73</v>
      </c>
    </row>
    <row r="5877">
      <c r="A5877" t="n">
        <v>556478</v>
      </c>
      <c r="B5877" s="12" t="n">
        <v>40706</v>
      </c>
      <c r="C5877" t="n">
        <v>13069</v>
      </c>
      <c r="D5877" t="n">
        <v>20</v>
      </c>
      <c r="E5877" t="n">
        <v>455</v>
      </c>
      <c r="F5877" s="9" t="n">
        <v>226.49</v>
      </c>
    </row>
    <row r="5878">
      <c r="A5878" t="n">
        <v>556479</v>
      </c>
      <c r="B5878" s="12" t="n">
        <v>40706</v>
      </c>
      <c r="C5878" t="n">
        <v>16983</v>
      </c>
      <c r="D5878" t="n">
        <v>20</v>
      </c>
      <c r="E5878" t="n">
        <v>86</v>
      </c>
      <c r="F5878" s="9" t="n">
        <v>262.88</v>
      </c>
    </row>
    <row r="5879">
      <c r="A5879" t="n">
        <v>556480</v>
      </c>
      <c r="B5879" s="12" t="n">
        <v>40706</v>
      </c>
      <c r="C5879" t="n">
        <v>13617</v>
      </c>
      <c r="D5879" t="n">
        <v>13</v>
      </c>
      <c r="E5879" t="n">
        <v>113</v>
      </c>
      <c r="F5879" s="9" t="n">
        <v>131.11</v>
      </c>
    </row>
    <row r="5880">
      <c r="A5880" t="n">
        <v>556481</v>
      </c>
      <c r="B5880" s="12" t="n">
        <v>40706</v>
      </c>
      <c r="C5880" t="n">
        <v>16115</v>
      </c>
      <c r="D5880" t="n">
        <v>26</v>
      </c>
      <c r="E5880" t="n">
        <v>69</v>
      </c>
      <c r="F5880" s="9" t="n">
        <v>145.27</v>
      </c>
    </row>
    <row r="5881">
      <c r="A5881" t="n">
        <v>556482</v>
      </c>
      <c r="B5881" s="12" t="n">
        <v>40706</v>
      </c>
      <c r="C5881" t="n">
        <v>17242</v>
      </c>
      <c r="D5881" t="n">
        <v>29</v>
      </c>
      <c r="E5881" t="n">
        <v>411</v>
      </c>
      <c r="F5881" s="9" t="n">
        <v>709.4400000000001</v>
      </c>
    </row>
    <row r="5882">
      <c r="A5882" t="n">
        <v>556483</v>
      </c>
      <c r="B5882" s="12" t="n">
        <v>40706</v>
      </c>
      <c r="C5882" t="n">
        <v>14823</v>
      </c>
      <c r="D5882" t="n">
        <v>24</v>
      </c>
      <c r="E5882" t="n">
        <v>40</v>
      </c>
      <c r="F5882" s="9" t="n">
        <v>110.78</v>
      </c>
    </row>
    <row r="5883">
      <c r="A5883" t="n">
        <v>556484</v>
      </c>
      <c r="B5883" s="12" t="n">
        <v>40706</v>
      </c>
      <c r="C5883" t="n">
        <v>16938</v>
      </c>
      <c r="D5883" t="n">
        <v>199</v>
      </c>
      <c r="E5883" t="n">
        <v>2183</v>
      </c>
      <c r="F5883" s="9" t="n">
        <v>2108.7</v>
      </c>
    </row>
    <row r="5884">
      <c r="A5884" t="n">
        <v>556485</v>
      </c>
      <c r="B5884" s="12" t="n">
        <v>40706</v>
      </c>
      <c r="C5884" t="n">
        <v>17211</v>
      </c>
      <c r="D5884" t="n">
        <v>17</v>
      </c>
      <c r="E5884" t="n">
        <v>48</v>
      </c>
      <c r="F5884" s="9" t="n">
        <v>210.95</v>
      </c>
    </row>
    <row r="5885">
      <c r="A5885" t="n">
        <v>556486</v>
      </c>
      <c r="B5885" s="12" t="n">
        <v>40706</v>
      </c>
      <c r="C5885" t="n">
        <v>17422</v>
      </c>
      <c r="D5885" t="n">
        <v>32</v>
      </c>
      <c r="E5885" t="n">
        <v>688</v>
      </c>
      <c r="F5885" s="9" t="n">
        <v>375.04</v>
      </c>
    </row>
    <row r="5886">
      <c r="A5886" t="n">
        <v>556487</v>
      </c>
      <c r="B5886" s="12" t="n">
        <v>40706</v>
      </c>
      <c r="C5886" t="n">
        <v>17289</v>
      </c>
      <c r="D5886" t="n">
        <v>32</v>
      </c>
      <c r="E5886" t="n">
        <v>132</v>
      </c>
      <c r="F5886" s="9" t="n">
        <v>164.45</v>
      </c>
    </row>
    <row r="5887">
      <c r="A5887" t="n">
        <v>556488</v>
      </c>
      <c r="B5887" s="12" t="n">
        <v>40706</v>
      </c>
      <c r="C5887" t="n">
        <v>16018</v>
      </c>
      <c r="D5887" t="n">
        <v>15</v>
      </c>
      <c r="E5887" t="n">
        <v>44</v>
      </c>
      <c r="F5887" s="9" t="n">
        <v>161.9</v>
      </c>
    </row>
    <row r="5888">
      <c r="A5888" t="n">
        <v>556489</v>
      </c>
      <c r="B5888" s="12" t="n">
        <v>40706</v>
      </c>
      <c r="C5888" t="n">
        <v>14704</v>
      </c>
      <c r="D5888" t="n">
        <v>26</v>
      </c>
      <c r="E5888" t="n">
        <v>49</v>
      </c>
      <c r="F5888" s="9" t="n">
        <v>100.75</v>
      </c>
    </row>
    <row r="5889">
      <c r="A5889" t="n">
        <v>556490</v>
      </c>
      <c r="B5889" s="12" t="n">
        <v>40706</v>
      </c>
      <c r="C5889" t="n">
        <v>13078</v>
      </c>
      <c r="D5889" t="n">
        <v>16</v>
      </c>
      <c r="E5889" t="n">
        <v>96</v>
      </c>
      <c r="F5889" s="9" t="n">
        <v>302.24</v>
      </c>
    </row>
    <row r="5890">
      <c r="A5890" t="n">
        <v>556491</v>
      </c>
      <c r="B5890" s="12" t="n">
        <v>40706</v>
      </c>
      <c r="C5890" t="n">
        <v>16794</v>
      </c>
      <c r="D5890" t="n">
        <v>54</v>
      </c>
      <c r="E5890" t="n">
        <v>251</v>
      </c>
      <c r="F5890" s="9" t="n">
        <v>253.29</v>
      </c>
    </row>
    <row r="5891">
      <c r="A5891" t="n">
        <v>556492</v>
      </c>
      <c r="B5891" s="12" t="n">
        <v>40706</v>
      </c>
      <c r="C5891" t="n">
        <v>15939</v>
      </c>
      <c r="D5891" t="n">
        <v>8</v>
      </c>
      <c r="E5891" t="n">
        <v>376</v>
      </c>
      <c r="F5891" s="9" t="n">
        <v>587.52</v>
      </c>
    </row>
    <row r="5892">
      <c r="A5892" t="n">
        <v>556494</v>
      </c>
      <c r="B5892" s="12" t="n">
        <v>40706</v>
      </c>
      <c r="C5892" t="n">
        <v>17802</v>
      </c>
      <c r="D5892" t="n">
        <v>63</v>
      </c>
      <c r="E5892" t="n">
        <v>332</v>
      </c>
      <c r="F5892" s="9" t="n">
        <v>532.22</v>
      </c>
    </row>
    <row r="5893">
      <c r="A5893" t="n">
        <v>556495</v>
      </c>
      <c r="B5893" s="12" t="n">
        <v>40706</v>
      </c>
      <c r="C5893" t="n">
        <v>18069</v>
      </c>
      <c r="D5893" t="n">
        <v>56</v>
      </c>
      <c r="E5893" t="n">
        <v>179</v>
      </c>
      <c r="F5893" s="9" t="n">
        <v>304.31</v>
      </c>
    </row>
    <row r="5894">
      <c r="A5894" t="n">
        <v>556496</v>
      </c>
      <c r="B5894" s="12" t="n">
        <v>40706</v>
      </c>
      <c r="C5894" t="n">
        <v>14397</v>
      </c>
      <c r="D5894" t="n">
        <v>1</v>
      </c>
      <c r="E5894" t="n">
        <v>36</v>
      </c>
      <c r="F5894" s="9" t="n">
        <v>45</v>
      </c>
    </row>
    <row r="5895">
      <c r="A5895" t="n">
        <v>556497</v>
      </c>
      <c r="B5895" s="12" t="n">
        <v>40706</v>
      </c>
      <c r="C5895" t="n">
        <v>15271</v>
      </c>
      <c r="D5895" t="n">
        <v>11</v>
      </c>
      <c r="E5895" t="n">
        <v>97</v>
      </c>
      <c r="F5895" s="9" t="n">
        <v>175.09</v>
      </c>
    </row>
    <row r="5896">
      <c r="A5896" t="n">
        <v>556498</v>
      </c>
      <c r="B5896" s="12" t="n">
        <v>40706</v>
      </c>
      <c r="C5896" t="n">
        <v>17961</v>
      </c>
      <c r="D5896" t="n">
        <v>2</v>
      </c>
      <c r="E5896" t="n">
        <v>3</v>
      </c>
      <c r="F5896" s="9" t="n">
        <v>35.85</v>
      </c>
    </row>
    <row r="5897">
      <c r="A5897" t="n">
        <v>556500</v>
      </c>
      <c r="B5897" s="12" t="n">
        <v>40707</v>
      </c>
      <c r="C5897" t="n">
        <v>13468</v>
      </c>
      <c r="D5897" t="n">
        <v>6</v>
      </c>
      <c r="E5897" t="n">
        <v>32</v>
      </c>
      <c r="F5897" s="9" t="n">
        <v>102.72</v>
      </c>
    </row>
    <row r="5898">
      <c r="A5898" t="n">
        <v>556501</v>
      </c>
      <c r="B5898" s="12" t="n">
        <v>40707</v>
      </c>
      <c r="C5898" t="n">
        <v>16700</v>
      </c>
      <c r="D5898" t="n">
        <v>20</v>
      </c>
      <c r="E5898" t="n">
        <v>250</v>
      </c>
      <c r="F5898" s="9" t="n">
        <v>394.42</v>
      </c>
    </row>
    <row r="5899">
      <c r="A5899" t="n">
        <v>556502</v>
      </c>
      <c r="B5899" s="12" t="n">
        <v>40707</v>
      </c>
      <c r="C5899" t="n">
        <v>13761</v>
      </c>
      <c r="D5899" t="n">
        <v>32</v>
      </c>
      <c r="E5899" t="n">
        <v>224</v>
      </c>
      <c r="F5899" s="9" t="n">
        <v>491.71</v>
      </c>
    </row>
    <row r="5900">
      <c r="A5900" t="n">
        <v>556503</v>
      </c>
      <c r="B5900" s="12" t="n">
        <v>40707</v>
      </c>
      <c r="C5900" t="n">
        <v>13517</v>
      </c>
      <c r="D5900" t="n">
        <v>76</v>
      </c>
      <c r="E5900" t="n">
        <v>715</v>
      </c>
      <c r="F5900" s="9" t="n">
        <v>1101.86</v>
      </c>
    </row>
    <row r="5901">
      <c r="A5901" t="n">
        <v>556504</v>
      </c>
      <c r="B5901" s="12" t="n">
        <v>40707</v>
      </c>
      <c r="C5901" t="n">
        <v>13936</v>
      </c>
      <c r="D5901" t="n">
        <v>26</v>
      </c>
      <c r="E5901" t="n">
        <v>330</v>
      </c>
      <c r="F5901" s="9" t="n">
        <v>376.58</v>
      </c>
    </row>
    <row r="5902">
      <c r="A5902" t="n">
        <v>556505</v>
      </c>
      <c r="B5902" s="12" t="n">
        <v>40707</v>
      </c>
      <c r="C5902" t="n">
        <v>17381</v>
      </c>
      <c r="D5902" t="n">
        <v>2</v>
      </c>
      <c r="E5902" t="n">
        <v>696</v>
      </c>
      <c r="F5902" s="9" t="n">
        <v>462.96</v>
      </c>
    </row>
    <row r="5903">
      <c r="A5903" t="n">
        <v>556506</v>
      </c>
      <c r="B5903" s="12" t="n">
        <v>40707</v>
      </c>
      <c r="C5903" t="n">
        <v>17381</v>
      </c>
      <c r="D5903" t="n">
        <v>1</v>
      </c>
      <c r="E5903" t="n">
        <v>48</v>
      </c>
      <c r="F5903" s="9" t="n">
        <v>50.88</v>
      </c>
    </row>
    <row r="5904">
      <c r="A5904" t="n">
        <v>556508</v>
      </c>
      <c r="B5904" s="12" t="n">
        <v>40707</v>
      </c>
      <c r="C5904" t="n">
        <v>16342</v>
      </c>
      <c r="D5904" t="n">
        <v>7</v>
      </c>
      <c r="E5904" t="n">
        <v>47</v>
      </c>
      <c r="F5904" s="9" t="n">
        <v>136.95</v>
      </c>
    </row>
    <row r="5905">
      <c r="A5905" t="n">
        <v>556512</v>
      </c>
      <c r="B5905" s="12" t="n">
        <v>40707</v>
      </c>
      <c r="C5905" t="n">
        <v>14688</v>
      </c>
      <c r="D5905" t="n">
        <v>14</v>
      </c>
      <c r="E5905" t="n">
        <v>120</v>
      </c>
      <c r="F5905" s="9" t="n">
        <v>143.54</v>
      </c>
    </row>
    <row r="5906">
      <c r="A5906" t="n">
        <v>556519</v>
      </c>
      <c r="B5906" s="12" t="n">
        <v>40707</v>
      </c>
      <c r="C5906" t="n">
        <v>16794</v>
      </c>
      <c r="D5906" t="n">
        <v>1</v>
      </c>
      <c r="E5906" t="n">
        <v>2</v>
      </c>
      <c r="F5906" s="9" t="n">
        <v>1.3</v>
      </c>
    </row>
    <row r="5907">
      <c r="A5907" t="n">
        <v>556520</v>
      </c>
      <c r="B5907" s="12" t="n">
        <v>40707</v>
      </c>
      <c r="C5907" t="n">
        <v>14177</v>
      </c>
      <c r="D5907" t="n">
        <v>19</v>
      </c>
      <c r="E5907" t="n">
        <v>38</v>
      </c>
      <c r="F5907" s="9" t="n">
        <v>108.13</v>
      </c>
    </row>
    <row r="5908">
      <c r="A5908" t="n">
        <v>556521</v>
      </c>
      <c r="B5908" s="12" t="n">
        <v>40707</v>
      </c>
      <c r="C5908" t="n">
        <v>14573</v>
      </c>
      <c r="D5908" t="n">
        <v>13</v>
      </c>
      <c r="E5908" t="n">
        <v>44</v>
      </c>
      <c r="F5908" s="9" t="n">
        <v>116.76</v>
      </c>
    </row>
    <row r="5909">
      <c r="A5909" t="n">
        <v>556523</v>
      </c>
      <c r="B5909" s="12" t="n">
        <v>40707</v>
      </c>
      <c r="C5909" t="n">
        <v>16938</v>
      </c>
      <c r="D5909" t="n">
        <v>1</v>
      </c>
      <c r="E5909" t="n">
        <v>15</v>
      </c>
      <c r="F5909" s="9" t="n">
        <v>9.75</v>
      </c>
    </row>
    <row r="5910">
      <c r="A5910" t="n">
        <v>556527</v>
      </c>
      <c r="B5910" s="12" t="n">
        <v>40707</v>
      </c>
      <c r="C5910" t="n">
        <v>16205</v>
      </c>
      <c r="D5910" t="n">
        <v>26</v>
      </c>
      <c r="E5910" t="n">
        <v>60</v>
      </c>
      <c r="F5910" s="9" t="n">
        <v>105.75</v>
      </c>
    </row>
    <row r="5911">
      <c r="A5911" t="n">
        <v>556528</v>
      </c>
      <c r="B5911" s="12" t="n">
        <v>40707</v>
      </c>
      <c r="C5911" t="n">
        <v>13269</v>
      </c>
      <c r="D5911" t="n">
        <v>19</v>
      </c>
      <c r="E5911" t="n">
        <v>236</v>
      </c>
      <c r="F5911" s="9" t="n">
        <v>312.44</v>
      </c>
    </row>
    <row r="5912">
      <c r="A5912" t="n">
        <v>556531</v>
      </c>
      <c r="B5912" s="12" t="n">
        <v>40707</v>
      </c>
      <c r="C5912" t="n">
        <v>15491</v>
      </c>
      <c r="D5912" t="n">
        <v>39</v>
      </c>
      <c r="E5912" t="n">
        <v>321</v>
      </c>
      <c r="F5912" s="9" t="n">
        <v>765.03</v>
      </c>
    </row>
    <row r="5913">
      <c r="A5913" t="n">
        <v>556533</v>
      </c>
      <c r="B5913" s="12" t="n">
        <v>40707</v>
      </c>
      <c r="C5913" t="n">
        <v>15625</v>
      </c>
      <c r="D5913" t="n">
        <v>10</v>
      </c>
      <c r="E5913" t="n">
        <v>206</v>
      </c>
      <c r="F5913" s="9" t="n">
        <v>249.94</v>
      </c>
    </row>
    <row r="5914">
      <c r="A5914" t="n">
        <v>556534</v>
      </c>
      <c r="B5914" s="12" t="n">
        <v>40707</v>
      </c>
      <c r="C5914" t="n">
        <v>15036</v>
      </c>
      <c r="D5914" t="n">
        <v>3</v>
      </c>
      <c r="E5914" t="n">
        <v>65</v>
      </c>
      <c r="F5914" s="9" t="n">
        <v>53.15</v>
      </c>
    </row>
    <row r="5915">
      <c r="A5915" t="n">
        <v>556536</v>
      </c>
      <c r="B5915" s="12" t="n">
        <v>40707</v>
      </c>
      <c r="C5915" t="n">
        <v>17795</v>
      </c>
      <c r="D5915" t="n">
        <v>29</v>
      </c>
      <c r="E5915" t="n">
        <v>150</v>
      </c>
      <c r="F5915" s="9" t="n">
        <v>187.14</v>
      </c>
    </row>
    <row r="5916">
      <c r="A5916" t="n">
        <v>556537</v>
      </c>
      <c r="B5916" s="12" t="n">
        <v>40707</v>
      </c>
      <c r="C5916" t="n">
        <v>17725</v>
      </c>
      <c r="D5916" t="n">
        <v>20</v>
      </c>
      <c r="E5916" t="n">
        <v>274</v>
      </c>
      <c r="F5916" s="9" t="n">
        <v>310.48</v>
      </c>
    </row>
    <row r="5917">
      <c r="A5917" t="n">
        <v>556538</v>
      </c>
      <c r="B5917" s="12" t="n">
        <v>40707</v>
      </c>
      <c r="C5917" t="n">
        <v>15845</v>
      </c>
      <c r="D5917" t="n">
        <v>21</v>
      </c>
      <c r="E5917" t="n">
        <v>330</v>
      </c>
      <c r="F5917" s="9" t="n">
        <v>426.18</v>
      </c>
    </row>
    <row r="5918">
      <c r="A5918" t="n">
        <v>556539</v>
      </c>
      <c r="B5918" s="12" t="n">
        <v>40707</v>
      </c>
      <c r="C5918" t="n">
        <v>13589</v>
      </c>
      <c r="D5918" t="n">
        <v>9</v>
      </c>
      <c r="E5918" t="n">
        <v>28</v>
      </c>
      <c r="F5918" s="9" t="n">
        <v>147</v>
      </c>
    </row>
    <row r="5919">
      <c r="A5919" t="n">
        <v>556540</v>
      </c>
      <c r="B5919" s="12" t="n">
        <v>40707</v>
      </c>
      <c r="C5919" t="n">
        <v>13552</v>
      </c>
      <c r="D5919" t="n">
        <v>4</v>
      </c>
      <c r="E5919" t="n">
        <v>76</v>
      </c>
      <c r="F5919" s="9" t="n">
        <v>146.2</v>
      </c>
    </row>
    <row r="5920">
      <c r="A5920" t="n">
        <v>556541</v>
      </c>
      <c r="B5920" s="12" t="n">
        <v>40707</v>
      </c>
      <c r="C5920" t="n">
        <v>13552</v>
      </c>
      <c r="D5920" t="n">
        <v>10</v>
      </c>
      <c r="E5920" t="n">
        <v>115</v>
      </c>
      <c r="F5920" s="9" t="n">
        <v>271.6</v>
      </c>
    </row>
    <row r="5921">
      <c r="A5921" t="n">
        <v>556542</v>
      </c>
      <c r="B5921" s="12" t="n">
        <v>40707</v>
      </c>
      <c r="C5921" t="n">
        <v>14719</v>
      </c>
      <c r="D5921" t="n">
        <v>37</v>
      </c>
      <c r="E5921" t="n">
        <v>210</v>
      </c>
      <c r="F5921" s="9" t="n">
        <v>264.66</v>
      </c>
    </row>
    <row r="5922">
      <c r="A5922" t="n">
        <v>556571</v>
      </c>
      <c r="B5922" s="12" t="n">
        <v>40707</v>
      </c>
      <c r="C5922" t="n">
        <v>13018</v>
      </c>
      <c r="D5922" t="n">
        <v>12</v>
      </c>
      <c r="E5922" t="n">
        <v>106</v>
      </c>
      <c r="F5922" s="9" t="n">
        <v>178.94</v>
      </c>
    </row>
    <row r="5923">
      <c r="A5923" t="n">
        <v>556572</v>
      </c>
      <c r="B5923" s="12" t="n">
        <v>40707</v>
      </c>
      <c r="C5923" t="n">
        <v>15311</v>
      </c>
      <c r="D5923" t="n">
        <v>4</v>
      </c>
      <c r="E5923" t="n">
        <v>112</v>
      </c>
      <c r="F5923" s="9" t="n">
        <v>149.2</v>
      </c>
    </row>
    <row r="5924">
      <c r="A5924" t="n">
        <v>556573</v>
      </c>
      <c r="B5924" s="12" t="n">
        <v>40707</v>
      </c>
      <c r="C5924" t="n">
        <v>14667</v>
      </c>
      <c r="D5924" t="n">
        <v>24</v>
      </c>
      <c r="E5924" t="n">
        <v>156</v>
      </c>
      <c r="F5924" s="9" t="n">
        <v>476.73</v>
      </c>
    </row>
    <row r="5925">
      <c r="A5925" t="n">
        <v>556574</v>
      </c>
      <c r="B5925" s="12" t="n">
        <v>40707</v>
      </c>
      <c r="C5925" t="n">
        <v>16209</v>
      </c>
      <c r="D5925" t="n">
        <v>3</v>
      </c>
      <c r="E5925" t="n">
        <v>409</v>
      </c>
      <c r="F5925" s="9" t="n">
        <v>1336.2</v>
      </c>
    </row>
    <row r="5926">
      <c r="A5926" t="n">
        <v>556575</v>
      </c>
      <c r="B5926" s="12" t="n">
        <v>40707</v>
      </c>
      <c r="C5926" t="n">
        <v>17027</v>
      </c>
      <c r="D5926" t="n">
        <v>41</v>
      </c>
      <c r="E5926" t="n">
        <v>94</v>
      </c>
      <c r="F5926" s="9" t="n">
        <v>212</v>
      </c>
    </row>
    <row r="5927">
      <c r="A5927" t="n">
        <v>556576</v>
      </c>
      <c r="B5927" s="12" t="n">
        <v>40707</v>
      </c>
      <c r="C5927" t="n">
        <v>14606</v>
      </c>
      <c r="D5927" t="n">
        <v>31</v>
      </c>
      <c r="E5927" t="n">
        <v>71</v>
      </c>
      <c r="F5927" s="9" t="n">
        <v>134.48</v>
      </c>
    </row>
    <row r="5928">
      <c r="A5928" t="n">
        <v>556577</v>
      </c>
      <c r="B5928" s="12" t="n">
        <v>40707</v>
      </c>
      <c r="C5928" t="n">
        <v>17579</v>
      </c>
      <c r="D5928" t="n">
        <v>11</v>
      </c>
      <c r="E5928" t="n">
        <v>91</v>
      </c>
      <c r="F5928" s="9" t="n">
        <v>164.41</v>
      </c>
    </row>
    <row r="5929">
      <c r="A5929" t="n">
        <v>556579</v>
      </c>
      <c r="B5929" s="12" t="n">
        <v>40707</v>
      </c>
      <c r="C5929" t="n">
        <v>15069</v>
      </c>
      <c r="D5929" t="n">
        <v>70</v>
      </c>
      <c r="E5929" t="n">
        <v>520</v>
      </c>
      <c r="F5929" s="9" t="n">
        <v>1109.53</v>
      </c>
    </row>
    <row r="5930">
      <c r="A5930" t="n">
        <v>556580</v>
      </c>
      <c r="B5930" s="12" t="n">
        <v>40707</v>
      </c>
      <c r="C5930" t="n">
        <v>17719</v>
      </c>
      <c r="D5930" t="n">
        <v>16</v>
      </c>
      <c r="E5930" t="n">
        <v>120</v>
      </c>
      <c r="F5930" s="9" t="n">
        <v>311.4</v>
      </c>
    </row>
    <row r="5931">
      <c r="A5931" t="n">
        <v>556596</v>
      </c>
      <c r="B5931" s="12" t="n">
        <v>40707</v>
      </c>
      <c r="C5931" t="n">
        <v>17349</v>
      </c>
      <c r="D5931" t="n">
        <v>8</v>
      </c>
      <c r="E5931" t="n">
        <v>102</v>
      </c>
      <c r="F5931" s="9" t="n">
        <v>98.25</v>
      </c>
    </row>
    <row r="5932">
      <c r="A5932" t="n">
        <v>556629</v>
      </c>
      <c r="B5932" s="12" t="n">
        <v>40707</v>
      </c>
      <c r="C5932" t="n">
        <v>14841</v>
      </c>
      <c r="D5932" t="n">
        <v>25</v>
      </c>
      <c r="E5932" t="n">
        <v>284</v>
      </c>
      <c r="F5932" s="9" t="n">
        <v>593.72</v>
      </c>
    </row>
    <row r="5933">
      <c r="A5933" t="n">
        <v>556630</v>
      </c>
      <c r="B5933" s="12" t="n">
        <v>40707</v>
      </c>
      <c r="C5933" t="n">
        <v>13999</v>
      </c>
      <c r="D5933" t="n">
        <v>15</v>
      </c>
      <c r="E5933" t="n">
        <v>135</v>
      </c>
      <c r="F5933" s="9" t="n">
        <v>315.05</v>
      </c>
    </row>
    <row r="5934">
      <c r="A5934" t="n">
        <v>556631</v>
      </c>
      <c r="B5934" s="12" t="n">
        <v>40707</v>
      </c>
      <c r="C5934" t="n">
        <v>13080</v>
      </c>
      <c r="D5934" t="n">
        <v>6</v>
      </c>
      <c r="E5934" t="n">
        <v>120</v>
      </c>
      <c r="F5934" s="9" t="n">
        <v>58.08</v>
      </c>
    </row>
    <row r="5935">
      <c r="A5935" t="n">
        <v>556632</v>
      </c>
      <c r="B5935" s="12" t="n">
        <v>40707</v>
      </c>
      <c r="C5935" t="n">
        <v>16987</v>
      </c>
      <c r="D5935" t="n">
        <v>10</v>
      </c>
      <c r="E5935" t="n">
        <v>17</v>
      </c>
      <c r="F5935" s="9" t="n">
        <v>114.15</v>
      </c>
    </row>
    <row r="5936">
      <c r="A5936" t="n">
        <v>556641</v>
      </c>
      <c r="B5936" s="12" t="n">
        <v>40707</v>
      </c>
      <c r="C5936" t="n">
        <v>13663</v>
      </c>
      <c r="D5936" t="n">
        <v>13</v>
      </c>
      <c r="E5936" t="n">
        <v>91</v>
      </c>
      <c r="F5936" s="9" t="n">
        <v>189.47</v>
      </c>
    </row>
    <row r="5937">
      <c r="A5937" t="n">
        <v>556642</v>
      </c>
      <c r="B5937" s="12" t="n">
        <v>40707</v>
      </c>
      <c r="C5937" t="n">
        <v>17236</v>
      </c>
      <c r="D5937" t="n">
        <v>20</v>
      </c>
      <c r="E5937" t="n">
        <v>83</v>
      </c>
      <c r="F5937" s="9" t="n">
        <v>133.91</v>
      </c>
    </row>
    <row r="5938">
      <c r="A5938" t="n">
        <v>556667</v>
      </c>
      <c r="B5938" s="12" t="n">
        <v>40707</v>
      </c>
      <c r="C5938" t="n">
        <v>15838</v>
      </c>
      <c r="D5938" t="n">
        <v>4</v>
      </c>
      <c r="E5938" t="n">
        <v>196</v>
      </c>
      <c r="F5938" s="9" t="n">
        <v>254.12</v>
      </c>
    </row>
    <row r="5939">
      <c r="A5939" t="n">
        <v>556670</v>
      </c>
      <c r="B5939" s="12" t="n">
        <v>40707</v>
      </c>
      <c r="C5939" t="n">
        <v>15838</v>
      </c>
      <c r="D5939" t="n">
        <v>7</v>
      </c>
      <c r="E5939" t="n">
        <v>388</v>
      </c>
      <c r="F5939" s="9" t="n">
        <v>786.36</v>
      </c>
    </row>
    <row r="5940">
      <c r="A5940" t="n">
        <v>556671</v>
      </c>
      <c r="B5940" s="12" t="n">
        <v>40707</v>
      </c>
      <c r="C5940" t="n">
        <v>17841</v>
      </c>
      <c r="D5940" t="n">
        <v>79</v>
      </c>
      <c r="E5940" t="n">
        <v>129</v>
      </c>
      <c r="F5940" s="9" t="n">
        <v>256.58</v>
      </c>
    </row>
    <row r="5941">
      <c r="A5941" t="n">
        <v>556672</v>
      </c>
      <c r="B5941" s="12" t="n">
        <v>40707</v>
      </c>
      <c r="C5941" t="n">
        <v>13742</v>
      </c>
      <c r="D5941" t="n">
        <v>23</v>
      </c>
      <c r="E5941" t="n">
        <v>150</v>
      </c>
      <c r="F5941" s="9" t="n">
        <v>293</v>
      </c>
    </row>
    <row r="5942">
      <c r="A5942" t="n">
        <v>556680</v>
      </c>
      <c r="B5942" s="12" t="n">
        <v>40708</v>
      </c>
      <c r="C5942" t="n">
        <v>13971</v>
      </c>
      <c r="D5942" t="n">
        <v>14</v>
      </c>
      <c r="E5942" t="n">
        <v>132</v>
      </c>
      <c r="F5942" s="9" t="n">
        <v>306.46</v>
      </c>
    </row>
    <row r="5943">
      <c r="A5943" t="n">
        <v>556681</v>
      </c>
      <c r="B5943" s="12" t="n">
        <v>40708</v>
      </c>
      <c r="C5943" t="n">
        <v>12826</v>
      </c>
      <c r="D5943" t="n">
        <v>7</v>
      </c>
      <c r="E5943" t="n">
        <v>108</v>
      </c>
      <c r="F5943" s="9" t="n">
        <v>121.52</v>
      </c>
    </row>
    <row r="5944">
      <c r="A5944" t="n">
        <v>556682</v>
      </c>
      <c r="B5944" s="12" t="n">
        <v>40708</v>
      </c>
      <c r="C5944" t="n">
        <v>15358</v>
      </c>
      <c r="D5944" t="n">
        <v>16</v>
      </c>
      <c r="E5944" t="n">
        <v>195</v>
      </c>
      <c r="F5944" s="9" t="n">
        <v>201.84</v>
      </c>
    </row>
    <row r="5945">
      <c r="A5945" t="n">
        <v>556683</v>
      </c>
      <c r="B5945" s="12" t="n">
        <v>40708</v>
      </c>
      <c r="C5945" t="n">
        <v>15358</v>
      </c>
      <c r="D5945" t="n">
        <v>12</v>
      </c>
      <c r="E5945" t="n">
        <v>112</v>
      </c>
      <c r="F5945" s="9" t="n">
        <v>212.04</v>
      </c>
    </row>
    <row r="5946">
      <c r="A5946" t="n">
        <v>556684</v>
      </c>
      <c r="B5946" s="12" t="n">
        <v>40708</v>
      </c>
      <c r="C5946" t="n">
        <v>12901</v>
      </c>
      <c r="D5946" t="n">
        <v>1</v>
      </c>
      <c r="E5946" t="n">
        <v>12</v>
      </c>
      <c r="F5946" s="9" t="n">
        <v>83.40000000000001</v>
      </c>
    </row>
    <row r="5947">
      <c r="A5947" t="n">
        <v>556685</v>
      </c>
      <c r="B5947" s="12" t="n">
        <v>40708</v>
      </c>
      <c r="C5947" t="n">
        <v>14503</v>
      </c>
      <c r="D5947" t="n">
        <v>40</v>
      </c>
      <c r="E5947" t="n">
        <v>381</v>
      </c>
      <c r="F5947" s="9" t="n">
        <v>597.0700000000001</v>
      </c>
    </row>
    <row r="5948">
      <c r="A5948" t="n">
        <v>556714</v>
      </c>
      <c r="B5948" s="12" t="n">
        <v>40708</v>
      </c>
      <c r="C5948" t="n">
        <v>14680</v>
      </c>
      <c r="D5948" t="n">
        <v>6</v>
      </c>
      <c r="E5948" t="n">
        <v>555</v>
      </c>
      <c r="F5948" s="9" t="n">
        <v>976.25</v>
      </c>
    </row>
    <row r="5949">
      <c r="A5949" t="n">
        <v>556718</v>
      </c>
      <c r="B5949" s="12" t="n">
        <v>40708</v>
      </c>
      <c r="C5949" t="n">
        <v>16013</v>
      </c>
      <c r="D5949" t="n">
        <v>2</v>
      </c>
      <c r="E5949" t="n">
        <v>780</v>
      </c>
      <c r="F5949" s="9" t="n">
        <v>2145</v>
      </c>
    </row>
    <row r="5950">
      <c r="A5950" t="n">
        <v>556719</v>
      </c>
      <c r="B5950" s="12" t="n">
        <v>40708</v>
      </c>
      <c r="C5950" t="n">
        <v>17428</v>
      </c>
      <c r="D5950" t="n">
        <v>9</v>
      </c>
      <c r="E5950" t="n">
        <v>328</v>
      </c>
      <c r="F5950" s="9" t="n">
        <v>188.44</v>
      </c>
    </row>
    <row r="5951">
      <c r="A5951" t="n">
        <v>556720</v>
      </c>
      <c r="B5951" s="12" t="n">
        <v>40708</v>
      </c>
      <c r="C5951" t="n">
        <v>17428</v>
      </c>
      <c r="D5951" t="n">
        <v>4</v>
      </c>
      <c r="E5951" t="n">
        <v>84</v>
      </c>
      <c r="F5951" s="9" t="n">
        <v>372.6</v>
      </c>
    </row>
    <row r="5952">
      <c r="A5952" t="n">
        <v>556721</v>
      </c>
      <c r="B5952" s="12" t="n">
        <v>40708</v>
      </c>
      <c r="C5952" t="n">
        <v>15218</v>
      </c>
      <c r="D5952" t="n">
        <v>23</v>
      </c>
      <c r="E5952" t="n">
        <v>397</v>
      </c>
      <c r="F5952" s="9" t="n">
        <v>690.34</v>
      </c>
    </row>
    <row r="5953">
      <c r="A5953" t="n">
        <v>556722</v>
      </c>
      <c r="B5953" s="12" t="n">
        <v>40708</v>
      </c>
      <c r="C5953" t="n">
        <v>17428</v>
      </c>
      <c r="D5953" t="n">
        <v>10</v>
      </c>
      <c r="E5953" t="n">
        <v>90</v>
      </c>
      <c r="F5953" s="9" t="n">
        <v>236.28</v>
      </c>
    </row>
    <row r="5954">
      <c r="A5954" t="n">
        <v>556723</v>
      </c>
      <c r="B5954" s="12" t="n">
        <v>40708</v>
      </c>
      <c r="C5954" t="n">
        <v>18102</v>
      </c>
      <c r="D5954" t="n">
        <v>7</v>
      </c>
      <c r="E5954" t="n">
        <v>756</v>
      </c>
      <c r="F5954" s="9" t="n">
        <v>3060.4</v>
      </c>
    </row>
    <row r="5955">
      <c r="A5955" t="n">
        <v>556724</v>
      </c>
      <c r="B5955" s="12" t="n">
        <v>40708</v>
      </c>
      <c r="C5955" t="n">
        <v>16745</v>
      </c>
      <c r="D5955" t="n">
        <v>14</v>
      </c>
      <c r="E5955" t="n">
        <v>89</v>
      </c>
      <c r="F5955" s="9" t="n">
        <v>246.49</v>
      </c>
    </row>
    <row r="5956">
      <c r="A5956" t="n">
        <v>556725</v>
      </c>
      <c r="B5956" s="12" t="n">
        <v>40708</v>
      </c>
      <c r="C5956" t="n">
        <v>18102</v>
      </c>
      <c r="D5956" t="n">
        <v>1</v>
      </c>
      <c r="E5956" t="n">
        <v>200</v>
      </c>
      <c r="F5956" s="9" t="n">
        <v>2496</v>
      </c>
    </row>
    <row r="5957">
      <c r="A5957" t="n">
        <v>556726</v>
      </c>
      <c r="B5957" s="12" t="n">
        <v>40708</v>
      </c>
      <c r="C5957" t="n">
        <v>18102</v>
      </c>
      <c r="D5957" t="n">
        <v>9</v>
      </c>
      <c r="E5957" t="n">
        <v>2096</v>
      </c>
      <c r="F5957" s="9" t="n">
        <v>8915.52</v>
      </c>
    </row>
    <row r="5958">
      <c r="A5958" t="n">
        <v>556727</v>
      </c>
      <c r="B5958" s="12" t="n">
        <v>40708</v>
      </c>
      <c r="C5958" t="n">
        <v>17675</v>
      </c>
      <c r="D5958" t="n">
        <v>24</v>
      </c>
      <c r="E5958" t="n">
        <v>234</v>
      </c>
      <c r="F5958" s="9" t="n">
        <v>555.8</v>
      </c>
    </row>
    <row r="5959">
      <c r="A5959" t="n">
        <v>556728</v>
      </c>
      <c r="B5959" s="12" t="n">
        <v>40708</v>
      </c>
      <c r="C5959" t="n">
        <v>15719</v>
      </c>
      <c r="D5959" t="n">
        <v>75</v>
      </c>
      <c r="E5959" t="n">
        <v>170</v>
      </c>
      <c r="F5959" s="9" t="n">
        <v>342.15</v>
      </c>
    </row>
    <row r="5960">
      <c r="A5960" t="n">
        <v>556731</v>
      </c>
      <c r="B5960" s="12" t="n">
        <v>40708</v>
      </c>
      <c r="C5960" t="n">
        <v>18283</v>
      </c>
      <c r="D5960" t="n">
        <v>24</v>
      </c>
      <c r="E5960" t="n">
        <v>52</v>
      </c>
      <c r="F5960" s="9" t="n">
        <v>103.72</v>
      </c>
    </row>
    <row r="5961">
      <c r="A5961" t="n">
        <v>556732</v>
      </c>
      <c r="B5961" s="12" t="n">
        <v>40708</v>
      </c>
      <c r="C5961" t="n">
        <v>15039</v>
      </c>
      <c r="D5961" t="n">
        <v>52</v>
      </c>
      <c r="E5961" t="n">
        <v>238</v>
      </c>
      <c r="F5961" s="9" t="n">
        <v>474.87</v>
      </c>
    </row>
    <row r="5962">
      <c r="A5962" t="n">
        <v>556733</v>
      </c>
      <c r="B5962" s="12" t="n">
        <v>40708</v>
      </c>
      <c r="C5962" t="n">
        <v>16919</v>
      </c>
      <c r="D5962" t="n">
        <v>50</v>
      </c>
      <c r="E5962" t="n">
        <v>269</v>
      </c>
      <c r="F5962" s="9" t="n">
        <v>321.16</v>
      </c>
    </row>
    <row r="5963">
      <c r="A5963" t="n">
        <v>556734</v>
      </c>
      <c r="B5963" s="12" t="n">
        <v>40708</v>
      </c>
      <c r="C5963" t="n">
        <v>13476</v>
      </c>
      <c r="D5963" t="n">
        <v>29</v>
      </c>
      <c r="E5963" t="n">
        <v>253</v>
      </c>
      <c r="F5963" s="9" t="n">
        <v>510.87</v>
      </c>
    </row>
    <row r="5964">
      <c r="A5964" t="n">
        <v>556740</v>
      </c>
      <c r="B5964" s="12" t="n">
        <v>40708</v>
      </c>
      <c r="C5964" t="n">
        <v>17346</v>
      </c>
      <c r="D5964" t="n">
        <v>35</v>
      </c>
      <c r="E5964" t="n">
        <v>182</v>
      </c>
      <c r="F5964" s="9" t="n">
        <v>147.42</v>
      </c>
    </row>
    <row r="5965">
      <c r="A5965" t="n">
        <v>556746</v>
      </c>
      <c r="B5965" s="12" t="n">
        <v>40708</v>
      </c>
      <c r="C5965" t="n">
        <v>17644</v>
      </c>
      <c r="D5965" t="n">
        <v>3</v>
      </c>
      <c r="E5965" t="n">
        <v>15</v>
      </c>
      <c r="F5965" s="9" t="n">
        <v>32.55</v>
      </c>
    </row>
    <row r="5966">
      <c r="A5966" t="n">
        <v>556751</v>
      </c>
      <c r="B5966" s="12" t="n">
        <v>40708</v>
      </c>
      <c r="C5966" t="n">
        <v>15251</v>
      </c>
      <c r="D5966" t="n">
        <v>13</v>
      </c>
      <c r="E5966" t="n">
        <v>748</v>
      </c>
      <c r="F5966" s="9" t="n">
        <v>1393.48</v>
      </c>
    </row>
    <row r="5967">
      <c r="A5967" t="n">
        <v>556767</v>
      </c>
      <c r="B5967" s="12" t="n">
        <v>40708</v>
      </c>
      <c r="C5967" t="n">
        <v>18073</v>
      </c>
      <c r="D5967" t="n">
        <v>13</v>
      </c>
      <c r="E5967" t="n">
        <v>329</v>
      </c>
      <c r="F5967" s="9" t="n">
        <v>454.68</v>
      </c>
    </row>
    <row r="5968">
      <c r="A5968" t="n">
        <v>556768</v>
      </c>
      <c r="B5968" s="12" t="n">
        <v>40708</v>
      </c>
      <c r="C5968" t="n">
        <v>17243</v>
      </c>
      <c r="D5968" t="n">
        <v>20</v>
      </c>
      <c r="E5968" t="n">
        <v>88</v>
      </c>
      <c r="F5968" s="9" t="n">
        <v>433</v>
      </c>
    </row>
    <row r="5969">
      <c r="A5969" t="n">
        <v>556776</v>
      </c>
      <c r="B5969" s="12" t="n">
        <v>40708</v>
      </c>
      <c r="C5969" t="n">
        <v>14730</v>
      </c>
      <c r="D5969" t="n">
        <v>54</v>
      </c>
      <c r="E5969" t="n">
        <v>112</v>
      </c>
      <c r="F5969" s="9" t="n">
        <v>205.69</v>
      </c>
    </row>
    <row r="5970">
      <c r="A5970" t="n">
        <v>556777</v>
      </c>
      <c r="B5970" s="12" t="n">
        <v>40708</v>
      </c>
      <c r="C5970" t="n">
        <v>14426</v>
      </c>
      <c r="D5970" t="n">
        <v>44</v>
      </c>
      <c r="E5970" t="n">
        <v>386</v>
      </c>
      <c r="F5970" s="9" t="n">
        <v>714.35</v>
      </c>
    </row>
    <row r="5971">
      <c r="A5971" t="n">
        <v>556778</v>
      </c>
      <c r="B5971" s="12" t="n">
        <v>40708</v>
      </c>
      <c r="C5971" t="n">
        <v>16712</v>
      </c>
      <c r="D5971" t="n">
        <v>37</v>
      </c>
      <c r="E5971" t="n">
        <v>125</v>
      </c>
      <c r="F5971" s="9" t="n">
        <v>393.78</v>
      </c>
    </row>
    <row r="5972">
      <c r="A5972" t="n">
        <v>556779</v>
      </c>
      <c r="B5972" s="12" t="n">
        <v>40708</v>
      </c>
      <c r="C5972" t="n">
        <v>16774</v>
      </c>
      <c r="D5972" t="n">
        <v>13</v>
      </c>
      <c r="E5972" t="n">
        <v>82</v>
      </c>
      <c r="F5972" s="9" t="n">
        <v>143.4</v>
      </c>
    </row>
    <row r="5973">
      <c r="A5973" t="n">
        <v>556780</v>
      </c>
      <c r="B5973" s="12" t="n">
        <v>40708</v>
      </c>
      <c r="C5973" t="n">
        <v>14524</v>
      </c>
      <c r="D5973" t="n">
        <v>26</v>
      </c>
      <c r="E5973" t="n">
        <v>107</v>
      </c>
      <c r="F5973" s="9" t="n">
        <v>275.14</v>
      </c>
    </row>
    <row r="5974">
      <c r="A5974" t="n">
        <v>556781</v>
      </c>
      <c r="B5974" s="12" t="n">
        <v>40708</v>
      </c>
      <c r="C5974" t="n">
        <v>13384</v>
      </c>
      <c r="D5974" t="n">
        <v>54</v>
      </c>
      <c r="E5974" t="n">
        <v>666</v>
      </c>
      <c r="F5974" s="9" t="n">
        <v>1172.6</v>
      </c>
    </row>
    <row r="5975">
      <c r="A5975" t="n">
        <v>556782</v>
      </c>
      <c r="B5975" s="12" t="n">
        <v>40708</v>
      </c>
      <c r="C5975" t="n">
        <v>14871</v>
      </c>
      <c r="D5975" t="n">
        <v>17</v>
      </c>
      <c r="E5975" t="n">
        <v>38</v>
      </c>
      <c r="F5975" s="9" t="n">
        <v>106.15</v>
      </c>
    </row>
    <row r="5976">
      <c r="A5976" t="n">
        <v>556783</v>
      </c>
      <c r="B5976" s="12" t="n">
        <v>40708</v>
      </c>
      <c r="C5976" t="n">
        <v>13408</v>
      </c>
      <c r="D5976" t="n">
        <v>9</v>
      </c>
      <c r="E5976" t="n">
        <v>198</v>
      </c>
      <c r="F5976" s="9" t="n">
        <v>451.26</v>
      </c>
    </row>
    <row r="5977">
      <c r="A5977" t="n">
        <v>556784</v>
      </c>
      <c r="B5977" s="12" t="n">
        <v>40708</v>
      </c>
      <c r="C5977" t="n">
        <v>14461</v>
      </c>
      <c r="D5977" t="n">
        <v>101</v>
      </c>
      <c r="E5977" t="n">
        <v>325</v>
      </c>
      <c r="F5977" s="9" t="n">
        <v>969.6</v>
      </c>
    </row>
    <row r="5978">
      <c r="A5978" t="n">
        <v>556785</v>
      </c>
      <c r="B5978" s="12" t="n">
        <v>40708</v>
      </c>
      <c r="C5978" t="n">
        <v>13408</v>
      </c>
      <c r="D5978" t="n">
        <v>1</v>
      </c>
      <c r="E5978" t="n">
        <v>24</v>
      </c>
      <c r="F5978" s="9" t="n">
        <v>102</v>
      </c>
    </row>
    <row r="5979">
      <c r="A5979" t="n">
        <v>556786</v>
      </c>
      <c r="B5979" s="12" t="n">
        <v>40708</v>
      </c>
      <c r="C5979" t="n">
        <v>13408</v>
      </c>
      <c r="D5979" t="n">
        <v>3</v>
      </c>
      <c r="E5979" t="n">
        <v>72</v>
      </c>
      <c r="F5979" s="9" t="n">
        <v>109.2</v>
      </c>
    </row>
    <row r="5980">
      <c r="A5980" t="n">
        <v>556788</v>
      </c>
      <c r="B5980" s="12" t="n">
        <v>40708</v>
      </c>
      <c r="C5980" t="n">
        <v>15129</v>
      </c>
      <c r="D5980" t="n">
        <v>11</v>
      </c>
      <c r="E5980" t="n">
        <v>133</v>
      </c>
      <c r="F5980" s="9" t="n">
        <v>414.1</v>
      </c>
    </row>
    <row r="5981">
      <c r="A5981" t="n">
        <v>556789</v>
      </c>
      <c r="B5981" s="12" t="n">
        <v>40708</v>
      </c>
      <c r="C5981" t="n">
        <v>15129</v>
      </c>
      <c r="D5981" t="n">
        <v>1</v>
      </c>
      <c r="E5981" t="n">
        <v>3</v>
      </c>
      <c r="F5981" s="9" t="n">
        <v>14.85</v>
      </c>
    </row>
    <row r="5982">
      <c r="A5982" t="n">
        <v>556790</v>
      </c>
      <c r="B5982" s="12" t="n">
        <v>40708</v>
      </c>
      <c r="C5982" t="n">
        <v>15656</v>
      </c>
      <c r="D5982" t="n">
        <v>16</v>
      </c>
      <c r="E5982" t="n">
        <v>102</v>
      </c>
      <c r="F5982" s="9" t="n">
        <v>256.77</v>
      </c>
    </row>
    <row r="5983">
      <c r="A5983" t="n">
        <v>556791</v>
      </c>
      <c r="B5983" s="12" t="n">
        <v>40708</v>
      </c>
      <c r="C5983" t="n">
        <v>16928</v>
      </c>
      <c r="D5983" t="n">
        <v>19</v>
      </c>
      <c r="E5983" t="n">
        <v>136</v>
      </c>
      <c r="F5983" s="9" t="n">
        <v>176.6</v>
      </c>
    </row>
    <row r="5984">
      <c r="A5984" t="n">
        <v>556792</v>
      </c>
      <c r="B5984" s="12" t="n">
        <v>40708</v>
      </c>
      <c r="C5984" t="n">
        <v>17043</v>
      </c>
      <c r="D5984" t="n">
        <v>15</v>
      </c>
      <c r="E5984" t="n">
        <v>195</v>
      </c>
      <c r="F5984" s="9" t="n">
        <v>150.37</v>
      </c>
    </row>
    <row r="5985">
      <c r="A5985" t="n">
        <v>556794</v>
      </c>
      <c r="B5985" s="12" t="n">
        <v>40708</v>
      </c>
      <c r="C5985" t="n">
        <v>13720</v>
      </c>
      <c r="D5985" t="n">
        <v>4</v>
      </c>
      <c r="E5985" t="n">
        <v>150</v>
      </c>
      <c r="F5985" s="9" t="n">
        <v>120.45</v>
      </c>
    </row>
    <row r="5986">
      <c r="A5986" t="n">
        <v>556795</v>
      </c>
      <c r="B5986" s="12" t="n">
        <v>40708</v>
      </c>
      <c r="C5986" t="n">
        <v>15912</v>
      </c>
      <c r="D5986" t="n">
        <v>6</v>
      </c>
      <c r="E5986" t="n">
        <v>119</v>
      </c>
      <c r="F5986" s="9" t="n">
        <v>123.13</v>
      </c>
    </row>
    <row r="5987">
      <c r="A5987" t="n">
        <v>556797</v>
      </c>
      <c r="B5987" s="12" t="n">
        <v>40708</v>
      </c>
      <c r="C5987" t="n">
        <v>17101</v>
      </c>
      <c r="D5987" t="n">
        <v>17</v>
      </c>
      <c r="E5987" t="n">
        <v>158</v>
      </c>
      <c r="F5987" s="9" t="n">
        <v>230.58</v>
      </c>
    </row>
    <row r="5988">
      <c r="A5988" t="n">
        <v>556804</v>
      </c>
      <c r="B5988" s="12" t="n">
        <v>40708</v>
      </c>
      <c r="C5988" t="n">
        <v>15125</v>
      </c>
      <c r="D5988" t="n">
        <v>10</v>
      </c>
      <c r="E5988" t="n">
        <v>318</v>
      </c>
      <c r="F5988" s="9" t="n">
        <v>554.62</v>
      </c>
    </row>
    <row r="5989">
      <c r="A5989" t="n">
        <v>556805</v>
      </c>
      <c r="B5989" s="12" t="n">
        <v>40708</v>
      </c>
      <c r="C5989" t="n">
        <v>15125</v>
      </c>
      <c r="D5989" t="n">
        <v>2</v>
      </c>
      <c r="E5989" t="n">
        <v>124</v>
      </c>
      <c r="F5989" s="9" t="n">
        <v>213.8</v>
      </c>
    </row>
    <row r="5990">
      <c r="A5990" t="n">
        <v>556806</v>
      </c>
      <c r="B5990" s="12" t="n">
        <v>40708</v>
      </c>
      <c r="C5990" t="n">
        <v>15125</v>
      </c>
      <c r="D5990" t="n">
        <v>1</v>
      </c>
      <c r="E5990" t="n">
        <v>36</v>
      </c>
      <c r="F5990" s="9" t="n">
        <v>122.04</v>
      </c>
    </row>
    <row r="5991">
      <c r="A5991" t="n">
        <v>556808</v>
      </c>
      <c r="B5991" s="12" t="n">
        <v>40708</v>
      </c>
      <c r="C5991" t="n">
        <v>17749</v>
      </c>
      <c r="D5991" t="n">
        <v>13</v>
      </c>
      <c r="E5991" t="n">
        <v>63</v>
      </c>
      <c r="F5991" s="9" t="n">
        <v>305.51</v>
      </c>
    </row>
    <row r="5992">
      <c r="A5992" t="n">
        <v>556809</v>
      </c>
      <c r="B5992" s="12" t="n">
        <v>40708</v>
      </c>
      <c r="C5992" t="n">
        <v>17179</v>
      </c>
      <c r="D5992" t="n">
        <v>21</v>
      </c>
      <c r="E5992" t="n">
        <v>82</v>
      </c>
      <c r="F5992" s="9" t="n">
        <v>223.48</v>
      </c>
    </row>
    <row r="5993">
      <c r="A5993" t="n">
        <v>556811</v>
      </c>
      <c r="B5993" s="12" t="n">
        <v>40708</v>
      </c>
      <c r="C5993" t="n">
        <v>14997</v>
      </c>
      <c r="D5993" t="n">
        <v>9</v>
      </c>
      <c r="E5993" t="n">
        <v>312</v>
      </c>
      <c r="F5993" s="9" t="n">
        <v>155.28</v>
      </c>
    </row>
    <row r="5994">
      <c r="A5994" t="n">
        <v>556814</v>
      </c>
      <c r="B5994" s="12" t="n">
        <v>40709</v>
      </c>
      <c r="C5994" t="n">
        <v>14852</v>
      </c>
      <c r="D5994" t="n">
        <v>9</v>
      </c>
      <c r="E5994" t="n">
        <v>34</v>
      </c>
      <c r="F5994" s="9" t="n">
        <v>153.24</v>
      </c>
    </row>
    <row r="5995">
      <c r="A5995" t="n">
        <v>556815</v>
      </c>
      <c r="B5995" s="12" t="n">
        <v>40709</v>
      </c>
      <c r="C5995" t="n">
        <v>14852</v>
      </c>
      <c r="D5995" t="n">
        <v>25</v>
      </c>
      <c r="E5995" t="n">
        <v>345</v>
      </c>
      <c r="F5995" s="9" t="n">
        <v>564.61</v>
      </c>
    </row>
    <row r="5996">
      <c r="A5996" t="n">
        <v>556817</v>
      </c>
      <c r="B5996" s="12" t="n">
        <v>40709</v>
      </c>
      <c r="C5996" t="n">
        <v>14609</v>
      </c>
      <c r="D5996" t="n">
        <v>1</v>
      </c>
      <c r="E5996" t="n">
        <v>720</v>
      </c>
      <c r="F5996" s="9" t="n">
        <v>151.2</v>
      </c>
    </row>
    <row r="5997">
      <c r="A5997" t="n">
        <v>556822</v>
      </c>
      <c r="B5997" s="12" t="n">
        <v>40709</v>
      </c>
      <c r="C5997" t="n">
        <v>17155</v>
      </c>
      <c r="D5997" t="n">
        <v>9</v>
      </c>
      <c r="E5997" t="n">
        <v>154</v>
      </c>
      <c r="F5997" s="9" t="n">
        <v>143.3</v>
      </c>
    </row>
    <row r="5998">
      <c r="A5998" t="n">
        <v>556827</v>
      </c>
      <c r="B5998" s="12" t="n">
        <v>40709</v>
      </c>
      <c r="C5998" t="n">
        <v>15134</v>
      </c>
      <c r="D5998" t="n">
        <v>10</v>
      </c>
      <c r="E5998" t="n">
        <v>101</v>
      </c>
      <c r="F5998" s="9" t="n">
        <v>171.63</v>
      </c>
    </row>
    <row r="5999">
      <c r="A5999" t="n">
        <v>556828</v>
      </c>
      <c r="B5999" s="12" t="n">
        <v>40709</v>
      </c>
      <c r="C5999" t="n">
        <v>17284</v>
      </c>
      <c r="D5999" t="n">
        <v>32</v>
      </c>
      <c r="E5999" t="n">
        <v>196</v>
      </c>
      <c r="F5999" s="9" t="n">
        <v>184.19</v>
      </c>
    </row>
    <row r="6000">
      <c r="A6000" t="n">
        <v>556830</v>
      </c>
      <c r="B6000" s="12" t="n">
        <v>40709</v>
      </c>
      <c r="C6000" t="n">
        <v>15874</v>
      </c>
      <c r="D6000" t="n">
        <v>3</v>
      </c>
      <c r="E6000" t="n">
        <v>15</v>
      </c>
      <c r="F6000" s="9" t="n">
        <v>44.95</v>
      </c>
    </row>
    <row r="6001">
      <c r="A6001" t="n">
        <v>556831</v>
      </c>
      <c r="B6001" s="12" t="n">
        <v>40709</v>
      </c>
      <c r="C6001" t="n">
        <v>13631</v>
      </c>
      <c r="D6001" t="n">
        <v>1</v>
      </c>
      <c r="E6001" t="n">
        <v>20</v>
      </c>
      <c r="F6001" s="9" t="n">
        <v>160</v>
      </c>
    </row>
    <row r="6002">
      <c r="A6002" t="n">
        <v>556842</v>
      </c>
      <c r="B6002" s="12" t="n">
        <v>40709</v>
      </c>
      <c r="C6002" t="n">
        <v>13631</v>
      </c>
      <c r="D6002" t="n">
        <v>1</v>
      </c>
      <c r="E6002" t="n">
        <v>10</v>
      </c>
      <c r="F6002" s="9" t="n">
        <v>40</v>
      </c>
    </row>
    <row r="6003">
      <c r="A6003" t="n">
        <v>556845</v>
      </c>
      <c r="B6003" s="12" t="n">
        <v>40709</v>
      </c>
      <c r="C6003" t="n">
        <v>17511</v>
      </c>
      <c r="D6003" t="n">
        <v>55</v>
      </c>
      <c r="E6003" t="n">
        <v>3007</v>
      </c>
      <c r="F6003" s="9" t="n">
        <v>4415.44</v>
      </c>
    </row>
    <row r="6004">
      <c r="A6004" t="n">
        <v>556876</v>
      </c>
      <c r="B6004" s="12" t="n">
        <v>40709</v>
      </c>
      <c r="C6004" t="n">
        <v>16241</v>
      </c>
      <c r="D6004" t="n">
        <v>79</v>
      </c>
      <c r="E6004" t="n">
        <v>121</v>
      </c>
      <c r="F6004" s="9" t="n">
        <v>173.82</v>
      </c>
    </row>
    <row r="6005">
      <c r="A6005" t="n">
        <v>556878</v>
      </c>
      <c r="B6005" s="12" t="n">
        <v>40709</v>
      </c>
      <c r="C6005" t="n">
        <v>15574</v>
      </c>
      <c r="D6005" t="n">
        <v>9</v>
      </c>
      <c r="E6005" t="n">
        <v>46</v>
      </c>
      <c r="F6005" s="9" t="n">
        <v>112.1</v>
      </c>
    </row>
    <row r="6006">
      <c r="A6006" t="n">
        <v>556879</v>
      </c>
      <c r="B6006" s="12" t="n">
        <v>40709</v>
      </c>
      <c r="C6006" t="n">
        <v>16461</v>
      </c>
      <c r="D6006" t="n">
        <v>32</v>
      </c>
      <c r="E6006" t="n">
        <v>48</v>
      </c>
      <c r="F6006" s="9" t="n">
        <v>142.92</v>
      </c>
    </row>
    <row r="6007">
      <c r="A6007" t="n">
        <v>556881</v>
      </c>
      <c r="B6007" s="12" t="n">
        <v>40709</v>
      </c>
      <c r="C6007" t="n">
        <v>17389</v>
      </c>
      <c r="D6007" t="n">
        <v>7</v>
      </c>
      <c r="E6007" t="n">
        <v>86</v>
      </c>
      <c r="F6007" s="9" t="n">
        <v>263.06</v>
      </c>
    </row>
    <row r="6008">
      <c r="A6008" t="n">
        <v>556882</v>
      </c>
      <c r="B6008" s="12" t="n">
        <v>40709</v>
      </c>
      <c r="C6008" t="n">
        <v>14395</v>
      </c>
      <c r="D6008" t="n">
        <v>34</v>
      </c>
      <c r="E6008" t="n">
        <v>144</v>
      </c>
      <c r="F6008" s="9" t="n">
        <v>326.38</v>
      </c>
    </row>
    <row r="6009">
      <c r="A6009" t="n">
        <v>556883</v>
      </c>
      <c r="B6009" s="12" t="n">
        <v>40709</v>
      </c>
      <c r="C6009" t="n">
        <v>13343</v>
      </c>
      <c r="D6009" t="n">
        <v>18</v>
      </c>
      <c r="E6009" t="n">
        <v>134</v>
      </c>
      <c r="F6009" s="9" t="n">
        <v>303.43</v>
      </c>
    </row>
    <row r="6010">
      <c r="A6010" t="n">
        <v>556885</v>
      </c>
      <c r="B6010" s="12" t="n">
        <v>40709</v>
      </c>
      <c r="C6010" t="n">
        <v>18073</v>
      </c>
      <c r="D6010" t="n">
        <v>1</v>
      </c>
      <c r="E6010" t="n">
        <v>6</v>
      </c>
      <c r="F6010" s="9" t="n">
        <v>17.7</v>
      </c>
    </row>
    <row r="6011">
      <c r="A6011" t="n">
        <v>556887</v>
      </c>
      <c r="B6011" s="12" t="n">
        <v>40709</v>
      </c>
      <c r="C6011" t="n">
        <v>14606</v>
      </c>
      <c r="D6011" t="n">
        <v>16</v>
      </c>
      <c r="E6011" t="n">
        <v>101</v>
      </c>
      <c r="F6011" s="9" t="n">
        <v>119.29</v>
      </c>
    </row>
    <row r="6012">
      <c r="A6012" t="n">
        <v>556889</v>
      </c>
      <c r="B6012" s="12" t="n">
        <v>40709</v>
      </c>
      <c r="C6012" t="n">
        <v>16644</v>
      </c>
      <c r="D6012" t="n">
        <v>8</v>
      </c>
      <c r="E6012" t="n">
        <v>75</v>
      </c>
      <c r="F6012" s="9" t="n">
        <v>111.37</v>
      </c>
    </row>
    <row r="6013">
      <c r="A6013" t="n">
        <v>556890</v>
      </c>
      <c r="B6013" s="12" t="n">
        <v>40709</v>
      </c>
      <c r="C6013" t="n">
        <v>17581</v>
      </c>
      <c r="D6013" t="n">
        <v>29</v>
      </c>
      <c r="E6013" t="n">
        <v>509</v>
      </c>
      <c r="F6013" s="9" t="n">
        <v>1063.35</v>
      </c>
    </row>
    <row r="6014">
      <c r="A6014" t="n">
        <v>556891</v>
      </c>
      <c r="B6014" s="12" t="n">
        <v>40709</v>
      </c>
      <c r="C6014" t="n">
        <v>17581</v>
      </c>
      <c r="D6014" t="n">
        <v>9</v>
      </c>
      <c r="E6014" t="n">
        <v>88</v>
      </c>
      <c r="F6014" s="9" t="n">
        <v>139.64</v>
      </c>
    </row>
    <row r="6015">
      <c r="A6015" t="n">
        <v>556892</v>
      </c>
      <c r="B6015" s="12" t="n">
        <v>40709</v>
      </c>
      <c r="C6015" t="n">
        <v>17581</v>
      </c>
      <c r="D6015" t="n">
        <v>7</v>
      </c>
      <c r="E6015" t="n">
        <v>52</v>
      </c>
      <c r="F6015" s="9" t="n">
        <v>120.94</v>
      </c>
    </row>
    <row r="6016">
      <c r="A6016" t="n">
        <v>556903</v>
      </c>
      <c r="B6016" s="12" t="n">
        <v>40709</v>
      </c>
      <c r="C6016" t="n">
        <v>14527</v>
      </c>
      <c r="D6016" t="n">
        <v>15</v>
      </c>
      <c r="E6016" t="n">
        <v>45</v>
      </c>
      <c r="F6016" s="9" t="n">
        <v>144.26</v>
      </c>
    </row>
    <row r="6017">
      <c r="A6017" t="n">
        <v>556905</v>
      </c>
      <c r="B6017" s="12" t="n">
        <v>40709</v>
      </c>
      <c r="C6017" t="n">
        <v>16904</v>
      </c>
      <c r="D6017" t="n">
        <v>92</v>
      </c>
      <c r="E6017" t="n">
        <v>161</v>
      </c>
      <c r="F6017" s="9" t="n">
        <v>319.06</v>
      </c>
    </row>
    <row r="6018">
      <c r="A6018" t="n">
        <v>556906</v>
      </c>
      <c r="B6018" s="12" t="n">
        <v>40709</v>
      </c>
      <c r="C6018" t="n">
        <v>12843</v>
      </c>
      <c r="D6018" t="n">
        <v>18</v>
      </c>
      <c r="E6018" t="n">
        <v>166</v>
      </c>
      <c r="F6018" s="9" t="n">
        <v>306.1</v>
      </c>
    </row>
    <row r="6019">
      <c r="A6019" t="n">
        <v>556908</v>
      </c>
      <c r="B6019" s="12" t="n">
        <v>40709</v>
      </c>
      <c r="C6019" t="n">
        <v>18165</v>
      </c>
      <c r="D6019" t="n">
        <v>10</v>
      </c>
      <c r="E6019" t="n">
        <v>254</v>
      </c>
      <c r="F6019" s="9" t="n">
        <v>302.46</v>
      </c>
    </row>
    <row r="6020">
      <c r="A6020" t="n">
        <v>556909</v>
      </c>
      <c r="B6020" s="12" t="n">
        <v>40709</v>
      </c>
      <c r="C6020" t="n">
        <v>17536</v>
      </c>
      <c r="D6020" t="n">
        <v>3</v>
      </c>
      <c r="E6020" t="n">
        <v>6</v>
      </c>
      <c r="F6020" s="9" t="n">
        <v>76.5</v>
      </c>
    </row>
    <row r="6021">
      <c r="A6021" t="n">
        <v>556910</v>
      </c>
      <c r="B6021" s="12" t="n">
        <v>40709</v>
      </c>
      <c r="C6021" t="n">
        <v>12748</v>
      </c>
      <c r="D6021" t="n">
        <v>91</v>
      </c>
      <c r="E6021" t="n">
        <v>805</v>
      </c>
      <c r="F6021" s="9" t="n">
        <v>837.7</v>
      </c>
    </row>
    <row r="6022">
      <c r="A6022" t="n">
        <v>556912</v>
      </c>
      <c r="B6022" s="12" t="n">
        <v>40709</v>
      </c>
      <c r="C6022" t="n">
        <v>15005</v>
      </c>
      <c r="D6022" t="n">
        <v>50</v>
      </c>
      <c r="E6022" t="n">
        <v>244</v>
      </c>
      <c r="F6022" s="9" t="n">
        <v>288.21</v>
      </c>
    </row>
    <row r="6023">
      <c r="A6023" t="n">
        <v>556913</v>
      </c>
      <c r="B6023" s="12" t="n">
        <v>40709</v>
      </c>
      <c r="C6023" t="n">
        <v>16523</v>
      </c>
      <c r="D6023" t="n">
        <v>12</v>
      </c>
      <c r="E6023" t="n">
        <v>208</v>
      </c>
      <c r="F6023" s="9" t="n">
        <v>392</v>
      </c>
    </row>
    <row r="6024">
      <c r="A6024" t="n">
        <v>556914</v>
      </c>
      <c r="B6024" s="12" t="n">
        <v>40709</v>
      </c>
      <c r="C6024" t="n">
        <v>12877</v>
      </c>
      <c r="D6024" t="n">
        <v>25</v>
      </c>
      <c r="E6024" t="n">
        <v>177</v>
      </c>
      <c r="F6024" s="9" t="n">
        <v>276.79</v>
      </c>
    </row>
    <row r="6025">
      <c r="A6025" t="n">
        <v>556915</v>
      </c>
      <c r="B6025" s="12" t="n">
        <v>40709</v>
      </c>
      <c r="C6025" t="n">
        <v>15036</v>
      </c>
      <c r="D6025" t="n">
        <v>50</v>
      </c>
      <c r="E6025" t="n">
        <v>78</v>
      </c>
      <c r="F6025" s="9" t="n">
        <v>159.34</v>
      </c>
    </row>
    <row r="6026">
      <c r="A6026" t="n">
        <v>556916</v>
      </c>
      <c r="B6026" s="12" t="n">
        <v>40709</v>
      </c>
      <c r="C6026" t="n">
        <v>16898</v>
      </c>
      <c r="D6026" t="n">
        <v>70</v>
      </c>
      <c r="E6026" t="n">
        <v>150</v>
      </c>
      <c r="F6026" s="9" t="n">
        <v>201.69</v>
      </c>
    </row>
    <row r="6027">
      <c r="A6027" t="n">
        <v>556921</v>
      </c>
      <c r="B6027" s="12" t="n">
        <v>40709</v>
      </c>
      <c r="C6027" t="n">
        <v>16038</v>
      </c>
      <c r="D6027" t="n">
        <v>4</v>
      </c>
      <c r="E6027" t="n">
        <v>42</v>
      </c>
      <c r="F6027" s="9" t="n">
        <v>76.38</v>
      </c>
    </row>
    <row r="6028">
      <c r="A6028" t="n">
        <v>556922</v>
      </c>
      <c r="B6028" s="12" t="n">
        <v>40709</v>
      </c>
      <c r="C6028" t="n">
        <v>12748</v>
      </c>
      <c r="D6028" t="n">
        <v>5</v>
      </c>
      <c r="E6028" t="n">
        <v>5</v>
      </c>
      <c r="F6028" s="9" t="n">
        <v>14.25</v>
      </c>
    </row>
    <row r="6029">
      <c r="A6029" t="n">
        <v>556926</v>
      </c>
      <c r="B6029" s="12" t="n">
        <v>40709</v>
      </c>
      <c r="C6029" t="n">
        <v>16324</v>
      </c>
      <c r="D6029" t="n">
        <v>47</v>
      </c>
      <c r="E6029" t="n">
        <v>88</v>
      </c>
      <c r="F6029" s="9" t="n">
        <v>155.37</v>
      </c>
    </row>
    <row r="6030">
      <c r="A6030" t="n">
        <v>556929</v>
      </c>
      <c r="B6030" s="12" t="n">
        <v>40709</v>
      </c>
      <c r="C6030" t="n">
        <v>15611</v>
      </c>
      <c r="D6030" t="n">
        <v>2</v>
      </c>
      <c r="E6030" t="n">
        <v>25</v>
      </c>
      <c r="F6030" s="9" t="n">
        <v>53.91</v>
      </c>
    </row>
    <row r="6031">
      <c r="A6031" t="n">
        <v>556931</v>
      </c>
      <c r="B6031" s="12" t="n">
        <v>40709</v>
      </c>
      <c r="C6031" t="n">
        <v>15864</v>
      </c>
      <c r="D6031" t="n">
        <v>1</v>
      </c>
      <c r="E6031" t="n">
        <v>96</v>
      </c>
      <c r="F6031" s="9" t="n">
        <v>171.84</v>
      </c>
    </row>
    <row r="6032">
      <c r="A6032" t="n">
        <v>556935</v>
      </c>
      <c r="B6032" s="12" t="n">
        <v>40709</v>
      </c>
      <c r="C6032" t="n">
        <v>17651</v>
      </c>
      <c r="D6032" t="n">
        <v>24</v>
      </c>
      <c r="E6032" t="n">
        <v>283</v>
      </c>
      <c r="F6032" s="9" t="n">
        <v>360.9</v>
      </c>
    </row>
    <row r="6033">
      <c r="A6033" t="n">
        <v>556937</v>
      </c>
      <c r="B6033" s="12" t="n">
        <v>40709</v>
      </c>
      <c r="C6033" t="n">
        <v>17716</v>
      </c>
      <c r="D6033" t="n">
        <v>48</v>
      </c>
      <c r="E6033" t="n">
        <v>626</v>
      </c>
      <c r="F6033" s="9" t="n">
        <v>1175.32</v>
      </c>
    </row>
    <row r="6034">
      <c r="A6034" t="n">
        <v>556942</v>
      </c>
      <c r="B6034" s="12" t="n">
        <v>40709</v>
      </c>
      <c r="C6034" t="n">
        <v>14222</v>
      </c>
      <c r="D6034" t="n">
        <v>41</v>
      </c>
      <c r="E6034" t="n">
        <v>607</v>
      </c>
      <c r="F6034" s="9" t="n">
        <v>683.17</v>
      </c>
    </row>
    <row r="6035">
      <c r="A6035" t="n">
        <v>556954</v>
      </c>
      <c r="B6035" s="12" t="n">
        <v>40710</v>
      </c>
      <c r="C6035" t="n">
        <v>15585</v>
      </c>
      <c r="D6035" t="n">
        <v>31</v>
      </c>
      <c r="E6035" t="n">
        <v>320</v>
      </c>
      <c r="F6035" s="9" t="n">
        <v>455.3</v>
      </c>
    </row>
    <row r="6036">
      <c r="A6036" t="n">
        <v>556956</v>
      </c>
      <c r="B6036" s="12" t="n">
        <v>40710</v>
      </c>
      <c r="C6036" t="n">
        <v>13694</v>
      </c>
      <c r="D6036" t="n">
        <v>6</v>
      </c>
      <c r="E6036" t="n">
        <v>632</v>
      </c>
      <c r="F6036" s="9" t="n">
        <v>1084.24</v>
      </c>
    </row>
    <row r="6037">
      <c r="A6037" t="n">
        <v>556958</v>
      </c>
      <c r="B6037" s="12" t="n">
        <v>40710</v>
      </c>
      <c r="C6037" t="n">
        <v>17490</v>
      </c>
      <c r="D6037" t="n">
        <v>18</v>
      </c>
      <c r="E6037" t="n">
        <v>140</v>
      </c>
      <c r="F6037" s="9" t="n">
        <v>305.2</v>
      </c>
    </row>
    <row r="6038">
      <c r="A6038" t="n">
        <v>556959</v>
      </c>
      <c r="B6038" s="12" t="n">
        <v>40710</v>
      </c>
      <c r="C6038" t="n">
        <v>16739</v>
      </c>
      <c r="D6038" t="n">
        <v>13</v>
      </c>
      <c r="E6038" t="n">
        <v>172</v>
      </c>
      <c r="F6038" s="9" t="n">
        <v>323</v>
      </c>
    </row>
    <row r="6039">
      <c r="A6039" t="n">
        <v>556960</v>
      </c>
      <c r="B6039" s="12" t="n">
        <v>40710</v>
      </c>
      <c r="C6039" t="n">
        <v>14844</v>
      </c>
      <c r="D6039" t="n">
        <v>26</v>
      </c>
      <c r="E6039" t="n">
        <v>354</v>
      </c>
      <c r="F6039" s="9" t="n">
        <v>668.8</v>
      </c>
    </row>
    <row r="6040">
      <c r="A6040" t="n">
        <v>556961</v>
      </c>
      <c r="B6040" s="12" t="n">
        <v>40710</v>
      </c>
      <c r="C6040" t="n">
        <v>16276</v>
      </c>
      <c r="D6040" t="n">
        <v>6</v>
      </c>
      <c r="E6040" t="n">
        <v>420</v>
      </c>
      <c r="F6040" s="9" t="n">
        <v>810.6</v>
      </c>
    </row>
    <row r="6041">
      <c r="A6041" t="n">
        <v>556964</v>
      </c>
      <c r="B6041" s="12" t="n">
        <v>40710</v>
      </c>
      <c r="C6041" t="n">
        <v>16145</v>
      </c>
      <c r="D6041" t="n">
        <v>18</v>
      </c>
      <c r="E6041" t="n">
        <v>144</v>
      </c>
      <c r="F6041" s="9" t="n">
        <v>331.44</v>
      </c>
    </row>
    <row r="6042">
      <c r="A6042" t="n">
        <v>556965</v>
      </c>
      <c r="B6042" s="12" t="n">
        <v>40710</v>
      </c>
      <c r="C6042" t="n">
        <v>15129</v>
      </c>
      <c r="D6042" t="n">
        <v>6</v>
      </c>
      <c r="E6042" t="n">
        <v>192</v>
      </c>
      <c r="F6042" s="9" t="n">
        <v>252</v>
      </c>
    </row>
    <row r="6043">
      <c r="A6043" t="n">
        <v>556967</v>
      </c>
      <c r="B6043" s="12" t="n">
        <v>40710</v>
      </c>
      <c r="C6043" t="n">
        <v>17193</v>
      </c>
      <c r="D6043" t="n">
        <v>4</v>
      </c>
      <c r="E6043" t="n">
        <v>96</v>
      </c>
      <c r="F6043" s="9" t="n">
        <v>299.04</v>
      </c>
    </row>
    <row r="6044">
      <c r="A6044" t="n">
        <v>556968</v>
      </c>
      <c r="B6044" s="12" t="n">
        <v>40710</v>
      </c>
      <c r="C6044" t="n">
        <v>12980</v>
      </c>
      <c r="D6044" t="n">
        <v>3</v>
      </c>
      <c r="E6044" t="n">
        <v>336</v>
      </c>
      <c r="F6044" s="9" t="n">
        <v>1077.12</v>
      </c>
    </row>
    <row r="6045">
      <c r="A6045" t="n">
        <v>556969</v>
      </c>
      <c r="B6045" s="12" t="n">
        <v>40710</v>
      </c>
      <c r="C6045" t="n">
        <v>16257</v>
      </c>
      <c r="D6045" t="n">
        <v>1</v>
      </c>
      <c r="E6045" t="n">
        <v>1</v>
      </c>
      <c r="F6045" s="9" t="n">
        <v>21.95</v>
      </c>
    </row>
    <row r="6046">
      <c r="A6046" t="n">
        <v>556970</v>
      </c>
      <c r="B6046" s="12" t="n">
        <v>40710</v>
      </c>
      <c r="C6046" t="n">
        <v>13082</v>
      </c>
      <c r="D6046" t="n">
        <v>11</v>
      </c>
      <c r="E6046" t="n">
        <v>97</v>
      </c>
      <c r="F6046" s="9" t="n">
        <v>245.75</v>
      </c>
    </row>
    <row r="6047">
      <c r="A6047" t="n">
        <v>556971</v>
      </c>
      <c r="B6047" s="12" t="n">
        <v>40710</v>
      </c>
      <c r="C6047" t="n">
        <v>13082</v>
      </c>
      <c r="D6047" t="n">
        <v>2</v>
      </c>
      <c r="E6047" t="n">
        <v>24</v>
      </c>
      <c r="F6047" s="9" t="n">
        <v>39.6</v>
      </c>
    </row>
    <row r="6048">
      <c r="A6048" t="n">
        <v>556972</v>
      </c>
      <c r="B6048" s="12" t="n">
        <v>40710</v>
      </c>
      <c r="C6048" t="n">
        <v>17193</v>
      </c>
      <c r="D6048" t="n">
        <v>4</v>
      </c>
      <c r="E6048" t="n">
        <v>48</v>
      </c>
      <c r="F6048" s="9" t="n">
        <v>149.52</v>
      </c>
    </row>
    <row r="6049">
      <c r="A6049" t="n">
        <v>556977</v>
      </c>
      <c r="B6049" s="12" t="n">
        <v>40710</v>
      </c>
      <c r="C6049" t="n">
        <v>17446</v>
      </c>
      <c r="D6049" t="n">
        <v>4</v>
      </c>
      <c r="E6049" t="n">
        <v>96</v>
      </c>
      <c r="F6049" s="9" t="n">
        <v>52.8</v>
      </c>
    </row>
    <row r="6050">
      <c r="A6050" t="n">
        <v>556998</v>
      </c>
      <c r="B6050" s="12" t="n">
        <v>40710</v>
      </c>
      <c r="C6050" t="n">
        <v>16672</v>
      </c>
      <c r="D6050" t="n">
        <v>6</v>
      </c>
      <c r="E6050" t="n">
        <v>96</v>
      </c>
      <c r="F6050" s="9" t="n">
        <v>305.4</v>
      </c>
    </row>
    <row r="6051">
      <c r="A6051" t="n">
        <v>557002</v>
      </c>
      <c r="B6051" s="12" t="n">
        <v>40710</v>
      </c>
      <c r="C6051" t="n">
        <v>16672</v>
      </c>
      <c r="D6051" t="n">
        <v>1</v>
      </c>
      <c r="E6051" t="n">
        <v>48</v>
      </c>
      <c r="F6051" s="9" t="n">
        <v>180</v>
      </c>
    </row>
    <row r="6052">
      <c r="A6052" t="n">
        <v>557005</v>
      </c>
      <c r="B6052" s="12" t="n">
        <v>40710</v>
      </c>
      <c r="C6052" t="n">
        <v>13700</v>
      </c>
      <c r="D6052" t="n">
        <v>12</v>
      </c>
      <c r="E6052" t="n">
        <v>438</v>
      </c>
      <c r="F6052" s="9" t="n">
        <v>302.14</v>
      </c>
    </row>
    <row r="6053">
      <c r="A6053" t="n">
        <v>557006</v>
      </c>
      <c r="B6053" s="12" t="n">
        <v>40710</v>
      </c>
      <c r="C6053" t="n">
        <v>14282</v>
      </c>
      <c r="D6053" t="n">
        <v>12</v>
      </c>
      <c r="E6053" t="n">
        <v>233</v>
      </c>
      <c r="F6053" s="9" t="n">
        <v>214.2</v>
      </c>
    </row>
    <row r="6054">
      <c r="A6054" t="n">
        <v>557008</v>
      </c>
      <c r="B6054" s="12" t="n">
        <v>40710</v>
      </c>
      <c r="C6054" t="n">
        <v>16729</v>
      </c>
      <c r="D6054" t="n">
        <v>14</v>
      </c>
      <c r="E6054" t="n">
        <v>92</v>
      </c>
      <c r="F6054" s="9" t="n">
        <v>112.88</v>
      </c>
    </row>
    <row r="6055">
      <c r="A6055" t="n">
        <v>557009</v>
      </c>
      <c r="B6055" s="12" t="n">
        <v>40710</v>
      </c>
      <c r="C6055" t="n">
        <v>14321</v>
      </c>
      <c r="D6055" t="n">
        <v>29</v>
      </c>
      <c r="E6055" t="n">
        <v>509</v>
      </c>
      <c r="F6055" s="9" t="n">
        <v>300.11</v>
      </c>
    </row>
    <row r="6056">
      <c r="A6056" t="n">
        <v>557010</v>
      </c>
      <c r="B6056" s="12" t="n">
        <v>40710</v>
      </c>
      <c r="C6056" t="n">
        <v>14289</v>
      </c>
      <c r="D6056" t="n">
        <v>4</v>
      </c>
      <c r="E6056" t="n">
        <v>38</v>
      </c>
      <c r="F6056" s="9" t="n">
        <v>129.3</v>
      </c>
    </row>
    <row r="6057">
      <c r="A6057" t="n">
        <v>557011</v>
      </c>
      <c r="B6057" s="12" t="n">
        <v>40710</v>
      </c>
      <c r="C6057" t="n">
        <v>16279</v>
      </c>
      <c r="D6057" t="n">
        <v>16</v>
      </c>
      <c r="E6057" t="n">
        <v>156</v>
      </c>
      <c r="F6057" s="9" t="n">
        <v>359.08</v>
      </c>
    </row>
    <row r="6058">
      <c r="A6058" t="n">
        <v>557012</v>
      </c>
      <c r="B6058" s="12" t="n">
        <v>40710</v>
      </c>
      <c r="C6058" t="n">
        <v>18241</v>
      </c>
      <c r="D6058" t="n">
        <v>3</v>
      </c>
      <c r="E6058" t="n">
        <v>24</v>
      </c>
      <c r="F6058" s="9" t="n">
        <v>62.4</v>
      </c>
    </row>
    <row r="6059">
      <c r="A6059" t="n">
        <v>557013</v>
      </c>
      <c r="B6059" s="12" t="n">
        <v>40710</v>
      </c>
      <c r="C6059" t="n">
        <v>15044</v>
      </c>
      <c r="D6059" t="n">
        <v>27</v>
      </c>
      <c r="E6059" t="n">
        <v>137</v>
      </c>
      <c r="F6059" s="9" t="n">
        <v>542.74</v>
      </c>
    </row>
    <row r="6060">
      <c r="A6060" t="n">
        <v>557014</v>
      </c>
      <c r="B6060" s="12" t="n">
        <v>40710</v>
      </c>
      <c r="C6060" t="n">
        <v>12971</v>
      </c>
      <c r="D6060" t="n">
        <v>4</v>
      </c>
      <c r="E6060" t="n">
        <v>88</v>
      </c>
      <c r="F6060" s="9" t="n">
        <v>87.44</v>
      </c>
    </row>
    <row r="6061">
      <c r="A6061" t="n">
        <v>557015</v>
      </c>
      <c r="B6061" s="12" t="n">
        <v>40710</v>
      </c>
      <c r="C6061" t="n">
        <v>14735</v>
      </c>
      <c r="D6061" t="n">
        <v>8</v>
      </c>
      <c r="E6061" t="n">
        <v>130</v>
      </c>
      <c r="F6061" s="9" t="n">
        <v>331</v>
      </c>
    </row>
    <row r="6062">
      <c r="A6062" t="n">
        <v>557016</v>
      </c>
      <c r="B6062" s="12" t="n">
        <v>40710</v>
      </c>
      <c r="C6062" t="n">
        <v>16942</v>
      </c>
      <c r="D6062" t="n">
        <v>24</v>
      </c>
      <c r="E6062" t="n">
        <v>58</v>
      </c>
      <c r="F6062" s="9" t="n">
        <v>169.66</v>
      </c>
    </row>
    <row r="6063">
      <c r="A6063" t="n">
        <v>557017</v>
      </c>
      <c r="B6063" s="12" t="n">
        <v>40710</v>
      </c>
      <c r="C6063" t="n">
        <v>13199</v>
      </c>
      <c r="D6063" t="n">
        <v>3</v>
      </c>
      <c r="E6063" t="n">
        <v>204</v>
      </c>
      <c r="F6063" s="9" t="n">
        <v>181.56</v>
      </c>
    </row>
    <row r="6064">
      <c r="A6064" t="n">
        <v>557018</v>
      </c>
      <c r="B6064" s="12" t="n">
        <v>40710</v>
      </c>
      <c r="C6064" t="n">
        <v>14285</v>
      </c>
      <c r="D6064" t="n">
        <v>1</v>
      </c>
      <c r="E6064" t="n">
        <v>2</v>
      </c>
      <c r="F6064" s="9" t="n">
        <v>5.9</v>
      </c>
    </row>
    <row r="6065">
      <c r="A6065" t="n">
        <v>557019</v>
      </c>
      <c r="B6065" s="12" t="n">
        <v>40710</v>
      </c>
      <c r="C6065" t="n">
        <v>15907</v>
      </c>
      <c r="D6065" t="n">
        <v>58</v>
      </c>
      <c r="E6065" t="n">
        <v>91</v>
      </c>
      <c r="F6065" s="9" t="n">
        <v>254.52</v>
      </c>
    </row>
    <row r="6066">
      <c r="A6066" t="n">
        <v>557020</v>
      </c>
      <c r="B6066" s="12" t="n">
        <v>40710</v>
      </c>
      <c r="C6066" t="n">
        <v>13246</v>
      </c>
      <c r="D6066" t="n">
        <v>15</v>
      </c>
      <c r="E6066" t="n">
        <v>209</v>
      </c>
      <c r="F6066" s="9" t="n">
        <v>212.47</v>
      </c>
    </row>
    <row r="6067">
      <c r="A6067" t="n">
        <v>557021</v>
      </c>
      <c r="B6067" s="12" t="n">
        <v>40710</v>
      </c>
      <c r="C6067" t="n">
        <v>17642</v>
      </c>
      <c r="D6067" t="n">
        <v>26</v>
      </c>
      <c r="E6067" t="n">
        <v>284</v>
      </c>
      <c r="F6067" s="9" t="n">
        <v>395.3</v>
      </c>
    </row>
    <row r="6068">
      <c r="A6068" t="n">
        <v>557023</v>
      </c>
      <c r="B6068" s="12" t="n">
        <v>40710</v>
      </c>
      <c r="C6068" t="n">
        <v>16225</v>
      </c>
      <c r="D6068" t="n">
        <v>9</v>
      </c>
      <c r="E6068" t="n">
        <v>53</v>
      </c>
      <c r="F6068" s="9" t="n">
        <v>183.95</v>
      </c>
    </row>
    <row r="6069">
      <c r="A6069" t="n">
        <v>557026</v>
      </c>
      <c r="B6069" s="12" t="n">
        <v>40710</v>
      </c>
      <c r="C6069" t="n">
        <v>16571</v>
      </c>
      <c r="D6069" t="n">
        <v>30</v>
      </c>
      <c r="E6069" t="n">
        <v>513</v>
      </c>
      <c r="F6069" s="9" t="n">
        <v>460.11</v>
      </c>
    </row>
    <row r="6070">
      <c r="A6070" t="n">
        <v>557032</v>
      </c>
      <c r="B6070" s="12" t="n">
        <v>40710</v>
      </c>
      <c r="C6070" t="n">
        <v>16011</v>
      </c>
      <c r="D6070" t="n">
        <v>10</v>
      </c>
      <c r="E6070" t="n">
        <v>90</v>
      </c>
      <c r="F6070" s="9" t="n">
        <v>141.3</v>
      </c>
    </row>
    <row r="6071">
      <c r="A6071" t="n">
        <v>557033</v>
      </c>
      <c r="B6071" s="12" t="n">
        <v>40710</v>
      </c>
      <c r="C6071" t="n">
        <v>13826</v>
      </c>
      <c r="D6071" t="n">
        <v>10</v>
      </c>
      <c r="E6071" t="n">
        <v>82</v>
      </c>
      <c r="F6071" s="9" t="n">
        <v>189.5</v>
      </c>
    </row>
    <row r="6072">
      <c r="A6072" t="n">
        <v>557034</v>
      </c>
      <c r="B6072" s="12" t="n">
        <v>40710</v>
      </c>
      <c r="C6072" t="n">
        <v>13627</v>
      </c>
      <c r="D6072" t="n">
        <v>23</v>
      </c>
      <c r="E6072" t="n">
        <v>336</v>
      </c>
      <c r="F6072" s="9" t="n">
        <v>421.08</v>
      </c>
    </row>
    <row r="6073">
      <c r="A6073" t="n">
        <v>557038</v>
      </c>
      <c r="B6073" s="12" t="n">
        <v>40710</v>
      </c>
      <c r="C6073" t="n">
        <v>14037</v>
      </c>
      <c r="D6073" t="n">
        <v>2</v>
      </c>
      <c r="E6073" t="n">
        <v>12</v>
      </c>
      <c r="F6073" s="9" t="n">
        <v>35.4</v>
      </c>
    </row>
    <row r="6074">
      <c r="A6074" t="n">
        <v>557039</v>
      </c>
      <c r="B6074" s="12" t="n">
        <v>40710</v>
      </c>
      <c r="C6074" t="n">
        <v>16814</v>
      </c>
      <c r="D6074" t="n">
        <v>12</v>
      </c>
      <c r="E6074" t="n">
        <v>181</v>
      </c>
      <c r="F6074" s="9" t="n">
        <v>297.15</v>
      </c>
    </row>
    <row r="6075">
      <c r="A6075" t="n">
        <v>557040</v>
      </c>
      <c r="B6075" s="12" t="n">
        <v>40710</v>
      </c>
      <c r="C6075" t="n">
        <v>14243</v>
      </c>
      <c r="D6075" t="n">
        <v>15</v>
      </c>
      <c r="E6075" t="n">
        <v>99</v>
      </c>
      <c r="F6075" s="9" t="n">
        <v>263.09</v>
      </c>
    </row>
    <row r="6076">
      <c r="A6076" t="n">
        <v>557041</v>
      </c>
      <c r="B6076" s="12" t="n">
        <v>40710</v>
      </c>
      <c r="C6076" t="n">
        <v>13575</v>
      </c>
      <c r="D6076" t="n">
        <v>5</v>
      </c>
      <c r="E6076" t="n">
        <v>33</v>
      </c>
      <c r="F6076" s="9" t="n">
        <v>88.55</v>
      </c>
    </row>
    <row r="6077">
      <c r="A6077" t="n">
        <v>557042</v>
      </c>
      <c r="B6077" s="12" t="n">
        <v>40710</v>
      </c>
      <c r="C6077" t="n">
        <v>13004</v>
      </c>
      <c r="D6077" t="n">
        <v>1</v>
      </c>
      <c r="E6077" t="n">
        <v>4</v>
      </c>
      <c r="F6077" s="9" t="n">
        <v>15.8</v>
      </c>
    </row>
    <row r="6078">
      <c r="A6078" t="n">
        <v>557057</v>
      </c>
      <c r="B6078" s="12" t="n">
        <v>40710</v>
      </c>
      <c r="C6078" t="n">
        <v>16843</v>
      </c>
      <c r="D6078" t="n">
        <v>68</v>
      </c>
      <c r="E6078" t="n">
        <v>2014</v>
      </c>
      <c r="F6078" s="9" t="n">
        <v>1830.72</v>
      </c>
    </row>
    <row r="6079">
      <c r="A6079" t="n">
        <v>557058</v>
      </c>
      <c r="B6079" s="12" t="n">
        <v>40710</v>
      </c>
      <c r="C6079" t="n">
        <v>16843</v>
      </c>
      <c r="D6079" t="n">
        <v>2</v>
      </c>
      <c r="E6079" t="n">
        <v>14</v>
      </c>
      <c r="F6079" s="9" t="n">
        <v>69.3</v>
      </c>
    </row>
    <row r="6080">
      <c r="A6080" t="n">
        <v>557063</v>
      </c>
      <c r="B6080" s="12" t="n">
        <v>40710</v>
      </c>
      <c r="C6080" t="n">
        <v>17368</v>
      </c>
      <c r="D6080" t="n">
        <v>20</v>
      </c>
      <c r="E6080" t="n">
        <v>95</v>
      </c>
      <c r="F6080" s="9" t="n">
        <v>160.35</v>
      </c>
    </row>
    <row r="6081">
      <c r="A6081" t="n">
        <v>557064</v>
      </c>
      <c r="B6081" s="12" t="n">
        <v>40710</v>
      </c>
      <c r="C6081" t="n">
        <v>13263</v>
      </c>
      <c r="D6081" t="n">
        <v>69</v>
      </c>
      <c r="E6081" t="n">
        <v>156</v>
      </c>
      <c r="F6081" s="9" t="n">
        <v>324.29</v>
      </c>
    </row>
    <row r="6082">
      <c r="A6082" t="n">
        <v>557065</v>
      </c>
      <c r="B6082" s="12" t="n">
        <v>40710</v>
      </c>
      <c r="C6082" t="n">
        <v>17157</v>
      </c>
      <c r="D6082" t="n">
        <v>8</v>
      </c>
      <c r="E6082" t="n">
        <v>102</v>
      </c>
      <c r="F6082" s="9" t="n">
        <v>161.46</v>
      </c>
    </row>
    <row r="6083">
      <c r="A6083" t="n">
        <v>557066</v>
      </c>
      <c r="B6083" s="12" t="n">
        <v>40710</v>
      </c>
      <c r="C6083" t="n">
        <v>17463</v>
      </c>
      <c r="D6083" t="n">
        <v>18</v>
      </c>
      <c r="E6083" t="n">
        <v>199</v>
      </c>
      <c r="F6083" s="9" t="n">
        <v>301.88</v>
      </c>
    </row>
    <row r="6084">
      <c r="A6084" t="n">
        <v>557067</v>
      </c>
      <c r="B6084" s="12" t="n">
        <v>40710</v>
      </c>
      <c r="C6084" t="n">
        <v>13098</v>
      </c>
      <c r="D6084" t="n">
        <v>34</v>
      </c>
      <c r="E6084" t="n">
        <v>768</v>
      </c>
      <c r="F6084" s="9" t="n">
        <v>1221.55</v>
      </c>
    </row>
    <row r="6085">
      <c r="A6085" t="n">
        <v>557068</v>
      </c>
      <c r="B6085" s="12" t="n">
        <v>40710</v>
      </c>
      <c r="C6085" t="n">
        <v>13263</v>
      </c>
      <c r="D6085" t="n">
        <v>3</v>
      </c>
      <c r="E6085" t="n">
        <v>48</v>
      </c>
      <c r="F6085" s="9" t="n">
        <v>13.44</v>
      </c>
    </row>
    <row r="6086">
      <c r="A6086" t="n">
        <v>557070</v>
      </c>
      <c r="B6086" s="12" t="n">
        <v>40710</v>
      </c>
      <c r="C6086" t="n">
        <v>14755</v>
      </c>
      <c r="D6086" t="n">
        <v>20</v>
      </c>
      <c r="E6086" t="n">
        <v>153</v>
      </c>
      <c r="F6086" s="9" t="n">
        <v>376.77</v>
      </c>
    </row>
    <row r="6087">
      <c r="A6087" t="n">
        <v>557089</v>
      </c>
      <c r="B6087" s="12" t="n">
        <v>40710</v>
      </c>
      <c r="C6087" t="n">
        <v>13576</v>
      </c>
      <c r="D6087" t="n">
        <v>4</v>
      </c>
      <c r="E6087" t="n">
        <v>120</v>
      </c>
      <c r="F6087" s="9" t="n">
        <v>343.44</v>
      </c>
    </row>
    <row r="6088">
      <c r="A6088" t="n">
        <v>557092</v>
      </c>
      <c r="B6088" s="12" t="n">
        <v>40710</v>
      </c>
      <c r="C6088" t="n">
        <v>12908</v>
      </c>
      <c r="D6088" t="n">
        <v>1</v>
      </c>
      <c r="E6088" t="n">
        <v>600</v>
      </c>
      <c r="F6088" s="9" t="n">
        <v>432</v>
      </c>
    </row>
    <row r="6089">
      <c r="A6089" t="n">
        <v>557100</v>
      </c>
      <c r="B6089" s="12" t="n">
        <v>40710</v>
      </c>
      <c r="C6089" t="n">
        <v>16027</v>
      </c>
      <c r="D6089" t="n">
        <v>3</v>
      </c>
      <c r="E6089" t="n">
        <v>154</v>
      </c>
      <c r="F6089" s="9" t="n">
        <v>108.7</v>
      </c>
    </row>
    <row r="6090">
      <c r="A6090" t="n">
        <v>557103</v>
      </c>
      <c r="B6090" s="12" t="n">
        <v>40710</v>
      </c>
      <c r="C6090" t="n">
        <v>16852</v>
      </c>
      <c r="D6090" t="n">
        <v>7</v>
      </c>
      <c r="E6090" t="n">
        <v>51</v>
      </c>
      <c r="F6090" s="9" t="n">
        <v>113.06</v>
      </c>
    </row>
    <row r="6091">
      <c r="A6091" t="n">
        <v>557109</v>
      </c>
      <c r="B6091" s="12" t="n">
        <v>40710</v>
      </c>
      <c r="C6091" t="n">
        <v>15694</v>
      </c>
      <c r="D6091" t="n">
        <v>2</v>
      </c>
      <c r="E6091" t="n">
        <v>88</v>
      </c>
      <c r="F6091" s="9" t="n">
        <v>304.08</v>
      </c>
    </row>
    <row r="6092">
      <c r="A6092" t="n">
        <v>557110</v>
      </c>
      <c r="B6092" s="12" t="n">
        <v>40710</v>
      </c>
      <c r="C6092" t="n">
        <v>17865</v>
      </c>
      <c r="D6092" t="n">
        <v>1</v>
      </c>
      <c r="E6092" t="n">
        <v>12</v>
      </c>
      <c r="F6092" s="9" t="n">
        <v>102</v>
      </c>
    </row>
    <row r="6093">
      <c r="A6093" t="n">
        <v>557113</v>
      </c>
      <c r="B6093" s="12" t="n">
        <v>40710</v>
      </c>
      <c r="C6093" t="n">
        <v>16266</v>
      </c>
      <c r="D6093" t="n">
        <v>4</v>
      </c>
      <c r="E6093" t="n">
        <v>36</v>
      </c>
      <c r="F6093" s="9" t="n">
        <v>117</v>
      </c>
    </row>
    <row r="6094">
      <c r="A6094" t="n">
        <v>557114</v>
      </c>
      <c r="B6094" s="12" t="n">
        <v>40710</v>
      </c>
      <c r="C6094" t="n">
        <v>13951</v>
      </c>
      <c r="D6094" t="n">
        <v>7</v>
      </c>
      <c r="E6094" t="n">
        <v>144</v>
      </c>
      <c r="F6094" s="9" t="n">
        <v>158.4</v>
      </c>
    </row>
    <row r="6095">
      <c r="A6095" t="n">
        <v>557115</v>
      </c>
      <c r="B6095" s="12" t="n">
        <v>40710</v>
      </c>
      <c r="C6095" t="n">
        <v>14107</v>
      </c>
      <c r="D6095" t="n">
        <v>18</v>
      </c>
      <c r="E6095" t="n">
        <v>204</v>
      </c>
      <c r="F6095" s="9" t="n">
        <v>361.76</v>
      </c>
    </row>
    <row r="6096">
      <c r="A6096" t="n">
        <v>557116</v>
      </c>
      <c r="B6096" s="12" t="n">
        <v>40710</v>
      </c>
      <c r="C6096" t="n">
        <v>15219</v>
      </c>
      <c r="D6096" t="n">
        <v>9</v>
      </c>
      <c r="E6096" t="n">
        <v>45</v>
      </c>
      <c r="F6096" s="9" t="n">
        <v>305.75</v>
      </c>
    </row>
    <row r="6097">
      <c r="A6097" t="n">
        <v>557117</v>
      </c>
      <c r="B6097" s="12" t="n">
        <v>40710</v>
      </c>
      <c r="C6097" t="n">
        <v>14849</v>
      </c>
      <c r="D6097" t="n">
        <v>30</v>
      </c>
      <c r="E6097" t="n">
        <v>573</v>
      </c>
      <c r="F6097" s="9" t="n">
        <v>620.58</v>
      </c>
    </row>
    <row r="6098">
      <c r="A6098" t="n">
        <v>557118</v>
      </c>
      <c r="B6098" s="12" t="n">
        <v>40710</v>
      </c>
      <c r="C6098" t="n">
        <v>14849</v>
      </c>
      <c r="D6098" t="n">
        <v>24</v>
      </c>
      <c r="E6098" t="n">
        <v>254</v>
      </c>
      <c r="F6098" s="9" t="n">
        <v>364.16</v>
      </c>
    </row>
    <row r="6099">
      <c r="A6099" t="n">
        <v>557119</v>
      </c>
      <c r="B6099" s="12" t="n">
        <v>40710</v>
      </c>
      <c r="C6099" t="n">
        <v>17416</v>
      </c>
      <c r="D6099" t="n">
        <v>21</v>
      </c>
      <c r="E6099" t="n">
        <v>604</v>
      </c>
      <c r="F6099" s="9" t="n">
        <v>937.74</v>
      </c>
    </row>
    <row r="6100">
      <c r="A6100" t="n">
        <v>557120</v>
      </c>
      <c r="B6100" s="12" t="n">
        <v>40710</v>
      </c>
      <c r="C6100" t="n">
        <v>15669</v>
      </c>
      <c r="D6100" t="n">
        <v>14</v>
      </c>
      <c r="E6100" t="n">
        <v>126</v>
      </c>
      <c r="F6100" s="9" t="n">
        <v>235.94</v>
      </c>
    </row>
    <row r="6101">
      <c r="A6101" t="n">
        <v>557121</v>
      </c>
      <c r="B6101" s="12" t="n">
        <v>40710</v>
      </c>
      <c r="C6101" t="n">
        <v>14062</v>
      </c>
      <c r="D6101" t="n">
        <v>5</v>
      </c>
      <c r="E6101" t="n">
        <v>160</v>
      </c>
      <c r="F6101" s="9" t="n">
        <v>360.04</v>
      </c>
    </row>
    <row r="6102">
      <c r="A6102" t="n">
        <v>557122</v>
      </c>
      <c r="B6102" s="12" t="n">
        <v>40710</v>
      </c>
      <c r="C6102" t="n">
        <v>16558</v>
      </c>
      <c r="D6102" t="n">
        <v>19</v>
      </c>
      <c r="E6102" t="n">
        <v>264</v>
      </c>
      <c r="F6102" s="9" t="n">
        <v>305.18</v>
      </c>
    </row>
    <row r="6103">
      <c r="A6103" t="n">
        <v>557123</v>
      </c>
      <c r="B6103" s="12" t="n">
        <v>40710</v>
      </c>
      <c r="C6103" t="n">
        <v>15555</v>
      </c>
      <c r="D6103" t="n">
        <v>37</v>
      </c>
      <c r="E6103" t="n">
        <v>194</v>
      </c>
      <c r="F6103" s="9" t="n">
        <v>164.22</v>
      </c>
    </row>
    <row r="6104">
      <c r="A6104" t="n">
        <v>557124</v>
      </c>
      <c r="B6104" s="12" t="n">
        <v>40710</v>
      </c>
      <c r="C6104" t="n">
        <v>16359</v>
      </c>
      <c r="D6104" t="n">
        <v>8</v>
      </c>
      <c r="E6104" t="n">
        <v>139</v>
      </c>
      <c r="F6104" s="9" t="n">
        <v>230.57</v>
      </c>
    </row>
    <row r="6105">
      <c r="A6105" t="n">
        <v>557125</v>
      </c>
      <c r="B6105" s="12" t="n">
        <v>40710</v>
      </c>
      <c r="C6105" t="n">
        <v>17450</v>
      </c>
      <c r="D6105" t="n">
        <v>11</v>
      </c>
      <c r="E6105" t="n">
        <v>3104</v>
      </c>
      <c r="F6105" s="9" t="n">
        <v>5405.48</v>
      </c>
    </row>
    <row r="6106">
      <c r="A6106" t="n">
        <v>557126</v>
      </c>
      <c r="B6106" s="12" t="n">
        <v>40710</v>
      </c>
      <c r="C6106" t="n">
        <v>18168</v>
      </c>
      <c r="D6106" t="n">
        <v>10</v>
      </c>
      <c r="E6106" t="n">
        <v>83</v>
      </c>
      <c r="F6106" s="9" t="n">
        <v>115.15</v>
      </c>
    </row>
    <row r="6107">
      <c r="A6107" t="n">
        <v>557127</v>
      </c>
      <c r="B6107" s="12" t="n">
        <v>40710</v>
      </c>
      <c r="C6107" t="n">
        <v>15014</v>
      </c>
      <c r="D6107" t="n">
        <v>3</v>
      </c>
      <c r="E6107" t="n">
        <v>68</v>
      </c>
      <c r="F6107" s="9" t="n">
        <v>117.73</v>
      </c>
    </row>
    <row r="6108">
      <c r="A6108" t="n">
        <v>557128</v>
      </c>
      <c r="B6108" s="12" t="n">
        <v>40710</v>
      </c>
      <c r="C6108" t="n">
        <v>14765</v>
      </c>
      <c r="D6108" t="n">
        <v>7</v>
      </c>
      <c r="E6108" t="n">
        <v>18</v>
      </c>
      <c r="F6108" s="9" t="n">
        <v>80.5</v>
      </c>
    </row>
    <row r="6109">
      <c r="A6109" t="n">
        <v>557129</v>
      </c>
      <c r="B6109" s="12" t="n">
        <v>40710</v>
      </c>
      <c r="C6109" t="n">
        <v>17841</v>
      </c>
      <c r="D6109" t="n">
        <v>79</v>
      </c>
      <c r="E6109" t="n">
        <v>203</v>
      </c>
      <c r="F6109" s="9" t="n">
        <v>462.35</v>
      </c>
    </row>
    <row r="6110">
      <c r="A6110" t="n">
        <v>557130</v>
      </c>
      <c r="B6110" s="12" t="n">
        <v>40711</v>
      </c>
      <c r="C6110" t="n">
        <v>14005</v>
      </c>
      <c r="D6110" t="n">
        <v>8</v>
      </c>
      <c r="E6110" t="n">
        <v>270</v>
      </c>
      <c r="F6110" s="9" t="n">
        <v>144.3</v>
      </c>
    </row>
    <row r="6111">
      <c r="A6111" t="n">
        <v>557131</v>
      </c>
      <c r="B6111" s="12" t="n">
        <v>40711</v>
      </c>
      <c r="C6111" t="n">
        <v>13456</v>
      </c>
      <c r="D6111" t="n">
        <v>7</v>
      </c>
      <c r="E6111" t="n">
        <v>60</v>
      </c>
      <c r="F6111" s="9" t="n">
        <v>217.4</v>
      </c>
    </row>
    <row r="6112">
      <c r="A6112" t="n">
        <v>557132</v>
      </c>
      <c r="B6112" s="12" t="n">
        <v>40711</v>
      </c>
      <c r="C6112" t="n">
        <v>13107</v>
      </c>
      <c r="D6112" t="n">
        <v>15</v>
      </c>
      <c r="E6112" t="n">
        <v>348</v>
      </c>
      <c r="F6112" s="9" t="n">
        <v>368.38</v>
      </c>
    </row>
    <row r="6113">
      <c r="A6113" t="n">
        <v>557133</v>
      </c>
      <c r="B6113" s="12" t="n">
        <v>40711</v>
      </c>
      <c r="C6113" t="n">
        <v>17306</v>
      </c>
      <c r="D6113" t="n">
        <v>1</v>
      </c>
      <c r="E6113" t="n">
        <v>288</v>
      </c>
      <c r="F6113" s="9" t="n">
        <v>305.28</v>
      </c>
    </row>
    <row r="6114">
      <c r="A6114" t="n">
        <v>557134</v>
      </c>
      <c r="B6114" s="12" t="n">
        <v>40711</v>
      </c>
      <c r="C6114" t="n">
        <v>17306</v>
      </c>
      <c r="D6114" t="n">
        <v>4</v>
      </c>
      <c r="E6114" t="n">
        <v>236</v>
      </c>
      <c r="F6114" s="9" t="n">
        <v>511.8</v>
      </c>
    </row>
    <row r="6115">
      <c r="A6115" t="n">
        <v>557135</v>
      </c>
      <c r="B6115" s="12" t="n">
        <v>40711</v>
      </c>
      <c r="C6115" t="n">
        <v>17306</v>
      </c>
      <c r="D6115" t="n">
        <v>4</v>
      </c>
      <c r="E6115" t="n">
        <v>998</v>
      </c>
      <c r="F6115" s="9" t="n">
        <v>461.9</v>
      </c>
    </row>
    <row r="6116">
      <c r="A6116" t="n">
        <v>557141</v>
      </c>
      <c r="B6116" s="12" t="n">
        <v>40711</v>
      </c>
      <c r="C6116" t="n">
        <v>16779</v>
      </c>
      <c r="D6116" t="n">
        <v>12</v>
      </c>
      <c r="E6116" t="n">
        <v>238</v>
      </c>
      <c r="F6116" s="9" t="n">
        <v>387.66</v>
      </c>
    </row>
    <row r="6117">
      <c r="A6117" t="n">
        <v>557143</v>
      </c>
      <c r="B6117" s="12" t="n">
        <v>40711</v>
      </c>
      <c r="C6117" t="n">
        <v>13090</v>
      </c>
      <c r="D6117" t="n">
        <v>19</v>
      </c>
      <c r="E6117" t="n">
        <v>192</v>
      </c>
      <c r="F6117" s="9" t="n">
        <v>832.02</v>
      </c>
    </row>
    <row r="6118">
      <c r="A6118" t="n">
        <v>557144</v>
      </c>
      <c r="B6118" s="12" t="n">
        <v>40711</v>
      </c>
      <c r="C6118" t="n">
        <v>13113</v>
      </c>
      <c r="D6118" t="n">
        <v>12</v>
      </c>
      <c r="E6118" t="n">
        <v>128</v>
      </c>
      <c r="F6118" s="9" t="n">
        <v>600.08</v>
      </c>
    </row>
    <row r="6119">
      <c r="A6119" t="n">
        <v>557145</v>
      </c>
      <c r="B6119" s="12" t="n">
        <v>40711</v>
      </c>
      <c r="C6119" t="n">
        <v>17139</v>
      </c>
      <c r="D6119" t="n">
        <v>28</v>
      </c>
      <c r="E6119" t="n">
        <v>459</v>
      </c>
      <c r="F6119" s="9" t="n">
        <v>802.13</v>
      </c>
    </row>
    <row r="6120">
      <c r="A6120" t="n">
        <v>557146</v>
      </c>
      <c r="B6120" s="12" t="n">
        <v>40711</v>
      </c>
      <c r="C6120" t="n">
        <v>17139</v>
      </c>
      <c r="D6120" t="n">
        <v>7</v>
      </c>
      <c r="E6120" t="n">
        <v>56</v>
      </c>
      <c r="F6120" s="9" t="n">
        <v>86.84</v>
      </c>
    </row>
    <row r="6121">
      <c r="A6121" t="n">
        <v>557149</v>
      </c>
      <c r="B6121" s="12" t="n">
        <v>40711</v>
      </c>
      <c r="C6121" t="n">
        <v>17961</v>
      </c>
      <c r="D6121" t="n">
        <v>7</v>
      </c>
      <c r="E6121" t="n">
        <v>19</v>
      </c>
      <c r="F6121" s="9" t="n">
        <v>13.05</v>
      </c>
    </row>
    <row r="6122">
      <c r="A6122" t="n">
        <v>557150</v>
      </c>
      <c r="B6122" s="12" t="n">
        <v>40711</v>
      </c>
      <c r="C6122" t="n">
        <v>15555</v>
      </c>
      <c r="D6122" t="n">
        <v>13</v>
      </c>
      <c r="E6122" t="n">
        <v>46</v>
      </c>
      <c r="F6122" s="9" t="n">
        <v>174.27</v>
      </c>
    </row>
    <row r="6123">
      <c r="A6123" t="n">
        <v>557152</v>
      </c>
      <c r="B6123" s="12" t="n">
        <v>40711</v>
      </c>
      <c r="C6123" t="n">
        <v>15296</v>
      </c>
      <c r="D6123" t="n">
        <v>2</v>
      </c>
      <c r="E6123" t="n">
        <v>2</v>
      </c>
      <c r="F6123" s="9" t="n">
        <v>13.9</v>
      </c>
    </row>
    <row r="6124">
      <c r="A6124" t="n">
        <v>557153</v>
      </c>
      <c r="B6124" s="12" t="n">
        <v>40711</v>
      </c>
      <c r="C6124" t="n">
        <v>13735</v>
      </c>
      <c r="D6124" t="n">
        <v>43</v>
      </c>
      <c r="E6124" t="n">
        <v>214</v>
      </c>
      <c r="F6124" s="9" t="n">
        <v>474.54</v>
      </c>
    </row>
    <row r="6125">
      <c r="A6125" t="n">
        <v>557208</v>
      </c>
      <c r="B6125" s="12" t="n">
        <v>40711</v>
      </c>
      <c r="C6125" t="n">
        <v>16172</v>
      </c>
      <c r="D6125" t="n">
        <v>22</v>
      </c>
      <c r="E6125" t="n">
        <v>215</v>
      </c>
      <c r="F6125" s="9" t="n">
        <v>351.97</v>
      </c>
    </row>
    <row r="6126">
      <c r="A6126" t="n">
        <v>557210</v>
      </c>
      <c r="B6126" s="12" t="n">
        <v>40711</v>
      </c>
      <c r="C6126" t="n">
        <v>18118</v>
      </c>
      <c r="D6126" t="n">
        <v>33</v>
      </c>
      <c r="E6126" t="n">
        <v>130</v>
      </c>
      <c r="F6126" s="9" t="n">
        <v>265.05</v>
      </c>
    </row>
    <row r="6127">
      <c r="A6127" t="n">
        <v>557211</v>
      </c>
      <c r="B6127" s="12" t="n">
        <v>40711</v>
      </c>
      <c r="C6127" t="n">
        <v>15513</v>
      </c>
      <c r="D6127" t="n">
        <v>21</v>
      </c>
      <c r="E6127" t="n">
        <v>186</v>
      </c>
      <c r="F6127" s="9" t="n">
        <v>1025.34</v>
      </c>
    </row>
    <row r="6128">
      <c r="A6128" t="n">
        <v>557212</v>
      </c>
      <c r="B6128" s="12" t="n">
        <v>40711</v>
      </c>
      <c r="C6128" t="n">
        <v>12901</v>
      </c>
      <c r="D6128" t="n">
        <v>1</v>
      </c>
      <c r="E6128" t="n">
        <v>576</v>
      </c>
      <c r="F6128" s="9" t="n">
        <v>610.5599999999999</v>
      </c>
    </row>
    <row r="6129">
      <c r="A6129" t="n">
        <v>557213</v>
      </c>
      <c r="B6129" s="12" t="n">
        <v>40711</v>
      </c>
      <c r="C6129" t="n">
        <v>15021</v>
      </c>
      <c r="D6129" t="n">
        <v>48</v>
      </c>
      <c r="E6129" t="n">
        <v>116</v>
      </c>
      <c r="F6129" s="9" t="n">
        <v>213.09</v>
      </c>
    </row>
    <row r="6130">
      <c r="A6130" t="n">
        <v>557214</v>
      </c>
      <c r="B6130" s="12" t="n">
        <v>40711</v>
      </c>
      <c r="C6130" t="n">
        <v>17677</v>
      </c>
      <c r="D6130" t="n">
        <v>21</v>
      </c>
      <c r="E6130" t="n">
        <v>544</v>
      </c>
      <c r="F6130" s="9" t="n">
        <v>964.77</v>
      </c>
    </row>
    <row r="6131">
      <c r="A6131" t="n">
        <v>557215</v>
      </c>
      <c r="B6131" s="12" t="n">
        <v>40711</v>
      </c>
      <c r="C6131" t="n">
        <v>17677</v>
      </c>
      <c r="D6131" t="n">
        <v>5</v>
      </c>
      <c r="E6131" t="n">
        <v>90</v>
      </c>
      <c r="F6131" s="9" t="n">
        <v>68.22</v>
      </c>
    </row>
    <row r="6132">
      <c r="A6132" t="n">
        <v>557216</v>
      </c>
      <c r="B6132" s="12" t="n">
        <v>40711</v>
      </c>
      <c r="C6132" t="n">
        <v>17677</v>
      </c>
      <c r="D6132" t="n">
        <v>3</v>
      </c>
      <c r="E6132" t="n">
        <v>24</v>
      </c>
      <c r="F6132" s="9" t="n">
        <v>42.42</v>
      </c>
    </row>
    <row r="6133">
      <c r="A6133" t="n">
        <v>557217</v>
      </c>
      <c r="B6133" s="12" t="n">
        <v>40711</v>
      </c>
      <c r="C6133" t="n">
        <v>17426</v>
      </c>
      <c r="D6133" t="n">
        <v>98</v>
      </c>
      <c r="E6133" t="n">
        <v>1259</v>
      </c>
      <c r="F6133" s="9" t="n">
        <v>1987.19</v>
      </c>
    </row>
    <row r="6134">
      <c r="A6134" t="n">
        <v>557218</v>
      </c>
      <c r="B6134" s="12" t="n">
        <v>40711</v>
      </c>
      <c r="C6134" t="n">
        <v>17426</v>
      </c>
      <c r="D6134" t="n">
        <v>5</v>
      </c>
      <c r="E6134" t="n">
        <v>36</v>
      </c>
      <c r="F6134" s="9" t="n">
        <v>98.16</v>
      </c>
    </row>
    <row r="6135">
      <c r="A6135" t="n">
        <v>557219</v>
      </c>
      <c r="B6135" s="12" t="n">
        <v>40711</v>
      </c>
      <c r="C6135" t="n">
        <v>14776</v>
      </c>
      <c r="D6135" t="n">
        <v>17</v>
      </c>
      <c r="E6135" t="n">
        <v>406</v>
      </c>
      <c r="F6135" s="9" t="n">
        <v>323.28</v>
      </c>
    </row>
    <row r="6136">
      <c r="A6136" t="n">
        <v>557220</v>
      </c>
      <c r="B6136" s="12" t="n">
        <v>40711</v>
      </c>
      <c r="C6136" t="n">
        <v>14776</v>
      </c>
      <c r="D6136" t="n">
        <v>3</v>
      </c>
      <c r="E6136" t="n">
        <v>60</v>
      </c>
      <c r="F6136" s="9" t="n">
        <v>58.08</v>
      </c>
    </row>
    <row r="6137">
      <c r="A6137" t="n">
        <v>557221</v>
      </c>
      <c r="B6137" s="12" t="n">
        <v>40711</v>
      </c>
      <c r="C6137" t="n">
        <v>16869</v>
      </c>
      <c r="D6137" t="n">
        <v>36</v>
      </c>
      <c r="E6137" t="n">
        <v>170</v>
      </c>
      <c r="F6137" s="9" t="n">
        <v>233.53</v>
      </c>
    </row>
    <row r="6138">
      <c r="A6138" t="n">
        <v>557223</v>
      </c>
      <c r="B6138" s="12" t="n">
        <v>40711</v>
      </c>
      <c r="C6138" t="n">
        <v>13647</v>
      </c>
      <c r="D6138" t="n">
        <v>10</v>
      </c>
      <c r="E6138" t="n">
        <v>174</v>
      </c>
      <c r="F6138" s="9" t="n">
        <v>379.22</v>
      </c>
    </row>
    <row r="6139">
      <c r="A6139" t="n">
        <v>557225</v>
      </c>
      <c r="B6139" s="12" t="n">
        <v>40711</v>
      </c>
      <c r="C6139" t="n">
        <v>15311</v>
      </c>
      <c r="D6139" t="n">
        <v>10</v>
      </c>
      <c r="E6139" t="n">
        <v>229</v>
      </c>
      <c r="F6139" s="9" t="n">
        <v>411.48</v>
      </c>
    </row>
    <row r="6140">
      <c r="A6140" t="n">
        <v>557226</v>
      </c>
      <c r="B6140" s="12" t="n">
        <v>40711</v>
      </c>
      <c r="C6140" t="n">
        <v>15805</v>
      </c>
      <c r="D6140" t="n">
        <v>16</v>
      </c>
      <c r="E6140" t="n">
        <v>205</v>
      </c>
      <c r="F6140" s="9" t="n">
        <v>252.63</v>
      </c>
    </row>
    <row r="6141">
      <c r="A6141" t="n">
        <v>557227</v>
      </c>
      <c r="B6141" s="12" t="n">
        <v>40711</v>
      </c>
      <c r="C6141" t="n">
        <v>15805</v>
      </c>
      <c r="D6141" t="n">
        <v>1</v>
      </c>
      <c r="E6141" t="n">
        <v>4</v>
      </c>
      <c r="F6141" s="9" t="n">
        <v>23</v>
      </c>
    </row>
    <row r="6142">
      <c r="A6142" t="n">
        <v>557228</v>
      </c>
      <c r="B6142" s="12" t="n">
        <v>40711</v>
      </c>
      <c r="C6142" t="n">
        <v>15805</v>
      </c>
      <c r="D6142" t="n">
        <v>1</v>
      </c>
      <c r="E6142" t="n">
        <v>6</v>
      </c>
      <c r="F6142" s="9" t="n">
        <v>17.7</v>
      </c>
    </row>
    <row r="6143">
      <c r="A6143" t="n">
        <v>557230</v>
      </c>
      <c r="B6143" s="12" t="n">
        <v>40711</v>
      </c>
      <c r="C6143" t="n">
        <v>15181</v>
      </c>
      <c r="D6143" t="n">
        <v>8</v>
      </c>
      <c r="E6143" t="n">
        <v>204</v>
      </c>
      <c r="F6143" s="9" t="n">
        <v>135</v>
      </c>
    </row>
    <row r="6144">
      <c r="A6144" t="n">
        <v>557233</v>
      </c>
      <c r="B6144" s="12" t="n">
        <v>40711</v>
      </c>
      <c r="C6144" t="n">
        <v>15356</v>
      </c>
      <c r="D6144" t="n">
        <v>64</v>
      </c>
      <c r="E6144" t="n">
        <v>269</v>
      </c>
      <c r="F6144" s="9" t="n">
        <v>405.76</v>
      </c>
    </row>
    <row r="6145">
      <c r="A6145" t="n">
        <v>557235</v>
      </c>
      <c r="B6145" s="12" t="n">
        <v>40711</v>
      </c>
      <c r="C6145" t="n">
        <v>17204</v>
      </c>
      <c r="D6145" t="n">
        <v>11</v>
      </c>
      <c r="E6145" t="n">
        <v>108</v>
      </c>
      <c r="F6145" s="9" t="n">
        <v>245.5</v>
      </c>
    </row>
    <row r="6146">
      <c r="A6146" t="n">
        <v>557237</v>
      </c>
      <c r="B6146" s="12" t="n">
        <v>40711</v>
      </c>
      <c r="C6146" t="n">
        <v>17204</v>
      </c>
      <c r="D6146" t="n">
        <v>3</v>
      </c>
      <c r="E6146" t="n">
        <v>30</v>
      </c>
      <c r="F6146" s="9" t="n">
        <v>68.90000000000001</v>
      </c>
    </row>
    <row r="6147">
      <c r="A6147" t="n">
        <v>557248</v>
      </c>
      <c r="B6147" s="12" t="n">
        <v>40711</v>
      </c>
      <c r="C6147" t="n">
        <v>14491</v>
      </c>
      <c r="D6147" t="n">
        <v>13</v>
      </c>
      <c r="E6147" t="n">
        <v>99</v>
      </c>
      <c r="F6147" s="9" t="n">
        <v>213.73</v>
      </c>
    </row>
    <row r="6148">
      <c r="A6148" t="n">
        <v>557250</v>
      </c>
      <c r="B6148" s="12" t="n">
        <v>40711</v>
      </c>
      <c r="C6148" t="n">
        <v>12748</v>
      </c>
      <c r="D6148" t="n">
        <v>17</v>
      </c>
      <c r="E6148" t="n">
        <v>25</v>
      </c>
      <c r="F6148" s="9" t="n">
        <v>67.79000000000001</v>
      </c>
    </row>
    <row r="6149">
      <c r="A6149" t="n">
        <v>557251</v>
      </c>
      <c r="B6149" s="12" t="n">
        <v>40711</v>
      </c>
      <c r="C6149" t="n">
        <v>14085</v>
      </c>
      <c r="D6149" t="n">
        <v>15</v>
      </c>
      <c r="E6149" t="n">
        <v>320</v>
      </c>
      <c r="F6149" s="9" t="n">
        <v>147.95</v>
      </c>
    </row>
    <row r="6150">
      <c r="A6150" t="n">
        <v>557252</v>
      </c>
      <c r="B6150" s="12" t="n">
        <v>40711</v>
      </c>
      <c r="C6150" t="n">
        <v>17961</v>
      </c>
      <c r="D6150" t="n">
        <v>1</v>
      </c>
      <c r="E6150" t="n">
        <v>2</v>
      </c>
      <c r="F6150" s="9" t="n">
        <v>11.9</v>
      </c>
    </row>
    <row r="6151">
      <c r="A6151" t="n">
        <v>557255</v>
      </c>
      <c r="B6151" s="12" t="n">
        <v>40713</v>
      </c>
      <c r="C6151" t="n">
        <v>17616</v>
      </c>
      <c r="D6151" t="n">
        <v>1</v>
      </c>
      <c r="E6151" t="n">
        <v>64</v>
      </c>
      <c r="F6151" s="9" t="n">
        <v>163.2</v>
      </c>
    </row>
    <row r="6152">
      <c r="A6152" t="n">
        <v>557256</v>
      </c>
      <c r="B6152" s="12" t="n">
        <v>40713</v>
      </c>
      <c r="C6152" t="n">
        <v>17282</v>
      </c>
      <c r="D6152" t="n">
        <v>5</v>
      </c>
      <c r="E6152" t="n">
        <v>344</v>
      </c>
      <c r="F6152" s="9" t="n">
        <v>274.56</v>
      </c>
    </row>
    <row r="6153">
      <c r="A6153" t="n">
        <v>557257</v>
      </c>
      <c r="B6153" s="12" t="n">
        <v>40713</v>
      </c>
      <c r="C6153" t="n">
        <v>14051</v>
      </c>
      <c r="D6153" t="n">
        <v>9</v>
      </c>
      <c r="E6153" t="n">
        <v>150</v>
      </c>
      <c r="F6153" s="9" t="n">
        <v>535.86</v>
      </c>
    </row>
    <row r="6154">
      <c r="A6154" t="n">
        <v>557258</v>
      </c>
      <c r="B6154" s="12" t="n">
        <v>40713</v>
      </c>
      <c r="C6154" t="n">
        <v>12951</v>
      </c>
      <c r="D6154" t="n">
        <v>7</v>
      </c>
      <c r="E6154" t="n">
        <v>58</v>
      </c>
      <c r="F6154" s="9" t="n">
        <v>126.9</v>
      </c>
    </row>
    <row r="6155">
      <c r="A6155" t="n">
        <v>557259</v>
      </c>
      <c r="B6155" s="12" t="n">
        <v>40713</v>
      </c>
      <c r="C6155" t="n">
        <v>15909</v>
      </c>
      <c r="D6155" t="n">
        <v>7</v>
      </c>
      <c r="E6155" t="n">
        <v>98</v>
      </c>
      <c r="F6155" s="9" t="n">
        <v>191.94</v>
      </c>
    </row>
    <row r="6156">
      <c r="A6156" t="n">
        <v>557260</v>
      </c>
      <c r="B6156" s="12" t="n">
        <v>40713</v>
      </c>
      <c r="C6156" t="n">
        <v>17932</v>
      </c>
      <c r="D6156" t="n">
        <v>22</v>
      </c>
      <c r="E6156" t="n">
        <v>202</v>
      </c>
      <c r="F6156" s="9" t="n">
        <v>345.5</v>
      </c>
    </row>
    <row r="6157">
      <c r="A6157" t="n">
        <v>557261</v>
      </c>
      <c r="B6157" s="12" t="n">
        <v>40713</v>
      </c>
      <c r="C6157" t="n">
        <v>13005</v>
      </c>
      <c r="D6157" t="n">
        <v>8</v>
      </c>
      <c r="E6157" t="n">
        <v>37</v>
      </c>
      <c r="F6157" s="9" t="n">
        <v>192.05</v>
      </c>
    </row>
    <row r="6158">
      <c r="A6158" t="n">
        <v>557262</v>
      </c>
      <c r="B6158" s="12" t="n">
        <v>40713</v>
      </c>
      <c r="C6158" t="n">
        <v>16923</v>
      </c>
      <c r="D6158" t="n">
        <v>23</v>
      </c>
      <c r="E6158" t="n">
        <v>88</v>
      </c>
      <c r="F6158" s="9" t="n">
        <v>174.53</v>
      </c>
    </row>
    <row r="6159">
      <c r="A6159" t="n">
        <v>557264</v>
      </c>
      <c r="B6159" s="12" t="n">
        <v>40713</v>
      </c>
      <c r="C6159" t="n">
        <v>13618</v>
      </c>
      <c r="D6159" t="n">
        <v>13</v>
      </c>
      <c r="E6159" t="n">
        <v>246</v>
      </c>
      <c r="F6159" s="9" t="n">
        <v>177.34</v>
      </c>
    </row>
    <row r="6160">
      <c r="A6160" t="n">
        <v>557265</v>
      </c>
      <c r="B6160" s="12" t="n">
        <v>40713</v>
      </c>
      <c r="C6160" t="n">
        <v>13097</v>
      </c>
      <c r="D6160" t="n">
        <v>13</v>
      </c>
      <c r="E6160" t="n">
        <v>106</v>
      </c>
      <c r="F6160" s="9" t="n">
        <v>341.81</v>
      </c>
    </row>
    <row r="6161">
      <c r="A6161" t="n">
        <v>557266</v>
      </c>
      <c r="B6161" s="12" t="n">
        <v>40713</v>
      </c>
      <c r="C6161" t="n">
        <v>14878</v>
      </c>
      <c r="D6161" t="n">
        <v>7</v>
      </c>
      <c r="E6161" t="n">
        <v>69</v>
      </c>
      <c r="F6161" s="9" t="n">
        <v>120.25</v>
      </c>
    </row>
    <row r="6162">
      <c r="A6162" t="n">
        <v>557267</v>
      </c>
      <c r="B6162" s="12" t="n">
        <v>40713</v>
      </c>
      <c r="C6162" t="n">
        <v>16805</v>
      </c>
      <c r="D6162" t="n">
        <v>43</v>
      </c>
      <c r="E6162" t="n">
        <v>269</v>
      </c>
      <c r="F6162" s="9" t="n">
        <v>245.82</v>
      </c>
    </row>
    <row r="6163">
      <c r="A6163" t="n">
        <v>557268</v>
      </c>
      <c r="B6163" s="12" t="n">
        <v>40713</v>
      </c>
      <c r="C6163" t="n">
        <v>13097</v>
      </c>
      <c r="D6163" t="n">
        <v>58</v>
      </c>
      <c r="E6163" t="n">
        <v>303</v>
      </c>
      <c r="F6163" s="9" t="n">
        <v>655.79</v>
      </c>
    </row>
    <row r="6164">
      <c r="A6164" t="n">
        <v>557270</v>
      </c>
      <c r="B6164" s="12" t="n">
        <v>40713</v>
      </c>
      <c r="C6164" t="n">
        <v>14162</v>
      </c>
      <c r="D6164" t="n">
        <v>12</v>
      </c>
      <c r="E6164" t="n">
        <v>32</v>
      </c>
      <c r="F6164" s="9" t="n">
        <v>111.68</v>
      </c>
    </row>
    <row r="6165">
      <c r="A6165" t="n">
        <v>557271</v>
      </c>
      <c r="B6165" s="12" t="n">
        <v>40713</v>
      </c>
      <c r="C6165" t="n">
        <v>17769</v>
      </c>
      <c r="D6165" t="n">
        <v>45</v>
      </c>
      <c r="E6165" t="n">
        <v>299</v>
      </c>
      <c r="F6165" s="9" t="n">
        <v>621.27</v>
      </c>
    </row>
    <row r="6166">
      <c r="A6166" t="n">
        <v>557272</v>
      </c>
      <c r="B6166" s="12" t="n">
        <v>40713</v>
      </c>
      <c r="C6166" t="n">
        <v>17368</v>
      </c>
      <c r="D6166" t="n">
        <v>2</v>
      </c>
      <c r="E6166" t="n">
        <v>100</v>
      </c>
      <c r="F6166" s="9" t="n">
        <v>535</v>
      </c>
    </row>
    <row r="6167">
      <c r="A6167" t="n">
        <v>557273</v>
      </c>
      <c r="B6167" s="12" t="n">
        <v>40713</v>
      </c>
      <c r="C6167" t="n">
        <v>16050</v>
      </c>
      <c r="D6167" t="n">
        <v>10</v>
      </c>
      <c r="E6167" t="n">
        <v>278</v>
      </c>
      <c r="F6167" s="9" t="n">
        <v>137.9</v>
      </c>
    </row>
    <row r="6168">
      <c r="A6168" t="n">
        <v>557274</v>
      </c>
      <c r="B6168" s="12" t="n">
        <v>40713</v>
      </c>
      <c r="C6168" t="n">
        <v>14004</v>
      </c>
      <c r="D6168" t="n">
        <v>28</v>
      </c>
      <c r="E6168" t="n">
        <v>356</v>
      </c>
      <c r="F6168" s="9" t="n">
        <v>580.34</v>
      </c>
    </row>
    <row r="6169">
      <c r="A6169" t="n">
        <v>557275</v>
      </c>
      <c r="B6169" s="12" t="n">
        <v>40713</v>
      </c>
      <c r="C6169" t="n">
        <v>15544</v>
      </c>
      <c r="D6169" t="n">
        <v>29</v>
      </c>
      <c r="E6169" t="n">
        <v>414</v>
      </c>
      <c r="F6169" s="9" t="n">
        <v>318.02</v>
      </c>
    </row>
    <row r="6170">
      <c r="A6170" t="n">
        <v>557276</v>
      </c>
      <c r="B6170" s="12" t="n">
        <v>40713</v>
      </c>
      <c r="C6170" t="n">
        <v>16931</v>
      </c>
      <c r="D6170" t="n">
        <v>35</v>
      </c>
      <c r="E6170" t="n">
        <v>202</v>
      </c>
      <c r="F6170" s="9" t="n">
        <v>184.23</v>
      </c>
    </row>
    <row r="6171">
      <c r="A6171" t="n">
        <v>557277</v>
      </c>
      <c r="B6171" s="12" t="n">
        <v>40713</v>
      </c>
      <c r="C6171" t="n">
        <v>16484</v>
      </c>
      <c r="D6171" t="n">
        <v>7</v>
      </c>
      <c r="E6171" t="n">
        <v>48</v>
      </c>
      <c r="F6171" s="9" t="n">
        <v>118.6</v>
      </c>
    </row>
    <row r="6172">
      <c r="A6172" t="n">
        <v>557278</v>
      </c>
      <c r="B6172" s="12" t="n">
        <v>40713</v>
      </c>
      <c r="C6172" t="n">
        <v>13089</v>
      </c>
      <c r="D6172" t="n">
        <v>51</v>
      </c>
      <c r="E6172" t="n">
        <v>616</v>
      </c>
      <c r="F6172" s="9" t="n">
        <v>1152.52</v>
      </c>
    </row>
    <row r="6173">
      <c r="A6173" t="n">
        <v>557279</v>
      </c>
      <c r="B6173" s="12" t="n">
        <v>40713</v>
      </c>
      <c r="C6173" t="n">
        <v>18077</v>
      </c>
      <c r="D6173" t="n">
        <v>18</v>
      </c>
      <c r="E6173" t="n">
        <v>167</v>
      </c>
      <c r="F6173" s="9" t="n">
        <v>226.39</v>
      </c>
    </row>
    <row r="6174">
      <c r="A6174" t="n">
        <v>557280</v>
      </c>
      <c r="B6174" s="12" t="n">
        <v>40713</v>
      </c>
      <c r="C6174" t="n">
        <v>16701</v>
      </c>
      <c r="D6174" t="n">
        <v>15</v>
      </c>
      <c r="E6174" t="n">
        <v>549</v>
      </c>
      <c r="F6174" s="9" t="n">
        <v>373.5</v>
      </c>
    </row>
    <row r="6175">
      <c r="A6175" t="n">
        <v>557281</v>
      </c>
      <c r="B6175" s="12" t="n">
        <v>40713</v>
      </c>
      <c r="C6175" t="n">
        <v>13632</v>
      </c>
      <c r="D6175" t="n">
        <v>25</v>
      </c>
      <c r="E6175" t="n">
        <v>77</v>
      </c>
      <c r="F6175" s="9" t="n">
        <v>201.57</v>
      </c>
    </row>
    <row r="6176">
      <c r="A6176" t="n">
        <v>557283</v>
      </c>
      <c r="B6176" s="12" t="n">
        <v>40713</v>
      </c>
      <c r="C6176" t="n">
        <v>16813</v>
      </c>
      <c r="D6176" t="n">
        <v>41</v>
      </c>
      <c r="E6176" t="n">
        <v>125</v>
      </c>
      <c r="F6176" s="9" t="n">
        <v>142.06</v>
      </c>
    </row>
    <row r="6177">
      <c r="A6177" t="n">
        <v>557284</v>
      </c>
      <c r="B6177" s="12" t="n">
        <v>40713</v>
      </c>
      <c r="C6177" t="n">
        <v>17377</v>
      </c>
      <c r="D6177" t="n">
        <v>12</v>
      </c>
      <c r="E6177" t="n">
        <v>63</v>
      </c>
      <c r="F6177" s="9" t="n">
        <v>133.07</v>
      </c>
    </row>
    <row r="6178">
      <c r="A6178" t="n">
        <v>557285</v>
      </c>
      <c r="B6178" s="12" t="n">
        <v>40713</v>
      </c>
      <c r="C6178" t="n">
        <v>15046</v>
      </c>
      <c r="D6178" t="n">
        <v>8</v>
      </c>
      <c r="E6178" t="n">
        <v>574</v>
      </c>
      <c r="F6178" s="9" t="n">
        <v>602.8</v>
      </c>
    </row>
    <row r="6179">
      <c r="A6179" t="n">
        <v>557286</v>
      </c>
      <c r="B6179" s="12" t="n">
        <v>40713</v>
      </c>
      <c r="C6179" t="n">
        <v>17879</v>
      </c>
      <c r="D6179" t="n">
        <v>6</v>
      </c>
      <c r="E6179" t="n">
        <v>45</v>
      </c>
      <c r="F6179" s="9" t="n">
        <v>178.52</v>
      </c>
    </row>
    <row r="6180">
      <c r="A6180" t="n">
        <v>557287</v>
      </c>
      <c r="B6180" s="12" t="n">
        <v>40713</v>
      </c>
      <c r="C6180" t="n">
        <v>18109</v>
      </c>
      <c r="D6180" t="n">
        <v>14</v>
      </c>
      <c r="E6180" t="n">
        <v>485</v>
      </c>
      <c r="F6180" s="9" t="n">
        <v>340.58</v>
      </c>
    </row>
    <row r="6181">
      <c r="A6181" t="n">
        <v>557289</v>
      </c>
      <c r="B6181" s="12" t="n">
        <v>40713</v>
      </c>
      <c r="C6181" t="n">
        <v>16880</v>
      </c>
      <c r="D6181" t="n">
        <v>26</v>
      </c>
      <c r="E6181" t="n">
        <v>91</v>
      </c>
      <c r="F6181" s="9" t="n">
        <v>144.23</v>
      </c>
    </row>
    <row r="6182">
      <c r="A6182" t="n">
        <v>557290</v>
      </c>
      <c r="B6182" s="12" t="n">
        <v>40713</v>
      </c>
      <c r="C6182" t="n">
        <v>16880</v>
      </c>
      <c r="D6182" t="n">
        <v>2</v>
      </c>
      <c r="E6182" t="n">
        <v>16</v>
      </c>
      <c r="F6182" s="9" t="n">
        <v>6.95</v>
      </c>
    </row>
    <row r="6183">
      <c r="A6183" t="n">
        <v>557291</v>
      </c>
      <c r="B6183" s="12" t="n">
        <v>40713</v>
      </c>
      <c r="C6183" t="n">
        <v>18230</v>
      </c>
      <c r="D6183" t="n">
        <v>10</v>
      </c>
      <c r="E6183" t="n">
        <v>144</v>
      </c>
      <c r="F6183" s="9" t="n">
        <v>388.98</v>
      </c>
    </row>
    <row r="6184">
      <c r="A6184" t="n">
        <v>557292</v>
      </c>
      <c r="B6184" s="12" t="n">
        <v>40713</v>
      </c>
      <c r="C6184" t="n">
        <v>17562</v>
      </c>
      <c r="D6184" t="n">
        <v>21</v>
      </c>
      <c r="E6184" t="n">
        <v>366</v>
      </c>
      <c r="F6184" s="9" t="n">
        <v>300.1</v>
      </c>
    </row>
    <row r="6185">
      <c r="A6185" t="n">
        <v>557293</v>
      </c>
      <c r="B6185" s="12" t="n">
        <v>40713</v>
      </c>
      <c r="C6185" t="n">
        <v>16326</v>
      </c>
      <c r="D6185" t="n">
        <v>25</v>
      </c>
      <c r="E6185" t="n">
        <v>57</v>
      </c>
      <c r="F6185" s="9" t="n">
        <v>249.95</v>
      </c>
    </row>
    <row r="6186">
      <c r="A6186" t="n">
        <v>557294</v>
      </c>
      <c r="B6186" s="12" t="n">
        <v>40713</v>
      </c>
      <c r="C6186" t="n">
        <v>13629</v>
      </c>
      <c r="D6186" t="n">
        <v>4</v>
      </c>
      <c r="E6186" t="n">
        <v>400</v>
      </c>
      <c r="F6186" s="9" t="n">
        <v>778</v>
      </c>
    </row>
    <row r="6187">
      <c r="A6187" t="n">
        <v>557296</v>
      </c>
      <c r="B6187" s="12" t="n">
        <v>40713</v>
      </c>
      <c r="C6187" t="n">
        <v>15334</v>
      </c>
      <c r="D6187" t="n">
        <v>29</v>
      </c>
      <c r="E6187" t="n">
        <v>84</v>
      </c>
      <c r="F6187" s="9" t="n">
        <v>114.5</v>
      </c>
    </row>
    <row r="6188">
      <c r="A6188" t="n">
        <v>557298</v>
      </c>
      <c r="B6188" s="12" t="n">
        <v>40713</v>
      </c>
      <c r="C6188" t="n">
        <v>17519</v>
      </c>
      <c r="D6188" t="n">
        <v>8</v>
      </c>
      <c r="E6188" t="n">
        <v>146</v>
      </c>
      <c r="F6188" s="9" t="n">
        <v>200.5</v>
      </c>
    </row>
    <row r="6189">
      <c r="A6189" t="n">
        <v>557299</v>
      </c>
      <c r="B6189" s="12" t="n">
        <v>40713</v>
      </c>
      <c r="C6189" t="n">
        <v>13047</v>
      </c>
      <c r="D6189" t="n">
        <v>32</v>
      </c>
      <c r="E6189" t="n">
        <v>174</v>
      </c>
      <c r="F6189" s="9" t="n">
        <v>562.4</v>
      </c>
    </row>
    <row r="6190">
      <c r="A6190" t="n">
        <v>557301</v>
      </c>
      <c r="B6190" s="12" t="n">
        <v>40713</v>
      </c>
      <c r="C6190" t="n">
        <v>15373</v>
      </c>
      <c r="D6190" t="n">
        <v>17</v>
      </c>
      <c r="E6190" t="n">
        <v>67</v>
      </c>
      <c r="F6190" s="9" t="n">
        <v>328.55</v>
      </c>
    </row>
    <row r="6191">
      <c r="A6191" t="n">
        <v>557302</v>
      </c>
      <c r="B6191" s="12" t="n">
        <v>40713</v>
      </c>
      <c r="C6191" t="n">
        <v>13102</v>
      </c>
      <c r="D6191" t="n">
        <v>11</v>
      </c>
      <c r="E6191" t="n">
        <v>184</v>
      </c>
      <c r="F6191" s="9" t="n">
        <v>236.44</v>
      </c>
    </row>
    <row r="6192">
      <c r="A6192" t="n">
        <v>557304</v>
      </c>
      <c r="B6192" s="12" t="n">
        <v>40713</v>
      </c>
      <c r="C6192" t="n">
        <v>16326</v>
      </c>
      <c r="D6192" t="n">
        <v>8</v>
      </c>
      <c r="E6192" t="n">
        <v>24</v>
      </c>
      <c r="F6192" s="9" t="n">
        <v>132.95</v>
      </c>
    </row>
    <row r="6193">
      <c r="A6193" t="n">
        <v>557305</v>
      </c>
      <c r="B6193" s="12" t="n">
        <v>40713</v>
      </c>
      <c r="C6193" t="n">
        <v>13568</v>
      </c>
      <c r="D6193" t="n">
        <v>43</v>
      </c>
      <c r="E6193" t="n">
        <v>66</v>
      </c>
      <c r="F6193" s="9" t="n">
        <v>187.05</v>
      </c>
    </row>
    <row r="6194">
      <c r="A6194" t="n">
        <v>557306</v>
      </c>
      <c r="B6194" s="12" t="n">
        <v>40713</v>
      </c>
      <c r="C6194" t="n">
        <v>18062</v>
      </c>
      <c r="D6194" t="n">
        <v>7</v>
      </c>
      <c r="E6194" t="n">
        <v>40</v>
      </c>
      <c r="F6194" s="9" t="n">
        <v>234.6</v>
      </c>
    </row>
    <row r="6195">
      <c r="A6195" t="n">
        <v>557307</v>
      </c>
      <c r="B6195" s="12" t="n">
        <v>40713</v>
      </c>
      <c r="C6195" t="n">
        <v>14820</v>
      </c>
      <c r="D6195" t="n">
        <v>8</v>
      </c>
      <c r="E6195" t="n">
        <v>87</v>
      </c>
      <c r="F6195" s="9" t="n">
        <v>139.77</v>
      </c>
    </row>
    <row r="6196">
      <c r="A6196" t="n">
        <v>557308</v>
      </c>
      <c r="B6196" s="12" t="n">
        <v>40713</v>
      </c>
      <c r="C6196" t="n">
        <v>16744</v>
      </c>
      <c r="D6196" t="n">
        <v>29</v>
      </c>
      <c r="E6196" t="n">
        <v>47</v>
      </c>
      <c r="F6196" s="9" t="n">
        <v>109.96</v>
      </c>
    </row>
    <row r="6197">
      <c r="A6197" t="n">
        <v>557309</v>
      </c>
      <c r="B6197" s="12" t="n">
        <v>40713</v>
      </c>
      <c r="C6197" t="n">
        <v>16493</v>
      </c>
      <c r="D6197" t="n">
        <v>20</v>
      </c>
      <c r="E6197" t="n">
        <v>462</v>
      </c>
      <c r="F6197" s="9" t="n">
        <v>414.49</v>
      </c>
    </row>
    <row r="6198">
      <c r="A6198" t="n">
        <v>557310</v>
      </c>
      <c r="B6198" s="12" t="n">
        <v>40713</v>
      </c>
      <c r="C6198" t="n">
        <v>13240</v>
      </c>
      <c r="D6198" t="n">
        <v>8</v>
      </c>
      <c r="E6198" t="n">
        <v>36</v>
      </c>
      <c r="F6198" s="9" t="n">
        <v>111.2</v>
      </c>
    </row>
    <row r="6199">
      <c r="A6199" t="n">
        <v>557311</v>
      </c>
      <c r="B6199" s="12" t="n">
        <v>40713</v>
      </c>
      <c r="C6199" t="n">
        <v>15700</v>
      </c>
      <c r="D6199" t="n">
        <v>85</v>
      </c>
      <c r="E6199" t="n">
        <v>355</v>
      </c>
      <c r="F6199" s="9" t="n">
        <v>692.78</v>
      </c>
    </row>
    <row r="6200">
      <c r="A6200" t="n">
        <v>557312</v>
      </c>
      <c r="B6200" s="12" t="n">
        <v>40713</v>
      </c>
      <c r="C6200" t="n">
        <v>17001</v>
      </c>
      <c r="D6200" t="n">
        <v>20</v>
      </c>
      <c r="E6200" t="n">
        <v>234</v>
      </c>
      <c r="F6200" s="9" t="n">
        <v>408.45</v>
      </c>
    </row>
    <row r="6201">
      <c r="A6201" t="n">
        <v>557313</v>
      </c>
      <c r="B6201" s="12" t="n">
        <v>40713</v>
      </c>
      <c r="C6201" t="n">
        <v>13524</v>
      </c>
      <c r="D6201" t="n">
        <v>3</v>
      </c>
      <c r="E6201" t="n">
        <v>30</v>
      </c>
      <c r="F6201" s="9" t="n">
        <v>88.5</v>
      </c>
    </row>
    <row r="6202">
      <c r="A6202" t="n">
        <v>557315</v>
      </c>
      <c r="B6202" s="12" t="n">
        <v>40713</v>
      </c>
      <c r="C6202" t="n">
        <v>15535</v>
      </c>
      <c r="D6202" t="n">
        <v>25</v>
      </c>
      <c r="E6202" t="n">
        <v>38</v>
      </c>
      <c r="F6202" s="9" t="n">
        <v>125.01</v>
      </c>
    </row>
    <row r="6203">
      <c r="A6203" t="n">
        <v>557316</v>
      </c>
      <c r="B6203" s="12" t="n">
        <v>40713</v>
      </c>
      <c r="C6203" t="n">
        <v>17299</v>
      </c>
      <c r="D6203" t="n">
        <v>18</v>
      </c>
      <c r="E6203" t="n">
        <v>228</v>
      </c>
      <c r="F6203" s="9" t="n">
        <v>151.63</v>
      </c>
    </row>
    <row r="6204">
      <c r="A6204" t="n">
        <v>557317</v>
      </c>
      <c r="B6204" s="12" t="n">
        <v>40713</v>
      </c>
      <c r="C6204" t="n">
        <v>12837</v>
      </c>
      <c r="D6204" t="n">
        <v>12</v>
      </c>
      <c r="E6204" t="n">
        <v>24</v>
      </c>
      <c r="F6204" s="9" t="n">
        <v>134.1</v>
      </c>
    </row>
    <row r="6205">
      <c r="A6205" t="n">
        <v>557319</v>
      </c>
      <c r="B6205" s="12" t="n">
        <v>40714</v>
      </c>
      <c r="C6205" t="n">
        <v>15076</v>
      </c>
      <c r="D6205" t="n">
        <v>49</v>
      </c>
      <c r="E6205" t="n">
        <v>571</v>
      </c>
      <c r="F6205" s="9" t="n">
        <v>880.85</v>
      </c>
    </row>
    <row r="6206">
      <c r="A6206" t="n">
        <v>557320</v>
      </c>
      <c r="B6206" s="12" t="n">
        <v>40714</v>
      </c>
      <c r="C6206" t="n">
        <v>15854</v>
      </c>
      <c r="D6206" t="n">
        <v>4</v>
      </c>
      <c r="E6206" t="n">
        <v>54</v>
      </c>
      <c r="F6206" s="9" t="n">
        <v>321.3</v>
      </c>
    </row>
    <row r="6207">
      <c r="A6207" t="n">
        <v>557321</v>
      </c>
      <c r="B6207" s="12" t="n">
        <v>40714</v>
      </c>
      <c r="C6207" t="n">
        <v>15854</v>
      </c>
      <c r="D6207" t="n">
        <v>1</v>
      </c>
      <c r="E6207" t="n">
        <v>48</v>
      </c>
      <c r="F6207" s="9" t="n">
        <v>132</v>
      </c>
    </row>
    <row r="6208">
      <c r="A6208" t="n">
        <v>557325</v>
      </c>
      <c r="B6208" s="12" t="n">
        <v>40714</v>
      </c>
      <c r="C6208" t="n">
        <v>15291</v>
      </c>
      <c r="D6208" t="n">
        <v>7</v>
      </c>
      <c r="E6208" t="n">
        <v>186</v>
      </c>
      <c r="F6208" s="9" t="n">
        <v>325.26</v>
      </c>
    </row>
    <row r="6209">
      <c r="A6209" t="n">
        <v>557326</v>
      </c>
      <c r="B6209" s="12" t="n">
        <v>40714</v>
      </c>
      <c r="C6209" t="n">
        <v>14194</v>
      </c>
      <c r="D6209" t="n">
        <v>20</v>
      </c>
      <c r="E6209" t="n">
        <v>205</v>
      </c>
      <c r="F6209" s="9" t="n">
        <v>479.45</v>
      </c>
    </row>
    <row r="6210">
      <c r="A6210" t="n">
        <v>557327</v>
      </c>
      <c r="B6210" s="12" t="n">
        <v>40714</v>
      </c>
      <c r="C6210" t="n">
        <v>14194</v>
      </c>
      <c r="D6210" t="n">
        <v>4</v>
      </c>
      <c r="E6210" t="n">
        <v>20</v>
      </c>
      <c r="F6210" s="9" t="n">
        <v>81.84</v>
      </c>
    </row>
    <row r="6211">
      <c r="A6211" t="n">
        <v>557329</v>
      </c>
      <c r="B6211" s="12" t="n">
        <v>40714</v>
      </c>
      <c r="C6211" t="n">
        <v>17227</v>
      </c>
      <c r="D6211" t="n">
        <v>6</v>
      </c>
      <c r="E6211" t="n">
        <v>104</v>
      </c>
      <c r="F6211" s="9" t="n">
        <v>107.6</v>
      </c>
    </row>
    <row r="6212">
      <c r="A6212" t="n">
        <v>557330</v>
      </c>
      <c r="B6212" s="12" t="n">
        <v>40714</v>
      </c>
      <c r="C6212" t="n">
        <v>14291</v>
      </c>
      <c r="D6212" t="n">
        <v>28</v>
      </c>
      <c r="E6212" t="n">
        <v>358</v>
      </c>
      <c r="F6212" s="9" t="n">
        <v>361.98</v>
      </c>
    </row>
    <row r="6213">
      <c r="A6213" t="n">
        <v>557331</v>
      </c>
      <c r="B6213" s="12" t="n">
        <v>40714</v>
      </c>
      <c r="C6213" t="n">
        <v>14291</v>
      </c>
      <c r="D6213" t="n">
        <v>2</v>
      </c>
      <c r="E6213" t="n">
        <v>18</v>
      </c>
      <c r="F6213" s="9" t="n">
        <v>32.28</v>
      </c>
    </row>
    <row r="6214">
      <c r="A6214" t="n">
        <v>557332</v>
      </c>
      <c r="B6214" s="12" t="n">
        <v>40714</v>
      </c>
      <c r="C6214" t="n">
        <v>14291</v>
      </c>
      <c r="D6214" t="n">
        <v>1</v>
      </c>
      <c r="E6214" t="n">
        <v>6</v>
      </c>
      <c r="F6214" s="9" t="n">
        <v>22.5</v>
      </c>
    </row>
    <row r="6215">
      <c r="A6215" t="n">
        <v>557333</v>
      </c>
      <c r="B6215" s="12" t="n">
        <v>40714</v>
      </c>
      <c r="C6215" t="n">
        <v>17723</v>
      </c>
      <c r="D6215" t="n">
        <v>2</v>
      </c>
      <c r="E6215" t="n">
        <v>158</v>
      </c>
      <c r="F6215" s="9" t="n">
        <v>662.1</v>
      </c>
    </row>
    <row r="6216">
      <c r="A6216" t="n">
        <v>557349</v>
      </c>
      <c r="B6216" s="12" t="n">
        <v>40714</v>
      </c>
      <c r="C6216" t="n">
        <v>16717</v>
      </c>
      <c r="D6216" t="n">
        <v>18</v>
      </c>
      <c r="E6216" t="n">
        <v>154</v>
      </c>
      <c r="F6216" s="9" t="n">
        <v>298.44</v>
      </c>
    </row>
    <row r="6217">
      <c r="A6217" t="n">
        <v>557350</v>
      </c>
      <c r="B6217" s="12" t="n">
        <v>40714</v>
      </c>
      <c r="C6217" t="n">
        <v>16670</v>
      </c>
      <c r="D6217" t="n">
        <v>34</v>
      </c>
      <c r="E6217" t="n">
        <v>393</v>
      </c>
      <c r="F6217" s="9" t="n">
        <v>587.54</v>
      </c>
    </row>
    <row r="6218">
      <c r="A6218" t="n">
        <v>557351</v>
      </c>
      <c r="B6218" s="12" t="n">
        <v>40714</v>
      </c>
      <c r="C6218" t="n">
        <v>16670</v>
      </c>
      <c r="D6218" t="n">
        <v>1</v>
      </c>
      <c r="E6218" t="n">
        <v>4</v>
      </c>
      <c r="F6218" s="9" t="n">
        <v>13</v>
      </c>
    </row>
    <row r="6219">
      <c r="A6219" t="n">
        <v>557389</v>
      </c>
      <c r="B6219" s="12" t="n">
        <v>40714</v>
      </c>
      <c r="C6219" t="n">
        <v>15921</v>
      </c>
      <c r="D6219" t="n">
        <v>24</v>
      </c>
      <c r="E6219" t="n">
        <v>162</v>
      </c>
      <c r="F6219" s="9" t="n">
        <v>323.03</v>
      </c>
    </row>
    <row r="6220">
      <c r="A6220" t="n">
        <v>557397</v>
      </c>
      <c r="B6220" s="12" t="n">
        <v>40714</v>
      </c>
      <c r="C6220" t="n">
        <v>17897</v>
      </c>
      <c r="D6220" t="n">
        <v>40</v>
      </c>
      <c r="E6220" t="n">
        <v>71</v>
      </c>
      <c r="F6220" s="9" t="n">
        <v>131.14</v>
      </c>
    </row>
    <row r="6221">
      <c r="A6221" t="n">
        <v>557406</v>
      </c>
      <c r="B6221" s="12" t="n">
        <v>40714</v>
      </c>
      <c r="C6221" t="n">
        <v>15747</v>
      </c>
      <c r="D6221" t="n">
        <v>19</v>
      </c>
      <c r="E6221" t="n">
        <v>132</v>
      </c>
      <c r="F6221" s="9" t="n">
        <v>242.65</v>
      </c>
    </row>
    <row r="6222">
      <c r="A6222" t="n">
        <v>557407</v>
      </c>
      <c r="B6222" s="12" t="n">
        <v>40714</v>
      </c>
      <c r="C6222" t="n">
        <v>14701</v>
      </c>
      <c r="D6222" t="n">
        <v>11</v>
      </c>
      <c r="E6222" t="n">
        <v>37</v>
      </c>
      <c r="F6222" s="9" t="n">
        <v>97.95</v>
      </c>
    </row>
    <row r="6223">
      <c r="A6223" t="n">
        <v>557409</v>
      </c>
      <c r="B6223" s="12" t="n">
        <v>40714</v>
      </c>
      <c r="C6223" t="n">
        <v>15410</v>
      </c>
      <c r="D6223" t="n">
        <v>16</v>
      </c>
      <c r="E6223" t="n">
        <v>226</v>
      </c>
      <c r="F6223" s="9" t="n">
        <v>561.04</v>
      </c>
    </row>
    <row r="6224">
      <c r="A6224" t="n">
        <v>557410</v>
      </c>
      <c r="B6224" s="12" t="n">
        <v>40714</v>
      </c>
      <c r="C6224" t="n">
        <v>14701</v>
      </c>
      <c r="D6224" t="n">
        <v>15</v>
      </c>
      <c r="E6224" t="n">
        <v>61</v>
      </c>
      <c r="F6224" s="9" t="n">
        <v>109.58</v>
      </c>
    </row>
    <row r="6225">
      <c r="A6225" t="n">
        <v>557414</v>
      </c>
      <c r="B6225" s="12" t="n">
        <v>40714</v>
      </c>
      <c r="C6225" t="n">
        <v>15840</v>
      </c>
      <c r="D6225" t="n">
        <v>17</v>
      </c>
      <c r="E6225" t="n">
        <v>256</v>
      </c>
      <c r="F6225" s="9" t="n">
        <v>241.74</v>
      </c>
    </row>
    <row r="6226">
      <c r="A6226" t="n">
        <v>557416</v>
      </c>
      <c r="B6226" s="12" t="n">
        <v>40714</v>
      </c>
      <c r="C6226" t="n">
        <v>17809</v>
      </c>
      <c r="D6226" t="n">
        <v>1</v>
      </c>
      <c r="E6226" t="n">
        <v>72</v>
      </c>
      <c r="F6226" s="9" t="n">
        <v>90</v>
      </c>
    </row>
    <row r="6227">
      <c r="A6227" t="n">
        <v>557426</v>
      </c>
      <c r="B6227" s="12" t="n">
        <v>40714</v>
      </c>
      <c r="C6227" t="n">
        <v>15016</v>
      </c>
      <c r="D6227" t="n">
        <v>20</v>
      </c>
      <c r="E6227" t="n">
        <v>76</v>
      </c>
      <c r="F6227" s="9" t="n">
        <v>170.04</v>
      </c>
    </row>
    <row r="6228">
      <c r="A6228" t="n">
        <v>557428</v>
      </c>
      <c r="B6228" s="12" t="n">
        <v>40714</v>
      </c>
      <c r="C6228" t="n">
        <v>17857</v>
      </c>
      <c r="D6228" t="n">
        <v>1</v>
      </c>
      <c r="E6228" t="n">
        <v>200</v>
      </c>
      <c r="F6228" s="9" t="n">
        <v>750</v>
      </c>
    </row>
    <row r="6229">
      <c r="A6229" t="n">
        <v>557429</v>
      </c>
      <c r="B6229" s="12" t="n">
        <v>40714</v>
      </c>
      <c r="C6229" t="n">
        <v>17857</v>
      </c>
      <c r="D6229" t="n">
        <v>1</v>
      </c>
      <c r="E6229" t="n">
        <v>504</v>
      </c>
      <c r="F6229" s="9" t="n">
        <v>181.44</v>
      </c>
    </row>
    <row r="6230">
      <c r="A6230" t="n">
        <v>557430</v>
      </c>
      <c r="B6230" s="12" t="n">
        <v>40714</v>
      </c>
      <c r="C6230" t="n">
        <v>16013</v>
      </c>
      <c r="D6230" t="n">
        <v>1</v>
      </c>
      <c r="E6230" t="n">
        <v>100</v>
      </c>
      <c r="F6230" s="9" t="n">
        <v>375</v>
      </c>
    </row>
    <row r="6231">
      <c r="A6231" t="n">
        <v>557431</v>
      </c>
      <c r="B6231" s="12" t="n">
        <v>40714</v>
      </c>
      <c r="C6231" t="n">
        <v>18260</v>
      </c>
      <c r="D6231" t="n">
        <v>23</v>
      </c>
      <c r="E6231" t="n">
        <v>177</v>
      </c>
      <c r="F6231" s="9" t="n">
        <v>427.13</v>
      </c>
    </row>
    <row r="6232">
      <c r="A6232" t="n">
        <v>557442</v>
      </c>
      <c r="B6232" s="12" t="n">
        <v>40714</v>
      </c>
      <c r="C6232" t="n">
        <v>14808</v>
      </c>
      <c r="D6232" t="n">
        <v>83</v>
      </c>
      <c r="E6232" t="n">
        <v>474</v>
      </c>
      <c r="F6232" s="9" t="n">
        <v>667.72</v>
      </c>
    </row>
    <row r="6233">
      <c r="A6233" t="n">
        <v>557464</v>
      </c>
      <c r="B6233" s="12" t="n">
        <v>40714</v>
      </c>
      <c r="C6233" t="n">
        <v>15301</v>
      </c>
      <c r="D6233" t="n">
        <v>1</v>
      </c>
      <c r="E6233" t="n">
        <v>24</v>
      </c>
      <c r="F6233" s="9" t="n">
        <v>37.2</v>
      </c>
    </row>
    <row r="6234">
      <c r="A6234" t="n">
        <v>557468</v>
      </c>
      <c r="B6234" s="12" t="n">
        <v>40714</v>
      </c>
      <c r="C6234" t="n">
        <v>16713</v>
      </c>
      <c r="D6234" t="n">
        <v>95</v>
      </c>
      <c r="E6234" t="n">
        <v>396</v>
      </c>
      <c r="F6234" s="9" t="n">
        <v>529.67</v>
      </c>
    </row>
    <row r="6235">
      <c r="A6235" t="n">
        <v>557469</v>
      </c>
      <c r="B6235" s="12" t="n">
        <v>40714</v>
      </c>
      <c r="C6235" t="n">
        <v>12904</v>
      </c>
      <c r="D6235" t="n">
        <v>32</v>
      </c>
      <c r="E6235" t="n">
        <v>165</v>
      </c>
      <c r="F6235" s="9" t="n">
        <v>244.69</v>
      </c>
    </row>
    <row r="6236">
      <c r="A6236" t="n">
        <v>557470</v>
      </c>
      <c r="B6236" s="12" t="n">
        <v>40714</v>
      </c>
      <c r="C6236" t="n">
        <v>13798</v>
      </c>
      <c r="D6236" t="n">
        <v>5</v>
      </c>
      <c r="E6236" t="n">
        <v>256</v>
      </c>
      <c r="F6236" s="9" t="n">
        <v>589.4400000000001</v>
      </c>
    </row>
    <row r="6237">
      <c r="A6237" t="n">
        <v>557471</v>
      </c>
      <c r="B6237" s="12" t="n">
        <v>40714</v>
      </c>
      <c r="C6237" t="n">
        <v>15825</v>
      </c>
      <c r="D6237" t="n">
        <v>20</v>
      </c>
      <c r="E6237" t="n">
        <v>220</v>
      </c>
      <c r="F6237" s="9" t="n">
        <v>532.9400000000001</v>
      </c>
    </row>
    <row r="6238">
      <c r="A6238" t="n">
        <v>557473</v>
      </c>
      <c r="B6238" s="12" t="n">
        <v>40714</v>
      </c>
      <c r="C6238" t="n">
        <v>17428</v>
      </c>
      <c r="D6238" t="n">
        <v>28</v>
      </c>
      <c r="E6238" t="n">
        <v>216</v>
      </c>
      <c r="F6238" s="9" t="n">
        <v>524.5</v>
      </c>
    </row>
    <row r="6239">
      <c r="A6239" t="n">
        <v>557476</v>
      </c>
      <c r="B6239" s="12" t="n">
        <v>40714</v>
      </c>
      <c r="C6239" t="n">
        <v>18223</v>
      </c>
      <c r="D6239" t="n">
        <v>16</v>
      </c>
      <c r="E6239" t="n">
        <v>103</v>
      </c>
      <c r="F6239" s="9" t="n">
        <v>342.11</v>
      </c>
    </row>
    <row r="6240">
      <c r="A6240" t="n">
        <v>557477</v>
      </c>
      <c r="B6240" s="12" t="n">
        <v>40714</v>
      </c>
      <c r="C6240" t="n">
        <v>18223</v>
      </c>
      <c r="D6240" t="n">
        <v>1</v>
      </c>
      <c r="E6240" t="n">
        <v>9</v>
      </c>
      <c r="F6240" s="9" t="n">
        <v>33.75</v>
      </c>
    </row>
    <row r="6241">
      <c r="A6241" t="n">
        <v>557484</v>
      </c>
      <c r="B6241" s="12" t="n">
        <v>40714</v>
      </c>
      <c r="C6241" t="n">
        <v>14796</v>
      </c>
      <c r="D6241" t="n">
        <v>83</v>
      </c>
      <c r="E6241" t="n">
        <v>384</v>
      </c>
      <c r="F6241" s="9" t="n">
        <v>539.8099999999999</v>
      </c>
    </row>
    <row r="6242">
      <c r="A6242" t="n">
        <v>557485</v>
      </c>
      <c r="B6242" s="12" t="n">
        <v>40714</v>
      </c>
      <c r="C6242" t="n">
        <v>15769</v>
      </c>
      <c r="D6242" t="n">
        <v>6</v>
      </c>
      <c r="E6242" t="n">
        <v>1600</v>
      </c>
      <c r="F6242" s="9" t="n">
        <v>2876</v>
      </c>
    </row>
    <row r="6243">
      <c r="A6243" t="n">
        <v>557488</v>
      </c>
      <c r="B6243" s="12" t="n">
        <v>40714</v>
      </c>
      <c r="C6243" t="n">
        <v>15581</v>
      </c>
      <c r="D6243" t="n">
        <v>9</v>
      </c>
      <c r="E6243" t="n">
        <v>9</v>
      </c>
      <c r="F6243" s="9" t="n">
        <v>18.88</v>
      </c>
    </row>
    <row r="6244">
      <c r="A6244" t="n">
        <v>557490</v>
      </c>
      <c r="B6244" s="12" t="n">
        <v>40714</v>
      </c>
      <c r="C6244" t="n">
        <v>13199</v>
      </c>
      <c r="D6244" t="n">
        <v>2</v>
      </c>
      <c r="E6244" t="n">
        <v>96</v>
      </c>
      <c r="F6244" s="9" t="n">
        <v>243.84</v>
      </c>
    </row>
    <row r="6245">
      <c r="A6245" t="n">
        <v>557492</v>
      </c>
      <c r="B6245" s="12" t="n">
        <v>40714</v>
      </c>
      <c r="C6245" t="n">
        <v>13717</v>
      </c>
      <c r="D6245" t="n">
        <v>20</v>
      </c>
      <c r="E6245" t="n">
        <v>535</v>
      </c>
      <c r="F6245" s="9" t="n">
        <v>183.63</v>
      </c>
    </row>
    <row r="6246">
      <c r="A6246" t="n">
        <v>557498</v>
      </c>
      <c r="B6246" s="12" t="n">
        <v>40714</v>
      </c>
      <c r="C6246" t="n">
        <v>12971</v>
      </c>
      <c r="D6246" t="n">
        <v>2</v>
      </c>
      <c r="E6246" t="n">
        <v>52</v>
      </c>
      <c r="F6246" s="9" t="n">
        <v>107.04</v>
      </c>
    </row>
    <row r="6247">
      <c r="A6247" t="n">
        <v>557503</v>
      </c>
      <c r="B6247" s="12" t="n">
        <v>40714</v>
      </c>
      <c r="C6247" t="n">
        <v>16839</v>
      </c>
      <c r="D6247" t="n">
        <v>15</v>
      </c>
      <c r="E6247" t="n">
        <v>296</v>
      </c>
      <c r="F6247" s="9" t="n">
        <v>488.54</v>
      </c>
    </row>
    <row r="6248">
      <c r="A6248" t="n">
        <v>557504</v>
      </c>
      <c r="B6248" s="12" t="n">
        <v>40714</v>
      </c>
      <c r="C6248" t="n">
        <v>16839</v>
      </c>
      <c r="D6248" t="n">
        <v>2</v>
      </c>
      <c r="E6248" t="n">
        <v>40</v>
      </c>
      <c r="F6248" s="9" t="n">
        <v>215.6</v>
      </c>
    </row>
    <row r="6249">
      <c r="A6249" t="n">
        <v>557509</v>
      </c>
      <c r="B6249" s="12" t="n">
        <v>40714</v>
      </c>
      <c r="C6249" t="n">
        <v>15389</v>
      </c>
      <c r="D6249" t="n">
        <v>1</v>
      </c>
      <c r="E6249" t="n">
        <v>400</v>
      </c>
      <c r="F6249" s="9" t="n">
        <v>500</v>
      </c>
    </row>
    <row r="6250">
      <c r="A6250" t="n">
        <v>557510</v>
      </c>
      <c r="B6250" s="12" t="n">
        <v>40714</v>
      </c>
      <c r="C6250" t="n">
        <v>17588</v>
      </c>
      <c r="D6250" t="n">
        <v>2</v>
      </c>
      <c r="E6250" t="n">
        <v>204</v>
      </c>
      <c r="F6250" s="9" t="n">
        <v>305.04</v>
      </c>
    </row>
    <row r="6251">
      <c r="A6251" t="n">
        <v>557513</v>
      </c>
      <c r="B6251" s="12" t="n">
        <v>40714</v>
      </c>
      <c r="C6251" t="n">
        <v>15700</v>
      </c>
      <c r="D6251" t="n">
        <v>1</v>
      </c>
      <c r="E6251" t="n">
        <v>2</v>
      </c>
      <c r="F6251" s="9" t="n">
        <v>3.9</v>
      </c>
    </row>
    <row r="6252">
      <c r="A6252" t="n">
        <v>557514</v>
      </c>
      <c r="B6252" s="12" t="n">
        <v>40714</v>
      </c>
      <c r="C6252" t="n">
        <v>14667</v>
      </c>
      <c r="D6252" t="n">
        <v>18</v>
      </c>
      <c r="E6252" t="n">
        <v>108</v>
      </c>
      <c r="F6252" s="9" t="n">
        <v>173.42</v>
      </c>
    </row>
    <row r="6253">
      <c r="A6253" t="n">
        <v>557517</v>
      </c>
      <c r="B6253" s="12" t="n">
        <v>40714</v>
      </c>
      <c r="C6253" t="n">
        <v>15125</v>
      </c>
      <c r="D6253" t="n">
        <v>1</v>
      </c>
      <c r="E6253" t="n">
        <v>100</v>
      </c>
      <c r="F6253" s="9" t="n">
        <v>179</v>
      </c>
    </row>
    <row r="6254">
      <c r="A6254" t="n">
        <v>557518</v>
      </c>
      <c r="B6254" s="12" t="n">
        <v>40714</v>
      </c>
      <c r="C6254" t="n">
        <v>15280</v>
      </c>
      <c r="D6254" t="n">
        <v>16</v>
      </c>
      <c r="E6254" t="n">
        <v>154</v>
      </c>
      <c r="F6254" s="9" t="n">
        <v>113.12</v>
      </c>
    </row>
    <row r="6255">
      <c r="A6255" t="n">
        <v>557523</v>
      </c>
      <c r="B6255" s="12" t="n">
        <v>40715</v>
      </c>
      <c r="C6255" t="n">
        <v>12971</v>
      </c>
      <c r="D6255" t="n">
        <v>4</v>
      </c>
      <c r="E6255" t="n">
        <v>120</v>
      </c>
      <c r="F6255" s="9" t="n">
        <v>100.92</v>
      </c>
    </row>
    <row r="6256">
      <c r="A6256" t="n">
        <v>557524</v>
      </c>
      <c r="B6256" s="12" t="n">
        <v>40715</v>
      </c>
      <c r="C6256" t="n">
        <v>12748</v>
      </c>
      <c r="D6256" t="n">
        <v>5</v>
      </c>
      <c r="E6256" t="n">
        <v>16</v>
      </c>
      <c r="F6256" s="9" t="n">
        <v>38.08</v>
      </c>
    </row>
    <row r="6257">
      <c r="A6257" t="n">
        <v>557526</v>
      </c>
      <c r="B6257" s="12" t="n">
        <v>40715</v>
      </c>
      <c r="C6257" t="n">
        <v>14397</v>
      </c>
      <c r="D6257" t="n">
        <v>3</v>
      </c>
      <c r="E6257" t="n">
        <v>52</v>
      </c>
      <c r="F6257" s="9" t="n">
        <v>91.8</v>
      </c>
    </row>
    <row r="6258">
      <c r="A6258" t="n">
        <v>557527</v>
      </c>
      <c r="B6258" s="12" t="n">
        <v>40715</v>
      </c>
      <c r="C6258" t="n">
        <v>13941</v>
      </c>
      <c r="D6258" t="n">
        <v>9</v>
      </c>
      <c r="E6258" t="n">
        <v>402</v>
      </c>
      <c r="F6258" s="9" t="n">
        <v>712.3</v>
      </c>
    </row>
    <row r="6259">
      <c r="A6259" t="n">
        <v>557528</v>
      </c>
      <c r="B6259" s="12" t="n">
        <v>40715</v>
      </c>
      <c r="C6259" t="n">
        <v>17159</v>
      </c>
      <c r="D6259" t="n">
        <v>30</v>
      </c>
      <c r="E6259" t="n">
        <v>305</v>
      </c>
      <c r="F6259" s="9" t="n">
        <v>528.45</v>
      </c>
    </row>
    <row r="6260">
      <c r="A6260" t="n">
        <v>557529</v>
      </c>
      <c r="B6260" s="12" t="n">
        <v>40715</v>
      </c>
      <c r="C6260" t="n">
        <v>15189</v>
      </c>
      <c r="D6260" t="n">
        <v>5</v>
      </c>
      <c r="E6260" t="n">
        <v>154</v>
      </c>
      <c r="F6260" s="9" t="n">
        <v>385.78</v>
      </c>
    </row>
    <row r="6261">
      <c r="A6261" t="n">
        <v>557560</v>
      </c>
      <c r="B6261" s="12" t="n">
        <v>40715</v>
      </c>
      <c r="C6261" t="n">
        <v>15329</v>
      </c>
      <c r="D6261" t="n">
        <v>16</v>
      </c>
      <c r="E6261" t="n">
        <v>112</v>
      </c>
      <c r="F6261" s="9" t="n">
        <v>309.1</v>
      </c>
    </row>
    <row r="6262">
      <c r="A6262" t="n">
        <v>557568</v>
      </c>
      <c r="B6262" s="12" t="n">
        <v>40715</v>
      </c>
      <c r="C6262" t="n">
        <v>17629</v>
      </c>
      <c r="D6262" t="n">
        <v>8</v>
      </c>
      <c r="E6262" t="n">
        <v>190</v>
      </c>
      <c r="F6262" s="9" t="n">
        <v>108.94</v>
      </c>
    </row>
    <row r="6263">
      <c r="A6263" t="n">
        <v>557570</v>
      </c>
      <c r="B6263" s="12" t="n">
        <v>40715</v>
      </c>
      <c r="C6263" t="n">
        <v>15998</v>
      </c>
      <c r="D6263" t="n">
        <v>69</v>
      </c>
      <c r="E6263" t="n">
        <v>269</v>
      </c>
      <c r="F6263" s="9" t="n">
        <v>329.84</v>
      </c>
    </row>
    <row r="6264">
      <c r="A6264" t="n">
        <v>557571</v>
      </c>
      <c r="B6264" s="12" t="n">
        <v>40715</v>
      </c>
      <c r="C6264" t="n">
        <v>12830</v>
      </c>
      <c r="D6264" t="n">
        <v>13</v>
      </c>
      <c r="E6264" t="n">
        <v>2668</v>
      </c>
      <c r="F6264" s="9" t="n">
        <v>2221.84</v>
      </c>
    </row>
    <row r="6265">
      <c r="A6265" t="n">
        <v>557572</v>
      </c>
      <c r="B6265" s="12" t="n">
        <v>40715</v>
      </c>
      <c r="C6265" t="n">
        <v>15061</v>
      </c>
      <c r="D6265" t="n">
        <v>8</v>
      </c>
      <c r="E6265" t="n">
        <v>429</v>
      </c>
      <c r="F6265" s="9" t="n">
        <v>870.3</v>
      </c>
    </row>
    <row r="6266">
      <c r="A6266" t="n">
        <v>557573</v>
      </c>
      <c r="B6266" s="12" t="n">
        <v>40715</v>
      </c>
      <c r="C6266" t="n">
        <v>15061</v>
      </c>
      <c r="D6266" t="n">
        <v>1</v>
      </c>
      <c r="E6266" t="n">
        <v>96</v>
      </c>
      <c r="F6266" s="9" t="n">
        <v>69.12</v>
      </c>
    </row>
    <row r="6267">
      <c r="A6267" t="n">
        <v>557577</v>
      </c>
      <c r="B6267" s="12" t="n">
        <v>40715</v>
      </c>
      <c r="C6267" t="n">
        <v>14606</v>
      </c>
      <c r="D6267" t="n">
        <v>30</v>
      </c>
      <c r="E6267" t="n">
        <v>108</v>
      </c>
      <c r="F6267" s="9" t="n">
        <v>112.09</v>
      </c>
    </row>
    <row r="6268">
      <c r="A6268" t="n">
        <v>557583</v>
      </c>
      <c r="B6268" s="12" t="n">
        <v>40715</v>
      </c>
      <c r="C6268" t="n">
        <v>14776</v>
      </c>
      <c r="D6268" t="n">
        <v>1</v>
      </c>
      <c r="E6268" t="n">
        <v>24</v>
      </c>
      <c r="F6268" s="9" t="n">
        <v>13.2</v>
      </c>
    </row>
    <row r="6269">
      <c r="A6269" t="n">
        <v>557595</v>
      </c>
      <c r="B6269" s="12" t="n">
        <v>40715</v>
      </c>
      <c r="C6269" t="n">
        <v>15507</v>
      </c>
      <c r="D6269" t="n">
        <v>45</v>
      </c>
      <c r="E6269" t="n">
        <v>160</v>
      </c>
      <c r="F6269" s="9" t="n">
        <v>475.86</v>
      </c>
    </row>
    <row r="6270">
      <c r="A6270" t="n">
        <v>557598</v>
      </c>
      <c r="B6270" s="12" t="n">
        <v>40715</v>
      </c>
      <c r="C6270" t="n">
        <v>14667</v>
      </c>
      <c r="D6270" t="n">
        <v>23</v>
      </c>
      <c r="E6270" t="n">
        <v>127</v>
      </c>
      <c r="F6270" s="9" t="n">
        <v>202.62</v>
      </c>
    </row>
    <row r="6271">
      <c r="A6271" t="n">
        <v>557601</v>
      </c>
      <c r="B6271" s="12" t="n">
        <v>40715</v>
      </c>
      <c r="C6271" t="n">
        <v>18252</v>
      </c>
      <c r="D6271" t="n">
        <v>3</v>
      </c>
      <c r="E6271" t="n">
        <v>18</v>
      </c>
      <c r="F6271" s="9" t="n">
        <v>69.90000000000001</v>
      </c>
    </row>
    <row r="6272">
      <c r="A6272" t="n">
        <v>557602</v>
      </c>
      <c r="B6272" s="12" t="n">
        <v>40715</v>
      </c>
      <c r="C6272" t="n">
        <v>14110</v>
      </c>
      <c r="D6272" t="n">
        <v>9</v>
      </c>
      <c r="E6272" t="n">
        <v>156</v>
      </c>
      <c r="F6272" s="9" t="n">
        <v>379.72</v>
      </c>
    </row>
    <row r="6273">
      <c r="A6273" t="n">
        <v>557603</v>
      </c>
      <c r="B6273" s="12" t="n">
        <v>40715</v>
      </c>
      <c r="C6273" t="n">
        <v>16526</v>
      </c>
      <c r="D6273" t="n">
        <v>15</v>
      </c>
      <c r="E6273" t="n">
        <v>106</v>
      </c>
      <c r="F6273" s="9" t="n">
        <v>290.36</v>
      </c>
    </row>
    <row r="6274">
      <c r="A6274" t="n">
        <v>557604</v>
      </c>
      <c r="B6274" s="12" t="n">
        <v>40715</v>
      </c>
      <c r="C6274" t="n">
        <v>15039</v>
      </c>
      <c r="D6274" t="n">
        <v>44</v>
      </c>
      <c r="E6274" t="n">
        <v>271</v>
      </c>
      <c r="F6274" s="9" t="n">
        <v>653.3</v>
      </c>
    </row>
    <row r="6275">
      <c r="A6275" t="n">
        <v>557611</v>
      </c>
      <c r="B6275" s="12" t="n">
        <v>40715</v>
      </c>
      <c r="C6275" t="n">
        <v>17695</v>
      </c>
      <c r="D6275" t="n">
        <v>18</v>
      </c>
      <c r="E6275" t="n">
        <v>358</v>
      </c>
      <c r="F6275" s="9" t="n">
        <v>353.6</v>
      </c>
    </row>
    <row r="6276">
      <c r="A6276" t="n">
        <v>557612</v>
      </c>
      <c r="B6276" s="12" t="n">
        <v>40715</v>
      </c>
      <c r="C6276" t="n">
        <v>14460</v>
      </c>
      <c r="D6276" t="n">
        <v>9</v>
      </c>
      <c r="E6276" t="n">
        <v>493</v>
      </c>
      <c r="F6276" s="9" t="n">
        <v>246.54</v>
      </c>
    </row>
    <row r="6277">
      <c r="A6277" t="n">
        <v>557614</v>
      </c>
      <c r="B6277" s="12" t="n">
        <v>40715</v>
      </c>
      <c r="C6277" t="n">
        <v>16394</v>
      </c>
      <c r="D6277" t="n">
        <v>10</v>
      </c>
      <c r="E6277" t="n">
        <v>636</v>
      </c>
      <c r="F6277" s="9" t="n">
        <v>313.8</v>
      </c>
    </row>
    <row r="6278">
      <c r="A6278" t="n">
        <v>557615</v>
      </c>
      <c r="B6278" s="12" t="n">
        <v>40715</v>
      </c>
      <c r="C6278" t="n">
        <v>15498</v>
      </c>
      <c r="D6278" t="n">
        <v>24</v>
      </c>
      <c r="E6278" t="n">
        <v>310</v>
      </c>
      <c r="F6278" s="9" t="n">
        <v>648.6</v>
      </c>
    </row>
    <row r="6279">
      <c r="A6279" t="n">
        <v>557616</v>
      </c>
      <c r="B6279" s="12" t="n">
        <v>40715</v>
      </c>
      <c r="C6279" t="n">
        <v>12930</v>
      </c>
      <c r="D6279" t="n">
        <v>14</v>
      </c>
      <c r="E6279" t="n">
        <v>108</v>
      </c>
      <c r="F6279" s="9" t="n">
        <v>221.56</v>
      </c>
    </row>
    <row r="6280">
      <c r="A6280" t="n">
        <v>557617</v>
      </c>
      <c r="B6280" s="12" t="n">
        <v>40715</v>
      </c>
      <c r="C6280" t="n">
        <v>14543</v>
      </c>
      <c r="D6280" t="n">
        <v>8</v>
      </c>
      <c r="E6280" t="n">
        <v>39</v>
      </c>
      <c r="F6280" s="9" t="n">
        <v>327.45</v>
      </c>
    </row>
    <row r="6281">
      <c r="A6281" t="n">
        <v>557618</v>
      </c>
      <c r="B6281" s="12" t="n">
        <v>40715</v>
      </c>
      <c r="C6281" t="n">
        <v>14960</v>
      </c>
      <c r="D6281" t="n">
        <v>2</v>
      </c>
      <c r="E6281" t="n">
        <v>20</v>
      </c>
      <c r="F6281" s="9" t="n">
        <v>88.3</v>
      </c>
    </row>
    <row r="6282">
      <c r="A6282" t="n">
        <v>557619</v>
      </c>
      <c r="B6282" s="12" t="n">
        <v>40715</v>
      </c>
      <c r="C6282" t="n">
        <v>17757</v>
      </c>
      <c r="D6282" t="n">
        <v>30</v>
      </c>
      <c r="E6282" t="n">
        <v>104</v>
      </c>
      <c r="F6282" s="9" t="n">
        <v>195.9</v>
      </c>
    </row>
    <row r="6283">
      <c r="A6283" t="n">
        <v>557620</v>
      </c>
      <c r="B6283" s="12" t="n">
        <v>40715</v>
      </c>
      <c r="C6283" t="n">
        <v>14408</v>
      </c>
      <c r="D6283" t="n">
        <v>11</v>
      </c>
      <c r="E6283" t="n">
        <v>79</v>
      </c>
      <c r="F6283" s="9" t="n">
        <v>133.53</v>
      </c>
    </row>
    <row r="6284">
      <c r="A6284" t="n">
        <v>557622</v>
      </c>
      <c r="B6284" s="12" t="n">
        <v>40715</v>
      </c>
      <c r="C6284" t="n">
        <v>17960</v>
      </c>
      <c r="D6284" t="n">
        <v>26</v>
      </c>
      <c r="E6284" t="n">
        <v>41</v>
      </c>
      <c r="F6284" s="9" t="n">
        <v>73.78</v>
      </c>
    </row>
    <row r="6285">
      <c r="A6285" t="n">
        <v>557623</v>
      </c>
      <c r="B6285" s="12" t="n">
        <v>40715</v>
      </c>
      <c r="C6285" t="n">
        <v>15498</v>
      </c>
      <c r="D6285" t="n">
        <v>5</v>
      </c>
      <c r="E6285" t="n">
        <v>36</v>
      </c>
      <c r="F6285" s="9" t="n">
        <v>47</v>
      </c>
    </row>
    <row r="6286">
      <c r="A6286" t="n">
        <v>557625</v>
      </c>
      <c r="B6286" s="12" t="n">
        <v>40715</v>
      </c>
      <c r="C6286" t="n">
        <v>15159</v>
      </c>
      <c r="D6286" t="n">
        <v>27</v>
      </c>
      <c r="E6286" t="n">
        <v>336</v>
      </c>
      <c r="F6286" s="9" t="n">
        <v>469.72</v>
      </c>
    </row>
    <row r="6287">
      <c r="A6287" t="n">
        <v>557626</v>
      </c>
      <c r="B6287" s="12" t="n">
        <v>40715</v>
      </c>
      <c r="C6287" t="n">
        <v>14175</v>
      </c>
      <c r="D6287" t="n">
        <v>43</v>
      </c>
      <c r="E6287" t="n">
        <v>480</v>
      </c>
      <c r="F6287" s="9" t="n">
        <v>883.41</v>
      </c>
    </row>
    <row r="6288">
      <c r="A6288" t="n">
        <v>557628</v>
      </c>
      <c r="B6288" s="12" t="n">
        <v>40715</v>
      </c>
      <c r="C6288" t="n">
        <v>15311</v>
      </c>
      <c r="D6288" t="n">
        <v>29</v>
      </c>
      <c r="E6288" t="n">
        <v>1226</v>
      </c>
      <c r="F6288" s="9" t="n">
        <v>1966.66</v>
      </c>
    </row>
    <row r="6289">
      <c r="A6289" t="n">
        <v>557630</v>
      </c>
      <c r="B6289" s="12" t="n">
        <v>40715</v>
      </c>
      <c r="C6289" t="n">
        <v>13178</v>
      </c>
      <c r="D6289" t="n">
        <v>31</v>
      </c>
      <c r="E6289" t="n">
        <v>290</v>
      </c>
      <c r="F6289" s="9" t="n">
        <v>591.73</v>
      </c>
    </row>
    <row r="6290">
      <c r="A6290" t="n">
        <v>557631</v>
      </c>
      <c r="B6290" s="12" t="n">
        <v>40715</v>
      </c>
      <c r="C6290" t="n">
        <v>18229</v>
      </c>
      <c r="D6290" t="n">
        <v>10</v>
      </c>
      <c r="E6290" t="n">
        <v>178</v>
      </c>
      <c r="F6290" s="9" t="n">
        <v>410.34</v>
      </c>
    </row>
    <row r="6291">
      <c r="A6291" t="n">
        <v>557632</v>
      </c>
      <c r="B6291" s="12" t="n">
        <v>40715</v>
      </c>
      <c r="C6291" t="n">
        <v>17420</v>
      </c>
      <c r="D6291" t="n">
        <v>14</v>
      </c>
      <c r="E6291" t="n">
        <v>116</v>
      </c>
      <c r="F6291" s="9" t="n">
        <v>260.66</v>
      </c>
    </row>
    <row r="6292">
      <c r="A6292" t="n">
        <v>557633</v>
      </c>
      <c r="B6292" s="12" t="n">
        <v>40715</v>
      </c>
      <c r="C6292" t="n">
        <v>13750</v>
      </c>
      <c r="D6292" t="n">
        <v>10</v>
      </c>
      <c r="E6292" t="n">
        <v>95</v>
      </c>
      <c r="F6292" s="9" t="n">
        <v>302.39</v>
      </c>
    </row>
    <row r="6293">
      <c r="A6293" t="n">
        <v>557634</v>
      </c>
      <c r="B6293" s="12" t="n">
        <v>40715</v>
      </c>
      <c r="C6293" t="n">
        <v>15412</v>
      </c>
      <c r="D6293" t="n">
        <v>10</v>
      </c>
      <c r="E6293" t="n">
        <v>108</v>
      </c>
      <c r="F6293" s="9" t="n">
        <v>190.53</v>
      </c>
    </row>
    <row r="6294">
      <c r="A6294" t="n">
        <v>557635</v>
      </c>
      <c r="B6294" s="12" t="n">
        <v>40715</v>
      </c>
      <c r="C6294" t="n">
        <v>12748</v>
      </c>
      <c r="D6294" t="n">
        <v>22</v>
      </c>
      <c r="E6294" t="n">
        <v>157</v>
      </c>
      <c r="F6294" s="9" t="n">
        <v>194.89</v>
      </c>
    </row>
    <row r="6295">
      <c r="A6295" t="n">
        <v>557636</v>
      </c>
      <c r="B6295" s="12" t="n">
        <v>40715</v>
      </c>
      <c r="C6295" t="n">
        <v>17841</v>
      </c>
      <c r="D6295" t="n">
        <v>73</v>
      </c>
      <c r="E6295" t="n">
        <v>205</v>
      </c>
      <c r="F6295" s="9" t="n">
        <v>349.18</v>
      </c>
    </row>
    <row r="6296">
      <c r="A6296" t="n">
        <v>557639</v>
      </c>
      <c r="B6296" s="12" t="n">
        <v>40715</v>
      </c>
      <c r="C6296" t="n">
        <v>12933</v>
      </c>
      <c r="D6296" t="n">
        <v>41</v>
      </c>
      <c r="E6296" t="n">
        <v>313</v>
      </c>
      <c r="F6296" s="9" t="n">
        <v>246.74</v>
      </c>
    </row>
    <row r="6297">
      <c r="A6297" t="n">
        <v>557662</v>
      </c>
      <c r="B6297" s="12" t="n">
        <v>40715</v>
      </c>
      <c r="C6297" t="n">
        <v>13630</v>
      </c>
      <c r="D6297" t="n">
        <v>3</v>
      </c>
      <c r="E6297" t="n">
        <v>4</v>
      </c>
      <c r="F6297" s="9" t="n">
        <v>7.7</v>
      </c>
    </row>
    <row r="6298">
      <c r="A6298" t="n">
        <v>557667</v>
      </c>
      <c r="B6298" s="12" t="n">
        <v>40716</v>
      </c>
      <c r="C6298" t="n">
        <v>15606</v>
      </c>
      <c r="D6298" t="n">
        <v>6</v>
      </c>
      <c r="E6298" t="n">
        <v>91</v>
      </c>
      <c r="F6298" s="9" t="n">
        <v>309.81</v>
      </c>
    </row>
    <row r="6299">
      <c r="A6299" t="n">
        <v>557671</v>
      </c>
      <c r="B6299" s="12" t="n">
        <v>40716</v>
      </c>
      <c r="C6299" t="n">
        <v>13849</v>
      </c>
      <c r="D6299" t="n">
        <v>38</v>
      </c>
      <c r="E6299" t="n">
        <v>332</v>
      </c>
      <c r="F6299" s="9" t="n">
        <v>593.58</v>
      </c>
    </row>
    <row r="6300">
      <c r="A6300" t="n">
        <v>557672</v>
      </c>
      <c r="B6300" s="12" t="n">
        <v>40716</v>
      </c>
      <c r="C6300" t="n">
        <v>16114</v>
      </c>
      <c r="D6300" t="n">
        <v>8</v>
      </c>
      <c r="E6300" t="n">
        <v>43</v>
      </c>
      <c r="F6300" s="9" t="n">
        <v>135.75</v>
      </c>
    </row>
    <row r="6301">
      <c r="A6301" t="n">
        <v>557673</v>
      </c>
      <c r="B6301" s="12" t="n">
        <v>40716</v>
      </c>
      <c r="C6301" t="n">
        <v>16180</v>
      </c>
      <c r="D6301" t="n">
        <v>13</v>
      </c>
      <c r="E6301" t="n">
        <v>883</v>
      </c>
      <c r="F6301" s="9" t="n">
        <v>1581.85</v>
      </c>
    </row>
    <row r="6302">
      <c r="A6302" t="n">
        <v>557674</v>
      </c>
      <c r="B6302" s="12" t="n">
        <v>40716</v>
      </c>
      <c r="C6302" t="n">
        <v>16422</v>
      </c>
      <c r="D6302" t="n">
        <v>14</v>
      </c>
      <c r="E6302" t="n">
        <v>1967</v>
      </c>
      <c r="F6302" s="9" t="n">
        <v>1754.97</v>
      </c>
    </row>
    <row r="6303">
      <c r="A6303" t="n">
        <v>557676</v>
      </c>
      <c r="B6303" s="12" t="n">
        <v>40716</v>
      </c>
      <c r="C6303" t="n">
        <v>15804</v>
      </c>
      <c r="D6303" t="n">
        <v>28</v>
      </c>
      <c r="E6303" t="n">
        <v>314</v>
      </c>
      <c r="F6303" s="9" t="n">
        <v>600.03</v>
      </c>
    </row>
    <row r="6304">
      <c r="A6304" t="n">
        <v>557681</v>
      </c>
      <c r="B6304" s="12" t="n">
        <v>40716</v>
      </c>
      <c r="C6304" t="n">
        <v>14463</v>
      </c>
      <c r="D6304" t="n">
        <v>2</v>
      </c>
      <c r="E6304" t="n">
        <v>31</v>
      </c>
      <c r="F6304" s="9" t="n">
        <v>193.5</v>
      </c>
    </row>
    <row r="6305">
      <c r="A6305" t="n">
        <v>557735</v>
      </c>
      <c r="B6305" s="12" t="n">
        <v>40716</v>
      </c>
      <c r="C6305" t="n">
        <v>16214</v>
      </c>
      <c r="D6305" t="n">
        <v>9</v>
      </c>
      <c r="E6305" t="n">
        <v>100</v>
      </c>
      <c r="F6305" s="9" t="n">
        <v>313.08</v>
      </c>
    </row>
    <row r="6306">
      <c r="A6306" t="n">
        <v>557736</v>
      </c>
      <c r="B6306" s="12" t="n">
        <v>40716</v>
      </c>
      <c r="C6306" t="n">
        <v>13420</v>
      </c>
      <c r="D6306" t="n">
        <v>4</v>
      </c>
      <c r="E6306" t="n">
        <v>74</v>
      </c>
      <c r="F6306" s="9" t="n">
        <v>55.8</v>
      </c>
    </row>
    <row r="6307">
      <c r="A6307" t="n">
        <v>557739</v>
      </c>
      <c r="B6307" s="12" t="n">
        <v>40716</v>
      </c>
      <c r="C6307" t="n">
        <v>13780</v>
      </c>
      <c r="D6307" t="n">
        <v>9</v>
      </c>
      <c r="E6307" t="n">
        <v>173</v>
      </c>
      <c r="F6307" s="9" t="n">
        <v>116.28</v>
      </c>
    </row>
    <row r="6308">
      <c r="A6308" t="n">
        <v>557743</v>
      </c>
      <c r="B6308" s="12" t="n">
        <v>40716</v>
      </c>
      <c r="C6308" t="n">
        <v>18155</v>
      </c>
      <c r="D6308" t="n">
        <v>11</v>
      </c>
      <c r="E6308" t="n">
        <v>105</v>
      </c>
      <c r="F6308" s="9" t="n">
        <v>152.63</v>
      </c>
    </row>
    <row r="6309">
      <c r="A6309" t="n">
        <v>557744</v>
      </c>
      <c r="B6309" s="12" t="n">
        <v>40716</v>
      </c>
      <c r="C6309" t="n">
        <v>15194</v>
      </c>
      <c r="D6309" t="n">
        <v>25</v>
      </c>
      <c r="E6309" t="n">
        <v>386</v>
      </c>
      <c r="F6309" s="9" t="n">
        <v>406.33</v>
      </c>
    </row>
    <row r="6310">
      <c r="A6310" t="n">
        <v>557745</v>
      </c>
      <c r="B6310" s="12" t="n">
        <v>40716</v>
      </c>
      <c r="C6310" t="n">
        <v>15750</v>
      </c>
      <c r="D6310" t="n">
        <v>66</v>
      </c>
      <c r="E6310" t="n">
        <v>489</v>
      </c>
      <c r="F6310" s="9" t="n">
        <v>497.26</v>
      </c>
    </row>
    <row r="6311">
      <c r="A6311" t="n">
        <v>557746</v>
      </c>
      <c r="B6311" s="12" t="n">
        <v>40716</v>
      </c>
      <c r="C6311" t="n">
        <v>15059</v>
      </c>
      <c r="D6311" t="n">
        <v>41</v>
      </c>
      <c r="E6311" t="n">
        <v>75</v>
      </c>
      <c r="F6311" s="9" t="n">
        <v>163.91</v>
      </c>
    </row>
    <row r="6312">
      <c r="A6312" t="n">
        <v>557747</v>
      </c>
      <c r="B6312" s="12" t="n">
        <v>40716</v>
      </c>
      <c r="C6312" t="n">
        <v>13611</v>
      </c>
      <c r="D6312" t="n">
        <v>17</v>
      </c>
      <c r="E6312" t="n">
        <v>237</v>
      </c>
      <c r="F6312" s="9" t="n">
        <v>333.57</v>
      </c>
    </row>
    <row r="6313">
      <c r="A6313" t="n">
        <v>557748</v>
      </c>
      <c r="B6313" s="12" t="n">
        <v>40716</v>
      </c>
      <c r="C6313" t="n">
        <v>14527</v>
      </c>
      <c r="D6313" t="n">
        <v>14</v>
      </c>
      <c r="E6313" t="n">
        <v>32</v>
      </c>
      <c r="F6313" s="9" t="n">
        <v>86.65000000000001</v>
      </c>
    </row>
    <row r="6314">
      <c r="A6314" t="n">
        <v>557749</v>
      </c>
      <c r="B6314" s="12" t="n">
        <v>40716</v>
      </c>
      <c r="C6314" t="n">
        <v>13477</v>
      </c>
      <c r="D6314" t="n">
        <v>14</v>
      </c>
      <c r="E6314" t="n">
        <v>239</v>
      </c>
      <c r="F6314" s="9" t="n">
        <v>249.76</v>
      </c>
    </row>
    <row r="6315">
      <c r="A6315" t="n">
        <v>557750</v>
      </c>
      <c r="B6315" s="12" t="n">
        <v>40716</v>
      </c>
      <c r="C6315" t="n">
        <v>16841</v>
      </c>
      <c r="D6315" t="n">
        <v>18</v>
      </c>
      <c r="E6315" t="n">
        <v>426</v>
      </c>
      <c r="F6315" s="9" t="n">
        <v>300.06</v>
      </c>
    </row>
    <row r="6316">
      <c r="A6316" t="n">
        <v>557751</v>
      </c>
      <c r="B6316" s="12" t="n">
        <v>40716</v>
      </c>
      <c r="C6316" t="n">
        <v>14092</v>
      </c>
      <c r="D6316" t="n">
        <v>12</v>
      </c>
      <c r="E6316" t="n">
        <v>99</v>
      </c>
      <c r="F6316" s="9" t="n">
        <v>250.09</v>
      </c>
    </row>
    <row r="6317">
      <c r="A6317" t="n">
        <v>557752</v>
      </c>
      <c r="B6317" s="12" t="n">
        <v>40716</v>
      </c>
      <c r="C6317" t="n">
        <v>14092</v>
      </c>
      <c r="D6317" t="n">
        <v>1</v>
      </c>
      <c r="E6317" t="n">
        <v>6</v>
      </c>
      <c r="F6317" s="9" t="n">
        <v>29.7</v>
      </c>
    </row>
    <row r="6318">
      <c r="A6318" t="n">
        <v>557753</v>
      </c>
      <c r="B6318" s="12" t="n">
        <v>40716</v>
      </c>
      <c r="C6318" t="n">
        <v>17877</v>
      </c>
      <c r="D6318" t="n">
        <v>12</v>
      </c>
      <c r="E6318" t="n">
        <v>98</v>
      </c>
      <c r="F6318" s="9" t="n">
        <v>237.61</v>
      </c>
    </row>
    <row r="6319">
      <c r="A6319" t="n">
        <v>557755</v>
      </c>
      <c r="B6319" s="12" t="n">
        <v>40716</v>
      </c>
      <c r="C6319" t="n">
        <v>14733</v>
      </c>
      <c r="D6319" t="n">
        <v>10</v>
      </c>
      <c r="E6319" t="n">
        <v>144</v>
      </c>
      <c r="F6319" s="9" t="n">
        <v>441.48</v>
      </c>
    </row>
    <row r="6320">
      <c r="A6320" t="n">
        <v>557757</v>
      </c>
      <c r="B6320" s="12" t="n">
        <v>40716</v>
      </c>
      <c r="C6320" t="n">
        <v>14606</v>
      </c>
      <c r="D6320" t="n">
        <v>13</v>
      </c>
      <c r="E6320" t="n">
        <v>64</v>
      </c>
      <c r="F6320" s="9" t="n">
        <v>100.67</v>
      </c>
    </row>
    <row r="6321">
      <c r="A6321" t="n">
        <v>557758</v>
      </c>
      <c r="B6321" s="12" t="n">
        <v>40716</v>
      </c>
      <c r="C6321" t="n">
        <v>17585</v>
      </c>
      <c r="D6321" t="n">
        <v>62</v>
      </c>
      <c r="E6321" t="n">
        <v>380</v>
      </c>
      <c r="F6321" s="9" t="n">
        <v>280.74</v>
      </c>
    </row>
    <row r="6322">
      <c r="A6322" t="n">
        <v>557760</v>
      </c>
      <c r="B6322" s="12" t="n">
        <v>40716</v>
      </c>
      <c r="C6322" t="n">
        <v>12901</v>
      </c>
      <c r="D6322" t="n">
        <v>7</v>
      </c>
      <c r="E6322" t="n">
        <v>598</v>
      </c>
      <c r="F6322" s="9" t="n">
        <v>542.7</v>
      </c>
    </row>
    <row r="6323">
      <c r="A6323" t="n">
        <v>557761</v>
      </c>
      <c r="B6323" s="12" t="n">
        <v>40716</v>
      </c>
      <c r="C6323" t="n">
        <v>14214</v>
      </c>
      <c r="D6323" t="n">
        <v>17</v>
      </c>
      <c r="E6323" t="n">
        <v>305</v>
      </c>
      <c r="F6323" s="9" t="n">
        <v>183.56</v>
      </c>
    </row>
    <row r="6324">
      <c r="A6324" t="n">
        <v>557762</v>
      </c>
      <c r="B6324" s="12" t="n">
        <v>40716</v>
      </c>
      <c r="C6324" t="n">
        <v>15810</v>
      </c>
      <c r="D6324" t="n">
        <v>29</v>
      </c>
      <c r="E6324" t="n">
        <v>326</v>
      </c>
      <c r="F6324" s="9" t="n">
        <v>507.07</v>
      </c>
    </row>
    <row r="6325">
      <c r="A6325" t="n">
        <v>557763</v>
      </c>
      <c r="B6325" s="12" t="n">
        <v>40716</v>
      </c>
      <c r="C6325" t="n">
        <v>17669</v>
      </c>
      <c r="D6325" t="n">
        <v>21</v>
      </c>
      <c r="E6325" t="n">
        <v>300</v>
      </c>
      <c r="F6325" s="9" t="n">
        <v>453.72</v>
      </c>
    </row>
    <row r="6326">
      <c r="A6326" t="n">
        <v>557764</v>
      </c>
      <c r="B6326" s="12" t="n">
        <v>40716</v>
      </c>
      <c r="C6326" t="n">
        <v>13089</v>
      </c>
      <c r="D6326" t="n">
        <v>38</v>
      </c>
      <c r="E6326" t="n">
        <v>522</v>
      </c>
      <c r="F6326" s="9" t="n">
        <v>987.08</v>
      </c>
    </row>
    <row r="6327">
      <c r="A6327" t="n">
        <v>557765</v>
      </c>
      <c r="B6327" s="12" t="n">
        <v>40716</v>
      </c>
      <c r="C6327" t="n">
        <v>16247</v>
      </c>
      <c r="D6327" t="n">
        <v>16</v>
      </c>
      <c r="E6327" t="n">
        <v>182</v>
      </c>
      <c r="F6327" s="9" t="n">
        <v>114.56</v>
      </c>
    </row>
    <row r="6328">
      <c r="A6328" t="n">
        <v>557766</v>
      </c>
      <c r="B6328" s="12" t="n">
        <v>40716</v>
      </c>
      <c r="C6328" t="n">
        <v>16566</v>
      </c>
      <c r="D6328" t="n">
        <v>3</v>
      </c>
      <c r="E6328" t="n">
        <v>88</v>
      </c>
      <c r="F6328" s="9" t="n">
        <v>183.76</v>
      </c>
    </row>
    <row r="6329">
      <c r="A6329" t="n">
        <v>557767</v>
      </c>
      <c r="B6329" s="12" t="n">
        <v>40716</v>
      </c>
      <c r="C6329" t="n">
        <v>13089</v>
      </c>
      <c r="D6329" t="n">
        <v>1</v>
      </c>
      <c r="E6329" t="n">
        <v>12</v>
      </c>
      <c r="F6329" s="9" t="n">
        <v>17.4</v>
      </c>
    </row>
    <row r="6330">
      <c r="A6330" t="n">
        <v>557769</v>
      </c>
      <c r="B6330" s="12" t="n">
        <v>40716</v>
      </c>
      <c r="C6330" t="n">
        <v>16626</v>
      </c>
      <c r="D6330" t="n">
        <v>9</v>
      </c>
      <c r="E6330" t="n">
        <v>70</v>
      </c>
      <c r="F6330" s="9" t="n">
        <v>195.16</v>
      </c>
    </row>
    <row r="6331">
      <c r="A6331" t="n">
        <v>557770</v>
      </c>
      <c r="B6331" s="12" t="n">
        <v>40716</v>
      </c>
      <c r="C6331" t="n">
        <v>14643</v>
      </c>
      <c r="D6331" t="n">
        <v>16</v>
      </c>
      <c r="E6331" t="n">
        <v>429</v>
      </c>
      <c r="F6331" s="9" t="n">
        <v>335.87</v>
      </c>
    </row>
    <row r="6332">
      <c r="A6332" t="n">
        <v>557771</v>
      </c>
      <c r="B6332" s="12" t="n">
        <v>40716</v>
      </c>
      <c r="C6332" t="n">
        <v>15601</v>
      </c>
      <c r="D6332" t="n">
        <v>25</v>
      </c>
      <c r="E6332" t="n">
        <v>235</v>
      </c>
      <c r="F6332" s="9" t="n">
        <v>374.81</v>
      </c>
    </row>
    <row r="6333">
      <c r="A6333" t="n">
        <v>557772</v>
      </c>
      <c r="B6333" s="12" t="n">
        <v>40716</v>
      </c>
      <c r="C6333" t="n">
        <v>16458</v>
      </c>
      <c r="D6333" t="n">
        <v>11</v>
      </c>
      <c r="E6333" t="n">
        <v>156</v>
      </c>
      <c r="F6333" s="9" t="n">
        <v>222</v>
      </c>
    </row>
    <row r="6334">
      <c r="A6334" t="n">
        <v>557774</v>
      </c>
      <c r="B6334" s="12" t="n">
        <v>40716</v>
      </c>
      <c r="C6334" t="n">
        <v>13695</v>
      </c>
      <c r="D6334" t="n">
        <v>5</v>
      </c>
      <c r="E6334" t="n">
        <v>38</v>
      </c>
      <c r="F6334" s="9" t="n">
        <v>123.62</v>
      </c>
    </row>
    <row r="6335">
      <c r="A6335" t="n">
        <v>557775</v>
      </c>
      <c r="B6335" s="12" t="n">
        <v>40716</v>
      </c>
      <c r="C6335" t="n">
        <v>16966</v>
      </c>
      <c r="D6335" t="n">
        <v>2</v>
      </c>
      <c r="E6335" t="n">
        <v>144</v>
      </c>
      <c r="F6335" s="9" t="n">
        <v>332.16</v>
      </c>
    </row>
    <row r="6336">
      <c r="A6336" t="n">
        <v>557776</v>
      </c>
      <c r="B6336" s="12" t="n">
        <v>40716</v>
      </c>
      <c r="C6336" t="n">
        <v>14422</v>
      </c>
      <c r="D6336" t="n">
        <v>40</v>
      </c>
      <c r="E6336" t="n">
        <v>366</v>
      </c>
      <c r="F6336" s="9" t="n">
        <v>630.84</v>
      </c>
    </row>
    <row r="6337">
      <c r="A6337" t="n">
        <v>557781</v>
      </c>
      <c r="B6337" s="12" t="n">
        <v>40716</v>
      </c>
      <c r="C6337" t="n">
        <v>17389</v>
      </c>
      <c r="D6337" t="n">
        <v>1</v>
      </c>
      <c r="E6337" t="n">
        <v>42</v>
      </c>
      <c r="F6337" s="9" t="n">
        <v>52.5</v>
      </c>
    </row>
    <row r="6338">
      <c r="A6338" t="n">
        <v>557782</v>
      </c>
      <c r="B6338" s="12" t="n">
        <v>40716</v>
      </c>
      <c r="C6338" t="n">
        <v>14640</v>
      </c>
      <c r="D6338" t="n">
        <v>20</v>
      </c>
      <c r="E6338" t="n">
        <v>112</v>
      </c>
      <c r="F6338" s="9" t="n">
        <v>406.3</v>
      </c>
    </row>
    <row r="6339">
      <c r="A6339" t="n">
        <v>557783</v>
      </c>
      <c r="B6339" s="12" t="n">
        <v>40716</v>
      </c>
      <c r="C6339" t="n">
        <v>12748</v>
      </c>
      <c r="D6339" t="n">
        <v>3</v>
      </c>
      <c r="E6339" t="n">
        <v>4</v>
      </c>
      <c r="F6339" s="9" t="n">
        <v>4.94</v>
      </c>
    </row>
    <row r="6340">
      <c r="A6340" t="n">
        <v>557785</v>
      </c>
      <c r="B6340" s="12" t="n">
        <v>40716</v>
      </c>
      <c r="C6340" t="n">
        <v>14364</v>
      </c>
      <c r="D6340" t="n">
        <v>11</v>
      </c>
      <c r="E6340" t="n">
        <v>257</v>
      </c>
      <c r="F6340" s="9" t="n">
        <v>330.55</v>
      </c>
    </row>
    <row r="6341">
      <c r="A6341" t="n">
        <v>557786</v>
      </c>
      <c r="B6341" s="12" t="n">
        <v>40716</v>
      </c>
      <c r="C6341" t="n">
        <v>15550</v>
      </c>
      <c r="D6341" t="n">
        <v>17</v>
      </c>
      <c r="E6341" t="n">
        <v>62</v>
      </c>
      <c r="F6341" s="9" t="n">
        <v>141.14</v>
      </c>
    </row>
    <row r="6342">
      <c r="A6342" t="n">
        <v>557787</v>
      </c>
      <c r="B6342" s="12" t="n">
        <v>40716</v>
      </c>
      <c r="C6342" t="n">
        <v>15041</v>
      </c>
      <c r="D6342" t="n">
        <v>66</v>
      </c>
      <c r="E6342" t="n">
        <v>103</v>
      </c>
      <c r="F6342" s="9" t="n">
        <v>179.93</v>
      </c>
    </row>
    <row r="6343">
      <c r="A6343" t="n">
        <v>557788</v>
      </c>
      <c r="B6343" s="12" t="n">
        <v>40716</v>
      </c>
      <c r="C6343" t="n">
        <v>14088</v>
      </c>
      <c r="D6343" t="n">
        <v>4</v>
      </c>
      <c r="E6343" t="n">
        <v>7</v>
      </c>
      <c r="F6343" s="9" t="n">
        <v>33.16</v>
      </c>
    </row>
    <row r="6344">
      <c r="A6344" t="n">
        <v>557790</v>
      </c>
      <c r="B6344" s="12" t="n">
        <v>40716</v>
      </c>
      <c r="C6344" t="n">
        <v>14099</v>
      </c>
      <c r="D6344" t="n">
        <v>21</v>
      </c>
      <c r="E6344" t="n">
        <v>191</v>
      </c>
      <c r="F6344" s="9" t="n">
        <v>403.81</v>
      </c>
    </row>
    <row r="6345">
      <c r="A6345" t="n">
        <v>557792</v>
      </c>
      <c r="B6345" s="12" t="n">
        <v>40716</v>
      </c>
      <c r="C6345" t="n">
        <v>16987</v>
      </c>
      <c r="D6345" t="n">
        <v>10</v>
      </c>
      <c r="E6345" t="n">
        <v>39</v>
      </c>
      <c r="F6345" s="9" t="n">
        <v>302.25</v>
      </c>
    </row>
    <row r="6346">
      <c r="A6346" t="n">
        <v>557793</v>
      </c>
      <c r="B6346" s="12" t="n">
        <v>40716</v>
      </c>
      <c r="C6346" t="n">
        <v>14998</v>
      </c>
      <c r="D6346" t="n">
        <v>32</v>
      </c>
      <c r="E6346" t="n">
        <v>153</v>
      </c>
      <c r="F6346" s="9" t="n">
        <v>231.23</v>
      </c>
    </row>
    <row r="6347">
      <c r="A6347" t="n">
        <v>557794</v>
      </c>
      <c r="B6347" s="12" t="n">
        <v>40717</v>
      </c>
      <c r="C6347" t="n">
        <v>16287</v>
      </c>
      <c r="D6347" t="n">
        <v>8</v>
      </c>
      <c r="E6347" t="n">
        <v>298</v>
      </c>
      <c r="F6347" s="9" t="n">
        <v>142.5</v>
      </c>
    </row>
    <row r="6348">
      <c r="A6348" t="n">
        <v>557795</v>
      </c>
      <c r="B6348" s="12" t="n">
        <v>40717</v>
      </c>
      <c r="C6348" t="n">
        <v>13881</v>
      </c>
      <c r="D6348" t="n">
        <v>10</v>
      </c>
      <c r="E6348" t="n">
        <v>822</v>
      </c>
      <c r="F6348" s="9" t="n">
        <v>1064.22</v>
      </c>
    </row>
    <row r="6349">
      <c r="A6349" t="n">
        <v>557796</v>
      </c>
      <c r="B6349" s="12" t="n">
        <v>40717</v>
      </c>
      <c r="C6349" t="n">
        <v>13881</v>
      </c>
      <c r="D6349" t="n">
        <v>2</v>
      </c>
      <c r="E6349" t="n">
        <v>48</v>
      </c>
      <c r="F6349" s="9" t="n">
        <v>202.4</v>
      </c>
    </row>
    <row r="6350">
      <c r="A6350" t="n">
        <v>557797</v>
      </c>
      <c r="B6350" s="12" t="n">
        <v>40717</v>
      </c>
      <c r="C6350" t="n">
        <v>12919</v>
      </c>
      <c r="D6350" t="n">
        <v>10</v>
      </c>
      <c r="E6350" t="n">
        <v>108</v>
      </c>
      <c r="F6350" s="9" t="n">
        <v>206.2</v>
      </c>
    </row>
    <row r="6351">
      <c r="A6351" t="n">
        <v>557798</v>
      </c>
      <c r="B6351" s="12" t="n">
        <v>40717</v>
      </c>
      <c r="C6351" t="n">
        <v>16187</v>
      </c>
      <c r="D6351" t="n">
        <v>47</v>
      </c>
      <c r="E6351" t="n">
        <v>812</v>
      </c>
      <c r="F6351" s="9" t="n">
        <v>910.98</v>
      </c>
    </row>
    <row r="6352">
      <c r="A6352" t="n">
        <v>557799</v>
      </c>
      <c r="B6352" s="12" t="n">
        <v>40717</v>
      </c>
      <c r="C6352" t="n">
        <v>14854</v>
      </c>
      <c r="D6352" t="n">
        <v>44</v>
      </c>
      <c r="E6352" t="n">
        <v>591</v>
      </c>
      <c r="F6352" s="9" t="n">
        <v>707.05</v>
      </c>
    </row>
    <row r="6353">
      <c r="A6353" t="n">
        <v>557800</v>
      </c>
      <c r="B6353" s="12" t="n">
        <v>40717</v>
      </c>
      <c r="C6353" t="n">
        <v>12748</v>
      </c>
      <c r="D6353" t="n">
        <v>1</v>
      </c>
      <c r="E6353" t="n">
        <v>1</v>
      </c>
      <c r="F6353" s="9" t="n">
        <v>7.95</v>
      </c>
    </row>
    <row r="6354">
      <c r="A6354" t="n">
        <v>557801</v>
      </c>
      <c r="B6354" s="12" t="n">
        <v>40717</v>
      </c>
      <c r="C6354" t="n">
        <v>13319</v>
      </c>
      <c r="D6354" t="n">
        <v>29</v>
      </c>
      <c r="E6354" t="n">
        <v>242</v>
      </c>
      <c r="F6354" s="9" t="n">
        <v>573.54</v>
      </c>
    </row>
    <row r="6355">
      <c r="A6355" t="n">
        <v>557802</v>
      </c>
      <c r="B6355" s="12" t="n">
        <v>40717</v>
      </c>
      <c r="C6355" t="n">
        <v>15130</v>
      </c>
      <c r="D6355" t="n">
        <v>22</v>
      </c>
      <c r="E6355" t="n">
        <v>197</v>
      </c>
      <c r="F6355" s="9" t="n">
        <v>330.11</v>
      </c>
    </row>
    <row r="6356">
      <c r="A6356" t="n">
        <v>557804</v>
      </c>
      <c r="B6356" s="12" t="n">
        <v>40717</v>
      </c>
      <c r="C6356" t="n">
        <v>18198</v>
      </c>
      <c r="D6356" t="n">
        <v>11</v>
      </c>
      <c r="E6356" t="n">
        <v>220</v>
      </c>
      <c r="F6356" s="9" t="n">
        <v>311.52</v>
      </c>
    </row>
    <row r="6357">
      <c r="A6357" t="n">
        <v>557805</v>
      </c>
      <c r="B6357" s="12" t="n">
        <v>40717</v>
      </c>
      <c r="C6357" t="n">
        <v>17651</v>
      </c>
      <c r="D6357" t="n">
        <v>22</v>
      </c>
      <c r="E6357" t="n">
        <v>192</v>
      </c>
      <c r="F6357" s="9" t="n">
        <v>344.1</v>
      </c>
    </row>
    <row r="6358">
      <c r="A6358" t="n">
        <v>557846</v>
      </c>
      <c r="B6358" s="12" t="n">
        <v>40717</v>
      </c>
      <c r="C6358" t="n">
        <v>17365</v>
      </c>
      <c r="D6358" t="n">
        <v>43</v>
      </c>
      <c r="E6358" t="n">
        <v>530</v>
      </c>
      <c r="F6358" s="9" t="n">
        <v>443.82</v>
      </c>
    </row>
    <row r="6359">
      <c r="A6359" t="n">
        <v>557848</v>
      </c>
      <c r="B6359" s="12" t="n">
        <v>40717</v>
      </c>
      <c r="C6359" t="n">
        <v>15220</v>
      </c>
      <c r="D6359" t="n">
        <v>5</v>
      </c>
      <c r="E6359" t="n">
        <v>78</v>
      </c>
      <c r="F6359" s="9" t="n">
        <v>88.62</v>
      </c>
    </row>
    <row r="6360">
      <c r="A6360" t="n">
        <v>557849</v>
      </c>
      <c r="B6360" s="12" t="n">
        <v>40717</v>
      </c>
      <c r="C6360" t="n">
        <v>17613</v>
      </c>
      <c r="D6360" t="n">
        <v>15</v>
      </c>
      <c r="E6360" t="n">
        <v>145</v>
      </c>
      <c r="F6360" s="9" t="n">
        <v>308.35</v>
      </c>
    </row>
    <row r="6361">
      <c r="A6361" t="n">
        <v>557852</v>
      </c>
      <c r="B6361" s="12" t="n">
        <v>40717</v>
      </c>
      <c r="C6361" t="n">
        <v>15384</v>
      </c>
      <c r="D6361" t="n">
        <v>21</v>
      </c>
      <c r="E6361" t="n">
        <v>348</v>
      </c>
      <c r="F6361" s="9" t="n">
        <v>338.84</v>
      </c>
    </row>
    <row r="6362">
      <c r="A6362" t="n">
        <v>557853</v>
      </c>
      <c r="B6362" s="12" t="n">
        <v>40717</v>
      </c>
      <c r="C6362" t="n">
        <v>16258</v>
      </c>
      <c r="D6362" t="n">
        <v>21</v>
      </c>
      <c r="E6362" t="n">
        <v>434</v>
      </c>
      <c r="F6362" s="9" t="n">
        <v>801</v>
      </c>
    </row>
    <row r="6363">
      <c r="A6363" t="n">
        <v>557854</v>
      </c>
      <c r="B6363" s="12" t="n">
        <v>40717</v>
      </c>
      <c r="C6363" t="n">
        <v>13268</v>
      </c>
      <c r="D6363" t="n">
        <v>43</v>
      </c>
      <c r="E6363" t="n">
        <v>297</v>
      </c>
      <c r="F6363" s="9" t="n">
        <v>307.47</v>
      </c>
    </row>
    <row r="6364">
      <c r="A6364" t="n">
        <v>557855</v>
      </c>
      <c r="B6364" s="12" t="n">
        <v>40717</v>
      </c>
      <c r="C6364" t="n">
        <v>16806</v>
      </c>
      <c r="D6364" t="n">
        <v>20</v>
      </c>
      <c r="E6364" t="n">
        <v>69</v>
      </c>
      <c r="F6364" s="9" t="n">
        <v>127.19</v>
      </c>
    </row>
    <row r="6365">
      <c r="A6365" t="n">
        <v>557856</v>
      </c>
      <c r="B6365" s="12" t="n">
        <v>40717</v>
      </c>
      <c r="C6365" t="n">
        <v>16647</v>
      </c>
      <c r="D6365" t="n">
        <v>5</v>
      </c>
      <c r="E6365" t="n">
        <v>81</v>
      </c>
      <c r="F6365" s="9" t="n">
        <v>86.31</v>
      </c>
    </row>
    <row r="6366">
      <c r="A6366" t="n">
        <v>557857</v>
      </c>
      <c r="B6366" s="12" t="n">
        <v>40717</v>
      </c>
      <c r="C6366" t="n">
        <v>17370</v>
      </c>
      <c r="D6366" t="n">
        <v>8</v>
      </c>
      <c r="E6366" t="n">
        <v>78</v>
      </c>
      <c r="F6366" s="9" t="n">
        <v>110.7</v>
      </c>
    </row>
    <row r="6367">
      <c r="A6367" t="n">
        <v>557858</v>
      </c>
      <c r="B6367" s="12" t="n">
        <v>40717</v>
      </c>
      <c r="C6367" t="n">
        <v>14159</v>
      </c>
      <c r="D6367" t="n">
        <v>81</v>
      </c>
      <c r="E6367" t="n">
        <v>288</v>
      </c>
      <c r="F6367" s="9" t="n">
        <v>311.23</v>
      </c>
    </row>
    <row r="6368">
      <c r="A6368" t="n">
        <v>557859</v>
      </c>
      <c r="B6368" s="12" t="n">
        <v>40717</v>
      </c>
      <c r="C6368" t="n">
        <v>17709</v>
      </c>
      <c r="D6368" t="n">
        <v>7</v>
      </c>
      <c r="E6368" t="n">
        <v>17</v>
      </c>
      <c r="F6368" s="9" t="n">
        <v>137.45</v>
      </c>
    </row>
    <row r="6369">
      <c r="A6369" t="n">
        <v>557860</v>
      </c>
      <c r="B6369" s="12" t="n">
        <v>40717</v>
      </c>
      <c r="C6369" t="n">
        <v>17630</v>
      </c>
      <c r="D6369" t="n">
        <v>7</v>
      </c>
      <c r="E6369" t="n">
        <v>46</v>
      </c>
      <c r="F6369" s="9" t="n">
        <v>168.1</v>
      </c>
    </row>
    <row r="6370">
      <c r="A6370" t="n">
        <v>557861</v>
      </c>
      <c r="B6370" s="12" t="n">
        <v>40717</v>
      </c>
      <c r="C6370" t="n">
        <v>13437</v>
      </c>
      <c r="D6370" t="n">
        <v>13</v>
      </c>
      <c r="E6370" t="n">
        <v>111</v>
      </c>
      <c r="F6370" s="9" t="n">
        <v>220.83</v>
      </c>
    </row>
    <row r="6371">
      <c r="A6371" t="n">
        <v>557864</v>
      </c>
      <c r="B6371" s="12" t="n">
        <v>40717</v>
      </c>
      <c r="C6371" t="n">
        <v>15253</v>
      </c>
      <c r="D6371" t="n">
        <v>12</v>
      </c>
      <c r="E6371" t="n">
        <v>211</v>
      </c>
      <c r="F6371" s="9" t="n">
        <v>173.85</v>
      </c>
    </row>
    <row r="6372">
      <c r="A6372" t="n">
        <v>557869</v>
      </c>
      <c r="B6372" s="12" t="n">
        <v>40717</v>
      </c>
      <c r="C6372" t="n">
        <v>17961</v>
      </c>
      <c r="D6372" t="n">
        <v>3</v>
      </c>
      <c r="E6372" t="n">
        <v>4</v>
      </c>
      <c r="F6372" s="9" t="n">
        <v>6.9</v>
      </c>
    </row>
    <row r="6373">
      <c r="A6373" t="n">
        <v>557870</v>
      </c>
      <c r="B6373" s="12" t="n">
        <v>40717</v>
      </c>
      <c r="C6373" t="n">
        <v>14404</v>
      </c>
      <c r="D6373" t="n">
        <v>21</v>
      </c>
      <c r="E6373" t="n">
        <v>312</v>
      </c>
      <c r="F6373" s="9" t="n">
        <v>314.7</v>
      </c>
    </row>
    <row r="6374">
      <c r="A6374" t="n">
        <v>557871</v>
      </c>
      <c r="B6374" s="12" t="n">
        <v>40717</v>
      </c>
      <c r="C6374" t="n">
        <v>13458</v>
      </c>
      <c r="D6374" t="n">
        <v>13</v>
      </c>
      <c r="E6374" t="n">
        <v>130</v>
      </c>
      <c r="F6374" s="9" t="n">
        <v>300.78</v>
      </c>
    </row>
    <row r="6375">
      <c r="A6375" t="n">
        <v>557873</v>
      </c>
      <c r="B6375" s="12" t="n">
        <v>40717</v>
      </c>
      <c r="C6375" t="n">
        <v>17659</v>
      </c>
      <c r="D6375" t="n">
        <v>1</v>
      </c>
      <c r="E6375" t="n">
        <v>3</v>
      </c>
      <c r="F6375" s="9" t="n">
        <v>14.85</v>
      </c>
    </row>
    <row r="6376">
      <c r="A6376" t="n">
        <v>557875</v>
      </c>
      <c r="B6376" s="12" t="n">
        <v>40717</v>
      </c>
      <c r="C6376" t="n">
        <v>13300</v>
      </c>
      <c r="D6376" t="n">
        <v>20</v>
      </c>
      <c r="E6376" t="n">
        <v>203</v>
      </c>
      <c r="F6376" s="9" t="n">
        <v>371.89</v>
      </c>
    </row>
    <row r="6377">
      <c r="A6377" t="n">
        <v>557877</v>
      </c>
      <c r="B6377" s="12" t="n">
        <v>40717</v>
      </c>
      <c r="C6377" t="n">
        <v>15379</v>
      </c>
      <c r="D6377" t="n">
        <v>8</v>
      </c>
      <c r="E6377" t="n">
        <v>38</v>
      </c>
      <c r="F6377" s="9" t="n">
        <v>130.8</v>
      </c>
    </row>
    <row r="6378">
      <c r="A6378" t="n">
        <v>557878</v>
      </c>
      <c r="B6378" s="12" t="n">
        <v>40717</v>
      </c>
      <c r="C6378" t="n">
        <v>16940</v>
      </c>
      <c r="D6378" t="n">
        <v>103</v>
      </c>
      <c r="E6378" t="n">
        <v>687</v>
      </c>
      <c r="F6378" s="9" t="n">
        <v>1110.68</v>
      </c>
    </row>
    <row r="6379">
      <c r="A6379" t="n">
        <v>557881</v>
      </c>
      <c r="B6379" s="12" t="n">
        <v>40717</v>
      </c>
      <c r="C6379" t="n">
        <v>14401</v>
      </c>
      <c r="D6379" t="n">
        <v>12</v>
      </c>
      <c r="E6379" t="n">
        <v>360</v>
      </c>
      <c r="F6379" s="9" t="n">
        <v>302.16</v>
      </c>
    </row>
    <row r="6380">
      <c r="A6380" t="n">
        <v>557884</v>
      </c>
      <c r="B6380" s="12" t="n">
        <v>40717</v>
      </c>
      <c r="C6380" t="n">
        <v>17759</v>
      </c>
      <c r="D6380" t="n">
        <v>15</v>
      </c>
      <c r="E6380" t="n">
        <v>71</v>
      </c>
      <c r="F6380" s="9" t="n">
        <v>143.95</v>
      </c>
    </row>
    <row r="6381">
      <c r="A6381" t="n">
        <v>557886</v>
      </c>
      <c r="B6381" s="12" t="n">
        <v>40717</v>
      </c>
      <c r="C6381" t="n">
        <v>17799</v>
      </c>
      <c r="D6381" t="n">
        <v>78</v>
      </c>
      <c r="E6381" t="n">
        <v>231</v>
      </c>
      <c r="F6381" s="9" t="n">
        <v>565.21</v>
      </c>
    </row>
    <row r="6382">
      <c r="A6382" t="n">
        <v>557887</v>
      </c>
      <c r="B6382" s="12" t="n">
        <v>40717</v>
      </c>
      <c r="C6382" t="n">
        <v>17759</v>
      </c>
      <c r="D6382" t="n">
        <v>2</v>
      </c>
      <c r="E6382" t="n">
        <v>5</v>
      </c>
      <c r="F6382" s="9" t="n">
        <v>21.95</v>
      </c>
    </row>
    <row r="6383">
      <c r="A6383" t="n">
        <v>557888</v>
      </c>
      <c r="B6383" s="12" t="n">
        <v>40717</v>
      </c>
      <c r="C6383" t="n">
        <v>14656</v>
      </c>
      <c r="D6383" t="n">
        <v>51</v>
      </c>
      <c r="E6383" t="n">
        <v>80</v>
      </c>
      <c r="F6383" s="9" t="n">
        <v>157.94</v>
      </c>
    </row>
    <row r="6384">
      <c r="A6384" t="n">
        <v>557891</v>
      </c>
      <c r="B6384" s="12" t="n">
        <v>40717</v>
      </c>
      <c r="C6384" t="n">
        <v>17652</v>
      </c>
      <c r="D6384" t="n">
        <v>40</v>
      </c>
      <c r="E6384" t="n">
        <v>437</v>
      </c>
      <c r="F6384" s="9" t="n">
        <v>720.03</v>
      </c>
    </row>
    <row r="6385">
      <c r="A6385" t="n">
        <v>557892</v>
      </c>
      <c r="B6385" s="12" t="n">
        <v>40717</v>
      </c>
      <c r="C6385" t="n">
        <v>14534</v>
      </c>
      <c r="D6385" t="n">
        <v>63</v>
      </c>
      <c r="E6385" t="n">
        <v>197</v>
      </c>
      <c r="F6385" s="9" t="n">
        <v>419.19</v>
      </c>
    </row>
    <row r="6386">
      <c r="A6386" t="n">
        <v>557893</v>
      </c>
      <c r="B6386" s="12" t="n">
        <v>40717</v>
      </c>
      <c r="C6386" t="n">
        <v>15228</v>
      </c>
      <c r="D6386" t="n">
        <v>11</v>
      </c>
      <c r="E6386" t="n">
        <v>268</v>
      </c>
      <c r="F6386" s="9" t="n">
        <v>348.6</v>
      </c>
    </row>
    <row r="6387">
      <c r="A6387" t="n">
        <v>557894</v>
      </c>
      <c r="B6387" s="12" t="n">
        <v>40717</v>
      </c>
      <c r="C6387" t="n">
        <v>14818</v>
      </c>
      <c r="D6387" t="n">
        <v>12</v>
      </c>
      <c r="E6387" t="n">
        <v>171</v>
      </c>
      <c r="F6387" s="9" t="n">
        <v>291.38</v>
      </c>
    </row>
    <row r="6388">
      <c r="A6388" t="n">
        <v>557896</v>
      </c>
      <c r="B6388" s="12" t="n">
        <v>40717</v>
      </c>
      <c r="C6388" t="n">
        <v>17611</v>
      </c>
      <c r="D6388" t="n">
        <v>20</v>
      </c>
      <c r="E6388" t="n">
        <v>43</v>
      </c>
      <c r="F6388" s="9" t="n">
        <v>114.88</v>
      </c>
    </row>
    <row r="6389">
      <c r="A6389" t="n">
        <v>557897</v>
      </c>
      <c r="B6389" s="12" t="n">
        <v>40717</v>
      </c>
      <c r="C6389" t="n">
        <v>13881</v>
      </c>
      <c r="D6389" t="n">
        <v>19</v>
      </c>
      <c r="E6389" t="n">
        <v>189</v>
      </c>
      <c r="F6389" s="9" t="n">
        <v>382.25</v>
      </c>
    </row>
    <row r="6390">
      <c r="A6390" t="n">
        <v>557898</v>
      </c>
      <c r="B6390" s="12" t="n">
        <v>40717</v>
      </c>
      <c r="C6390" t="n">
        <v>17314</v>
      </c>
      <c r="D6390" t="n">
        <v>24</v>
      </c>
      <c r="E6390" t="n">
        <v>509</v>
      </c>
      <c r="F6390" s="9" t="n">
        <v>517.05</v>
      </c>
    </row>
    <row r="6391">
      <c r="A6391" t="n">
        <v>557900</v>
      </c>
      <c r="B6391" s="12" t="n">
        <v>40717</v>
      </c>
      <c r="C6391" t="n">
        <v>13098</v>
      </c>
      <c r="D6391" t="n">
        <v>22</v>
      </c>
      <c r="E6391" t="n">
        <v>323</v>
      </c>
      <c r="F6391" s="9" t="n">
        <v>617.7</v>
      </c>
    </row>
    <row r="6392">
      <c r="A6392" t="n">
        <v>557933</v>
      </c>
      <c r="B6392" s="12" t="n">
        <v>40717</v>
      </c>
      <c r="C6392" t="n">
        <v>13014</v>
      </c>
      <c r="D6392" t="n">
        <v>16</v>
      </c>
      <c r="E6392" t="n">
        <v>133</v>
      </c>
      <c r="F6392" s="9" t="n">
        <v>460.75</v>
      </c>
    </row>
    <row r="6393">
      <c r="A6393" t="n">
        <v>557935</v>
      </c>
      <c r="B6393" s="12" t="n">
        <v>40717</v>
      </c>
      <c r="C6393" t="n">
        <v>13929</v>
      </c>
      <c r="D6393" t="n">
        <v>7</v>
      </c>
      <c r="E6393" t="n">
        <v>100</v>
      </c>
      <c r="F6393" s="9" t="n">
        <v>429.8</v>
      </c>
    </row>
    <row r="6394">
      <c r="A6394" t="n">
        <v>557940</v>
      </c>
      <c r="B6394" s="12" t="n">
        <v>40717</v>
      </c>
      <c r="C6394" t="n">
        <v>18017</v>
      </c>
      <c r="D6394" t="n">
        <v>1</v>
      </c>
      <c r="E6394" t="n">
        <v>100</v>
      </c>
      <c r="F6394" s="9" t="n">
        <v>179</v>
      </c>
    </row>
    <row r="6395">
      <c r="A6395" t="n">
        <v>557942</v>
      </c>
      <c r="B6395" s="12" t="n">
        <v>40717</v>
      </c>
      <c r="C6395" t="n">
        <v>13725</v>
      </c>
      <c r="D6395" t="n">
        <v>7</v>
      </c>
      <c r="E6395" t="n">
        <v>28</v>
      </c>
      <c r="F6395" s="9" t="n">
        <v>114.1</v>
      </c>
    </row>
    <row r="6396">
      <c r="A6396" t="n">
        <v>557948</v>
      </c>
      <c r="B6396" s="12" t="n">
        <v>40717</v>
      </c>
      <c r="C6396" t="n">
        <v>13937</v>
      </c>
      <c r="D6396" t="n">
        <v>9</v>
      </c>
      <c r="E6396" t="n">
        <v>123</v>
      </c>
      <c r="F6396" s="9" t="n">
        <v>158.85</v>
      </c>
    </row>
    <row r="6397">
      <c r="A6397" t="n">
        <v>557949</v>
      </c>
      <c r="B6397" s="12" t="n">
        <v>40717</v>
      </c>
      <c r="C6397" t="n">
        <v>15530</v>
      </c>
      <c r="D6397" t="n">
        <v>24</v>
      </c>
      <c r="E6397" t="n">
        <v>293</v>
      </c>
      <c r="F6397" s="9" t="n">
        <v>437.75</v>
      </c>
    </row>
    <row r="6398">
      <c r="A6398" t="n">
        <v>557950</v>
      </c>
      <c r="B6398" s="12" t="n">
        <v>40717</v>
      </c>
      <c r="C6398" t="n">
        <v>17848</v>
      </c>
      <c r="D6398" t="n">
        <v>16</v>
      </c>
      <c r="E6398" t="n">
        <v>41</v>
      </c>
      <c r="F6398" s="9" t="n">
        <v>144.56</v>
      </c>
    </row>
    <row r="6399">
      <c r="A6399" t="n">
        <v>557951</v>
      </c>
      <c r="B6399" s="12" t="n">
        <v>40717</v>
      </c>
      <c r="C6399" t="n">
        <v>14825</v>
      </c>
      <c r="D6399" t="n">
        <v>10</v>
      </c>
      <c r="E6399" t="n">
        <v>83</v>
      </c>
      <c r="F6399" s="9" t="n">
        <v>181.45</v>
      </c>
    </row>
    <row r="6400">
      <c r="A6400" t="n">
        <v>557952</v>
      </c>
      <c r="B6400" s="12" t="n">
        <v>40717</v>
      </c>
      <c r="C6400" t="n">
        <v>14584</v>
      </c>
      <c r="D6400" t="n">
        <v>14</v>
      </c>
      <c r="E6400" t="n">
        <v>82</v>
      </c>
      <c r="F6400" s="9" t="n">
        <v>213.45</v>
      </c>
    </row>
    <row r="6401">
      <c r="A6401" t="n">
        <v>557953</v>
      </c>
      <c r="B6401" s="12" t="n">
        <v>40717</v>
      </c>
      <c r="C6401" t="n">
        <v>12748</v>
      </c>
      <c r="D6401" t="n">
        <v>6</v>
      </c>
      <c r="E6401" t="n">
        <v>40</v>
      </c>
      <c r="F6401" s="9" t="n">
        <v>35.01</v>
      </c>
    </row>
    <row r="6402">
      <c r="A6402" t="n">
        <v>557954</v>
      </c>
      <c r="B6402" s="12" t="n">
        <v>40717</v>
      </c>
      <c r="C6402" t="n">
        <v>15023</v>
      </c>
      <c r="D6402" t="n">
        <v>67</v>
      </c>
      <c r="E6402" t="n">
        <v>257</v>
      </c>
      <c r="F6402" s="9" t="n">
        <v>817.83</v>
      </c>
    </row>
    <row r="6403">
      <c r="A6403" t="n">
        <v>557955</v>
      </c>
      <c r="B6403" s="12" t="n">
        <v>40717</v>
      </c>
      <c r="C6403" t="n">
        <v>16175</v>
      </c>
      <c r="D6403" t="n">
        <v>14</v>
      </c>
      <c r="E6403" t="n">
        <v>149</v>
      </c>
      <c r="F6403" s="9" t="n">
        <v>269.91</v>
      </c>
    </row>
    <row r="6404">
      <c r="A6404" t="n">
        <v>557956</v>
      </c>
      <c r="B6404" s="12" t="n">
        <v>40717</v>
      </c>
      <c r="C6404" t="n">
        <v>18283</v>
      </c>
      <c r="D6404" t="n">
        <v>76</v>
      </c>
      <c r="E6404" t="n">
        <v>146</v>
      </c>
      <c r="F6404" s="9" t="n">
        <v>192.8</v>
      </c>
    </row>
    <row r="6405">
      <c r="A6405" t="n">
        <v>557957</v>
      </c>
      <c r="B6405" s="12" t="n">
        <v>40717</v>
      </c>
      <c r="C6405" t="n">
        <v>13969</v>
      </c>
      <c r="D6405" t="n">
        <v>50</v>
      </c>
      <c r="E6405" t="n">
        <v>253</v>
      </c>
      <c r="F6405" s="9" t="n">
        <v>551.72</v>
      </c>
    </row>
    <row r="6406">
      <c r="A6406" t="n">
        <v>557958</v>
      </c>
      <c r="B6406" s="12" t="n">
        <v>40717</v>
      </c>
      <c r="C6406" t="n">
        <v>16161</v>
      </c>
      <c r="D6406" t="n">
        <v>20</v>
      </c>
      <c r="E6406" t="n">
        <v>166</v>
      </c>
      <c r="F6406" s="9" t="n">
        <v>305.7</v>
      </c>
    </row>
    <row r="6407">
      <c r="A6407" t="n">
        <v>557959</v>
      </c>
      <c r="B6407" s="12" t="n">
        <v>40717</v>
      </c>
      <c r="C6407" t="n">
        <v>17351</v>
      </c>
      <c r="D6407" t="n">
        <v>16</v>
      </c>
      <c r="E6407" t="n">
        <v>64</v>
      </c>
      <c r="F6407" s="9" t="n">
        <v>228.7</v>
      </c>
    </row>
    <row r="6408">
      <c r="A6408" t="n">
        <v>557960</v>
      </c>
      <c r="B6408" s="12" t="n">
        <v>40717</v>
      </c>
      <c r="C6408" t="n">
        <v>15453</v>
      </c>
      <c r="D6408" t="n">
        <v>35</v>
      </c>
      <c r="E6408" t="n">
        <v>84</v>
      </c>
      <c r="F6408" s="9" t="n">
        <v>145.04</v>
      </c>
    </row>
    <row r="6409">
      <c r="A6409" t="n">
        <v>557961</v>
      </c>
      <c r="B6409" s="12" t="n">
        <v>40718</v>
      </c>
      <c r="C6409" t="n">
        <v>18257</v>
      </c>
      <c r="D6409" t="n">
        <v>10</v>
      </c>
      <c r="E6409" t="n">
        <v>92</v>
      </c>
      <c r="F6409" s="9" t="n">
        <v>214.4</v>
      </c>
    </row>
    <row r="6410">
      <c r="A6410" t="n">
        <v>557962</v>
      </c>
      <c r="B6410" s="12" t="n">
        <v>40718</v>
      </c>
      <c r="C6410" t="n">
        <v>13709</v>
      </c>
      <c r="D6410" t="n">
        <v>34</v>
      </c>
      <c r="E6410" t="n">
        <v>465</v>
      </c>
      <c r="F6410" s="9" t="n">
        <v>736.78</v>
      </c>
    </row>
    <row r="6411">
      <c r="A6411" t="n">
        <v>557963</v>
      </c>
      <c r="B6411" s="12" t="n">
        <v>40718</v>
      </c>
      <c r="C6411" t="n">
        <v>13709</v>
      </c>
      <c r="D6411" t="n">
        <v>19</v>
      </c>
      <c r="E6411" t="n">
        <v>162</v>
      </c>
      <c r="F6411" s="9" t="n">
        <v>327.6</v>
      </c>
    </row>
    <row r="6412">
      <c r="A6412" t="n">
        <v>557964</v>
      </c>
      <c r="B6412" s="12" t="n">
        <v>40718</v>
      </c>
      <c r="C6412" t="n">
        <v>15498</v>
      </c>
      <c r="D6412" t="n">
        <v>10</v>
      </c>
      <c r="E6412" t="n">
        <v>165</v>
      </c>
      <c r="F6412" s="9" t="n">
        <v>272.26</v>
      </c>
    </row>
    <row r="6413">
      <c r="A6413" t="n">
        <v>557966</v>
      </c>
      <c r="B6413" s="12" t="n">
        <v>40718</v>
      </c>
      <c r="C6413" t="n">
        <v>15187</v>
      </c>
      <c r="D6413" t="n">
        <v>3</v>
      </c>
      <c r="E6413" t="n">
        <v>128</v>
      </c>
      <c r="F6413" s="9" t="n">
        <v>607.2</v>
      </c>
    </row>
    <row r="6414">
      <c r="A6414" t="n">
        <v>557967</v>
      </c>
      <c r="B6414" s="12" t="n">
        <v>40718</v>
      </c>
      <c r="C6414" t="n">
        <v>17704</v>
      </c>
      <c r="D6414" t="n">
        <v>15</v>
      </c>
      <c r="E6414" t="n">
        <v>168</v>
      </c>
      <c r="F6414" s="9" t="n">
        <v>497.9</v>
      </c>
    </row>
    <row r="6415">
      <c r="A6415" t="n">
        <v>557968</v>
      </c>
      <c r="B6415" s="12" t="n">
        <v>40718</v>
      </c>
      <c r="C6415" t="n">
        <v>17061</v>
      </c>
      <c r="D6415" t="n">
        <v>13</v>
      </c>
      <c r="E6415" t="n">
        <v>168</v>
      </c>
      <c r="F6415" s="9" t="n">
        <v>671.9</v>
      </c>
    </row>
    <row r="6416">
      <c r="A6416" t="n">
        <v>557969</v>
      </c>
      <c r="B6416" s="12" t="n">
        <v>40718</v>
      </c>
      <c r="C6416" t="n">
        <v>13856</v>
      </c>
      <c r="D6416" t="n">
        <v>4</v>
      </c>
      <c r="E6416" t="n">
        <v>230</v>
      </c>
      <c r="F6416" s="9" t="n">
        <v>169.5</v>
      </c>
    </row>
    <row r="6417">
      <c r="A6417" t="n">
        <v>557970</v>
      </c>
      <c r="B6417" s="12" t="n">
        <v>40718</v>
      </c>
      <c r="C6417" t="n">
        <v>16915</v>
      </c>
      <c r="D6417" t="n">
        <v>3</v>
      </c>
      <c r="E6417" t="n">
        <v>6</v>
      </c>
      <c r="F6417" s="9" t="n">
        <v>41.9</v>
      </c>
    </row>
    <row r="6418">
      <c r="A6418" t="n">
        <v>557973</v>
      </c>
      <c r="B6418" s="12" t="n">
        <v>40718</v>
      </c>
      <c r="C6418" t="n">
        <v>12955</v>
      </c>
      <c r="D6418" t="n">
        <v>15</v>
      </c>
      <c r="E6418" t="n">
        <v>204</v>
      </c>
      <c r="F6418" s="9" t="n">
        <v>293.96</v>
      </c>
    </row>
    <row r="6419">
      <c r="A6419" t="n">
        <v>557974</v>
      </c>
      <c r="B6419" s="12" t="n">
        <v>40718</v>
      </c>
      <c r="C6419" t="n">
        <v>14541</v>
      </c>
      <c r="D6419" t="n">
        <v>7</v>
      </c>
      <c r="E6419" t="n">
        <v>100</v>
      </c>
      <c r="F6419" s="9" t="n">
        <v>301.9</v>
      </c>
    </row>
    <row r="6420">
      <c r="A6420" t="n">
        <v>557975</v>
      </c>
      <c r="B6420" s="12" t="n">
        <v>40718</v>
      </c>
      <c r="C6420" t="n">
        <v>15981</v>
      </c>
      <c r="D6420" t="n">
        <v>15</v>
      </c>
      <c r="E6420" t="n">
        <v>244</v>
      </c>
      <c r="F6420" s="9" t="n">
        <v>438.8</v>
      </c>
    </row>
    <row r="6421">
      <c r="A6421" t="n">
        <v>557976</v>
      </c>
      <c r="B6421" s="12" t="n">
        <v>40718</v>
      </c>
      <c r="C6421" t="n">
        <v>18118</v>
      </c>
      <c r="D6421" t="n">
        <v>18</v>
      </c>
      <c r="E6421" t="n">
        <v>129</v>
      </c>
      <c r="F6421" s="9" t="n">
        <v>158.99</v>
      </c>
    </row>
    <row r="6422">
      <c r="A6422" t="n">
        <v>557995</v>
      </c>
      <c r="B6422" s="12" t="n">
        <v>40718</v>
      </c>
      <c r="C6422" t="n">
        <v>17979</v>
      </c>
      <c r="D6422" t="n">
        <v>38</v>
      </c>
      <c r="E6422" t="n">
        <v>193</v>
      </c>
      <c r="F6422" s="9" t="n">
        <v>262.87</v>
      </c>
    </row>
    <row r="6423">
      <c r="A6423" t="n">
        <v>558006</v>
      </c>
      <c r="B6423" s="12" t="n">
        <v>40718</v>
      </c>
      <c r="C6423" t="n">
        <v>16626</v>
      </c>
      <c r="D6423" t="n">
        <v>1</v>
      </c>
      <c r="E6423" t="n">
        <v>3</v>
      </c>
      <c r="F6423" s="9" t="n">
        <v>119.85</v>
      </c>
    </row>
    <row r="6424">
      <c r="A6424" t="n">
        <v>558027</v>
      </c>
      <c r="B6424" s="12" t="n">
        <v>40718</v>
      </c>
      <c r="C6424" t="n">
        <v>14032</v>
      </c>
      <c r="D6424" t="n">
        <v>13</v>
      </c>
      <c r="E6424" t="n">
        <v>236</v>
      </c>
      <c r="F6424" s="9" t="n">
        <v>309.8</v>
      </c>
    </row>
    <row r="6425">
      <c r="A6425" t="n">
        <v>558028</v>
      </c>
      <c r="B6425" s="12" t="n">
        <v>40718</v>
      </c>
      <c r="C6425" t="n">
        <v>15128</v>
      </c>
      <c r="D6425" t="n">
        <v>27</v>
      </c>
      <c r="E6425" t="n">
        <v>385</v>
      </c>
      <c r="F6425" s="9" t="n">
        <v>374.4</v>
      </c>
    </row>
    <row r="6426">
      <c r="A6426" t="n">
        <v>558030</v>
      </c>
      <c r="B6426" s="12" t="n">
        <v>40718</v>
      </c>
      <c r="C6426" t="n">
        <v>16419</v>
      </c>
      <c r="D6426" t="n">
        <v>8</v>
      </c>
      <c r="E6426" t="n">
        <v>61</v>
      </c>
      <c r="F6426" s="9" t="n">
        <v>170.51</v>
      </c>
    </row>
    <row r="6427">
      <c r="A6427" t="n">
        <v>558031</v>
      </c>
      <c r="B6427" s="12" t="n">
        <v>40718</v>
      </c>
      <c r="C6427" t="n">
        <v>14180</v>
      </c>
      <c r="D6427" t="n">
        <v>9</v>
      </c>
      <c r="E6427" t="n">
        <v>37</v>
      </c>
      <c r="F6427" s="9" t="n">
        <v>168.55</v>
      </c>
    </row>
    <row r="6428">
      <c r="A6428" t="n">
        <v>558035</v>
      </c>
      <c r="B6428" s="12" t="n">
        <v>40718</v>
      </c>
      <c r="C6428" t="n">
        <v>15258</v>
      </c>
      <c r="D6428" t="n">
        <v>18</v>
      </c>
      <c r="E6428" t="n">
        <v>64</v>
      </c>
      <c r="F6428" s="9" t="n">
        <v>307.5</v>
      </c>
    </row>
    <row r="6429">
      <c r="A6429" t="n">
        <v>558038</v>
      </c>
      <c r="B6429" s="12" t="n">
        <v>40718</v>
      </c>
      <c r="C6429" t="n">
        <v>18219</v>
      </c>
      <c r="D6429" t="n">
        <v>11</v>
      </c>
      <c r="E6429" t="n">
        <v>88</v>
      </c>
      <c r="F6429" s="9" t="n">
        <v>200.47</v>
      </c>
    </row>
    <row r="6430">
      <c r="A6430" t="n">
        <v>558039</v>
      </c>
      <c r="B6430" s="12" t="n">
        <v>40718</v>
      </c>
      <c r="C6430" t="n">
        <v>18219</v>
      </c>
      <c r="D6430" t="n">
        <v>4</v>
      </c>
      <c r="E6430" t="n">
        <v>38</v>
      </c>
      <c r="F6430" s="9" t="n">
        <v>68.5</v>
      </c>
    </row>
    <row r="6431">
      <c r="A6431" t="n">
        <v>558040</v>
      </c>
      <c r="B6431" s="12" t="n">
        <v>40718</v>
      </c>
      <c r="C6431" t="n">
        <v>14309</v>
      </c>
      <c r="D6431" t="n">
        <v>9</v>
      </c>
      <c r="E6431" t="n">
        <v>142</v>
      </c>
      <c r="F6431" s="9" t="n">
        <v>177.46</v>
      </c>
    </row>
    <row r="6432">
      <c r="A6432" t="n">
        <v>558042</v>
      </c>
      <c r="B6432" s="12" t="n">
        <v>40718</v>
      </c>
      <c r="C6432" t="n">
        <v>13870</v>
      </c>
      <c r="D6432" t="n">
        <v>16</v>
      </c>
      <c r="E6432" t="n">
        <v>125</v>
      </c>
      <c r="F6432" s="9" t="n">
        <v>241.47</v>
      </c>
    </row>
    <row r="6433">
      <c r="A6433" t="n">
        <v>558043</v>
      </c>
      <c r="B6433" s="12" t="n">
        <v>40718</v>
      </c>
      <c r="C6433" t="n">
        <v>13425</v>
      </c>
      <c r="D6433" t="n">
        <v>27</v>
      </c>
      <c r="E6433" t="n">
        <v>520</v>
      </c>
      <c r="F6433" s="9" t="n">
        <v>773.08</v>
      </c>
    </row>
    <row r="6434">
      <c r="A6434" t="n">
        <v>558044</v>
      </c>
      <c r="B6434" s="12" t="n">
        <v>40718</v>
      </c>
      <c r="C6434" t="n">
        <v>13870</v>
      </c>
      <c r="D6434" t="n">
        <v>5</v>
      </c>
      <c r="E6434" t="n">
        <v>34</v>
      </c>
      <c r="F6434" s="9" t="n">
        <v>112.5</v>
      </c>
    </row>
    <row r="6435">
      <c r="A6435" t="n">
        <v>558049</v>
      </c>
      <c r="B6435" s="12" t="n">
        <v>40718</v>
      </c>
      <c r="C6435" t="n">
        <v>15850</v>
      </c>
      <c r="D6435" t="n">
        <v>44</v>
      </c>
      <c r="E6435" t="n">
        <v>239</v>
      </c>
      <c r="F6435" s="9" t="n">
        <v>116.16</v>
      </c>
    </row>
    <row r="6436">
      <c r="A6436" t="n">
        <v>558053</v>
      </c>
      <c r="B6436" s="12" t="n">
        <v>40718</v>
      </c>
      <c r="C6436" t="n">
        <v>15027</v>
      </c>
      <c r="D6436" t="n">
        <v>17</v>
      </c>
      <c r="E6436" t="n">
        <v>119</v>
      </c>
      <c r="F6436" s="9" t="n">
        <v>312.85</v>
      </c>
    </row>
    <row r="6437">
      <c r="A6437" t="n">
        <v>558054</v>
      </c>
      <c r="B6437" s="12" t="n">
        <v>40718</v>
      </c>
      <c r="C6437" t="n">
        <v>12971</v>
      </c>
      <c r="D6437" t="n">
        <v>3</v>
      </c>
      <c r="E6437" t="n">
        <v>118</v>
      </c>
      <c r="F6437" s="9" t="n">
        <v>60.9</v>
      </c>
    </row>
    <row r="6438">
      <c r="A6438" t="n">
        <v>558056</v>
      </c>
      <c r="B6438" s="12" t="n">
        <v>40718</v>
      </c>
      <c r="C6438" t="n">
        <v>15186</v>
      </c>
      <c r="D6438" t="n">
        <v>10</v>
      </c>
      <c r="E6438" t="n">
        <v>162</v>
      </c>
      <c r="F6438" s="9" t="n">
        <v>229.26</v>
      </c>
    </row>
    <row r="6439">
      <c r="A6439" t="n">
        <v>558057</v>
      </c>
      <c r="B6439" s="12" t="n">
        <v>40718</v>
      </c>
      <c r="C6439" t="n">
        <v>15665</v>
      </c>
      <c r="D6439" t="n">
        <v>39</v>
      </c>
      <c r="E6439" t="n">
        <v>492</v>
      </c>
      <c r="F6439" s="9" t="n">
        <v>765.79</v>
      </c>
    </row>
    <row r="6440">
      <c r="A6440" t="n">
        <v>558058</v>
      </c>
      <c r="B6440" s="12" t="n">
        <v>40718</v>
      </c>
      <c r="C6440" t="n">
        <v>14766</v>
      </c>
      <c r="D6440" t="n">
        <v>26</v>
      </c>
      <c r="E6440" t="n">
        <v>251</v>
      </c>
      <c r="F6440" s="9" t="n">
        <v>365.11</v>
      </c>
    </row>
    <row r="6441">
      <c r="A6441" t="n">
        <v>558062</v>
      </c>
      <c r="B6441" s="12" t="n">
        <v>40718</v>
      </c>
      <c r="C6441" t="n">
        <v>13784</v>
      </c>
      <c r="D6441" t="n">
        <v>6</v>
      </c>
      <c r="E6441" t="n">
        <v>340</v>
      </c>
      <c r="F6441" s="9" t="n">
        <v>603.96</v>
      </c>
    </row>
    <row r="6442">
      <c r="A6442" t="n">
        <v>558063</v>
      </c>
      <c r="B6442" s="12" t="n">
        <v>40718</v>
      </c>
      <c r="C6442" t="n">
        <v>16395</v>
      </c>
      <c r="D6442" t="n">
        <v>48</v>
      </c>
      <c r="E6442" t="n">
        <v>518</v>
      </c>
      <c r="F6442" s="9" t="n">
        <v>513.74</v>
      </c>
    </row>
    <row r="6443">
      <c r="A6443" t="n">
        <v>558065</v>
      </c>
      <c r="B6443" s="12" t="n">
        <v>40718</v>
      </c>
      <c r="C6443" t="n">
        <v>16419</v>
      </c>
      <c r="D6443" t="n">
        <v>2</v>
      </c>
      <c r="E6443" t="n">
        <v>23</v>
      </c>
      <c r="F6443" s="9" t="n">
        <v>63.25</v>
      </c>
    </row>
    <row r="6444">
      <c r="A6444" t="n">
        <v>558070</v>
      </c>
      <c r="B6444" s="12" t="n">
        <v>40718</v>
      </c>
      <c r="C6444" t="n">
        <v>12843</v>
      </c>
      <c r="D6444" t="n">
        <v>1</v>
      </c>
      <c r="E6444" t="n">
        <v>24</v>
      </c>
      <c r="F6444" s="9" t="n">
        <v>20.4</v>
      </c>
    </row>
    <row r="6445">
      <c r="A6445" t="n">
        <v>558073</v>
      </c>
      <c r="B6445" s="12" t="n">
        <v>40718</v>
      </c>
      <c r="C6445" t="n">
        <v>13004</v>
      </c>
      <c r="D6445" t="n">
        <v>27</v>
      </c>
      <c r="E6445" t="n">
        <v>320</v>
      </c>
      <c r="F6445" s="9" t="n">
        <v>371.76</v>
      </c>
    </row>
    <row r="6446">
      <c r="A6446" t="n">
        <v>558074</v>
      </c>
      <c r="B6446" s="12" t="n">
        <v>40718</v>
      </c>
      <c r="C6446" t="n">
        <v>13791</v>
      </c>
      <c r="D6446" t="n">
        <v>7</v>
      </c>
      <c r="E6446" t="n">
        <v>700</v>
      </c>
      <c r="F6446" s="9" t="n">
        <v>937</v>
      </c>
    </row>
    <row r="6447">
      <c r="A6447" t="n">
        <v>558075</v>
      </c>
      <c r="B6447" s="12" t="n">
        <v>40718</v>
      </c>
      <c r="C6447" t="n">
        <v>17858</v>
      </c>
      <c r="D6447" t="n">
        <v>24</v>
      </c>
      <c r="E6447" t="n">
        <v>116</v>
      </c>
      <c r="F6447" s="9" t="n">
        <v>484.4</v>
      </c>
    </row>
    <row r="6448">
      <c r="A6448" t="n">
        <v>558076</v>
      </c>
      <c r="B6448" s="12" t="n">
        <v>40718</v>
      </c>
      <c r="C6448" t="n">
        <v>14031</v>
      </c>
      <c r="D6448" t="n">
        <v>21</v>
      </c>
      <c r="E6448" t="n">
        <v>174</v>
      </c>
      <c r="F6448" s="9" t="n">
        <v>913.36</v>
      </c>
    </row>
    <row r="6449">
      <c r="A6449" t="n">
        <v>558077</v>
      </c>
      <c r="B6449" s="12" t="n">
        <v>40720</v>
      </c>
      <c r="C6449" t="n">
        <v>13408</v>
      </c>
      <c r="D6449" t="n">
        <v>20</v>
      </c>
      <c r="E6449" t="n">
        <v>574</v>
      </c>
      <c r="F6449" s="9" t="n">
        <v>708.0599999999999</v>
      </c>
    </row>
    <row r="6450">
      <c r="A6450" t="n">
        <v>558078</v>
      </c>
      <c r="B6450" s="12" t="n">
        <v>40720</v>
      </c>
      <c r="C6450" t="n">
        <v>13408</v>
      </c>
      <c r="D6450" t="n">
        <v>1</v>
      </c>
      <c r="E6450" t="n">
        <v>12</v>
      </c>
      <c r="F6450" s="9" t="n">
        <v>35.4</v>
      </c>
    </row>
    <row r="6451">
      <c r="A6451" t="n">
        <v>558079</v>
      </c>
      <c r="B6451" s="12" t="n">
        <v>40720</v>
      </c>
      <c r="C6451" t="n">
        <v>17402</v>
      </c>
      <c r="D6451" t="n">
        <v>4</v>
      </c>
      <c r="E6451" t="n">
        <v>42</v>
      </c>
      <c r="F6451" s="9" t="n">
        <v>151.66</v>
      </c>
    </row>
    <row r="6452">
      <c r="A6452" t="n">
        <v>558083</v>
      </c>
      <c r="B6452" s="12" t="n">
        <v>40720</v>
      </c>
      <c r="C6452" t="n">
        <v>17284</v>
      </c>
      <c r="D6452" t="n">
        <v>10</v>
      </c>
      <c r="E6452" t="n">
        <v>83</v>
      </c>
      <c r="F6452" s="9" t="n">
        <v>108.53</v>
      </c>
    </row>
    <row r="6453">
      <c r="A6453" t="n">
        <v>558084</v>
      </c>
      <c r="B6453" s="12" t="n">
        <v>40720</v>
      </c>
      <c r="C6453" t="n">
        <v>14837</v>
      </c>
      <c r="D6453" t="n">
        <v>35</v>
      </c>
      <c r="E6453" t="n">
        <v>550</v>
      </c>
      <c r="F6453" s="9" t="n">
        <v>465.18</v>
      </c>
    </row>
    <row r="6454">
      <c r="A6454" t="n">
        <v>558085</v>
      </c>
      <c r="B6454" s="12" t="n">
        <v>40720</v>
      </c>
      <c r="C6454" t="n">
        <v>13021</v>
      </c>
      <c r="D6454" t="n">
        <v>19</v>
      </c>
      <c r="E6454" t="n">
        <v>173</v>
      </c>
      <c r="F6454" s="9" t="n">
        <v>387.47</v>
      </c>
    </row>
    <row r="6455">
      <c r="A6455" t="n">
        <v>558086</v>
      </c>
      <c r="B6455" s="12" t="n">
        <v>40720</v>
      </c>
      <c r="C6455" t="n">
        <v>16728</v>
      </c>
      <c r="D6455" t="n">
        <v>48</v>
      </c>
      <c r="E6455" t="n">
        <v>110</v>
      </c>
      <c r="F6455" s="9" t="n">
        <v>221.38</v>
      </c>
    </row>
    <row r="6456">
      <c r="A6456" t="n">
        <v>558087</v>
      </c>
      <c r="B6456" s="12" t="n">
        <v>40720</v>
      </c>
      <c r="C6456" t="n">
        <v>17323</v>
      </c>
      <c r="D6456" t="n">
        <v>33</v>
      </c>
      <c r="E6456" t="n">
        <v>164</v>
      </c>
      <c r="F6456" s="9" t="n">
        <v>135.37</v>
      </c>
    </row>
    <row r="6457">
      <c r="A6457" t="n">
        <v>558090</v>
      </c>
      <c r="B6457" s="12" t="n">
        <v>40720</v>
      </c>
      <c r="C6457" t="n">
        <v>14808</v>
      </c>
      <c r="D6457" t="n">
        <v>1</v>
      </c>
      <c r="E6457" t="n">
        <v>2</v>
      </c>
      <c r="F6457" s="9" t="n">
        <v>79.90000000000001</v>
      </c>
    </row>
    <row r="6458">
      <c r="A6458" t="n">
        <v>558092</v>
      </c>
      <c r="B6458" s="12" t="n">
        <v>40720</v>
      </c>
      <c r="C6458" t="n">
        <v>14808</v>
      </c>
      <c r="D6458" t="n">
        <v>14</v>
      </c>
      <c r="E6458" t="n">
        <v>20</v>
      </c>
      <c r="F6458" s="9" t="n">
        <v>172.89</v>
      </c>
    </row>
    <row r="6459">
      <c r="A6459" t="n">
        <v>558093</v>
      </c>
      <c r="B6459" s="12" t="n">
        <v>40720</v>
      </c>
      <c r="C6459" t="n">
        <v>17969</v>
      </c>
      <c r="D6459" t="n">
        <v>7</v>
      </c>
      <c r="E6459" t="n">
        <v>21</v>
      </c>
      <c r="F6459" s="9" t="n">
        <v>103</v>
      </c>
    </row>
    <row r="6460">
      <c r="A6460" t="n">
        <v>558094</v>
      </c>
      <c r="B6460" s="12" t="n">
        <v>40720</v>
      </c>
      <c r="C6460" t="n">
        <v>14795</v>
      </c>
      <c r="D6460" t="n">
        <v>6</v>
      </c>
      <c r="E6460" t="n">
        <v>17</v>
      </c>
      <c r="F6460" s="9" t="n">
        <v>131.45</v>
      </c>
    </row>
    <row r="6461">
      <c r="A6461" t="n">
        <v>558096</v>
      </c>
      <c r="B6461" s="12" t="n">
        <v>40720</v>
      </c>
      <c r="C6461" t="n">
        <v>15532</v>
      </c>
      <c r="D6461" t="n">
        <v>91</v>
      </c>
      <c r="E6461" t="n">
        <v>171</v>
      </c>
      <c r="F6461" s="9" t="n">
        <v>536.59</v>
      </c>
    </row>
    <row r="6462">
      <c r="A6462" t="n">
        <v>558098</v>
      </c>
      <c r="B6462" s="12" t="n">
        <v>40720</v>
      </c>
      <c r="C6462" t="n">
        <v>18044</v>
      </c>
      <c r="D6462" t="n">
        <v>14</v>
      </c>
      <c r="E6462" t="n">
        <v>142</v>
      </c>
      <c r="F6462" s="9" t="n">
        <v>222.32</v>
      </c>
    </row>
    <row r="6463">
      <c r="A6463" t="n">
        <v>558099</v>
      </c>
      <c r="B6463" s="12" t="n">
        <v>40720</v>
      </c>
      <c r="C6463" t="n">
        <v>17593</v>
      </c>
      <c r="D6463" t="n">
        <v>70</v>
      </c>
      <c r="E6463" t="n">
        <v>417</v>
      </c>
      <c r="F6463" s="9" t="n">
        <v>849.36</v>
      </c>
    </row>
    <row r="6464">
      <c r="A6464" t="n">
        <v>558100</v>
      </c>
      <c r="B6464" s="12" t="n">
        <v>40720</v>
      </c>
      <c r="C6464" t="n">
        <v>17768</v>
      </c>
      <c r="D6464" t="n">
        <v>22</v>
      </c>
      <c r="E6464" t="n">
        <v>123</v>
      </c>
      <c r="F6464" s="9" t="n">
        <v>385.83</v>
      </c>
    </row>
    <row r="6465">
      <c r="A6465" t="n">
        <v>558101</v>
      </c>
      <c r="B6465" s="12" t="n">
        <v>40720</v>
      </c>
      <c r="C6465" t="n">
        <v>18112</v>
      </c>
      <c r="D6465" t="n">
        <v>12</v>
      </c>
      <c r="E6465" t="n">
        <v>110</v>
      </c>
      <c r="F6465" s="9" t="n">
        <v>196.64</v>
      </c>
    </row>
    <row r="6466">
      <c r="A6466" t="n">
        <v>558102</v>
      </c>
      <c r="B6466" s="12" t="n">
        <v>40720</v>
      </c>
      <c r="C6466" t="n">
        <v>17372</v>
      </c>
      <c r="D6466" t="n">
        <v>39</v>
      </c>
      <c r="E6466" t="n">
        <v>68</v>
      </c>
      <c r="F6466" s="9" t="n">
        <v>185.82</v>
      </c>
    </row>
    <row r="6467">
      <c r="A6467" t="n">
        <v>558103</v>
      </c>
      <c r="B6467" s="12" t="n">
        <v>40720</v>
      </c>
      <c r="C6467" t="n">
        <v>13767</v>
      </c>
      <c r="D6467" t="n">
        <v>12</v>
      </c>
      <c r="E6467" t="n">
        <v>80</v>
      </c>
      <c r="F6467" s="9" t="n">
        <v>413.6</v>
      </c>
    </row>
    <row r="6468">
      <c r="A6468" t="n">
        <v>558104</v>
      </c>
      <c r="B6468" s="12" t="n">
        <v>40720</v>
      </c>
      <c r="C6468" t="n">
        <v>13668</v>
      </c>
      <c r="D6468" t="n">
        <v>24</v>
      </c>
      <c r="E6468" t="n">
        <v>56</v>
      </c>
      <c r="F6468" s="9" t="n">
        <v>184.82</v>
      </c>
    </row>
    <row r="6469">
      <c r="A6469" t="n">
        <v>558105</v>
      </c>
      <c r="B6469" s="12" t="n">
        <v>40720</v>
      </c>
      <c r="C6469" t="n">
        <v>15644</v>
      </c>
      <c r="D6469" t="n">
        <v>120</v>
      </c>
      <c r="E6469" t="n">
        <v>271</v>
      </c>
      <c r="F6469" s="9" t="n">
        <v>380.35</v>
      </c>
    </row>
    <row r="6470">
      <c r="A6470" t="n">
        <v>558107</v>
      </c>
      <c r="B6470" s="12" t="n">
        <v>40720</v>
      </c>
      <c r="C6470" t="n">
        <v>17811</v>
      </c>
      <c r="D6470" t="n">
        <v>14</v>
      </c>
      <c r="E6470" t="n">
        <v>75</v>
      </c>
      <c r="F6470" s="9" t="n">
        <v>124.76</v>
      </c>
    </row>
    <row r="6471">
      <c r="A6471" t="n">
        <v>558111</v>
      </c>
      <c r="B6471" s="12" t="n">
        <v>40720</v>
      </c>
      <c r="C6471" t="n">
        <v>17114</v>
      </c>
      <c r="D6471" t="n">
        <v>6</v>
      </c>
      <c r="E6471" t="n">
        <v>7</v>
      </c>
      <c r="F6471" s="9" t="n">
        <v>45.5</v>
      </c>
    </row>
    <row r="6472">
      <c r="A6472" t="n">
        <v>558115</v>
      </c>
      <c r="B6472" s="12" t="n">
        <v>40721</v>
      </c>
      <c r="C6472" t="n">
        <v>16003</v>
      </c>
      <c r="D6472" t="n">
        <v>34</v>
      </c>
      <c r="E6472" t="n">
        <v>397</v>
      </c>
      <c r="F6472" s="9" t="n">
        <v>573.7</v>
      </c>
    </row>
    <row r="6473">
      <c r="A6473" t="n">
        <v>558121</v>
      </c>
      <c r="B6473" s="12" t="n">
        <v>40721</v>
      </c>
      <c r="C6473" t="n">
        <v>13453</v>
      </c>
      <c r="D6473" t="n">
        <v>9</v>
      </c>
      <c r="E6473" t="n">
        <v>58</v>
      </c>
      <c r="F6473" s="9" t="n">
        <v>171.98</v>
      </c>
    </row>
    <row r="6474">
      <c r="A6474" t="n">
        <v>558122</v>
      </c>
      <c r="B6474" s="12" t="n">
        <v>40721</v>
      </c>
      <c r="C6474" t="n">
        <v>16570</v>
      </c>
      <c r="D6474" t="n">
        <v>14</v>
      </c>
      <c r="E6474" t="n">
        <v>256</v>
      </c>
      <c r="F6474" s="9" t="n">
        <v>348.12</v>
      </c>
    </row>
    <row r="6475">
      <c r="A6475" t="n">
        <v>558123</v>
      </c>
      <c r="B6475" s="12" t="n">
        <v>40721</v>
      </c>
      <c r="C6475" t="n">
        <v>15834</v>
      </c>
      <c r="D6475" t="n">
        <v>30</v>
      </c>
      <c r="E6475" t="n">
        <v>271</v>
      </c>
      <c r="F6475" s="9" t="n">
        <v>510.45</v>
      </c>
    </row>
    <row r="6476">
      <c r="A6476" t="n">
        <v>558125</v>
      </c>
      <c r="B6476" s="12" t="n">
        <v>40721</v>
      </c>
      <c r="C6476" t="n">
        <v>16422</v>
      </c>
      <c r="D6476" t="n">
        <v>9</v>
      </c>
      <c r="E6476" t="n">
        <v>656</v>
      </c>
      <c r="F6476" s="9" t="n">
        <v>1112.32</v>
      </c>
    </row>
    <row r="6477">
      <c r="A6477" t="n">
        <v>558126</v>
      </c>
      <c r="B6477" s="12" t="n">
        <v>40721</v>
      </c>
      <c r="C6477" t="n">
        <v>15482</v>
      </c>
      <c r="D6477" t="n">
        <v>8</v>
      </c>
      <c r="E6477" t="n">
        <v>251</v>
      </c>
      <c r="F6477" s="9" t="n">
        <v>666.0599999999999</v>
      </c>
    </row>
    <row r="6478">
      <c r="A6478" t="n">
        <v>558127</v>
      </c>
      <c r="B6478" s="12" t="n">
        <v>40721</v>
      </c>
      <c r="C6478" t="n">
        <v>13777</v>
      </c>
      <c r="D6478" t="n">
        <v>1</v>
      </c>
      <c r="E6478" t="n">
        <v>120</v>
      </c>
      <c r="F6478" s="9" t="n">
        <v>406.8</v>
      </c>
    </row>
    <row r="6479">
      <c r="A6479" t="n">
        <v>558159</v>
      </c>
      <c r="B6479" s="12" t="n">
        <v>40721</v>
      </c>
      <c r="C6479" t="n">
        <v>16904</v>
      </c>
      <c r="D6479" t="n">
        <v>14</v>
      </c>
      <c r="E6479" t="n">
        <v>70</v>
      </c>
      <c r="F6479" s="9" t="n">
        <v>167.59</v>
      </c>
    </row>
    <row r="6480">
      <c r="A6480" t="n">
        <v>558181</v>
      </c>
      <c r="B6480" s="12" t="n">
        <v>40721</v>
      </c>
      <c r="C6480" t="n">
        <v>17980</v>
      </c>
      <c r="D6480" t="n">
        <v>4</v>
      </c>
      <c r="E6480" t="n">
        <v>226</v>
      </c>
      <c r="F6480" s="9" t="n">
        <v>248.7</v>
      </c>
    </row>
    <row r="6481">
      <c r="A6481" t="n">
        <v>558182</v>
      </c>
      <c r="B6481" s="12" t="n">
        <v>40721</v>
      </c>
      <c r="C6481" t="n">
        <v>17386</v>
      </c>
      <c r="D6481" t="n">
        <v>5</v>
      </c>
      <c r="E6481" t="n">
        <v>228</v>
      </c>
      <c r="F6481" s="9" t="n">
        <v>434.04</v>
      </c>
    </row>
    <row r="6482">
      <c r="A6482" t="n">
        <v>558183</v>
      </c>
      <c r="B6482" s="12" t="n">
        <v>40721</v>
      </c>
      <c r="C6482" t="n">
        <v>15996</v>
      </c>
      <c r="D6482" t="n">
        <v>18</v>
      </c>
      <c r="E6482" t="n">
        <v>53</v>
      </c>
      <c r="F6482" s="9" t="n">
        <v>141.03</v>
      </c>
    </row>
    <row r="6483">
      <c r="A6483" t="n">
        <v>558191</v>
      </c>
      <c r="B6483" s="12" t="n">
        <v>40721</v>
      </c>
      <c r="C6483" t="n">
        <v>16869</v>
      </c>
      <c r="D6483" t="n">
        <v>21</v>
      </c>
      <c r="E6483" t="n">
        <v>72</v>
      </c>
      <c r="F6483" s="9" t="n">
        <v>154.15</v>
      </c>
    </row>
    <row r="6484">
      <c r="A6484" t="n">
        <v>558192</v>
      </c>
      <c r="B6484" s="12" t="n">
        <v>40721</v>
      </c>
      <c r="C6484" t="n">
        <v>16029</v>
      </c>
      <c r="D6484" t="n">
        <v>2</v>
      </c>
      <c r="E6484" t="n">
        <v>200</v>
      </c>
      <c r="F6484" s="9" t="n">
        <v>348</v>
      </c>
    </row>
    <row r="6485">
      <c r="A6485" t="n">
        <v>558193</v>
      </c>
      <c r="B6485" s="12" t="n">
        <v>40721</v>
      </c>
      <c r="C6485" t="n">
        <v>16029</v>
      </c>
      <c r="D6485" t="n">
        <v>6</v>
      </c>
      <c r="E6485" t="n">
        <v>288</v>
      </c>
      <c r="F6485" s="9" t="n">
        <v>768</v>
      </c>
    </row>
    <row r="6486">
      <c r="A6486" t="n">
        <v>558194</v>
      </c>
      <c r="B6486" s="12" t="n">
        <v>40721</v>
      </c>
      <c r="C6486" t="n">
        <v>14583</v>
      </c>
      <c r="D6486" t="n">
        <v>54</v>
      </c>
      <c r="E6486" t="n">
        <v>172</v>
      </c>
      <c r="F6486" s="9" t="n">
        <v>162.82</v>
      </c>
    </row>
    <row r="6487">
      <c r="A6487" t="n">
        <v>558195</v>
      </c>
      <c r="B6487" s="12" t="n">
        <v>40721</v>
      </c>
      <c r="C6487" t="n">
        <v>17735</v>
      </c>
      <c r="D6487" t="n">
        <v>36</v>
      </c>
      <c r="E6487" t="n">
        <v>528</v>
      </c>
      <c r="F6487" s="9" t="n">
        <v>701.88</v>
      </c>
    </row>
    <row r="6488">
      <c r="A6488" t="n">
        <v>558196</v>
      </c>
      <c r="B6488" s="12" t="n">
        <v>40721</v>
      </c>
      <c r="C6488" t="n">
        <v>16033</v>
      </c>
      <c r="D6488" t="n">
        <v>83</v>
      </c>
      <c r="E6488" t="n">
        <v>267</v>
      </c>
      <c r="F6488" s="9" t="n">
        <v>626.41</v>
      </c>
    </row>
    <row r="6489">
      <c r="A6489" t="n">
        <v>558197</v>
      </c>
      <c r="B6489" s="12" t="n">
        <v>40721</v>
      </c>
      <c r="C6489" t="n">
        <v>14298</v>
      </c>
      <c r="D6489" t="n">
        <v>20</v>
      </c>
      <c r="E6489" t="n">
        <v>1716</v>
      </c>
      <c r="F6489" s="9" t="n">
        <v>666.6799999999999</v>
      </c>
    </row>
    <row r="6490">
      <c r="A6490" t="n">
        <v>558198</v>
      </c>
      <c r="B6490" s="12" t="n">
        <v>40721</v>
      </c>
      <c r="C6490" t="n">
        <v>14104</v>
      </c>
      <c r="D6490" t="n">
        <v>19</v>
      </c>
      <c r="E6490" t="n">
        <v>70</v>
      </c>
      <c r="F6490" s="9" t="n">
        <v>111.26</v>
      </c>
    </row>
    <row r="6491">
      <c r="A6491" t="n">
        <v>558199</v>
      </c>
      <c r="B6491" s="12" t="n">
        <v>40721</v>
      </c>
      <c r="C6491" t="n">
        <v>17110</v>
      </c>
      <c r="D6491" t="n">
        <v>12</v>
      </c>
      <c r="E6491" t="n">
        <v>50</v>
      </c>
      <c r="F6491" s="9" t="n">
        <v>163.3</v>
      </c>
    </row>
    <row r="6492">
      <c r="A6492" t="n">
        <v>558200</v>
      </c>
      <c r="B6492" s="12" t="n">
        <v>40721</v>
      </c>
      <c r="C6492" t="n">
        <v>15976</v>
      </c>
      <c r="D6492" t="n">
        <v>46</v>
      </c>
      <c r="E6492" t="n">
        <v>150</v>
      </c>
      <c r="F6492" s="9" t="n">
        <v>217.65</v>
      </c>
    </row>
    <row r="6493">
      <c r="A6493" t="n">
        <v>558201</v>
      </c>
      <c r="B6493" s="12" t="n">
        <v>40721</v>
      </c>
      <c r="C6493" t="n">
        <v>15838</v>
      </c>
      <c r="D6493" t="n">
        <v>2</v>
      </c>
      <c r="E6493" t="n">
        <v>196</v>
      </c>
      <c r="F6493" s="9" t="n">
        <v>318.2</v>
      </c>
    </row>
    <row r="6494">
      <c r="A6494" t="n">
        <v>558203</v>
      </c>
      <c r="B6494" s="12" t="n">
        <v>40721</v>
      </c>
      <c r="C6494" t="n">
        <v>17386</v>
      </c>
      <c r="D6494" t="n">
        <v>1</v>
      </c>
      <c r="E6494" t="n">
        <v>72</v>
      </c>
      <c r="F6494" s="9" t="n">
        <v>179.28</v>
      </c>
    </row>
    <row r="6495">
      <c r="A6495" t="n">
        <v>558204</v>
      </c>
      <c r="B6495" s="12" t="n">
        <v>40721</v>
      </c>
      <c r="C6495" t="n">
        <v>18193</v>
      </c>
      <c r="D6495" t="n">
        <v>16</v>
      </c>
      <c r="E6495" t="n">
        <v>124</v>
      </c>
      <c r="F6495" s="9" t="n">
        <v>243.76</v>
      </c>
    </row>
    <row r="6496">
      <c r="A6496" t="n">
        <v>558232</v>
      </c>
      <c r="B6496" s="12" t="n">
        <v>40721</v>
      </c>
      <c r="C6496" t="n">
        <v>17841</v>
      </c>
      <c r="D6496" t="n">
        <v>101</v>
      </c>
      <c r="E6496" t="n">
        <v>317</v>
      </c>
      <c r="F6496" s="9" t="n">
        <v>432.7</v>
      </c>
    </row>
    <row r="6497">
      <c r="A6497" t="n">
        <v>558233</v>
      </c>
      <c r="B6497" s="12" t="n">
        <v>40721</v>
      </c>
      <c r="C6497" t="n">
        <v>18073</v>
      </c>
      <c r="D6497" t="n">
        <v>9</v>
      </c>
      <c r="E6497" t="n">
        <v>263</v>
      </c>
      <c r="F6497" s="9" t="n">
        <v>339.26</v>
      </c>
    </row>
    <row r="6498">
      <c r="A6498" t="n">
        <v>558234</v>
      </c>
      <c r="B6498" s="12" t="n">
        <v>40721</v>
      </c>
      <c r="C6498" t="n">
        <v>18073</v>
      </c>
      <c r="D6498" t="n">
        <v>2</v>
      </c>
      <c r="E6498" t="n">
        <v>60</v>
      </c>
      <c r="F6498" s="9" t="n">
        <v>65.40000000000001</v>
      </c>
    </row>
    <row r="6499">
      <c r="A6499" t="n">
        <v>558235</v>
      </c>
      <c r="B6499" s="12" t="n">
        <v>40721</v>
      </c>
      <c r="C6499" t="n">
        <v>16242</v>
      </c>
      <c r="D6499" t="n">
        <v>36</v>
      </c>
      <c r="E6499" t="n">
        <v>201</v>
      </c>
      <c r="F6499" s="9" t="n">
        <v>453.69</v>
      </c>
    </row>
    <row r="6500">
      <c r="A6500" t="n">
        <v>558237</v>
      </c>
      <c r="B6500" s="12" t="n">
        <v>40721</v>
      </c>
      <c r="C6500" t="n">
        <v>12867</v>
      </c>
      <c r="D6500" t="n">
        <v>78</v>
      </c>
      <c r="E6500" t="n">
        <v>592</v>
      </c>
      <c r="F6500" s="9" t="n">
        <v>613.91</v>
      </c>
    </row>
    <row r="6501">
      <c r="A6501" t="n">
        <v>558241</v>
      </c>
      <c r="B6501" s="12" t="n">
        <v>40721</v>
      </c>
      <c r="C6501" t="n">
        <v>15932</v>
      </c>
      <c r="D6501" t="n">
        <v>9</v>
      </c>
      <c r="E6501" t="n">
        <v>292</v>
      </c>
      <c r="F6501" s="9" t="n">
        <v>310.12</v>
      </c>
    </row>
    <row r="6502">
      <c r="A6502" t="n">
        <v>558247</v>
      </c>
      <c r="B6502" s="12" t="n">
        <v>40721</v>
      </c>
      <c r="C6502" t="n">
        <v>14167</v>
      </c>
      <c r="D6502" t="n">
        <v>12</v>
      </c>
      <c r="E6502" t="n">
        <v>31</v>
      </c>
      <c r="F6502" s="9" t="n">
        <v>130.85</v>
      </c>
    </row>
    <row r="6503">
      <c r="A6503" t="n">
        <v>558248</v>
      </c>
      <c r="B6503" s="12" t="n">
        <v>40721</v>
      </c>
      <c r="C6503" t="n">
        <v>13798</v>
      </c>
      <c r="D6503" t="n">
        <v>9</v>
      </c>
      <c r="E6503" t="n">
        <v>392</v>
      </c>
      <c r="F6503" s="9" t="n">
        <v>576.08</v>
      </c>
    </row>
    <row r="6504">
      <c r="A6504" t="n">
        <v>558259</v>
      </c>
      <c r="B6504" s="12" t="n">
        <v>40722</v>
      </c>
      <c r="C6504" t="n">
        <v>15304</v>
      </c>
      <c r="D6504" t="n">
        <v>6</v>
      </c>
      <c r="E6504" t="n">
        <v>26</v>
      </c>
      <c r="F6504" s="9" t="n">
        <v>110.3</v>
      </c>
    </row>
    <row r="6505">
      <c r="A6505" t="n">
        <v>558260</v>
      </c>
      <c r="B6505" s="12" t="n">
        <v>40722</v>
      </c>
      <c r="C6505" t="n">
        <v>16945</v>
      </c>
      <c r="D6505" t="n">
        <v>14</v>
      </c>
      <c r="E6505" t="n">
        <v>286</v>
      </c>
      <c r="F6505" s="9" t="n">
        <v>310</v>
      </c>
    </row>
    <row r="6506">
      <c r="A6506" t="n">
        <v>558261</v>
      </c>
      <c r="B6506" s="12" t="n">
        <v>40722</v>
      </c>
      <c r="C6506" t="n">
        <v>16945</v>
      </c>
      <c r="D6506" t="n">
        <v>1</v>
      </c>
      <c r="E6506" t="n">
        <v>24</v>
      </c>
      <c r="F6506" s="9" t="n">
        <v>10.08</v>
      </c>
    </row>
    <row r="6507">
      <c r="A6507" t="n">
        <v>558264</v>
      </c>
      <c r="B6507" s="12" t="n">
        <v>40722</v>
      </c>
      <c r="C6507" t="n">
        <v>16473</v>
      </c>
      <c r="D6507" t="n">
        <v>5</v>
      </c>
      <c r="E6507" t="n">
        <v>50</v>
      </c>
      <c r="F6507" s="9" t="n">
        <v>98.3</v>
      </c>
    </row>
    <row r="6508">
      <c r="A6508" t="n">
        <v>558265</v>
      </c>
      <c r="B6508" s="12" t="n">
        <v>40722</v>
      </c>
      <c r="C6508" t="n">
        <v>12747</v>
      </c>
      <c r="D6508" t="n">
        <v>8</v>
      </c>
      <c r="E6508" t="n">
        <v>92</v>
      </c>
      <c r="F6508" s="9" t="n">
        <v>376.3</v>
      </c>
    </row>
    <row r="6509">
      <c r="A6509" t="n">
        <v>558271</v>
      </c>
      <c r="B6509" s="12" t="n">
        <v>40722</v>
      </c>
      <c r="C6509" t="n">
        <v>13895</v>
      </c>
      <c r="D6509" t="n">
        <v>15</v>
      </c>
      <c r="E6509" t="n">
        <v>188</v>
      </c>
      <c r="F6509" s="9" t="n">
        <v>382.46</v>
      </c>
    </row>
    <row r="6510">
      <c r="A6510" t="n">
        <v>558276</v>
      </c>
      <c r="B6510" s="12" t="n">
        <v>40722</v>
      </c>
      <c r="C6510" t="n">
        <v>16422</v>
      </c>
      <c r="D6510" t="n">
        <v>1</v>
      </c>
      <c r="E6510" t="n">
        <v>96</v>
      </c>
      <c r="F6510" s="9" t="n">
        <v>62.4</v>
      </c>
    </row>
    <row r="6511">
      <c r="A6511" t="n">
        <v>558293</v>
      </c>
      <c r="B6511" s="12" t="n">
        <v>40722</v>
      </c>
      <c r="C6511" t="n">
        <v>13656</v>
      </c>
      <c r="D6511" t="n">
        <v>18</v>
      </c>
      <c r="E6511" t="n">
        <v>377</v>
      </c>
      <c r="F6511" s="9" t="n">
        <v>216.95</v>
      </c>
    </row>
    <row r="6512">
      <c r="A6512" t="n">
        <v>558294</v>
      </c>
      <c r="B6512" s="12" t="n">
        <v>40722</v>
      </c>
      <c r="C6512" t="n">
        <v>16545</v>
      </c>
      <c r="D6512" t="n">
        <v>3</v>
      </c>
      <c r="E6512" t="n">
        <v>78</v>
      </c>
      <c r="F6512" s="9" t="n">
        <v>339.3</v>
      </c>
    </row>
    <row r="6513">
      <c r="A6513" t="n">
        <v>558295</v>
      </c>
      <c r="B6513" s="12" t="n">
        <v>40722</v>
      </c>
      <c r="C6513" t="n">
        <v>14481</v>
      </c>
      <c r="D6513" t="n">
        <v>18</v>
      </c>
      <c r="E6513" t="n">
        <v>255</v>
      </c>
      <c r="F6513" s="9" t="n">
        <v>333.65</v>
      </c>
    </row>
    <row r="6514">
      <c r="A6514" t="n">
        <v>558310</v>
      </c>
      <c r="B6514" s="12" t="n">
        <v>40722</v>
      </c>
      <c r="C6514" t="n">
        <v>16671</v>
      </c>
      <c r="D6514" t="n">
        <v>3</v>
      </c>
      <c r="E6514" t="n">
        <v>656</v>
      </c>
      <c r="F6514" s="9" t="n">
        <v>1382.88</v>
      </c>
    </row>
    <row r="6515">
      <c r="A6515" t="n">
        <v>558314</v>
      </c>
      <c r="B6515" s="12" t="n">
        <v>40722</v>
      </c>
      <c r="C6515" t="n">
        <v>16672</v>
      </c>
      <c r="D6515" t="n">
        <v>3</v>
      </c>
      <c r="E6515" t="n">
        <v>144</v>
      </c>
      <c r="F6515" s="9" t="n">
        <v>361.8</v>
      </c>
    </row>
    <row r="6516">
      <c r="A6516" t="n">
        <v>558315</v>
      </c>
      <c r="B6516" s="12" t="n">
        <v>40722</v>
      </c>
      <c r="C6516" t="n">
        <v>15065</v>
      </c>
      <c r="D6516" t="n">
        <v>66</v>
      </c>
      <c r="E6516" t="n">
        <v>460</v>
      </c>
      <c r="F6516" s="9" t="n">
        <v>1452.35</v>
      </c>
    </row>
    <row r="6517">
      <c r="A6517" t="n">
        <v>558317</v>
      </c>
      <c r="B6517" s="12" t="n">
        <v>40722</v>
      </c>
      <c r="C6517" t="n">
        <v>14688</v>
      </c>
      <c r="D6517" t="n">
        <v>3</v>
      </c>
      <c r="E6517" t="n">
        <v>46</v>
      </c>
      <c r="F6517" s="9" t="n">
        <v>173.8</v>
      </c>
    </row>
    <row r="6518">
      <c r="A6518" t="n">
        <v>558325</v>
      </c>
      <c r="B6518" s="12" t="n">
        <v>40722</v>
      </c>
      <c r="C6518" t="n">
        <v>14351</v>
      </c>
      <c r="D6518" t="n">
        <v>1</v>
      </c>
      <c r="E6518" t="n">
        <v>12</v>
      </c>
      <c r="F6518" s="9" t="n">
        <v>51</v>
      </c>
    </row>
    <row r="6519">
      <c r="A6519" t="n">
        <v>558328</v>
      </c>
      <c r="B6519" s="12" t="n">
        <v>40722</v>
      </c>
      <c r="C6519" t="n">
        <v>15146</v>
      </c>
      <c r="D6519" t="n">
        <v>28</v>
      </c>
      <c r="E6519" t="n">
        <v>559</v>
      </c>
      <c r="F6519" s="9" t="n">
        <v>492.94</v>
      </c>
    </row>
    <row r="6520">
      <c r="A6520" t="n">
        <v>558330</v>
      </c>
      <c r="B6520" s="12" t="n">
        <v>40722</v>
      </c>
      <c r="C6520" t="n">
        <v>12748</v>
      </c>
      <c r="D6520" t="n">
        <v>32</v>
      </c>
      <c r="E6520" t="n">
        <v>207</v>
      </c>
      <c r="F6520" s="9" t="n">
        <v>289.24</v>
      </c>
    </row>
    <row r="6521">
      <c r="A6521" t="n">
        <v>558331</v>
      </c>
      <c r="B6521" s="12" t="n">
        <v>40722</v>
      </c>
      <c r="C6521" t="n">
        <v>17391</v>
      </c>
      <c r="D6521" t="n">
        <v>2</v>
      </c>
      <c r="E6521" t="n">
        <v>384</v>
      </c>
      <c r="F6521" s="9" t="n">
        <v>407.04</v>
      </c>
    </row>
    <row r="6522">
      <c r="A6522" t="n">
        <v>558332</v>
      </c>
      <c r="B6522" s="12" t="n">
        <v>40722</v>
      </c>
      <c r="C6522" t="n">
        <v>18241</v>
      </c>
      <c r="D6522" t="n">
        <v>2</v>
      </c>
      <c r="E6522" t="n">
        <v>8</v>
      </c>
      <c r="F6522" s="9" t="n">
        <v>59.6</v>
      </c>
    </row>
    <row r="6523">
      <c r="A6523" t="n">
        <v>558333</v>
      </c>
      <c r="B6523" s="12" t="n">
        <v>40722</v>
      </c>
      <c r="C6523" t="n">
        <v>13953</v>
      </c>
      <c r="D6523" t="n">
        <v>1</v>
      </c>
      <c r="E6523" t="n">
        <v>400</v>
      </c>
      <c r="F6523" s="9" t="n">
        <v>500</v>
      </c>
    </row>
    <row r="6524">
      <c r="A6524" t="n">
        <v>558335</v>
      </c>
      <c r="B6524" s="12" t="n">
        <v>40722</v>
      </c>
      <c r="C6524" t="n">
        <v>17442</v>
      </c>
      <c r="D6524" t="n">
        <v>15</v>
      </c>
      <c r="E6524" t="n">
        <v>174</v>
      </c>
      <c r="F6524" s="9" t="n">
        <v>254.18</v>
      </c>
    </row>
    <row r="6525">
      <c r="A6525" t="n">
        <v>558336</v>
      </c>
      <c r="B6525" s="12" t="n">
        <v>40722</v>
      </c>
      <c r="C6525" t="n">
        <v>14364</v>
      </c>
      <c r="D6525" t="n">
        <v>13</v>
      </c>
      <c r="E6525" t="n">
        <v>182</v>
      </c>
      <c r="F6525" s="9" t="n">
        <v>315.6</v>
      </c>
    </row>
    <row r="6526">
      <c r="A6526" t="n">
        <v>558338</v>
      </c>
      <c r="B6526" s="12" t="n">
        <v>40722</v>
      </c>
      <c r="C6526" t="n">
        <v>16824</v>
      </c>
      <c r="D6526" t="n">
        <v>13</v>
      </c>
      <c r="E6526" t="n">
        <v>134</v>
      </c>
      <c r="F6526" s="9" t="n">
        <v>222.9</v>
      </c>
    </row>
    <row r="6527">
      <c r="A6527" t="n">
        <v>558339</v>
      </c>
      <c r="B6527" s="12" t="n">
        <v>40722</v>
      </c>
      <c r="C6527" t="n">
        <v>16928</v>
      </c>
      <c r="D6527" t="n">
        <v>15</v>
      </c>
      <c r="E6527" t="n">
        <v>133</v>
      </c>
      <c r="F6527" s="9" t="n">
        <v>174.05</v>
      </c>
    </row>
    <row r="6528">
      <c r="A6528" t="n">
        <v>558341</v>
      </c>
      <c r="B6528" s="12" t="n">
        <v>40722</v>
      </c>
      <c r="C6528" t="n">
        <v>14741</v>
      </c>
      <c r="D6528" t="n">
        <v>8</v>
      </c>
      <c r="E6528" t="n">
        <v>78</v>
      </c>
      <c r="F6528" s="9" t="n">
        <v>173.56</v>
      </c>
    </row>
    <row r="6529">
      <c r="A6529" t="n">
        <v>558348</v>
      </c>
      <c r="B6529" s="12" t="n">
        <v>40722</v>
      </c>
      <c r="C6529" t="n">
        <v>17188</v>
      </c>
      <c r="D6529" t="n">
        <v>17</v>
      </c>
      <c r="E6529" t="n">
        <v>223</v>
      </c>
      <c r="F6529" s="9" t="n">
        <v>307.99</v>
      </c>
    </row>
    <row r="6530">
      <c r="A6530" t="n">
        <v>558350</v>
      </c>
      <c r="B6530" s="12" t="n">
        <v>40722</v>
      </c>
      <c r="C6530" t="n">
        <v>17188</v>
      </c>
      <c r="D6530" t="n">
        <v>3</v>
      </c>
      <c r="E6530" t="n">
        <v>38</v>
      </c>
      <c r="F6530" s="9" t="n">
        <v>82.66</v>
      </c>
    </row>
    <row r="6531">
      <c r="A6531" t="n">
        <v>558351</v>
      </c>
      <c r="B6531" s="12" t="n">
        <v>40722</v>
      </c>
      <c r="C6531" t="n">
        <v>13767</v>
      </c>
      <c r="D6531" t="n">
        <v>7</v>
      </c>
      <c r="E6531" t="n">
        <v>106</v>
      </c>
      <c r="F6531" s="9" t="n">
        <v>273.9</v>
      </c>
    </row>
    <row r="6532">
      <c r="A6532" t="n">
        <v>558352</v>
      </c>
      <c r="B6532" s="12" t="n">
        <v>40722</v>
      </c>
      <c r="C6532" t="n">
        <v>17940</v>
      </c>
      <c r="D6532" t="n">
        <v>1</v>
      </c>
      <c r="E6532" t="n">
        <v>430</v>
      </c>
      <c r="F6532" s="9" t="n">
        <v>107.5</v>
      </c>
    </row>
    <row r="6533">
      <c r="A6533" t="n">
        <v>558353</v>
      </c>
      <c r="B6533" s="12" t="n">
        <v>40722</v>
      </c>
      <c r="C6533" t="n">
        <v>17940</v>
      </c>
      <c r="D6533" t="n">
        <v>1</v>
      </c>
      <c r="E6533" t="n">
        <v>432</v>
      </c>
      <c r="F6533" s="9" t="n">
        <v>108</v>
      </c>
    </row>
    <row r="6534">
      <c r="A6534" t="n">
        <v>558355</v>
      </c>
      <c r="B6534" s="12" t="n">
        <v>40722</v>
      </c>
      <c r="C6534" t="n">
        <v>13614</v>
      </c>
      <c r="D6534" t="n">
        <v>77</v>
      </c>
      <c r="E6534" t="n">
        <v>218</v>
      </c>
      <c r="F6534" s="9" t="n">
        <v>573.13</v>
      </c>
    </row>
    <row r="6535">
      <c r="A6535" t="n">
        <v>558356</v>
      </c>
      <c r="B6535" s="12" t="n">
        <v>40722</v>
      </c>
      <c r="C6535" t="n">
        <v>14854</v>
      </c>
      <c r="D6535" t="n">
        <v>1</v>
      </c>
      <c r="E6535" t="n">
        <v>12</v>
      </c>
      <c r="F6535" s="9" t="n">
        <v>15</v>
      </c>
    </row>
    <row r="6536">
      <c r="A6536" t="n">
        <v>558358</v>
      </c>
      <c r="B6536" s="12" t="n">
        <v>40722</v>
      </c>
      <c r="C6536" t="n">
        <v>17965</v>
      </c>
      <c r="D6536" t="n">
        <v>22</v>
      </c>
      <c r="E6536" t="n">
        <v>94</v>
      </c>
      <c r="F6536" s="9" t="n">
        <v>140.06</v>
      </c>
    </row>
    <row r="6537">
      <c r="A6537" t="n">
        <v>558362</v>
      </c>
      <c r="B6537" s="12" t="n">
        <v>40722</v>
      </c>
      <c r="C6537" t="n">
        <v>16029</v>
      </c>
      <c r="D6537" t="n">
        <v>6</v>
      </c>
      <c r="E6537" t="n">
        <v>648</v>
      </c>
      <c r="F6537" s="9" t="n">
        <v>1353.2</v>
      </c>
    </row>
    <row r="6538">
      <c r="A6538" t="n">
        <v>558363</v>
      </c>
      <c r="B6538" s="12" t="n">
        <v>40722</v>
      </c>
      <c r="C6538" t="n">
        <v>16029</v>
      </c>
      <c r="D6538" t="n">
        <v>2</v>
      </c>
      <c r="E6538" t="n">
        <v>144</v>
      </c>
      <c r="F6538" s="9" t="n">
        <v>530.4</v>
      </c>
    </row>
    <row r="6539">
      <c r="A6539" t="n">
        <v>558365</v>
      </c>
      <c r="B6539" s="12" t="n">
        <v>40722</v>
      </c>
      <c r="C6539" t="n">
        <v>13631</v>
      </c>
      <c r="D6539" t="n">
        <v>1</v>
      </c>
      <c r="E6539" t="n">
        <v>40</v>
      </c>
      <c r="F6539" s="9" t="n">
        <v>250</v>
      </c>
    </row>
    <row r="6540">
      <c r="A6540" t="n">
        <v>558366</v>
      </c>
      <c r="B6540" s="12" t="n">
        <v>40722</v>
      </c>
      <c r="C6540" t="n">
        <v>13631</v>
      </c>
      <c r="D6540" t="n">
        <v>1</v>
      </c>
      <c r="E6540" t="n">
        <v>96</v>
      </c>
      <c r="F6540" s="9" t="n">
        <v>510.72</v>
      </c>
    </row>
    <row r="6541">
      <c r="A6541" t="n">
        <v>558367</v>
      </c>
      <c r="B6541" s="12" t="n">
        <v>40722</v>
      </c>
      <c r="C6541" t="n">
        <v>16550</v>
      </c>
      <c r="D6541" t="n">
        <v>42</v>
      </c>
      <c r="E6541" t="n">
        <v>227</v>
      </c>
      <c r="F6541" s="9" t="n">
        <v>345.92</v>
      </c>
    </row>
    <row r="6542">
      <c r="A6542" t="n">
        <v>558368</v>
      </c>
      <c r="B6542" s="12" t="n">
        <v>40722</v>
      </c>
      <c r="C6542" t="n">
        <v>14329</v>
      </c>
      <c r="D6542" t="n">
        <v>57</v>
      </c>
      <c r="E6542" t="n">
        <v>803</v>
      </c>
      <c r="F6542" s="9" t="n">
        <v>960.08</v>
      </c>
    </row>
    <row r="6543">
      <c r="A6543" t="n">
        <v>558370</v>
      </c>
      <c r="B6543" s="12" t="n">
        <v>40722</v>
      </c>
      <c r="C6543" t="n">
        <v>17750</v>
      </c>
      <c r="D6543" t="n">
        <v>39</v>
      </c>
      <c r="E6543" t="n">
        <v>407</v>
      </c>
      <c r="F6543" s="9" t="n">
        <v>288.08</v>
      </c>
    </row>
    <row r="6544">
      <c r="A6544" t="n">
        <v>558372</v>
      </c>
      <c r="B6544" s="12" t="n">
        <v>40722</v>
      </c>
      <c r="C6544" t="n">
        <v>16200</v>
      </c>
      <c r="D6544" t="n">
        <v>58</v>
      </c>
      <c r="E6544" t="n">
        <v>231</v>
      </c>
      <c r="F6544" s="9" t="n">
        <v>550.5700000000001</v>
      </c>
    </row>
    <row r="6545">
      <c r="A6545" t="n">
        <v>558375</v>
      </c>
      <c r="B6545" s="12" t="n">
        <v>40722</v>
      </c>
      <c r="C6545" t="n">
        <v>13418</v>
      </c>
      <c r="D6545" t="n">
        <v>13</v>
      </c>
      <c r="E6545" t="n">
        <v>162</v>
      </c>
      <c r="F6545" s="9" t="n">
        <v>376.92</v>
      </c>
    </row>
    <row r="6546">
      <c r="A6546" t="n">
        <v>558376</v>
      </c>
      <c r="B6546" s="12" t="n">
        <v>40722</v>
      </c>
      <c r="C6546" t="n">
        <v>13418</v>
      </c>
      <c r="D6546" t="n">
        <v>5</v>
      </c>
      <c r="E6546" t="n">
        <v>80</v>
      </c>
      <c r="F6546" s="9" t="n">
        <v>60.8</v>
      </c>
    </row>
    <row r="6547">
      <c r="A6547" t="n">
        <v>558382</v>
      </c>
      <c r="B6547" s="12" t="n">
        <v>40722</v>
      </c>
      <c r="C6547" t="n">
        <v>17997</v>
      </c>
      <c r="D6547" t="n">
        <v>17</v>
      </c>
      <c r="E6547" t="n">
        <v>261</v>
      </c>
      <c r="F6547" s="9" t="n">
        <v>322.53</v>
      </c>
    </row>
    <row r="6548">
      <c r="A6548" t="n">
        <v>558383</v>
      </c>
      <c r="B6548" s="12" t="n">
        <v>40723</v>
      </c>
      <c r="C6548" t="n">
        <v>18075</v>
      </c>
      <c r="D6548" t="n">
        <v>15</v>
      </c>
      <c r="E6548" t="n">
        <v>147</v>
      </c>
      <c r="F6548" s="9" t="n">
        <v>282.23</v>
      </c>
    </row>
    <row r="6549">
      <c r="A6549" t="n">
        <v>558384</v>
      </c>
      <c r="B6549" s="12" t="n">
        <v>40723</v>
      </c>
      <c r="C6549" t="n">
        <v>17389</v>
      </c>
      <c r="D6549" t="n">
        <v>7</v>
      </c>
      <c r="E6549" t="n">
        <v>84</v>
      </c>
      <c r="F6549" s="9" t="n">
        <v>395.7</v>
      </c>
    </row>
    <row r="6550">
      <c r="A6550" t="n">
        <v>558385</v>
      </c>
      <c r="B6550" s="12" t="n">
        <v>40723</v>
      </c>
      <c r="C6550" t="n">
        <v>16525</v>
      </c>
      <c r="D6550" t="n">
        <v>7</v>
      </c>
      <c r="E6550" t="n">
        <v>336</v>
      </c>
      <c r="F6550" s="9" t="n">
        <v>478.08</v>
      </c>
    </row>
    <row r="6551">
      <c r="A6551" t="n">
        <v>558386</v>
      </c>
      <c r="B6551" s="12" t="n">
        <v>40723</v>
      </c>
      <c r="C6551" t="n">
        <v>14883</v>
      </c>
      <c r="D6551" t="n">
        <v>6</v>
      </c>
      <c r="E6551" t="n">
        <v>88</v>
      </c>
      <c r="F6551" s="9" t="n">
        <v>47.92</v>
      </c>
    </row>
    <row r="6552">
      <c r="A6552" t="n">
        <v>558387</v>
      </c>
      <c r="B6552" s="12" t="n">
        <v>40723</v>
      </c>
      <c r="C6552" t="n">
        <v>17391</v>
      </c>
      <c r="D6552" t="n">
        <v>1</v>
      </c>
      <c r="E6552" t="n">
        <v>96</v>
      </c>
      <c r="F6552" s="9" t="n">
        <v>101.76</v>
      </c>
    </row>
    <row r="6553">
      <c r="A6553" t="n">
        <v>558389</v>
      </c>
      <c r="B6553" s="12" t="n">
        <v>40723</v>
      </c>
      <c r="C6553" t="n">
        <v>14383</v>
      </c>
      <c r="D6553" t="n">
        <v>15</v>
      </c>
      <c r="E6553" t="n">
        <v>201</v>
      </c>
      <c r="F6553" s="9" t="n">
        <v>242.09</v>
      </c>
    </row>
    <row r="6554">
      <c r="A6554" t="n">
        <v>558390</v>
      </c>
      <c r="B6554" s="12" t="n">
        <v>40723</v>
      </c>
      <c r="C6554" t="n">
        <v>13461</v>
      </c>
      <c r="D6554" t="n">
        <v>12</v>
      </c>
      <c r="E6554" t="n">
        <v>424</v>
      </c>
      <c r="F6554" s="9" t="n">
        <v>576.4</v>
      </c>
    </row>
    <row r="6555">
      <c r="A6555" t="n">
        <v>558416</v>
      </c>
      <c r="B6555" s="12" t="n">
        <v>40723</v>
      </c>
      <c r="C6555" t="n">
        <v>16059</v>
      </c>
      <c r="D6555" t="n">
        <v>37</v>
      </c>
      <c r="E6555" t="n">
        <v>123</v>
      </c>
      <c r="F6555" s="9" t="n">
        <v>303.6</v>
      </c>
    </row>
    <row r="6556">
      <c r="A6556" t="n">
        <v>558418</v>
      </c>
      <c r="B6556" s="12" t="n">
        <v>40723</v>
      </c>
      <c r="C6556" t="n">
        <v>12901</v>
      </c>
      <c r="D6556" t="n">
        <v>10</v>
      </c>
      <c r="E6556" t="n">
        <v>208</v>
      </c>
      <c r="F6556" s="9" t="n">
        <v>259.98</v>
      </c>
    </row>
    <row r="6557">
      <c r="A6557" t="n">
        <v>558419</v>
      </c>
      <c r="B6557" s="12" t="n">
        <v>40723</v>
      </c>
      <c r="C6557" t="n">
        <v>17702</v>
      </c>
      <c r="D6557" t="n">
        <v>10</v>
      </c>
      <c r="E6557" t="n">
        <v>177</v>
      </c>
      <c r="F6557" s="9" t="n">
        <v>335.33</v>
      </c>
    </row>
    <row r="6558">
      <c r="A6558" t="n">
        <v>558420</v>
      </c>
      <c r="B6558" s="12" t="n">
        <v>40723</v>
      </c>
      <c r="C6558" t="n">
        <v>14577</v>
      </c>
      <c r="D6558" t="n">
        <v>28</v>
      </c>
      <c r="E6558" t="n">
        <v>89</v>
      </c>
      <c r="F6558" s="9" t="n">
        <v>178.63</v>
      </c>
    </row>
    <row r="6559">
      <c r="A6559" t="n">
        <v>558421</v>
      </c>
      <c r="B6559" s="12" t="n">
        <v>40723</v>
      </c>
      <c r="C6559" t="n">
        <v>15611</v>
      </c>
      <c r="D6559" t="n">
        <v>2</v>
      </c>
      <c r="E6559" t="n">
        <v>30</v>
      </c>
      <c r="F6559" s="9" t="n">
        <v>60.66</v>
      </c>
    </row>
    <row r="6560">
      <c r="A6560" t="n">
        <v>558430</v>
      </c>
      <c r="B6560" s="12" t="n">
        <v>40723</v>
      </c>
      <c r="C6560" t="n">
        <v>13238</v>
      </c>
      <c r="D6560" t="n">
        <v>11</v>
      </c>
      <c r="E6560" t="n">
        <v>104</v>
      </c>
      <c r="F6560" s="9" t="n">
        <v>227.7</v>
      </c>
    </row>
    <row r="6561">
      <c r="A6561" t="n">
        <v>558432</v>
      </c>
      <c r="B6561" s="12" t="n">
        <v>40723</v>
      </c>
      <c r="C6561" t="n">
        <v>17730</v>
      </c>
      <c r="D6561" t="n">
        <v>16</v>
      </c>
      <c r="E6561" t="n">
        <v>225</v>
      </c>
      <c r="F6561" s="9" t="n">
        <v>342.21</v>
      </c>
    </row>
    <row r="6562">
      <c r="A6562" t="n">
        <v>558435</v>
      </c>
      <c r="B6562" s="12" t="n">
        <v>40723</v>
      </c>
      <c r="C6562" t="n">
        <v>13078</v>
      </c>
      <c r="D6562" t="n">
        <v>18</v>
      </c>
      <c r="E6562" t="n">
        <v>226</v>
      </c>
      <c r="F6562" s="9" t="n">
        <v>474.18</v>
      </c>
    </row>
    <row r="6563">
      <c r="A6563" t="n">
        <v>558437</v>
      </c>
      <c r="B6563" s="12" t="n">
        <v>40723</v>
      </c>
      <c r="C6563" t="n">
        <v>17799</v>
      </c>
      <c r="D6563" t="n">
        <v>26</v>
      </c>
      <c r="E6563" t="n">
        <v>112</v>
      </c>
      <c r="F6563" s="9" t="n">
        <v>175.89</v>
      </c>
    </row>
    <row r="6564">
      <c r="A6564" t="n">
        <v>558440</v>
      </c>
      <c r="B6564" s="12" t="n">
        <v>40723</v>
      </c>
      <c r="C6564" t="n">
        <v>17408</v>
      </c>
      <c r="D6564" t="n">
        <v>2</v>
      </c>
      <c r="E6564" t="n">
        <v>3</v>
      </c>
      <c r="F6564" s="9" t="n">
        <v>32.65</v>
      </c>
    </row>
    <row r="6565">
      <c r="A6565" t="n">
        <v>558441</v>
      </c>
      <c r="B6565" s="12" t="n">
        <v>40723</v>
      </c>
      <c r="C6565" t="n">
        <v>14606</v>
      </c>
      <c r="D6565" t="n">
        <v>49</v>
      </c>
      <c r="E6565" t="n">
        <v>68</v>
      </c>
      <c r="F6565" s="9" t="n">
        <v>145.48</v>
      </c>
    </row>
    <row r="6566">
      <c r="A6566" t="n">
        <v>558442</v>
      </c>
      <c r="B6566" s="12" t="n">
        <v>40723</v>
      </c>
      <c r="C6566" t="n">
        <v>15537</v>
      </c>
      <c r="D6566" t="n">
        <v>24</v>
      </c>
      <c r="E6566" t="n">
        <v>29</v>
      </c>
      <c r="F6566" s="9" t="n">
        <v>110.92</v>
      </c>
    </row>
    <row r="6567">
      <c r="A6567" t="n">
        <v>558443</v>
      </c>
      <c r="B6567" s="12" t="n">
        <v>40723</v>
      </c>
      <c r="C6567" t="n">
        <v>15189</v>
      </c>
      <c r="D6567" t="n">
        <v>6</v>
      </c>
      <c r="E6567" t="n">
        <v>200</v>
      </c>
      <c r="F6567" s="9" t="n">
        <v>403.44</v>
      </c>
    </row>
    <row r="6568">
      <c r="A6568" t="n">
        <v>558447</v>
      </c>
      <c r="B6568" s="12" t="n">
        <v>40723</v>
      </c>
      <c r="C6568" t="n">
        <v>15311</v>
      </c>
      <c r="D6568" t="n">
        <v>8</v>
      </c>
      <c r="E6568" t="n">
        <v>480</v>
      </c>
      <c r="F6568" s="9" t="n">
        <v>856.3200000000001</v>
      </c>
    </row>
    <row r="6569">
      <c r="A6569" t="n">
        <v>558452</v>
      </c>
      <c r="B6569" s="12" t="n">
        <v>40723</v>
      </c>
      <c r="C6569" t="n">
        <v>15208</v>
      </c>
      <c r="D6569" t="n">
        <v>13</v>
      </c>
      <c r="E6569" t="n">
        <v>134</v>
      </c>
      <c r="F6569" s="9" t="n">
        <v>258.12</v>
      </c>
    </row>
    <row r="6570">
      <c r="A6570" t="n">
        <v>558454</v>
      </c>
      <c r="B6570" s="12" t="n">
        <v>40723</v>
      </c>
      <c r="C6570" t="n">
        <v>17063</v>
      </c>
      <c r="D6570" t="n">
        <v>16</v>
      </c>
      <c r="E6570" t="n">
        <v>114</v>
      </c>
      <c r="F6570" s="9" t="n">
        <v>305</v>
      </c>
    </row>
    <row r="6571">
      <c r="A6571" t="n">
        <v>558455</v>
      </c>
      <c r="B6571" s="12" t="n">
        <v>40723</v>
      </c>
      <c r="C6571" t="n">
        <v>14327</v>
      </c>
      <c r="D6571" t="n">
        <v>12</v>
      </c>
      <c r="E6571" t="n">
        <v>139</v>
      </c>
      <c r="F6571" s="9" t="n">
        <v>311.65</v>
      </c>
    </row>
    <row r="6572">
      <c r="A6572" t="n">
        <v>558456</v>
      </c>
      <c r="B6572" s="12" t="n">
        <v>40723</v>
      </c>
      <c r="C6572" t="n">
        <v>17063</v>
      </c>
      <c r="D6572" t="n">
        <v>2</v>
      </c>
      <c r="E6572" t="n">
        <v>10</v>
      </c>
      <c r="F6572" s="9" t="n">
        <v>47.5</v>
      </c>
    </row>
    <row r="6573">
      <c r="A6573" t="n">
        <v>558458</v>
      </c>
      <c r="B6573" s="12" t="n">
        <v>40723</v>
      </c>
      <c r="C6573" t="n">
        <v>14527</v>
      </c>
      <c r="D6573" t="n">
        <v>12</v>
      </c>
      <c r="E6573" t="n">
        <v>14</v>
      </c>
      <c r="F6573" s="9" t="n">
        <v>125.95</v>
      </c>
    </row>
    <row r="6574">
      <c r="A6574" t="n">
        <v>558459</v>
      </c>
      <c r="B6574" s="12" t="n">
        <v>40723</v>
      </c>
      <c r="C6574" t="n">
        <v>15334</v>
      </c>
      <c r="D6574" t="n">
        <v>32</v>
      </c>
      <c r="E6574" t="n">
        <v>75</v>
      </c>
      <c r="F6574" s="9" t="n">
        <v>108.79</v>
      </c>
    </row>
    <row r="6575">
      <c r="A6575" t="n">
        <v>558460</v>
      </c>
      <c r="B6575" s="12" t="n">
        <v>40723</v>
      </c>
      <c r="C6575" t="n">
        <v>16779</v>
      </c>
      <c r="D6575" t="n">
        <v>14</v>
      </c>
      <c r="E6575" t="n">
        <v>270</v>
      </c>
      <c r="F6575" s="9" t="n">
        <v>406.46</v>
      </c>
    </row>
    <row r="6576">
      <c r="A6576" t="n">
        <v>558461</v>
      </c>
      <c r="B6576" s="12" t="n">
        <v>40723</v>
      </c>
      <c r="C6576" t="n">
        <v>13263</v>
      </c>
      <c r="D6576" t="n">
        <v>47</v>
      </c>
      <c r="E6576" t="n">
        <v>102</v>
      </c>
      <c r="F6576" s="9" t="n">
        <v>181.95</v>
      </c>
    </row>
    <row r="6577">
      <c r="A6577" t="n">
        <v>558462</v>
      </c>
      <c r="B6577" s="12" t="n">
        <v>40723</v>
      </c>
      <c r="C6577" t="n">
        <v>13982</v>
      </c>
      <c r="D6577" t="n">
        <v>21</v>
      </c>
      <c r="E6577" t="n">
        <v>271</v>
      </c>
      <c r="F6577" s="9" t="n">
        <v>326.34</v>
      </c>
    </row>
    <row r="6578">
      <c r="A6578" t="n">
        <v>558467</v>
      </c>
      <c r="B6578" s="12" t="n">
        <v>40723</v>
      </c>
      <c r="C6578" t="n">
        <v>17757</v>
      </c>
      <c r="D6578" t="n">
        <v>15</v>
      </c>
      <c r="E6578" t="n">
        <v>44</v>
      </c>
      <c r="F6578" s="9" t="n">
        <v>170.42</v>
      </c>
    </row>
    <row r="6579">
      <c r="A6579" t="n">
        <v>558470</v>
      </c>
      <c r="B6579" s="12" t="n">
        <v>40723</v>
      </c>
      <c r="C6579" t="n">
        <v>16801</v>
      </c>
      <c r="D6579" t="n">
        <v>4</v>
      </c>
      <c r="E6579" t="n">
        <v>15</v>
      </c>
      <c r="F6579" s="9" t="n">
        <v>140.85</v>
      </c>
    </row>
    <row r="6580">
      <c r="A6580" t="n">
        <v>558472</v>
      </c>
      <c r="B6580" s="12" t="n">
        <v>40723</v>
      </c>
      <c r="C6580" t="n">
        <v>16553</v>
      </c>
      <c r="D6580" t="n">
        <v>4</v>
      </c>
      <c r="E6580" t="n">
        <v>408</v>
      </c>
      <c r="F6580" s="9" t="n">
        <v>547.4400000000001</v>
      </c>
    </row>
    <row r="6581">
      <c r="A6581" t="n">
        <v>558473</v>
      </c>
      <c r="B6581" s="12" t="n">
        <v>40723</v>
      </c>
      <c r="C6581" t="n">
        <v>16553</v>
      </c>
      <c r="D6581" t="n">
        <v>2</v>
      </c>
      <c r="E6581" t="n">
        <v>200</v>
      </c>
      <c r="F6581" s="9" t="n">
        <v>237.2</v>
      </c>
    </row>
    <row r="6582">
      <c r="A6582" t="n">
        <v>558474</v>
      </c>
      <c r="B6582" s="12" t="n">
        <v>40723</v>
      </c>
      <c r="C6582" t="n">
        <v>16553</v>
      </c>
      <c r="D6582" t="n">
        <v>1</v>
      </c>
      <c r="E6582" t="n">
        <v>48</v>
      </c>
      <c r="F6582" s="9" t="n">
        <v>204</v>
      </c>
    </row>
    <row r="6583">
      <c r="A6583" t="n">
        <v>558478</v>
      </c>
      <c r="B6583" s="12" t="n">
        <v>40723</v>
      </c>
      <c r="C6583" t="n">
        <v>16775</v>
      </c>
      <c r="D6583" t="n">
        <v>9</v>
      </c>
      <c r="E6583" t="n">
        <v>41</v>
      </c>
      <c r="F6583" s="9" t="n">
        <v>114.35</v>
      </c>
    </row>
    <row r="6584">
      <c r="A6584" t="n">
        <v>558479</v>
      </c>
      <c r="B6584" s="12" t="n">
        <v>40723</v>
      </c>
      <c r="C6584" t="n">
        <v>17837</v>
      </c>
      <c r="D6584" t="n">
        <v>11</v>
      </c>
      <c r="E6584" t="n">
        <v>26</v>
      </c>
      <c r="F6584" s="9" t="n">
        <v>113.9</v>
      </c>
    </row>
    <row r="6585">
      <c r="A6585" t="n">
        <v>558480</v>
      </c>
      <c r="B6585" s="12" t="n">
        <v>40724</v>
      </c>
      <c r="C6585" t="n">
        <v>15271</v>
      </c>
      <c r="D6585" t="n">
        <v>9</v>
      </c>
      <c r="E6585" t="n">
        <v>63</v>
      </c>
      <c r="F6585" s="9" t="n">
        <v>145.75</v>
      </c>
    </row>
    <row r="6586">
      <c r="A6586" t="n">
        <v>558481</v>
      </c>
      <c r="B6586" s="12" t="n">
        <v>40724</v>
      </c>
      <c r="C6586" t="n">
        <v>17675</v>
      </c>
      <c r="D6586" t="n">
        <v>20</v>
      </c>
      <c r="E6586" t="n">
        <v>149</v>
      </c>
      <c r="F6586" s="9" t="n">
        <v>483.01</v>
      </c>
    </row>
    <row r="6587">
      <c r="A6587" t="n">
        <v>558482</v>
      </c>
      <c r="B6587" s="12" t="n">
        <v>40724</v>
      </c>
      <c r="C6587" t="n">
        <v>16570</v>
      </c>
      <c r="D6587" t="n">
        <v>1</v>
      </c>
      <c r="E6587" t="n">
        <v>24</v>
      </c>
      <c r="F6587" s="9" t="n">
        <v>13.2</v>
      </c>
    </row>
    <row r="6588">
      <c r="A6588" t="n">
        <v>558483</v>
      </c>
      <c r="B6588" s="12" t="n">
        <v>40724</v>
      </c>
      <c r="C6588" t="n">
        <v>18171</v>
      </c>
      <c r="D6588" t="n">
        <v>10</v>
      </c>
      <c r="E6588" t="n">
        <v>53</v>
      </c>
      <c r="F6588" s="9" t="n">
        <v>219.83</v>
      </c>
    </row>
    <row r="6589">
      <c r="A6589" t="n">
        <v>558484</v>
      </c>
      <c r="B6589" s="12" t="n">
        <v>40724</v>
      </c>
      <c r="C6589" t="n">
        <v>14267</v>
      </c>
      <c r="D6589" t="n">
        <v>25</v>
      </c>
      <c r="E6589" t="n">
        <v>250</v>
      </c>
      <c r="F6589" s="9" t="n">
        <v>679.88</v>
      </c>
    </row>
    <row r="6590">
      <c r="A6590" t="n">
        <v>558501</v>
      </c>
      <c r="B6590" s="12" t="n">
        <v>40724</v>
      </c>
      <c r="C6590" t="n">
        <v>13871</v>
      </c>
      <c r="D6590" t="n">
        <v>37</v>
      </c>
      <c r="E6590" t="n">
        <v>257</v>
      </c>
      <c r="F6590" s="9" t="n">
        <v>615.09</v>
      </c>
    </row>
    <row r="6591">
      <c r="A6591" t="n">
        <v>558523</v>
      </c>
      <c r="B6591" s="12" t="n">
        <v>40724</v>
      </c>
      <c r="C6591" t="n">
        <v>17949</v>
      </c>
      <c r="D6591" t="n">
        <v>3</v>
      </c>
      <c r="E6591" t="n">
        <v>2105</v>
      </c>
      <c r="F6591" s="9" t="n">
        <v>2231.3</v>
      </c>
    </row>
    <row r="6592">
      <c r="A6592" t="n">
        <v>558524</v>
      </c>
      <c r="B6592" s="12" t="n">
        <v>40724</v>
      </c>
      <c r="C6592" t="n">
        <v>13113</v>
      </c>
      <c r="D6592" t="n">
        <v>7</v>
      </c>
      <c r="E6592" t="n">
        <v>84</v>
      </c>
      <c r="F6592" s="9" t="n">
        <v>187.78</v>
      </c>
    </row>
    <row r="6593">
      <c r="A6593" t="n">
        <v>558526</v>
      </c>
      <c r="B6593" s="12" t="n">
        <v>40724</v>
      </c>
      <c r="C6593" t="n">
        <v>17949</v>
      </c>
      <c r="D6593" t="n">
        <v>9</v>
      </c>
      <c r="E6593" t="n">
        <v>4332</v>
      </c>
      <c r="F6593" s="9" t="n">
        <v>13355.4</v>
      </c>
    </row>
    <row r="6594">
      <c r="A6594" t="n">
        <v>558527</v>
      </c>
      <c r="B6594" s="12" t="n">
        <v>40724</v>
      </c>
      <c r="C6594" t="n">
        <v>12748</v>
      </c>
      <c r="D6594" t="n">
        <v>1</v>
      </c>
      <c r="E6594" t="n">
        <v>1</v>
      </c>
      <c r="F6594" s="9" t="n">
        <v>1.65</v>
      </c>
    </row>
    <row r="6595">
      <c r="A6595" t="n">
        <v>558528</v>
      </c>
      <c r="B6595" s="12" t="n">
        <v>40724</v>
      </c>
      <c r="C6595" t="n">
        <v>17949</v>
      </c>
      <c r="D6595" t="n">
        <v>1</v>
      </c>
      <c r="E6595" t="n">
        <v>560</v>
      </c>
      <c r="F6595" s="9" t="n">
        <v>812</v>
      </c>
    </row>
    <row r="6596">
      <c r="A6596" t="n">
        <v>558529</v>
      </c>
      <c r="B6596" s="12" t="n">
        <v>40724</v>
      </c>
      <c r="C6596" t="n">
        <v>17949</v>
      </c>
      <c r="D6596" t="n">
        <v>1</v>
      </c>
      <c r="E6596" t="n">
        <v>16</v>
      </c>
      <c r="F6596" s="9" t="n">
        <v>23.2</v>
      </c>
    </row>
    <row r="6597">
      <c r="A6597" t="n">
        <v>558532</v>
      </c>
      <c r="B6597" s="12" t="n">
        <v>40724</v>
      </c>
      <c r="C6597" t="n">
        <v>15039</v>
      </c>
      <c r="D6597" t="n">
        <v>29</v>
      </c>
      <c r="E6597" t="n">
        <v>149</v>
      </c>
      <c r="F6597" s="9" t="n">
        <v>324.66</v>
      </c>
    </row>
    <row r="6598">
      <c r="A6598" t="n">
        <v>558533</v>
      </c>
      <c r="B6598" s="12" t="n">
        <v>40724</v>
      </c>
      <c r="C6598" t="n">
        <v>16717</v>
      </c>
      <c r="D6598" t="n">
        <v>31</v>
      </c>
      <c r="E6598" t="n">
        <v>287</v>
      </c>
      <c r="F6598" s="9" t="n">
        <v>530.47</v>
      </c>
    </row>
    <row r="6599">
      <c r="A6599" t="n">
        <v>558534</v>
      </c>
      <c r="B6599" s="12" t="n">
        <v>40724</v>
      </c>
      <c r="C6599" t="n">
        <v>13988</v>
      </c>
      <c r="D6599" t="n">
        <v>38</v>
      </c>
      <c r="E6599" t="n">
        <v>521</v>
      </c>
      <c r="F6599" s="9" t="n">
        <v>567.42</v>
      </c>
    </row>
    <row r="6600">
      <c r="A6600" t="n">
        <v>558535</v>
      </c>
      <c r="B6600" s="12" t="n">
        <v>40724</v>
      </c>
      <c r="C6600" t="n">
        <v>16904</v>
      </c>
      <c r="D6600" t="n">
        <v>42</v>
      </c>
      <c r="E6600" t="n">
        <v>120</v>
      </c>
      <c r="F6600" s="9" t="n">
        <v>256.67</v>
      </c>
    </row>
    <row r="6601">
      <c r="A6601" t="n">
        <v>558538</v>
      </c>
      <c r="B6601" s="12" t="n">
        <v>40724</v>
      </c>
      <c r="C6601" t="n">
        <v>15005</v>
      </c>
      <c r="D6601" t="n">
        <v>43</v>
      </c>
      <c r="E6601" t="n">
        <v>191</v>
      </c>
      <c r="F6601" s="9" t="n">
        <v>245.37</v>
      </c>
    </row>
    <row r="6602">
      <c r="A6602" t="n">
        <v>558539</v>
      </c>
      <c r="B6602" s="12" t="n">
        <v>40724</v>
      </c>
      <c r="C6602" t="n">
        <v>16556</v>
      </c>
      <c r="D6602" t="n">
        <v>29</v>
      </c>
      <c r="E6602" t="n">
        <v>217</v>
      </c>
      <c r="F6602" s="9" t="n">
        <v>445.42</v>
      </c>
    </row>
    <row r="6603">
      <c r="A6603" t="n">
        <v>558540</v>
      </c>
      <c r="B6603" s="12" t="n">
        <v>40724</v>
      </c>
      <c r="C6603" t="n">
        <v>17706</v>
      </c>
      <c r="D6603" t="n">
        <v>88</v>
      </c>
      <c r="E6603" t="n">
        <v>965</v>
      </c>
      <c r="F6603" s="9" t="n">
        <v>2662.17</v>
      </c>
    </row>
    <row r="6604">
      <c r="A6604" t="n">
        <v>558542</v>
      </c>
      <c r="B6604" s="12" t="n">
        <v>40724</v>
      </c>
      <c r="C6604" t="n">
        <v>13593</v>
      </c>
      <c r="D6604" t="n">
        <v>29</v>
      </c>
      <c r="E6604" t="n">
        <v>123</v>
      </c>
      <c r="F6604" s="9" t="n">
        <v>368.3</v>
      </c>
    </row>
    <row r="6605">
      <c r="A6605" t="n">
        <v>558552</v>
      </c>
      <c r="B6605" s="12" t="n">
        <v>40724</v>
      </c>
      <c r="C6605" t="n">
        <v>13694</v>
      </c>
      <c r="D6605" t="n">
        <v>9</v>
      </c>
      <c r="E6605" t="n">
        <v>1044</v>
      </c>
      <c r="F6605" s="9" t="n">
        <v>1948.92</v>
      </c>
    </row>
    <row r="6606">
      <c r="A6606" t="n">
        <v>558554</v>
      </c>
      <c r="B6606" s="12" t="n">
        <v>40724</v>
      </c>
      <c r="C6606" t="n">
        <v>17949</v>
      </c>
      <c r="D6606" t="n">
        <v>1</v>
      </c>
      <c r="E6606" t="n">
        <v>576</v>
      </c>
      <c r="F6606" s="9" t="n">
        <v>2390.4</v>
      </c>
    </row>
    <row r="6607">
      <c r="A6607" t="n">
        <v>558555</v>
      </c>
      <c r="B6607" s="12" t="n">
        <v>40724</v>
      </c>
      <c r="C6607" t="n">
        <v>15578</v>
      </c>
      <c r="D6607" t="n">
        <v>13</v>
      </c>
      <c r="E6607" t="n">
        <v>52</v>
      </c>
      <c r="F6607" s="9" t="n">
        <v>127.1</v>
      </c>
    </row>
    <row r="6608">
      <c r="A6608" t="n">
        <v>558556</v>
      </c>
      <c r="B6608" s="12" t="n">
        <v>40724</v>
      </c>
      <c r="C6608" t="n">
        <v>17954</v>
      </c>
      <c r="D6608" t="n">
        <v>29</v>
      </c>
      <c r="E6608" t="n">
        <v>94</v>
      </c>
      <c r="F6608" s="9" t="n">
        <v>131.06</v>
      </c>
    </row>
    <row r="6609">
      <c r="A6609" t="n">
        <v>558557</v>
      </c>
      <c r="B6609" s="12" t="n">
        <v>40724</v>
      </c>
      <c r="C6609" t="n">
        <v>13282</v>
      </c>
      <c r="D6609" t="n">
        <v>8</v>
      </c>
      <c r="E6609" t="n">
        <v>88</v>
      </c>
      <c r="F6609" s="9" t="n">
        <v>428.4</v>
      </c>
    </row>
    <row r="6610">
      <c r="A6610" t="n">
        <v>558558</v>
      </c>
      <c r="B6610" s="12" t="n">
        <v>40724</v>
      </c>
      <c r="C6610" t="n">
        <v>17841</v>
      </c>
      <c r="D6610" t="n">
        <v>56</v>
      </c>
      <c r="E6610" t="n">
        <v>205</v>
      </c>
      <c r="F6610" s="9" t="n">
        <v>299.09</v>
      </c>
    </row>
    <row r="6611">
      <c r="A6611" t="n">
        <v>558560</v>
      </c>
      <c r="B6611" s="12" t="n">
        <v>40724</v>
      </c>
      <c r="C6611" t="n">
        <v>17841</v>
      </c>
      <c r="D6611" t="n">
        <v>1</v>
      </c>
      <c r="E6611" t="n">
        <v>1</v>
      </c>
      <c r="F6611" s="9" t="n">
        <v>5.95</v>
      </c>
    </row>
    <row r="6612">
      <c r="A6612" t="n">
        <v>558561</v>
      </c>
      <c r="B6612" s="12" t="n">
        <v>40724</v>
      </c>
      <c r="C6612" t="n">
        <v>13742</v>
      </c>
      <c r="D6612" t="n">
        <v>8</v>
      </c>
      <c r="E6612" t="n">
        <v>26</v>
      </c>
      <c r="F6612" s="9" t="n">
        <v>199.7</v>
      </c>
    </row>
    <row r="6613">
      <c r="A6613" t="n">
        <v>558562</v>
      </c>
      <c r="B6613" s="12" t="n">
        <v>40724</v>
      </c>
      <c r="C6613" t="n">
        <v>16401</v>
      </c>
      <c r="D6613" t="n">
        <v>9</v>
      </c>
      <c r="E6613" t="n">
        <v>242</v>
      </c>
      <c r="F6613" s="9" t="n">
        <v>309.9</v>
      </c>
    </row>
    <row r="6614">
      <c r="A6614" t="n">
        <v>558563</v>
      </c>
      <c r="B6614" s="12" t="n">
        <v>40724</v>
      </c>
      <c r="C6614" t="n">
        <v>14561</v>
      </c>
      <c r="D6614" t="n">
        <v>20</v>
      </c>
      <c r="E6614" t="n">
        <v>192</v>
      </c>
      <c r="F6614" s="9" t="n">
        <v>344.92</v>
      </c>
    </row>
    <row r="6615">
      <c r="A6615" t="n">
        <v>558564</v>
      </c>
      <c r="B6615" s="12" t="n">
        <v>40724</v>
      </c>
      <c r="C6615" t="n">
        <v>14057</v>
      </c>
      <c r="D6615" t="n">
        <v>29</v>
      </c>
      <c r="E6615" t="n">
        <v>309</v>
      </c>
      <c r="F6615" s="9" t="n">
        <v>482.6</v>
      </c>
    </row>
    <row r="6616">
      <c r="A6616" t="n">
        <v>558565</v>
      </c>
      <c r="B6616" s="12" t="n">
        <v>40724</v>
      </c>
      <c r="C6616" t="n">
        <v>14803</v>
      </c>
      <c r="D6616" t="n">
        <v>25</v>
      </c>
      <c r="E6616" t="n">
        <v>106</v>
      </c>
      <c r="F6616" s="9" t="n">
        <v>114.76</v>
      </c>
    </row>
    <row r="6617">
      <c r="A6617" t="n">
        <v>558567</v>
      </c>
      <c r="B6617" s="12" t="n">
        <v>40724</v>
      </c>
      <c r="C6617" t="n">
        <v>14191</v>
      </c>
      <c r="D6617" t="n">
        <v>15</v>
      </c>
      <c r="E6617" t="n">
        <v>196</v>
      </c>
      <c r="F6617" s="9" t="n">
        <v>318.9</v>
      </c>
    </row>
    <row r="6618">
      <c r="A6618" t="n">
        <v>558568</v>
      </c>
      <c r="B6618" s="12" t="n">
        <v>40724</v>
      </c>
      <c r="C6618" t="n">
        <v>16316</v>
      </c>
      <c r="D6618" t="n">
        <v>22</v>
      </c>
      <c r="E6618" t="n">
        <v>257</v>
      </c>
      <c r="F6618" s="9" t="n">
        <v>363.78</v>
      </c>
    </row>
    <row r="6619">
      <c r="A6619" t="n">
        <v>558570</v>
      </c>
      <c r="B6619" s="12" t="n">
        <v>40724</v>
      </c>
      <c r="C6619" t="n">
        <v>17673</v>
      </c>
      <c r="D6619" t="n">
        <v>22</v>
      </c>
      <c r="E6619" t="n">
        <v>130</v>
      </c>
      <c r="F6619" s="9" t="n">
        <v>142.52</v>
      </c>
    </row>
    <row r="6620">
      <c r="A6620" t="n">
        <v>558571</v>
      </c>
      <c r="B6620" s="12" t="n">
        <v>40724</v>
      </c>
      <c r="C6620" t="n">
        <v>17017</v>
      </c>
      <c r="D6620" t="n">
        <v>31</v>
      </c>
      <c r="E6620" t="n">
        <v>698</v>
      </c>
      <c r="F6620" s="9" t="n">
        <v>810.26</v>
      </c>
    </row>
    <row r="6621">
      <c r="A6621" t="n">
        <v>558572</v>
      </c>
      <c r="B6621" s="12" t="n">
        <v>40724</v>
      </c>
      <c r="C6621" t="n">
        <v>14282</v>
      </c>
      <c r="D6621" t="n">
        <v>8</v>
      </c>
      <c r="E6621" t="n">
        <v>120</v>
      </c>
      <c r="F6621" s="9" t="n">
        <v>228.1</v>
      </c>
    </row>
    <row r="6622">
      <c r="A6622" t="n">
        <v>558573</v>
      </c>
      <c r="B6622" s="12" t="n">
        <v>40724</v>
      </c>
      <c r="C6622" t="n">
        <v>17017</v>
      </c>
      <c r="D6622" t="n">
        <v>1</v>
      </c>
      <c r="E6622" t="n">
        <v>8</v>
      </c>
      <c r="F6622" s="9" t="n">
        <v>30</v>
      </c>
    </row>
    <row r="6623">
      <c r="A6623" t="n">
        <v>558574</v>
      </c>
      <c r="B6623" s="12" t="n">
        <v>40724</v>
      </c>
      <c r="C6623" t="n">
        <v>17017</v>
      </c>
      <c r="D6623" t="n">
        <v>4</v>
      </c>
      <c r="E6623" t="n">
        <v>84</v>
      </c>
      <c r="F6623" s="9" t="n">
        <v>97.2</v>
      </c>
    </row>
    <row r="6624">
      <c r="A6624" t="n">
        <v>558611</v>
      </c>
      <c r="B6624" s="12" t="n">
        <v>40724</v>
      </c>
      <c r="C6624" t="n">
        <v>16475</v>
      </c>
      <c r="D6624" t="n">
        <v>3</v>
      </c>
      <c r="E6624" t="n">
        <v>34</v>
      </c>
      <c r="F6624" s="9" t="n">
        <v>57.9</v>
      </c>
    </row>
    <row r="6625">
      <c r="A6625" t="n">
        <v>558612</v>
      </c>
      <c r="B6625" s="12" t="n">
        <v>40724</v>
      </c>
      <c r="C6625" t="n">
        <v>17949</v>
      </c>
      <c r="D6625" t="n">
        <v>2</v>
      </c>
      <c r="E6625" t="n">
        <v>828</v>
      </c>
      <c r="F6625" s="9" t="n">
        <v>877.6799999999999</v>
      </c>
    </row>
    <row r="6626">
      <c r="A6626" t="n">
        <v>558616</v>
      </c>
      <c r="B6626" s="12" t="n">
        <v>40724</v>
      </c>
      <c r="C6626" t="n">
        <v>16045</v>
      </c>
      <c r="D6626" t="n">
        <v>16</v>
      </c>
      <c r="E6626" t="n">
        <v>157</v>
      </c>
      <c r="F6626" s="9" t="n">
        <v>269.4</v>
      </c>
    </row>
    <row r="6627">
      <c r="A6627" t="n">
        <v>558619</v>
      </c>
      <c r="B6627" s="12" t="n">
        <v>40724</v>
      </c>
      <c r="C6627" t="n">
        <v>14401</v>
      </c>
      <c r="D6627" t="n">
        <v>14</v>
      </c>
      <c r="E6627" t="n">
        <v>314</v>
      </c>
      <c r="F6627" s="9" t="n">
        <v>316.7</v>
      </c>
    </row>
    <row r="6628">
      <c r="A6628" t="n">
        <v>558620</v>
      </c>
      <c r="B6628" s="12" t="n">
        <v>40724</v>
      </c>
      <c r="C6628" t="n">
        <v>15584</v>
      </c>
      <c r="D6628" t="n">
        <v>35</v>
      </c>
      <c r="E6628" t="n">
        <v>48</v>
      </c>
      <c r="F6628" s="9" t="n">
        <v>150.4</v>
      </c>
    </row>
    <row r="6629">
      <c r="A6629" t="n">
        <v>558621</v>
      </c>
      <c r="B6629" s="12" t="n">
        <v>40724</v>
      </c>
      <c r="C6629" t="n">
        <v>13745</v>
      </c>
      <c r="D6629" t="n">
        <v>25</v>
      </c>
      <c r="E6629" t="n">
        <v>496</v>
      </c>
      <c r="F6629" s="9" t="n">
        <v>300.04</v>
      </c>
    </row>
    <row r="6630">
      <c r="A6630" t="n">
        <v>558622</v>
      </c>
      <c r="B6630" s="12" t="n">
        <v>40724</v>
      </c>
      <c r="C6630" t="n">
        <v>16357</v>
      </c>
      <c r="D6630" t="n">
        <v>5</v>
      </c>
      <c r="E6630" t="n">
        <v>33</v>
      </c>
      <c r="F6630" s="9" t="n">
        <v>120.05</v>
      </c>
    </row>
    <row r="6631">
      <c r="A6631" t="n">
        <v>558624</v>
      </c>
      <c r="B6631" s="12" t="n">
        <v>40724</v>
      </c>
      <c r="C6631" t="n">
        <v>14560</v>
      </c>
      <c r="D6631" t="n">
        <v>1</v>
      </c>
      <c r="E6631" t="n">
        <v>2</v>
      </c>
      <c r="F6631" s="9" t="n">
        <v>17</v>
      </c>
    </row>
    <row r="6632">
      <c r="A6632" t="n">
        <v>558625</v>
      </c>
      <c r="B6632" s="12" t="n">
        <v>40724</v>
      </c>
      <c r="C6632" t="n">
        <v>14132</v>
      </c>
      <c r="D6632" t="n">
        <v>18</v>
      </c>
      <c r="E6632" t="n">
        <v>190</v>
      </c>
      <c r="F6632" s="9" t="n">
        <v>301.06</v>
      </c>
    </row>
    <row r="6633">
      <c r="A6633" t="n">
        <v>558627</v>
      </c>
      <c r="B6633" s="12" t="n">
        <v>40724</v>
      </c>
      <c r="C6633" t="n">
        <v>14711</v>
      </c>
      <c r="D6633" t="n">
        <v>6</v>
      </c>
      <c r="E6633" t="n">
        <v>7</v>
      </c>
      <c r="F6633" s="9" t="n">
        <v>311.86</v>
      </c>
    </row>
    <row r="6634">
      <c r="A6634" t="n">
        <v>558629</v>
      </c>
      <c r="B6634" s="12" t="n">
        <v>40724</v>
      </c>
      <c r="C6634" t="n">
        <v>15615</v>
      </c>
      <c r="D6634" t="n">
        <v>2</v>
      </c>
      <c r="E6634" t="n">
        <v>24</v>
      </c>
      <c r="F6634" s="9" t="n">
        <v>32.4</v>
      </c>
    </row>
    <row r="6635">
      <c r="A6635" t="n">
        <v>558630</v>
      </c>
      <c r="B6635" s="12" t="n">
        <v>40724</v>
      </c>
      <c r="C6635" t="n">
        <v>15615</v>
      </c>
      <c r="D6635" t="n">
        <v>28</v>
      </c>
      <c r="E6635" t="n">
        <v>310</v>
      </c>
      <c r="F6635" s="9" t="n">
        <v>646.8200000000001</v>
      </c>
    </row>
    <row r="6636">
      <c r="A6636" t="n">
        <v>558631</v>
      </c>
      <c r="B6636" s="12" t="n">
        <v>40724</v>
      </c>
      <c r="C6636" t="n">
        <v>17921</v>
      </c>
      <c r="D6636" t="n">
        <v>25</v>
      </c>
      <c r="E6636" t="n">
        <v>67</v>
      </c>
      <c r="F6636" s="9" t="n">
        <v>161.89</v>
      </c>
    </row>
    <row r="6637">
      <c r="A6637" t="n">
        <v>558632</v>
      </c>
      <c r="B6637" s="12" t="n">
        <v>40724</v>
      </c>
      <c r="C6637" t="n">
        <v>17930</v>
      </c>
      <c r="D6637" t="n">
        <v>15</v>
      </c>
      <c r="E6637" t="n">
        <v>349</v>
      </c>
      <c r="F6637" s="9" t="n">
        <v>303.54</v>
      </c>
    </row>
    <row r="6638">
      <c r="A6638" t="n">
        <v>558633</v>
      </c>
      <c r="B6638" s="12" t="n">
        <v>40724</v>
      </c>
      <c r="C6638" t="n">
        <v>16745</v>
      </c>
      <c r="D6638" t="n">
        <v>14</v>
      </c>
      <c r="E6638" t="n">
        <v>174</v>
      </c>
      <c r="F6638" s="9" t="n">
        <v>294.65</v>
      </c>
    </row>
    <row r="6639">
      <c r="A6639" t="n">
        <v>558634</v>
      </c>
      <c r="B6639" s="12" t="n">
        <v>40724</v>
      </c>
      <c r="C6639" t="n">
        <v>14506</v>
      </c>
      <c r="D6639" t="n">
        <v>16</v>
      </c>
      <c r="E6639" t="n">
        <v>38</v>
      </c>
      <c r="F6639" s="9" t="n">
        <v>264.8</v>
      </c>
    </row>
    <row r="6640">
      <c r="A6640" t="n">
        <v>558635</v>
      </c>
      <c r="B6640" s="12" t="n">
        <v>40724</v>
      </c>
      <c r="C6640" t="n">
        <v>16498</v>
      </c>
      <c r="D6640" t="n">
        <v>14</v>
      </c>
      <c r="E6640" t="n">
        <v>42</v>
      </c>
      <c r="F6640" s="9" t="n">
        <v>91.22</v>
      </c>
    </row>
    <row r="6641">
      <c r="A6641" t="n">
        <v>558636</v>
      </c>
      <c r="B6641" s="12" t="n">
        <v>40724</v>
      </c>
      <c r="C6641" t="n">
        <v>14702</v>
      </c>
      <c r="D6641" t="n">
        <v>17</v>
      </c>
      <c r="E6641" t="n">
        <v>60</v>
      </c>
      <c r="F6641" s="9" t="n">
        <v>165.5</v>
      </c>
    </row>
    <row r="6642">
      <c r="A6642" t="n">
        <v>558637</v>
      </c>
      <c r="B6642" s="12" t="n">
        <v>40724</v>
      </c>
      <c r="C6642" t="n">
        <v>17891</v>
      </c>
      <c r="D6642" t="n">
        <v>34</v>
      </c>
      <c r="E6642" t="n">
        <v>393</v>
      </c>
      <c r="F6642" s="9" t="n">
        <v>203.86</v>
      </c>
    </row>
    <row r="6643">
      <c r="A6643" t="n">
        <v>558638</v>
      </c>
      <c r="B6643" s="12" t="n">
        <v>40725</v>
      </c>
      <c r="C6643" t="n">
        <v>16317</v>
      </c>
      <c r="D6643" t="n">
        <v>24</v>
      </c>
      <c r="E6643" t="n">
        <v>256</v>
      </c>
      <c r="F6643" s="9" t="n">
        <v>462.58</v>
      </c>
    </row>
    <row r="6644">
      <c r="A6644" t="n">
        <v>558641</v>
      </c>
      <c r="B6644" s="12" t="n">
        <v>40725</v>
      </c>
      <c r="C6644" t="n">
        <v>17865</v>
      </c>
      <c r="D6644" t="n">
        <v>29</v>
      </c>
      <c r="E6644" t="n">
        <v>330</v>
      </c>
      <c r="F6644" s="9" t="n">
        <v>831.34</v>
      </c>
    </row>
    <row r="6645">
      <c r="A6645" t="n">
        <v>558642</v>
      </c>
      <c r="B6645" s="12" t="n">
        <v>40725</v>
      </c>
      <c r="C6645" t="n">
        <v>17667</v>
      </c>
      <c r="D6645" t="n">
        <v>21</v>
      </c>
      <c r="E6645" t="n">
        <v>182</v>
      </c>
      <c r="F6645" s="9" t="n">
        <v>394.34</v>
      </c>
    </row>
    <row r="6646">
      <c r="A6646" t="n">
        <v>558643</v>
      </c>
      <c r="B6646" s="12" t="n">
        <v>40725</v>
      </c>
      <c r="C6646" t="n">
        <v>13534</v>
      </c>
      <c r="D6646" t="n">
        <v>15</v>
      </c>
      <c r="E6646" t="n">
        <v>202</v>
      </c>
      <c r="F6646" s="9" t="n">
        <v>410.9</v>
      </c>
    </row>
    <row r="6647">
      <c r="A6647" t="n">
        <v>558647</v>
      </c>
      <c r="B6647" s="12" t="n">
        <v>40725</v>
      </c>
      <c r="C6647" t="n">
        <v>14868</v>
      </c>
      <c r="D6647" t="n">
        <v>26</v>
      </c>
      <c r="E6647" t="n">
        <v>212</v>
      </c>
      <c r="F6647" s="9" t="n">
        <v>439.74</v>
      </c>
    </row>
    <row r="6648">
      <c r="A6648" t="n">
        <v>558653</v>
      </c>
      <c r="B6648" s="12" t="n">
        <v>40725</v>
      </c>
      <c r="C6648" t="n">
        <v>14868</v>
      </c>
      <c r="D6648" t="n">
        <v>1</v>
      </c>
      <c r="E6648" t="n">
        <v>12</v>
      </c>
      <c r="F6648" s="9" t="n">
        <v>17.4</v>
      </c>
    </row>
    <row r="6649">
      <c r="A6649" t="n">
        <v>558671</v>
      </c>
      <c r="B6649" s="12" t="n">
        <v>40725</v>
      </c>
      <c r="C6649" t="n">
        <v>17123</v>
      </c>
      <c r="D6649" t="n">
        <v>9</v>
      </c>
      <c r="E6649" t="n">
        <v>246</v>
      </c>
      <c r="F6649" s="9" t="n">
        <v>345.3</v>
      </c>
    </row>
    <row r="6650">
      <c r="A6650" t="n">
        <v>558679</v>
      </c>
      <c r="B6650" s="12" t="n">
        <v>40725</v>
      </c>
      <c r="C6650" t="n">
        <v>17800</v>
      </c>
      <c r="D6650" t="n">
        <v>21</v>
      </c>
      <c r="E6650" t="n">
        <v>80</v>
      </c>
      <c r="F6650" s="9" t="n">
        <v>123.9</v>
      </c>
    </row>
    <row r="6651">
      <c r="A6651" t="n">
        <v>558685</v>
      </c>
      <c r="B6651" s="12" t="n">
        <v>40725</v>
      </c>
      <c r="C6651" t="n">
        <v>17706</v>
      </c>
      <c r="D6651" t="n">
        <v>14</v>
      </c>
      <c r="E6651" t="n">
        <v>108</v>
      </c>
      <c r="F6651" s="9" t="n">
        <v>276.8</v>
      </c>
    </row>
    <row r="6652">
      <c r="A6652" t="n">
        <v>558686</v>
      </c>
      <c r="B6652" s="12" t="n">
        <v>40725</v>
      </c>
      <c r="C6652" t="n">
        <v>17706</v>
      </c>
      <c r="D6652" t="n">
        <v>11</v>
      </c>
      <c r="E6652" t="n">
        <v>137</v>
      </c>
      <c r="F6652" s="9" t="n">
        <v>184.2</v>
      </c>
    </row>
    <row r="6653">
      <c r="A6653" t="n">
        <v>558696</v>
      </c>
      <c r="B6653" s="12" t="n">
        <v>40725</v>
      </c>
      <c r="C6653" t="n">
        <v>16746</v>
      </c>
      <c r="D6653" t="n">
        <v>53</v>
      </c>
      <c r="E6653" t="n">
        <v>336</v>
      </c>
      <c r="F6653" s="9" t="n">
        <v>587.3</v>
      </c>
    </row>
    <row r="6654">
      <c r="A6654" t="n">
        <v>558700</v>
      </c>
      <c r="B6654" s="12" t="n">
        <v>40725</v>
      </c>
      <c r="C6654" t="n">
        <v>17920</v>
      </c>
      <c r="D6654" t="n">
        <v>77</v>
      </c>
      <c r="E6654" t="n">
        <v>267</v>
      </c>
      <c r="F6654" s="9" t="n">
        <v>295.38</v>
      </c>
    </row>
    <row r="6655">
      <c r="A6655" t="n">
        <v>558701</v>
      </c>
      <c r="B6655" s="12" t="n">
        <v>40725</v>
      </c>
      <c r="C6655" t="n">
        <v>16866</v>
      </c>
      <c r="D6655" t="n">
        <v>5</v>
      </c>
      <c r="E6655" t="n">
        <v>21</v>
      </c>
      <c r="F6655" s="9" t="n">
        <v>108.95</v>
      </c>
    </row>
    <row r="6656">
      <c r="A6656" t="n">
        <v>558702</v>
      </c>
      <c r="B6656" s="12" t="n">
        <v>40725</v>
      </c>
      <c r="C6656" t="n">
        <v>12748</v>
      </c>
      <c r="D6656" t="n">
        <v>31</v>
      </c>
      <c r="E6656" t="n">
        <v>80</v>
      </c>
      <c r="F6656" s="9" t="n">
        <v>151.62</v>
      </c>
    </row>
    <row r="6657">
      <c r="A6657" t="n">
        <v>558703</v>
      </c>
      <c r="B6657" s="12" t="n">
        <v>40725</v>
      </c>
      <c r="C6657" t="n">
        <v>13730</v>
      </c>
      <c r="D6657" t="n">
        <v>22</v>
      </c>
      <c r="E6657" t="n">
        <v>239</v>
      </c>
      <c r="F6657" s="9" t="n">
        <v>306.75</v>
      </c>
    </row>
    <row r="6658">
      <c r="A6658" t="n">
        <v>558704</v>
      </c>
      <c r="B6658" s="12" t="n">
        <v>40725</v>
      </c>
      <c r="C6658" t="n">
        <v>17505</v>
      </c>
      <c r="D6658" t="n">
        <v>26</v>
      </c>
      <c r="E6658" t="n">
        <v>287</v>
      </c>
      <c r="F6658" s="9" t="n">
        <v>658.85</v>
      </c>
    </row>
    <row r="6659">
      <c r="A6659" t="n">
        <v>558705</v>
      </c>
      <c r="B6659" s="12" t="n">
        <v>40725</v>
      </c>
      <c r="C6659" t="n">
        <v>12748</v>
      </c>
      <c r="D6659" t="n">
        <v>23</v>
      </c>
      <c r="E6659" t="n">
        <v>34</v>
      </c>
      <c r="F6659" s="9" t="n">
        <v>37.78</v>
      </c>
    </row>
    <row r="6660">
      <c r="A6660" t="n">
        <v>558706</v>
      </c>
      <c r="B6660" s="12" t="n">
        <v>40725</v>
      </c>
      <c r="C6660" t="n">
        <v>16839</v>
      </c>
      <c r="D6660" t="n">
        <v>4</v>
      </c>
      <c r="E6660" t="n">
        <v>320</v>
      </c>
      <c r="F6660" s="9" t="n">
        <v>416.96</v>
      </c>
    </row>
    <row r="6661">
      <c r="A6661" t="n">
        <v>558707</v>
      </c>
      <c r="B6661" s="12" t="n">
        <v>40725</v>
      </c>
      <c r="C6661" t="n">
        <v>12748</v>
      </c>
      <c r="D6661" t="n">
        <v>41</v>
      </c>
      <c r="E6661" t="n">
        <v>118</v>
      </c>
      <c r="F6661" s="9" t="n">
        <v>96.61</v>
      </c>
    </row>
    <row r="6662">
      <c r="A6662" t="n">
        <v>558708</v>
      </c>
      <c r="B6662" s="12" t="n">
        <v>40725</v>
      </c>
      <c r="C6662" t="n">
        <v>12748</v>
      </c>
      <c r="D6662" t="n">
        <v>5</v>
      </c>
      <c r="E6662" t="n">
        <v>6</v>
      </c>
      <c r="F6662" s="9" t="n">
        <v>10.76</v>
      </c>
    </row>
    <row r="6663">
      <c r="A6663" t="n">
        <v>558709</v>
      </c>
      <c r="B6663" s="12" t="n">
        <v>40725</v>
      </c>
      <c r="C6663" t="n">
        <v>17338</v>
      </c>
      <c r="D6663" t="n">
        <v>76</v>
      </c>
      <c r="E6663" t="n">
        <v>330</v>
      </c>
      <c r="F6663" s="9" t="n">
        <v>596.33</v>
      </c>
    </row>
    <row r="6664">
      <c r="A6664" t="n">
        <v>558710</v>
      </c>
      <c r="B6664" s="12" t="n">
        <v>40725</v>
      </c>
      <c r="C6664" t="n">
        <v>15483</v>
      </c>
      <c r="D6664" t="n">
        <v>9</v>
      </c>
      <c r="E6664" t="n">
        <v>13</v>
      </c>
      <c r="F6664" s="9" t="n">
        <v>26.46</v>
      </c>
    </row>
    <row r="6665">
      <c r="A6665" t="n">
        <v>558711</v>
      </c>
      <c r="B6665" s="12" t="n">
        <v>40725</v>
      </c>
      <c r="C6665" t="n">
        <v>15483</v>
      </c>
      <c r="D6665" t="n">
        <v>8</v>
      </c>
      <c r="E6665" t="n">
        <v>13</v>
      </c>
      <c r="F6665" s="9" t="n">
        <v>18.83</v>
      </c>
    </row>
    <row r="6666">
      <c r="A6666" t="n">
        <v>558713</v>
      </c>
      <c r="B6666" s="12" t="n">
        <v>40725</v>
      </c>
      <c r="C6666" t="n">
        <v>15483</v>
      </c>
      <c r="D6666" t="n">
        <v>15</v>
      </c>
      <c r="E6666" t="n">
        <v>122</v>
      </c>
      <c r="F6666" s="9" t="n">
        <v>69.02</v>
      </c>
    </row>
    <row r="6667">
      <c r="A6667" t="n">
        <v>558714</v>
      </c>
      <c r="B6667" s="12" t="n">
        <v>40725</v>
      </c>
      <c r="C6667" t="n">
        <v>17888</v>
      </c>
      <c r="D6667" t="n">
        <v>13</v>
      </c>
      <c r="E6667" t="n">
        <v>349</v>
      </c>
      <c r="F6667" s="9" t="n">
        <v>128.27</v>
      </c>
    </row>
    <row r="6668">
      <c r="A6668" t="n">
        <v>558718</v>
      </c>
      <c r="B6668" s="12" t="n">
        <v>40725</v>
      </c>
      <c r="C6668" t="n">
        <v>16589</v>
      </c>
      <c r="D6668" t="n">
        <v>9</v>
      </c>
      <c r="E6668" t="n">
        <v>112</v>
      </c>
      <c r="F6668" s="9" t="n">
        <v>117.68</v>
      </c>
    </row>
    <row r="6669">
      <c r="A6669" t="n">
        <v>558719</v>
      </c>
      <c r="B6669" s="12" t="n">
        <v>40725</v>
      </c>
      <c r="C6669" t="n">
        <v>13576</v>
      </c>
      <c r="D6669" t="n">
        <v>3</v>
      </c>
      <c r="E6669" t="n">
        <v>132</v>
      </c>
      <c r="F6669" s="9" t="n">
        <v>351.48</v>
      </c>
    </row>
    <row r="6670">
      <c r="A6670" t="n">
        <v>558721</v>
      </c>
      <c r="B6670" s="12" t="n">
        <v>40725</v>
      </c>
      <c r="C6670" t="n">
        <v>14338</v>
      </c>
      <c r="D6670" t="n">
        <v>1</v>
      </c>
      <c r="E6670" t="n">
        <v>1</v>
      </c>
      <c r="F6670" s="9" t="n">
        <v>8.25</v>
      </c>
    </row>
    <row r="6671">
      <c r="A6671" t="n">
        <v>558729</v>
      </c>
      <c r="B6671" s="12" t="n">
        <v>40725</v>
      </c>
      <c r="C6671" t="n">
        <v>13450</v>
      </c>
      <c r="D6671" t="n">
        <v>14</v>
      </c>
      <c r="E6671" t="n">
        <v>424</v>
      </c>
      <c r="F6671" s="9" t="n">
        <v>440.64</v>
      </c>
    </row>
    <row r="6672">
      <c r="A6672" t="n">
        <v>558731</v>
      </c>
      <c r="B6672" s="12" t="n">
        <v>40725</v>
      </c>
      <c r="C6672" t="n">
        <v>13285</v>
      </c>
      <c r="D6672" t="n">
        <v>55</v>
      </c>
      <c r="E6672" t="n">
        <v>540</v>
      </c>
      <c r="F6672" s="9" t="n">
        <v>796.83</v>
      </c>
    </row>
    <row r="6673">
      <c r="A6673" t="n">
        <v>558734</v>
      </c>
      <c r="B6673" s="12" t="n">
        <v>40725</v>
      </c>
      <c r="C6673" t="n">
        <v>16498</v>
      </c>
      <c r="D6673" t="n">
        <v>1</v>
      </c>
      <c r="E6673" t="n">
        <v>3</v>
      </c>
      <c r="F6673" s="9" t="n">
        <v>9.75</v>
      </c>
    </row>
    <row r="6674">
      <c r="A6674" t="n">
        <v>558737</v>
      </c>
      <c r="B6674" s="12" t="n">
        <v>40725</v>
      </c>
      <c r="C6674" t="n">
        <v>17988</v>
      </c>
      <c r="D6674" t="n">
        <v>4</v>
      </c>
      <c r="E6674" t="n">
        <v>4</v>
      </c>
      <c r="F6674" s="9" t="n">
        <v>13.37</v>
      </c>
    </row>
    <row r="6675">
      <c r="A6675" t="n">
        <v>558738</v>
      </c>
      <c r="B6675" s="12" t="n">
        <v>40725</v>
      </c>
      <c r="C6675" t="n">
        <v>12922</v>
      </c>
      <c r="D6675" t="n">
        <v>28</v>
      </c>
      <c r="E6675" t="n">
        <v>370</v>
      </c>
      <c r="F6675" s="9" t="n">
        <v>405.38</v>
      </c>
    </row>
    <row r="6676">
      <c r="A6676" t="n">
        <v>558740</v>
      </c>
      <c r="B6676" s="12" t="n">
        <v>40725</v>
      </c>
      <c r="C6676" t="n">
        <v>16775</v>
      </c>
      <c r="D6676" t="n">
        <v>7</v>
      </c>
      <c r="E6676" t="n">
        <v>28</v>
      </c>
      <c r="F6676" s="9" t="n">
        <v>111.7</v>
      </c>
    </row>
    <row r="6677">
      <c r="A6677" t="n">
        <v>558746</v>
      </c>
      <c r="B6677" s="12" t="n">
        <v>40725</v>
      </c>
      <c r="C6677" t="n">
        <v>14415</v>
      </c>
      <c r="D6677" t="n">
        <v>18</v>
      </c>
      <c r="E6677" t="n">
        <v>143</v>
      </c>
      <c r="F6677" s="9" t="n">
        <v>215.75</v>
      </c>
    </row>
    <row r="6678">
      <c r="A6678" t="n">
        <v>558747</v>
      </c>
      <c r="B6678" s="12" t="n">
        <v>40727</v>
      </c>
      <c r="C6678" t="n">
        <v>15465</v>
      </c>
      <c r="D6678" t="n">
        <v>6</v>
      </c>
      <c r="E6678" t="n">
        <v>53</v>
      </c>
      <c r="F6678" s="9" t="n">
        <v>318.91</v>
      </c>
    </row>
    <row r="6679">
      <c r="A6679" t="n">
        <v>558748</v>
      </c>
      <c r="B6679" s="12" t="n">
        <v>40727</v>
      </c>
      <c r="C6679" t="n">
        <v>17800</v>
      </c>
      <c r="D6679" t="n">
        <v>8</v>
      </c>
      <c r="E6679" t="n">
        <v>71</v>
      </c>
      <c r="F6679" s="9" t="n">
        <v>115.75</v>
      </c>
    </row>
    <row r="6680">
      <c r="A6680" t="n">
        <v>558749</v>
      </c>
      <c r="B6680" s="12" t="n">
        <v>40727</v>
      </c>
      <c r="C6680" t="n">
        <v>16326</v>
      </c>
      <c r="D6680" t="n">
        <v>17</v>
      </c>
      <c r="E6680" t="n">
        <v>29</v>
      </c>
      <c r="F6680" s="9" t="n">
        <v>155.34</v>
      </c>
    </row>
    <row r="6681">
      <c r="A6681" t="n">
        <v>558750</v>
      </c>
      <c r="B6681" s="12" t="n">
        <v>40727</v>
      </c>
      <c r="C6681" t="n">
        <v>18226</v>
      </c>
      <c r="D6681" t="n">
        <v>21</v>
      </c>
      <c r="E6681" t="n">
        <v>257</v>
      </c>
      <c r="F6681" s="9" t="n">
        <v>450.81</v>
      </c>
    </row>
    <row r="6682">
      <c r="A6682" t="n">
        <v>558751</v>
      </c>
      <c r="B6682" s="12" t="n">
        <v>40727</v>
      </c>
      <c r="C6682" t="n">
        <v>16009</v>
      </c>
      <c r="D6682" t="n">
        <v>58</v>
      </c>
      <c r="E6682" t="n">
        <v>196</v>
      </c>
      <c r="F6682" s="9" t="n">
        <v>441.59</v>
      </c>
    </row>
    <row r="6683">
      <c r="A6683" t="n">
        <v>558752</v>
      </c>
      <c r="B6683" s="12" t="n">
        <v>40727</v>
      </c>
      <c r="C6683" t="n">
        <v>16931</v>
      </c>
      <c r="D6683" t="n">
        <v>40</v>
      </c>
      <c r="E6683" t="n">
        <v>146</v>
      </c>
      <c r="F6683" s="9" t="n">
        <v>272.26</v>
      </c>
    </row>
    <row r="6684">
      <c r="A6684" t="n">
        <v>558754</v>
      </c>
      <c r="B6684" s="12" t="n">
        <v>40727</v>
      </c>
      <c r="C6684" t="n">
        <v>15518</v>
      </c>
      <c r="D6684" t="n">
        <v>49</v>
      </c>
      <c r="E6684" t="n">
        <v>276</v>
      </c>
      <c r="F6684" s="9" t="n">
        <v>399.16</v>
      </c>
    </row>
    <row r="6685">
      <c r="A6685" t="n">
        <v>558755</v>
      </c>
      <c r="B6685" s="12" t="n">
        <v>40727</v>
      </c>
      <c r="C6685" t="n">
        <v>14053</v>
      </c>
      <c r="D6685" t="n">
        <v>3</v>
      </c>
      <c r="E6685" t="n">
        <v>115</v>
      </c>
      <c r="F6685" s="9" t="n">
        <v>154.25</v>
      </c>
    </row>
    <row r="6686">
      <c r="A6686" t="n">
        <v>558756</v>
      </c>
      <c r="B6686" s="12" t="n">
        <v>40727</v>
      </c>
      <c r="C6686" t="n">
        <v>12843</v>
      </c>
      <c r="D6686" t="n">
        <v>12</v>
      </c>
      <c r="E6686" t="n">
        <v>92</v>
      </c>
      <c r="F6686" s="9" t="n">
        <v>294.3</v>
      </c>
    </row>
    <row r="6687">
      <c r="A6687" t="n">
        <v>558757</v>
      </c>
      <c r="B6687" s="12" t="n">
        <v>40727</v>
      </c>
      <c r="C6687" t="n">
        <v>13148</v>
      </c>
      <c r="D6687" t="n">
        <v>26</v>
      </c>
      <c r="E6687" t="n">
        <v>93</v>
      </c>
      <c r="F6687" s="9" t="n">
        <v>219.01</v>
      </c>
    </row>
    <row r="6688">
      <c r="A6688" t="n">
        <v>558758</v>
      </c>
      <c r="B6688" s="12" t="n">
        <v>40727</v>
      </c>
      <c r="C6688" t="n">
        <v>17939</v>
      </c>
      <c r="D6688" t="n">
        <v>12</v>
      </c>
      <c r="E6688" t="n">
        <v>40</v>
      </c>
      <c r="F6688" s="9" t="n">
        <v>99.14</v>
      </c>
    </row>
    <row r="6689">
      <c r="A6689" t="n">
        <v>558759</v>
      </c>
      <c r="B6689" s="12" t="n">
        <v>40727</v>
      </c>
      <c r="C6689" t="n">
        <v>13148</v>
      </c>
      <c r="D6689" t="n">
        <v>25</v>
      </c>
      <c r="E6689" t="n">
        <v>186</v>
      </c>
      <c r="F6689" s="9" t="n">
        <v>247.52</v>
      </c>
    </row>
    <row r="6690">
      <c r="A6690" t="n">
        <v>558760</v>
      </c>
      <c r="B6690" s="12" t="n">
        <v>40727</v>
      </c>
      <c r="C6690" t="n">
        <v>16918</v>
      </c>
      <c r="D6690" t="n">
        <v>24</v>
      </c>
      <c r="E6690" t="n">
        <v>158</v>
      </c>
      <c r="F6690" s="9" t="n">
        <v>247.25</v>
      </c>
    </row>
    <row r="6691">
      <c r="A6691" t="n">
        <v>558761</v>
      </c>
      <c r="B6691" s="12" t="n">
        <v>40727</v>
      </c>
      <c r="C6691" t="n">
        <v>15033</v>
      </c>
      <c r="D6691" t="n">
        <v>50</v>
      </c>
      <c r="E6691" t="n">
        <v>100</v>
      </c>
      <c r="F6691" s="9" t="n">
        <v>169.8</v>
      </c>
    </row>
    <row r="6692">
      <c r="A6692" t="n">
        <v>558762</v>
      </c>
      <c r="B6692" s="12" t="n">
        <v>40727</v>
      </c>
      <c r="C6692" t="n">
        <v>15023</v>
      </c>
      <c r="D6692" t="n">
        <v>15</v>
      </c>
      <c r="E6692" t="n">
        <v>41</v>
      </c>
      <c r="F6692" s="9" t="n">
        <v>406.18</v>
      </c>
    </row>
    <row r="6693">
      <c r="A6693" t="n">
        <v>558763</v>
      </c>
      <c r="B6693" s="12" t="n">
        <v>40727</v>
      </c>
      <c r="C6693" t="n">
        <v>12841</v>
      </c>
      <c r="D6693" t="n">
        <v>23</v>
      </c>
      <c r="E6693" t="n">
        <v>160</v>
      </c>
      <c r="F6693" s="9" t="n">
        <v>209.52</v>
      </c>
    </row>
    <row r="6694">
      <c r="A6694" t="n">
        <v>558765</v>
      </c>
      <c r="B6694" s="12" t="n">
        <v>40727</v>
      </c>
      <c r="C6694" t="n">
        <v>17312</v>
      </c>
      <c r="D6694" t="n">
        <v>10</v>
      </c>
      <c r="E6694" t="n">
        <v>178</v>
      </c>
      <c r="F6694" s="9" t="n">
        <v>145.8</v>
      </c>
    </row>
    <row r="6695">
      <c r="A6695" t="n">
        <v>558766</v>
      </c>
      <c r="B6695" s="12" t="n">
        <v>40727</v>
      </c>
      <c r="C6695" t="n">
        <v>14257</v>
      </c>
      <c r="D6695" t="n">
        <v>7</v>
      </c>
      <c r="E6695" t="n">
        <v>107</v>
      </c>
      <c r="F6695" s="9" t="n">
        <v>306.33</v>
      </c>
    </row>
    <row r="6696">
      <c r="A6696" t="n">
        <v>558767</v>
      </c>
      <c r="B6696" s="12" t="n">
        <v>40727</v>
      </c>
      <c r="C6696" t="n">
        <v>13833</v>
      </c>
      <c r="D6696" t="n">
        <v>28</v>
      </c>
      <c r="E6696" t="n">
        <v>117</v>
      </c>
      <c r="F6696" s="9" t="n">
        <v>383.85</v>
      </c>
    </row>
    <row r="6697">
      <c r="A6697" t="n">
        <v>558768</v>
      </c>
      <c r="B6697" s="12" t="n">
        <v>40727</v>
      </c>
      <c r="C6697" t="n">
        <v>15952</v>
      </c>
      <c r="D6697" t="n">
        <v>12</v>
      </c>
      <c r="E6697" t="n">
        <v>17</v>
      </c>
      <c r="F6697" s="9" t="n">
        <v>76.55</v>
      </c>
    </row>
    <row r="6698">
      <c r="A6698" t="n">
        <v>558769</v>
      </c>
      <c r="B6698" s="12" t="n">
        <v>40727</v>
      </c>
      <c r="C6698" t="n">
        <v>17899</v>
      </c>
      <c r="D6698" t="n">
        <v>31</v>
      </c>
      <c r="E6698" t="n">
        <v>170</v>
      </c>
      <c r="F6698" s="9" t="n">
        <v>154.55</v>
      </c>
    </row>
    <row r="6699">
      <c r="A6699" t="n">
        <v>558770</v>
      </c>
      <c r="B6699" s="12" t="n">
        <v>40727</v>
      </c>
      <c r="C6699" t="n">
        <v>12748</v>
      </c>
      <c r="D6699" t="n">
        <v>26</v>
      </c>
      <c r="E6699" t="n">
        <v>60</v>
      </c>
      <c r="F6699" s="9" t="n">
        <v>115.55</v>
      </c>
    </row>
    <row r="6700">
      <c r="A6700" t="n">
        <v>558771</v>
      </c>
      <c r="B6700" s="12" t="n">
        <v>40727</v>
      </c>
      <c r="C6700" t="n">
        <v>17105</v>
      </c>
      <c r="D6700" t="n">
        <v>52</v>
      </c>
      <c r="E6700" t="n">
        <v>334</v>
      </c>
      <c r="F6700" s="9" t="n">
        <v>346.38</v>
      </c>
    </row>
    <row r="6701">
      <c r="A6701" t="n">
        <v>558772</v>
      </c>
      <c r="B6701" s="12" t="n">
        <v>40727</v>
      </c>
      <c r="C6701" t="n">
        <v>15007</v>
      </c>
      <c r="D6701" t="n">
        <v>12</v>
      </c>
      <c r="E6701" t="n">
        <v>69</v>
      </c>
      <c r="F6701" s="9" t="n">
        <v>156.91</v>
      </c>
    </row>
    <row r="6702">
      <c r="A6702" t="n">
        <v>558773</v>
      </c>
      <c r="B6702" s="12" t="n">
        <v>40727</v>
      </c>
      <c r="C6702" t="n">
        <v>17781</v>
      </c>
      <c r="D6702" t="n">
        <v>10</v>
      </c>
      <c r="E6702" t="n">
        <v>26</v>
      </c>
      <c r="F6702" s="9" t="n">
        <v>86.02</v>
      </c>
    </row>
    <row r="6703">
      <c r="A6703" t="n">
        <v>558775</v>
      </c>
      <c r="B6703" s="12" t="n">
        <v>40728</v>
      </c>
      <c r="C6703" t="n">
        <v>18102</v>
      </c>
      <c r="D6703" t="n">
        <v>6</v>
      </c>
      <c r="E6703" t="n">
        <v>1700</v>
      </c>
      <c r="F6703" s="9" t="n">
        <v>7786</v>
      </c>
    </row>
    <row r="6704">
      <c r="A6704" t="n">
        <v>558776</v>
      </c>
      <c r="B6704" s="12" t="n">
        <v>40728</v>
      </c>
      <c r="C6704" t="n">
        <v>18102</v>
      </c>
      <c r="D6704" t="n">
        <v>6</v>
      </c>
      <c r="E6704" t="n">
        <v>1200</v>
      </c>
      <c r="F6704" s="9" t="n">
        <v>5496</v>
      </c>
    </row>
    <row r="6705">
      <c r="A6705" t="n">
        <v>558778</v>
      </c>
      <c r="B6705" s="12" t="n">
        <v>40728</v>
      </c>
      <c r="C6705" t="n">
        <v>17160</v>
      </c>
      <c r="D6705" t="n">
        <v>31</v>
      </c>
      <c r="E6705" t="n">
        <v>360</v>
      </c>
      <c r="F6705" s="9" t="n">
        <v>471.22</v>
      </c>
    </row>
    <row r="6706">
      <c r="A6706" t="n">
        <v>558779</v>
      </c>
      <c r="B6706" s="12" t="n">
        <v>40728</v>
      </c>
      <c r="C6706" t="n">
        <v>16682</v>
      </c>
      <c r="D6706" t="n">
        <v>4</v>
      </c>
      <c r="E6706" t="n">
        <v>48</v>
      </c>
      <c r="F6706" s="9" t="n">
        <v>100.8</v>
      </c>
    </row>
    <row r="6707">
      <c r="A6707" t="n">
        <v>558812</v>
      </c>
      <c r="B6707" s="12" t="n">
        <v>40728</v>
      </c>
      <c r="C6707" t="n">
        <v>16265</v>
      </c>
      <c r="D6707" t="n">
        <v>34</v>
      </c>
      <c r="E6707" t="n">
        <v>346</v>
      </c>
      <c r="F6707" s="9" t="n">
        <v>750.9</v>
      </c>
    </row>
    <row r="6708">
      <c r="A6708" t="n">
        <v>558814</v>
      </c>
      <c r="B6708" s="12" t="n">
        <v>40728</v>
      </c>
      <c r="C6708" t="n">
        <v>14049</v>
      </c>
      <c r="D6708" t="n">
        <v>23</v>
      </c>
      <c r="E6708" t="n">
        <v>135</v>
      </c>
      <c r="F6708" s="9" t="n">
        <v>226.93</v>
      </c>
    </row>
    <row r="6709">
      <c r="A6709" t="n">
        <v>558860</v>
      </c>
      <c r="B6709" s="12" t="n">
        <v>40728</v>
      </c>
      <c r="C6709" t="n">
        <v>17975</v>
      </c>
      <c r="D6709" t="n">
        <v>44</v>
      </c>
      <c r="E6709" t="n">
        <v>128</v>
      </c>
      <c r="F6709" s="9" t="n">
        <v>244.43</v>
      </c>
    </row>
    <row r="6710">
      <c r="A6710" t="n">
        <v>558861</v>
      </c>
      <c r="B6710" s="12" t="n">
        <v>40728</v>
      </c>
      <c r="C6710" t="n">
        <v>13373</v>
      </c>
      <c r="D6710" t="n">
        <v>56</v>
      </c>
      <c r="E6710" t="n">
        <v>486</v>
      </c>
      <c r="F6710" s="9" t="n">
        <v>1067.88</v>
      </c>
    </row>
    <row r="6711">
      <c r="A6711" t="n">
        <v>558862</v>
      </c>
      <c r="B6711" s="12" t="n">
        <v>40728</v>
      </c>
      <c r="C6711" t="n">
        <v>13901</v>
      </c>
      <c r="D6711" t="n">
        <v>77</v>
      </c>
      <c r="E6711" t="n">
        <v>856</v>
      </c>
      <c r="F6711" s="9" t="n">
        <v>1561.09</v>
      </c>
    </row>
    <row r="6712">
      <c r="A6712" t="n">
        <v>558863</v>
      </c>
      <c r="B6712" s="12" t="n">
        <v>40728</v>
      </c>
      <c r="C6712" t="n">
        <v>17243</v>
      </c>
      <c r="D6712" t="n">
        <v>22</v>
      </c>
      <c r="E6712" t="n">
        <v>128</v>
      </c>
      <c r="F6712" s="9" t="n">
        <v>261.02</v>
      </c>
    </row>
    <row r="6713">
      <c r="A6713" t="n">
        <v>558867</v>
      </c>
      <c r="B6713" s="12" t="n">
        <v>40728</v>
      </c>
      <c r="C6713" t="n">
        <v>17765</v>
      </c>
      <c r="D6713" t="n">
        <v>13</v>
      </c>
      <c r="E6713" t="n">
        <v>40</v>
      </c>
      <c r="F6713" s="9" t="n">
        <v>109.33</v>
      </c>
    </row>
    <row r="6714">
      <c r="A6714" t="n">
        <v>558868</v>
      </c>
      <c r="B6714" s="12" t="n">
        <v>40728</v>
      </c>
      <c r="C6714" t="n">
        <v>13266</v>
      </c>
      <c r="D6714" t="n">
        <v>16</v>
      </c>
      <c r="E6714" t="n">
        <v>374</v>
      </c>
      <c r="F6714" s="9" t="n">
        <v>375.22</v>
      </c>
    </row>
    <row r="6715">
      <c r="A6715" t="n">
        <v>558870</v>
      </c>
      <c r="B6715" s="12" t="n">
        <v>40728</v>
      </c>
      <c r="C6715" t="n">
        <v>14145</v>
      </c>
      <c r="D6715" t="n">
        <v>3</v>
      </c>
      <c r="E6715" t="n">
        <v>228</v>
      </c>
      <c r="F6715" s="9" t="n">
        <v>1128.6</v>
      </c>
    </row>
    <row r="6716">
      <c r="A6716" t="n">
        <v>558872</v>
      </c>
      <c r="B6716" s="12" t="n">
        <v>40728</v>
      </c>
      <c r="C6716" t="n">
        <v>17464</v>
      </c>
      <c r="D6716" t="n">
        <v>9</v>
      </c>
      <c r="E6716" t="n">
        <v>220</v>
      </c>
      <c r="F6716" s="9" t="n">
        <v>289.96</v>
      </c>
    </row>
    <row r="6717">
      <c r="A6717" t="n">
        <v>558873</v>
      </c>
      <c r="B6717" s="12" t="n">
        <v>40728</v>
      </c>
      <c r="C6717" t="n">
        <v>15290</v>
      </c>
      <c r="D6717" t="n">
        <v>15</v>
      </c>
      <c r="E6717" t="n">
        <v>270</v>
      </c>
      <c r="F6717" s="9" t="n">
        <v>457.3</v>
      </c>
    </row>
    <row r="6718">
      <c r="A6718" t="n">
        <v>558875</v>
      </c>
      <c r="B6718" s="12" t="n">
        <v>40728</v>
      </c>
      <c r="C6718" t="n">
        <v>13301</v>
      </c>
      <c r="D6718" t="n">
        <v>23</v>
      </c>
      <c r="E6718" t="n">
        <v>79</v>
      </c>
      <c r="F6718" s="9" t="n">
        <v>135.23</v>
      </c>
    </row>
    <row r="6719">
      <c r="A6719" t="n">
        <v>558876</v>
      </c>
      <c r="B6719" s="12" t="n">
        <v>40728</v>
      </c>
      <c r="C6719" t="n">
        <v>17841</v>
      </c>
      <c r="D6719" t="n">
        <v>49</v>
      </c>
      <c r="E6719" t="n">
        <v>189</v>
      </c>
      <c r="F6719" s="9" t="n">
        <v>345.72</v>
      </c>
    </row>
    <row r="6720">
      <c r="A6720" t="n">
        <v>558877</v>
      </c>
      <c r="B6720" s="12" t="n">
        <v>40728</v>
      </c>
      <c r="C6720" t="n">
        <v>17841</v>
      </c>
      <c r="D6720" t="n">
        <v>71</v>
      </c>
      <c r="E6720" t="n">
        <v>211</v>
      </c>
      <c r="F6720" s="9" t="n">
        <v>247.4</v>
      </c>
    </row>
    <row r="6721">
      <c r="A6721" t="n">
        <v>558878</v>
      </c>
      <c r="B6721" s="12" t="n">
        <v>40728</v>
      </c>
      <c r="C6721" t="n">
        <v>16385</v>
      </c>
      <c r="D6721" t="n">
        <v>18</v>
      </c>
      <c r="E6721" t="n">
        <v>85</v>
      </c>
      <c r="F6721" s="9" t="n">
        <v>126.62</v>
      </c>
    </row>
    <row r="6722">
      <c r="A6722" t="n">
        <v>558879</v>
      </c>
      <c r="B6722" s="12" t="n">
        <v>40728</v>
      </c>
      <c r="C6722" t="n">
        <v>12921</v>
      </c>
      <c r="D6722" t="n">
        <v>18</v>
      </c>
      <c r="E6722" t="n">
        <v>204</v>
      </c>
      <c r="F6722" s="9" t="n">
        <v>369.56</v>
      </c>
    </row>
    <row r="6723">
      <c r="A6723" t="n">
        <v>558880</v>
      </c>
      <c r="B6723" s="12" t="n">
        <v>40728</v>
      </c>
      <c r="C6723" t="n">
        <v>12921</v>
      </c>
      <c r="D6723" t="n">
        <v>2</v>
      </c>
      <c r="E6723" t="n">
        <v>8</v>
      </c>
      <c r="F6723" s="9" t="n">
        <v>70.8</v>
      </c>
    </row>
    <row r="6724">
      <c r="A6724" t="n">
        <v>558885</v>
      </c>
      <c r="B6724" s="12" t="n">
        <v>40728</v>
      </c>
      <c r="C6724" t="n">
        <v>13267</v>
      </c>
      <c r="D6724" t="n">
        <v>12</v>
      </c>
      <c r="E6724" t="n">
        <v>109</v>
      </c>
      <c r="F6724" s="9" t="n">
        <v>227.95</v>
      </c>
    </row>
    <row r="6725">
      <c r="A6725" t="n">
        <v>558886</v>
      </c>
      <c r="B6725" s="12" t="n">
        <v>40728</v>
      </c>
      <c r="C6725" t="n">
        <v>13267</v>
      </c>
      <c r="D6725" t="n">
        <v>4</v>
      </c>
      <c r="E6725" t="n">
        <v>22</v>
      </c>
      <c r="F6725" s="9" t="n">
        <v>49.5</v>
      </c>
    </row>
    <row r="6726">
      <c r="A6726" t="n">
        <v>558887</v>
      </c>
      <c r="B6726" s="12" t="n">
        <v>40728</v>
      </c>
      <c r="C6726" t="n">
        <v>18265</v>
      </c>
      <c r="D6726" t="n">
        <v>29</v>
      </c>
      <c r="E6726" t="n">
        <v>224</v>
      </c>
      <c r="F6726" s="9" t="n">
        <v>488.55</v>
      </c>
    </row>
    <row r="6727">
      <c r="A6727" t="n">
        <v>558888</v>
      </c>
      <c r="B6727" s="12" t="n">
        <v>40728</v>
      </c>
      <c r="C6727" t="n">
        <v>14056</v>
      </c>
      <c r="D6727" t="n">
        <v>85</v>
      </c>
      <c r="E6727" t="n">
        <v>283</v>
      </c>
      <c r="F6727" s="9" t="n">
        <v>653.6799999999999</v>
      </c>
    </row>
    <row r="6728">
      <c r="A6728" t="n">
        <v>558891</v>
      </c>
      <c r="B6728" s="12" t="n">
        <v>40728</v>
      </c>
      <c r="C6728" t="n">
        <v>16861</v>
      </c>
      <c r="D6728" t="n">
        <v>2</v>
      </c>
      <c r="E6728" t="n">
        <v>24</v>
      </c>
      <c r="F6728" s="9" t="n">
        <v>70.8</v>
      </c>
    </row>
    <row r="6729">
      <c r="A6729" t="n">
        <v>558892</v>
      </c>
      <c r="B6729" s="12" t="n">
        <v>40728</v>
      </c>
      <c r="C6729" t="n">
        <v>17581</v>
      </c>
      <c r="D6729" t="n">
        <v>18</v>
      </c>
      <c r="E6729" t="n">
        <v>333</v>
      </c>
      <c r="F6729" s="9" t="n">
        <v>298.74</v>
      </c>
    </row>
    <row r="6730">
      <c r="A6730" t="n">
        <v>558893</v>
      </c>
      <c r="B6730" s="12" t="n">
        <v>40728</v>
      </c>
      <c r="C6730" t="n">
        <v>17581</v>
      </c>
      <c r="D6730" t="n">
        <v>5</v>
      </c>
      <c r="E6730" t="n">
        <v>88</v>
      </c>
      <c r="F6730" s="9" t="n">
        <v>62.6</v>
      </c>
    </row>
    <row r="6731">
      <c r="A6731" t="n">
        <v>558894</v>
      </c>
      <c r="B6731" s="12" t="n">
        <v>40728</v>
      </c>
      <c r="C6731" t="n">
        <v>16344</v>
      </c>
      <c r="D6731" t="n">
        <v>2</v>
      </c>
      <c r="E6731" t="n">
        <v>18</v>
      </c>
      <c r="F6731" s="9" t="n">
        <v>101.1</v>
      </c>
    </row>
    <row r="6732">
      <c r="A6732" t="n">
        <v>558900</v>
      </c>
      <c r="B6732" s="12" t="n">
        <v>40728</v>
      </c>
      <c r="C6732" t="n">
        <v>15349</v>
      </c>
      <c r="D6732" t="n">
        <v>12</v>
      </c>
      <c r="E6732" t="n">
        <v>77</v>
      </c>
      <c r="F6732" s="9" t="n">
        <v>107.7</v>
      </c>
    </row>
    <row r="6733">
      <c r="A6733" t="n">
        <v>558902</v>
      </c>
      <c r="B6733" s="12" t="n">
        <v>40728</v>
      </c>
      <c r="C6733" t="n">
        <v>13001</v>
      </c>
      <c r="D6733" t="n">
        <v>25</v>
      </c>
      <c r="E6733" t="n">
        <v>395</v>
      </c>
      <c r="F6733" s="9" t="n">
        <v>770.0700000000001</v>
      </c>
    </row>
    <row r="6734">
      <c r="A6734" t="n">
        <v>558906</v>
      </c>
      <c r="B6734" s="12" t="n">
        <v>40728</v>
      </c>
      <c r="C6734" t="n">
        <v>15555</v>
      </c>
      <c r="D6734" t="n">
        <v>92</v>
      </c>
      <c r="E6734" t="n">
        <v>556</v>
      </c>
      <c r="F6734" s="9" t="n">
        <v>431.97</v>
      </c>
    </row>
    <row r="6735">
      <c r="A6735" t="n">
        <v>558908</v>
      </c>
      <c r="B6735" s="12" t="n">
        <v>40729</v>
      </c>
      <c r="C6735" t="n">
        <v>13338</v>
      </c>
      <c r="D6735" t="n">
        <v>18</v>
      </c>
      <c r="E6735" t="n">
        <v>255</v>
      </c>
      <c r="F6735" s="9" t="n">
        <v>437.02</v>
      </c>
    </row>
    <row r="6736">
      <c r="A6736" t="n">
        <v>558909</v>
      </c>
      <c r="B6736" s="12" t="n">
        <v>40729</v>
      </c>
      <c r="C6736" t="n">
        <v>13408</v>
      </c>
      <c r="D6736" t="n">
        <v>8</v>
      </c>
      <c r="E6736" t="n">
        <v>394</v>
      </c>
      <c r="F6736" s="9" t="n">
        <v>789.66</v>
      </c>
    </row>
    <row r="6737">
      <c r="A6737" t="n">
        <v>558910</v>
      </c>
      <c r="B6737" s="12" t="n">
        <v>40729</v>
      </c>
      <c r="C6737" t="n">
        <v>12989</v>
      </c>
      <c r="D6737" t="n">
        <v>5</v>
      </c>
      <c r="E6737" t="n">
        <v>576</v>
      </c>
      <c r="F6737" s="9" t="n">
        <v>1141.2</v>
      </c>
    </row>
    <row r="6738">
      <c r="A6738" t="n">
        <v>558911</v>
      </c>
      <c r="B6738" s="12" t="n">
        <v>40729</v>
      </c>
      <c r="C6738" t="n">
        <v>14189</v>
      </c>
      <c r="D6738" t="n">
        <v>18</v>
      </c>
      <c r="E6738" t="n">
        <v>236</v>
      </c>
      <c r="F6738" s="9" t="n">
        <v>321.46</v>
      </c>
    </row>
    <row r="6739">
      <c r="A6739" t="n">
        <v>558912</v>
      </c>
      <c r="B6739" s="12" t="n">
        <v>40729</v>
      </c>
      <c r="C6739" t="n">
        <v>17024</v>
      </c>
      <c r="D6739" t="n">
        <v>1</v>
      </c>
      <c r="E6739" t="n">
        <v>25</v>
      </c>
      <c r="F6739" s="9" t="n">
        <v>31.25</v>
      </c>
    </row>
    <row r="6740">
      <c r="A6740" t="n">
        <v>558916</v>
      </c>
      <c r="B6740" s="12" t="n">
        <v>40729</v>
      </c>
      <c r="C6740" t="n">
        <v>16985</v>
      </c>
      <c r="D6740" t="n">
        <v>12</v>
      </c>
      <c r="E6740" t="n">
        <v>206</v>
      </c>
      <c r="F6740" s="9" t="n">
        <v>663.1799999999999</v>
      </c>
    </row>
    <row r="6741">
      <c r="A6741" t="n">
        <v>558917</v>
      </c>
      <c r="B6741" s="12" t="n">
        <v>40729</v>
      </c>
      <c r="C6741" t="n">
        <v>12980</v>
      </c>
      <c r="D6741" t="n">
        <v>1</v>
      </c>
      <c r="E6741" t="n">
        <v>24</v>
      </c>
      <c r="F6741" s="9" t="n">
        <v>838.8</v>
      </c>
    </row>
    <row r="6742">
      <c r="A6742" t="n">
        <v>558918</v>
      </c>
      <c r="B6742" s="12" t="n">
        <v>40729</v>
      </c>
      <c r="C6742" t="n">
        <v>15646</v>
      </c>
      <c r="D6742" t="n">
        <v>7</v>
      </c>
      <c r="E6742" t="n">
        <v>24</v>
      </c>
      <c r="F6742" s="9" t="n">
        <v>107.6</v>
      </c>
    </row>
    <row r="6743">
      <c r="A6743" t="n">
        <v>558919</v>
      </c>
      <c r="B6743" s="12" t="n">
        <v>40729</v>
      </c>
      <c r="C6743" t="n">
        <v>15078</v>
      </c>
      <c r="D6743" t="n">
        <v>23</v>
      </c>
      <c r="E6743" t="n">
        <v>235</v>
      </c>
      <c r="F6743" s="9" t="n">
        <v>455.45</v>
      </c>
    </row>
    <row r="6744">
      <c r="A6744" t="n">
        <v>558920</v>
      </c>
      <c r="B6744" s="12" t="n">
        <v>40729</v>
      </c>
      <c r="C6744" t="n">
        <v>15078</v>
      </c>
      <c r="D6744" t="n">
        <v>5</v>
      </c>
      <c r="E6744" t="n">
        <v>34</v>
      </c>
      <c r="F6744" s="9" t="n">
        <v>104.34</v>
      </c>
    </row>
    <row r="6745">
      <c r="A6745" t="n">
        <v>558921</v>
      </c>
      <c r="B6745" s="12" t="n">
        <v>40729</v>
      </c>
      <c r="C6745" t="n">
        <v>15078</v>
      </c>
      <c r="D6745" t="n">
        <v>1</v>
      </c>
      <c r="E6745" t="n">
        <v>10</v>
      </c>
      <c r="F6745" s="9" t="n">
        <v>20.8</v>
      </c>
    </row>
    <row r="6746">
      <c r="A6746" t="n">
        <v>558922</v>
      </c>
      <c r="B6746" s="12" t="n">
        <v>40729</v>
      </c>
      <c r="C6746" t="n">
        <v>16782</v>
      </c>
      <c r="D6746" t="n">
        <v>9</v>
      </c>
      <c r="E6746" t="n">
        <v>40</v>
      </c>
      <c r="F6746" s="9" t="n">
        <v>157.4</v>
      </c>
    </row>
    <row r="6747">
      <c r="A6747" t="n">
        <v>558923</v>
      </c>
      <c r="B6747" s="12" t="n">
        <v>40729</v>
      </c>
      <c r="C6747" t="n">
        <v>16837</v>
      </c>
      <c r="D6747" t="n">
        <v>4</v>
      </c>
      <c r="E6747" t="n">
        <v>20</v>
      </c>
      <c r="F6747" s="9" t="n">
        <v>97</v>
      </c>
    </row>
    <row r="6748">
      <c r="A6748" t="n">
        <v>558924</v>
      </c>
      <c r="B6748" s="12" t="n">
        <v>40729</v>
      </c>
      <c r="C6748" t="n">
        <v>15785</v>
      </c>
      <c r="D6748" t="n">
        <v>9</v>
      </c>
      <c r="E6748" t="n">
        <v>245</v>
      </c>
      <c r="F6748" s="9" t="n">
        <v>318.03</v>
      </c>
    </row>
    <row r="6749">
      <c r="A6749" t="n">
        <v>558925</v>
      </c>
      <c r="B6749" s="12" t="n">
        <v>40729</v>
      </c>
      <c r="C6749" t="n">
        <v>15785</v>
      </c>
      <c r="D6749" t="n">
        <v>1</v>
      </c>
      <c r="E6749" t="n">
        <v>12</v>
      </c>
      <c r="F6749" s="9" t="n">
        <v>17.4</v>
      </c>
    </row>
    <row r="6750">
      <c r="A6750" t="n">
        <v>558926</v>
      </c>
      <c r="B6750" s="12" t="n">
        <v>40729</v>
      </c>
      <c r="C6750" t="n">
        <v>17469</v>
      </c>
      <c r="D6750" t="n">
        <v>23</v>
      </c>
      <c r="E6750" t="n">
        <v>189</v>
      </c>
      <c r="F6750" s="9" t="n">
        <v>440.71</v>
      </c>
    </row>
    <row r="6751">
      <c r="A6751" t="n">
        <v>558927</v>
      </c>
      <c r="B6751" s="12" t="n">
        <v>40729</v>
      </c>
      <c r="C6751" t="n">
        <v>18177</v>
      </c>
      <c r="D6751" t="n">
        <v>17</v>
      </c>
      <c r="E6751" t="n">
        <v>181</v>
      </c>
      <c r="F6751" s="9" t="n">
        <v>324.17</v>
      </c>
    </row>
    <row r="6752">
      <c r="A6752" t="n">
        <v>558933</v>
      </c>
      <c r="B6752" s="12" t="n">
        <v>40729</v>
      </c>
      <c r="C6752" t="n">
        <v>16098</v>
      </c>
      <c r="D6752" t="n">
        <v>8</v>
      </c>
      <c r="E6752" t="n">
        <v>67</v>
      </c>
      <c r="F6752" s="9" t="n">
        <v>289.95</v>
      </c>
    </row>
    <row r="6753">
      <c r="A6753" t="n">
        <v>558959</v>
      </c>
      <c r="B6753" s="12" t="n">
        <v>40729</v>
      </c>
      <c r="C6753" t="n">
        <v>16103</v>
      </c>
      <c r="D6753" t="n">
        <v>8</v>
      </c>
      <c r="E6753" t="n">
        <v>126</v>
      </c>
      <c r="F6753" s="9" t="n">
        <v>351.14</v>
      </c>
    </row>
    <row r="6754">
      <c r="A6754" t="n">
        <v>558963</v>
      </c>
      <c r="B6754" s="12" t="n">
        <v>40729</v>
      </c>
      <c r="C6754" t="n">
        <v>14235</v>
      </c>
      <c r="D6754" t="n">
        <v>16</v>
      </c>
      <c r="E6754" t="n">
        <v>622</v>
      </c>
      <c r="F6754" s="9" t="n">
        <v>1088.5</v>
      </c>
    </row>
    <row r="6755">
      <c r="A6755" t="n">
        <v>558964</v>
      </c>
      <c r="B6755" s="12" t="n">
        <v>40729</v>
      </c>
      <c r="C6755" t="n">
        <v>14235</v>
      </c>
      <c r="D6755" t="n">
        <v>9</v>
      </c>
      <c r="E6755" t="n">
        <v>363</v>
      </c>
      <c r="F6755" s="9" t="n">
        <v>449.81</v>
      </c>
    </row>
    <row r="6756">
      <c r="A6756" t="n">
        <v>558970</v>
      </c>
      <c r="B6756" s="12" t="n">
        <v>40729</v>
      </c>
      <c r="C6756" t="n">
        <v>18232</v>
      </c>
      <c r="D6756" t="n">
        <v>8</v>
      </c>
      <c r="E6756" t="n">
        <v>107</v>
      </c>
      <c r="F6756" s="9" t="n">
        <v>129.64</v>
      </c>
    </row>
    <row r="6757">
      <c r="A6757" t="n">
        <v>558990</v>
      </c>
      <c r="B6757" s="12" t="n">
        <v>40729</v>
      </c>
      <c r="C6757" t="n">
        <v>13489</v>
      </c>
      <c r="D6757" t="n">
        <v>4</v>
      </c>
      <c r="E6757" t="n">
        <v>40</v>
      </c>
      <c r="F6757" s="9" t="n">
        <v>51.36</v>
      </c>
    </row>
    <row r="6758">
      <c r="A6758" t="n">
        <v>558991</v>
      </c>
      <c r="B6758" s="12" t="n">
        <v>40729</v>
      </c>
      <c r="C6758" t="n">
        <v>14606</v>
      </c>
      <c r="D6758" t="n">
        <v>37</v>
      </c>
      <c r="E6758" t="n">
        <v>101</v>
      </c>
      <c r="F6758" s="9" t="n">
        <v>119.98</v>
      </c>
    </row>
    <row r="6759">
      <c r="A6759" t="n">
        <v>558992</v>
      </c>
      <c r="B6759" s="12" t="n">
        <v>40729</v>
      </c>
      <c r="C6759" t="n">
        <v>14223</v>
      </c>
      <c r="D6759" t="n">
        <v>21</v>
      </c>
      <c r="E6759" t="n">
        <v>261</v>
      </c>
      <c r="F6759" s="9" t="n">
        <v>351.69</v>
      </c>
    </row>
    <row r="6760">
      <c r="A6760" t="n">
        <v>558993</v>
      </c>
      <c r="B6760" s="12" t="n">
        <v>40729</v>
      </c>
      <c r="C6760" t="n">
        <v>16729</v>
      </c>
      <c r="D6760" t="n">
        <v>35</v>
      </c>
      <c r="E6760" t="n">
        <v>365</v>
      </c>
      <c r="F6760" s="9" t="n">
        <v>504.98</v>
      </c>
    </row>
    <row r="6761">
      <c r="A6761" t="n">
        <v>558994</v>
      </c>
      <c r="B6761" s="12" t="n">
        <v>40729</v>
      </c>
      <c r="C6761" t="n">
        <v>13854</v>
      </c>
      <c r="D6761" t="n">
        <v>5</v>
      </c>
      <c r="E6761" t="n">
        <v>98</v>
      </c>
      <c r="F6761" s="9" t="n">
        <v>349.54</v>
      </c>
    </row>
    <row r="6762">
      <c r="A6762" t="n">
        <v>558995</v>
      </c>
      <c r="B6762" s="12" t="n">
        <v>40729</v>
      </c>
      <c r="C6762" t="n">
        <v>17671</v>
      </c>
      <c r="D6762" t="n">
        <v>16</v>
      </c>
      <c r="E6762" t="n">
        <v>213</v>
      </c>
      <c r="F6762" s="9" t="n">
        <v>311.82</v>
      </c>
    </row>
    <row r="6763">
      <c r="A6763" t="n">
        <v>558996</v>
      </c>
      <c r="B6763" s="12" t="n">
        <v>40729</v>
      </c>
      <c r="C6763" t="n">
        <v>13085</v>
      </c>
      <c r="D6763" t="n">
        <v>9</v>
      </c>
      <c r="E6763" t="n">
        <v>44</v>
      </c>
      <c r="F6763" s="9" t="n">
        <v>137.98</v>
      </c>
    </row>
    <row r="6764">
      <c r="A6764" t="n">
        <v>558999</v>
      </c>
      <c r="B6764" s="12" t="n">
        <v>40729</v>
      </c>
      <c r="C6764" t="n">
        <v>15806</v>
      </c>
      <c r="D6764" t="n">
        <v>7</v>
      </c>
      <c r="E6764" t="n">
        <v>139</v>
      </c>
      <c r="F6764" s="9" t="n">
        <v>221.52</v>
      </c>
    </row>
    <row r="6765">
      <c r="A6765" t="n">
        <v>559000</v>
      </c>
      <c r="B6765" s="12" t="n">
        <v>40729</v>
      </c>
      <c r="C6765" t="n">
        <v>14099</v>
      </c>
      <c r="D6765" t="n">
        <v>25</v>
      </c>
      <c r="E6765" t="n">
        <v>104</v>
      </c>
      <c r="F6765" s="9" t="n">
        <v>235.63</v>
      </c>
    </row>
    <row r="6766">
      <c r="A6766" t="n">
        <v>559001</v>
      </c>
      <c r="B6766" s="12" t="n">
        <v>40729</v>
      </c>
      <c r="C6766" t="n">
        <v>18198</v>
      </c>
      <c r="D6766" t="n">
        <v>10</v>
      </c>
      <c r="E6766" t="n">
        <v>106</v>
      </c>
      <c r="F6766" s="9" t="n">
        <v>300.8</v>
      </c>
    </row>
    <row r="6767">
      <c r="A6767" t="n">
        <v>559002</v>
      </c>
      <c r="B6767" s="12" t="n">
        <v>40729</v>
      </c>
      <c r="C6767" t="n">
        <v>12971</v>
      </c>
      <c r="D6767" t="n">
        <v>2</v>
      </c>
      <c r="E6767" t="n">
        <v>200</v>
      </c>
      <c r="F6767" s="9" t="n">
        <v>72</v>
      </c>
    </row>
    <row r="6768">
      <c r="A6768" t="n">
        <v>559005</v>
      </c>
      <c r="B6768" s="12" t="n">
        <v>40729</v>
      </c>
      <c r="C6768" t="n">
        <v>13183</v>
      </c>
      <c r="D6768" t="n">
        <v>7</v>
      </c>
      <c r="E6768" t="n">
        <v>166</v>
      </c>
      <c r="F6768" s="9" t="n">
        <v>302.18</v>
      </c>
    </row>
    <row r="6769">
      <c r="A6769" t="n">
        <v>559006</v>
      </c>
      <c r="B6769" s="12" t="n">
        <v>40729</v>
      </c>
      <c r="C6769" t="n">
        <v>14905</v>
      </c>
      <c r="D6769" t="n">
        <v>8</v>
      </c>
      <c r="E6769" t="n">
        <v>146</v>
      </c>
      <c r="F6769" s="9" t="n">
        <v>307.6</v>
      </c>
    </row>
    <row r="6770">
      <c r="A6770" t="n">
        <v>559009</v>
      </c>
      <c r="B6770" s="12" t="n">
        <v>40729</v>
      </c>
      <c r="C6770" t="n">
        <v>15549</v>
      </c>
      <c r="D6770" t="n">
        <v>43</v>
      </c>
      <c r="E6770" t="n">
        <v>262</v>
      </c>
      <c r="F6770" s="9" t="n">
        <v>689.58</v>
      </c>
    </row>
    <row r="6771">
      <c r="A6771" t="n">
        <v>559011</v>
      </c>
      <c r="B6771" s="12" t="n">
        <v>40729</v>
      </c>
      <c r="C6771" t="n">
        <v>17049</v>
      </c>
      <c r="D6771" t="n">
        <v>41</v>
      </c>
      <c r="E6771" t="n">
        <v>291</v>
      </c>
      <c r="F6771" s="9" t="n">
        <v>694.5700000000001</v>
      </c>
    </row>
    <row r="6772">
      <c r="A6772" t="n">
        <v>559013</v>
      </c>
      <c r="B6772" s="12" t="n">
        <v>40729</v>
      </c>
      <c r="C6772" t="n">
        <v>13414</v>
      </c>
      <c r="D6772" t="n">
        <v>3</v>
      </c>
      <c r="E6772" t="n">
        <v>606</v>
      </c>
      <c r="F6772" s="9" t="n">
        <v>467.7</v>
      </c>
    </row>
    <row r="6773">
      <c r="A6773" t="n">
        <v>559014</v>
      </c>
      <c r="B6773" s="12" t="n">
        <v>40729</v>
      </c>
      <c r="C6773" t="n">
        <v>14262</v>
      </c>
      <c r="D6773" t="n">
        <v>15</v>
      </c>
      <c r="E6773" t="n">
        <v>213</v>
      </c>
      <c r="F6773" s="9" t="n">
        <v>305.5</v>
      </c>
    </row>
    <row r="6774">
      <c r="A6774" t="n">
        <v>559015</v>
      </c>
      <c r="B6774" s="12" t="n">
        <v>40729</v>
      </c>
      <c r="C6774" t="n">
        <v>13098</v>
      </c>
      <c r="D6774" t="n">
        <v>11</v>
      </c>
      <c r="E6774" t="n">
        <v>143</v>
      </c>
      <c r="F6774" s="9" t="n">
        <v>396.9</v>
      </c>
    </row>
    <row r="6775">
      <c r="A6775" t="n">
        <v>559016</v>
      </c>
      <c r="B6775" s="12" t="n">
        <v>40729</v>
      </c>
      <c r="C6775" t="n">
        <v>14051</v>
      </c>
      <c r="D6775" t="n">
        <v>10</v>
      </c>
      <c r="E6775" t="n">
        <v>150</v>
      </c>
      <c r="F6775" s="9" t="n">
        <v>672.9</v>
      </c>
    </row>
    <row r="6776">
      <c r="A6776" t="n">
        <v>559017</v>
      </c>
      <c r="B6776" s="12" t="n">
        <v>40729</v>
      </c>
      <c r="C6776" t="n">
        <v>14034</v>
      </c>
      <c r="D6776" t="n">
        <v>23</v>
      </c>
      <c r="E6776" t="n">
        <v>294</v>
      </c>
      <c r="F6776" s="9" t="n">
        <v>455.17</v>
      </c>
    </row>
    <row r="6777">
      <c r="A6777" t="n">
        <v>559018</v>
      </c>
      <c r="B6777" s="12" t="n">
        <v>40729</v>
      </c>
      <c r="C6777" t="n">
        <v>18203</v>
      </c>
      <c r="D6777" t="n">
        <v>19</v>
      </c>
      <c r="E6777" t="n">
        <v>43</v>
      </c>
      <c r="F6777" s="9" t="n">
        <v>160.42</v>
      </c>
    </row>
    <row r="6778">
      <c r="A6778" t="n">
        <v>559020</v>
      </c>
      <c r="B6778" s="12" t="n">
        <v>40729</v>
      </c>
      <c r="C6778" t="n">
        <v>14034</v>
      </c>
      <c r="D6778" t="n">
        <v>2</v>
      </c>
      <c r="E6778" t="n">
        <v>13</v>
      </c>
      <c r="F6778" s="9" t="n">
        <v>18.74</v>
      </c>
    </row>
    <row r="6779">
      <c r="A6779" t="n">
        <v>559021</v>
      </c>
      <c r="B6779" s="12" t="n">
        <v>40729</v>
      </c>
      <c r="C6779" t="n">
        <v>16525</v>
      </c>
      <c r="D6779" t="n">
        <v>6</v>
      </c>
      <c r="E6779" t="n">
        <v>230</v>
      </c>
      <c r="F6779" s="9" t="n">
        <v>532.9400000000001</v>
      </c>
    </row>
    <row r="6780">
      <c r="A6780" t="n">
        <v>559023</v>
      </c>
      <c r="B6780" s="12" t="n">
        <v>40729</v>
      </c>
      <c r="C6780" t="n">
        <v>18142</v>
      </c>
      <c r="D6780" t="n">
        <v>6</v>
      </c>
      <c r="E6780" t="n">
        <v>984</v>
      </c>
      <c r="F6780" s="9" t="n">
        <v>737.04</v>
      </c>
    </row>
    <row r="6781">
      <c r="A6781" t="n">
        <v>559024</v>
      </c>
      <c r="B6781" s="12" t="n">
        <v>40729</v>
      </c>
      <c r="C6781" t="n">
        <v>16616</v>
      </c>
      <c r="D6781" t="n">
        <v>11</v>
      </c>
      <c r="E6781" t="n">
        <v>110</v>
      </c>
      <c r="F6781" s="9" t="n">
        <v>210.1</v>
      </c>
    </row>
    <row r="6782">
      <c r="A6782" t="n">
        <v>559025</v>
      </c>
      <c r="B6782" s="12" t="n">
        <v>40729</v>
      </c>
      <c r="C6782" t="n">
        <v>16338</v>
      </c>
      <c r="D6782" t="n">
        <v>11</v>
      </c>
      <c r="E6782" t="n">
        <v>94</v>
      </c>
      <c r="F6782" s="9" t="n">
        <v>214.8</v>
      </c>
    </row>
    <row r="6783">
      <c r="A6783" t="n">
        <v>559026</v>
      </c>
      <c r="B6783" s="12" t="n">
        <v>40729</v>
      </c>
      <c r="C6783" t="n">
        <v>16146</v>
      </c>
      <c r="D6783" t="n">
        <v>1</v>
      </c>
      <c r="E6783" t="n">
        <v>60</v>
      </c>
      <c r="F6783" s="9" t="n">
        <v>75</v>
      </c>
    </row>
    <row r="6784">
      <c r="A6784" t="n">
        <v>559027</v>
      </c>
      <c r="B6784" s="12" t="n">
        <v>40729</v>
      </c>
      <c r="C6784" t="n">
        <v>17046</v>
      </c>
      <c r="D6784" t="n">
        <v>22</v>
      </c>
      <c r="E6784" t="n">
        <v>510</v>
      </c>
      <c r="F6784" s="9" t="n">
        <v>642.02</v>
      </c>
    </row>
    <row r="6785">
      <c r="A6785" t="n">
        <v>559028</v>
      </c>
      <c r="B6785" s="12" t="n">
        <v>40729</v>
      </c>
      <c r="C6785" t="n">
        <v>12839</v>
      </c>
      <c r="D6785" t="n">
        <v>19</v>
      </c>
      <c r="E6785" t="n">
        <v>234</v>
      </c>
      <c r="F6785" s="9" t="n">
        <v>330.6</v>
      </c>
    </row>
    <row r="6786">
      <c r="A6786" t="n">
        <v>559029</v>
      </c>
      <c r="B6786" s="12" t="n">
        <v>40729</v>
      </c>
      <c r="C6786" t="n">
        <v>16316</v>
      </c>
      <c r="D6786" t="n">
        <v>2</v>
      </c>
      <c r="E6786" t="n">
        <v>24</v>
      </c>
      <c r="F6786" s="9" t="n">
        <v>19.92</v>
      </c>
    </row>
    <row r="6787">
      <c r="A6787" t="n">
        <v>559032</v>
      </c>
      <c r="B6787" s="12" t="n">
        <v>40729</v>
      </c>
      <c r="C6787" t="n">
        <v>17511</v>
      </c>
      <c r="D6787" t="n">
        <v>36</v>
      </c>
      <c r="E6787" t="n">
        <v>1502</v>
      </c>
      <c r="F6787" s="9" t="n">
        <v>2156.44</v>
      </c>
    </row>
    <row r="6788">
      <c r="A6788" t="n">
        <v>559034</v>
      </c>
      <c r="B6788" s="12" t="n">
        <v>40729</v>
      </c>
      <c r="C6788" t="n">
        <v>13109</v>
      </c>
      <c r="D6788" t="n">
        <v>24</v>
      </c>
      <c r="E6788" t="n">
        <v>260</v>
      </c>
      <c r="F6788" s="9" t="n">
        <v>369.85</v>
      </c>
    </row>
    <row r="6789">
      <c r="A6789" t="n">
        <v>559035</v>
      </c>
      <c r="B6789" s="12" t="n">
        <v>40729</v>
      </c>
      <c r="C6789" t="n">
        <v>13695</v>
      </c>
      <c r="D6789" t="n">
        <v>6</v>
      </c>
      <c r="E6789" t="n">
        <v>93</v>
      </c>
      <c r="F6789" s="9" t="n">
        <v>139.68</v>
      </c>
    </row>
    <row r="6790">
      <c r="A6790" t="n">
        <v>559044</v>
      </c>
      <c r="B6790" s="12" t="n">
        <v>40729</v>
      </c>
      <c r="C6790" t="n">
        <v>17306</v>
      </c>
      <c r="D6790" t="n">
        <v>2</v>
      </c>
      <c r="E6790" t="n">
        <v>460</v>
      </c>
      <c r="F6790" s="9" t="n">
        <v>426.2</v>
      </c>
    </row>
    <row r="6791">
      <c r="A6791" t="n">
        <v>559045</v>
      </c>
      <c r="B6791" s="12" t="n">
        <v>40729</v>
      </c>
      <c r="C6791" t="n">
        <v>14352</v>
      </c>
      <c r="D6791" t="n">
        <v>7</v>
      </c>
      <c r="E6791" t="n">
        <v>114</v>
      </c>
      <c r="F6791" s="9" t="n">
        <v>178.74</v>
      </c>
    </row>
    <row r="6792">
      <c r="A6792" t="n">
        <v>559046</v>
      </c>
      <c r="B6792" s="12" t="n">
        <v>40729</v>
      </c>
      <c r="C6792" t="n">
        <v>14352</v>
      </c>
      <c r="D6792" t="n">
        <v>2</v>
      </c>
      <c r="E6792" t="n">
        <v>14</v>
      </c>
      <c r="F6792" s="9" t="n">
        <v>54.9</v>
      </c>
    </row>
    <row r="6793">
      <c r="A6793" t="n">
        <v>559047</v>
      </c>
      <c r="B6793" s="12" t="n">
        <v>40729</v>
      </c>
      <c r="C6793" t="n">
        <v>13082</v>
      </c>
      <c r="D6793" t="n">
        <v>7</v>
      </c>
      <c r="E6793" t="n">
        <v>1342</v>
      </c>
      <c r="F6793" s="9" t="n">
        <v>1278.1</v>
      </c>
    </row>
    <row r="6794">
      <c r="A6794" t="n">
        <v>559048</v>
      </c>
      <c r="B6794" s="12" t="n">
        <v>40729</v>
      </c>
      <c r="C6794" t="n">
        <v>13027</v>
      </c>
      <c r="D6794" t="n">
        <v>4</v>
      </c>
      <c r="E6794" t="n">
        <v>1920</v>
      </c>
      <c r="F6794" s="9" t="n">
        <v>768</v>
      </c>
    </row>
    <row r="6795">
      <c r="A6795" t="n">
        <v>559050</v>
      </c>
      <c r="B6795" s="12" t="n">
        <v>40729</v>
      </c>
      <c r="C6795" t="n">
        <v>13694</v>
      </c>
      <c r="D6795" t="n">
        <v>7</v>
      </c>
      <c r="E6795" t="n">
        <v>1120</v>
      </c>
      <c r="F6795" s="9" t="n">
        <v>600.72</v>
      </c>
    </row>
    <row r="6796">
      <c r="A6796" t="n">
        <v>559056</v>
      </c>
      <c r="B6796" s="12" t="n">
        <v>40730</v>
      </c>
      <c r="C6796" t="n">
        <v>14645</v>
      </c>
      <c r="D6796" t="n">
        <v>21</v>
      </c>
      <c r="E6796" t="n">
        <v>303</v>
      </c>
      <c r="F6796" s="9" t="n">
        <v>356.99</v>
      </c>
    </row>
    <row r="6797">
      <c r="A6797" t="n">
        <v>559057</v>
      </c>
      <c r="B6797" s="12" t="n">
        <v>40730</v>
      </c>
      <c r="C6797" t="n">
        <v>13089</v>
      </c>
      <c r="D6797" t="n">
        <v>25</v>
      </c>
      <c r="E6797" t="n">
        <v>400</v>
      </c>
      <c r="F6797" s="9" t="n">
        <v>561.34</v>
      </c>
    </row>
    <row r="6798">
      <c r="A6798" t="n">
        <v>559060</v>
      </c>
      <c r="B6798" s="12" t="n">
        <v>40730</v>
      </c>
      <c r="C6798" t="n">
        <v>15738</v>
      </c>
      <c r="D6798" t="n">
        <v>9</v>
      </c>
      <c r="E6798" t="n">
        <v>260</v>
      </c>
      <c r="F6798" s="9" t="n">
        <v>302.2</v>
      </c>
    </row>
    <row r="6799">
      <c r="A6799" t="n">
        <v>559061</v>
      </c>
      <c r="B6799" s="12" t="n">
        <v>40730</v>
      </c>
      <c r="C6799" t="n">
        <v>17220</v>
      </c>
      <c r="D6799" t="n">
        <v>41</v>
      </c>
      <c r="E6799" t="n">
        <v>135</v>
      </c>
      <c r="F6799" s="9" t="n">
        <v>197.24</v>
      </c>
    </row>
    <row r="6800">
      <c r="A6800" t="n">
        <v>559062</v>
      </c>
      <c r="B6800" s="12" t="n">
        <v>40730</v>
      </c>
      <c r="C6800" t="n">
        <v>13253</v>
      </c>
      <c r="D6800" t="n">
        <v>20</v>
      </c>
      <c r="E6800" t="n">
        <v>948</v>
      </c>
      <c r="F6800" s="9" t="n">
        <v>553.92</v>
      </c>
    </row>
    <row r="6801">
      <c r="A6801" t="n">
        <v>559063</v>
      </c>
      <c r="B6801" s="12" t="n">
        <v>40730</v>
      </c>
      <c r="C6801" t="n">
        <v>17220</v>
      </c>
      <c r="D6801" t="n">
        <v>22</v>
      </c>
      <c r="E6801" t="n">
        <v>178</v>
      </c>
      <c r="F6801" s="9" t="n">
        <v>173.86</v>
      </c>
    </row>
    <row r="6802">
      <c r="A6802" t="n">
        <v>559064</v>
      </c>
      <c r="B6802" s="12" t="n">
        <v>40730</v>
      </c>
      <c r="C6802" t="n">
        <v>15673</v>
      </c>
      <c r="D6802" t="n">
        <v>14</v>
      </c>
      <c r="E6802" t="n">
        <v>200</v>
      </c>
      <c r="F6802" s="9" t="n">
        <v>318.66</v>
      </c>
    </row>
    <row r="6803">
      <c r="A6803" t="n">
        <v>559068</v>
      </c>
      <c r="B6803" s="12" t="n">
        <v>40730</v>
      </c>
      <c r="C6803" t="n">
        <v>17841</v>
      </c>
      <c r="D6803" t="n">
        <v>62</v>
      </c>
      <c r="E6803" t="n">
        <v>80</v>
      </c>
      <c r="F6803" s="9" t="n">
        <v>190.19</v>
      </c>
    </row>
    <row r="6804">
      <c r="A6804" t="n">
        <v>559070</v>
      </c>
      <c r="B6804" s="12" t="n">
        <v>40730</v>
      </c>
      <c r="C6804" t="n">
        <v>13468</v>
      </c>
      <c r="D6804" t="n">
        <v>7</v>
      </c>
      <c r="E6804" t="n">
        <v>75</v>
      </c>
      <c r="F6804" s="9" t="n">
        <v>110.55</v>
      </c>
    </row>
    <row r="6805">
      <c r="A6805" t="n">
        <v>559091</v>
      </c>
      <c r="B6805" s="12" t="n">
        <v>40730</v>
      </c>
      <c r="C6805" t="n">
        <v>17905</v>
      </c>
      <c r="D6805" t="n">
        <v>5</v>
      </c>
      <c r="E6805" t="n">
        <v>110</v>
      </c>
      <c r="F6805" s="9" t="n">
        <v>224.84</v>
      </c>
    </row>
    <row r="6806">
      <c r="A6806" t="n">
        <v>559092</v>
      </c>
      <c r="B6806" s="12" t="n">
        <v>40730</v>
      </c>
      <c r="C6806" t="n">
        <v>16829</v>
      </c>
      <c r="D6806" t="n">
        <v>11</v>
      </c>
      <c r="E6806" t="n">
        <v>99</v>
      </c>
      <c r="F6806" s="9" t="n">
        <v>197.22</v>
      </c>
    </row>
    <row r="6807">
      <c r="A6807" t="n">
        <v>559095</v>
      </c>
      <c r="B6807" s="12" t="n">
        <v>40730</v>
      </c>
      <c r="C6807" t="n">
        <v>13198</v>
      </c>
      <c r="D6807" t="n">
        <v>27</v>
      </c>
      <c r="E6807" t="n">
        <v>301</v>
      </c>
      <c r="F6807" s="9" t="n">
        <v>431.57</v>
      </c>
    </row>
    <row r="6808">
      <c r="A6808" t="n">
        <v>559096</v>
      </c>
      <c r="B6808" s="12" t="n">
        <v>40730</v>
      </c>
      <c r="C6808" t="n">
        <v>12830</v>
      </c>
      <c r="D6808" t="n">
        <v>3</v>
      </c>
      <c r="E6808" t="n">
        <v>1036</v>
      </c>
      <c r="F6808" s="9" t="n">
        <v>647.92</v>
      </c>
    </row>
    <row r="6809">
      <c r="A6809" t="n">
        <v>559097</v>
      </c>
      <c r="B6809" s="12" t="n">
        <v>40730</v>
      </c>
      <c r="C6809" t="n">
        <v>17562</v>
      </c>
      <c r="D6809" t="n">
        <v>6</v>
      </c>
      <c r="E6809" t="n">
        <v>90</v>
      </c>
      <c r="F6809" s="9" t="n">
        <v>109</v>
      </c>
    </row>
    <row r="6810">
      <c r="A6810" t="n">
        <v>559098</v>
      </c>
      <c r="B6810" s="12" t="n">
        <v>40730</v>
      </c>
      <c r="C6810" t="n">
        <v>16029</v>
      </c>
      <c r="D6810" t="n">
        <v>3</v>
      </c>
      <c r="E6810" t="n">
        <v>288</v>
      </c>
      <c r="F6810" s="9" t="n">
        <v>605.76</v>
      </c>
    </row>
    <row r="6811">
      <c r="A6811" t="n">
        <v>559106</v>
      </c>
      <c r="B6811" s="12" t="n">
        <v>40730</v>
      </c>
      <c r="C6811" t="n">
        <v>15889</v>
      </c>
      <c r="D6811" t="n">
        <v>25</v>
      </c>
      <c r="E6811" t="n">
        <v>63</v>
      </c>
      <c r="F6811" s="9" t="n">
        <v>132.1</v>
      </c>
    </row>
    <row r="6812">
      <c r="A6812" t="n">
        <v>559107</v>
      </c>
      <c r="B6812" s="12" t="n">
        <v>40730</v>
      </c>
      <c r="C6812" t="n">
        <v>15334</v>
      </c>
      <c r="D6812" t="n">
        <v>36</v>
      </c>
      <c r="E6812" t="n">
        <v>113</v>
      </c>
      <c r="F6812" s="9" t="n">
        <v>124.58</v>
      </c>
    </row>
    <row r="6813">
      <c r="A6813" t="n">
        <v>559108</v>
      </c>
      <c r="B6813" s="12" t="n">
        <v>40730</v>
      </c>
      <c r="C6813" t="n">
        <v>13094</v>
      </c>
      <c r="D6813" t="n">
        <v>3</v>
      </c>
      <c r="E6813" t="n">
        <v>192</v>
      </c>
      <c r="F6813" s="9" t="n">
        <v>223.68</v>
      </c>
    </row>
    <row r="6814">
      <c r="A6814" t="n">
        <v>559109</v>
      </c>
      <c r="B6814" s="12" t="n">
        <v>40730</v>
      </c>
      <c r="C6814" t="n">
        <v>15021</v>
      </c>
      <c r="D6814" t="n">
        <v>44</v>
      </c>
      <c r="E6814" t="n">
        <v>79</v>
      </c>
      <c r="F6814" s="9" t="n">
        <v>202.38</v>
      </c>
    </row>
    <row r="6815">
      <c r="A6815" t="n">
        <v>559110</v>
      </c>
      <c r="B6815" s="12" t="n">
        <v>40730</v>
      </c>
      <c r="C6815" t="n">
        <v>14145</v>
      </c>
      <c r="D6815" t="n">
        <v>1</v>
      </c>
      <c r="E6815" t="n">
        <v>120</v>
      </c>
      <c r="F6815" s="9" t="n">
        <v>594</v>
      </c>
    </row>
    <row r="6816">
      <c r="A6816" t="n">
        <v>559111</v>
      </c>
      <c r="B6816" s="12" t="n">
        <v>40730</v>
      </c>
      <c r="C6816" t="n">
        <v>17440</v>
      </c>
      <c r="D6816" t="n">
        <v>2</v>
      </c>
      <c r="E6816" t="n">
        <v>84</v>
      </c>
      <c r="F6816" s="9" t="n">
        <v>61.8</v>
      </c>
    </row>
    <row r="6817">
      <c r="A6817" t="n">
        <v>559112</v>
      </c>
      <c r="B6817" s="12" t="n">
        <v>40730</v>
      </c>
      <c r="C6817" t="n">
        <v>17315</v>
      </c>
      <c r="D6817" t="n">
        <v>12</v>
      </c>
      <c r="E6817" t="n">
        <v>99</v>
      </c>
      <c r="F6817" s="9" t="n">
        <v>215.25</v>
      </c>
    </row>
    <row r="6818">
      <c r="A6818" t="n">
        <v>559113</v>
      </c>
      <c r="B6818" s="12" t="n">
        <v>40730</v>
      </c>
      <c r="C6818" t="n">
        <v>13217</v>
      </c>
      <c r="D6818" t="n">
        <v>1</v>
      </c>
      <c r="E6818" t="n">
        <v>100</v>
      </c>
      <c r="F6818" s="9" t="n">
        <v>85</v>
      </c>
    </row>
    <row r="6819">
      <c r="A6819" t="n">
        <v>559120</v>
      </c>
      <c r="B6819" s="12" t="n">
        <v>40730</v>
      </c>
      <c r="C6819" t="n">
        <v>16393</v>
      </c>
      <c r="D6819" t="n">
        <v>43</v>
      </c>
      <c r="E6819" t="n">
        <v>248</v>
      </c>
      <c r="F6819" s="9" t="n">
        <v>380.45</v>
      </c>
    </row>
    <row r="6820">
      <c r="A6820" t="n">
        <v>559121</v>
      </c>
      <c r="B6820" s="12" t="n">
        <v>40730</v>
      </c>
      <c r="C6820" t="n">
        <v>13599</v>
      </c>
      <c r="D6820" t="n">
        <v>16</v>
      </c>
      <c r="E6820" t="n">
        <v>313</v>
      </c>
      <c r="F6820" s="9" t="n">
        <v>308.18</v>
      </c>
    </row>
    <row r="6821">
      <c r="A6821" t="n">
        <v>559122</v>
      </c>
      <c r="B6821" s="12" t="n">
        <v>40730</v>
      </c>
      <c r="C6821" t="n">
        <v>15159</v>
      </c>
      <c r="D6821" t="n">
        <v>39</v>
      </c>
      <c r="E6821" t="n">
        <v>778</v>
      </c>
      <c r="F6821" s="9" t="n">
        <v>521.34</v>
      </c>
    </row>
    <row r="6822">
      <c r="A6822" t="n">
        <v>559123</v>
      </c>
      <c r="B6822" s="12" t="n">
        <v>40730</v>
      </c>
      <c r="C6822" t="n">
        <v>17341</v>
      </c>
      <c r="D6822" t="n">
        <v>20</v>
      </c>
      <c r="E6822" t="n">
        <v>187</v>
      </c>
      <c r="F6822" s="9" t="n">
        <v>251.18</v>
      </c>
    </row>
    <row r="6823">
      <c r="A6823" t="n">
        <v>559124</v>
      </c>
      <c r="B6823" s="12" t="n">
        <v>40730</v>
      </c>
      <c r="C6823" t="n">
        <v>14621</v>
      </c>
      <c r="D6823" t="n">
        <v>14</v>
      </c>
      <c r="E6823" t="n">
        <v>128</v>
      </c>
      <c r="F6823" s="9" t="n">
        <v>366.6</v>
      </c>
    </row>
    <row r="6824">
      <c r="A6824" t="n">
        <v>559125</v>
      </c>
      <c r="B6824" s="12" t="n">
        <v>40730</v>
      </c>
      <c r="C6824" t="n">
        <v>13985</v>
      </c>
      <c r="D6824" t="n">
        <v>24</v>
      </c>
      <c r="E6824" t="n">
        <v>211</v>
      </c>
      <c r="F6824" s="9" t="n">
        <v>437.38</v>
      </c>
    </row>
    <row r="6825">
      <c r="A6825" t="n">
        <v>559126</v>
      </c>
      <c r="B6825" s="12" t="n">
        <v>40730</v>
      </c>
      <c r="C6825" t="n">
        <v>17341</v>
      </c>
      <c r="D6825" t="n">
        <v>1</v>
      </c>
      <c r="E6825" t="n">
        <v>10</v>
      </c>
      <c r="F6825" s="9" t="n">
        <v>14.5</v>
      </c>
    </row>
    <row r="6826">
      <c r="A6826" t="n">
        <v>559127</v>
      </c>
      <c r="B6826" s="12" t="n">
        <v>40730</v>
      </c>
      <c r="C6826" t="n">
        <v>15971</v>
      </c>
      <c r="D6826" t="n">
        <v>4</v>
      </c>
      <c r="E6826" t="n">
        <v>145</v>
      </c>
      <c r="F6826" s="9" t="n">
        <v>301.9</v>
      </c>
    </row>
    <row r="6827">
      <c r="A6827" t="n">
        <v>559128</v>
      </c>
      <c r="B6827" s="12" t="n">
        <v>40730</v>
      </c>
      <c r="C6827" t="n">
        <v>17238</v>
      </c>
      <c r="D6827" t="n">
        <v>40</v>
      </c>
      <c r="E6827" t="n">
        <v>103</v>
      </c>
      <c r="F6827" s="9" t="n">
        <v>193.29</v>
      </c>
    </row>
    <row r="6828">
      <c r="A6828" t="n">
        <v>559129</v>
      </c>
      <c r="B6828" s="12" t="n">
        <v>40730</v>
      </c>
      <c r="C6828" t="n">
        <v>17705</v>
      </c>
      <c r="D6828" t="n">
        <v>9</v>
      </c>
      <c r="E6828" t="n">
        <v>74</v>
      </c>
      <c r="F6828" s="9" t="n">
        <v>167.5</v>
      </c>
    </row>
    <row r="6829">
      <c r="A6829" t="n">
        <v>559130</v>
      </c>
      <c r="B6829" s="12" t="n">
        <v>40730</v>
      </c>
      <c r="C6829" t="n">
        <v>15189</v>
      </c>
      <c r="D6829" t="n">
        <v>4</v>
      </c>
      <c r="E6829" t="n">
        <v>244</v>
      </c>
      <c r="F6829" s="9" t="n">
        <v>412.2</v>
      </c>
    </row>
    <row r="6830">
      <c r="A6830" t="n">
        <v>559131</v>
      </c>
      <c r="B6830" s="12" t="n">
        <v>40730</v>
      </c>
      <c r="C6830" t="n">
        <v>18144</v>
      </c>
      <c r="D6830" t="n">
        <v>3</v>
      </c>
      <c r="E6830" t="n">
        <v>93</v>
      </c>
      <c r="F6830" s="9" t="n">
        <v>202.1</v>
      </c>
    </row>
    <row r="6831">
      <c r="A6831" t="n">
        <v>559132</v>
      </c>
      <c r="B6831" s="12" t="n">
        <v>40730</v>
      </c>
      <c r="C6831" t="n">
        <v>15053</v>
      </c>
      <c r="D6831" t="n">
        <v>20</v>
      </c>
      <c r="E6831" t="n">
        <v>257</v>
      </c>
      <c r="F6831" s="9" t="n">
        <v>255.95</v>
      </c>
    </row>
    <row r="6832">
      <c r="A6832" t="n">
        <v>559133</v>
      </c>
      <c r="B6832" s="12" t="n">
        <v>40730</v>
      </c>
      <c r="C6832" t="n">
        <v>17861</v>
      </c>
      <c r="D6832" t="n">
        <v>85</v>
      </c>
      <c r="E6832" t="n">
        <v>581</v>
      </c>
      <c r="F6832" s="9" t="n">
        <v>701.9299999999999</v>
      </c>
    </row>
    <row r="6833">
      <c r="A6833" t="n">
        <v>559137</v>
      </c>
      <c r="B6833" s="12" t="n">
        <v>40730</v>
      </c>
      <c r="C6833" t="n">
        <v>17861</v>
      </c>
      <c r="D6833" t="n">
        <v>1</v>
      </c>
      <c r="E6833" t="n">
        <v>8</v>
      </c>
      <c r="F6833" s="9" t="n">
        <v>5.2</v>
      </c>
    </row>
    <row r="6834">
      <c r="A6834" t="n">
        <v>559138</v>
      </c>
      <c r="B6834" s="12" t="n">
        <v>40730</v>
      </c>
      <c r="C6834" t="n">
        <v>16919</v>
      </c>
      <c r="D6834" t="n">
        <v>27</v>
      </c>
      <c r="E6834" t="n">
        <v>173</v>
      </c>
      <c r="F6834" s="9" t="n">
        <v>215.74</v>
      </c>
    </row>
    <row r="6835">
      <c r="A6835" t="n">
        <v>559139</v>
      </c>
      <c r="B6835" s="12" t="n">
        <v>40730</v>
      </c>
      <c r="C6835" t="n">
        <v>15061</v>
      </c>
      <c r="D6835" t="n">
        <v>8</v>
      </c>
      <c r="E6835" t="n">
        <v>515</v>
      </c>
      <c r="F6835" s="9" t="n">
        <v>477.9</v>
      </c>
    </row>
    <row r="6836">
      <c r="A6836" t="n">
        <v>559141</v>
      </c>
      <c r="B6836" s="12" t="n">
        <v>40730</v>
      </c>
      <c r="C6836" t="n">
        <v>15311</v>
      </c>
      <c r="D6836" t="n">
        <v>43</v>
      </c>
      <c r="E6836" t="n">
        <v>380</v>
      </c>
      <c r="F6836" s="9" t="n">
        <v>683.91</v>
      </c>
    </row>
    <row r="6837">
      <c r="A6837" t="n">
        <v>559142</v>
      </c>
      <c r="B6837" s="12" t="n">
        <v>40730</v>
      </c>
      <c r="C6837" t="n">
        <v>17719</v>
      </c>
      <c r="D6837" t="n">
        <v>12</v>
      </c>
      <c r="E6837" t="n">
        <v>109</v>
      </c>
      <c r="F6837" s="9" t="n">
        <v>381.17</v>
      </c>
    </row>
    <row r="6838">
      <c r="A6838" t="n">
        <v>559143</v>
      </c>
      <c r="B6838" s="12" t="n">
        <v>40730</v>
      </c>
      <c r="C6838" t="n">
        <v>15581</v>
      </c>
      <c r="D6838" t="n">
        <v>22</v>
      </c>
      <c r="E6838" t="n">
        <v>24</v>
      </c>
      <c r="F6838" s="9" t="n">
        <v>67.79000000000001</v>
      </c>
    </row>
    <row r="6839">
      <c r="A6839" t="n">
        <v>559144</v>
      </c>
      <c r="B6839" s="12" t="n">
        <v>40730</v>
      </c>
      <c r="C6839" t="n">
        <v>12921</v>
      </c>
      <c r="D6839" t="n">
        <v>18</v>
      </c>
      <c r="E6839" t="n">
        <v>161</v>
      </c>
      <c r="F6839" s="9" t="n">
        <v>312.75</v>
      </c>
    </row>
    <row r="6840">
      <c r="A6840" t="n">
        <v>559146</v>
      </c>
      <c r="B6840" s="12" t="n">
        <v>40730</v>
      </c>
      <c r="C6840" t="n">
        <v>12921</v>
      </c>
      <c r="D6840" t="n">
        <v>18</v>
      </c>
      <c r="E6840" t="n">
        <v>244</v>
      </c>
      <c r="F6840" s="9" t="n">
        <v>615.3</v>
      </c>
    </row>
    <row r="6841">
      <c r="A6841" t="n">
        <v>559150</v>
      </c>
      <c r="B6841" s="12" t="n">
        <v>40730</v>
      </c>
      <c r="C6841" t="n">
        <v>14002</v>
      </c>
      <c r="D6841" t="n">
        <v>14</v>
      </c>
      <c r="E6841" t="n">
        <v>59</v>
      </c>
      <c r="F6841" s="9" t="n">
        <v>224.79</v>
      </c>
    </row>
    <row r="6842">
      <c r="A6842" t="n">
        <v>559151</v>
      </c>
      <c r="B6842" s="12" t="n">
        <v>40730</v>
      </c>
      <c r="C6842" t="n">
        <v>17389</v>
      </c>
      <c r="D6842" t="n">
        <v>7</v>
      </c>
      <c r="E6842" t="n">
        <v>60</v>
      </c>
      <c r="F6842" s="9" t="n">
        <v>473.7</v>
      </c>
    </row>
    <row r="6843">
      <c r="A6843" t="n">
        <v>559152</v>
      </c>
      <c r="B6843" s="12" t="n">
        <v>40730</v>
      </c>
      <c r="C6843" t="n">
        <v>14214</v>
      </c>
      <c r="D6843" t="n">
        <v>5</v>
      </c>
      <c r="E6843" t="n">
        <v>53</v>
      </c>
      <c r="F6843" s="9" t="n">
        <v>76.95</v>
      </c>
    </row>
    <row r="6844">
      <c r="A6844" t="n">
        <v>559153</v>
      </c>
      <c r="B6844" s="12" t="n">
        <v>40730</v>
      </c>
      <c r="C6844" t="n">
        <v>13804</v>
      </c>
      <c r="D6844" t="n">
        <v>18</v>
      </c>
      <c r="E6844" t="n">
        <v>168</v>
      </c>
      <c r="F6844" s="9" t="n">
        <v>321.14</v>
      </c>
    </row>
    <row r="6845">
      <c r="A6845" t="n">
        <v>559154</v>
      </c>
      <c r="B6845" s="12" t="n">
        <v>40730</v>
      </c>
      <c r="C6845" t="n">
        <v>17045</v>
      </c>
      <c r="D6845" t="n">
        <v>5</v>
      </c>
      <c r="E6845" t="n">
        <v>34</v>
      </c>
      <c r="F6845" s="9" t="n">
        <v>108.4</v>
      </c>
    </row>
    <row r="6846">
      <c r="A6846" t="n">
        <v>559155</v>
      </c>
      <c r="B6846" s="12" t="n">
        <v>40730</v>
      </c>
      <c r="C6846" t="n">
        <v>13418</v>
      </c>
      <c r="D6846" t="n">
        <v>25</v>
      </c>
      <c r="E6846" t="n">
        <v>394</v>
      </c>
      <c r="F6846" s="9" t="n">
        <v>221</v>
      </c>
    </row>
    <row r="6847">
      <c r="A6847" t="n">
        <v>559156</v>
      </c>
      <c r="B6847" s="12" t="n">
        <v>40730</v>
      </c>
      <c r="C6847" t="n">
        <v>13418</v>
      </c>
      <c r="D6847" t="n">
        <v>4</v>
      </c>
      <c r="E6847" t="n">
        <v>24</v>
      </c>
      <c r="F6847" s="9" t="n">
        <v>79.62</v>
      </c>
    </row>
    <row r="6848">
      <c r="A6848" t="n">
        <v>559157</v>
      </c>
      <c r="B6848" s="12" t="n">
        <v>40730</v>
      </c>
      <c r="C6848" t="n">
        <v>13999</v>
      </c>
      <c r="D6848" t="n">
        <v>19</v>
      </c>
      <c r="E6848" t="n">
        <v>167</v>
      </c>
      <c r="F6848" s="9" t="n">
        <v>307.03</v>
      </c>
    </row>
    <row r="6849">
      <c r="A6849" t="n">
        <v>559158</v>
      </c>
      <c r="B6849" s="12" t="n">
        <v>40730</v>
      </c>
      <c r="C6849" t="n">
        <v>17428</v>
      </c>
      <c r="D6849" t="n">
        <v>13</v>
      </c>
      <c r="E6849" t="n">
        <v>259</v>
      </c>
      <c r="F6849" s="9" t="n">
        <v>345.65</v>
      </c>
    </row>
    <row r="6850">
      <c r="A6850" t="n">
        <v>559160</v>
      </c>
      <c r="B6850" s="12" t="n">
        <v>40730</v>
      </c>
      <c r="C6850" t="n">
        <v>17293</v>
      </c>
      <c r="D6850" t="n">
        <v>15</v>
      </c>
      <c r="E6850" t="n">
        <v>150</v>
      </c>
      <c r="F6850" s="9" t="n">
        <v>235.82</v>
      </c>
    </row>
    <row r="6851">
      <c r="A6851" t="n">
        <v>559164</v>
      </c>
      <c r="B6851" s="12" t="n">
        <v>40730</v>
      </c>
      <c r="C6851" t="n">
        <v>16422</v>
      </c>
      <c r="D6851" t="n">
        <v>6</v>
      </c>
      <c r="E6851" t="n">
        <v>406</v>
      </c>
      <c r="F6851" s="9" t="n">
        <v>587.46</v>
      </c>
    </row>
    <row r="6852">
      <c r="A6852" t="n">
        <v>559165</v>
      </c>
      <c r="B6852" s="12" t="n">
        <v>40730</v>
      </c>
      <c r="C6852" t="n">
        <v>12977</v>
      </c>
      <c r="D6852" t="n">
        <v>9</v>
      </c>
      <c r="E6852" t="n">
        <v>12</v>
      </c>
      <c r="F6852" s="9" t="n">
        <v>39.24</v>
      </c>
    </row>
    <row r="6853">
      <c r="A6853" t="n">
        <v>559167</v>
      </c>
      <c r="B6853" s="12" t="n">
        <v>40730</v>
      </c>
      <c r="C6853" t="n">
        <v>17997</v>
      </c>
      <c r="D6853" t="n">
        <v>15</v>
      </c>
      <c r="E6853" t="n">
        <v>276</v>
      </c>
      <c r="F6853" s="9" t="n">
        <v>532.21</v>
      </c>
    </row>
    <row r="6854">
      <c r="A6854" t="n">
        <v>559168</v>
      </c>
      <c r="B6854" s="12" t="n">
        <v>40730</v>
      </c>
      <c r="C6854" t="n">
        <v>13263</v>
      </c>
      <c r="D6854" t="n">
        <v>26</v>
      </c>
      <c r="E6854" t="n">
        <v>76</v>
      </c>
      <c r="F6854" s="9" t="n">
        <v>145.96</v>
      </c>
    </row>
    <row r="6855">
      <c r="A6855" t="n">
        <v>559169</v>
      </c>
      <c r="B6855" s="12" t="n">
        <v>40730</v>
      </c>
      <c r="C6855" t="n">
        <v>16722</v>
      </c>
      <c r="D6855" t="n">
        <v>17</v>
      </c>
      <c r="E6855" t="n">
        <v>711</v>
      </c>
      <c r="F6855" s="9" t="n">
        <v>311.46</v>
      </c>
    </row>
    <row r="6856">
      <c r="A6856" t="n">
        <v>559170</v>
      </c>
      <c r="B6856" s="12" t="n">
        <v>40730</v>
      </c>
      <c r="C6856" t="n">
        <v>16942</v>
      </c>
      <c r="D6856" t="n">
        <v>24</v>
      </c>
      <c r="E6856" t="n">
        <v>86</v>
      </c>
      <c r="F6856" s="9" t="n">
        <v>179.35</v>
      </c>
    </row>
    <row r="6857">
      <c r="A6857" t="n">
        <v>559171</v>
      </c>
      <c r="B6857" s="12" t="n">
        <v>40731</v>
      </c>
      <c r="C6857" t="n">
        <v>17651</v>
      </c>
      <c r="D6857" t="n">
        <v>23</v>
      </c>
      <c r="E6857" t="n">
        <v>195</v>
      </c>
      <c r="F6857" s="9" t="n">
        <v>377.61</v>
      </c>
    </row>
    <row r="6858">
      <c r="A6858" t="n">
        <v>559172</v>
      </c>
      <c r="B6858" s="12" t="n">
        <v>40731</v>
      </c>
      <c r="C6858" t="n">
        <v>17651</v>
      </c>
      <c r="D6858" t="n">
        <v>1</v>
      </c>
      <c r="E6858" t="n">
        <v>12</v>
      </c>
      <c r="F6858" s="9" t="n">
        <v>65.40000000000001</v>
      </c>
    </row>
    <row r="6859">
      <c r="A6859" t="n">
        <v>559174</v>
      </c>
      <c r="B6859" s="12" t="n">
        <v>40731</v>
      </c>
      <c r="C6859" t="n">
        <v>18263</v>
      </c>
      <c r="D6859" t="n">
        <v>30</v>
      </c>
      <c r="E6859" t="n">
        <v>720</v>
      </c>
      <c r="F6859" s="9" t="n">
        <v>503.8</v>
      </c>
    </row>
    <row r="6860">
      <c r="A6860" t="n">
        <v>559185</v>
      </c>
      <c r="B6860" s="12" t="n">
        <v>40731</v>
      </c>
      <c r="C6860" t="n">
        <v>15512</v>
      </c>
      <c r="D6860" t="n">
        <v>1</v>
      </c>
      <c r="E6860" t="n">
        <v>12</v>
      </c>
      <c r="F6860" s="9" t="n">
        <v>19.8</v>
      </c>
    </row>
    <row r="6861">
      <c r="A6861" t="n">
        <v>559199</v>
      </c>
      <c r="B6861" s="12" t="n">
        <v>40731</v>
      </c>
      <c r="C6861" t="n">
        <v>15288</v>
      </c>
      <c r="D6861" t="n">
        <v>10</v>
      </c>
      <c r="E6861" t="n">
        <v>148</v>
      </c>
      <c r="F6861" s="9" t="n">
        <v>382.36</v>
      </c>
    </row>
    <row r="6862">
      <c r="A6862" t="n">
        <v>559200</v>
      </c>
      <c r="B6862" s="12" t="n">
        <v>40731</v>
      </c>
      <c r="C6862" t="n">
        <v>13291</v>
      </c>
      <c r="D6862" t="n">
        <v>42</v>
      </c>
      <c r="E6862" t="n">
        <v>233</v>
      </c>
      <c r="F6862" s="9" t="n">
        <v>361.11</v>
      </c>
    </row>
    <row r="6863">
      <c r="A6863" t="n">
        <v>559201</v>
      </c>
      <c r="B6863" s="12" t="n">
        <v>40731</v>
      </c>
      <c r="C6863" t="n">
        <v>14217</v>
      </c>
      <c r="D6863" t="n">
        <v>6</v>
      </c>
      <c r="E6863" t="n">
        <v>23</v>
      </c>
      <c r="F6863" s="9" t="n">
        <v>95.75</v>
      </c>
    </row>
    <row r="6864">
      <c r="A6864" t="n">
        <v>559202</v>
      </c>
      <c r="B6864" s="12" t="n">
        <v>40731</v>
      </c>
      <c r="C6864" t="n">
        <v>13583</v>
      </c>
      <c r="D6864" t="n">
        <v>53</v>
      </c>
      <c r="E6864" t="n">
        <v>725</v>
      </c>
      <c r="F6864" s="9" t="n">
        <v>781.03</v>
      </c>
    </row>
    <row r="6865">
      <c r="A6865" t="n">
        <v>559203</v>
      </c>
      <c r="B6865" s="12" t="n">
        <v>40731</v>
      </c>
      <c r="C6865" t="n">
        <v>17723</v>
      </c>
      <c r="D6865" t="n">
        <v>1</v>
      </c>
      <c r="E6865" t="n">
        <v>200</v>
      </c>
      <c r="F6865" s="9" t="n">
        <v>830</v>
      </c>
    </row>
    <row r="6866">
      <c r="A6866" t="n">
        <v>559204</v>
      </c>
      <c r="B6866" s="12" t="n">
        <v>40731</v>
      </c>
      <c r="C6866" t="n">
        <v>13798</v>
      </c>
      <c r="D6866" t="n">
        <v>6</v>
      </c>
      <c r="E6866" t="n">
        <v>540</v>
      </c>
      <c r="F6866" s="9" t="n">
        <v>909.24</v>
      </c>
    </row>
    <row r="6867">
      <c r="A6867" t="n">
        <v>559205</v>
      </c>
      <c r="B6867" s="12" t="n">
        <v>40731</v>
      </c>
      <c r="C6867" t="n">
        <v>18073</v>
      </c>
      <c r="D6867" t="n">
        <v>4</v>
      </c>
      <c r="E6867" t="n">
        <v>252</v>
      </c>
      <c r="F6867" s="9" t="n">
        <v>246.36</v>
      </c>
    </row>
    <row r="6868">
      <c r="A6868" t="n">
        <v>559206</v>
      </c>
      <c r="B6868" s="12" t="n">
        <v>40731</v>
      </c>
      <c r="C6868" t="n">
        <v>18073</v>
      </c>
      <c r="D6868" t="n">
        <v>3</v>
      </c>
      <c r="E6868" t="n">
        <v>109</v>
      </c>
      <c r="F6868" s="9" t="n">
        <v>128.16</v>
      </c>
    </row>
    <row r="6869">
      <c r="A6869" t="n">
        <v>559237</v>
      </c>
      <c r="B6869" s="12" t="n">
        <v>40731</v>
      </c>
      <c r="C6869" t="n">
        <v>15267</v>
      </c>
      <c r="D6869" t="n">
        <v>2</v>
      </c>
      <c r="E6869" t="n">
        <v>216</v>
      </c>
      <c r="F6869" s="9" t="n">
        <v>372</v>
      </c>
    </row>
    <row r="6870">
      <c r="A6870" t="n">
        <v>559254</v>
      </c>
      <c r="B6870" s="12" t="n">
        <v>40731</v>
      </c>
      <c r="C6870" t="n">
        <v>16814</v>
      </c>
      <c r="D6870" t="n">
        <v>17</v>
      </c>
      <c r="E6870" t="n">
        <v>154</v>
      </c>
      <c r="F6870" s="9" t="n">
        <v>300.03</v>
      </c>
    </row>
    <row r="6871">
      <c r="A6871" t="n">
        <v>559255</v>
      </c>
      <c r="B6871" s="12" t="n">
        <v>40731</v>
      </c>
      <c r="C6871" t="n">
        <v>13027</v>
      </c>
      <c r="D6871" t="n">
        <v>2</v>
      </c>
      <c r="E6871" t="n">
        <v>1920</v>
      </c>
      <c r="F6871" s="9" t="n">
        <v>768</v>
      </c>
    </row>
    <row r="6872">
      <c r="A6872" t="n">
        <v>559256</v>
      </c>
      <c r="B6872" s="12" t="n">
        <v>40731</v>
      </c>
      <c r="C6872" t="n">
        <v>15249</v>
      </c>
      <c r="D6872" t="n">
        <v>37</v>
      </c>
      <c r="E6872" t="n">
        <v>456</v>
      </c>
      <c r="F6872" s="9" t="n">
        <v>819</v>
      </c>
    </row>
    <row r="6873">
      <c r="A6873" t="n">
        <v>559289</v>
      </c>
      <c r="B6873" s="12" t="n">
        <v>40731</v>
      </c>
      <c r="C6873" t="n">
        <v>15719</v>
      </c>
      <c r="D6873" t="n">
        <v>69</v>
      </c>
      <c r="E6873" t="n">
        <v>255</v>
      </c>
      <c r="F6873" s="9" t="n">
        <v>433.25</v>
      </c>
    </row>
    <row r="6874">
      <c r="A6874" t="n">
        <v>559293</v>
      </c>
      <c r="B6874" s="12" t="n">
        <v>40731</v>
      </c>
      <c r="C6874" t="n">
        <v>16743</v>
      </c>
      <c r="D6874" t="n">
        <v>13</v>
      </c>
      <c r="E6874" t="n">
        <v>15</v>
      </c>
      <c r="F6874" s="9" t="n">
        <v>28.88</v>
      </c>
    </row>
    <row r="6875">
      <c r="A6875" t="n">
        <v>559297</v>
      </c>
      <c r="B6875" s="12" t="n">
        <v>40731</v>
      </c>
      <c r="C6875" t="n">
        <v>16743</v>
      </c>
      <c r="D6875" t="n">
        <v>41</v>
      </c>
      <c r="E6875" t="n">
        <v>404</v>
      </c>
      <c r="F6875" s="9" t="n">
        <v>403.53</v>
      </c>
    </row>
    <row r="6876">
      <c r="A6876" t="n">
        <v>559299</v>
      </c>
      <c r="B6876" s="12" t="n">
        <v>40731</v>
      </c>
      <c r="C6876" t="n">
        <v>16929</v>
      </c>
      <c r="D6876" t="n">
        <v>15</v>
      </c>
      <c r="E6876" t="n">
        <v>200</v>
      </c>
      <c r="F6876" s="9" t="n">
        <v>229.14</v>
      </c>
    </row>
    <row r="6877">
      <c r="A6877" t="n">
        <v>559301</v>
      </c>
      <c r="B6877" s="12" t="n">
        <v>40731</v>
      </c>
      <c r="C6877" t="n">
        <v>13842</v>
      </c>
      <c r="D6877" t="n">
        <v>20</v>
      </c>
      <c r="E6877" t="n">
        <v>164</v>
      </c>
      <c r="F6877" s="9" t="n">
        <v>336.8</v>
      </c>
    </row>
    <row r="6878">
      <c r="A6878" t="n">
        <v>559302</v>
      </c>
      <c r="B6878" s="12" t="n">
        <v>40731</v>
      </c>
      <c r="C6878" t="n">
        <v>14527</v>
      </c>
      <c r="D6878" t="n">
        <v>18</v>
      </c>
      <c r="E6878" t="n">
        <v>28</v>
      </c>
      <c r="F6878" s="9" t="n">
        <v>117.8</v>
      </c>
    </row>
    <row r="6879">
      <c r="A6879" t="n">
        <v>559305</v>
      </c>
      <c r="B6879" s="12" t="n">
        <v>40731</v>
      </c>
      <c r="C6879" t="n">
        <v>17892</v>
      </c>
      <c r="D6879" t="n">
        <v>26</v>
      </c>
      <c r="E6879" t="n">
        <v>69</v>
      </c>
      <c r="F6879" s="9" t="n">
        <v>142.1</v>
      </c>
    </row>
    <row r="6880">
      <c r="A6880" t="n">
        <v>559306</v>
      </c>
      <c r="B6880" s="12" t="n">
        <v>40731</v>
      </c>
      <c r="C6880" t="n">
        <v>18236</v>
      </c>
      <c r="D6880" t="n">
        <v>9</v>
      </c>
      <c r="E6880" t="n">
        <v>82</v>
      </c>
      <c r="F6880" s="9" t="n">
        <v>171.45</v>
      </c>
    </row>
    <row r="6881">
      <c r="A6881" t="n">
        <v>559307</v>
      </c>
      <c r="B6881" s="12" t="n">
        <v>40731</v>
      </c>
      <c r="C6881" t="n">
        <v>15356</v>
      </c>
      <c r="D6881" t="n">
        <v>46</v>
      </c>
      <c r="E6881" t="n">
        <v>268</v>
      </c>
      <c r="F6881" s="9" t="n">
        <v>361.83</v>
      </c>
    </row>
    <row r="6882">
      <c r="A6882" t="n">
        <v>559308</v>
      </c>
      <c r="B6882" s="12" t="n">
        <v>40731</v>
      </c>
      <c r="C6882" t="n">
        <v>13158</v>
      </c>
      <c r="D6882" t="n">
        <v>20</v>
      </c>
      <c r="E6882" t="n">
        <v>194</v>
      </c>
      <c r="F6882" s="9" t="n">
        <v>306.42</v>
      </c>
    </row>
    <row r="6883">
      <c r="A6883" t="n">
        <v>559310</v>
      </c>
      <c r="B6883" s="12" t="n">
        <v>40731</v>
      </c>
      <c r="C6883" t="n">
        <v>15505</v>
      </c>
      <c r="D6883" t="n">
        <v>26</v>
      </c>
      <c r="E6883" t="n">
        <v>630</v>
      </c>
      <c r="F6883" s="9" t="n">
        <v>944.16</v>
      </c>
    </row>
    <row r="6884">
      <c r="A6884" t="n">
        <v>559311</v>
      </c>
      <c r="B6884" s="12" t="n">
        <v>40731</v>
      </c>
      <c r="C6884" t="n">
        <v>14459</v>
      </c>
      <c r="D6884" t="n">
        <v>37</v>
      </c>
      <c r="E6884" t="n">
        <v>760</v>
      </c>
      <c r="F6884" s="9" t="n">
        <v>1837.92</v>
      </c>
    </row>
    <row r="6885">
      <c r="A6885" t="n">
        <v>559312</v>
      </c>
      <c r="B6885" s="12" t="n">
        <v>40731</v>
      </c>
      <c r="C6885" t="n">
        <v>14180</v>
      </c>
      <c r="D6885" t="n">
        <v>6</v>
      </c>
      <c r="E6885" t="n">
        <v>12</v>
      </c>
      <c r="F6885" s="9" t="n">
        <v>97.5</v>
      </c>
    </row>
    <row r="6886">
      <c r="A6886" t="n">
        <v>559313</v>
      </c>
      <c r="B6886" s="12" t="n">
        <v>40731</v>
      </c>
      <c r="C6886" t="n">
        <v>16325</v>
      </c>
      <c r="D6886" t="n">
        <v>8</v>
      </c>
      <c r="E6886" t="n">
        <v>58</v>
      </c>
      <c r="F6886" s="9" t="n">
        <v>225.2</v>
      </c>
    </row>
    <row r="6887">
      <c r="A6887" t="n">
        <v>559315</v>
      </c>
      <c r="B6887" s="12" t="n">
        <v>40731</v>
      </c>
      <c r="C6887" t="n">
        <v>13456</v>
      </c>
      <c r="D6887" t="n">
        <v>3</v>
      </c>
      <c r="E6887" t="n">
        <v>101</v>
      </c>
      <c r="F6887" s="9" t="n">
        <v>430</v>
      </c>
    </row>
    <row r="6888">
      <c r="A6888" t="n">
        <v>559317</v>
      </c>
      <c r="B6888" s="12" t="n">
        <v>40731</v>
      </c>
      <c r="C6888" t="n">
        <v>17611</v>
      </c>
      <c r="D6888" t="n">
        <v>52</v>
      </c>
      <c r="E6888" t="n">
        <v>137</v>
      </c>
      <c r="F6888" s="9" t="n">
        <v>285.83</v>
      </c>
    </row>
    <row r="6889">
      <c r="A6889" t="n">
        <v>559318</v>
      </c>
      <c r="B6889" s="12" t="n">
        <v>40731</v>
      </c>
      <c r="C6889" t="n">
        <v>18013</v>
      </c>
      <c r="D6889" t="n">
        <v>30</v>
      </c>
      <c r="E6889" t="n">
        <v>261</v>
      </c>
      <c r="F6889" s="9" t="n">
        <v>177.21</v>
      </c>
    </row>
    <row r="6890">
      <c r="A6890" t="n">
        <v>559319</v>
      </c>
      <c r="B6890" s="12" t="n">
        <v>40731</v>
      </c>
      <c r="C6890" t="n">
        <v>18013</v>
      </c>
      <c r="D6890" t="n">
        <v>1</v>
      </c>
      <c r="E6890" t="n">
        <v>24</v>
      </c>
      <c r="F6890" s="9" t="n">
        <v>10.08</v>
      </c>
    </row>
    <row r="6891">
      <c r="A6891" t="n">
        <v>559320</v>
      </c>
      <c r="B6891" s="12" t="n">
        <v>40731</v>
      </c>
      <c r="C6891" t="n">
        <v>13208</v>
      </c>
      <c r="D6891" t="n">
        <v>18</v>
      </c>
      <c r="E6891" t="n">
        <v>88</v>
      </c>
      <c r="F6891" s="9" t="n">
        <v>134.86</v>
      </c>
    </row>
    <row r="6892">
      <c r="A6892" t="n">
        <v>559321</v>
      </c>
      <c r="B6892" s="12" t="n">
        <v>40731</v>
      </c>
      <c r="C6892" t="n">
        <v>17069</v>
      </c>
      <c r="D6892" t="n">
        <v>24</v>
      </c>
      <c r="E6892" t="n">
        <v>245</v>
      </c>
      <c r="F6892" s="9" t="n">
        <v>422.72</v>
      </c>
    </row>
    <row r="6893">
      <c r="A6893" t="n">
        <v>559322</v>
      </c>
      <c r="B6893" s="12" t="n">
        <v>40731</v>
      </c>
      <c r="C6893" t="n">
        <v>15769</v>
      </c>
      <c r="D6893" t="n">
        <v>7</v>
      </c>
      <c r="E6893" t="n">
        <v>1372</v>
      </c>
      <c r="F6893" s="9" t="n">
        <v>2609</v>
      </c>
    </row>
    <row r="6894">
      <c r="A6894" t="n">
        <v>559323</v>
      </c>
      <c r="B6894" s="12" t="n">
        <v>40731</v>
      </c>
      <c r="C6894" t="n">
        <v>12971</v>
      </c>
      <c r="D6894" t="n">
        <v>5</v>
      </c>
      <c r="E6894" t="n">
        <v>128</v>
      </c>
      <c r="F6894" s="9" t="n">
        <v>203.6</v>
      </c>
    </row>
    <row r="6895">
      <c r="A6895" t="n">
        <v>559324</v>
      </c>
      <c r="B6895" s="12" t="n">
        <v>40731</v>
      </c>
      <c r="C6895" t="n">
        <v>12971</v>
      </c>
      <c r="D6895" t="n">
        <v>2</v>
      </c>
      <c r="E6895" t="n">
        <v>148</v>
      </c>
      <c r="F6895" s="9" t="n">
        <v>158.4</v>
      </c>
    </row>
    <row r="6896">
      <c r="A6896" t="n">
        <v>559325</v>
      </c>
      <c r="B6896" s="12" t="n">
        <v>40731</v>
      </c>
      <c r="C6896" t="n">
        <v>17560</v>
      </c>
      <c r="D6896" t="n">
        <v>6</v>
      </c>
      <c r="E6896" t="n">
        <v>164</v>
      </c>
      <c r="F6896" s="9" t="n">
        <v>219.78</v>
      </c>
    </row>
    <row r="6897">
      <c r="A6897" t="n">
        <v>559326</v>
      </c>
      <c r="B6897" s="12" t="n">
        <v>40731</v>
      </c>
      <c r="C6897" t="n">
        <v>13835</v>
      </c>
      <c r="D6897" t="n">
        <v>13</v>
      </c>
      <c r="E6897" t="n">
        <v>134</v>
      </c>
      <c r="F6897" s="9" t="n">
        <v>208.89</v>
      </c>
    </row>
    <row r="6898">
      <c r="A6898" t="n">
        <v>559327</v>
      </c>
      <c r="B6898" s="12" t="n">
        <v>40731</v>
      </c>
      <c r="C6898" t="n">
        <v>13681</v>
      </c>
      <c r="D6898" t="n">
        <v>13</v>
      </c>
      <c r="E6898" t="n">
        <v>96</v>
      </c>
      <c r="F6898" s="9" t="n">
        <v>203.46</v>
      </c>
    </row>
    <row r="6899">
      <c r="A6899" t="n">
        <v>559328</v>
      </c>
      <c r="B6899" s="12" t="n">
        <v>40731</v>
      </c>
      <c r="C6899" t="n">
        <v>13743</v>
      </c>
      <c r="D6899" t="n">
        <v>7</v>
      </c>
      <c r="E6899" t="n">
        <v>360</v>
      </c>
      <c r="F6899" s="9" t="n">
        <v>275.76</v>
      </c>
    </row>
    <row r="6900">
      <c r="A6900" t="n">
        <v>559329</v>
      </c>
      <c r="B6900" s="12" t="n">
        <v>40731</v>
      </c>
      <c r="C6900" t="n">
        <v>15241</v>
      </c>
      <c r="D6900" t="n">
        <v>12</v>
      </c>
      <c r="E6900" t="n">
        <v>318</v>
      </c>
      <c r="F6900" s="9" t="n">
        <v>205.1</v>
      </c>
    </row>
    <row r="6901">
      <c r="A6901" t="n">
        <v>559330</v>
      </c>
      <c r="B6901" s="12" t="n">
        <v>40731</v>
      </c>
      <c r="C6901" t="n">
        <v>17696</v>
      </c>
      <c r="D6901" t="n">
        <v>29</v>
      </c>
      <c r="E6901" t="n">
        <v>303</v>
      </c>
      <c r="F6901" s="9" t="n">
        <v>400.1</v>
      </c>
    </row>
    <row r="6902">
      <c r="A6902" t="n">
        <v>559331</v>
      </c>
      <c r="B6902" s="12" t="n">
        <v>40731</v>
      </c>
      <c r="C6902" t="n">
        <v>16156</v>
      </c>
      <c r="D6902" t="n">
        <v>19</v>
      </c>
      <c r="E6902" t="n">
        <v>214</v>
      </c>
      <c r="F6902" s="9" t="n">
        <v>349.92</v>
      </c>
    </row>
    <row r="6903">
      <c r="A6903" t="n">
        <v>559332</v>
      </c>
      <c r="B6903" s="12" t="n">
        <v>40731</v>
      </c>
      <c r="C6903" t="n">
        <v>14021</v>
      </c>
      <c r="D6903" t="n">
        <v>4</v>
      </c>
      <c r="E6903" t="n">
        <v>40</v>
      </c>
      <c r="F6903" s="9" t="n">
        <v>130.2</v>
      </c>
    </row>
    <row r="6904">
      <c r="A6904" t="n">
        <v>559333</v>
      </c>
      <c r="B6904" s="12" t="n">
        <v>40731</v>
      </c>
      <c r="C6904" t="n">
        <v>16112</v>
      </c>
      <c r="D6904" t="n">
        <v>2</v>
      </c>
      <c r="E6904" t="n">
        <v>192</v>
      </c>
      <c r="F6904" s="9" t="n">
        <v>23.04</v>
      </c>
    </row>
    <row r="6905">
      <c r="A6905" t="n">
        <v>559336</v>
      </c>
      <c r="B6905" s="12" t="n">
        <v>40731</v>
      </c>
      <c r="C6905" t="n">
        <v>17315</v>
      </c>
      <c r="D6905" t="n">
        <v>10</v>
      </c>
      <c r="E6905" t="n">
        <v>116</v>
      </c>
      <c r="F6905" s="9" t="n">
        <v>113.96</v>
      </c>
    </row>
    <row r="6906">
      <c r="A6906" t="n">
        <v>559339</v>
      </c>
      <c r="B6906" s="12" t="n">
        <v>40731</v>
      </c>
      <c r="C6906" t="n">
        <v>13752</v>
      </c>
      <c r="D6906" t="n">
        <v>2</v>
      </c>
      <c r="E6906" t="n">
        <v>84</v>
      </c>
      <c r="F6906" s="9" t="n">
        <v>90.59999999999999</v>
      </c>
    </row>
    <row r="6907">
      <c r="A6907" t="n">
        <v>559340</v>
      </c>
      <c r="B6907" s="12" t="n">
        <v>40731</v>
      </c>
      <c r="C6907" t="n">
        <v>13699</v>
      </c>
      <c r="D6907" t="n">
        <v>14</v>
      </c>
      <c r="E6907" t="n">
        <v>66</v>
      </c>
      <c r="F6907" s="9" t="n">
        <v>308.58</v>
      </c>
    </row>
    <row r="6908">
      <c r="A6908" t="n">
        <v>559341</v>
      </c>
      <c r="B6908" s="12" t="n">
        <v>40731</v>
      </c>
      <c r="C6908" t="n">
        <v>15144</v>
      </c>
      <c r="D6908" t="n">
        <v>11</v>
      </c>
      <c r="E6908" t="n">
        <v>214</v>
      </c>
      <c r="F6908" s="9" t="n">
        <v>443.2</v>
      </c>
    </row>
    <row r="6909">
      <c r="A6909" t="n">
        <v>559342</v>
      </c>
      <c r="B6909" s="12" t="n">
        <v>40731</v>
      </c>
      <c r="C6909" t="n">
        <v>14493</v>
      </c>
      <c r="D6909" t="n">
        <v>29</v>
      </c>
      <c r="E6909" t="n">
        <v>327</v>
      </c>
      <c r="F6909" s="9" t="n">
        <v>611.22</v>
      </c>
    </row>
    <row r="6910">
      <c r="A6910" t="n">
        <v>559343</v>
      </c>
      <c r="B6910" s="12" t="n">
        <v>40731</v>
      </c>
      <c r="C6910" t="n">
        <v>17961</v>
      </c>
      <c r="D6910" t="n">
        <v>1</v>
      </c>
      <c r="E6910" t="n">
        <v>1</v>
      </c>
      <c r="F6910" s="9" t="n">
        <v>4.25</v>
      </c>
    </row>
    <row r="6911">
      <c r="A6911" t="n">
        <v>559346</v>
      </c>
      <c r="B6911" s="12" t="n">
        <v>40731</v>
      </c>
      <c r="C6911" t="n">
        <v>13486</v>
      </c>
      <c r="D6911" t="n">
        <v>15</v>
      </c>
      <c r="E6911" t="n">
        <v>140</v>
      </c>
      <c r="F6911" s="9" t="n">
        <v>202.16</v>
      </c>
    </row>
    <row r="6912">
      <c r="A6912" t="n">
        <v>559349</v>
      </c>
      <c r="B6912" s="12" t="n">
        <v>40731</v>
      </c>
      <c r="C6912" t="n">
        <v>15150</v>
      </c>
      <c r="D6912" t="n">
        <v>20</v>
      </c>
      <c r="E6912" t="n">
        <v>184</v>
      </c>
      <c r="F6912" s="9" t="n">
        <v>292.82</v>
      </c>
    </row>
    <row r="6913">
      <c r="A6913" t="n">
        <v>559350</v>
      </c>
      <c r="B6913" s="12" t="n">
        <v>40731</v>
      </c>
      <c r="C6913" t="n">
        <v>16842</v>
      </c>
      <c r="D6913" t="n">
        <v>16</v>
      </c>
      <c r="E6913" t="n">
        <v>179</v>
      </c>
      <c r="F6913" s="9" t="n">
        <v>346.38</v>
      </c>
    </row>
    <row r="6914">
      <c r="A6914" t="n">
        <v>559352</v>
      </c>
      <c r="B6914" s="12" t="n">
        <v>40731</v>
      </c>
      <c r="C6914" t="n">
        <v>17837</v>
      </c>
      <c r="D6914" t="n">
        <v>8</v>
      </c>
      <c r="E6914" t="n">
        <v>27</v>
      </c>
      <c r="F6914" s="9" t="n">
        <v>126.45</v>
      </c>
    </row>
    <row r="6915">
      <c r="A6915" t="n">
        <v>559353</v>
      </c>
      <c r="B6915" s="12" t="n">
        <v>40731</v>
      </c>
      <c r="C6915" t="n">
        <v>13302</v>
      </c>
      <c r="D6915" t="n">
        <v>1</v>
      </c>
      <c r="E6915" t="n">
        <v>5</v>
      </c>
      <c r="F6915" s="9" t="n">
        <v>63.75</v>
      </c>
    </row>
    <row r="6916">
      <c r="A6916" t="n">
        <v>559354</v>
      </c>
      <c r="B6916" s="12" t="n">
        <v>40731</v>
      </c>
      <c r="C6916" t="n">
        <v>16012</v>
      </c>
      <c r="D6916" t="n">
        <v>24</v>
      </c>
      <c r="E6916" t="n">
        <v>219</v>
      </c>
      <c r="F6916" s="9" t="n">
        <v>365.05</v>
      </c>
    </row>
    <row r="6917">
      <c r="A6917" t="n">
        <v>559355</v>
      </c>
      <c r="B6917" s="12" t="n">
        <v>40731</v>
      </c>
      <c r="C6917" t="n">
        <v>17007</v>
      </c>
      <c r="D6917" t="n">
        <v>7</v>
      </c>
      <c r="E6917" t="n">
        <v>59</v>
      </c>
      <c r="F6917" s="9" t="n">
        <v>112.71</v>
      </c>
    </row>
    <row r="6918">
      <c r="A6918" t="n">
        <v>559356</v>
      </c>
      <c r="B6918" s="12" t="n">
        <v>40731</v>
      </c>
      <c r="C6918" t="n">
        <v>15416</v>
      </c>
      <c r="D6918" t="n">
        <v>44</v>
      </c>
      <c r="E6918" t="n">
        <v>390</v>
      </c>
      <c r="F6918" s="9" t="n">
        <v>869.9</v>
      </c>
    </row>
    <row r="6919">
      <c r="A6919" t="n">
        <v>559357</v>
      </c>
      <c r="B6919" s="12" t="n">
        <v>40731</v>
      </c>
      <c r="C6919" t="n">
        <v>17107</v>
      </c>
      <c r="D6919" t="n">
        <v>64</v>
      </c>
      <c r="E6919" t="n">
        <v>581</v>
      </c>
      <c r="F6919" s="9" t="n">
        <v>2215.25</v>
      </c>
    </row>
    <row r="6920">
      <c r="A6920" t="n">
        <v>559358</v>
      </c>
      <c r="B6920" s="12" t="n">
        <v>40731</v>
      </c>
      <c r="C6920" t="n">
        <v>15675</v>
      </c>
      <c r="D6920" t="n">
        <v>13</v>
      </c>
      <c r="E6920" t="n">
        <v>449</v>
      </c>
      <c r="F6920" s="9" t="n">
        <v>180.39</v>
      </c>
    </row>
    <row r="6921">
      <c r="A6921" t="n">
        <v>559359</v>
      </c>
      <c r="B6921" s="12" t="n">
        <v>40731</v>
      </c>
      <c r="C6921" t="n">
        <v>14702</v>
      </c>
      <c r="D6921" t="n">
        <v>13</v>
      </c>
      <c r="E6921" t="n">
        <v>92</v>
      </c>
      <c r="F6921" s="9" t="n">
        <v>109.9</v>
      </c>
    </row>
    <row r="6922">
      <c r="A6922" t="n">
        <v>559360</v>
      </c>
      <c r="B6922" s="12" t="n">
        <v>40731</v>
      </c>
      <c r="C6922" t="n">
        <v>14657</v>
      </c>
      <c r="D6922" t="n">
        <v>17</v>
      </c>
      <c r="E6922" t="n">
        <v>68</v>
      </c>
      <c r="F6922" s="9" t="n">
        <v>114.54</v>
      </c>
    </row>
    <row r="6923">
      <c r="A6923" t="n">
        <v>559361</v>
      </c>
      <c r="B6923" s="12" t="n">
        <v>40731</v>
      </c>
      <c r="C6923" t="n">
        <v>17312</v>
      </c>
      <c r="D6923" t="n">
        <v>3</v>
      </c>
      <c r="E6923" t="n">
        <v>98</v>
      </c>
      <c r="F6923" s="9" t="n">
        <v>253.7</v>
      </c>
    </row>
    <row r="6924">
      <c r="A6924" t="n">
        <v>559363</v>
      </c>
      <c r="B6924" s="12" t="n">
        <v>40732</v>
      </c>
      <c r="C6924" t="n">
        <v>16091</v>
      </c>
      <c r="D6924" t="n">
        <v>8</v>
      </c>
      <c r="E6924" t="n">
        <v>71</v>
      </c>
      <c r="F6924" s="9" t="n">
        <v>157.81</v>
      </c>
    </row>
    <row r="6925">
      <c r="A6925" t="n">
        <v>559364</v>
      </c>
      <c r="B6925" s="12" t="n">
        <v>40732</v>
      </c>
      <c r="C6925" t="n">
        <v>17735</v>
      </c>
      <c r="D6925" t="n">
        <v>34</v>
      </c>
      <c r="E6925" t="n">
        <v>412</v>
      </c>
      <c r="F6925" s="9" t="n">
        <v>761.92</v>
      </c>
    </row>
    <row r="6926">
      <c r="A6926" t="n">
        <v>559366</v>
      </c>
      <c r="B6926" s="12" t="n">
        <v>40732</v>
      </c>
      <c r="C6926" t="n">
        <v>13102</v>
      </c>
      <c r="D6926" t="n">
        <v>19</v>
      </c>
      <c r="E6926" t="n">
        <v>196</v>
      </c>
      <c r="F6926" s="9" t="n">
        <v>413.96</v>
      </c>
    </row>
    <row r="6927">
      <c r="A6927" t="n">
        <v>559367</v>
      </c>
      <c r="B6927" s="12" t="n">
        <v>40732</v>
      </c>
      <c r="C6927" t="n">
        <v>13013</v>
      </c>
      <c r="D6927" t="n">
        <v>17</v>
      </c>
      <c r="E6927" t="n">
        <v>140</v>
      </c>
      <c r="F6927" s="9" t="n">
        <v>303.14</v>
      </c>
    </row>
    <row r="6928">
      <c r="A6928" t="n">
        <v>559368</v>
      </c>
      <c r="B6928" s="12" t="n">
        <v>40732</v>
      </c>
      <c r="C6928" t="n">
        <v>17031</v>
      </c>
      <c r="D6928" t="n">
        <v>13</v>
      </c>
      <c r="E6928" t="n">
        <v>125</v>
      </c>
      <c r="F6928" s="9" t="n">
        <v>225.95</v>
      </c>
    </row>
    <row r="6929">
      <c r="A6929" t="n">
        <v>559369</v>
      </c>
      <c r="B6929" s="12" t="n">
        <v>40732</v>
      </c>
      <c r="C6929" t="n">
        <v>14388</v>
      </c>
      <c r="D6929" t="n">
        <v>16</v>
      </c>
      <c r="E6929" t="n">
        <v>185</v>
      </c>
      <c r="F6929" s="9" t="n">
        <v>326.77</v>
      </c>
    </row>
    <row r="6930">
      <c r="A6930" t="n">
        <v>559370</v>
      </c>
      <c r="B6930" s="12" t="n">
        <v>40732</v>
      </c>
      <c r="C6930" t="n">
        <v>17042</v>
      </c>
      <c r="D6930" t="n">
        <v>15</v>
      </c>
      <c r="E6930" t="n">
        <v>223</v>
      </c>
      <c r="F6930" s="9" t="n">
        <v>185.51</v>
      </c>
    </row>
    <row r="6931">
      <c r="A6931" t="n">
        <v>559371</v>
      </c>
      <c r="B6931" s="12" t="n">
        <v>40732</v>
      </c>
      <c r="C6931" t="n">
        <v>14264</v>
      </c>
      <c r="D6931" t="n">
        <v>12</v>
      </c>
      <c r="E6931" t="n">
        <v>52</v>
      </c>
      <c r="F6931" s="9" t="n">
        <v>218.27</v>
      </c>
    </row>
    <row r="6932">
      <c r="A6932" t="n">
        <v>559401</v>
      </c>
      <c r="B6932" s="12" t="n">
        <v>40732</v>
      </c>
      <c r="C6932" t="n">
        <v>15039</v>
      </c>
      <c r="D6932" t="n">
        <v>27</v>
      </c>
      <c r="E6932" t="n">
        <v>95</v>
      </c>
      <c r="F6932" s="9" t="n">
        <v>185.81</v>
      </c>
    </row>
    <row r="6933">
      <c r="A6933" t="n">
        <v>559419</v>
      </c>
      <c r="B6933" s="12" t="n">
        <v>40732</v>
      </c>
      <c r="C6933" t="n">
        <v>16029</v>
      </c>
      <c r="D6933" t="n">
        <v>2</v>
      </c>
      <c r="E6933" t="n">
        <v>224</v>
      </c>
      <c r="F6933" s="9" t="n">
        <v>438</v>
      </c>
    </row>
    <row r="6934">
      <c r="A6934" t="n">
        <v>559420</v>
      </c>
      <c r="B6934" s="12" t="n">
        <v>40732</v>
      </c>
      <c r="C6934" t="n">
        <v>17663</v>
      </c>
      <c r="D6934" t="n">
        <v>10</v>
      </c>
      <c r="E6934" t="n">
        <v>80</v>
      </c>
      <c r="F6934" s="9" t="n">
        <v>225.72</v>
      </c>
    </row>
    <row r="6935">
      <c r="A6935" t="n">
        <v>559424</v>
      </c>
      <c r="B6935" s="12" t="n">
        <v>40732</v>
      </c>
      <c r="C6935" t="n">
        <v>18121</v>
      </c>
      <c r="D6935" t="n">
        <v>29</v>
      </c>
      <c r="E6935" t="n">
        <v>421</v>
      </c>
      <c r="F6935" s="9" t="n">
        <v>630.05</v>
      </c>
    </row>
    <row r="6936">
      <c r="A6936" t="n">
        <v>559436</v>
      </c>
      <c r="B6936" s="12" t="n">
        <v>40732</v>
      </c>
      <c r="C6936" t="n">
        <v>15901</v>
      </c>
      <c r="D6936" t="n">
        <v>24</v>
      </c>
      <c r="E6936" t="n">
        <v>209</v>
      </c>
      <c r="F6936" s="9" t="n">
        <v>110.49</v>
      </c>
    </row>
    <row r="6937">
      <c r="A6937" t="n">
        <v>559455</v>
      </c>
      <c r="B6937" s="12" t="n">
        <v>40732</v>
      </c>
      <c r="C6937" t="n">
        <v>13018</v>
      </c>
      <c r="D6937" t="n">
        <v>21</v>
      </c>
      <c r="E6937" t="n">
        <v>264</v>
      </c>
      <c r="F6937" s="9" t="n">
        <v>251.9</v>
      </c>
    </row>
    <row r="6938">
      <c r="A6938" t="n">
        <v>559456</v>
      </c>
      <c r="B6938" s="12" t="n">
        <v>40732</v>
      </c>
      <c r="C6938" t="n">
        <v>13018</v>
      </c>
      <c r="D6938" t="n">
        <v>1</v>
      </c>
      <c r="E6938" t="n">
        <v>12</v>
      </c>
      <c r="F6938" s="9" t="n">
        <v>17.4</v>
      </c>
    </row>
    <row r="6939">
      <c r="A6939" t="n">
        <v>559457</v>
      </c>
      <c r="B6939" s="12" t="n">
        <v>40732</v>
      </c>
      <c r="C6939" t="n">
        <v>14918</v>
      </c>
      <c r="D6939" t="n">
        <v>20</v>
      </c>
      <c r="E6939" t="n">
        <v>312</v>
      </c>
      <c r="F6939" s="9" t="n">
        <v>765.42</v>
      </c>
    </row>
    <row r="6940">
      <c r="A6940" t="n">
        <v>559458</v>
      </c>
      <c r="B6940" s="12" t="n">
        <v>40732</v>
      </c>
      <c r="C6940" t="n">
        <v>14104</v>
      </c>
      <c r="D6940" t="n">
        <v>2</v>
      </c>
      <c r="E6940" t="n">
        <v>2</v>
      </c>
      <c r="F6940" s="9" t="n">
        <v>104.95</v>
      </c>
    </row>
    <row r="6941">
      <c r="A6941" t="n">
        <v>559459</v>
      </c>
      <c r="B6941" s="12" t="n">
        <v>40732</v>
      </c>
      <c r="C6941" t="n">
        <v>15311</v>
      </c>
      <c r="D6941" t="n">
        <v>17</v>
      </c>
      <c r="E6941" t="n">
        <v>270</v>
      </c>
      <c r="F6941" s="9" t="n">
        <v>454.28</v>
      </c>
    </row>
    <row r="6942">
      <c r="A6942" t="n">
        <v>559460</v>
      </c>
      <c r="B6942" s="12" t="n">
        <v>40732</v>
      </c>
      <c r="C6942" t="n">
        <v>13862</v>
      </c>
      <c r="D6942" t="n">
        <v>16</v>
      </c>
      <c r="E6942" t="n">
        <v>234</v>
      </c>
      <c r="F6942" s="9" t="n">
        <v>300.86</v>
      </c>
    </row>
    <row r="6943">
      <c r="A6943" t="n">
        <v>559462</v>
      </c>
      <c r="B6943" s="12" t="n">
        <v>40732</v>
      </c>
      <c r="C6943" t="n">
        <v>16523</v>
      </c>
      <c r="D6943" t="n">
        <v>7</v>
      </c>
      <c r="E6943" t="n">
        <v>139</v>
      </c>
      <c r="F6943" s="9" t="n">
        <v>314.85</v>
      </c>
    </row>
    <row r="6944">
      <c r="A6944" t="n">
        <v>559463</v>
      </c>
      <c r="B6944" s="12" t="n">
        <v>40732</v>
      </c>
      <c r="C6944" t="n">
        <v>17965</v>
      </c>
      <c r="D6944" t="n">
        <v>3</v>
      </c>
      <c r="E6944" t="n">
        <v>5</v>
      </c>
      <c r="F6944" s="9" t="n">
        <v>28.35</v>
      </c>
    </row>
    <row r="6945">
      <c r="A6945" t="n">
        <v>559464</v>
      </c>
      <c r="B6945" s="12" t="n">
        <v>40732</v>
      </c>
      <c r="C6945" t="n">
        <v>15157</v>
      </c>
      <c r="D6945" t="n">
        <v>35</v>
      </c>
      <c r="E6945" t="n">
        <v>832</v>
      </c>
      <c r="F6945" s="9" t="n">
        <v>419.91</v>
      </c>
    </row>
    <row r="6946">
      <c r="A6946" t="n">
        <v>559465</v>
      </c>
      <c r="B6946" s="12" t="n">
        <v>40732</v>
      </c>
      <c r="C6946" t="n">
        <v>14680</v>
      </c>
      <c r="D6946" t="n">
        <v>24</v>
      </c>
      <c r="E6946" t="n">
        <v>1568</v>
      </c>
      <c r="F6946" s="9" t="n">
        <v>3609.8</v>
      </c>
    </row>
    <row r="6947">
      <c r="A6947" t="n">
        <v>559466</v>
      </c>
      <c r="B6947" s="12" t="n">
        <v>40732</v>
      </c>
      <c r="C6947" t="n">
        <v>15679</v>
      </c>
      <c r="D6947" t="n">
        <v>9</v>
      </c>
      <c r="E6947" t="n">
        <v>186</v>
      </c>
      <c r="F6947" s="9" t="n">
        <v>82.04000000000001</v>
      </c>
    </row>
    <row r="6948">
      <c r="A6948" t="n">
        <v>559469</v>
      </c>
      <c r="B6948" s="12" t="n">
        <v>40732</v>
      </c>
      <c r="C6948" t="n">
        <v>15182</v>
      </c>
      <c r="D6948" t="n">
        <v>13</v>
      </c>
      <c r="E6948" t="n">
        <v>109</v>
      </c>
      <c r="F6948" s="9" t="n">
        <v>252.37</v>
      </c>
    </row>
    <row r="6949">
      <c r="A6949" t="n">
        <v>559471</v>
      </c>
      <c r="B6949" s="12" t="n">
        <v>40732</v>
      </c>
      <c r="C6949" t="n">
        <v>17512</v>
      </c>
      <c r="D6949" t="n">
        <v>13</v>
      </c>
      <c r="E6949" t="n">
        <v>290</v>
      </c>
      <c r="F6949" s="9" t="n">
        <v>238.9</v>
      </c>
    </row>
    <row r="6950">
      <c r="A6950" t="n">
        <v>559472</v>
      </c>
      <c r="B6950" s="12" t="n">
        <v>40732</v>
      </c>
      <c r="C6950" t="n">
        <v>18037</v>
      </c>
      <c r="D6950" t="n">
        <v>2</v>
      </c>
      <c r="E6950" t="n">
        <v>2</v>
      </c>
      <c r="F6950" s="9" t="n">
        <v>9.199999999999999</v>
      </c>
    </row>
    <row r="6951">
      <c r="A6951" t="n">
        <v>559477</v>
      </c>
      <c r="B6951" s="12" t="n">
        <v>40732</v>
      </c>
      <c r="C6951" t="n">
        <v>14315</v>
      </c>
      <c r="D6951" t="n">
        <v>11</v>
      </c>
      <c r="E6951" t="n">
        <v>85</v>
      </c>
      <c r="F6951" s="9" t="n">
        <v>305.75</v>
      </c>
    </row>
    <row r="6952">
      <c r="A6952" t="n">
        <v>559504</v>
      </c>
      <c r="B6952" s="12" t="n">
        <v>40732</v>
      </c>
      <c r="C6952" t="n">
        <v>15920</v>
      </c>
      <c r="D6952" t="n">
        <v>10</v>
      </c>
      <c r="E6952" t="n">
        <v>19</v>
      </c>
      <c r="F6952" s="9" t="n">
        <v>33.75</v>
      </c>
    </row>
    <row r="6953">
      <c r="A6953" t="n">
        <v>559505</v>
      </c>
      <c r="B6953" s="12" t="n">
        <v>40732</v>
      </c>
      <c r="C6953" t="n">
        <v>16398</v>
      </c>
      <c r="D6953" t="n">
        <v>19</v>
      </c>
      <c r="E6953" t="n">
        <v>255</v>
      </c>
      <c r="F6953" s="9" t="n">
        <v>535.85</v>
      </c>
    </row>
    <row r="6954">
      <c r="A6954" t="n">
        <v>559507</v>
      </c>
      <c r="B6954" s="12" t="n">
        <v>40732</v>
      </c>
      <c r="C6954" t="n">
        <v>15920</v>
      </c>
      <c r="D6954" t="n">
        <v>31</v>
      </c>
      <c r="E6954" t="n">
        <v>55</v>
      </c>
      <c r="F6954" s="9" t="n">
        <v>98.06</v>
      </c>
    </row>
    <row r="6955">
      <c r="A6955" t="n">
        <v>559508</v>
      </c>
      <c r="B6955" s="12" t="n">
        <v>40732</v>
      </c>
      <c r="C6955" t="n">
        <v>12748</v>
      </c>
      <c r="D6955" t="n">
        <v>13</v>
      </c>
      <c r="E6955" t="n">
        <v>30</v>
      </c>
      <c r="F6955" s="9" t="n">
        <v>103.97</v>
      </c>
    </row>
    <row r="6956">
      <c r="A6956" t="n">
        <v>559509</v>
      </c>
      <c r="B6956" s="12" t="n">
        <v>40732</v>
      </c>
      <c r="C6956" t="n">
        <v>15920</v>
      </c>
      <c r="D6956" t="n">
        <v>17</v>
      </c>
      <c r="E6956" t="n">
        <v>20</v>
      </c>
      <c r="F6956" s="9" t="n">
        <v>31.74</v>
      </c>
    </row>
    <row r="6957">
      <c r="A6957" t="n">
        <v>559510</v>
      </c>
      <c r="B6957" s="12" t="n">
        <v>40732</v>
      </c>
      <c r="C6957" t="n">
        <v>14961</v>
      </c>
      <c r="D6957" t="n">
        <v>34</v>
      </c>
      <c r="E6957" t="n">
        <v>456</v>
      </c>
      <c r="F6957" s="9" t="n">
        <v>727.3200000000001</v>
      </c>
    </row>
    <row r="6958">
      <c r="A6958" t="n">
        <v>559512</v>
      </c>
      <c r="B6958" s="12" t="n">
        <v>40732</v>
      </c>
      <c r="C6958" t="n">
        <v>14188</v>
      </c>
      <c r="D6958" t="n">
        <v>11</v>
      </c>
      <c r="E6958" t="n">
        <v>185</v>
      </c>
      <c r="F6958" s="9" t="n">
        <v>329.46</v>
      </c>
    </row>
    <row r="6959">
      <c r="A6959" t="n">
        <v>559513</v>
      </c>
      <c r="B6959" s="12" t="n">
        <v>40732</v>
      </c>
      <c r="C6959" t="n">
        <v>14534</v>
      </c>
      <c r="D6959" t="n">
        <v>37</v>
      </c>
      <c r="E6959" t="n">
        <v>178</v>
      </c>
      <c r="F6959" s="9" t="n">
        <v>243.22</v>
      </c>
    </row>
    <row r="6960">
      <c r="A6960" t="n">
        <v>559516</v>
      </c>
      <c r="B6960" s="12" t="n">
        <v>40732</v>
      </c>
      <c r="C6960" t="n">
        <v>14708</v>
      </c>
      <c r="D6960" t="n">
        <v>2</v>
      </c>
      <c r="E6960" t="n">
        <v>60</v>
      </c>
      <c r="F6960" s="9" t="n">
        <v>282.12</v>
      </c>
    </row>
    <row r="6961">
      <c r="A6961" t="n">
        <v>559519</v>
      </c>
      <c r="B6961" s="12" t="n">
        <v>40732</v>
      </c>
      <c r="C6961" t="n">
        <v>17353</v>
      </c>
      <c r="D6961" t="n">
        <v>4</v>
      </c>
      <c r="E6961" t="n">
        <v>600</v>
      </c>
      <c r="F6961" s="9" t="n">
        <v>870</v>
      </c>
    </row>
    <row r="6962">
      <c r="A6962" t="n">
        <v>559523</v>
      </c>
      <c r="B6962" s="12" t="n">
        <v>40732</v>
      </c>
      <c r="C6962" t="n">
        <v>13955</v>
      </c>
      <c r="D6962" t="n">
        <v>22</v>
      </c>
      <c r="E6962" t="n">
        <v>44</v>
      </c>
      <c r="F6962" s="9" t="n">
        <v>117.86</v>
      </c>
    </row>
    <row r="6963">
      <c r="A6963" t="n">
        <v>559524</v>
      </c>
      <c r="B6963" s="12" t="n">
        <v>40734</v>
      </c>
      <c r="C6963" t="n">
        <v>16866</v>
      </c>
      <c r="D6963" t="n">
        <v>1</v>
      </c>
      <c r="E6963" t="n">
        <v>12</v>
      </c>
      <c r="F6963" s="9" t="n">
        <v>45</v>
      </c>
    </row>
    <row r="6964">
      <c r="A6964" t="n">
        <v>559525</v>
      </c>
      <c r="B6964" s="12" t="n">
        <v>40734</v>
      </c>
      <c r="C6964" t="n">
        <v>16923</v>
      </c>
      <c r="D6964" t="n">
        <v>32</v>
      </c>
      <c r="E6964" t="n">
        <v>195</v>
      </c>
      <c r="F6964" s="9" t="n">
        <v>383.15</v>
      </c>
    </row>
    <row r="6965">
      <c r="A6965" t="n">
        <v>559526</v>
      </c>
      <c r="B6965" s="12" t="n">
        <v>40734</v>
      </c>
      <c r="C6965" t="n">
        <v>15756</v>
      </c>
      <c r="D6965" t="n">
        <v>49</v>
      </c>
      <c r="E6965" t="n">
        <v>61</v>
      </c>
      <c r="F6965" s="9" t="n">
        <v>115.72</v>
      </c>
    </row>
    <row r="6966">
      <c r="A6966" t="n">
        <v>559527</v>
      </c>
      <c r="B6966" s="12" t="n">
        <v>40734</v>
      </c>
      <c r="C6966" t="n">
        <v>17787</v>
      </c>
      <c r="D6966" t="n">
        <v>15</v>
      </c>
      <c r="E6966" t="n">
        <v>67</v>
      </c>
      <c r="F6966" s="9" t="n">
        <v>149.02</v>
      </c>
    </row>
    <row r="6967">
      <c r="A6967" t="n">
        <v>559528</v>
      </c>
      <c r="B6967" s="12" t="n">
        <v>40734</v>
      </c>
      <c r="C6967" t="n">
        <v>13064</v>
      </c>
      <c r="D6967" t="n">
        <v>27</v>
      </c>
      <c r="E6967" t="n">
        <v>224</v>
      </c>
      <c r="F6967" s="9" t="n">
        <v>455.95</v>
      </c>
    </row>
    <row r="6968">
      <c r="A6968" t="n">
        <v>559529</v>
      </c>
      <c r="B6968" s="12" t="n">
        <v>40734</v>
      </c>
      <c r="C6968" t="n">
        <v>14808</v>
      </c>
      <c r="D6968" t="n">
        <v>32</v>
      </c>
      <c r="E6968" t="n">
        <v>251</v>
      </c>
      <c r="F6968" s="9" t="n">
        <v>430.05</v>
      </c>
    </row>
    <row r="6969">
      <c r="A6969" t="n">
        <v>559532</v>
      </c>
      <c r="B6969" s="12" t="n">
        <v>40734</v>
      </c>
      <c r="C6969" t="n">
        <v>14808</v>
      </c>
      <c r="D6969" t="n">
        <v>5</v>
      </c>
      <c r="E6969" t="n">
        <v>29</v>
      </c>
      <c r="F6969" s="9" t="n">
        <v>13.01</v>
      </c>
    </row>
    <row r="6970">
      <c r="A6970" t="n">
        <v>559535</v>
      </c>
      <c r="B6970" s="12" t="n">
        <v>40734</v>
      </c>
      <c r="C6970" t="n">
        <v>17841</v>
      </c>
      <c r="D6970" t="n">
        <v>75</v>
      </c>
      <c r="E6970" t="n">
        <v>134</v>
      </c>
      <c r="F6970" s="9" t="n">
        <v>239.52</v>
      </c>
    </row>
    <row r="6971">
      <c r="A6971" t="n">
        <v>559536</v>
      </c>
      <c r="B6971" s="12" t="n">
        <v>40734</v>
      </c>
      <c r="C6971" t="n">
        <v>16283</v>
      </c>
      <c r="D6971" t="n">
        <v>30</v>
      </c>
      <c r="E6971" t="n">
        <v>233</v>
      </c>
      <c r="F6971" s="9" t="n">
        <v>196.86</v>
      </c>
    </row>
    <row r="6972">
      <c r="A6972" t="n">
        <v>559537</v>
      </c>
      <c r="B6972" s="12" t="n">
        <v>40734</v>
      </c>
      <c r="C6972" t="n">
        <v>14472</v>
      </c>
      <c r="D6972" t="n">
        <v>11</v>
      </c>
      <c r="E6972" t="n">
        <v>87</v>
      </c>
      <c r="F6972" s="9" t="n">
        <v>115.45</v>
      </c>
    </row>
    <row r="6973">
      <c r="A6973" t="n">
        <v>559538</v>
      </c>
      <c r="B6973" s="12" t="n">
        <v>40734</v>
      </c>
      <c r="C6973" t="n">
        <v>16880</v>
      </c>
      <c r="D6973" t="n">
        <v>41</v>
      </c>
      <c r="E6973" t="n">
        <v>134</v>
      </c>
      <c r="F6973" s="9" t="n">
        <v>261.54</v>
      </c>
    </row>
    <row r="6974">
      <c r="A6974" t="n">
        <v>559539</v>
      </c>
      <c r="B6974" s="12" t="n">
        <v>40734</v>
      </c>
      <c r="C6974" t="n">
        <v>18024</v>
      </c>
      <c r="D6974" t="n">
        <v>20</v>
      </c>
      <c r="E6974" t="n">
        <v>148</v>
      </c>
      <c r="F6974" s="9" t="n">
        <v>337.58</v>
      </c>
    </row>
    <row r="6975">
      <c r="A6975" t="n">
        <v>559541</v>
      </c>
      <c r="B6975" s="12" t="n">
        <v>40734</v>
      </c>
      <c r="C6975" t="n">
        <v>18024</v>
      </c>
      <c r="D6975" t="n">
        <v>1</v>
      </c>
      <c r="E6975" t="n">
        <v>36</v>
      </c>
      <c r="F6975" s="9" t="n">
        <v>52.2</v>
      </c>
    </row>
    <row r="6976">
      <c r="A6976" t="n">
        <v>559542</v>
      </c>
      <c r="B6976" s="12" t="n">
        <v>40734</v>
      </c>
      <c r="C6976" t="n">
        <v>17126</v>
      </c>
      <c r="D6976" t="n">
        <v>79</v>
      </c>
      <c r="E6976" t="n">
        <v>445</v>
      </c>
      <c r="F6976" s="9" t="n">
        <v>411.77</v>
      </c>
    </row>
    <row r="6977">
      <c r="A6977" t="n">
        <v>559543</v>
      </c>
      <c r="B6977" s="12" t="n">
        <v>40734</v>
      </c>
      <c r="C6977" t="n">
        <v>17126</v>
      </c>
      <c r="D6977" t="n">
        <v>26</v>
      </c>
      <c r="E6977" t="n">
        <v>34</v>
      </c>
      <c r="F6977" s="9" t="n">
        <v>38.98</v>
      </c>
    </row>
    <row r="6978">
      <c r="A6978" t="n">
        <v>559544</v>
      </c>
      <c r="B6978" s="12" t="n">
        <v>40734</v>
      </c>
      <c r="C6978" t="n">
        <v>17126</v>
      </c>
      <c r="D6978" t="n">
        <v>29</v>
      </c>
      <c r="E6978" t="n">
        <v>39</v>
      </c>
      <c r="F6978" s="9" t="n">
        <v>37.03</v>
      </c>
    </row>
    <row r="6979">
      <c r="A6979" t="n">
        <v>559545</v>
      </c>
      <c r="B6979" s="12" t="n">
        <v>40734</v>
      </c>
      <c r="C6979" t="n">
        <v>15467</v>
      </c>
      <c r="D6979" t="n">
        <v>30</v>
      </c>
      <c r="E6979" t="n">
        <v>181</v>
      </c>
      <c r="F6979" s="9" t="n">
        <v>288.42</v>
      </c>
    </row>
    <row r="6980">
      <c r="A6980" t="n">
        <v>559546</v>
      </c>
      <c r="B6980" s="12" t="n">
        <v>40734</v>
      </c>
      <c r="C6980" t="n">
        <v>14163</v>
      </c>
      <c r="D6980" t="n">
        <v>17</v>
      </c>
      <c r="E6980" t="n">
        <v>308</v>
      </c>
      <c r="F6980" s="9" t="n">
        <v>909.6</v>
      </c>
    </row>
    <row r="6981">
      <c r="A6981" t="n">
        <v>559547</v>
      </c>
      <c r="B6981" s="12" t="n">
        <v>40734</v>
      </c>
      <c r="C6981" t="n">
        <v>17758</v>
      </c>
      <c r="D6981" t="n">
        <v>69</v>
      </c>
      <c r="E6981" t="n">
        <v>242</v>
      </c>
      <c r="F6981" s="9" t="n">
        <v>381.37</v>
      </c>
    </row>
    <row r="6982">
      <c r="A6982" t="n">
        <v>559548</v>
      </c>
      <c r="B6982" s="12" t="n">
        <v>40734</v>
      </c>
      <c r="C6982" t="n">
        <v>17997</v>
      </c>
      <c r="D6982" t="n">
        <v>27</v>
      </c>
      <c r="E6982" t="n">
        <v>771</v>
      </c>
      <c r="F6982" s="9" t="n">
        <v>290.69</v>
      </c>
    </row>
    <row r="6983">
      <c r="A6983" t="n">
        <v>559549</v>
      </c>
      <c r="B6983" s="12" t="n">
        <v>40734</v>
      </c>
      <c r="C6983" t="n">
        <v>13230</v>
      </c>
      <c r="D6983" t="n">
        <v>65</v>
      </c>
      <c r="E6983" t="n">
        <v>316</v>
      </c>
      <c r="F6983" s="9" t="n">
        <v>277.6</v>
      </c>
    </row>
    <row r="6984">
      <c r="A6984" t="n">
        <v>559550</v>
      </c>
      <c r="B6984" s="12" t="n">
        <v>40734</v>
      </c>
      <c r="C6984" t="n">
        <v>17757</v>
      </c>
      <c r="D6984" t="n">
        <v>23</v>
      </c>
      <c r="E6984" t="n">
        <v>64</v>
      </c>
      <c r="F6984" s="9" t="n">
        <v>150.75</v>
      </c>
    </row>
    <row r="6985">
      <c r="A6985" t="n">
        <v>559551</v>
      </c>
      <c r="B6985" s="12" t="n">
        <v>40734</v>
      </c>
      <c r="C6985" t="n">
        <v>16877</v>
      </c>
      <c r="D6985" t="n">
        <v>24</v>
      </c>
      <c r="E6985" t="n">
        <v>69</v>
      </c>
      <c r="F6985" s="9" t="n">
        <v>111.23</v>
      </c>
    </row>
    <row r="6986">
      <c r="A6986" t="n">
        <v>559552</v>
      </c>
      <c r="B6986" s="12" t="n">
        <v>40734</v>
      </c>
      <c r="C6986" t="n">
        <v>16014</v>
      </c>
      <c r="D6986" t="n">
        <v>72</v>
      </c>
      <c r="E6986" t="n">
        <v>120</v>
      </c>
      <c r="F6986" s="9" t="n">
        <v>260.75</v>
      </c>
    </row>
    <row r="6987">
      <c r="A6987" t="n">
        <v>559553</v>
      </c>
      <c r="B6987" s="12" t="n">
        <v>40735</v>
      </c>
      <c r="C6987" t="n">
        <v>16174</v>
      </c>
      <c r="D6987" t="n">
        <v>18</v>
      </c>
      <c r="E6987" t="n">
        <v>175</v>
      </c>
      <c r="F6987" s="9" t="n">
        <v>322.15</v>
      </c>
    </row>
    <row r="6988">
      <c r="A6988" t="n">
        <v>559554</v>
      </c>
      <c r="B6988" s="12" t="n">
        <v>40735</v>
      </c>
      <c r="C6988" t="n">
        <v>14258</v>
      </c>
      <c r="D6988" t="n">
        <v>20</v>
      </c>
      <c r="E6988" t="n">
        <v>782</v>
      </c>
      <c r="F6988" s="9" t="n">
        <v>1778.5</v>
      </c>
    </row>
    <row r="6989">
      <c r="A6989" t="n">
        <v>559555</v>
      </c>
      <c r="B6989" s="12" t="n">
        <v>40735</v>
      </c>
      <c r="C6989" t="n">
        <v>13678</v>
      </c>
      <c r="D6989" t="n">
        <v>16</v>
      </c>
      <c r="E6989" t="n">
        <v>924</v>
      </c>
      <c r="F6989" s="9" t="n">
        <v>232.6</v>
      </c>
    </row>
    <row r="6990">
      <c r="A6990" t="n">
        <v>559556</v>
      </c>
      <c r="B6990" s="12" t="n">
        <v>40735</v>
      </c>
      <c r="C6990" t="n">
        <v>16156</v>
      </c>
      <c r="D6990" t="n">
        <v>1</v>
      </c>
      <c r="E6990" t="n">
        <v>12</v>
      </c>
      <c r="F6990" s="9" t="n">
        <v>34.68</v>
      </c>
    </row>
    <row r="6991">
      <c r="A6991" t="n">
        <v>559605</v>
      </c>
      <c r="B6991" s="12" t="n">
        <v>40735</v>
      </c>
      <c r="C6991" t="n">
        <v>15045</v>
      </c>
      <c r="D6991" t="n">
        <v>8</v>
      </c>
      <c r="E6991" t="n">
        <v>76</v>
      </c>
      <c r="F6991" s="9" t="n">
        <v>346.76</v>
      </c>
    </row>
    <row r="6992">
      <c r="A6992" t="n">
        <v>559606</v>
      </c>
      <c r="B6992" s="12" t="n">
        <v>40735</v>
      </c>
      <c r="C6992" t="n">
        <v>14606</v>
      </c>
      <c r="D6992" t="n">
        <v>23</v>
      </c>
      <c r="E6992" t="n">
        <v>68</v>
      </c>
      <c r="F6992" s="9" t="n">
        <v>114.11</v>
      </c>
    </row>
    <row r="6993">
      <c r="A6993" t="n">
        <v>559609</v>
      </c>
      <c r="B6993" s="12" t="n">
        <v>40735</v>
      </c>
      <c r="C6993" t="n">
        <v>13754</v>
      </c>
      <c r="D6993" t="n">
        <v>4</v>
      </c>
      <c r="E6993" t="n">
        <v>132</v>
      </c>
      <c r="F6993" s="9" t="n">
        <v>126.6</v>
      </c>
    </row>
    <row r="6994">
      <c r="A6994" t="n">
        <v>559629</v>
      </c>
      <c r="B6994" s="12" t="n">
        <v>40735</v>
      </c>
      <c r="C6994" t="n">
        <v>14690</v>
      </c>
      <c r="D6994" t="n">
        <v>28</v>
      </c>
      <c r="E6994" t="n">
        <v>84</v>
      </c>
      <c r="F6994" s="9" t="n">
        <v>212.56</v>
      </c>
    </row>
    <row r="6995">
      <c r="A6995" t="n">
        <v>559636</v>
      </c>
      <c r="B6995" s="12" t="n">
        <v>40735</v>
      </c>
      <c r="C6995" t="n">
        <v>13058</v>
      </c>
      <c r="D6995" t="n">
        <v>3</v>
      </c>
      <c r="E6995" t="n">
        <v>9</v>
      </c>
      <c r="F6995" s="9" t="n">
        <v>47.55</v>
      </c>
    </row>
    <row r="6996">
      <c r="A6996" t="n">
        <v>559637</v>
      </c>
      <c r="B6996" s="12" t="n">
        <v>40735</v>
      </c>
      <c r="C6996" t="n">
        <v>17381</v>
      </c>
      <c r="D6996" t="n">
        <v>5</v>
      </c>
      <c r="E6996" t="n">
        <v>1712</v>
      </c>
      <c r="F6996" s="9" t="n">
        <v>1236.48</v>
      </c>
    </row>
    <row r="6997">
      <c r="A6997" t="n">
        <v>559638</v>
      </c>
      <c r="B6997" s="12" t="n">
        <v>40735</v>
      </c>
      <c r="C6997" t="n">
        <v>17381</v>
      </c>
      <c r="D6997" t="n">
        <v>3</v>
      </c>
      <c r="E6997" t="n">
        <v>264</v>
      </c>
      <c r="F6997" s="9" t="n">
        <v>251.68</v>
      </c>
    </row>
    <row r="6998">
      <c r="A6998" t="n">
        <v>559639</v>
      </c>
      <c r="B6998" s="12" t="n">
        <v>40735</v>
      </c>
      <c r="C6998" t="n">
        <v>13767</v>
      </c>
      <c r="D6998" t="n">
        <v>15</v>
      </c>
      <c r="E6998" t="n">
        <v>180</v>
      </c>
      <c r="F6998" s="9" t="n">
        <v>457.26</v>
      </c>
    </row>
    <row r="6999">
      <c r="A6999" t="n">
        <v>559640</v>
      </c>
      <c r="B6999" s="12" t="n">
        <v>40735</v>
      </c>
      <c r="C6999" t="n">
        <v>15812</v>
      </c>
      <c r="D6999" t="n">
        <v>5</v>
      </c>
      <c r="E6999" t="n">
        <v>142</v>
      </c>
      <c r="F6999" s="9" t="n">
        <v>533.02</v>
      </c>
    </row>
    <row r="7000">
      <c r="A7000" t="n">
        <v>559641</v>
      </c>
      <c r="B7000" s="12" t="n">
        <v>40735</v>
      </c>
      <c r="C7000" t="n">
        <v>13184</v>
      </c>
      <c r="D7000" t="n">
        <v>37</v>
      </c>
      <c r="E7000" t="n">
        <v>352</v>
      </c>
      <c r="F7000" s="9" t="n">
        <v>335.02</v>
      </c>
    </row>
    <row r="7001">
      <c r="A7001" t="n">
        <v>559652</v>
      </c>
      <c r="B7001" s="12" t="n">
        <v>40735</v>
      </c>
      <c r="C7001" t="n">
        <v>17164</v>
      </c>
      <c r="D7001" t="n">
        <v>20</v>
      </c>
      <c r="E7001" t="n">
        <v>200</v>
      </c>
      <c r="F7001" s="9" t="n">
        <v>327.2</v>
      </c>
    </row>
    <row r="7002">
      <c r="A7002" t="n">
        <v>559653</v>
      </c>
      <c r="B7002" s="12" t="n">
        <v>40735</v>
      </c>
      <c r="C7002" t="n">
        <v>14552</v>
      </c>
      <c r="D7002" t="n">
        <v>57</v>
      </c>
      <c r="E7002" t="n">
        <v>90</v>
      </c>
      <c r="F7002" s="9" t="n">
        <v>164.22</v>
      </c>
    </row>
    <row r="7003">
      <c r="A7003" t="n">
        <v>559654</v>
      </c>
      <c r="B7003" s="12" t="n">
        <v>40735</v>
      </c>
      <c r="C7003" t="n">
        <v>13098</v>
      </c>
      <c r="D7003" t="n">
        <v>21</v>
      </c>
      <c r="E7003" t="n">
        <v>358</v>
      </c>
      <c r="F7003" s="9" t="n">
        <v>865.62</v>
      </c>
    </row>
    <row r="7004">
      <c r="A7004" t="n">
        <v>559656</v>
      </c>
      <c r="B7004" s="12" t="n">
        <v>40735</v>
      </c>
      <c r="C7004" t="n">
        <v>13675</v>
      </c>
      <c r="D7004" t="n">
        <v>10</v>
      </c>
      <c r="E7004" t="n">
        <v>126</v>
      </c>
      <c r="F7004" s="9" t="n">
        <v>178.38</v>
      </c>
    </row>
    <row r="7005">
      <c r="A7005" t="n">
        <v>559657</v>
      </c>
      <c r="B7005" s="12" t="n">
        <v>40735</v>
      </c>
      <c r="C7005" t="n">
        <v>16701</v>
      </c>
      <c r="D7005" t="n">
        <v>2</v>
      </c>
      <c r="E7005" t="n">
        <v>44</v>
      </c>
      <c r="F7005" s="9" t="n">
        <v>21.96</v>
      </c>
    </row>
    <row r="7006">
      <c r="A7006" t="n">
        <v>559658</v>
      </c>
      <c r="B7006" s="12" t="n">
        <v>40735</v>
      </c>
      <c r="C7006" t="n">
        <v>13003</v>
      </c>
      <c r="D7006" t="n">
        <v>1</v>
      </c>
      <c r="E7006" t="n">
        <v>24</v>
      </c>
      <c r="F7006" s="9" t="n">
        <v>30</v>
      </c>
    </row>
    <row r="7007">
      <c r="A7007" t="n">
        <v>559660</v>
      </c>
      <c r="B7007" s="12" t="n">
        <v>40735</v>
      </c>
      <c r="C7007" t="n">
        <v>16701</v>
      </c>
      <c r="D7007" t="n">
        <v>28</v>
      </c>
      <c r="E7007" t="n">
        <v>1352</v>
      </c>
      <c r="F7007" s="9" t="n">
        <v>1080.65</v>
      </c>
    </row>
    <row r="7008">
      <c r="A7008" t="n">
        <v>559661</v>
      </c>
      <c r="B7008" s="12" t="n">
        <v>40735</v>
      </c>
      <c r="C7008" t="n">
        <v>18061</v>
      </c>
      <c r="D7008" t="n">
        <v>5</v>
      </c>
      <c r="E7008" t="n">
        <v>42</v>
      </c>
      <c r="F7008" s="9" t="n">
        <v>213.7</v>
      </c>
    </row>
    <row r="7009">
      <c r="A7009" t="n">
        <v>559662</v>
      </c>
      <c r="B7009" s="12" t="n">
        <v>40735</v>
      </c>
      <c r="C7009" t="n">
        <v>16572</v>
      </c>
      <c r="D7009" t="n">
        <v>17</v>
      </c>
      <c r="E7009" t="n">
        <v>154</v>
      </c>
      <c r="F7009" s="9" t="n">
        <v>299.7</v>
      </c>
    </row>
    <row r="7010">
      <c r="A7010" t="n">
        <v>559668</v>
      </c>
      <c r="B7010" s="12" t="n">
        <v>40735</v>
      </c>
      <c r="C7010" t="n">
        <v>13394</v>
      </c>
      <c r="D7010" t="n">
        <v>19</v>
      </c>
      <c r="E7010" t="n">
        <v>406</v>
      </c>
      <c r="F7010" s="9" t="n">
        <v>301.26</v>
      </c>
    </row>
    <row r="7011">
      <c r="A7011" t="n">
        <v>559669</v>
      </c>
      <c r="B7011" s="12" t="n">
        <v>40735</v>
      </c>
      <c r="C7011" t="n">
        <v>16332</v>
      </c>
      <c r="D7011" t="n">
        <v>19</v>
      </c>
      <c r="E7011" t="n">
        <v>157</v>
      </c>
      <c r="F7011" s="9" t="n">
        <v>307.97</v>
      </c>
    </row>
    <row r="7012">
      <c r="A7012" t="n">
        <v>559671</v>
      </c>
      <c r="B7012" s="12" t="n">
        <v>40735</v>
      </c>
      <c r="C7012" t="n">
        <v>17811</v>
      </c>
      <c r="D7012" t="n">
        <v>21</v>
      </c>
      <c r="E7012" t="n">
        <v>55</v>
      </c>
      <c r="F7012" s="9" t="n">
        <v>114.95</v>
      </c>
    </row>
    <row r="7013">
      <c r="A7013" t="n">
        <v>559672</v>
      </c>
      <c r="B7013" s="12" t="n">
        <v>40735</v>
      </c>
      <c r="C7013" t="n">
        <v>14796</v>
      </c>
      <c r="D7013" t="n">
        <v>68</v>
      </c>
      <c r="E7013" t="n">
        <v>484</v>
      </c>
      <c r="F7013" s="9" t="n">
        <v>547.39</v>
      </c>
    </row>
    <row r="7014">
      <c r="A7014" t="n">
        <v>559673</v>
      </c>
      <c r="B7014" s="12" t="n">
        <v>40735</v>
      </c>
      <c r="C7014" t="n">
        <v>13224</v>
      </c>
      <c r="D7014" t="n">
        <v>42</v>
      </c>
      <c r="E7014" t="n">
        <v>665</v>
      </c>
      <c r="F7014" s="9" t="n">
        <v>1212.26</v>
      </c>
    </row>
    <row r="7015">
      <c r="A7015" t="n">
        <v>559674</v>
      </c>
      <c r="B7015" s="12" t="n">
        <v>40735</v>
      </c>
      <c r="C7015" t="n">
        <v>15856</v>
      </c>
      <c r="D7015" t="n">
        <v>33</v>
      </c>
      <c r="E7015" t="n">
        <v>232</v>
      </c>
      <c r="F7015" s="9" t="n">
        <v>319.84</v>
      </c>
    </row>
    <row r="7016">
      <c r="A7016" t="n">
        <v>559676</v>
      </c>
      <c r="B7016" s="12" t="n">
        <v>40735</v>
      </c>
      <c r="C7016" t="n">
        <v>17340</v>
      </c>
      <c r="D7016" t="n">
        <v>46</v>
      </c>
      <c r="E7016" t="n">
        <v>462</v>
      </c>
      <c r="F7016" s="9" t="n">
        <v>1180.12</v>
      </c>
    </row>
    <row r="7017">
      <c r="A7017" t="n">
        <v>559677</v>
      </c>
      <c r="B7017" s="12" t="n">
        <v>40735</v>
      </c>
      <c r="C7017" t="n">
        <v>17340</v>
      </c>
      <c r="D7017" t="n">
        <v>1</v>
      </c>
      <c r="E7017" t="n">
        <v>4</v>
      </c>
      <c r="F7017" s="9" t="n">
        <v>15</v>
      </c>
    </row>
    <row r="7018">
      <c r="A7018" t="n">
        <v>559678</v>
      </c>
      <c r="B7018" s="12" t="n">
        <v>40735</v>
      </c>
      <c r="C7018" t="n">
        <v>16033</v>
      </c>
      <c r="D7018" t="n">
        <v>29</v>
      </c>
      <c r="E7018" t="n">
        <v>66</v>
      </c>
      <c r="F7018" s="9" t="n">
        <v>214.25</v>
      </c>
    </row>
    <row r="7019">
      <c r="A7019" t="n">
        <v>559679</v>
      </c>
      <c r="B7019" s="12" t="n">
        <v>40735</v>
      </c>
      <c r="C7019" t="n">
        <v>15265</v>
      </c>
      <c r="D7019" t="n">
        <v>40</v>
      </c>
      <c r="E7019" t="n">
        <v>372</v>
      </c>
      <c r="F7019" s="9" t="n">
        <v>793.88</v>
      </c>
    </row>
    <row r="7020">
      <c r="A7020" t="n">
        <v>559682</v>
      </c>
      <c r="B7020" s="12" t="n">
        <v>40735</v>
      </c>
      <c r="C7020" t="n">
        <v>17337</v>
      </c>
      <c r="D7020" t="n">
        <v>2</v>
      </c>
      <c r="E7020" t="n">
        <v>25</v>
      </c>
      <c r="F7020" s="9" t="n">
        <v>32.95</v>
      </c>
    </row>
    <row r="7021">
      <c r="A7021" t="n">
        <v>559684</v>
      </c>
      <c r="B7021" s="12" t="n">
        <v>40735</v>
      </c>
      <c r="C7021" t="n">
        <v>14367</v>
      </c>
      <c r="D7021" t="n">
        <v>14</v>
      </c>
      <c r="E7021" t="n">
        <v>138</v>
      </c>
      <c r="F7021" s="9" t="n">
        <v>373.4</v>
      </c>
    </row>
    <row r="7022">
      <c r="A7022" t="n">
        <v>559686</v>
      </c>
      <c r="B7022" s="12" t="n">
        <v>40735</v>
      </c>
      <c r="C7022" t="n">
        <v>17966</v>
      </c>
      <c r="D7022" t="n">
        <v>38</v>
      </c>
      <c r="E7022" t="n">
        <v>119</v>
      </c>
      <c r="F7022" s="9" t="n">
        <v>141.98</v>
      </c>
    </row>
    <row r="7023">
      <c r="A7023" t="n">
        <v>559687</v>
      </c>
      <c r="B7023" s="12" t="n">
        <v>40735</v>
      </c>
      <c r="C7023" t="n">
        <v>17966</v>
      </c>
      <c r="D7023" t="n">
        <v>11</v>
      </c>
      <c r="E7023" t="n">
        <v>377</v>
      </c>
      <c r="F7023" s="9" t="n">
        <v>168.95</v>
      </c>
    </row>
    <row r="7024">
      <c r="A7024" t="n">
        <v>559688</v>
      </c>
      <c r="B7024" s="12" t="n">
        <v>40735</v>
      </c>
      <c r="C7024" t="n">
        <v>12748</v>
      </c>
      <c r="D7024" t="n">
        <v>1</v>
      </c>
      <c r="E7024" t="n">
        <v>4</v>
      </c>
      <c r="F7024" s="9" t="n">
        <v>5.8</v>
      </c>
    </row>
    <row r="7025">
      <c r="A7025" t="n">
        <v>559690</v>
      </c>
      <c r="B7025" s="12" t="n">
        <v>40735</v>
      </c>
      <c r="C7025" t="n">
        <v>16422</v>
      </c>
      <c r="D7025" t="n">
        <v>7</v>
      </c>
      <c r="E7025" t="n">
        <v>430</v>
      </c>
      <c r="F7025" s="9" t="n">
        <v>850.46</v>
      </c>
    </row>
    <row r="7026">
      <c r="A7026" t="n">
        <v>559691</v>
      </c>
      <c r="B7026" s="12" t="n">
        <v>40735</v>
      </c>
      <c r="C7026" t="n">
        <v>13089</v>
      </c>
      <c r="D7026" t="n">
        <v>34</v>
      </c>
      <c r="E7026" t="n">
        <v>498</v>
      </c>
      <c r="F7026" s="9" t="n">
        <v>795.5599999999999</v>
      </c>
    </row>
    <row r="7027">
      <c r="A7027" t="n">
        <v>559696</v>
      </c>
      <c r="B7027" s="12" t="n">
        <v>40735</v>
      </c>
      <c r="C7027" t="n">
        <v>15577</v>
      </c>
      <c r="D7027" t="n">
        <v>16</v>
      </c>
      <c r="E7027" t="n">
        <v>53</v>
      </c>
      <c r="F7027" s="9" t="n">
        <v>156.85</v>
      </c>
    </row>
    <row r="7028">
      <c r="A7028" t="n">
        <v>559697</v>
      </c>
      <c r="B7028" s="12" t="n">
        <v>40735</v>
      </c>
      <c r="C7028" t="n">
        <v>15577</v>
      </c>
      <c r="D7028" t="n">
        <v>19</v>
      </c>
      <c r="E7028" t="n">
        <v>29</v>
      </c>
      <c r="F7028" s="9" t="n">
        <v>72.38</v>
      </c>
    </row>
    <row r="7029">
      <c r="A7029" t="n">
        <v>559698</v>
      </c>
      <c r="B7029" s="12" t="n">
        <v>40735</v>
      </c>
      <c r="C7029" t="n">
        <v>17589</v>
      </c>
      <c r="D7029" t="n">
        <v>55</v>
      </c>
      <c r="E7029" t="n">
        <v>489</v>
      </c>
      <c r="F7029" s="9" t="n">
        <v>631.65</v>
      </c>
    </row>
    <row r="7030">
      <c r="A7030" t="n">
        <v>559700</v>
      </c>
      <c r="B7030" s="12" t="n">
        <v>40736</v>
      </c>
      <c r="C7030" t="n">
        <v>17450</v>
      </c>
      <c r="D7030" t="n">
        <v>5</v>
      </c>
      <c r="E7030" t="n">
        <v>646</v>
      </c>
      <c r="F7030" s="9" t="n">
        <v>1752.06</v>
      </c>
    </row>
    <row r="7031">
      <c r="A7031" t="n">
        <v>559701</v>
      </c>
      <c r="B7031" s="12" t="n">
        <v>40736</v>
      </c>
      <c r="C7031" t="n">
        <v>16013</v>
      </c>
      <c r="D7031" t="n">
        <v>1</v>
      </c>
      <c r="E7031" t="n">
        <v>512</v>
      </c>
      <c r="F7031" s="9" t="n">
        <v>1305.6</v>
      </c>
    </row>
    <row r="7032">
      <c r="A7032" t="n">
        <v>559702</v>
      </c>
      <c r="B7032" s="12" t="n">
        <v>40736</v>
      </c>
      <c r="C7032" t="n">
        <v>16013</v>
      </c>
      <c r="D7032" t="n">
        <v>3</v>
      </c>
      <c r="E7032" t="n">
        <v>152</v>
      </c>
      <c r="F7032" s="9" t="n">
        <v>696.72</v>
      </c>
    </row>
    <row r="7033">
      <c r="A7033" t="n">
        <v>559703</v>
      </c>
      <c r="B7033" s="12" t="n">
        <v>40736</v>
      </c>
      <c r="C7033" t="n">
        <v>16989</v>
      </c>
      <c r="D7033" t="n">
        <v>7</v>
      </c>
      <c r="E7033" t="n">
        <v>1066</v>
      </c>
      <c r="F7033" s="9" t="n">
        <v>857.7</v>
      </c>
    </row>
    <row r="7034">
      <c r="A7034" t="n">
        <v>559706</v>
      </c>
      <c r="B7034" s="12" t="n">
        <v>40736</v>
      </c>
      <c r="C7034" t="n">
        <v>16609</v>
      </c>
      <c r="D7034" t="n">
        <v>21</v>
      </c>
      <c r="E7034" t="n">
        <v>240</v>
      </c>
      <c r="F7034" s="9" t="n">
        <v>347.29</v>
      </c>
    </row>
    <row r="7035">
      <c r="A7035" t="n">
        <v>559708</v>
      </c>
      <c r="B7035" s="12" t="n">
        <v>40736</v>
      </c>
      <c r="C7035" t="n">
        <v>13549</v>
      </c>
      <c r="D7035" t="n">
        <v>8</v>
      </c>
      <c r="E7035" t="n">
        <v>57</v>
      </c>
      <c r="F7035" s="9" t="n">
        <v>116.55</v>
      </c>
    </row>
    <row r="7036">
      <c r="A7036" t="n">
        <v>559709</v>
      </c>
      <c r="B7036" s="12" t="n">
        <v>40736</v>
      </c>
      <c r="C7036" t="n">
        <v>16656</v>
      </c>
      <c r="D7036" t="n">
        <v>7</v>
      </c>
      <c r="E7036" t="n">
        <v>1024</v>
      </c>
      <c r="F7036" s="9" t="n">
        <v>884.4</v>
      </c>
    </row>
    <row r="7037">
      <c r="A7037" t="n">
        <v>559711</v>
      </c>
      <c r="B7037" s="12" t="n">
        <v>40736</v>
      </c>
      <c r="C7037" t="n">
        <v>13590</v>
      </c>
      <c r="D7037" t="n">
        <v>12</v>
      </c>
      <c r="E7037" t="n">
        <v>89</v>
      </c>
      <c r="F7037" s="9" t="n">
        <v>204.35</v>
      </c>
    </row>
    <row r="7038">
      <c r="A7038" t="n">
        <v>559715</v>
      </c>
      <c r="B7038" s="12" t="n">
        <v>40736</v>
      </c>
      <c r="C7038" t="n">
        <v>14132</v>
      </c>
      <c r="D7038" t="n">
        <v>13</v>
      </c>
      <c r="E7038" t="n">
        <v>406</v>
      </c>
      <c r="F7038" s="9" t="n">
        <v>304.5</v>
      </c>
    </row>
    <row r="7039">
      <c r="A7039" t="n">
        <v>559733</v>
      </c>
      <c r="B7039" s="12" t="n">
        <v>40736</v>
      </c>
      <c r="C7039" t="n">
        <v>16145</v>
      </c>
      <c r="D7039" t="n">
        <v>20</v>
      </c>
      <c r="E7039" t="n">
        <v>318</v>
      </c>
      <c r="F7039" s="9" t="n">
        <v>309.07</v>
      </c>
    </row>
    <row r="7040">
      <c r="A7040" t="n">
        <v>559745</v>
      </c>
      <c r="B7040" s="12" t="n">
        <v>40736</v>
      </c>
      <c r="C7040" t="n">
        <v>17790</v>
      </c>
      <c r="D7040" t="n">
        <v>11</v>
      </c>
      <c r="E7040" t="n">
        <v>47</v>
      </c>
      <c r="F7040" s="9" t="n">
        <v>113.07</v>
      </c>
    </row>
    <row r="7041">
      <c r="A7041" t="n">
        <v>559746</v>
      </c>
      <c r="B7041" s="12" t="n">
        <v>40736</v>
      </c>
      <c r="C7041" t="n">
        <v>16515</v>
      </c>
      <c r="D7041" t="n">
        <v>18</v>
      </c>
      <c r="E7041" t="n">
        <v>241</v>
      </c>
      <c r="F7041" s="9" t="n">
        <v>365.28</v>
      </c>
    </row>
    <row r="7042">
      <c r="A7042" t="n">
        <v>559751</v>
      </c>
      <c r="B7042" s="12" t="n">
        <v>40736</v>
      </c>
      <c r="C7042" t="n">
        <v>14688</v>
      </c>
      <c r="D7042" t="n">
        <v>13</v>
      </c>
      <c r="E7042" t="n">
        <v>146</v>
      </c>
      <c r="F7042" s="9" t="n">
        <v>207.41</v>
      </c>
    </row>
    <row r="7043">
      <c r="A7043" t="n">
        <v>559768</v>
      </c>
      <c r="B7043" s="12" t="n">
        <v>40736</v>
      </c>
      <c r="C7043" t="n">
        <v>13207</v>
      </c>
      <c r="D7043" t="n">
        <v>5</v>
      </c>
      <c r="E7043" t="n">
        <v>72</v>
      </c>
      <c r="F7043" s="9" t="n">
        <v>197.52</v>
      </c>
    </row>
    <row r="7044">
      <c r="A7044" t="n">
        <v>559774</v>
      </c>
      <c r="B7044" s="12" t="n">
        <v>40736</v>
      </c>
      <c r="C7044" t="n">
        <v>18122</v>
      </c>
      <c r="D7044" t="n">
        <v>23</v>
      </c>
      <c r="E7044" t="n">
        <v>69</v>
      </c>
      <c r="F7044" s="9" t="n">
        <v>119.19</v>
      </c>
    </row>
    <row r="7045">
      <c r="A7045" t="n">
        <v>559783</v>
      </c>
      <c r="B7045" s="12" t="n">
        <v>40736</v>
      </c>
      <c r="C7045" t="n">
        <v>13069</v>
      </c>
      <c r="D7045" t="n">
        <v>16</v>
      </c>
      <c r="E7045" t="n">
        <v>432</v>
      </c>
      <c r="F7045" s="9" t="n">
        <v>302.04</v>
      </c>
    </row>
    <row r="7046">
      <c r="A7046" t="n">
        <v>559784</v>
      </c>
      <c r="B7046" s="12" t="n">
        <v>40736</v>
      </c>
      <c r="C7046" t="n">
        <v>16839</v>
      </c>
      <c r="D7046" t="n">
        <v>9</v>
      </c>
      <c r="E7046" t="n">
        <v>312</v>
      </c>
      <c r="F7046" s="9" t="n">
        <v>834.52</v>
      </c>
    </row>
    <row r="7047">
      <c r="A7047" t="n">
        <v>559790</v>
      </c>
      <c r="B7047" s="12" t="n">
        <v>40736</v>
      </c>
      <c r="C7047" t="n">
        <v>14548</v>
      </c>
      <c r="D7047" t="n">
        <v>2</v>
      </c>
      <c r="E7047" t="n">
        <v>128</v>
      </c>
      <c r="F7047" s="9" t="n">
        <v>326.4</v>
      </c>
    </row>
    <row r="7048">
      <c r="A7048" t="n">
        <v>559791</v>
      </c>
      <c r="B7048" s="12" t="n">
        <v>40736</v>
      </c>
      <c r="C7048" t="n">
        <v>17675</v>
      </c>
      <c r="D7048" t="n">
        <v>18</v>
      </c>
      <c r="E7048" t="n">
        <v>170</v>
      </c>
      <c r="F7048" s="9" t="n">
        <v>527.3</v>
      </c>
    </row>
    <row r="7049">
      <c r="A7049" t="n">
        <v>559793</v>
      </c>
      <c r="B7049" s="12" t="n">
        <v>40736</v>
      </c>
      <c r="C7049" t="n">
        <v>17949</v>
      </c>
      <c r="D7049" t="n">
        <v>1</v>
      </c>
      <c r="E7049" t="n">
        <v>23</v>
      </c>
      <c r="F7049" s="9" t="n">
        <v>24.38</v>
      </c>
    </row>
    <row r="7050">
      <c r="A7050" t="n">
        <v>559794</v>
      </c>
      <c r="B7050" s="12" t="n">
        <v>40736</v>
      </c>
      <c r="C7050" t="n">
        <v>16700</v>
      </c>
      <c r="D7050" t="n">
        <v>30</v>
      </c>
      <c r="E7050" t="n">
        <v>405</v>
      </c>
      <c r="F7050" s="9" t="n">
        <v>446.08</v>
      </c>
    </row>
    <row r="7051">
      <c r="A7051" t="n">
        <v>559795</v>
      </c>
      <c r="B7051" s="12" t="n">
        <v>40736</v>
      </c>
      <c r="C7051" t="n">
        <v>17268</v>
      </c>
      <c r="D7051" t="n">
        <v>2</v>
      </c>
      <c r="E7051" t="n">
        <v>28</v>
      </c>
      <c r="F7051" s="9" t="n">
        <v>35</v>
      </c>
    </row>
    <row r="7052">
      <c r="A7052" t="n">
        <v>559804</v>
      </c>
      <c r="B7052" s="12" t="n">
        <v>40736</v>
      </c>
      <c r="C7052" t="n">
        <v>17405</v>
      </c>
      <c r="D7052" t="n">
        <v>41</v>
      </c>
      <c r="E7052" t="n">
        <v>334</v>
      </c>
      <c r="F7052" s="9" t="n">
        <v>393.31</v>
      </c>
    </row>
    <row r="7053">
      <c r="A7053" t="n">
        <v>559806</v>
      </c>
      <c r="B7053" s="12" t="n">
        <v>40736</v>
      </c>
      <c r="C7053" t="n">
        <v>13311</v>
      </c>
      <c r="D7053" t="n">
        <v>24</v>
      </c>
      <c r="E7053" t="n">
        <v>271</v>
      </c>
      <c r="F7053" s="9" t="n">
        <v>490.11</v>
      </c>
    </row>
    <row r="7054">
      <c r="A7054" t="n">
        <v>559807</v>
      </c>
      <c r="B7054" s="12" t="n">
        <v>40736</v>
      </c>
      <c r="C7054" t="n">
        <v>17841</v>
      </c>
      <c r="D7054" t="n">
        <v>92</v>
      </c>
      <c r="E7054" t="n">
        <v>234</v>
      </c>
      <c r="F7054" s="9" t="n">
        <v>497.57</v>
      </c>
    </row>
    <row r="7055">
      <c r="A7055" t="n">
        <v>559809</v>
      </c>
      <c r="B7055" s="12" t="n">
        <v>40736</v>
      </c>
      <c r="C7055" t="n">
        <v>16409</v>
      </c>
      <c r="D7055" t="n">
        <v>41</v>
      </c>
      <c r="E7055" t="n">
        <v>140</v>
      </c>
      <c r="F7055" s="9" t="n">
        <v>229.81</v>
      </c>
    </row>
    <row r="7056">
      <c r="A7056" t="n">
        <v>559810</v>
      </c>
      <c r="B7056" s="12" t="n">
        <v>40736</v>
      </c>
      <c r="C7056" t="n">
        <v>16168</v>
      </c>
      <c r="D7056" t="n">
        <v>6</v>
      </c>
      <c r="E7056" t="n">
        <v>203</v>
      </c>
      <c r="F7056" s="9" t="n">
        <v>243.65</v>
      </c>
    </row>
    <row r="7057">
      <c r="A7057" t="n">
        <v>559811</v>
      </c>
      <c r="B7057" s="12" t="n">
        <v>40736</v>
      </c>
      <c r="C7057" t="n">
        <v>13269</v>
      </c>
      <c r="D7057" t="n">
        <v>15</v>
      </c>
      <c r="E7057" t="n">
        <v>146</v>
      </c>
      <c r="F7057" s="9" t="n">
        <v>305.1</v>
      </c>
    </row>
    <row r="7058">
      <c r="A7058" t="n">
        <v>559812</v>
      </c>
      <c r="B7058" s="12" t="n">
        <v>40736</v>
      </c>
      <c r="C7058" t="n">
        <v>15051</v>
      </c>
      <c r="D7058" t="n">
        <v>34</v>
      </c>
      <c r="E7058" t="n">
        <v>351</v>
      </c>
      <c r="F7058" s="9" t="n">
        <v>377.74</v>
      </c>
    </row>
    <row r="7059">
      <c r="A7059" t="n">
        <v>559813</v>
      </c>
      <c r="B7059" s="12" t="n">
        <v>40736</v>
      </c>
      <c r="C7059" t="n">
        <v>18272</v>
      </c>
      <c r="D7059" t="n">
        <v>37</v>
      </c>
      <c r="E7059" t="n">
        <v>392</v>
      </c>
      <c r="F7059" s="9" t="n">
        <v>753.66</v>
      </c>
    </row>
    <row r="7060">
      <c r="A7060" t="n">
        <v>559814</v>
      </c>
      <c r="B7060" s="12" t="n">
        <v>40736</v>
      </c>
      <c r="C7060" t="n">
        <v>15544</v>
      </c>
      <c r="D7060" t="n">
        <v>25</v>
      </c>
      <c r="E7060" t="n">
        <v>238</v>
      </c>
      <c r="F7060" s="9" t="n">
        <v>370.16</v>
      </c>
    </row>
    <row r="7061">
      <c r="A7061" t="n">
        <v>559815</v>
      </c>
      <c r="B7061" s="12" t="n">
        <v>40736</v>
      </c>
      <c r="C7061" t="n">
        <v>15251</v>
      </c>
      <c r="D7061" t="n">
        <v>5</v>
      </c>
      <c r="E7061" t="n">
        <v>752</v>
      </c>
      <c r="F7061" s="9" t="n">
        <v>757.6</v>
      </c>
    </row>
    <row r="7062">
      <c r="A7062" t="n">
        <v>559818</v>
      </c>
      <c r="B7062" s="12" t="n">
        <v>40736</v>
      </c>
      <c r="C7062" t="n">
        <v>13408</v>
      </c>
      <c r="D7062" t="n">
        <v>7</v>
      </c>
      <c r="E7062" t="n">
        <v>386</v>
      </c>
      <c r="F7062" s="9" t="n">
        <v>515.3</v>
      </c>
    </row>
    <row r="7063">
      <c r="A7063" t="n">
        <v>559821</v>
      </c>
      <c r="B7063" s="12" t="n">
        <v>40736</v>
      </c>
      <c r="C7063" t="n">
        <v>16365</v>
      </c>
      <c r="D7063" t="n">
        <v>14</v>
      </c>
      <c r="E7063" t="n">
        <v>25</v>
      </c>
      <c r="F7063" s="9" t="n">
        <v>131.45</v>
      </c>
    </row>
    <row r="7064">
      <c r="A7064" t="n">
        <v>559822</v>
      </c>
      <c r="B7064" s="12" t="n">
        <v>40736</v>
      </c>
      <c r="C7064" t="n">
        <v>16365</v>
      </c>
      <c r="D7064" t="n">
        <v>1</v>
      </c>
      <c r="E7064" t="n">
        <v>1</v>
      </c>
      <c r="F7064" s="9" t="n">
        <v>12.75</v>
      </c>
    </row>
    <row r="7065">
      <c r="A7065" t="n">
        <v>559823</v>
      </c>
      <c r="B7065" s="12" t="n">
        <v>40736</v>
      </c>
      <c r="C7065" t="n">
        <v>12919</v>
      </c>
      <c r="D7065" t="n">
        <v>2</v>
      </c>
      <c r="E7065" t="n">
        <v>32</v>
      </c>
      <c r="F7065" s="9" t="n">
        <v>52.8</v>
      </c>
    </row>
    <row r="7066">
      <c r="A7066" t="n">
        <v>559824</v>
      </c>
      <c r="B7066" s="12" t="n">
        <v>40736</v>
      </c>
      <c r="C7066" t="n">
        <v>17576</v>
      </c>
      <c r="D7066" t="n">
        <v>31</v>
      </c>
      <c r="E7066" t="n">
        <v>164</v>
      </c>
      <c r="F7066" s="9" t="n">
        <v>263.38</v>
      </c>
    </row>
    <row r="7067">
      <c r="A7067" t="n">
        <v>559826</v>
      </c>
      <c r="B7067" s="12" t="n">
        <v>40737</v>
      </c>
      <c r="C7067" t="n">
        <v>13420</v>
      </c>
      <c r="D7067" t="n">
        <v>4</v>
      </c>
      <c r="E7067" t="n">
        <v>27</v>
      </c>
      <c r="F7067" s="9" t="n">
        <v>104.05</v>
      </c>
    </row>
    <row r="7068">
      <c r="A7068" t="n">
        <v>559827</v>
      </c>
      <c r="B7068" s="12" t="n">
        <v>40737</v>
      </c>
      <c r="C7068" t="n">
        <v>15189</v>
      </c>
      <c r="D7068" t="n">
        <v>6</v>
      </c>
      <c r="E7068" t="n">
        <v>277</v>
      </c>
      <c r="F7068" s="9" t="n">
        <v>431.8</v>
      </c>
    </row>
    <row r="7069">
      <c r="A7069" t="n">
        <v>559828</v>
      </c>
      <c r="B7069" s="12" t="n">
        <v>40737</v>
      </c>
      <c r="C7069" t="n">
        <v>16998</v>
      </c>
      <c r="D7069" t="n">
        <v>1</v>
      </c>
      <c r="E7069" t="n">
        <v>2</v>
      </c>
      <c r="F7069" s="9" t="n">
        <v>7.9</v>
      </c>
    </row>
    <row r="7070">
      <c r="A7070" t="n">
        <v>559831</v>
      </c>
      <c r="B7070" s="12" t="n">
        <v>40737</v>
      </c>
      <c r="C7070" t="n">
        <v>14709</v>
      </c>
      <c r="D7070" t="n">
        <v>18</v>
      </c>
      <c r="E7070" t="n">
        <v>240</v>
      </c>
      <c r="F7070" s="9" t="n">
        <v>416.9</v>
      </c>
    </row>
    <row r="7071">
      <c r="A7071" t="n">
        <v>559836</v>
      </c>
      <c r="B7071" s="12" t="n">
        <v>40737</v>
      </c>
      <c r="C7071" t="n">
        <v>13911</v>
      </c>
      <c r="D7071" t="n">
        <v>30</v>
      </c>
      <c r="E7071" t="n">
        <v>294</v>
      </c>
      <c r="F7071" s="9" t="n">
        <v>516.12</v>
      </c>
    </row>
    <row r="7072">
      <c r="A7072" t="n">
        <v>559861</v>
      </c>
      <c r="B7072" s="12" t="n">
        <v>40737</v>
      </c>
      <c r="C7072" t="n">
        <v>15895</v>
      </c>
      <c r="D7072" t="n">
        <v>11</v>
      </c>
      <c r="E7072" t="n">
        <v>94</v>
      </c>
      <c r="F7072" s="9" t="n">
        <v>179.17</v>
      </c>
    </row>
    <row r="7073">
      <c r="A7073" t="n">
        <v>559863</v>
      </c>
      <c r="B7073" s="12" t="n">
        <v>40737</v>
      </c>
      <c r="C7073" t="n">
        <v>15039</v>
      </c>
      <c r="D7073" t="n">
        <v>30</v>
      </c>
      <c r="E7073" t="n">
        <v>173</v>
      </c>
      <c r="F7073" s="9" t="n">
        <v>352.94</v>
      </c>
    </row>
    <row r="7074">
      <c r="A7074" t="n">
        <v>559864</v>
      </c>
      <c r="B7074" s="12" t="n">
        <v>40737</v>
      </c>
      <c r="C7074" t="n">
        <v>14916</v>
      </c>
      <c r="D7074" t="n">
        <v>27</v>
      </c>
      <c r="E7074" t="n">
        <v>361</v>
      </c>
      <c r="F7074" s="9" t="n">
        <v>406.23</v>
      </c>
    </row>
    <row r="7075">
      <c r="A7075" t="n">
        <v>559865</v>
      </c>
      <c r="B7075" s="12" t="n">
        <v>40737</v>
      </c>
      <c r="C7075" t="n">
        <v>14409</v>
      </c>
      <c r="D7075" t="n">
        <v>25</v>
      </c>
      <c r="E7075" t="n">
        <v>639</v>
      </c>
      <c r="F7075" s="9" t="n">
        <v>1086.83</v>
      </c>
    </row>
    <row r="7076">
      <c r="A7076" t="n">
        <v>559866</v>
      </c>
      <c r="B7076" s="12" t="n">
        <v>40737</v>
      </c>
      <c r="C7076" t="n">
        <v>15795</v>
      </c>
      <c r="D7076" t="n">
        <v>42</v>
      </c>
      <c r="E7076" t="n">
        <v>581</v>
      </c>
      <c r="F7076" s="9" t="n">
        <v>610.01</v>
      </c>
    </row>
    <row r="7077">
      <c r="A7077" t="n">
        <v>559872</v>
      </c>
      <c r="B7077" s="12" t="n">
        <v>40737</v>
      </c>
      <c r="C7077" t="n">
        <v>16816</v>
      </c>
      <c r="D7077" t="n">
        <v>5</v>
      </c>
      <c r="E7077" t="n">
        <v>60</v>
      </c>
      <c r="F7077" s="9" t="n">
        <v>47.24</v>
      </c>
    </row>
    <row r="7078">
      <c r="A7078" t="n">
        <v>559876</v>
      </c>
      <c r="B7078" s="12" t="n">
        <v>40737</v>
      </c>
      <c r="C7078" t="n">
        <v>15752</v>
      </c>
      <c r="D7078" t="n">
        <v>57</v>
      </c>
      <c r="E7078" t="n">
        <v>207</v>
      </c>
      <c r="F7078" s="9" t="n">
        <v>240.1</v>
      </c>
    </row>
    <row r="7079">
      <c r="A7079" t="n">
        <v>559877</v>
      </c>
      <c r="B7079" s="12" t="n">
        <v>40737</v>
      </c>
      <c r="C7079" t="n">
        <v>15561</v>
      </c>
      <c r="D7079" t="n">
        <v>8</v>
      </c>
      <c r="E7079" t="n">
        <v>42</v>
      </c>
      <c r="F7079" s="9" t="n">
        <v>178.82</v>
      </c>
    </row>
    <row r="7080">
      <c r="A7080" t="n">
        <v>559878</v>
      </c>
      <c r="B7080" s="12" t="n">
        <v>40737</v>
      </c>
      <c r="C7080" t="n">
        <v>15493</v>
      </c>
      <c r="D7080" t="n">
        <v>52</v>
      </c>
      <c r="E7080" t="n">
        <v>101</v>
      </c>
      <c r="F7080" s="9" t="n">
        <v>367.5</v>
      </c>
    </row>
    <row r="7081">
      <c r="A7081" t="n">
        <v>559879</v>
      </c>
      <c r="B7081" s="12" t="n">
        <v>40737</v>
      </c>
      <c r="C7081" t="n">
        <v>15561</v>
      </c>
      <c r="D7081" t="n">
        <v>1</v>
      </c>
      <c r="E7081" t="n">
        <v>2</v>
      </c>
      <c r="F7081" s="9" t="n">
        <v>5.1</v>
      </c>
    </row>
    <row r="7082">
      <c r="A7082" t="n">
        <v>559881</v>
      </c>
      <c r="B7082" s="12" t="n">
        <v>40737</v>
      </c>
      <c r="C7082" t="n">
        <v>16899</v>
      </c>
      <c r="D7082" t="n">
        <v>27</v>
      </c>
      <c r="E7082" t="n">
        <v>86</v>
      </c>
      <c r="F7082" s="9" t="n">
        <v>162.63</v>
      </c>
    </row>
    <row r="7083">
      <c r="A7083" t="n">
        <v>559883</v>
      </c>
      <c r="B7083" s="12" t="n">
        <v>40737</v>
      </c>
      <c r="C7083" t="n">
        <v>14397</v>
      </c>
      <c r="D7083" t="n">
        <v>4</v>
      </c>
      <c r="E7083" t="n">
        <v>82</v>
      </c>
      <c r="F7083" s="9" t="n">
        <v>56.18</v>
      </c>
    </row>
    <row r="7084">
      <c r="A7084" t="n">
        <v>559884</v>
      </c>
      <c r="B7084" s="12" t="n">
        <v>40737</v>
      </c>
      <c r="C7084" t="n">
        <v>16843</v>
      </c>
      <c r="D7084" t="n">
        <v>32</v>
      </c>
      <c r="E7084" t="n">
        <v>800</v>
      </c>
      <c r="F7084" s="9" t="n">
        <v>535.52</v>
      </c>
    </row>
    <row r="7085">
      <c r="A7085" t="n">
        <v>559885</v>
      </c>
      <c r="B7085" s="12" t="n">
        <v>40737</v>
      </c>
      <c r="C7085" t="n">
        <v>16843</v>
      </c>
      <c r="D7085" t="n">
        <v>3</v>
      </c>
      <c r="E7085" t="n">
        <v>60</v>
      </c>
      <c r="F7085" s="9" t="n">
        <v>69.72</v>
      </c>
    </row>
    <row r="7086">
      <c r="A7086" t="n">
        <v>559886</v>
      </c>
      <c r="B7086" s="12" t="n">
        <v>40737</v>
      </c>
      <c r="C7086" t="n">
        <v>13669</v>
      </c>
      <c r="D7086" t="n">
        <v>3</v>
      </c>
      <c r="E7086" t="n">
        <v>13</v>
      </c>
      <c r="F7086" s="9" t="n">
        <v>48.15</v>
      </c>
    </row>
    <row r="7087">
      <c r="A7087" t="n">
        <v>559887</v>
      </c>
      <c r="B7087" s="12" t="n">
        <v>40737</v>
      </c>
      <c r="C7087" t="n">
        <v>13263</v>
      </c>
      <c r="D7087" t="n">
        <v>53</v>
      </c>
      <c r="E7087" t="n">
        <v>97</v>
      </c>
      <c r="F7087" s="9" t="n">
        <v>162.75</v>
      </c>
    </row>
    <row r="7088">
      <c r="A7088" t="n">
        <v>559888</v>
      </c>
      <c r="B7088" s="12" t="n">
        <v>40737</v>
      </c>
      <c r="C7088" t="n">
        <v>16450</v>
      </c>
      <c r="D7088" t="n">
        <v>11</v>
      </c>
      <c r="E7088" t="n">
        <v>200</v>
      </c>
      <c r="F7088" s="9" t="n">
        <v>311.92</v>
      </c>
    </row>
    <row r="7089">
      <c r="A7089" t="n">
        <v>559893</v>
      </c>
      <c r="B7089" s="12" t="n">
        <v>40737</v>
      </c>
      <c r="C7089" t="n">
        <v>14498</v>
      </c>
      <c r="D7089" t="n">
        <v>46</v>
      </c>
      <c r="E7089" t="n">
        <v>284</v>
      </c>
      <c r="F7089" s="9" t="n">
        <v>608.46</v>
      </c>
    </row>
    <row r="7090">
      <c r="A7090" t="n">
        <v>559894</v>
      </c>
      <c r="B7090" s="12" t="n">
        <v>40737</v>
      </c>
      <c r="C7090" t="n">
        <v>14159</v>
      </c>
      <c r="D7090" t="n">
        <v>126</v>
      </c>
      <c r="E7090" t="n">
        <v>398</v>
      </c>
      <c r="F7090" s="9" t="n">
        <v>410.55</v>
      </c>
    </row>
    <row r="7091">
      <c r="A7091" t="n">
        <v>559895</v>
      </c>
      <c r="B7091" s="12" t="n">
        <v>40737</v>
      </c>
      <c r="C7091" t="n">
        <v>14110</v>
      </c>
      <c r="D7091" t="n">
        <v>9</v>
      </c>
      <c r="E7091" t="n">
        <v>134</v>
      </c>
      <c r="F7091" s="9" t="n">
        <v>317.4</v>
      </c>
    </row>
    <row r="7092">
      <c r="A7092" t="n">
        <v>559896</v>
      </c>
      <c r="B7092" s="12" t="n">
        <v>40737</v>
      </c>
      <c r="C7092" t="n">
        <v>15530</v>
      </c>
      <c r="D7092" t="n">
        <v>16</v>
      </c>
      <c r="E7092" t="n">
        <v>49</v>
      </c>
      <c r="F7092" s="9" t="n">
        <v>177.85</v>
      </c>
    </row>
    <row r="7093">
      <c r="A7093" t="n">
        <v>559897</v>
      </c>
      <c r="B7093" s="12" t="n">
        <v>40737</v>
      </c>
      <c r="C7093" t="n">
        <v>16779</v>
      </c>
      <c r="D7093" t="n">
        <v>19</v>
      </c>
      <c r="E7093" t="n">
        <v>334</v>
      </c>
      <c r="F7093" s="9" t="n">
        <v>660.01</v>
      </c>
    </row>
    <row r="7094">
      <c r="A7094" t="n">
        <v>559898</v>
      </c>
      <c r="B7094" s="12" t="n">
        <v>40737</v>
      </c>
      <c r="C7094" t="n">
        <v>16225</v>
      </c>
      <c r="D7094" t="n">
        <v>57</v>
      </c>
      <c r="E7094" t="n">
        <v>198</v>
      </c>
      <c r="F7094" s="9" t="n">
        <v>353.08</v>
      </c>
    </row>
    <row r="7095">
      <c r="A7095" t="n">
        <v>559900</v>
      </c>
      <c r="B7095" s="12" t="n">
        <v>40737</v>
      </c>
      <c r="C7095" t="n">
        <v>13089</v>
      </c>
      <c r="D7095" t="n">
        <v>5</v>
      </c>
      <c r="E7095" t="n">
        <v>132</v>
      </c>
      <c r="F7095" s="9" t="n">
        <v>214.2</v>
      </c>
    </row>
    <row r="7096">
      <c r="A7096" t="n">
        <v>559901</v>
      </c>
      <c r="B7096" s="12" t="n">
        <v>40737</v>
      </c>
      <c r="C7096" t="n">
        <v>18121</v>
      </c>
      <c r="D7096" t="n">
        <v>2</v>
      </c>
      <c r="E7096" t="n">
        <v>17</v>
      </c>
      <c r="F7096" s="9" t="n">
        <v>23.25</v>
      </c>
    </row>
    <row r="7097">
      <c r="A7097" t="n">
        <v>559902</v>
      </c>
      <c r="B7097" s="12" t="n">
        <v>40737</v>
      </c>
      <c r="C7097" t="n">
        <v>14502</v>
      </c>
      <c r="D7097" t="n">
        <v>46</v>
      </c>
      <c r="E7097" t="n">
        <v>95</v>
      </c>
      <c r="F7097" s="9" t="n">
        <v>103.28</v>
      </c>
    </row>
    <row r="7098">
      <c r="A7098" t="n">
        <v>559903</v>
      </c>
      <c r="B7098" s="12" t="n">
        <v>40737</v>
      </c>
      <c r="C7098" t="n">
        <v>12935</v>
      </c>
      <c r="D7098" t="n">
        <v>20</v>
      </c>
      <c r="E7098" t="n">
        <v>318</v>
      </c>
      <c r="F7098" s="9" t="n">
        <v>353.09</v>
      </c>
    </row>
    <row r="7099">
      <c r="A7099" t="n">
        <v>559904</v>
      </c>
      <c r="B7099" s="12" t="n">
        <v>40737</v>
      </c>
      <c r="C7099" t="n">
        <v>13149</v>
      </c>
      <c r="D7099" t="n">
        <v>30</v>
      </c>
      <c r="E7099" t="n">
        <v>282</v>
      </c>
      <c r="F7099" s="9" t="n">
        <v>506.16</v>
      </c>
    </row>
    <row r="7100">
      <c r="A7100" t="n">
        <v>559905</v>
      </c>
      <c r="B7100" s="12" t="n">
        <v>40737</v>
      </c>
      <c r="C7100" t="n">
        <v>15311</v>
      </c>
      <c r="D7100" t="n">
        <v>8</v>
      </c>
      <c r="E7100" t="n">
        <v>113</v>
      </c>
      <c r="F7100" s="9" t="n">
        <v>152.81</v>
      </c>
    </row>
    <row r="7101">
      <c r="A7101" t="n">
        <v>559906</v>
      </c>
      <c r="B7101" s="12" t="n">
        <v>40737</v>
      </c>
      <c r="C7101" t="n">
        <v>18219</v>
      </c>
      <c r="D7101" t="n">
        <v>11</v>
      </c>
      <c r="E7101" t="n">
        <v>75</v>
      </c>
      <c r="F7101" s="9" t="n">
        <v>185.85</v>
      </c>
    </row>
    <row r="7102">
      <c r="A7102" t="n">
        <v>559909</v>
      </c>
      <c r="B7102" s="12" t="n">
        <v>40737</v>
      </c>
      <c r="C7102" t="n">
        <v>18245</v>
      </c>
      <c r="D7102" t="n">
        <v>26</v>
      </c>
      <c r="E7102" t="n">
        <v>291</v>
      </c>
      <c r="F7102" s="9" t="n">
        <v>330.92</v>
      </c>
    </row>
    <row r="7103">
      <c r="A7103" t="n">
        <v>559910</v>
      </c>
      <c r="B7103" s="12" t="n">
        <v>40737</v>
      </c>
      <c r="C7103" t="n">
        <v>18245</v>
      </c>
      <c r="D7103" t="n">
        <v>2</v>
      </c>
      <c r="E7103" t="n">
        <v>14</v>
      </c>
      <c r="F7103" s="9" t="n">
        <v>35.6</v>
      </c>
    </row>
    <row r="7104">
      <c r="A7104" t="n">
        <v>559911</v>
      </c>
      <c r="B7104" s="12" t="n">
        <v>40737</v>
      </c>
      <c r="C7104" t="n">
        <v>13777</v>
      </c>
      <c r="D7104" t="n">
        <v>9</v>
      </c>
      <c r="E7104" t="n">
        <v>104</v>
      </c>
      <c r="F7104" s="9" t="n">
        <v>270.9</v>
      </c>
    </row>
    <row r="7105">
      <c r="A7105" t="n">
        <v>559912</v>
      </c>
      <c r="B7105" s="12" t="n">
        <v>40737</v>
      </c>
      <c r="C7105" t="n">
        <v>14221</v>
      </c>
      <c r="D7105" t="n">
        <v>22</v>
      </c>
      <c r="E7105" t="n">
        <v>244</v>
      </c>
      <c r="F7105" s="9" t="n">
        <v>357.78</v>
      </c>
    </row>
    <row r="7106">
      <c r="A7106" t="n">
        <v>559913</v>
      </c>
      <c r="B7106" s="12" t="n">
        <v>40737</v>
      </c>
      <c r="C7106" t="n">
        <v>14221</v>
      </c>
      <c r="D7106" t="n">
        <v>2</v>
      </c>
      <c r="E7106" t="n">
        <v>12</v>
      </c>
      <c r="F7106" s="9" t="n">
        <v>17.4</v>
      </c>
    </row>
    <row r="7107">
      <c r="A7107" t="n">
        <v>559916</v>
      </c>
      <c r="B7107" s="12" t="n">
        <v>40737</v>
      </c>
      <c r="C7107" t="n">
        <v>14201</v>
      </c>
      <c r="D7107" t="n">
        <v>4</v>
      </c>
      <c r="E7107" t="n">
        <v>58</v>
      </c>
      <c r="F7107" s="9" t="n">
        <v>110.14</v>
      </c>
    </row>
    <row r="7108">
      <c r="A7108" t="n">
        <v>559918</v>
      </c>
      <c r="B7108" s="12" t="n">
        <v>40737</v>
      </c>
      <c r="C7108" t="n">
        <v>18225</v>
      </c>
      <c r="D7108" t="n">
        <v>28</v>
      </c>
      <c r="E7108" t="n">
        <v>301</v>
      </c>
      <c r="F7108" s="9" t="n">
        <v>488.4</v>
      </c>
    </row>
    <row r="7109">
      <c r="A7109" t="n">
        <v>559921</v>
      </c>
      <c r="B7109" s="12" t="n">
        <v>40737</v>
      </c>
      <c r="C7109" t="n">
        <v>13667</v>
      </c>
      <c r="D7109" t="n">
        <v>83</v>
      </c>
      <c r="E7109" t="n">
        <v>149</v>
      </c>
      <c r="F7109" s="9" t="n">
        <v>299.05</v>
      </c>
    </row>
    <row r="7110">
      <c r="A7110" t="n">
        <v>559922</v>
      </c>
      <c r="B7110" s="12" t="n">
        <v>40737</v>
      </c>
      <c r="C7110" t="n">
        <v>14400</v>
      </c>
      <c r="D7110" t="n">
        <v>25</v>
      </c>
      <c r="E7110" t="n">
        <v>454</v>
      </c>
      <c r="F7110" s="9" t="n">
        <v>574.7</v>
      </c>
    </row>
    <row r="7111">
      <c r="A7111" t="n">
        <v>559925</v>
      </c>
      <c r="B7111" s="12" t="n">
        <v>40737</v>
      </c>
      <c r="C7111" t="n">
        <v>17644</v>
      </c>
      <c r="D7111" t="n">
        <v>9</v>
      </c>
      <c r="E7111" t="n">
        <v>135</v>
      </c>
      <c r="F7111" s="9" t="n">
        <v>316.85</v>
      </c>
    </row>
    <row r="7112">
      <c r="A7112" t="n">
        <v>559926</v>
      </c>
      <c r="B7112" s="12" t="n">
        <v>40737</v>
      </c>
      <c r="C7112" t="n">
        <v>17644</v>
      </c>
      <c r="D7112" t="n">
        <v>2</v>
      </c>
      <c r="E7112" t="n">
        <v>24</v>
      </c>
      <c r="F7112" s="9" t="n">
        <v>39.6</v>
      </c>
    </row>
    <row r="7113">
      <c r="A7113" t="n">
        <v>559927</v>
      </c>
      <c r="B7113" s="12" t="n">
        <v>40737</v>
      </c>
      <c r="C7113" t="n">
        <v>17567</v>
      </c>
      <c r="D7113" t="n">
        <v>7</v>
      </c>
      <c r="E7113" t="n">
        <v>364</v>
      </c>
      <c r="F7113" s="9" t="n">
        <v>461.08</v>
      </c>
    </row>
    <row r="7114">
      <c r="A7114" t="n">
        <v>559930</v>
      </c>
      <c r="B7114" s="12" t="n">
        <v>40738</v>
      </c>
      <c r="C7114" t="n">
        <v>17738</v>
      </c>
      <c r="D7114" t="n">
        <v>25</v>
      </c>
      <c r="E7114" t="n">
        <v>330</v>
      </c>
      <c r="F7114" s="9" t="n">
        <v>585.62</v>
      </c>
    </row>
    <row r="7115">
      <c r="A7115" t="n">
        <v>559931</v>
      </c>
      <c r="B7115" s="12" t="n">
        <v>40738</v>
      </c>
      <c r="C7115" t="n">
        <v>17738</v>
      </c>
      <c r="D7115" t="n">
        <v>11</v>
      </c>
      <c r="E7115" t="n">
        <v>89</v>
      </c>
      <c r="F7115" s="9" t="n">
        <v>205.95</v>
      </c>
    </row>
    <row r="7116">
      <c r="A7116" t="n">
        <v>559932</v>
      </c>
      <c r="B7116" s="12" t="n">
        <v>40738</v>
      </c>
      <c r="C7116" t="n">
        <v>17389</v>
      </c>
      <c r="D7116" t="n">
        <v>5</v>
      </c>
      <c r="E7116" t="n">
        <v>54</v>
      </c>
      <c r="F7116" s="9" t="n">
        <v>561.9</v>
      </c>
    </row>
    <row r="7117">
      <c r="A7117" t="n">
        <v>559933</v>
      </c>
      <c r="B7117" s="12" t="n">
        <v>40738</v>
      </c>
      <c r="C7117" t="n">
        <v>16719</v>
      </c>
      <c r="D7117" t="n">
        <v>32</v>
      </c>
      <c r="E7117" t="n">
        <v>186</v>
      </c>
      <c r="F7117" s="9" t="n">
        <v>308.2</v>
      </c>
    </row>
    <row r="7118">
      <c r="A7118" t="n">
        <v>559934</v>
      </c>
      <c r="B7118" s="12" t="n">
        <v>40738</v>
      </c>
      <c r="C7118" t="n">
        <v>13012</v>
      </c>
      <c r="D7118" t="n">
        <v>16</v>
      </c>
      <c r="E7118" t="n">
        <v>198</v>
      </c>
      <c r="F7118" s="9" t="n">
        <v>304.92</v>
      </c>
    </row>
    <row r="7119">
      <c r="A7119" t="n">
        <v>559935</v>
      </c>
      <c r="B7119" s="12" t="n">
        <v>40738</v>
      </c>
      <c r="C7119" t="n">
        <v>15125</v>
      </c>
      <c r="D7119" t="n">
        <v>3</v>
      </c>
      <c r="E7119" t="n">
        <v>176</v>
      </c>
      <c r="F7119" s="9" t="n">
        <v>315.12</v>
      </c>
    </row>
    <row r="7120">
      <c r="A7120" t="n">
        <v>559936</v>
      </c>
      <c r="B7120" s="12" t="n">
        <v>40738</v>
      </c>
      <c r="C7120" t="n">
        <v>15125</v>
      </c>
      <c r="D7120" t="n">
        <v>1</v>
      </c>
      <c r="E7120" t="n">
        <v>48</v>
      </c>
      <c r="F7120" s="9" t="n">
        <v>49.92</v>
      </c>
    </row>
    <row r="7121">
      <c r="A7121" t="n">
        <v>559937</v>
      </c>
      <c r="B7121" s="12" t="n">
        <v>40738</v>
      </c>
      <c r="C7121" t="n">
        <v>13577</v>
      </c>
      <c r="D7121" t="n">
        <v>26</v>
      </c>
      <c r="E7121" t="n">
        <v>206</v>
      </c>
      <c r="F7121" s="9" t="n">
        <v>465.35</v>
      </c>
    </row>
    <row r="7122">
      <c r="A7122" t="n">
        <v>559938</v>
      </c>
      <c r="B7122" s="12" t="n">
        <v>40738</v>
      </c>
      <c r="C7122" t="n">
        <v>17315</v>
      </c>
      <c r="D7122" t="n">
        <v>13</v>
      </c>
      <c r="E7122" t="n">
        <v>35</v>
      </c>
      <c r="F7122" s="9" t="n">
        <v>112.81</v>
      </c>
    </row>
    <row r="7123">
      <c r="A7123" t="n">
        <v>559940</v>
      </c>
      <c r="B7123" s="12" t="n">
        <v>40738</v>
      </c>
      <c r="C7123" t="n">
        <v>17396</v>
      </c>
      <c r="D7123" t="n">
        <v>5</v>
      </c>
      <c r="E7123" t="n">
        <v>262</v>
      </c>
      <c r="F7123" s="9" t="n">
        <v>791.7</v>
      </c>
    </row>
    <row r="7124">
      <c r="A7124" t="n">
        <v>559941</v>
      </c>
      <c r="B7124" s="12" t="n">
        <v>40738</v>
      </c>
      <c r="C7124" t="n">
        <v>17396</v>
      </c>
      <c r="D7124" t="n">
        <v>3</v>
      </c>
      <c r="E7124" t="n">
        <v>400</v>
      </c>
      <c r="F7124" s="9" t="n">
        <v>1960.8</v>
      </c>
    </row>
    <row r="7125">
      <c r="A7125" t="n">
        <v>559942</v>
      </c>
      <c r="B7125" s="12" t="n">
        <v>40738</v>
      </c>
      <c r="C7125" t="n">
        <v>17396</v>
      </c>
      <c r="D7125" t="n">
        <v>3</v>
      </c>
      <c r="E7125" t="n">
        <v>258</v>
      </c>
      <c r="F7125" s="9" t="n">
        <v>1037.1</v>
      </c>
    </row>
    <row r="7126">
      <c r="A7126" t="n">
        <v>559944</v>
      </c>
      <c r="B7126" s="12" t="n">
        <v>40738</v>
      </c>
      <c r="C7126" t="n">
        <v>17396</v>
      </c>
      <c r="D7126" t="n">
        <v>3</v>
      </c>
      <c r="E7126" t="n">
        <v>78</v>
      </c>
      <c r="F7126" s="9" t="n">
        <v>596.7</v>
      </c>
    </row>
    <row r="7127">
      <c r="A7127" t="n">
        <v>559951</v>
      </c>
      <c r="B7127" s="12" t="n">
        <v>40738</v>
      </c>
      <c r="C7127" t="n">
        <v>14847</v>
      </c>
      <c r="D7127" t="n">
        <v>13</v>
      </c>
      <c r="E7127" t="n">
        <v>120</v>
      </c>
      <c r="F7127" s="9" t="n">
        <v>309.4</v>
      </c>
    </row>
    <row r="7128">
      <c r="A7128" t="n">
        <v>559979</v>
      </c>
      <c r="B7128" s="12" t="n">
        <v>40738</v>
      </c>
      <c r="C7128" t="n">
        <v>14862</v>
      </c>
      <c r="D7128" t="n">
        <v>21</v>
      </c>
      <c r="E7128" t="n">
        <v>430</v>
      </c>
      <c r="F7128" s="9" t="n">
        <v>304.1</v>
      </c>
    </row>
    <row r="7129">
      <c r="A7129" t="n">
        <v>559980</v>
      </c>
      <c r="B7129" s="12" t="n">
        <v>40738</v>
      </c>
      <c r="C7129" t="n">
        <v>17314</v>
      </c>
      <c r="D7129" t="n">
        <v>8</v>
      </c>
      <c r="E7129" t="n">
        <v>129</v>
      </c>
      <c r="F7129" s="9" t="n">
        <v>202.87</v>
      </c>
    </row>
    <row r="7130">
      <c r="A7130" t="n">
        <v>559981</v>
      </c>
      <c r="B7130" s="12" t="n">
        <v>40738</v>
      </c>
      <c r="C7130" t="n">
        <v>14562</v>
      </c>
      <c r="D7130" t="n">
        <v>33</v>
      </c>
      <c r="E7130" t="n">
        <v>246</v>
      </c>
      <c r="F7130" s="9" t="n">
        <v>603.54</v>
      </c>
    </row>
    <row r="7131">
      <c r="A7131" t="n">
        <v>559982</v>
      </c>
      <c r="B7131" s="12" t="n">
        <v>40738</v>
      </c>
      <c r="C7131" t="n">
        <v>12915</v>
      </c>
      <c r="D7131" t="n">
        <v>9</v>
      </c>
      <c r="E7131" t="n">
        <v>52</v>
      </c>
      <c r="F7131" s="9" t="n">
        <v>164</v>
      </c>
    </row>
    <row r="7132">
      <c r="A7132" t="n">
        <v>559984</v>
      </c>
      <c r="B7132" s="12" t="n">
        <v>40738</v>
      </c>
      <c r="C7132" t="n">
        <v>16657</v>
      </c>
      <c r="D7132" t="n">
        <v>58</v>
      </c>
      <c r="E7132" t="n">
        <v>203</v>
      </c>
      <c r="F7132" s="9" t="n">
        <v>199.36</v>
      </c>
    </row>
    <row r="7133">
      <c r="A7133" t="n">
        <v>559985</v>
      </c>
      <c r="B7133" s="12" t="n">
        <v>40738</v>
      </c>
      <c r="C7133" t="n">
        <v>16488</v>
      </c>
      <c r="D7133" t="n">
        <v>11</v>
      </c>
      <c r="E7133" t="n">
        <v>170</v>
      </c>
      <c r="F7133" s="9" t="n">
        <v>219.06</v>
      </c>
    </row>
    <row r="7134">
      <c r="A7134" t="n">
        <v>559986</v>
      </c>
      <c r="B7134" s="12" t="n">
        <v>40738</v>
      </c>
      <c r="C7134" t="n">
        <v>15256</v>
      </c>
      <c r="D7134" t="n">
        <v>6</v>
      </c>
      <c r="E7134" t="n">
        <v>55</v>
      </c>
      <c r="F7134" s="9" t="n">
        <v>98.45</v>
      </c>
    </row>
    <row r="7135">
      <c r="A7135" t="n">
        <v>559988</v>
      </c>
      <c r="B7135" s="12" t="n">
        <v>40738</v>
      </c>
      <c r="C7135" t="n">
        <v>15402</v>
      </c>
      <c r="D7135" t="n">
        <v>13</v>
      </c>
      <c r="E7135" t="n">
        <v>262</v>
      </c>
      <c r="F7135" s="9" t="n">
        <v>185.36</v>
      </c>
    </row>
    <row r="7136">
      <c r="A7136" t="n">
        <v>559989</v>
      </c>
      <c r="B7136" s="12" t="n">
        <v>40738</v>
      </c>
      <c r="C7136" t="n">
        <v>13319</v>
      </c>
      <c r="D7136" t="n">
        <v>24</v>
      </c>
      <c r="E7136" t="n">
        <v>177</v>
      </c>
      <c r="F7136" s="9" t="n">
        <v>521.49</v>
      </c>
    </row>
    <row r="7137">
      <c r="A7137" t="n">
        <v>559990</v>
      </c>
      <c r="B7137" s="12" t="n">
        <v>40738</v>
      </c>
      <c r="C7137" t="n">
        <v>13319</v>
      </c>
      <c r="D7137" t="n">
        <v>5</v>
      </c>
      <c r="E7137" t="n">
        <v>46</v>
      </c>
      <c r="F7137" s="9" t="n">
        <v>87.3</v>
      </c>
    </row>
    <row r="7138">
      <c r="A7138" t="n">
        <v>559991</v>
      </c>
      <c r="B7138" s="12" t="n">
        <v>40738</v>
      </c>
      <c r="C7138" t="n">
        <v>14527</v>
      </c>
      <c r="D7138" t="n">
        <v>20</v>
      </c>
      <c r="E7138" t="n">
        <v>27</v>
      </c>
      <c r="F7138" s="9" t="n">
        <v>139.95</v>
      </c>
    </row>
    <row r="7139">
      <c r="A7139" t="n">
        <v>559993</v>
      </c>
      <c r="B7139" s="12" t="n">
        <v>40738</v>
      </c>
      <c r="C7139" t="n">
        <v>14716</v>
      </c>
      <c r="D7139" t="n">
        <v>22</v>
      </c>
      <c r="E7139" t="n">
        <v>319</v>
      </c>
      <c r="F7139" s="9" t="n">
        <v>181.72</v>
      </c>
    </row>
    <row r="7140">
      <c r="A7140" t="n">
        <v>560010</v>
      </c>
      <c r="B7140" s="12" t="n">
        <v>40738</v>
      </c>
      <c r="C7140" t="n">
        <v>13178</v>
      </c>
      <c r="D7140" t="n">
        <v>19</v>
      </c>
      <c r="E7140" t="n">
        <v>276</v>
      </c>
      <c r="F7140" s="9" t="n">
        <v>285</v>
      </c>
    </row>
    <row r="7141">
      <c r="A7141" t="n">
        <v>560018</v>
      </c>
      <c r="B7141" s="12" t="n">
        <v>40738</v>
      </c>
      <c r="C7141" t="n">
        <v>15987</v>
      </c>
      <c r="D7141" t="n">
        <v>59</v>
      </c>
      <c r="E7141" t="n">
        <v>174</v>
      </c>
      <c r="F7141" s="9" t="n">
        <v>274.5</v>
      </c>
    </row>
    <row r="7142">
      <c r="A7142" t="n">
        <v>560024</v>
      </c>
      <c r="B7142" s="12" t="n">
        <v>40738</v>
      </c>
      <c r="C7142" t="n">
        <v>15005</v>
      </c>
      <c r="D7142" t="n">
        <v>40</v>
      </c>
      <c r="E7142" t="n">
        <v>169</v>
      </c>
      <c r="F7142" s="9" t="n">
        <v>244.87</v>
      </c>
    </row>
    <row r="7143">
      <c r="A7143" t="n">
        <v>560025</v>
      </c>
      <c r="B7143" s="12" t="n">
        <v>40738</v>
      </c>
      <c r="C7143" t="n">
        <v>18283</v>
      </c>
      <c r="D7143" t="n">
        <v>54</v>
      </c>
      <c r="E7143" t="n">
        <v>98</v>
      </c>
      <c r="F7143" s="9" t="n">
        <v>137.39</v>
      </c>
    </row>
    <row r="7144">
      <c r="A7144" t="n">
        <v>560026</v>
      </c>
      <c r="B7144" s="12" t="n">
        <v>40738</v>
      </c>
      <c r="C7144" t="n">
        <v>16928</v>
      </c>
      <c r="D7144" t="n">
        <v>11</v>
      </c>
      <c r="E7144" t="n">
        <v>91</v>
      </c>
      <c r="F7144" s="9" t="n">
        <v>116.55</v>
      </c>
    </row>
    <row r="7145">
      <c r="A7145" t="n">
        <v>560032</v>
      </c>
      <c r="B7145" s="12" t="n">
        <v>40738</v>
      </c>
      <c r="C7145" t="n">
        <v>18283</v>
      </c>
      <c r="D7145" t="n">
        <v>1</v>
      </c>
      <c r="E7145" t="n">
        <v>2</v>
      </c>
      <c r="F7145" s="9" t="n">
        <v>2.5</v>
      </c>
    </row>
    <row r="7146">
      <c r="A7146" t="n">
        <v>560034</v>
      </c>
      <c r="B7146" s="12" t="n">
        <v>40738</v>
      </c>
      <c r="C7146" t="n">
        <v>13933</v>
      </c>
      <c r="D7146" t="n">
        <v>14</v>
      </c>
      <c r="E7146" t="n">
        <v>113</v>
      </c>
      <c r="F7146" s="9" t="n">
        <v>300.99</v>
      </c>
    </row>
    <row r="7147">
      <c r="A7147" t="n">
        <v>560035</v>
      </c>
      <c r="B7147" s="12" t="n">
        <v>40738</v>
      </c>
      <c r="C7147" t="n">
        <v>17706</v>
      </c>
      <c r="D7147" t="n">
        <v>72</v>
      </c>
      <c r="E7147" t="n">
        <v>865</v>
      </c>
      <c r="F7147" s="9" t="n">
        <v>2204.36</v>
      </c>
    </row>
    <row r="7148">
      <c r="A7148" t="n">
        <v>560042</v>
      </c>
      <c r="B7148" s="12" t="n">
        <v>40738</v>
      </c>
      <c r="C7148" t="n">
        <v>17068</v>
      </c>
      <c r="D7148" t="n">
        <v>11</v>
      </c>
      <c r="E7148" t="n">
        <v>88</v>
      </c>
      <c r="F7148" s="9" t="n">
        <v>170.45</v>
      </c>
    </row>
    <row r="7149">
      <c r="A7149" t="n">
        <v>560047</v>
      </c>
      <c r="B7149" s="12" t="n">
        <v>40738</v>
      </c>
      <c r="C7149" t="n">
        <v>17259</v>
      </c>
      <c r="D7149" t="n">
        <v>34</v>
      </c>
      <c r="E7149" t="n">
        <v>132</v>
      </c>
      <c r="F7149" s="9" t="n">
        <v>213.28</v>
      </c>
    </row>
    <row r="7150">
      <c r="A7150" t="n">
        <v>560048</v>
      </c>
      <c r="B7150" s="12" t="n">
        <v>40738</v>
      </c>
      <c r="C7150" t="n">
        <v>13515</v>
      </c>
      <c r="D7150" t="n">
        <v>9</v>
      </c>
      <c r="E7150" t="n">
        <v>127</v>
      </c>
      <c r="F7150" s="9" t="n">
        <v>132.16</v>
      </c>
    </row>
    <row r="7151">
      <c r="A7151" t="n">
        <v>560049</v>
      </c>
      <c r="B7151" s="12" t="n">
        <v>40738</v>
      </c>
      <c r="C7151" t="n">
        <v>14857</v>
      </c>
      <c r="D7151" t="n">
        <v>29</v>
      </c>
      <c r="E7151" t="n">
        <v>188</v>
      </c>
      <c r="F7151" s="9" t="n">
        <v>522.52</v>
      </c>
    </row>
    <row r="7152">
      <c r="A7152" t="n">
        <v>560051</v>
      </c>
      <c r="B7152" s="12" t="n">
        <v>40738</v>
      </c>
      <c r="C7152" t="n">
        <v>15306</v>
      </c>
      <c r="D7152" t="n">
        <v>17</v>
      </c>
      <c r="E7152" t="n">
        <v>278</v>
      </c>
      <c r="F7152" s="9" t="n">
        <v>344.62</v>
      </c>
    </row>
    <row r="7153">
      <c r="A7153" t="n">
        <v>560052</v>
      </c>
      <c r="B7153" s="12" t="n">
        <v>40738</v>
      </c>
      <c r="C7153" t="n">
        <v>15187</v>
      </c>
      <c r="D7153" t="n">
        <v>16</v>
      </c>
      <c r="E7153" t="n">
        <v>248</v>
      </c>
      <c r="F7153" s="9" t="n">
        <v>413.64</v>
      </c>
    </row>
    <row r="7154">
      <c r="A7154" t="n">
        <v>560053</v>
      </c>
      <c r="B7154" s="12" t="n">
        <v>40738</v>
      </c>
      <c r="C7154" t="n">
        <v>17612</v>
      </c>
      <c r="D7154" t="n">
        <v>13</v>
      </c>
      <c r="E7154" t="n">
        <v>261</v>
      </c>
      <c r="F7154" s="9" t="n">
        <v>366.31</v>
      </c>
    </row>
    <row r="7155">
      <c r="A7155" t="n">
        <v>560078</v>
      </c>
      <c r="B7155" s="12" t="n">
        <v>40738</v>
      </c>
      <c r="C7155" t="n">
        <v>16040</v>
      </c>
      <c r="D7155" t="n">
        <v>24</v>
      </c>
      <c r="E7155" t="n">
        <v>224</v>
      </c>
      <c r="F7155" s="9" t="n">
        <v>453.75</v>
      </c>
    </row>
    <row r="7156">
      <c r="A7156" t="n">
        <v>560079</v>
      </c>
      <c r="B7156" s="12" t="n">
        <v>40738</v>
      </c>
      <c r="C7156" t="n">
        <v>15521</v>
      </c>
      <c r="D7156" t="n">
        <v>26</v>
      </c>
      <c r="E7156" t="n">
        <v>465</v>
      </c>
      <c r="F7156" s="9" t="n">
        <v>449.2</v>
      </c>
    </row>
    <row r="7157">
      <c r="A7157" t="n">
        <v>560080</v>
      </c>
      <c r="B7157" s="12" t="n">
        <v>40738</v>
      </c>
      <c r="C7157" t="n">
        <v>17450</v>
      </c>
      <c r="D7157" t="n">
        <v>10</v>
      </c>
      <c r="E7157" t="n">
        <v>1632</v>
      </c>
      <c r="F7157" s="9" t="n">
        <v>3279.36</v>
      </c>
    </row>
    <row r="7158">
      <c r="A7158" t="n">
        <v>560086</v>
      </c>
      <c r="B7158" s="12" t="n">
        <v>40738</v>
      </c>
      <c r="C7158" t="n">
        <v>15839</v>
      </c>
      <c r="D7158" t="n">
        <v>20</v>
      </c>
      <c r="E7158" t="n">
        <v>234</v>
      </c>
      <c r="F7158" s="9" t="n">
        <v>299.18</v>
      </c>
    </row>
    <row r="7159">
      <c r="A7159" t="n">
        <v>560087</v>
      </c>
      <c r="B7159" s="12" t="n">
        <v>40738</v>
      </c>
      <c r="C7159" t="n">
        <v>18172</v>
      </c>
      <c r="D7159" t="n">
        <v>1</v>
      </c>
      <c r="E7159" t="n">
        <v>128</v>
      </c>
      <c r="F7159" s="9" t="n">
        <v>326.4</v>
      </c>
    </row>
    <row r="7160">
      <c r="A7160" t="n">
        <v>560088</v>
      </c>
      <c r="B7160" s="12" t="n">
        <v>40738</v>
      </c>
      <c r="C7160" t="n">
        <v>15114</v>
      </c>
      <c r="D7160" t="n">
        <v>10</v>
      </c>
      <c r="E7160" t="n">
        <v>244</v>
      </c>
      <c r="F7160" s="9" t="n">
        <v>135.62</v>
      </c>
    </row>
    <row r="7161">
      <c r="A7161" t="n">
        <v>560089</v>
      </c>
      <c r="B7161" s="12" t="n">
        <v>40738</v>
      </c>
      <c r="C7161" t="n">
        <v>12748</v>
      </c>
      <c r="D7161" t="n">
        <v>13</v>
      </c>
      <c r="E7161" t="n">
        <v>32</v>
      </c>
      <c r="F7161" s="9" t="n">
        <v>82.53</v>
      </c>
    </row>
    <row r="7162">
      <c r="A7162" t="n">
        <v>560093</v>
      </c>
      <c r="B7162" s="12" t="n">
        <v>40738</v>
      </c>
      <c r="C7162" t="n">
        <v>14461</v>
      </c>
      <c r="D7162" t="n">
        <v>14</v>
      </c>
      <c r="E7162" t="n">
        <v>163</v>
      </c>
      <c r="F7162" s="9" t="n">
        <v>356.84</v>
      </c>
    </row>
    <row r="7163">
      <c r="A7163" t="n">
        <v>560094</v>
      </c>
      <c r="B7163" s="12" t="n">
        <v>40738</v>
      </c>
      <c r="C7163" t="n">
        <v>18109</v>
      </c>
      <c r="D7163" t="n">
        <v>16</v>
      </c>
      <c r="E7163" t="n">
        <v>490</v>
      </c>
      <c r="F7163" s="9" t="n">
        <v>408.22</v>
      </c>
    </row>
    <row r="7164">
      <c r="A7164" t="n">
        <v>560095</v>
      </c>
      <c r="B7164" s="12" t="n">
        <v>40738</v>
      </c>
      <c r="C7164" t="n">
        <v>17848</v>
      </c>
      <c r="D7164" t="n">
        <v>5</v>
      </c>
      <c r="E7164" t="n">
        <v>6</v>
      </c>
      <c r="F7164" s="9" t="n">
        <v>30.5</v>
      </c>
    </row>
    <row r="7165">
      <c r="A7165" t="n">
        <v>560096</v>
      </c>
      <c r="B7165" s="12" t="n">
        <v>40738</v>
      </c>
      <c r="C7165" t="n">
        <v>13538</v>
      </c>
      <c r="D7165" t="n">
        <v>3</v>
      </c>
      <c r="E7165" t="n">
        <v>12</v>
      </c>
      <c r="F7165" s="9" t="n">
        <v>95.40000000000001</v>
      </c>
    </row>
    <row r="7166">
      <c r="A7166" t="n">
        <v>560097</v>
      </c>
      <c r="B7166" s="12" t="n">
        <v>40738</v>
      </c>
      <c r="C7166" t="n">
        <v>13050</v>
      </c>
      <c r="D7166" t="n">
        <v>20</v>
      </c>
      <c r="E7166" t="n">
        <v>256</v>
      </c>
      <c r="F7166" s="9" t="n">
        <v>339.38</v>
      </c>
    </row>
    <row r="7167">
      <c r="A7167" t="n">
        <v>560098</v>
      </c>
      <c r="B7167" s="12" t="n">
        <v>40738</v>
      </c>
      <c r="C7167" t="n">
        <v>16907</v>
      </c>
      <c r="D7167" t="n">
        <v>20</v>
      </c>
      <c r="E7167" t="n">
        <v>50</v>
      </c>
      <c r="F7167" s="9" t="n">
        <v>127.88</v>
      </c>
    </row>
    <row r="7168">
      <c r="A7168" t="n">
        <v>560101</v>
      </c>
      <c r="B7168" s="12" t="n">
        <v>40738</v>
      </c>
      <c r="C7168" t="n">
        <v>14891</v>
      </c>
      <c r="D7168" t="n">
        <v>6</v>
      </c>
      <c r="E7168" t="n">
        <v>71</v>
      </c>
      <c r="F7168" s="9" t="n">
        <v>105</v>
      </c>
    </row>
    <row r="7169">
      <c r="A7169" t="n">
        <v>560102</v>
      </c>
      <c r="B7169" s="12" t="n">
        <v>40738</v>
      </c>
      <c r="C7169" t="n">
        <v>13994</v>
      </c>
      <c r="D7169" t="n">
        <v>17</v>
      </c>
      <c r="E7169" t="n">
        <v>96</v>
      </c>
      <c r="F7169" s="9" t="n">
        <v>288.57</v>
      </c>
    </row>
    <row r="7170">
      <c r="A7170" t="n">
        <v>560103</v>
      </c>
      <c r="B7170" s="12" t="n">
        <v>40738</v>
      </c>
      <c r="C7170" t="n">
        <v>17837</v>
      </c>
      <c r="D7170" t="n">
        <v>13</v>
      </c>
      <c r="E7170" t="n">
        <v>47</v>
      </c>
      <c r="F7170" s="9" t="n">
        <v>130.26</v>
      </c>
    </row>
    <row r="7171">
      <c r="A7171" t="n">
        <v>560104</v>
      </c>
      <c r="B7171" s="12" t="n">
        <v>40738</v>
      </c>
      <c r="C7171" t="n">
        <v>17921</v>
      </c>
      <c r="D7171" t="n">
        <v>33</v>
      </c>
      <c r="E7171" t="n">
        <v>84</v>
      </c>
      <c r="F7171" s="9" t="n">
        <v>155.51</v>
      </c>
    </row>
    <row r="7172">
      <c r="A7172" t="n">
        <v>560105</v>
      </c>
      <c r="B7172" s="12" t="n">
        <v>40738</v>
      </c>
      <c r="C7172" t="n">
        <v>16794</v>
      </c>
      <c r="D7172" t="n">
        <v>51</v>
      </c>
      <c r="E7172" t="n">
        <v>263</v>
      </c>
      <c r="F7172" s="9" t="n">
        <v>222.13</v>
      </c>
    </row>
    <row r="7173">
      <c r="A7173" t="n">
        <v>560106</v>
      </c>
      <c r="B7173" s="12" t="n">
        <v>40738</v>
      </c>
      <c r="C7173" t="n">
        <v>17554</v>
      </c>
      <c r="D7173" t="n">
        <v>50</v>
      </c>
      <c r="E7173" t="n">
        <v>747</v>
      </c>
      <c r="F7173" s="9" t="n">
        <v>772.4299999999999</v>
      </c>
    </row>
    <row r="7174">
      <c r="A7174" t="n">
        <v>560107</v>
      </c>
      <c r="B7174" s="12" t="n">
        <v>40739</v>
      </c>
      <c r="C7174" t="n">
        <v>12928</v>
      </c>
      <c r="D7174" t="n">
        <v>16</v>
      </c>
      <c r="E7174" t="n">
        <v>204</v>
      </c>
      <c r="F7174" s="9" t="n">
        <v>356.1</v>
      </c>
    </row>
    <row r="7175">
      <c r="A7175" t="n">
        <v>560108</v>
      </c>
      <c r="B7175" s="12" t="n">
        <v>40739</v>
      </c>
      <c r="C7175" t="n">
        <v>16979</v>
      </c>
      <c r="D7175" t="n">
        <v>8</v>
      </c>
      <c r="E7175" t="n">
        <v>42</v>
      </c>
      <c r="F7175" s="9" t="n">
        <v>208.5</v>
      </c>
    </row>
    <row r="7176">
      <c r="A7176" t="n">
        <v>560109</v>
      </c>
      <c r="B7176" s="12" t="n">
        <v>40739</v>
      </c>
      <c r="C7176" t="n">
        <v>13491</v>
      </c>
      <c r="D7176" t="n">
        <v>6</v>
      </c>
      <c r="E7176" t="n">
        <v>54</v>
      </c>
      <c r="F7176" s="9" t="n">
        <v>56.82</v>
      </c>
    </row>
    <row r="7177">
      <c r="A7177" t="n">
        <v>560115</v>
      </c>
      <c r="B7177" s="12" t="n">
        <v>40739</v>
      </c>
      <c r="C7177" t="n">
        <v>17841</v>
      </c>
      <c r="D7177" t="n">
        <v>31</v>
      </c>
      <c r="E7177" t="n">
        <v>72</v>
      </c>
      <c r="F7177" s="9" t="n">
        <v>180.8</v>
      </c>
    </row>
    <row r="7178">
      <c r="A7178" t="n">
        <v>560118</v>
      </c>
      <c r="B7178" s="12" t="n">
        <v>40739</v>
      </c>
      <c r="C7178" t="n">
        <v>16818</v>
      </c>
      <c r="D7178" t="n">
        <v>21</v>
      </c>
      <c r="E7178" t="n">
        <v>246</v>
      </c>
      <c r="F7178" s="9" t="n">
        <v>418.96</v>
      </c>
    </row>
    <row r="7179">
      <c r="A7179" t="n">
        <v>560120</v>
      </c>
      <c r="B7179" s="12" t="n">
        <v>40739</v>
      </c>
      <c r="C7179" t="n">
        <v>14907</v>
      </c>
      <c r="D7179" t="n">
        <v>45</v>
      </c>
      <c r="E7179" t="n">
        <v>569</v>
      </c>
      <c r="F7179" s="9" t="n">
        <v>971.13</v>
      </c>
    </row>
    <row r="7180">
      <c r="A7180" t="n">
        <v>560122</v>
      </c>
      <c r="B7180" s="12" t="n">
        <v>40739</v>
      </c>
      <c r="C7180" t="n">
        <v>14332</v>
      </c>
      <c r="D7180" t="n">
        <v>2</v>
      </c>
      <c r="E7180" t="n">
        <v>48</v>
      </c>
      <c r="F7180" s="9" t="n">
        <v>119.04</v>
      </c>
    </row>
    <row r="7181">
      <c r="A7181" t="n">
        <v>560125</v>
      </c>
      <c r="B7181" s="12" t="n">
        <v>40739</v>
      </c>
      <c r="C7181" t="n">
        <v>18118</v>
      </c>
      <c r="D7181" t="n">
        <v>53</v>
      </c>
      <c r="E7181" t="n">
        <v>63</v>
      </c>
      <c r="F7181" s="9" t="n">
        <v>136.68</v>
      </c>
    </row>
    <row r="7182">
      <c r="A7182" t="n">
        <v>560145</v>
      </c>
      <c r="B7182" s="12" t="n">
        <v>40739</v>
      </c>
      <c r="C7182" t="n">
        <v>13381</v>
      </c>
      <c r="D7182" t="n">
        <v>34</v>
      </c>
      <c r="E7182" t="n">
        <v>332</v>
      </c>
      <c r="F7182" s="9" t="n">
        <v>709.74</v>
      </c>
    </row>
    <row r="7183">
      <c r="A7183" t="n">
        <v>560180</v>
      </c>
      <c r="B7183" s="12" t="n">
        <v>40739</v>
      </c>
      <c r="C7183" t="n">
        <v>14640</v>
      </c>
      <c r="D7183" t="n">
        <v>6</v>
      </c>
      <c r="E7183" t="n">
        <v>57</v>
      </c>
      <c r="F7183" s="9" t="n">
        <v>185.07</v>
      </c>
    </row>
    <row r="7184">
      <c r="A7184" t="n">
        <v>560181</v>
      </c>
      <c r="B7184" s="12" t="n">
        <v>40739</v>
      </c>
      <c r="C7184" t="n">
        <v>16621</v>
      </c>
      <c r="D7184" t="n">
        <v>5</v>
      </c>
      <c r="E7184" t="n">
        <v>45</v>
      </c>
      <c r="F7184" s="9" t="n">
        <v>118.71</v>
      </c>
    </row>
    <row r="7185">
      <c r="A7185" t="n">
        <v>560182</v>
      </c>
      <c r="B7185" s="12" t="n">
        <v>40739</v>
      </c>
      <c r="C7185" t="n">
        <v>12971</v>
      </c>
      <c r="D7185" t="n">
        <v>3</v>
      </c>
      <c r="E7185" t="n">
        <v>203</v>
      </c>
      <c r="F7185" s="9" t="n">
        <v>254.35</v>
      </c>
    </row>
    <row r="7186">
      <c r="A7186" t="n">
        <v>560183</v>
      </c>
      <c r="B7186" s="12" t="n">
        <v>40739</v>
      </c>
      <c r="C7186" t="n">
        <v>12971</v>
      </c>
      <c r="D7186" t="n">
        <v>3</v>
      </c>
      <c r="E7186" t="n">
        <v>132</v>
      </c>
      <c r="F7186" s="9" t="n">
        <v>105.6</v>
      </c>
    </row>
    <row r="7187">
      <c r="A7187" t="n">
        <v>560184</v>
      </c>
      <c r="B7187" s="12" t="n">
        <v>40739</v>
      </c>
      <c r="C7187" t="n">
        <v>12971</v>
      </c>
      <c r="D7187" t="n">
        <v>4</v>
      </c>
      <c r="E7187" t="n">
        <v>54</v>
      </c>
      <c r="F7187" s="9" t="n">
        <v>52.98</v>
      </c>
    </row>
    <row r="7188">
      <c r="A7188" t="n">
        <v>560185</v>
      </c>
      <c r="B7188" s="12" t="n">
        <v>40739</v>
      </c>
      <c r="C7188" t="n">
        <v>14676</v>
      </c>
      <c r="D7188" t="n">
        <v>11</v>
      </c>
      <c r="E7188" t="n">
        <v>744</v>
      </c>
      <c r="F7188" s="9" t="n">
        <v>542.4</v>
      </c>
    </row>
    <row r="7189">
      <c r="A7189" t="n">
        <v>560186</v>
      </c>
      <c r="B7189" s="12" t="n">
        <v>40739</v>
      </c>
      <c r="C7189" t="n">
        <v>17266</v>
      </c>
      <c r="D7189" t="n">
        <v>17</v>
      </c>
      <c r="E7189" t="n">
        <v>27</v>
      </c>
      <c r="F7189" s="9" t="n">
        <v>113.06</v>
      </c>
    </row>
    <row r="7190">
      <c r="A7190" t="n">
        <v>560188</v>
      </c>
      <c r="B7190" s="12" t="n">
        <v>40739</v>
      </c>
      <c r="C7190" t="n">
        <v>18229</v>
      </c>
      <c r="D7190" t="n">
        <v>9</v>
      </c>
      <c r="E7190" t="n">
        <v>144</v>
      </c>
      <c r="F7190" s="9" t="n">
        <v>322.2</v>
      </c>
    </row>
    <row r="7191">
      <c r="A7191" t="n">
        <v>560190</v>
      </c>
      <c r="B7191" s="12" t="n">
        <v>40739</v>
      </c>
      <c r="C7191" t="n">
        <v>15737</v>
      </c>
      <c r="D7191" t="n">
        <v>10</v>
      </c>
      <c r="E7191" t="n">
        <v>74</v>
      </c>
      <c r="F7191" s="9" t="n">
        <v>168.2</v>
      </c>
    </row>
    <row r="7192">
      <c r="A7192" t="n">
        <v>560191</v>
      </c>
      <c r="B7192" s="12" t="n">
        <v>40739</v>
      </c>
      <c r="C7192" t="n">
        <v>16203</v>
      </c>
      <c r="D7192" t="n">
        <v>4</v>
      </c>
      <c r="E7192" t="n">
        <v>16</v>
      </c>
      <c r="F7192" s="9" t="n">
        <v>60</v>
      </c>
    </row>
    <row r="7193">
      <c r="A7193" t="n">
        <v>560199</v>
      </c>
      <c r="B7193" s="12" t="n">
        <v>40739</v>
      </c>
      <c r="C7193" t="n">
        <v>17948</v>
      </c>
      <c r="D7193" t="n">
        <v>1</v>
      </c>
      <c r="E7193" t="n">
        <v>144</v>
      </c>
      <c r="F7193" s="9" t="n">
        <v>358.56</v>
      </c>
    </row>
    <row r="7194">
      <c r="A7194" t="n">
        <v>560200</v>
      </c>
      <c r="B7194" s="12" t="n">
        <v>40739</v>
      </c>
      <c r="C7194" t="n">
        <v>13184</v>
      </c>
      <c r="D7194" t="n">
        <v>1</v>
      </c>
      <c r="E7194" t="n">
        <v>24</v>
      </c>
      <c r="F7194" s="9" t="n">
        <v>30</v>
      </c>
    </row>
    <row r="7195">
      <c r="A7195" t="n">
        <v>560201</v>
      </c>
      <c r="B7195" s="12" t="n">
        <v>40739</v>
      </c>
      <c r="C7195" t="n">
        <v>17061</v>
      </c>
      <c r="D7195" t="n">
        <v>4</v>
      </c>
      <c r="E7195" t="n">
        <v>86</v>
      </c>
      <c r="F7195" s="9" t="n">
        <v>329.3</v>
      </c>
    </row>
    <row r="7196">
      <c r="A7196" t="n">
        <v>560203</v>
      </c>
      <c r="B7196" s="12" t="n">
        <v>40739</v>
      </c>
      <c r="C7196" t="n">
        <v>15311</v>
      </c>
      <c r="D7196" t="n">
        <v>24</v>
      </c>
      <c r="E7196" t="n">
        <v>285</v>
      </c>
      <c r="F7196" s="9" t="n">
        <v>471.56</v>
      </c>
    </row>
    <row r="7197">
      <c r="A7197" t="n">
        <v>560204</v>
      </c>
      <c r="B7197" s="12" t="n">
        <v>40739</v>
      </c>
      <c r="C7197" t="n">
        <v>12971</v>
      </c>
      <c r="D7197" t="n">
        <v>3</v>
      </c>
      <c r="E7197" t="n">
        <v>36</v>
      </c>
      <c r="F7197" s="9" t="n">
        <v>154.2</v>
      </c>
    </row>
    <row r="7198">
      <c r="A7198" t="n">
        <v>560205</v>
      </c>
      <c r="B7198" s="12" t="n">
        <v>40739</v>
      </c>
      <c r="C7198" t="n">
        <v>17068</v>
      </c>
      <c r="D7198" t="n">
        <v>1</v>
      </c>
      <c r="E7198" t="n">
        <v>10</v>
      </c>
      <c r="F7198" s="9" t="n">
        <v>16.5</v>
      </c>
    </row>
    <row r="7199">
      <c r="A7199" t="n">
        <v>560207</v>
      </c>
      <c r="B7199" s="12" t="n">
        <v>40739</v>
      </c>
      <c r="C7199" t="n">
        <v>15301</v>
      </c>
      <c r="D7199" t="n">
        <v>19</v>
      </c>
      <c r="E7199" t="n">
        <v>123</v>
      </c>
      <c r="F7199" s="9" t="n">
        <v>410.85</v>
      </c>
    </row>
    <row r="7200">
      <c r="A7200" t="n">
        <v>560209</v>
      </c>
      <c r="B7200" s="12" t="n">
        <v>40739</v>
      </c>
      <c r="C7200" t="n">
        <v>15004</v>
      </c>
      <c r="D7200" t="n">
        <v>153</v>
      </c>
      <c r="E7200" t="n">
        <v>622</v>
      </c>
      <c r="F7200" s="9" t="n">
        <v>1220.38</v>
      </c>
    </row>
    <row r="7201">
      <c r="A7201" t="n">
        <v>560210</v>
      </c>
      <c r="B7201" s="12" t="n">
        <v>40739</v>
      </c>
      <c r="C7201" t="n">
        <v>14958</v>
      </c>
      <c r="D7201" t="n">
        <v>8</v>
      </c>
      <c r="E7201" t="n">
        <v>20</v>
      </c>
      <c r="F7201" s="9" t="n">
        <v>107.4</v>
      </c>
    </row>
    <row r="7202">
      <c r="A7202" t="n">
        <v>560212</v>
      </c>
      <c r="B7202" s="12" t="n">
        <v>40739</v>
      </c>
      <c r="C7202" t="n">
        <v>14722</v>
      </c>
      <c r="D7202" t="n">
        <v>28</v>
      </c>
      <c r="E7202" t="n">
        <v>118</v>
      </c>
      <c r="F7202" s="9" t="n">
        <v>180.42</v>
      </c>
    </row>
    <row r="7203">
      <c r="A7203" t="n">
        <v>560222</v>
      </c>
      <c r="B7203" s="12" t="n">
        <v>40739</v>
      </c>
      <c r="C7203" t="n">
        <v>14293</v>
      </c>
      <c r="D7203" t="n">
        <v>18</v>
      </c>
      <c r="E7203" t="n">
        <v>165</v>
      </c>
      <c r="F7203" s="9" t="n">
        <v>231.39</v>
      </c>
    </row>
    <row r="7204">
      <c r="A7204" t="n">
        <v>560223</v>
      </c>
      <c r="B7204" s="12" t="n">
        <v>40739</v>
      </c>
      <c r="C7204" t="n">
        <v>16904</v>
      </c>
      <c r="D7204" t="n">
        <v>30</v>
      </c>
      <c r="E7204" t="n">
        <v>69</v>
      </c>
      <c r="F7204" s="9" t="n">
        <v>180.89</v>
      </c>
    </row>
    <row r="7205">
      <c r="A7205" t="n">
        <v>560224</v>
      </c>
      <c r="B7205" s="12" t="n">
        <v>40739</v>
      </c>
      <c r="C7205" t="n">
        <v>14572</v>
      </c>
      <c r="D7205" t="n">
        <v>45</v>
      </c>
      <c r="E7205" t="n">
        <v>248</v>
      </c>
      <c r="F7205" s="9" t="n">
        <v>400.76</v>
      </c>
    </row>
    <row r="7206">
      <c r="A7206" t="n">
        <v>560228</v>
      </c>
      <c r="B7206" s="12" t="n">
        <v>40739</v>
      </c>
      <c r="C7206" t="n">
        <v>17750</v>
      </c>
      <c r="D7206" t="n">
        <v>31</v>
      </c>
      <c r="E7206" t="n">
        <v>715</v>
      </c>
      <c r="F7206" s="9" t="n">
        <v>297.11</v>
      </c>
    </row>
    <row r="7207">
      <c r="A7207" t="n">
        <v>560229</v>
      </c>
      <c r="B7207" s="12" t="n">
        <v>40741</v>
      </c>
      <c r="C7207" t="n">
        <v>14013</v>
      </c>
      <c r="D7207" t="n">
        <v>11</v>
      </c>
      <c r="E7207" t="n">
        <v>114</v>
      </c>
      <c r="F7207" s="9" t="n">
        <v>155.3</v>
      </c>
    </row>
    <row r="7208">
      <c r="A7208" t="n">
        <v>560231</v>
      </c>
      <c r="B7208" s="12" t="n">
        <v>40741</v>
      </c>
      <c r="C7208" t="n">
        <v>13305</v>
      </c>
      <c r="D7208" t="n">
        <v>9</v>
      </c>
      <c r="E7208" t="n">
        <v>133</v>
      </c>
      <c r="F7208" s="9" t="n">
        <v>250.95</v>
      </c>
    </row>
    <row r="7209">
      <c r="A7209" t="n">
        <v>560232</v>
      </c>
      <c r="B7209" s="12" t="n">
        <v>40741</v>
      </c>
      <c r="C7209" t="n">
        <v>14810</v>
      </c>
      <c r="D7209" t="n">
        <v>22</v>
      </c>
      <c r="E7209" t="n">
        <v>114</v>
      </c>
      <c r="F7209" s="9" t="n">
        <v>238.4</v>
      </c>
    </row>
    <row r="7210">
      <c r="A7210" t="n">
        <v>560233</v>
      </c>
      <c r="B7210" s="12" t="n">
        <v>40741</v>
      </c>
      <c r="C7210" t="n">
        <v>16813</v>
      </c>
      <c r="D7210" t="n">
        <v>47</v>
      </c>
      <c r="E7210" t="n">
        <v>475</v>
      </c>
      <c r="F7210" s="9" t="n">
        <v>245.44</v>
      </c>
    </row>
    <row r="7211">
      <c r="A7211" t="n">
        <v>560234</v>
      </c>
      <c r="B7211" s="12" t="n">
        <v>40741</v>
      </c>
      <c r="C7211" t="n">
        <v>16180</v>
      </c>
      <c r="D7211" t="n">
        <v>24</v>
      </c>
      <c r="E7211" t="n">
        <v>1104</v>
      </c>
      <c r="F7211" s="9" t="n">
        <v>1885.1</v>
      </c>
    </row>
    <row r="7212">
      <c r="A7212" t="n">
        <v>560235</v>
      </c>
      <c r="B7212" s="12" t="n">
        <v>40741</v>
      </c>
      <c r="C7212" t="n">
        <v>14060</v>
      </c>
      <c r="D7212" t="n">
        <v>9</v>
      </c>
      <c r="E7212" t="n">
        <v>118</v>
      </c>
      <c r="F7212" s="9" t="n">
        <v>189.58</v>
      </c>
    </row>
    <row r="7213">
      <c r="A7213" t="n">
        <v>560236</v>
      </c>
      <c r="B7213" s="12" t="n">
        <v>40741</v>
      </c>
      <c r="C7213" t="n">
        <v>15206</v>
      </c>
      <c r="D7213" t="n">
        <v>2</v>
      </c>
      <c r="E7213" t="n">
        <v>12</v>
      </c>
      <c r="F7213" s="9" t="n">
        <v>35.4</v>
      </c>
    </row>
    <row r="7214">
      <c r="A7214" t="n">
        <v>560237</v>
      </c>
      <c r="B7214" s="12" t="n">
        <v>40741</v>
      </c>
      <c r="C7214" t="n">
        <v>15281</v>
      </c>
      <c r="D7214" t="n">
        <v>3</v>
      </c>
      <c r="E7214" t="n">
        <v>13</v>
      </c>
      <c r="F7214" s="9" t="n">
        <v>49.55</v>
      </c>
    </row>
    <row r="7215">
      <c r="A7215" t="n">
        <v>560238</v>
      </c>
      <c r="B7215" s="12" t="n">
        <v>40741</v>
      </c>
      <c r="C7215" t="n">
        <v>17725</v>
      </c>
      <c r="D7215" t="n">
        <v>18</v>
      </c>
      <c r="E7215" t="n">
        <v>208</v>
      </c>
      <c r="F7215" s="9" t="n">
        <v>307.5</v>
      </c>
    </row>
    <row r="7216">
      <c r="A7216" t="n">
        <v>560239</v>
      </c>
      <c r="B7216" s="12" t="n">
        <v>40741</v>
      </c>
      <c r="C7216" t="n">
        <v>13507</v>
      </c>
      <c r="D7216" t="n">
        <v>82</v>
      </c>
      <c r="E7216" t="n">
        <v>751</v>
      </c>
      <c r="F7216" s="9" t="n">
        <v>1242.38</v>
      </c>
    </row>
    <row r="7217">
      <c r="A7217" t="n">
        <v>560240</v>
      </c>
      <c r="B7217" s="12" t="n">
        <v>40741</v>
      </c>
      <c r="C7217" t="n">
        <v>15716</v>
      </c>
      <c r="D7217" t="n">
        <v>25</v>
      </c>
      <c r="E7217" t="n">
        <v>96</v>
      </c>
      <c r="F7217" s="9" t="n">
        <v>216.37</v>
      </c>
    </row>
    <row r="7218">
      <c r="A7218" t="n">
        <v>560241</v>
      </c>
      <c r="B7218" s="12" t="n">
        <v>40741</v>
      </c>
      <c r="C7218" t="n">
        <v>13967</v>
      </c>
      <c r="D7218" t="n">
        <v>2</v>
      </c>
      <c r="E7218" t="n">
        <v>42</v>
      </c>
      <c r="F7218" s="9" t="n">
        <v>80.7</v>
      </c>
    </row>
    <row r="7219">
      <c r="A7219" t="n">
        <v>560244</v>
      </c>
      <c r="B7219" s="12" t="n">
        <v>40741</v>
      </c>
      <c r="C7219" t="n">
        <v>16931</v>
      </c>
      <c r="D7219" t="n">
        <v>55</v>
      </c>
      <c r="E7219" t="n">
        <v>240</v>
      </c>
      <c r="F7219" s="9" t="n">
        <v>266.81</v>
      </c>
    </row>
    <row r="7220">
      <c r="A7220" t="n">
        <v>560246</v>
      </c>
      <c r="B7220" s="12" t="n">
        <v>40741</v>
      </c>
      <c r="C7220" t="n">
        <v>14292</v>
      </c>
      <c r="D7220" t="n">
        <v>15</v>
      </c>
      <c r="E7220" t="n">
        <v>328</v>
      </c>
      <c r="F7220" s="9" t="n">
        <v>1353.1</v>
      </c>
    </row>
    <row r="7221">
      <c r="A7221" t="n">
        <v>560247</v>
      </c>
      <c r="B7221" s="12" t="n">
        <v>40741</v>
      </c>
      <c r="C7221" t="n">
        <v>14292</v>
      </c>
      <c r="D7221" t="n">
        <v>5</v>
      </c>
      <c r="E7221" t="n">
        <v>34</v>
      </c>
      <c r="F7221" s="9" t="n">
        <v>111.9</v>
      </c>
    </row>
    <row r="7222">
      <c r="A7222" t="n">
        <v>560248</v>
      </c>
      <c r="B7222" s="12" t="n">
        <v>40741</v>
      </c>
      <c r="C7222" t="n">
        <v>16255</v>
      </c>
      <c r="D7222" t="n">
        <v>43</v>
      </c>
      <c r="E7222" t="n">
        <v>330</v>
      </c>
      <c r="F7222" s="9" t="n">
        <v>438.76</v>
      </c>
    </row>
    <row r="7223">
      <c r="A7223" t="n">
        <v>560249</v>
      </c>
      <c r="B7223" s="12" t="n">
        <v>40741</v>
      </c>
      <c r="C7223" t="n">
        <v>17571</v>
      </c>
      <c r="D7223" t="n">
        <v>30</v>
      </c>
      <c r="E7223" t="n">
        <v>236</v>
      </c>
      <c r="F7223" s="9" t="n">
        <v>201.25</v>
      </c>
    </row>
    <row r="7224">
      <c r="A7224" t="n">
        <v>560250</v>
      </c>
      <c r="B7224" s="12" t="n">
        <v>40741</v>
      </c>
      <c r="C7224" t="n">
        <v>14659</v>
      </c>
      <c r="D7224" t="n">
        <v>28</v>
      </c>
      <c r="E7224" t="n">
        <v>117</v>
      </c>
      <c r="F7224" s="9" t="n">
        <v>259.79</v>
      </c>
    </row>
    <row r="7225">
      <c r="A7225" t="n">
        <v>560251</v>
      </c>
      <c r="B7225" s="12" t="n">
        <v>40741</v>
      </c>
      <c r="C7225" t="n">
        <v>17774</v>
      </c>
      <c r="D7225" t="n">
        <v>57</v>
      </c>
      <c r="E7225" t="n">
        <v>215</v>
      </c>
      <c r="F7225" s="9" t="n">
        <v>383.2</v>
      </c>
    </row>
    <row r="7226">
      <c r="A7226" t="n">
        <v>560252</v>
      </c>
      <c r="B7226" s="12" t="n">
        <v>40741</v>
      </c>
      <c r="C7226" t="n">
        <v>13468</v>
      </c>
      <c r="D7226" t="n">
        <v>9</v>
      </c>
      <c r="E7226" t="n">
        <v>61</v>
      </c>
      <c r="F7226" s="9" t="n">
        <v>115.87</v>
      </c>
    </row>
    <row r="7227">
      <c r="A7227" t="n">
        <v>560253</v>
      </c>
      <c r="B7227" s="12" t="n">
        <v>40741</v>
      </c>
      <c r="C7227" t="n">
        <v>13993</v>
      </c>
      <c r="D7227" t="n">
        <v>22</v>
      </c>
      <c r="E7227" t="n">
        <v>199</v>
      </c>
      <c r="F7227" s="9" t="n">
        <v>535.59</v>
      </c>
    </row>
    <row r="7228">
      <c r="A7228" t="n">
        <v>560254</v>
      </c>
      <c r="B7228" s="12" t="n">
        <v>40741</v>
      </c>
      <c r="C7228" t="n">
        <v>16678</v>
      </c>
      <c r="D7228" t="n">
        <v>19</v>
      </c>
      <c r="E7228" t="n">
        <v>322</v>
      </c>
      <c r="F7228" s="9" t="n">
        <v>236.94</v>
      </c>
    </row>
    <row r="7229">
      <c r="A7229" t="n">
        <v>560255</v>
      </c>
      <c r="B7229" s="12" t="n">
        <v>40741</v>
      </c>
      <c r="C7229" t="n">
        <v>16054</v>
      </c>
      <c r="D7229" t="n">
        <v>70</v>
      </c>
      <c r="E7229" t="n">
        <v>380</v>
      </c>
      <c r="F7229" s="9" t="n">
        <v>783.9</v>
      </c>
    </row>
    <row r="7230">
      <c r="A7230" t="n">
        <v>560256</v>
      </c>
      <c r="B7230" s="12" t="n">
        <v>40741</v>
      </c>
      <c r="C7230" t="n">
        <v>14462</v>
      </c>
      <c r="D7230" t="n">
        <v>25</v>
      </c>
      <c r="E7230" t="n">
        <v>68</v>
      </c>
      <c r="F7230" s="9" t="n">
        <v>140.76</v>
      </c>
    </row>
    <row r="7231">
      <c r="A7231" t="n">
        <v>560257</v>
      </c>
      <c r="B7231" s="12" t="n">
        <v>40741</v>
      </c>
      <c r="C7231" t="n">
        <v>13340</v>
      </c>
      <c r="D7231" t="n">
        <v>17</v>
      </c>
      <c r="E7231" t="n">
        <v>703</v>
      </c>
      <c r="F7231" s="9" t="n">
        <v>810.09</v>
      </c>
    </row>
    <row r="7232">
      <c r="A7232" t="n">
        <v>560258</v>
      </c>
      <c r="B7232" s="12" t="n">
        <v>40741</v>
      </c>
      <c r="C7232" t="n">
        <v>13340</v>
      </c>
      <c r="D7232" t="n">
        <v>8</v>
      </c>
      <c r="E7232" t="n">
        <v>152</v>
      </c>
      <c r="F7232" s="9" t="n">
        <v>482.8</v>
      </c>
    </row>
    <row r="7233">
      <c r="A7233" t="n">
        <v>560259</v>
      </c>
      <c r="B7233" s="12" t="n">
        <v>40741</v>
      </c>
      <c r="C7233" t="n">
        <v>13654</v>
      </c>
      <c r="D7233" t="n">
        <v>41</v>
      </c>
      <c r="E7233" t="n">
        <v>723</v>
      </c>
      <c r="F7233" s="9" t="n">
        <v>541.4299999999999</v>
      </c>
    </row>
    <row r="7234">
      <c r="A7234" t="n">
        <v>560260</v>
      </c>
      <c r="B7234" s="12" t="n">
        <v>40741</v>
      </c>
      <c r="C7234" t="n">
        <v>14044</v>
      </c>
      <c r="D7234" t="n">
        <v>57</v>
      </c>
      <c r="E7234" t="n">
        <v>69</v>
      </c>
      <c r="F7234" s="9" t="n">
        <v>169.79</v>
      </c>
    </row>
    <row r="7235">
      <c r="A7235" t="n">
        <v>560261</v>
      </c>
      <c r="B7235" s="12" t="n">
        <v>40741</v>
      </c>
      <c r="C7235" t="n">
        <v>12841</v>
      </c>
      <c r="D7235" t="n">
        <v>21</v>
      </c>
      <c r="E7235" t="n">
        <v>138</v>
      </c>
      <c r="F7235" s="9" t="n">
        <v>207.16</v>
      </c>
    </row>
    <row r="7236">
      <c r="A7236" t="n">
        <v>560262</v>
      </c>
      <c r="B7236" s="12" t="n">
        <v>40741</v>
      </c>
      <c r="C7236" t="n">
        <v>14224</v>
      </c>
      <c r="D7236" t="n">
        <v>16</v>
      </c>
      <c r="E7236" t="n">
        <v>162</v>
      </c>
      <c r="F7236" s="9" t="n">
        <v>368.18</v>
      </c>
    </row>
    <row r="7237">
      <c r="A7237" t="n">
        <v>560263</v>
      </c>
      <c r="B7237" s="12" t="n">
        <v>40741</v>
      </c>
      <c r="C7237" t="n">
        <v>16342</v>
      </c>
      <c r="D7237" t="n">
        <v>4</v>
      </c>
      <c r="E7237" t="n">
        <v>76</v>
      </c>
      <c r="F7237" s="9" t="n">
        <v>89.26000000000001</v>
      </c>
    </row>
    <row r="7238">
      <c r="A7238" t="n">
        <v>560264</v>
      </c>
      <c r="B7238" s="12" t="n">
        <v>40741</v>
      </c>
      <c r="C7238" t="n">
        <v>12833</v>
      </c>
      <c r="D7238" t="n">
        <v>24</v>
      </c>
      <c r="E7238" t="n">
        <v>156</v>
      </c>
      <c r="F7238" s="9" t="n">
        <v>417.38</v>
      </c>
    </row>
    <row r="7239">
      <c r="A7239" t="n">
        <v>560265</v>
      </c>
      <c r="B7239" s="12" t="n">
        <v>40741</v>
      </c>
      <c r="C7239" t="n">
        <v>17863</v>
      </c>
      <c r="D7239" t="n">
        <v>22</v>
      </c>
      <c r="E7239" t="n">
        <v>499</v>
      </c>
      <c r="F7239" s="9" t="n">
        <v>413.38</v>
      </c>
    </row>
    <row r="7240">
      <c r="A7240" t="n">
        <v>560266</v>
      </c>
      <c r="B7240" s="12" t="n">
        <v>40741</v>
      </c>
      <c r="C7240" t="n">
        <v>17389</v>
      </c>
      <c r="D7240" t="n">
        <v>6</v>
      </c>
      <c r="E7240" t="n">
        <v>66</v>
      </c>
      <c r="F7240" s="9" t="n">
        <v>338.7</v>
      </c>
    </row>
    <row r="7241">
      <c r="A7241" t="n">
        <v>560267</v>
      </c>
      <c r="B7241" s="12" t="n">
        <v>40741</v>
      </c>
      <c r="C7241" t="n">
        <v>13880</v>
      </c>
      <c r="D7241" t="n">
        <v>6</v>
      </c>
      <c r="E7241" t="n">
        <v>32</v>
      </c>
      <c r="F7241" s="9" t="n">
        <v>129.5</v>
      </c>
    </row>
    <row r="7242">
      <c r="A7242" t="n">
        <v>560268</v>
      </c>
      <c r="B7242" s="12" t="n">
        <v>40741</v>
      </c>
      <c r="C7242" t="n">
        <v>13880</v>
      </c>
      <c r="D7242" t="n">
        <v>10</v>
      </c>
      <c r="E7242" t="n">
        <v>103</v>
      </c>
      <c r="F7242" s="9" t="n">
        <v>211.69</v>
      </c>
    </row>
    <row r="7243">
      <c r="A7243" t="n">
        <v>560269</v>
      </c>
      <c r="B7243" s="12" t="n">
        <v>40741</v>
      </c>
      <c r="C7243" t="n">
        <v>16168</v>
      </c>
      <c r="D7243" t="n">
        <v>4</v>
      </c>
      <c r="E7243" t="n">
        <v>76</v>
      </c>
      <c r="F7243" s="9" t="n">
        <v>148.16</v>
      </c>
    </row>
    <row r="7244">
      <c r="A7244" t="n">
        <v>560270</v>
      </c>
      <c r="B7244" s="12" t="n">
        <v>40741</v>
      </c>
      <c r="C7244" t="n">
        <v>16744</v>
      </c>
      <c r="D7244" t="n">
        <v>27</v>
      </c>
      <c r="E7244" t="n">
        <v>98</v>
      </c>
      <c r="F7244" s="9" t="n">
        <v>130.78</v>
      </c>
    </row>
    <row r="7245">
      <c r="A7245" t="n">
        <v>560271</v>
      </c>
      <c r="B7245" s="12" t="n">
        <v>40741</v>
      </c>
      <c r="C7245" t="n">
        <v>16474</v>
      </c>
      <c r="D7245" t="n">
        <v>94</v>
      </c>
      <c r="E7245" t="n">
        <v>193</v>
      </c>
      <c r="F7245" s="9" t="n">
        <v>341.35</v>
      </c>
    </row>
    <row r="7246">
      <c r="A7246" t="n">
        <v>560273</v>
      </c>
      <c r="B7246" s="12" t="n">
        <v>40741</v>
      </c>
      <c r="C7246" t="n">
        <v>14895</v>
      </c>
      <c r="D7246" t="n">
        <v>22</v>
      </c>
      <c r="E7246" t="n">
        <v>210</v>
      </c>
      <c r="F7246" s="9" t="n">
        <v>372.3</v>
      </c>
    </row>
    <row r="7247">
      <c r="A7247" t="n">
        <v>560274</v>
      </c>
      <c r="B7247" s="12" t="n">
        <v>40741</v>
      </c>
      <c r="C7247" t="n">
        <v>14895</v>
      </c>
      <c r="D7247" t="n">
        <v>7</v>
      </c>
      <c r="E7247" t="n">
        <v>65</v>
      </c>
      <c r="F7247" s="9" t="n">
        <v>91.73</v>
      </c>
    </row>
    <row r="7248">
      <c r="A7248" t="n">
        <v>560275</v>
      </c>
      <c r="B7248" s="12" t="n">
        <v>40741</v>
      </c>
      <c r="C7248" t="n">
        <v>14895</v>
      </c>
      <c r="D7248" t="n">
        <v>1</v>
      </c>
      <c r="E7248" t="n">
        <v>4</v>
      </c>
      <c r="F7248" s="9" t="n">
        <v>15</v>
      </c>
    </row>
    <row r="7249">
      <c r="A7249" t="n">
        <v>560276</v>
      </c>
      <c r="B7249" s="12" t="n">
        <v>40741</v>
      </c>
      <c r="C7249" t="n">
        <v>14606</v>
      </c>
      <c r="D7249" t="n">
        <v>27</v>
      </c>
      <c r="E7249" t="n">
        <v>110</v>
      </c>
      <c r="F7249" s="9" t="n">
        <v>108.44</v>
      </c>
    </row>
    <row r="7250">
      <c r="A7250" t="n">
        <v>560277</v>
      </c>
      <c r="B7250" s="12" t="n">
        <v>40741</v>
      </c>
      <c r="C7250" t="n">
        <v>15467</v>
      </c>
      <c r="D7250" t="n">
        <v>9</v>
      </c>
      <c r="E7250" t="n">
        <v>54</v>
      </c>
      <c r="F7250" s="9" t="n">
        <v>114.14</v>
      </c>
    </row>
    <row r="7251">
      <c r="A7251" t="n">
        <v>560278</v>
      </c>
      <c r="B7251" s="12" t="n">
        <v>40741</v>
      </c>
      <c r="C7251" t="n">
        <v>13610</v>
      </c>
      <c r="D7251" t="n">
        <v>42</v>
      </c>
      <c r="E7251" t="n">
        <v>93</v>
      </c>
      <c r="F7251" s="9" t="n">
        <v>173.39</v>
      </c>
    </row>
    <row r="7252">
      <c r="A7252" t="n">
        <v>560279</v>
      </c>
      <c r="B7252" s="12" t="n">
        <v>40741</v>
      </c>
      <c r="C7252" t="n">
        <v>14198</v>
      </c>
      <c r="D7252" t="n">
        <v>9</v>
      </c>
      <c r="E7252" t="n">
        <v>63</v>
      </c>
      <c r="F7252" s="9" t="n">
        <v>173.65</v>
      </c>
    </row>
    <row r="7253">
      <c r="A7253" t="n">
        <v>560280</v>
      </c>
      <c r="B7253" s="12" t="n">
        <v>40741</v>
      </c>
      <c r="C7253" t="n">
        <v>16422</v>
      </c>
      <c r="D7253" t="n">
        <v>6</v>
      </c>
      <c r="E7253" t="n">
        <v>1002</v>
      </c>
      <c r="F7253" s="9" t="n">
        <v>705.3</v>
      </c>
    </row>
    <row r="7254">
      <c r="A7254" t="n">
        <v>560281</v>
      </c>
      <c r="B7254" s="12" t="n">
        <v>40741</v>
      </c>
      <c r="C7254" t="n">
        <v>17984</v>
      </c>
      <c r="D7254" t="n">
        <v>48</v>
      </c>
      <c r="E7254" t="n">
        <v>98</v>
      </c>
      <c r="F7254" s="9" t="n">
        <v>152.68</v>
      </c>
    </row>
    <row r="7255">
      <c r="A7255" t="n">
        <v>560282</v>
      </c>
      <c r="B7255" s="12" t="n">
        <v>40742</v>
      </c>
      <c r="C7255" t="n">
        <v>14758</v>
      </c>
      <c r="D7255" t="n">
        <v>14</v>
      </c>
      <c r="E7255" t="n">
        <v>100</v>
      </c>
      <c r="F7255" s="9" t="n">
        <v>277.12</v>
      </c>
    </row>
    <row r="7256">
      <c r="A7256" t="n">
        <v>560284</v>
      </c>
      <c r="B7256" s="12" t="n">
        <v>40742</v>
      </c>
      <c r="C7256" t="n">
        <v>13705</v>
      </c>
      <c r="D7256" t="n">
        <v>11</v>
      </c>
      <c r="E7256" t="n">
        <v>134</v>
      </c>
      <c r="F7256" s="9" t="n">
        <v>204.54</v>
      </c>
    </row>
    <row r="7257">
      <c r="A7257" t="n">
        <v>560285</v>
      </c>
      <c r="B7257" s="12" t="n">
        <v>40742</v>
      </c>
      <c r="C7257" t="n">
        <v>14944</v>
      </c>
      <c r="D7257" t="n">
        <v>29</v>
      </c>
      <c r="E7257" t="n">
        <v>382</v>
      </c>
      <c r="F7257" s="9" t="n">
        <v>675.7</v>
      </c>
    </row>
    <row r="7258">
      <c r="A7258" t="n">
        <v>560286</v>
      </c>
      <c r="B7258" s="12" t="n">
        <v>40742</v>
      </c>
      <c r="C7258" t="n">
        <v>14062</v>
      </c>
      <c r="D7258" t="n">
        <v>6</v>
      </c>
      <c r="E7258" t="n">
        <v>236</v>
      </c>
      <c r="F7258" s="9" t="n">
        <v>898.4400000000001</v>
      </c>
    </row>
    <row r="7259">
      <c r="A7259" t="n">
        <v>560287</v>
      </c>
      <c r="B7259" s="12" t="n">
        <v>40742</v>
      </c>
      <c r="C7259" t="n">
        <v>13821</v>
      </c>
      <c r="D7259" t="n">
        <v>17</v>
      </c>
      <c r="E7259" t="n">
        <v>43</v>
      </c>
      <c r="F7259" s="9" t="n">
        <v>115.49</v>
      </c>
    </row>
    <row r="7260">
      <c r="A7260" t="n">
        <v>560288</v>
      </c>
      <c r="B7260" s="12" t="n">
        <v>40742</v>
      </c>
      <c r="C7260" t="n">
        <v>15845</v>
      </c>
      <c r="D7260" t="n">
        <v>21</v>
      </c>
      <c r="E7260" t="n">
        <v>354</v>
      </c>
      <c r="F7260" s="9" t="n">
        <v>563.42</v>
      </c>
    </row>
    <row r="7261">
      <c r="A7261" t="n">
        <v>560295</v>
      </c>
      <c r="B7261" s="12" t="n">
        <v>40742</v>
      </c>
      <c r="C7261" t="n">
        <v>16681</v>
      </c>
      <c r="D7261" t="n">
        <v>9</v>
      </c>
      <c r="E7261" t="n">
        <v>316</v>
      </c>
      <c r="F7261" s="9" t="n">
        <v>456.84</v>
      </c>
    </row>
    <row r="7262">
      <c r="A7262" t="n">
        <v>560299</v>
      </c>
      <c r="B7262" s="12" t="n">
        <v>40742</v>
      </c>
      <c r="C7262" t="n">
        <v>17593</v>
      </c>
      <c r="D7262" t="n">
        <v>31</v>
      </c>
      <c r="E7262" t="n">
        <v>676</v>
      </c>
      <c r="F7262" s="9" t="n">
        <v>747.78</v>
      </c>
    </row>
    <row r="7263">
      <c r="A7263" t="n">
        <v>560302</v>
      </c>
      <c r="B7263" s="12" t="n">
        <v>40742</v>
      </c>
      <c r="C7263" t="n">
        <v>14397</v>
      </c>
      <c r="D7263" t="n">
        <v>1</v>
      </c>
      <c r="E7263" t="n">
        <v>6</v>
      </c>
      <c r="F7263" s="9" t="n">
        <v>47.7</v>
      </c>
    </row>
    <row r="7264">
      <c r="A7264" t="n">
        <v>560305</v>
      </c>
      <c r="B7264" s="12" t="n">
        <v>40742</v>
      </c>
      <c r="C7264" t="n">
        <v>16511</v>
      </c>
      <c r="D7264" t="n">
        <v>39</v>
      </c>
      <c r="E7264" t="n">
        <v>149</v>
      </c>
      <c r="F7264" s="9" t="n">
        <v>235.35</v>
      </c>
    </row>
    <row r="7265">
      <c r="A7265" t="n">
        <v>560355</v>
      </c>
      <c r="B7265" s="12" t="n">
        <v>40742</v>
      </c>
      <c r="C7265" t="n">
        <v>15906</v>
      </c>
      <c r="D7265" t="n">
        <v>6</v>
      </c>
      <c r="E7265" t="n">
        <v>17</v>
      </c>
      <c r="F7265" s="9" t="n">
        <v>114.55</v>
      </c>
    </row>
    <row r="7266">
      <c r="A7266" t="n">
        <v>560356</v>
      </c>
      <c r="B7266" s="12" t="n">
        <v>40742</v>
      </c>
      <c r="C7266" t="n">
        <v>16875</v>
      </c>
      <c r="D7266" t="n">
        <v>13</v>
      </c>
      <c r="E7266" t="n">
        <v>97</v>
      </c>
      <c r="F7266" s="9" t="n">
        <v>333.11</v>
      </c>
    </row>
    <row r="7267">
      <c r="A7267" t="n">
        <v>560357</v>
      </c>
      <c r="B7267" s="12" t="n">
        <v>40742</v>
      </c>
      <c r="C7267" t="n">
        <v>15527</v>
      </c>
      <c r="D7267" t="n">
        <v>11</v>
      </c>
      <c r="E7267" t="n">
        <v>84</v>
      </c>
      <c r="F7267" s="9" t="n">
        <v>183.5</v>
      </c>
    </row>
    <row r="7268">
      <c r="A7268" t="n">
        <v>560359</v>
      </c>
      <c r="B7268" s="12" t="n">
        <v>40742</v>
      </c>
      <c r="C7268" t="n">
        <v>14159</v>
      </c>
      <c r="D7268" t="n">
        <v>92</v>
      </c>
      <c r="E7268" t="n">
        <v>298</v>
      </c>
      <c r="F7268" s="9" t="n">
        <v>337.43</v>
      </c>
    </row>
    <row r="7269">
      <c r="A7269" t="n">
        <v>560361</v>
      </c>
      <c r="B7269" s="12" t="n">
        <v>40742</v>
      </c>
      <c r="C7269" t="n">
        <v>13488</v>
      </c>
      <c r="D7269" t="n">
        <v>19</v>
      </c>
      <c r="E7269" t="n">
        <v>179</v>
      </c>
      <c r="F7269" s="9" t="n">
        <v>272.81</v>
      </c>
    </row>
    <row r="7270">
      <c r="A7270" t="n">
        <v>560362</v>
      </c>
      <c r="B7270" s="12" t="n">
        <v>40742</v>
      </c>
      <c r="C7270" t="n">
        <v>13488</v>
      </c>
      <c r="D7270" t="n">
        <v>10</v>
      </c>
      <c r="E7270" t="n">
        <v>138</v>
      </c>
      <c r="F7270" s="9" t="n">
        <v>150.78</v>
      </c>
    </row>
    <row r="7271">
      <c r="A7271" t="n">
        <v>560364</v>
      </c>
      <c r="B7271" s="12" t="n">
        <v>40742</v>
      </c>
      <c r="C7271" t="n">
        <v>16705</v>
      </c>
      <c r="D7271" t="n">
        <v>33</v>
      </c>
      <c r="E7271" t="n">
        <v>480</v>
      </c>
      <c r="F7271" s="9" t="n">
        <v>1585.94</v>
      </c>
    </row>
    <row r="7272">
      <c r="A7272" t="n">
        <v>560366</v>
      </c>
      <c r="B7272" s="12" t="n">
        <v>40742</v>
      </c>
      <c r="C7272" t="n">
        <v>16859</v>
      </c>
      <c r="D7272" t="n">
        <v>34</v>
      </c>
      <c r="E7272" t="n">
        <v>451</v>
      </c>
      <c r="F7272" s="9" t="n">
        <v>487.97</v>
      </c>
    </row>
    <row r="7273">
      <c r="A7273" t="n">
        <v>560368</v>
      </c>
      <c r="B7273" s="12" t="n">
        <v>40742</v>
      </c>
      <c r="C7273" t="n">
        <v>17841</v>
      </c>
      <c r="D7273" t="n">
        <v>117</v>
      </c>
      <c r="E7273" t="n">
        <v>384</v>
      </c>
      <c r="F7273" s="9" t="n">
        <v>728.0599999999999</v>
      </c>
    </row>
    <row r="7274">
      <c r="A7274" t="n">
        <v>560381</v>
      </c>
      <c r="B7274" s="12" t="n">
        <v>40742</v>
      </c>
      <c r="C7274" t="n">
        <v>14733</v>
      </c>
      <c r="D7274" t="n">
        <v>13</v>
      </c>
      <c r="E7274" t="n">
        <v>160</v>
      </c>
      <c r="F7274" s="9" t="n">
        <v>378.16</v>
      </c>
    </row>
    <row r="7275">
      <c r="A7275" t="n">
        <v>560382</v>
      </c>
      <c r="B7275" s="12" t="n">
        <v>40742</v>
      </c>
      <c r="C7275" t="n">
        <v>17389</v>
      </c>
      <c r="D7275" t="n">
        <v>1</v>
      </c>
      <c r="E7275" t="n">
        <v>12</v>
      </c>
      <c r="F7275" s="9" t="n">
        <v>119.4</v>
      </c>
    </row>
    <row r="7276">
      <c r="A7276" t="n">
        <v>560383</v>
      </c>
      <c r="B7276" s="12" t="n">
        <v>40742</v>
      </c>
      <c r="C7276" t="n">
        <v>16762</v>
      </c>
      <c r="D7276" t="n">
        <v>13</v>
      </c>
      <c r="E7276" t="n">
        <v>143</v>
      </c>
      <c r="F7276" s="9" t="n">
        <v>314.15</v>
      </c>
    </row>
    <row r="7277">
      <c r="A7277" t="n">
        <v>560385</v>
      </c>
      <c r="B7277" s="12" t="n">
        <v>40742</v>
      </c>
      <c r="C7277" t="n">
        <v>14583</v>
      </c>
      <c r="D7277" t="n">
        <v>61</v>
      </c>
      <c r="E7277" t="n">
        <v>145</v>
      </c>
      <c r="F7277" s="9" t="n">
        <v>303.29</v>
      </c>
    </row>
    <row r="7278">
      <c r="A7278" t="n">
        <v>560387</v>
      </c>
      <c r="B7278" s="12" t="n">
        <v>40742</v>
      </c>
      <c r="C7278" t="n">
        <v>14667</v>
      </c>
      <c r="D7278" t="n">
        <v>18</v>
      </c>
      <c r="E7278" t="n">
        <v>109</v>
      </c>
      <c r="F7278" s="9" t="n">
        <v>179.41</v>
      </c>
    </row>
    <row r="7279">
      <c r="A7279" t="n">
        <v>560392</v>
      </c>
      <c r="B7279" s="12" t="n">
        <v>40742</v>
      </c>
      <c r="C7279" t="n">
        <v>13911</v>
      </c>
      <c r="D7279" t="n">
        <v>8</v>
      </c>
      <c r="E7279" t="n">
        <v>430</v>
      </c>
      <c r="F7279" s="9" t="n">
        <v>217.6</v>
      </c>
    </row>
    <row r="7280">
      <c r="A7280" t="n">
        <v>560393</v>
      </c>
      <c r="B7280" s="12" t="n">
        <v>40742</v>
      </c>
      <c r="C7280" t="n">
        <v>14808</v>
      </c>
      <c r="D7280" t="n">
        <v>50</v>
      </c>
      <c r="E7280" t="n">
        <v>465</v>
      </c>
      <c r="F7280" s="9" t="n">
        <v>470.25</v>
      </c>
    </row>
    <row r="7281">
      <c r="A7281" t="n">
        <v>560394</v>
      </c>
      <c r="B7281" s="12" t="n">
        <v>40742</v>
      </c>
      <c r="C7281" t="n">
        <v>14390</v>
      </c>
      <c r="D7281" t="n">
        <v>39</v>
      </c>
      <c r="E7281" t="n">
        <v>310</v>
      </c>
      <c r="F7281" s="9" t="n">
        <v>556.58</v>
      </c>
    </row>
    <row r="7282">
      <c r="A7282" t="n">
        <v>560397</v>
      </c>
      <c r="B7282" s="12" t="n">
        <v>40742</v>
      </c>
      <c r="C7282" t="n">
        <v>17652</v>
      </c>
      <c r="D7282" t="n">
        <v>21</v>
      </c>
      <c r="E7282" t="n">
        <v>204</v>
      </c>
      <c r="F7282" s="9" t="n">
        <v>364.14</v>
      </c>
    </row>
    <row r="7283">
      <c r="A7283" t="n">
        <v>560410</v>
      </c>
      <c r="B7283" s="12" t="n">
        <v>40742</v>
      </c>
      <c r="C7283" t="n">
        <v>17213</v>
      </c>
      <c r="D7283" t="n">
        <v>31</v>
      </c>
      <c r="E7283" t="n">
        <v>287</v>
      </c>
      <c r="F7283" s="9" t="n">
        <v>530.47</v>
      </c>
    </row>
    <row r="7284">
      <c r="A7284" t="n">
        <v>560412</v>
      </c>
      <c r="B7284" s="12" t="n">
        <v>40742</v>
      </c>
      <c r="C7284" t="n">
        <v>12748</v>
      </c>
      <c r="D7284" t="n">
        <v>27</v>
      </c>
      <c r="E7284" t="n">
        <v>132</v>
      </c>
      <c r="F7284" s="9" t="n">
        <v>207.94</v>
      </c>
    </row>
    <row r="7285">
      <c r="A7285" t="n">
        <v>560415</v>
      </c>
      <c r="B7285" s="12" t="n">
        <v>40742</v>
      </c>
      <c r="C7285" t="n">
        <v>15152</v>
      </c>
      <c r="D7285" t="n">
        <v>17</v>
      </c>
      <c r="E7285" t="n">
        <v>136</v>
      </c>
      <c r="F7285" s="9" t="n">
        <v>304.52</v>
      </c>
    </row>
    <row r="7286">
      <c r="A7286" t="n">
        <v>560416</v>
      </c>
      <c r="B7286" s="12" t="n">
        <v>40742</v>
      </c>
      <c r="C7286" t="n">
        <v>14798</v>
      </c>
      <c r="D7286" t="n">
        <v>2</v>
      </c>
      <c r="E7286" t="n">
        <v>28</v>
      </c>
      <c r="F7286" s="9" t="n">
        <v>21.72</v>
      </c>
    </row>
    <row r="7287">
      <c r="A7287" t="n">
        <v>560417</v>
      </c>
      <c r="B7287" s="12" t="n">
        <v>40742</v>
      </c>
      <c r="C7287" t="n">
        <v>16011</v>
      </c>
      <c r="D7287" t="n">
        <v>9</v>
      </c>
      <c r="E7287" t="n">
        <v>108</v>
      </c>
      <c r="F7287" s="9" t="n">
        <v>147.18</v>
      </c>
    </row>
    <row r="7288">
      <c r="A7288" t="n">
        <v>560422</v>
      </c>
      <c r="B7288" s="12" t="n">
        <v>40742</v>
      </c>
      <c r="C7288" t="n">
        <v>16746</v>
      </c>
      <c r="D7288" t="n">
        <v>17</v>
      </c>
      <c r="E7288" t="n">
        <v>162</v>
      </c>
      <c r="F7288" s="9" t="n">
        <v>300.18</v>
      </c>
    </row>
    <row r="7289">
      <c r="A7289" t="n">
        <v>560426</v>
      </c>
      <c r="B7289" s="12" t="n">
        <v>40742</v>
      </c>
      <c r="C7289" t="n">
        <v>14038</v>
      </c>
      <c r="D7289" t="n">
        <v>20</v>
      </c>
      <c r="E7289" t="n">
        <v>200</v>
      </c>
      <c r="F7289" s="9" t="n">
        <v>370.1</v>
      </c>
    </row>
    <row r="7290">
      <c r="A7290" t="n">
        <v>560432</v>
      </c>
      <c r="B7290" s="12" t="n">
        <v>40742</v>
      </c>
      <c r="C7290" t="n">
        <v>13327</v>
      </c>
      <c r="D7290" t="n">
        <v>15</v>
      </c>
      <c r="E7290" t="n">
        <v>198</v>
      </c>
      <c r="F7290" s="9" t="n">
        <v>484.1</v>
      </c>
    </row>
    <row r="7291">
      <c r="A7291" t="n">
        <v>560437</v>
      </c>
      <c r="B7291" s="12" t="n">
        <v>40742</v>
      </c>
      <c r="C7291" t="n">
        <v>13940</v>
      </c>
      <c r="D7291" t="n">
        <v>15</v>
      </c>
      <c r="E7291" t="n">
        <v>100</v>
      </c>
      <c r="F7291" s="9" t="n">
        <v>218.62</v>
      </c>
    </row>
    <row r="7292">
      <c r="A7292" t="n">
        <v>560441</v>
      </c>
      <c r="B7292" s="12" t="n">
        <v>40742</v>
      </c>
      <c r="C7292" t="n">
        <v>14029</v>
      </c>
      <c r="D7292" t="n">
        <v>6</v>
      </c>
      <c r="E7292" t="n">
        <v>24</v>
      </c>
      <c r="F7292" s="9" t="n">
        <v>165.2</v>
      </c>
    </row>
    <row r="7293">
      <c r="A7293" t="n">
        <v>560442</v>
      </c>
      <c r="B7293" s="12" t="n">
        <v>40742</v>
      </c>
      <c r="C7293" t="n">
        <v>15860</v>
      </c>
      <c r="D7293" t="n">
        <v>14</v>
      </c>
      <c r="E7293" t="n">
        <v>36</v>
      </c>
      <c r="F7293" s="9" t="n">
        <v>120.23</v>
      </c>
    </row>
    <row r="7294">
      <c r="A7294" t="n">
        <v>560443</v>
      </c>
      <c r="B7294" s="12" t="n">
        <v>40742</v>
      </c>
      <c r="C7294" t="n">
        <v>14776</v>
      </c>
      <c r="D7294" t="n">
        <v>7</v>
      </c>
      <c r="E7294" t="n">
        <v>202</v>
      </c>
      <c r="F7294" s="9" t="n">
        <v>201.96</v>
      </c>
    </row>
    <row r="7295">
      <c r="A7295" t="n">
        <v>560444</v>
      </c>
      <c r="B7295" s="12" t="n">
        <v>40742</v>
      </c>
      <c r="C7295" t="n">
        <v>13764</v>
      </c>
      <c r="D7295" t="n">
        <v>68</v>
      </c>
      <c r="E7295" t="n">
        <v>302</v>
      </c>
      <c r="F7295" s="9" t="n">
        <v>443.4</v>
      </c>
    </row>
    <row r="7296">
      <c r="A7296" t="n">
        <v>560447</v>
      </c>
      <c r="B7296" s="12" t="n">
        <v>40743</v>
      </c>
      <c r="C7296" t="n">
        <v>13756</v>
      </c>
      <c r="D7296" t="n">
        <v>13</v>
      </c>
      <c r="E7296" t="n">
        <v>229</v>
      </c>
      <c r="F7296" s="9" t="n">
        <v>525.03</v>
      </c>
    </row>
    <row r="7297">
      <c r="A7297" t="n">
        <v>560448</v>
      </c>
      <c r="B7297" s="12" t="n">
        <v>40743</v>
      </c>
      <c r="C7297" t="n">
        <v>12840</v>
      </c>
      <c r="D7297" t="n">
        <v>23</v>
      </c>
      <c r="E7297" t="n">
        <v>352</v>
      </c>
      <c r="F7297" s="9" t="n">
        <v>576</v>
      </c>
    </row>
    <row r="7298">
      <c r="A7298" t="n">
        <v>560449</v>
      </c>
      <c r="B7298" s="12" t="n">
        <v>40743</v>
      </c>
      <c r="C7298" t="n">
        <v>14732</v>
      </c>
      <c r="D7298" t="n">
        <v>14</v>
      </c>
      <c r="E7298" t="n">
        <v>220</v>
      </c>
      <c r="F7298" s="9" t="n">
        <v>335.1</v>
      </c>
    </row>
    <row r="7299">
      <c r="A7299" t="n">
        <v>560450</v>
      </c>
      <c r="B7299" s="12" t="n">
        <v>40743</v>
      </c>
      <c r="C7299" t="n">
        <v>14117</v>
      </c>
      <c r="D7299" t="n">
        <v>3</v>
      </c>
      <c r="E7299" t="n">
        <v>72</v>
      </c>
      <c r="F7299" s="9" t="n">
        <v>90</v>
      </c>
    </row>
    <row r="7300">
      <c r="A7300" t="n">
        <v>560453</v>
      </c>
      <c r="B7300" s="12" t="n">
        <v>40743</v>
      </c>
      <c r="C7300" t="n">
        <v>13209</v>
      </c>
      <c r="D7300" t="n">
        <v>53</v>
      </c>
      <c r="E7300" t="n">
        <v>868</v>
      </c>
      <c r="F7300" s="9" t="n">
        <v>1198.38</v>
      </c>
    </row>
    <row r="7301">
      <c r="A7301" t="n">
        <v>560454</v>
      </c>
      <c r="B7301" s="12" t="n">
        <v>40743</v>
      </c>
      <c r="C7301" t="n">
        <v>12947</v>
      </c>
      <c r="D7301" t="n">
        <v>14</v>
      </c>
      <c r="E7301" t="n">
        <v>84</v>
      </c>
      <c r="F7301" s="9" t="n">
        <v>224.3</v>
      </c>
    </row>
    <row r="7302">
      <c r="A7302" t="n">
        <v>560469</v>
      </c>
      <c r="B7302" s="12" t="n">
        <v>40743</v>
      </c>
      <c r="C7302" t="n">
        <v>12971</v>
      </c>
      <c r="D7302" t="n">
        <v>1</v>
      </c>
      <c r="E7302" t="n">
        <v>37</v>
      </c>
      <c r="F7302" s="9" t="n">
        <v>220.15</v>
      </c>
    </row>
    <row r="7303">
      <c r="A7303" t="n">
        <v>560483</v>
      </c>
      <c r="B7303" s="12" t="n">
        <v>40743</v>
      </c>
      <c r="C7303" t="n">
        <v>12955</v>
      </c>
      <c r="D7303" t="n">
        <v>15</v>
      </c>
      <c r="E7303" t="n">
        <v>350</v>
      </c>
      <c r="F7303" s="9" t="n">
        <v>355.54</v>
      </c>
    </row>
    <row r="7304">
      <c r="A7304" t="n">
        <v>560499</v>
      </c>
      <c r="B7304" s="12" t="n">
        <v>40743</v>
      </c>
      <c r="C7304" t="n">
        <v>16713</v>
      </c>
      <c r="D7304" t="n">
        <v>32</v>
      </c>
      <c r="E7304" t="n">
        <v>371</v>
      </c>
      <c r="F7304" s="9" t="n">
        <v>460.14</v>
      </c>
    </row>
    <row r="7305">
      <c r="A7305" t="n">
        <v>560500</v>
      </c>
      <c r="B7305" s="12" t="n">
        <v>40743</v>
      </c>
      <c r="C7305" t="n">
        <v>17975</v>
      </c>
      <c r="D7305" t="n">
        <v>15</v>
      </c>
      <c r="E7305" t="n">
        <v>52</v>
      </c>
      <c r="F7305" s="9" t="n">
        <v>131.66</v>
      </c>
    </row>
    <row r="7306">
      <c r="A7306" t="n">
        <v>560501</v>
      </c>
      <c r="B7306" s="12" t="n">
        <v>40743</v>
      </c>
      <c r="C7306" t="n">
        <v>16475</v>
      </c>
      <c r="D7306" t="n">
        <v>4</v>
      </c>
      <c r="E7306" t="n">
        <v>92</v>
      </c>
      <c r="F7306" s="9" t="n">
        <v>91.40000000000001</v>
      </c>
    </row>
    <row r="7307">
      <c r="A7307" t="n">
        <v>560503</v>
      </c>
      <c r="B7307" s="12" t="n">
        <v>40743</v>
      </c>
      <c r="C7307" t="n">
        <v>17682</v>
      </c>
      <c r="D7307" t="n">
        <v>19</v>
      </c>
      <c r="E7307" t="n">
        <v>166</v>
      </c>
      <c r="F7307" s="9" t="n">
        <v>362.82</v>
      </c>
    </row>
    <row r="7308">
      <c r="A7308" t="n">
        <v>560504</v>
      </c>
      <c r="B7308" s="12" t="n">
        <v>40743</v>
      </c>
      <c r="C7308" t="n">
        <v>13081</v>
      </c>
      <c r="D7308" t="n">
        <v>178</v>
      </c>
      <c r="E7308" t="n">
        <v>3089</v>
      </c>
      <c r="F7308" s="9" t="n">
        <v>4406.61</v>
      </c>
    </row>
    <row r="7309">
      <c r="A7309" t="n">
        <v>560523</v>
      </c>
      <c r="B7309" s="12" t="n">
        <v>40743</v>
      </c>
      <c r="C7309" t="n">
        <v>15462</v>
      </c>
      <c r="D7309" t="n">
        <v>2</v>
      </c>
      <c r="E7309" t="n">
        <v>48</v>
      </c>
      <c r="F7309" s="9" t="n">
        <v>64.8</v>
      </c>
    </row>
    <row r="7310">
      <c r="A7310" t="n">
        <v>560527</v>
      </c>
      <c r="B7310" s="12" t="n">
        <v>40743</v>
      </c>
      <c r="C7310" t="n">
        <v>15727</v>
      </c>
      <c r="D7310" t="n">
        <v>30</v>
      </c>
      <c r="E7310" t="n">
        <v>372</v>
      </c>
      <c r="F7310" s="9" t="n">
        <v>470.95</v>
      </c>
    </row>
    <row r="7311">
      <c r="A7311" t="n">
        <v>560535</v>
      </c>
      <c r="B7311" s="12" t="n">
        <v>40743</v>
      </c>
      <c r="C7311" t="n">
        <v>13167</v>
      </c>
      <c r="D7311" t="n">
        <v>13</v>
      </c>
      <c r="E7311" t="n">
        <v>367</v>
      </c>
      <c r="F7311" s="9" t="n">
        <v>242.91</v>
      </c>
    </row>
    <row r="7312">
      <c r="A7312" t="n">
        <v>560536</v>
      </c>
      <c r="B7312" s="12" t="n">
        <v>40743</v>
      </c>
      <c r="C7312" t="n">
        <v>16626</v>
      </c>
      <c r="D7312" t="n">
        <v>7</v>
      </c>
      <c r="E7312" t="n">
        <v>81</v>
      </c>
      <c r="F7312" s="9" t="n">
        <v>123.15</v>
      </c>
    </row>
    <row r="7313">
      <c r="A7313" t="n">
        <v>560537</v>
      </c>
      <c r="B7313" s="12" t="n">
        <v>40743</v>
      </c>
      <c r="C7313" t="n">
        <v>17779</v>
      </c>
      <c r="D7313" t="n">
        <v>34</v>
      </c>
      <c r="E7313" t="n">
        <v>248</v>
      </c>
      <c r="F7313" s="9" t="n">
        <v>323.09</v>
      </c>
    </row>
    <row r="7314">
      <c r="A7314" t="n">
        <v>560538</v>
      </c>
      <c r="B7314" s="12" t="n">
        <v>40743</v>
      </c>
      <c r="C7314" t="n">
        <v>16128</v>
      </c>
      <c r="D7314" t="n">
        <v>18</v>
      </c>
      <c r="E7314" t="n">
        <v>192</v>
      </c>
      <c r="F7314" s="9" t="n">
        <v>306.4</v>
      </c>
    </row>
    <row r="7315">
      <c r="A7315" t="n">
        <v>560539</v>
      </c>
      <c r="B7315" s="12" t="n">
        <v>40743</v>
      </c>
      <c r="C7315" t="n">
        <v>16745</v>
      </c>
      <c r="D7315" t="n">
        <v>25</v>
      </c>
      <c r="E7315" t="n">
        <v>408</v>
      </c>
      <c r="F7315" s="9" t="n">
        <v>513.48</v>
      </c>
    </row>
    <row r="7316">
      <c r="A7316" t="n">
        <v>560546</v>
      </c>
      <c r="B7316" s="12" t="n">
        <v>40743</v>
      </c>
      <c r="C7316" t="n">
        <v>17867</v>
      </c>
      <c r="D7316" t="n">
        <v>2</v>
      </c>
      <c r="E7316" t="n">
        <v>39</v>
      </c>
      <c r="F7316" s="9" t="n">
        <v>232.05</v>
      </c>
    </row>
    <row r="7317">
      <c r="A7317" t="n">
        <v>560547</v>
      </c>
      <c r="B7317" s="12" t="n">
        <v>40743</v>
      </c>
      <c r="C7317" t="n">
        <v>17419</v>
      </c>
      <c r="D7317" t="n">
        <v>29</v>
      </c>
      <c r="E7317" t="n">
        <v>241</v>
      </c>
      <c r="F7317" s="9" t="n">
        <v>614.2</v>
      </c>
    </row>
    <row r="7318">
      <c r="A7318" t="n">
        <v>560548</v>
      </c>
      <c r="B7318" s="12" t="n">
        <v>40743</v>
      </c>
      <c r="C7318" t="n">
        <v>17867</v>
      </c>
      <c r="D7318" t="n">
        <v>1</v>
      </c>
      <c r="E7318" t="n">
        <v>42</v>
      </c>
      <c r="F7318" s="9" t="n">
        <v>121.38</v>
      </c>
    </row>
    <row r="7319">
      <c r="A7319" t="n">
        <v>560551</v>
      </c>
      <c r="B7319" s="12" t="n">
        <v>40743</v>
      </c>
      <c r="C7319" t="n">
        <v>18041</v>
      </c>
      <c r="D7319" t="n">
        <v>23</v>
      </c>
      <c r="E7319" t="n">
        <v>50</v>
      </c>
      <c r="F7319" s="9" t="n">
        <v>109.01</v>
      </c>
    </row>
    <row r="7320">
      <c r="A7320" t="n">
        <v>560552</v>
      </c>
      <c r="B7320" s="12" t="n">
        <v>40743</v>
      </c>
      <c r="C7320" t="n">
        <v>15311</v>
      </c>
      <c r="D7320" t="n">
        <v>40</v>
      </c>
      <c r="E7320" t="n">
        <v>505</v>
      </c>
      <c r="F7320" s="9" t="n">
        <v>750.9299999999999</v>
      </c>
    </row>
    <row r="7321">
      <c r="A7321" t="n">
        <v>560553</v>
      </c>
      <c r="B7321" s="12" t="n">
        <v>40743</v>
      </c>
      <c r="C7321" t="n">
        <v>13991</v>
      </c>
      <c r="D7321" t="n">
        <v>7</v>
      </c>
      <c r="E7321" t="n">
        <v>83</v>
      </c>
      <c r="F7321" s="9" t="n">
        <v>126.35</v>
      </c>
    </row>
    <row r="7322">
      <c r="A7322" t="n">
        <v>560554</v>
      </c>
      <c r="B7322" s="12" t="n">
        <v>40743</v>
      </c>
      <c r="C7322" t="n">
        <v>16232</v>
      </c>
      <c r="D7322" t="n">
        <v>12</v>
      </c>
      <c r="E7322" t="n">
        <v>207</v>
      </c>
      <c r="F7322" s="9" t="n">
        <v>358.57</v>
      </c>
    </row>
    <row r="7323">
      <c r="A7323" t="n">
        <v>560555</v>
      </c>
      <c r="B7323" s="12" t="n">
        <v>40743</v>
      </c>
      <c r="C7323" t="n">
        <v>14178</v>
      </c>
      <c r="D7323" t="n">
        <v>50</v>
      </c>
      <c r="E7323" t="n">
        <v>112</v>
      </c>
      <c r="F7323" s="9" t="n">
        <v>99.45</v>
      </c>
    </row>
    <row r="7324">
      <c r="A7324" t="n">
        <v>560557</v>
      </c>
      <c r="B7324" s="12" t="n">
        <v>40743</v>
      </c>
      <c r="C7324" t="n">
        <v>18101</v>
      </c>
      <c r="D7324" t="n">
        <v>13</v>
      </c>
      <c r="E7324" t="n">
        <v>25</v>
      </c>
      <c r="F7324" s="9" t="n">
        <v>110.23</v>
      </c>
    </row>
    <row r="7325">
      <c r="A7325" t="n">
        <v>560562</v>
      </c>
      <c r="B7325" s="12" t="n">
        <v>40743</v>
      </c>
      <c r="C7325" t="n">
        <v>15713</v>
      </c>
      <c r="D7325" t="n">
        <v>10</v>
      </c>
      <c r="E7325" t="n">
        <v>91</v>
      </c>
      <c r="F7325" s="9" t="n">
        <v>185.55</v>
      </c>
    </row>
    <row r="7326">
      <c r="A7326" t="n">
        <v>560568</v>
      </c>
      <c r="B7326" s="12" t="n">
        <v>40743</v>
      </c>
      <c r="C7326" t="n">
        <v>13895</v>
      </c>
      <c r="D7326" t="n">
        <v>30</v>
      </c>
      <c r="E7326" t="n">
        <v>248</v>
      </c>
      <c r="F7326" s="9" t="n">
        <v>554.84</v>
      </c>
    </row>
    <row r="7327">
      <c r="A7327" t="n">
        <v>560570</v>
      </c>
      <c r="B7327" s="12" t="n">
        <v>40743</v>
      </c>
      <c r="C7327" t="n">
        <v>16112</v>
      </c>
      <c r="D7327" t="n">
        <v>4</v>
      </c>
      <c r="E7327" t="n">
        <v>40</v>
      </c>
      <c r="F7327" s="9" t="n">
        <v>36.56</v>
      </c>
    </row>
    <row r="7328">
      <c r="A7328" t="n">
        <v>560571</v>
      </c>
      <c r="B7328" s="12" t="n">
        <v>40743</v>
      </c>
      <c r="C7328" t="n">
        <v>17735</v>
      </c>
      <c r="D7328" t="n">
        <v>34</v>
      </c>
      <c r="E7328" t="n">
        <v>464</v>
      </c>
      <c r="F7328" s="9" t="n">
        <v>729.0700000000001</v>
      </c>
    </row>
    <row r="7329">
      <c r="A7329" t="n">
        <v>560576</v>
      </c>
      <c r="B7329" s="12" t="n">
        <v>40743</v>
      </c>
      <c r="C7329" t="n">
        <v>17287</v>
      </c>
      <c r="D7329" t="n">
        <v>27</v>
      </c>
      <c r="E7329" t="n">
        <v>110</v>
      </c>
      <c r="F7329" s="9" t="n">
        <v>202.07</v>
      </c>
    </row>
    <row r="7330">
      <c r="A7330" t="n">
        <v>560577</v>
      </c>
      <c r="B7330" s="12" t="n">
        <v>40743</v>
      </c>
      <c r="C7330" t="n">
        <v>18223</v>
      </c>
      <c r="D7330" t="n">
        <v>14</v>
      </c>
      <c r="E7330" t="n">
        <v>173</v>
      </c>
      <c r="F7330" s="9" t="n">
        <v>471.27</v>
      </c>
    </row>
    <row r="7331">
      <c r="A7331" t="n">
        <v>560579</v>
      </c>
      <c r="B7331" s="12" t="n">
        <v>40743</v>
      </c>
      <c r="C7331" t="n">
        <v>15867</v>
      </c>
      <c r="D7331" t="n">
        <v>47</v>
      </c>
      <c r="E7331" t="n">
        <v>229</v>
      </c>
      <c r="F7331" s="9" t="n">
        <v>561.09</v>
      </c>
    </row>
    <row r="7332">
      <c r="A7332" t="n">
        <v>560580</v>
      </c>
      <c r="B7332" s="12" t="n">
        <v>40743</v>
      </c>
      <c r="C7332" t="n">
        <v>14088</v>
      </c>
      <c r="D7332" t="n">
        <v>84</v>
      </c>
      <c r="E7332" t="n">
        <v>2565</v>
      </c>
      <c r="F7332" s="9" t="n">
        <v>8801.51</v>
      </c>
    </row>
    <row r="7333">
      <c r="A7333" t="n">
        <v>560581</v>
      </c>
      <c r="B7333" s="12" t="n">
        <v>40743</v>
      </c>
      <c r="C7333" t="n">
        <v>12901</v>
      </c>
      <c r="D7333" t="n">
        <v>6</v>
      </c>
      <c r="E7333" t="n">
        <v>1074</v>
      </c>
      <c r="F7333" s="9" t="n">
        <v>611.76</v>
      </c>
    </row>
    <row r="7334">
      <c r="A7334" t="n">
        <v>560582</v>
      </c>
      <c r="B7334" s="12" t="n">
        <v>40743</v>
      </c>
      <c r="C7334" t="n">
        <v>12875</v>
      </c>
      <c r="D7334" t="n">
        <v>1</v>
      </c>
      <c r="E7334" t="n">
        <v>291</v>
      </c>
      <c r="F7334" s="9" t="n">
        <v>49.47</v>
      </c>
    </row>
    <row r="7335">
      <c r="A7335" t="n">
        <v>560584</v>
      </c>
      <c r="B7335" s="12" t="n">
        <v>40743</v>
      </c>
      <c r="C7335" t="n">
        <v>13827</v>
      </c>
      <c r="D7335" t="n">
        <v>28</v>
      </c>
      <c r="E7335" t="n">
        <v>32</v>
      </c>
      <c r="F7335" s="9" t="n">
        <v>112.74</v>
      </c>
    </row>
    <row r="7336">
      <c r="A7336" t="n">
        <v>560586</v>
      </c>
      <c r="B7336" s="12" t="n">
        <v>40743</v>
      </c>
      <c r="C7336" t="n">
        <v>13631</v>
      </c>
      <c r="D7336" t="n">
        <v>1</v>
      </c>
      <c r="E7336" t="n">
        <v>96</v>
      </c>
      <c r="F7336" s="9" t="n">
        <v>667.2</v>
      </c>
    </row>
    <row r="7337">
      <c r="A7337" t="n">
        <v>560587</v>
      </c>
      <c r="B7337" s="12" t="n">
        <v>40743</v>
      </c>
      <c r="C7337" t="n">
        <v>13631</v>
      </c>
      <c r="D7337" t="n">
        <v>1</v>
      </c>
      <c r="E7337" t="n">
        <v>10</v>
      </c>
      <c r="F7337" s="9" t="n">
        <v>60</v>
      </c>
    </row>
    <row r="7338">
      <c r="A7338" t="n">
        <v>560592</v>
      </c>
      <c r="B7338" s="12" t="n">
        <v>40743</v>
      </c>
      <c r="C7338" t="n">
        <v>13225</v>
      </c>
      <c r="D7338" t="n">
        <v>2</v>
      </c>
      <c r="E7338" t="n">
        <v>296</v>
      </c>
      <c r="F7338" s="9" t="n">
        <v>557.6799999999999</v>
      </c>
    </row>
    <row r="7339">
      <c r="A7339" t="n">
        <v>560595</v>
      </c>
      <c r="B7339" s="12" t="n">
        <v>40743</v>
      </c>
      <c r="C7339" t="n">
        <v>16656</v>
      </c>
      <c r="D7339" t="n">
        <v>5</v>
      </c>
      <c r="E7339" t="n">
        <v>868</v>
      </c>
      <c r="F7339" s="9" t="n">
        <v>814.48</v>
      </c>
    </row>
    <row r="7340">
      <c r="A7340" t="n">
        <v>560596</v>
      </c>
      <c r="B7340" s="12" t="n">
        <v>40743</v>
      </c>
      <c r="C7340" t="n">
        <v>13199</v>
      </c>
      <c r="D7340" t="n">
        <v>4</v>
      </c>
      <c r="E7340" t="n">
        <v>172</v>
      </c>
      <c r="F7340" s="9" t="n">
        <v>186.2</v>
      </c>
    </row>
    <row r="7341">
      <c r="A7341" t="n">
        <v>560597</v>
      </c>
      <c r="B7341" s="12" t="n">
        <v>40743</v>
      </c>
      <c r="C7341" t="n">
        <v>13798</v>
      </c>
      <c r="D7341" t="n">
        <v>2</v>
      </c>
      <c r="E7341" t="n">
        <v>128</v>
      </c>
      <c r="F7341" s="9" t="n">
        <v>326.4</v>
      </c>
    </row>
    <row r="7342">
      <c r="A7342" t="n">
        <v>560598</v>
      </c>
      <c r="B7342" s="12" t="n">
        <v>40743</v>
      </c>
      <c r="C7342" t="n">
        <v>17096</v>
      </c>
      <c r="D7342" t="n">
        <v>14</v>
      </c>
      <c r="E7342" t="n">
        <v>63</v>
      </c>
      <c r="F7342" s="9" t="n">
        <v>310.45</v>
      </c>
    </row>
    <row r="7343">
      <c r="A7343" t="n">
        <v>560599</v>
      </c>
      <c r="B7343" s="12" t="n">
        <v>40743</v>
      </c>
      <c r="C7343" t="n">
        <v>14609</v>
      </c>
      <c r="D7343" t="n">
        <v>1</v>
      </c>
      <c r="E7343" t="n">
        <v>3186</v>
      </c>
      <c r="F7343" s="9" t="n">
        <v>191.16</v>
      </c>
    </row>
    <row r="7344">
      <c r="A7344" t="n">
        <v>560601</v>
      </c>
      <c r="B7344" s="12" t="n">
        <v>40743</v>
      </c>
      <c r="C7344" t="n">
        <v>16764</v>
      </c>
      <c r="D7344" t="n">
        <v>72</v>
      </c>
      <c r="E7344" t="n">
        <v>95</v>
      </c>
      <c r="F7344" s="9" t="n">
        <v>176.68</v>
      </c>
    </row>
    <row r="7345">
      <c r="A7345" t="n">
        <v>560602</v>
      </c>
      <c r="B7345" s="12" t="n">
        <v>40744</v>
      </c>
      <c r="C7345" t="n">
        <v>13629</v>
      </c>
      <c r="D7345" t="n">
        <v>20</v>
      </c>
      <c r="E7345" t="n">
        <v>222</v>
      </c>
      <c r="F7345" s="9" t="n">
        <v>336.36</v>
      </c>
    </row>
    <row r="7346">
      <c r="A7346" t="n">
        <v>560603</v>
      </c>
      <c r="B7346" s="12" t="n">
        <v>40744</v>
      </c>
      <c r="C7346" t="n">
        <v>18180</v>
      </c>
      <c r="D7346" t="n">
        <v>19</v>
      </c>
      <c r="E7346" t="n">
        <v>173</v>
      </c>
      <c r="F7346" s="9" t="n">
        <v>300.65</v>
      </c>
    </row>
    <row r="7347">
      <c r="A7347" t="n">
        <v>560604</v>
      </c>
      <c r="B7347" s="12" t="n">
        <v>40744</v>
      </c>
      <c r="C7347" t="n">
        <v>15251</v>
      </c>
      <c r="D7347" t="n">
        <v>5</v>
      </c>
      <c r="E7347" t="n">
        <v>248</v>
      </c>
      <c r="F7347" s="9" t="n">
        <v>464.72</v>
      </c>
    </row>
    <row r="7348">
      <c r="A7348" t="n">
        <v>560605</v>
      </c>
      <c r="B7348" s="12" t="n">
        <v>40744</v>
      </c>
      <c r="C7348" t="n">
        <v>17306</v>
      </c>
      <c r="D7348" t="n">
        <v>4</v>
      </c>
      <c r="E7348" t="n">
        <v>712</v>
      </c>
      <c r="F7348" s="9" t="n">
        <v>611.24</v>
      </c>
    </row>
    <row r="7349">
      <c r="A7349" t="n">
        <v>560606</v>
      </c>
      <c r="B7349" s="12" t="n">
        <v>40744</v>
      </c>
      <c r="C7349" t="n">
        <v>17422</v>
      </c>
      <c r="D7349" t="n">
        <v>19</v>
      </c>
      <c r="E7349" t="n">
        <v>321</v>
      </c>
      <c r="F7349" s="9" t="n">
        <v>293.07</v>
      </c>
    </row>
    <row r="7350">
      <c r="A7350" t="n">
        <v>560634</v>
      </c>
      <c r="B7350" s="12" t="n">
        <v>40744</v>
      </c>
      <c r="C7350" t="n">
        <v>16133</v>
      </c>
      <c r="D7350" t="n">
        <v>12</v>
      </c>
      <c r="E7350" t="n">
        <v>360</v>
      </c>
      <c r="F7350" s="9" t="n">
        <v>421.44</v>
      </c>
    </row>
    <row r="7351">
      <c r="A7351" t="n">
        <v>560640</v>
      </c>
      <c r="B7351" s="12" t="n">
        <v>40744</v>
      </c>
      <c r="C7351" t="n">
        <v>13854</v>
      </c>
      <c r="D7351" t="n">
        <v>4</v>
      </c>
      <c r="E7351" t="n">
        <v>64</v>
      </c>
      <c r="F7351" s="9" t="n">
        <v>313.76</v>
      </c>
    </row>
    <row r="7352">
      <c r="A7352" t="n">
        <v>560641</v>
      </c>
      <c r="B7352" s="12" t="n">
        <v>40744</v>
      </c>
      <c r="C7352" t="n">
        <v>15587</v>
      </c>
      <c r="D7352" t="n">
        <v>2</v>
      </c>
      <c r="E7352" t="n">
        <v>36</v>
      </c>
      <c r="F7352" s="9" t="n">
        <v>111.96</v>
      </c>
    </row>
    <row r="7353">
      <c r="A7353" t="n">
        <v>560642</v>
      </c>
      <c r="B7353" s="12" t="n">
        <v>40744</v>
      </c>
      <c r="C7353" t="n">
        <v>17866</v>
      </c>
      <c r="D7353" t="n">
        <v>9</v>
      </c>
      <c r="E7353" t="n">
        <v>174</v>
      </c>
      <c r="F7353" s="9" t="n">
        <v>329.65</v>
      </c>
    </row>
    <row r="7354">
      <c r="A7354" t="n">
        <v>560644</v>
      </c>
      <c r="B7354" s="12" t="n">
        <v>40744</v>
      </c>
      <c r="C7354" t="n">
        <v>16271</v>
      </c>
      <c r="D7354" t="n">
        <v>43</v>
      </c>
      <c r="E7354" t="n">
        <v>343</v>
      </c>
      <c r="F7354" s="9" t="n">
        <v>435.79</v>
      </c>
    </row>
    <row r="7355">
      <c r="A7355" t="n">
        <v>560646</v>
      </c>
      <c r="B7355" s="12" t="n">
        <v>40744</v>
      </c>
      <c r="C7355" t="n">
        <v>18102</v>
      </c>
      <c r="D7355" t="n">
        <v>7</v>
      </c>
      <c r="E7355" t="n">
        <v>581</v>
      </c>
      <c r="F7355" s="9" t="n">
        <v>2365.91</v>
      </c>
    </row>
    <row r="7356">
      <c r="A7356" t="n">
        <v>560648</v>
      </c>
      <c r="B7356" s="12" t="n">
        <v>40744</v>
      </c>
      <c r="C7356" t="n">
        <v>18102</v>
      </c>
      <c r="D7356" t="n">
        <v>7</v>
      </c>
      <c r="E7356" t="n">
        <v>175</v>
      </c>
      <c r="F7356" s="9" t="n">
        <v>710.25</v>
      </c>
    </row>
    <row r="7357">
      <c r="A7357" t="n">
        <v>560650</v>
      </c>
      <c r="B7357" s="12" t="n">
        <v>40744</v>
      </c>
      <c r="C7357" t="n">
        <v>15529</v>
      </c>
      <c r="D7357" t="n">
        <v>89</v>
      </c>
      <c r="E7357" t="n">
        <v>417</v>
      </c>
      <c r="F7357" s="9" t="n">
        <v>456.67</v>
      </c>
    </row>
    <row r="7358">
      <c r="A7358" t="n">
        <v>560686</v>
      </c>
      <c r="B7358" s="12" t="n">
        <v>40744</v>
      </c>
      <c r="C7358" t="n">
        <v>15632</v>
      </c>
      <c r="D7358" t="n">
        <v>15</v>
      </c>
      <c r="E7358" t="n">
        <v>207</v>
      </c>
      <c r="F7358" s="9" t="n">
        <v>385.57</v>
      </c>
    </row>
    <row r="7359">
      <c r="A7359" t="n">
        <v>560688</v>
      </c>
      <c r="B7359" s="12" t="n">
        <v>40744</v>
      </c>
      <c r="C7359" t="n">
        <v>16393</v>
      </c>
      <c r="D7359" t="n">
        <v>23</v>
      </c>
      <c r="E7359" t="n">
        <v>89</v>
      </c>
      <c r="F7359" s="9" t="n">
        <v>153.34</v>
      </c>
    </row>
    <row r="7360">
      <c r="A7360" t="n">
        <v>560689</v>
      </c>
      <c r="B7360" s="12" t="n">
        <v>40744</v>
      </c>
      <c r="C7360" t="n">
        <v>15039</v>
      </c>
      <c r="D7360" t="n">
        <v>28</v>
      </c>
      <c r="E7360" t="n">
        <v>114</v>
      </c>
      <c r="F7360" s="9" t="n">
        <v>312.9</v>
      </c>
    </row>
    <row r="7361">
      <c r="A7361" t="n">
        <v>560690</v>
      </c>
      <c r="B7361" s="12" t="n">
        <v>40744</v>
      </c>
      <c r="C7361" t="n">
        <v>16807</v>
      </c>
      <c r="D7361" t="n">
        <v>30</v>
      </c>
      <c r="E7361" t="n">
        <v>299</v>
      </c>
      <c r="F7361" s="9" t="n">
        <v>469.76</v>
      </c>
    </row>
    <row r="7362">
      <c r="A7362" t="n">
        <v>560691</v>
      </c>
      <c r="B7362" s="12" t="n">
        <v>40744</v>
      </c>
      <c r="C7362" t="n">
        <v>13136</v>
      </c>
      <c r="D7362" t="n">
        <v>29</v>
      </c>
      <c r="E7362" t="n">
        <v>335</v>
      </c>
      <c r="F7362" s="9" t="n">
        <v>533.04</v>
      </c>
    </row>
    <row r="7363">
      <c r="A7363" t="n">
        <v>560692</v>
      </c>
      <c r="B7363" s="12" t="n">
        <v>40744</v>
      </c>
      <c r="C7363" t="n">
        <v>14704</v>
      </c>
      <c r="D7363" t="n">
        <v>35</v>
      </c>
      <c r="E7363" t="n">
        <v>52</v>
      </c>
      <c r="F7363" s="9" t="n">
        <v>106.75</v>
      </c>
    </row>
    <row r="7364">
      <c r="A7364" t="n">
        <v>560693</v>
      </c>
      <c r="B7364" s="12" t="n">
        <v>40744</v>
      </c>
      <c r="C7364" t="n">
        <v>13136</v>
      </c>
      <c r="D7364" t="n">
        <v>6</v>
      </c>
      <c r="E7364" t="n">
        <v>66</v>
      </c>
      <c r="F7364" s="9" t="n">
        <v>119.18</v>
      </c>
    </row>
    <row r="7365">
      <c r="A7365" t="n">
        <v>560695</v>
      </c>
      <c r="B7365" s="12" t="n">
        <v>40744</v>
      </c>
      <c r="C7365" t="n">
        <v>14101</v>
      </c>
      <c r="D7365" t="n">
        <v>5</v>
      </c>
      <c r="E7365" t="n">
        <v>556</v>
      </c>
      <c r="F7365" s="9" t="n">
        <v>785</v>
      </c>
    </row>
    <row r="7366">
      <c r="A7366" t="n">
        <v>560696</v>
      </c>
      <c r="B7366" s="12" t="n">
        <v>40744</v>
      </c>
      <c r="C7366" t="n">
        <v>14606</v>
      </c>
      <c r="D7366" t="n">
        <v>32</v>
      </c>
      <c r="E7366" t="n">
        <v>45</v>
      </c>
      <c r="F7366" s="9" t="n">
        <v>111.49</v>
      </c>
    </row>
    <row r="7367">
      <c r="A7367" t="n">
        <v>560697</v>
      </c>
      <c r="B7367" s="12" t="n">
        <v>40744</v>
      </c>
      <c r="C7367" t="n">
        <v>14401</v>
      </c>
      <c r="D7367" t="n">
        <v>12</v>
      </c>
      <c r="E7367" t="n">
        <v>368</v>
      </c>
      <c r="F7367" s="9" t="n">
        <v>227.92</v>
      </c>
    </row>
    <row r="7368">
      <c r="A7368" t="n">
        <v>560698</v>
      </c>
      <c r="B7368" s="12" t="n">
        <v>40744</v>
      </c>
      <c r="C7368" t="n">
        <v>16353</v>
      </c>
      <c r="D7368" t="n">
        <v>16</v>
      </c>
      <c r="E7368" t="n">
        <v>213</v>
      </c>
      <c r="F7368" s="9" t="n">
        <v>664.83</v>
      </c>
    </row>
    <row r="7369">
      <c r="A7369" t="n">
        <v>560700</v>
      </c>
      <c r="B7369" s="12" t="n">
        <v>40744</v>
      </c>
      <c r="C7369" t="n">
        <v>17229</v>
      </c>
      <c r="D7369" t="n">
        <v>32</v>
      </c>
      <c r="E7369" t="n">
        <v>108</v>
      </c>
      <c r="F7369" s="9" t="n">
        <v>157.71</v>
      </c>
    </row>
    <row r="7370">
      <c r="A7370" t="n">
        <v>560701</v>
      </c>
      <c r="B7370" s="12" t="n">
        <v>40744</v>
      </c>
      <c r="C7370" t="n">
        <v>16729</v>
      </c>
      <c r="D7370" t="n">
        <v>27</v>
      </c>
      <c r="E7370" t="n">
        <v>241</v>
      </c>
      <c r="F7370" s="9" t="n">
        <v>289.2</v>
      </c>
    </row>
    <row r="7371">
      <c r="A7371" t="n">
        <v>560711</v>
      </c>
      <c r="B7371" s="12" t="n">
        <v>40744</v>
      </c>
      <c r="C7371" t="n">
        <v>17841</v>
      </c>
      <c r="D7371" t="n">
        <v>55</v>
      </c>
      <c r="E7371" t="n">
        <v>114</v>
      </c>
      <c r="F7371" s="9" t="n">
        <v>193.23</v>
      </c>
    </row>
    <row r="7372">
      <c r="A7372" t="n">
        <v>560712</v>
      </c>
      <c r="B7372" s="12" t="n">
        <v>40744</v>
      </c>
      <c r="C7372" t="n">
        <v>14456</v>
      </c>
      <c r="D7372" t="n">
        <v>40</v>
      </c>
      <c r="E7372" t="n">
        <v>76</v>
      </c>
      <c r="F7372" s="9" t="n">
        <v>116.13</v>
      </c>
    </row>
    <row r="7373">
      <c r="A7373" t="n">
        <v>560713</v>
      </c>
      <c r="B7373" s="12" t="n">
        <v>40744</v>
      </c>
      <c r="C7373" t="n">
        <v>16774</v>
      </c>
      <c r="D7373" t="n">
        <v>12</v>
      </c>
      <c r="E7373" t="n">
        <v>56</v>
      </c>
      <c r="F7373" s="9" t="n">
        <v>160.8</v>
      </c>
    </row>
    <row r="7374">
      <c r="A7374" t="n">
        <v>560714</v>
      </c>
      <c r="B7374" s="12" t="n">
        <v>40744</v>
      </c>
      <c r="C7374" t="n">
        <v>14456</v>
      </c>
      <c r="D7374" t="n">
        <v>13</v>
      </c>
      <c r="E7374" t="n">
        <v>20</v>
      </c>
      <c r="F7374" s="9" t="n">
        <v>26.25</v>
      </c>
    </row>
    <row r="7375">
      <c r="A7375" t="n">
        <v>560715</v>
      </c>
      <c r="B7375" s="12" t="n">
        <v>40744</v>
      </c>
      <c r="C7375" t="n">
        <v>13549</v>
      </c>
      <c r="D7375" t="n">
        <v>7</v>
      </c>
      <c r="E7375" t="n">
        <v>47</v>
      </c>
      <c r="F7375" s="9" t="n">
        <v>132.95</v>
      </c>
    </row>
    <row r="7376">
      <c r="A7376" t="n">
        <v>560716</v>
      </c>
      <c r="B7376" s="12" t="n">
        <v>40744</v>
      </c>
      <c r="C7376" t="n">
        <v>17675</v>
      </c>
      <c r="D7376" t="n">
        <v>70</v>
      </c>
      <c r="E7376" t="n">
        <v>600</v>
      </c>
      <c r="F7376" s="9" t="n">
        <v>1532.76</v>
      </c>
    </row>
    <row r="7377">
      <c r="A7377" t="n">
        <v>560718</v>
      </c>
      <c r="B7377" s="12" t="n">
        <v>40744</v>
      </c>
      <c r="C7377" t="n">
        <v>17677</v>
      </c>
      <c r="D7377" t="n">
        <v>26</v>
      </c>
      <c r="E7377" t="n">
        <v>1005</v>
      </c>
      <c r="F7377" s="9" t="n">
        <v>1682.59</v>
      </c>
    </row>
    <row r="7378">
      <c r="A7378" t="n">
        <v>560720</v>
      </c>
      <c r="B7378" s="12" t="n">
        <v>40744</v>
      </c>
      <c r="C7378" t="n">
        <v>17677</v>
      </c>
      <c r="D7378" t="n">
        <v>1</v>
      </c>
      <c r="E7378" t="n">
        <v>2</v>
      </c>
      <c r="F7378" s="9" t="n">
        <v>17</v>
      </c>
    </row>
    <row r="7379">
      <c r="A7379" t="n">
        <v>560721</v>
      </c>
      <c r="B7379" s="12" t="n">
        <v>40744</v>
      </c>
      <c r="C7379" t="n">
        <v>17677</v>
      </c>
      <c r="D7379" t="n">
        <v>2</v>
      </c>
      <c r="E7379" t="n">
        <v>24</v>
      </c>
      <c r="F7379" s="9" t="n">
        <v>29.76</v>
      </c>
    </row>
    <row r="7380">
      <c r="A7380" t="n">
        <v>560723</v>
      </c>
      <c r="B7380" s="12" t="n">
        <v>40744</v>
      </c>
      <c r="C7380" t="n">
        <v>16464</v>
      </c>
      <c r="D7380" t="n">
        <v>93</v>
      </c>
      <c r="E7380" t="n">
        <v>310</v>
      </c>
      <c r="F7380" s="9" t="n">
        <v>380.33</v>
      </c>
    </row>
    <row r="7381">
      <c r="A7381" t="n">
        <v>560724</v>
      </c>
      <c r="B7381" s="12" t="n">
        <v>40744</v>
      </c>
      <c r="C7381" t="n">
        <v>16186</v>
      </c>
      <c r="D7381" t="n">
        <v>29</v>
      </c>
      <c r="E7381" t="n">
        <v>464</v>
      </c>
      <c r="F7381" s="9" t="n">
        <v>534.34</v>
      </c>
    </row>
    <row r="7382">
      <c r="A7382" t="n">
        <v>560725</v>
      </c>
      <c r="B7382" s="12" t="n">
        <v>40744</v>
      </c>
      <c r="C7382" t="n">
        <v>16186</v>
      </c>
      <c r="D7382" t="n">
        <v>4</v>
      </c>
      <c r="E7382" t="n">
        <v>54</v>
      </c>
      <c r="F7382" s="9" t="n">
        <v>59.7</v>
      </c>
    </row>
    <row r="7383">
      <c r="A7383" t="n">
        <v>560726</v>
      </c>
      <c r="B7383" s="12" t="n">
        <v>40744</v>
      </c>
      <c r="C7383" t="n">
        <v>17962</v>
      </c>
      <c r="D7383" t="n">
        <v>34</v>
      </c>
      <c r="E7383" t="n">
        <v>127</v>
      </c>
      <c r="F7383" s="9" t="n">
        <v>102.41</v>
      </c>
    </row>
    <row r="7384">
      <c r="A7384" t="n">
        <v>560727</v>
      </c>
      <c r="B7384" s="12" t="n">
        <v>40744</v>
      </c>
      <c r="C7384" t="n">
        <v>13571</v>
      </c>
      <c r="D7384" t="n">
        <v>23</v>
      </c>
      <c r="E7384" t="n">
        <v>148</v>
      </c>
      <c r="F7384" s="9" t="n">
        <v>126.58</v>
      </c>
    </row>
    <row r="7385">
      <c r="A7385" t="n">
        <v>560729</v>
      </c>
      <c r="B7385" s="12" t="n">
        <v>40744</v>
      </c>
      <c r="C7385" t="n">
        <v>17511</v>
      </c>
      <c r="D7385" t="n">
        <v>50</v>
      </c>
      <c r="E7385" t="n">
        <v>3237</v>
      </c>
      <c r="F7385" s="9" t="n">
        <v>5433.57</v>
      </c>
    </row>
    <row r="7386">
      <c r="A7386" t="n">
        <v>560731</v>
      </c>
      <c r="B7386" s="12" t="n">
        <v>40744</v>
      </c>
      <c r="C7386" t="n">
        <v>16149</v>
      </c>
      <c r="D7386" t="n">
        <v>11</v>
      </c>
      <c r="E7386" t="n">
        <v>168</v>
      </c>
      <c r="F7386" s="9" t="n">
        <v>163.68</v>
      </c>
    </row>
    <row r="7387">
      <c r="A7387" t="n">
        <v>560732</v>
      </c>
      <c r="B7387" s="12" t="n">
        <v>40744</v>
      </c>
      <c r="C7387" t="n">
        <v>14056</v>
      </c>
      <c r="D7387" t="n">
        <v>50</v>
      </c>
      <c r="E7387" t="n">
        <v>195</v>
      </c>
      <c r="F7387" s="9" t="n">
        <v>339.38</v>
      </c>
    </row>
    <row r="7388">
      <c r="A7388" t="n">
        <v>560734</v>
      </c>
      <c r="B7388" s="12" t="n">
        <v>40744</v>
      </c>
      <c r="C7388" t="n">
        <v>15298</v>
      </c>
      <c r="D7388" t="n">
        <v>1</v>
      </c>
      <c r="E7388" t="n">
        <v>360</v>
      </c>
      <c r="F7388" s="9" t="n">
        <v>990</v>
      </c>
    </row>
    <row r="7389">
      <c r="A7389" t="n">
        <v>560736</v>
      </c>
      <c r="B7389" s="12" t="n">
        <v>40744</v>
      </c>
      <c r="C7389" t="n">
        <v>15260</v>
      </c>
      <c r="D7389" t="n">
        <v>13</v>
      </c>
      <c r="E7389" t="n">
        <v>190</v>
      </c>
      <c r="F7389" s="9" t="n">
        <v>345.14</v>
      </c>
    </row>
    <row r="7390">
      <c r="A7390" t="n">
        <v>560742</v>
      </c>
      <c r="B7390" s="12" t="n">
        <v>40744</v>
      </c>
      <c r="C7390" t="n">
        <v>14755</v>
      </c>
      <c r="D7390" t="n">
        <v>16</v>
      </c>
      <c r="E7390" t="n">
        <v>139</v>
      </c>
      <c r="F7390" s="9" t="n">
        <v>312.9</v>
      </c>
    </row>
    <row r="7391">
      <c r="A7391" t="n">
        <v>560754</v>
      </c>
      <c r="B7391" s="12" t="n">
        <v>40744</v>
      </c>
      <c r="C7391" t="n">
        <v>17754</v>
      </c>
      <c r="D7391" t="n">
        <v>13</v>
      </c>
      <c r="E7391" t="n">
        <v>496</v>
      </c>
      <c r="F7391" s="9" t="n">
        <v>310.82</v>
      </c>
    </row>
    <row r="7392">
      <c r="A7392" t="n">
        <v>560776</v>
      </c>
      <c r="B7392" s="12" t="n">
        <v>40745</v>
      </c>
      <c r="C7392" t="n">
        <v>13995</v>
      </c>
      <c r="D7392" t="n">
        <v>28</v>
      </c>
      <c r="E7392" t="n">
        <v>341</v>
      </c>
      <c r="F7392" s="9" t="n">
        <v>408.25</v>
      </c>
    </row>
    <row r="7393">
      <c r="A7393" t="n">
        <v>560781</v>
      </c>
      <c r="B7393" s="12" t="n">
        <v>40745</v>
      </c>
      <c r="C7393" t="n">
        <v>13969</v>
      </c>
      <c r="D7393" t="n">
        <v>8</v>
      </c>
      <c r="E7393" t="n">
        <v>155</v>
      </c>
      <c r="F7393" s="9" t="n">
        <v>353.02</v>
      </c>
    </row>
    <row r="7394">
      <c r="A7394" t="n">
        <v>560782</v>
      </c>
      <c r="B7394" s="12" t="n">
        <v>40745</v>
      </c>
      <c r="C7394" t="n">
        <v>14769</v>
      </c>
      <c r="D7394" t="n">
        <v>26</v>
      </c>
      <c r="E7394" t="n">
        <v>317</v>
      </c>
      <c r="F7394" s="9" t="n">
        <v>337.93</v>
      </c>
    </row>
    <row r="7395">
      <c r="A7395" t="n">
        <v>560790</v>
      </c>
      <c r="B7395" s="12" t="n">
        <v>40745</v>
      </c>
      <c r="C7395" t="n">
        <v>14051</v>
      </c>
      <c r="D7395" t="n">
        <v>8</v>
      </c>
      <c r="E7395" t="n">
        <v>168</v>
      </c>
      <c r="F7395" s="9" t="n">
        <v>902.4</v>
      </c>
    </row>
    <row r="7396">
      <c r="A7396" t="n">
        <v>560791</v>
      </c>
      <c r="B7396" s="12" t="n">
        <v>40745</v>
      </c>
      <c r="C7396" t="n">
        <v>14688</v>
      </c>
      <c r="D7396" t="n">
        <v>7</v>
      </c>
      <c r="E7396" t="n">
        <v>109</v>
      </c>
      <c r="F7396" s="9" t="n">
        <v>96.89</v>
      </c>
    </row>
    <row r="7397">
      <c r="A7397" t="n">
        <v>560792</v>
      </c>
      <c r="B7397" s="12" t="n">
        <v>40745</v>
      </c>
      <c r="C7397" t="n">
        <v>15189</v>
      </c>
      <c r="D7397" t="n">
        <v>7</v>
      </c>
      <c r="E7397" t="n">
        <v>110</v>
      </c>
      <c r="F7397" s="9" t="n">
        <v>685.5</v>
      </c>
    </row>
    <row r="7398">
      <c r="A7398" t="n">
        <v>560805</v>
      </c>
      <c r="B7398" s="12" t="n">
        <v>40745</v>
      </c>
      <c r="C7398" t="n">
        <v>14259</v>
      </c>
      <c r="D7398" t="n">
        <v>5</v>
      </c>
      <c r="E7398" t="n">
        <v>68</v>
      </c>
      <c r="F7398" s="9" t="n">
        <v>120</v>
      </c>
    </row>
    <row r="7399">
      <c r="A7399" t="n">
        <v>560807</v>
      </c>
      <c r="B7399" s="12" t="n">
        <v>40745</v>
      </c>
      <c r="C7399" t="n">
        <v>18143</v>
      </c>
      <c r="D7399" t="n">
        <v>29</v>
      </c>
      <c r="E7399" t="n">
        <v>308</v>
      </c>
      <c r="F7399" s="9" t="n">
        <v>480.18</v>
      </c>
    </row>
    <row r="7400">
      <c r="A7400" t="n">
        <v>560820</v>
      </c>
      <c r="B7400" s="12" t="n">
        <v>40745</v>
      </c>
      <c r="C7400" t="n">
        <v>17811</v>
      </c>
      <c r="D7400" t="n">
        <v>11</v>
      </c>
      <c r="E7400" t="n">
        <v>127</v>
      </c>
      <c r="F7400" s="9" t="n">
        <v>146.66</v>
      </c>
    </row>
    <row r="7401">
      <c r="A7401" t="n">
        <v>560821</v>
      </c>
      <c r="B7401" s="12" t="n">
        <v>40745</v>
      </c>
      <c r="C7401" t="n">
        <v>17848</v>
      </c>
      <c r="D7401" t="n">
        <v>2</v>
      </c>
      <c r="E7401" t="n">
        <v>11</v>
      </c>
      <c r="F7401" s="9" t="n">
        <v>109.45</v>
      </c>
    </row>
    <row r="7402">
      <c r="A7402" t="n">
        <v>560824</v>
      </c>
      <c r="B7402" s="12" t="n">
        <v>40745</v>
      </c>
      <c r="C7402" t="n">
        <v>17935</v>
      </c>
      <c r="D7402" t="n">
        <v>27</v>
      </c>
      <c r="E7402" t="n">
        <v>77</v>
      </c>
      <c r="F7402" s="9" t="n">
        <v>134.57</v>
      </c>
    </row>
    <row r="7403">
      <c r="A7403" t="n">
        <v>560826</v>
      </c>
      <c r="B7403" s="12" t="n">
        <v>40745</v>
      </c>
      <c r="C7403" t="n">
        <v>18073</v>
      </c>
      <c r="D7403" t="n">
        <v>7</v>
      </c>
      <c r="E7403" t="n">
        <v>412</v>
      </c>
      <c r="F7403" s="9" t="n">
        <v>495.24</v>
      </c>
    </row>
    <row r="7404">
      <c r="A7404" t="n">
        <v>560827</v>
      </c>
      <c r="B7404" s="12" t="n">
        <v>40745</v>
      </c>
      <c r="C7404" t="n">
        <v>14517</v>
      </c>
      <c r="D7404" t="n">
        <v>14</v>
      </c>
      <c r="E7404" t="n">
        <v>73</v>
      </c>
      <c r="F7404" s="9" t="n">
        <v>252.45</v>
      </c>
    </row>
    <row r="7405">
      <c r="A7405" t="n">
        <v>560828</v>
      </c>
      <c r="B7405" s="12" t="n">
        <v>40745</v>
      </c>
      <c r="C7405" t="n">
        <v>14298</v>
      </c>
      <c r="D7405" t="n">
        <v>65</v>
      </c>
      <c r="E7405" t="n">
        <v>2316</v>
      </c>
      <c r="F7405" s="9" t="n">
        <v>1088.86</v>
      </c>
    </row>
    <row r="7406">
      <c r="A7406" t="n">
        <v>560829</v>
      </c>
      <c r="B7406" s="12" t="n">
        <v>40745</v>
      </c>
      <c r="C7406" t="n">
        <v>17694</v>
      </c>
      <c r="D7406" t="n">
        <v>15</v>
      </c>
      <c r="E7406" t="n">
        <v>184</v>
      </c>
      <c r="F7406" s="9" t="n">
        <v>283.12</v>
      </c>
    </row>
    <row r="7407">
      <c r="A7407" t="n">
        <v>560833</v>
      </c>
      <c r="B7407" s="12" t="n">
        <v>40745</v>
      </c>
      <c r="C7407" t="n">
        <v>16891</v>
      </c>
      <c r="D7407" t="n">
        <v>32</v>
      </c>
      <c r="E7407" t="n">
        <v>60</v>
      </c>
      <c r="F7407" s="9" t="n">
        <v>176.31</v>
      </c>
    </row>
    <row r="7408">
      <c r="A7408" t="n">
        <v>560834</v>
      </c>
      <c r="B7408" s="12" t="n">
        <v>40745</v>
      </c>
      <c r="C7408" t="n">
        <v>16523</v>
      </c>
      <c r="D7408" t="n">
        <v>11</v>
      </c>
      <c r="E7408" t="n">
        <v>204</v>
      </c>
      <c r="F7408" s="9" t="n">
        <v>484.4</v>
      </c>
    </row>
    <row r="7409">
      <c r="A7409" t="n">
        <v>560839</v>
      </c>
      <c r="B7409" s="12" t="n">
        <v>40745</v>
      </c>
      <c r="C7409" t="n">
        <v>14527</v>
      </c>
      <c r="D7409" t="n">
        <v>12</v>
      </c>
      <c r="E7409" t="n">
        <v>23</v>
      </c>
      <c r="F7409" s="9" t="n">
        <v>121.54</v>
      </c>
    </row>
    <row r="7410">
      <c r="A7410" t="n">
        <v>560841</v>
      </c>
      <c r="B7410" s="12" t="n">
        <v>40745</v>
      </c>
      <c r="C7410" t="n">
        <v>14298</v>
      </c>
      <c r="D7410" t="n">
        <v>99</v>
      </c>
      <c r="E7410" t="n">
        <v>2169</v>
      </c>
      <c r="F7410" s="9" t="n">
        <v>2569.55</v>
      </c>
    </row>
    <row r="7411">
      <c r="A7411" t="n">
        <v>560843</v>
      </c>
      <c r="B7411" s="12" t="n">
        <v>40745</v>
      </c>
      <c r="C7411" t="n">
        <v>14298</v>
      </c>
      <c r="D7411" t="n">
        <v>1</v>
      </c>
      <c r="E7411" t="n">
        <v>60</v>
      </c>
      <c r="F7411" s="9" t="n">
        <v>99</v>
      </c>
    </row>
    <row r="7412">
      <c r="A7412" t="n">
        <v>560844</v>
      </c>
      <c r="B7412" s="12" t="n">
        <v>40745</v>
      </c>
      <c r="C7412" t="n">
        <v>14298</v>
      </c>
      <c r="D7412" t="n">
        <v>2</v>
      </c>
      <c r="E7412" t="n">
        <v>24</v>
      </c>
      <c r="F7412" s="9" t="n">
        <v>74.88</v>
      </c>
    </row>
    <row r="7413">
      <c r="A7413" t="n">
        <v>560845</v>
      </c>
      <c r="B7413" s="12" t="n">
        <v>40745</v>
      </c>
      <c r="C7413" t="n">
        <v>15570</v>
      </c>
      <c r="D7413" t="n">
        <v>21</v>
      </c>
      <c r="E7413" t="n">
        <v>202</v>
      </c>
      <c r="F7413" s="9" t="n">
        <v>301.26</v>
      </c>
    </row>
    <row r="7414">
      <c r="A7414" t="n">
        <v>560853</v>
      </c>
      <c r="B7414" s="12" t="n">
        <v>40745</v>
      </c>
      <c r="C7414" t="n">
        <v>15311</v>
      </c>
      <c r="D7414" t="n">
        <v>33</v>
      </c>
      <c r="E7414" t="n">
        <v>248</v>
      </c>
      <c r="F7414" s="9" t="n">
        <v>445.7</v>
      </c>
    </row>
    <row r="7415">
      <c r="A7415" t="n">
        <v>560854</v>
      </c>
      <c r="B7415" s="12" t="n">
        <v>40745</v>
      </c>
      <c r="C7415" t="n">
        <v>13098</v>
      </c>
      <c r="D7415" t="n">
        <v>16</v>
      </c>
      <c r="E7415" t="n">
        <v>300</v>
      </c>
      <c r="F7415" s="9" t="n">
        <v>473.1</v>
      </c>
    </row>
    <row r="7416">
      <c r="A7416" t="n">
        <v>560856</v>
      </c>
      <c r="B7416" s="12" t="n">
        <v>40745</v>
      </c>
      <c r="C7416" t="n">
        <v>16607</v>
      </c>
      <c r="D7416" t="n">
        <v>27</v>
      </c>
      <c r="E7416" t="n">
        <v>431</v>
      </c>
      <c r="F7416" s="9" t="n">
        <v>421.7</v>
      </c>
    </row>
    <row r="7417">
      <c r="A7417" t="n">
        <v>560858</v>
      </c>
      <c r="B7417" s="12" t="n">
        <v>40745</v>
      </c>
      <c r="C7417" t="n">
        <v>14403</v>
      </c>
      <c r="D7417" t="n">
        <v>2</v>
      </c>
      <c r="E7417" t="n">
        <v>100</v>
      </c>
      <c r="F7417" s="9" t="n">
        <v>295.8</v>
      </c>
    </row>
    <row r="7418">
      <c r="A7418" t="n">
        <v>560859</v>
      </c>
      <c r="B7418" s="12" t="n">
        <v>40745</v>
      </c>
      <c r="C7418" t="n">
        <v>13668</v>
      </c>
      <c r="D7418" t="n">
        <v>8</v>
      </c>
      <c r="E7418" t="n">
        <v>37</v>
      </c>
      <c r="F7418" s="9" t="n">
        <v>87.3</v>
      </c>
    </row>
    <row r="7419">
      <c r="A7419" t="n">
        <v>560861</v>
      </c>
      <c r="B7419" s="12" t="n">
        <v>40745</v>
      </c>
      <c r="C7419" t="n">
        <v>17660</v>
      </c>
      <c r="D7419" t="n">
        <v>38</v>
      </c>
      <c r="E7419" t="n">
        <v>121</v>
      </c>
      <c r="F7419" s="9" t="n">
        <v>178.75</v>
      </c>
    </row>
    <row r="7420">
      <c r="A7420" t="n">
        <v>560862</v>
      </c>
      <c r="B7420" s="12" t="n">
        <v>40745</v>
      </c>
      <c r="C7420" t="n">
        <v>14085</v>
      </c>
      <c r="D7420" t="n">
        <v>44</v>
      </c>
      <c r="E7420" t="n">
        <v>209</v>
      </c>
      <c r="F7420" s="9" t="n">
        <v>287.83</v>
      </c>
    </row>
    <row r="7421">
      <c r="A7421" t="n">
        <v>560863</v>
      </c>
      <c r="B7421" s="12" t="n">
        <v>40745</v>
      </c>
      <c r="C7421" t="n">
        <v>12748</v>
      </c>
      <c r="D7421" t="n">
        <v>31</v>
      </c>
      <c r="E7421" t="n">
        <v>57</v>
      </c>
      <c r="F7421" s="9" t="n">
        <v>104.28</v>
      </c>
    </row>
    <row r="7422">
      <c r="A7422" t="n">
        <v>560864</v>
      </c>
      <c r="B7422" s="12" t="n">
        <v>40745</v>
      </c>
      <c r="C7422" t="n">
        <v>14407</v>
      </c>
      <c r="D7422" t="n">
        <v>24</v>
      </c>
      <c r="E7422" t="n">
        <v>680</v>
      </c>
      <c r="F7422" s="9" t="n">
        <v>475.36</v>
      </c>
    </row>
    <row r="7423">
      <c r="A7423" t="n">
        <v>560868</v>
      </c>
      <c r="B7423" s="12" t="n">
        <v>40745</v>
      </c>
      <c r="C7423" t="n">
        <v>14866</v>
      </c>
      <c r="D7423" t="n">
        <v>23</v>
      </c>
      <c r="E7423" t="n">
        <v>23</v>
      </c>
      <c r="F7423" s="9" t="n">
        <v>82.92</v>
      </c>
    </row>
    <row r="7424">
      <c r="A7424" t="n">
        <v>560870</v>
      </c>
      <c r="B7424" s="12" t="n">
        <v>40745</v>
      </c>
      <c r="C7424" t="n">
        <v>13157</v>
      </c>
      <c r="D7424" t="n">
        <v>18</v>
      </c>
      <c r="E7424" t="n">
        <v>314</v>
      </c>
      <c r="F7424" s="9" t="n">
        <v>375.26</v>
      </c>
    </row>
    <row r="7425">
      <c r="A7425" t="n">
        <v>560871</v>
      </c>
      <c r="B7425" s="12" t="n">
        <v>40745</v>
      </c>
      <c r="C7425" t="n">
        <v>14745</v>
      </c>
      <c r="D7425" t="n">
        <v>1</v>
      </c>
      <c r="E7425" t="n">
        <v>10</v>
      </c>
      <c r="F7425" s="9" t="n">
        <v>20.8</v>
      </c>
    </row>
    <row r="7426">
      <c r="A7426" t="n">
        <v>560872</v>
      </c>
      <c r="B7426" s="12" t="n">
        <v>40745</v>
      </c>
      <c r="C7426" t="n">
        <v>14745</v>
      </c>
      <c r="D7426" t="n">
        <v>19</v>
      </c>
      <c r="E7426" t="n">
        <v>269</v>
      </c>
      <c r="F7426" s="9" t="n">
        <v>338.03</v>
      </c>
    </row>
    <row r="7427">
      <c r="A7427" t="n">
        <v>560873</v>
      </c>
      <c r="B7427" s="12" t="n">
        <v>40745</v>
      </c>
      <c r="C7427" t="n">
        <v>13881</v>
      </c>
      <c r="D7427" t="n">
        <v>7</v>
      </c>
      <c r="E7427" t="n">
        <v>309</v>
      </c>
      <c r="F7427" s="9" t="n">
        <v>563.0700000000001</v>
      </c>
    </row>
    <row r="7428">
      <c r="A7428" t="n">
        <v>560875</v>
      </c>
      <c r="B7428" s="12" t="n">
        <v>40745</v>
      </c>
      <c r="C7428" t="n">
        <v>13562</v>
      </c>
      <c r="D7428" t="n">
        <v>29</v>
      </c>
      <c r="E7428" t="n">
        <v>294</v>
      </c>
      <c r="F7428" s="9" t="n">
        <v>606.46</v>
      </c>
    </row>
    <row r="7429">
      <c r="A7429" t="n">
        <v>560878</v>
      </c>
      <c r="B7429" s="12" t="n">
        <v>40745</v>
      </c>
      <c r="C7429" t="n">
        <v>14410</v>
      </c>
      <c r="D7429" t="n">
        <v>40</v>
      </c>
      <c r="E7429" t="n">
        <v>138</v>
      </c>
      <c r="F7429" s="9" t="n">
        <v>201.18</v>
      </c>
    </row>
    <row r="7430">
      <c r="A7430" t="n">
        <v>560879</v>
      </c>
      <c r="B7430" s="12" t="n">
        <v>40745</v>
      </c>
      <c r="C7430" t="n">
        <v>16654</v>
      </c>
      <c r="D7430" t="n">
        <v>5</v>
      </c>
      <c r="E7430" t="n">
        <v>62</v>
      </c>
      <c r="F7430" s="9" t="n">
        <v>64.02</v>
      </c>
    </row>
    <row r="7431">
      <c r="A7431" t="n">
        <v>560881</v>
      </c>
      <c r="B7431" s="12" t="n">
        <v>40745</v>
      </c>
      <c r="C7431" t="n">
        <v>17965</v>
      </c>
      <c r="D7431" t="n">
        <v>9</v>
      </c>
      <c r="E7431" t="n">
        <v>18</v>
      </c>
      <c r="F7431" s="9" t="n">
        <v>56.3</v>
      </c>
    </row>
    <row r="7432">
      <c r="A7432" t="n">
        <v>560882</v>
      </c>
      <c r="B7432" s="12" t="n">
        <v>40745</v>
      </c>
      <c r="C7432" t="n">
        <v>17213</v>
      </c>
      <c r="D7432" t="n">
        <v>19</v>
      </c>
      <c r="E7432" t="n">
        <v>148</v>
      </c>
      <c r="F7432" s="9" t="n">
        <v>312.59</v>
      </c>
    </row>
    <row r="7433">
      <c r="A7433" t="n">
        <v>560883</v>
      </c>
      <c r="B7433" s="12" t="n">
        <v>40745</v>
      </c>
      <c r="C7433" t="n">
        <v>13694</v>
      </c>
      <c r="D7433" t="n">
        <v>13</v>
      </c>
      <c r="E7433" t="n">
        <v>793</v>
      </c>
      <c r="F7433" s="9" t="n">
        <v>452.71</v>
      </c>
    </row>
    <row r="7434">
      <c r="A7434" t="n">
        <v>560884</v>
      </c>
      <c r="B7434" s="12" t="n">
        <v>40745</v>
      </c>
      <c r="C7434" t="n">
        <v>13694</v>
      </c>
      <c r="D7434" t="n">
        <v>7</v>
      </c>
      <c r="E7434" t="n">
        <v>600</v>
      </c>
      <c r="F7434" s="9" t="n">
        <v>890</v>
      </c>
    </row>
    <row r="7435">
      <c r="A7435" t="n">
        <v>560885</v>
      </c>
      <c r="B7435" s="12" t="n">
        <v>40745</v>
      </c>
      <c r="C7435" t="n">
        <v>16188</v>
      </c>
      <c r="D7435" t="n">
        <v>13</v>
      </c>
      <c r="E7435" t="n">
        <v>206</v>
      </c>
      <c r="F7435" s="9" t="n">
        <v>189.26</v>
      </c>
    </row>
    <row r="7436">
      <c r="A7436" t="n">
        <v>560886</v>
      </c>
      <c r="B7436" s="12" t="n">
        <v>40745</v>
      </c>
      <c r="C7436" t="n">
        <v>16041</v>
      </c>
      <c r="D7436" t="n">
        <v>1</v>
      </c>
      <c r="E7436" t="n">
        <v>100</v>
      </c>
      <c r="F7436" s="9" t="n">
        <v>675</v>
      </c>
    </row>
    <row r="7437">
      <c r="A7437" t="n">
        <v>560887</v>
      </c>
      <c r="B7437" s="12" t="n">
        <v>40745</v>
      </c>
      <c r="C7437" t="n">
        <v>16041</v>
      </c>
      <c r="D7437" t="n">
        <v>4</v>
      </c>
      <c r="E7437" t="n">
        <v>944</v>
      </c>
      <c r="F7437" s="9" t="n">
        <v>2064.8</v>
      </c>
    </row>
    <row r="7438">
      <c r="A7438" t="n">
        <v>560888</v>
      </c>
      <c r="B7438" s="12" t="n">
        <v>40745</v>
      </c>
      <c r="C7438" t="n">
        <v>15380</v>
      </c>
      <c r="D7438" t="n">
        <v>16</v>
      </c>
      <c r="E7438" t="n">
        <v>138</v>
      </c>
      <c r="F7438" s="9" t="n">
        <v>352.46</v>
      </c>
    </row>
    <row r="7439">
      <c r="A7439" t="n">
        <v>560891</v>
      </c>
      <c r="B7439" s="12" t="n">
        <v>40745</v>
      </c>
      <c r="C7439" t="n">
        <v>15106</v>
      </c>
      <c r="D7439" t="n">
        <v>19</v>
      </c>
      <c r="E7439" t="n">
        <v>262</v>
      </c>
      <c r="F7439" s="9" t="n">
        <v>254.38</v>
      </c>
    </row>
    <row r="7440">
      <c r="A7440" t="n">
        <v>560892</v>
      </c>
      <c r="B7440" s="12" t="n">
        <v>40745</v>
      </c>
      <c r="C7440" t="n">
        <v>13089</v>
      </c>
      <c r="D7440" t="n">
        <v>35</v>
      </c>
      <c r="E7440" t="n">
        <v>498</v>
      </c>
      <c r="F7440" s="9" t="n">
        <v>877.36</v>
      </c>
    </row>
    <row r="7441">
      <c r="A7441" t="n">
        <v>560893</v>
      </c>
      <c r="B7441" s="12" t="n">
        <v>40745</v>
      </c>
      <c r="C7441" t="n">
        <v>13804</v>
      </c>
      <c r="D7441" t="n">
        <v>18</v>
      </c>
      <c r="E7441" t="n">
        <v>206</v>
      </c>
      <c r="F7441" s="9" t="n">
        <v>310.34</v>
      </c>
    </row>
    <row r="7442">
      <c r="A7442" t="n">
        <v>560895</v>
      </c>
      <c r="B7442" s="12" t="n">
        <v>40745</v>
      </c>
      <c r="C7442" t="n">
        <v>13089</v>
      </c>
      <c r="D7442" t="n">
        <v>41</v>
      </c>
      <c r="E7442" t="n">
        <v>841</v>
      </c>
      <c r="F7442" s="9" t="n">
        <v>1021.92</v>
      </c>
    </row>
    <row r="7443">
      <c r="A7443" t="n">
        <v>560896</v>
      </c>
      <c r="B7443" s="12" t="n">
        <v>40745</v>
      </c>
      <c r="C7443" t="n">
        <v>15623</v>
      </c>
      <c r="D7443" t="n">
        <v>19</v>
      </c>
      <c r="E7443" t="n">
        <v>125</v>
      </c>
      <c r="F7443" s="9" t="n">
        <v>301.03</v>
      </c>
    </row>
    <row r="7444">
      <c r="A7444" t="n">
        <v>560897</v>
      </c>
      <c r="B7444" s="12" t="n">
        <v>40745</v>
      </c>
      <c r="C7444" t="n">
        <v>12971</v>
      </c>
      <c r="D7444" t="n">
        <v>2</v>
      </c>
      <c r="E7444" t="n">
        <v>48</v>
      </c>
      <c r="F7444" s="9" t="n">
        <v>139.2</v>
      </c>
    </row>
    <row r="7445">
      <c r="A7445" t="n">
        <v>560906</v>
      </c>
      <c r="B7445" s="12" t="n">
        <v>40745</v>
      </c>
      <c r="C7445" t="n">
        <v>15827</v>
      </c>
      <c r="D7445" t="n">
        <v>10</v>
      </c>
      <c r="E7445" t="n">
        <v>52</v>
      </c>
      <c r="F7445" s="9" t="n">
        <v>173.8</v>
      </c>
    </row>
    <row r="7446">
      <c r="A7446" t="n">
        <v>560908</v>
      </c>
      <c r="B7446" s="12" t="n">
        <v>40745</v>
      </c>
      <c r="C7446" t="n">
        <v>15827</v>
      </c>
      <c r="D7446" t="n">
        <v>5</v>
      </c>
      <c r="E7446" t="n">
        <v>80</v>
      </c>
      <c r="F7446" s="9" t="n">
        <v>86.23999999999999</v>
      </c>
    </row>
    <row r="7447">
      <c r="A7447" t="n">
        <v>560911</v>
      </c>
      <c r="B7447" s="12" t="n">
        <v>40745</v>
      </c>
      <c r="C7447" t="n">
        <v>17961</v>
      </c>
      <c r="D7447" t="n">
        <v>9</v>
      </c>
      <c r="E7447" t="n">
        <v>23</v>
      </c>
      <c r="F7447" s="9" t="n">
        <v>41.1</v>
      </c>
    </row>
    <row r="7448">
      <c r="A7448" t="n">
        <v>560913</v>
      </c>
      <c r="B7448" s="12" t="n">
        <v>40745</v>
      </c>
      <c r="C7448" t="n">
        <v>17961</v>
      </c>
      <c r="D7448" t="n">
        <v>1</v>
      </c>
      <c r="E7448" t="n">
        <v>1</v>
      </c>
      <c r="F7448" s="9" t="n">
        <v>4.25</v>
      </c>
    </row>
    <row r="7449">
      <c r="A7449" t="n">
        <v>560914</v>
      </c>
      <c r="B7449" s="12" t="n">
        <v>40745</v>
      </c>
      <c r="C7449" t="n">
        <v>17175</v>
      </c>
      <c r="D7449" t="n">
        <v>16</v>
      </c>
      <c r="E7449" t="n">
        <v>130</v>
      </c>
      <c r="F7449" s="9" t="n">
        <v>310.93</v>
      </c>
    </row>
    <row r="7450">
      <c r="A7450" t="n">
        <v>560915</v>
      </c>
      <c r="B7450" s="12" t="n">
        <v>40745</v>
      </c>
      <c r="C7450" t="n">
        <v>13313</v>
      </c>
      <c r="D7450" t="n">
        <v>16</v>
      </c>
      <c r="E7450" t="n">
        <v>156</v>
      </c>
      <c r="F7450" s="9" t="n">
        <v>308.6</v>
      </c>
    </row>
    <row r="7451">
      <c r="A7451" t="n">
        <v>560917</v>
      </c>
      <c r="B7451" s="12" t="n">
        <v>40745</v>
      </c>
      <c r="C7451" t="n">
        <v>17949</v>
      </c>
      <c r="D7451" t="n">
        <v>1</v>
      </c>
      <c r="E7451" t="n">
        <v>109</v>
      </c>
      <c r="F7451" s="9" t="n">
        <v>833.85</v>
      </c>
    </row>
    <row r="7452">
      <c r="A7452" t="n">
        <v>560918</v>
      </c>
      <c r="B7452" s="12" t="n">
        <v>40745</v>
      </c>
      <c r="C7452" t="n">
        <v>14849</v>
      </c>
      <c r="D7452" t="n">
        <v>42</v>
      </c>
      <c r="E7452" t="n">
        <v>567</v>
      </c>
      <c r="F7452" s="9" t="n">
        <v>813.89</v>
      </c>
    </row>
    <row r="7453">
      <c r="A7453" t="n">
        <v>560919</v>
      </c>
      <c r="B7453" s="12" t="n">
        <v>40745</v>
      </c>
      <c r="C7453" t="n">
        <v>15971</v>
      </c>
      <c r="D7453" t="n">
        <v>1</v>
      </c>
      <c r="E7453" t="n">
        <v>100</v>
      </c>
      <c r="F7453" s="9" t="n">
        <v>430</v>
      </c>
    </row>
    <row r="7454">
      <c r="A7454" t="n">
        <v>560920</v>
      </c>
      <c r="B7454" s="12" t="n">
        <v>40745</v>
      </c>
      <c r="C7454" t="n">
        <v>15370</v>
      </c>
      <c r="D7454" t="n">
        <v>17</v>
      </c>
      <c r="E7454" t="n">
        <v>149</v>
      </c>
      <c r="F7454" s="9" t="n">
        <v>385.52</v>
      </c>
    </row>
    <row r="7455">
      <c r="A7455" t="n">
        <v>560921</v>
      </c>
      <c r="B7455" s="12" t="n">
        <v>40745</v>
      </c>
      <c r="C7455" t="n">
        <v>16224</v>
      </c>
      <c r="D7455" t="n">
        <v>22</v>
      </c>
      <c r="E7455" t="n">
        <v>313</v>
      </c>
      <c r="F7455" s="9" t="n">
        <v>322.67</v>
      </c>
    </row>
    <row r="7456">
      <c r="A7456" t="n">
        <v>560924</v>
      </c>
      <c r="B7456" s="12" t="n">
        <v>40746</v>
      </c>
      <c r="C7456" t="n">
        <v>15061</v>
      </c>
      <c r="D7456" t="n">
        <v>4</v>
      </c>
      <c r="E7456" t="n">
        <v>472</v>
      </c>
      <c r="F7456" s="9" t="n">
        <v>647.92</v>
      </c>
    </row>
    <row r="7457">
      <c r="A7457" t="n">
        <v>560925</v>
      </c>
      <c r="B7457" s="12" t="n">
        <v>40746</v>
      </c>
      <c r="C7457" t="n">
        <v>15061</v>
      </c>
      <c r="D7457" t="n">
        <v>10</v>
      </c>
      <c r="E7457" t="n">
        <v>336</v>
      </c>
      <c r="F7457" s="9" t="n">
        <v>1665.2</v>
      </c>
    </row>
    <row r="7458">
      <c r="A7458" t="n">
        <v>560927</v>
      </c>
      <c r="B7458" s="12" t="n">
        <v>40746</v>
      </c>
      <c r="C7458" t="n">
        <v>13078</v>
      </c>
      <c r="D7458" t="n">
        <v>21</v>
      </c>
      <c r="E7458" t="n">
        <v>202</v>
      </c>
      <c r="F7458" s="9" t="n">
        <v>572.9299999999999</v>
      </c>
    </row>
    <row r="7459">
      <c r="A7459" t="n">
        <v>560928</v>
      </c>
      <c r="B7459" s="12" t="n">
        <v>40746</v>
      </c>
      <c r="C7459" t="n">
        <v>14852</v>
      </c>
      <c r="D7459" t="n">
        <v>21</v>
      </c>
      <c r="E7459" t="n">
        <v>266</v>
      </c>
      <c r="F7459" s="9" t="n">
        <v>425.96</v>
      </c>
    </row>
    <row r="7460">
      <c r="A7460" t="n">
        <v>560929</v>
      </c>
      <c r="B7460" s="12" t="n">
        <v>40746</v>
      </c>
      <c r="C7460" t="n">
        <v>16866</v>
      </c>
      <c r="D7460" t="n">
        <v>5</v>
      </c>
      <c r="E7460" t="n">
        <v>27</v>
      </c>
      <c r="F7460" s="9" t="n">
        <v>53.79</v>
      </c>
    </row>
    <row r="7461">
      <c r="A7461" t="n">
        <v>560930</v>
      </c>
      <c r="B7461" s="12" t="n">
        <v>40746</v>
      </c>
      <c r="C7461" t="n">
        <v>15829</v>
      </c>
      <c r="D7461" t="n">
        <v>26</v>
      </c>
      <c r="E7461" t="n">
        <v>420</v>
      </c>
      <c r="F7461" s="9" t="n">
        <v>325.44</v>
      </c>
    </row>
    <row r="7462">
      <c r="A7462" t="n">
        <v>560931</v>
      </c>
      <c r="B7462" s="12" t="n">
        <v>40746</v>
      </c>
      <c r="C7462" t="n">
        <v>16365</v>
      </c>
      <c r="D7462" t="n">
        <v>6</v>
      </c>
      <c r="E7462" t="n">
        <v>52</v>
      </c>
      <c r="F7462" s="9" t="n">
        <v>175.05</v>
      </c>
    </row>
    <row r="7463">
      <c r="A7463" t="n">
        <v>560934</v>
      </c>
      <c r="B7463" s="12" t="n">
        <v>40746</v>
      </c>
      <c r="C7463" t="n">
        <v>16722</v>
      </c>
      <c r="D7463" t="n">
        <v>14</v>
      </c>
      <c r="E7463" t="n">
        <v>272</v>
      </c>
      <c r="F7463" s="9" t="n">
        <v>374.28</v>
      </c>
    </row>
    <row r="7464">
      <c r="A7464" t="n">
        <v>560937</v>
      </c>
      <c r="B7464" s="12" t="n">
        <v>40746</v>
      </c>
      <c r="C7464" t="n">
        <v>17920</v>
      </c>
      <c r="D7464" t="n">
        <v>60</v>
      </c>
      <c r="E7464" t="n">
        <v>122</v>
      </c>
      <c r="F7464" s="9" t="n">
        <v>213.67</v>
      </c>
    </row>
    <row r="7465">
      <c r="A7465" t="n">
        <v>560942</v>
      </c>
      <c r="B7465" s="12" t="n">
        <v>40746</v>
      </c>
      <c r="C7465" t="n">
        <v>15005</v>
      </c>
      <c r="D7465" t="n">
        <v>32</v>
      </c>
      <c r="E7465" t="n">
        <v>134</v>
      </c>
      <c r="F7465" s="9" t="n">
        <v>164.92</v>
      </c>
    </row>
    <row r="7466">
      <c r="A7466" t="n">
        <v>560972</v>
      </c>
      <c r="B7466" s="12" t="n">
        <v>40746</v>
      </c>
      <c r="C7466" t="n">
        <v>14209</v>
      </c>
      <c r="D7466" t="n">
        <v>15</v>
      </c>
      <c r="E7466" t="n">
        <v>138</v>
      </c>
      <c r="F7466" s="9" t="n">
        <v>438.5</v>
      </c>
    </row>
    <row r="7467">
      <c r="A7467" t="n">
        <v>560974</v>
      </c>
      <c r="B7467" s="12" t="n">
        <v>40746</v>
      </c>
      <c r="C7467" t="n">
        <v>14426</v>
      </c>
      <c r="D7467" t="n">
        <v>26</v>
      </c>
      <c r="E7467" t="n">
        <v>275</v>
      </c>
      <c r="F7467" s="9" t="n">
        <v>508.25</v>
      </c>
    </row>
    <row r="7468">
      <c r="A7468" t="n">
        <v>560975</v>
      </c>
      <c r="B7468" s="12" t="n">
        <v>40746</v>
      </c>
      <c r="C7468" t="n">
        <v>14426</v>
      </c>
      <c r="D7468" t="n">
        <v>8</v>
      </c>
      <c r="E7468" t="n">
        <v>100</v>
      </c>
      <c r="F7468" s="9" t="n">
        <v>167.4</v>
      </c>
    </row>
    <row r="7469">
      <c r="A7469" t="n">
        <v>560976</v>
      </c>
      <c r="B7469" s="12" t="n">
        <v>40746</v>
      </c>
      <c r="C7469" t="n">
        <v>18146</v>
      </c>
      <c r="D7469" t="n">
        <v>6</v>
      </c>
      <c r="E7469" t="n">
        <v>126</v>
      </c>
      <c r="F7469" s="9" t="n">
        <v>83.7</v>
      </c>
    </row>
    <row r="7470">
      <c r="A7470" t="n">
        <v>560977</v>
      </c>
      <c r="B7470" s="12" t="n">
        <v>40746</v>
      </c>
      <c r="C7470" t="n">
        <v>16839</v>
      </c>
      <c r="D7470" t="n">
        <v>14</v>
      </c>
      <c r="E7470" t="n">
        <v>308</v>
      </c>
      <c r="F7470" s="9" t="n">
        <v>422.4</v>
      </c>
    </row>
    <row r="7471">
      <c r="A7471" t="n">
        <v>560978</v>
      </c>
      <c r="B7471" s="12" t="n">
        <v>40746</v>
      </c>
      <c r="C7471" t="n">
        <v>15815</v>
      </c>
      <c r="D7471" t="n">
        <v>21</v>
      </c>
      <c r="E7471" t="n">
        <v>446</v>
      </c>
      <c r="F7471" s="9" t="n">
        <v>480.62</v>
      </c>
    </row>
    <row r="7472">
      <c r="A7472" t="n">
        <v>560979</v>
      </c>
      <c r="B7472" s="12" t="n">
        <v>40746</v>
      </c>
      <c r="C7472" t="n">
        <v>15232</v>
      </c>
      <c r="D7472" t="n">
        <v>18</v>
      </c>
      <c r="E7472" t="n">
        <v>372</v>
      </c>
      <c r="F7472" s="9" t="n">
        <v>310.36</v>
      </c>
    </row>
    <row r="7473">
      <c r="A7473" t="n">
        <v>560980</v>
      </c>
      <c r="B7473" s="12" t="n">
        <v>40746</v>
      </c>
      <c r="C7473" t="n">
        <v>16107</v>
      </c>
      <c r="D7473" t="n">
        <v>3</v>
      </c>
      <c r="E7473" t="n">
        <v>88</v>
      </c>
      <c r="F7473" s="9" t="n">
        <v>318.8</v>
      </c>
    </row>
    <row r="7474">
      <c r="A7474" t="n">
        <v>560988</v>
      </c>
      <c r="B7474" s="12" t="n">
        <v>40746</v>
      </c>
      <c r="C7474" t="n">
        <v>15854</v>
      </c>
      <c r="D7474" t="n">
        <v>5</v>
      </c>
      <c r="E7474" t="n">
        <v>62</v>
      </c>
      <c r="F7474" s="9" t="n">
        <v>356</v>
      </c>
    </row>
    <row r="7475">
      <c r="A7475" t="n">
        <v>560989</v>
      </c>
      <c r="B7475" s="12" t="n">
        <v>40746</v>
      </c>
      <c r="C7475" t="n">
        <v>15704</v>
      </c>
      <c r="D7475" t="n">
        <v>41</v>
      </c>
      <c r="E7475" t="n">
        <v>346</v>
      </c>
      <c r="F7475" s="9" t="n">
        <v>748.14</v>
      </c>
    </row>
    <row r="7476">
      <c r="A7476" t="n">
        <v>560992</v>
      </c>
      <c r="B7476" s="12" t="n">
        <v>40746</v>
      </c>
      <c r="C7476" t="n">
        <v>18161</v>
      </c>
      <c r="D7476" t="n">
        <v>9</v>
      </c>
      <c r="E7476" t="n">
        <v>70</v>
      </c>
      <c r="F7476" s="9" t="n">
        <v>224.94</v>
      </c>
    </row>
    <row r="7477">
      <c r="A7477" t="n">
        <v>560994</v>
      </c>
      <c r="B7477" s="12" t="n">
        <v>40746</v>
      </c>
      <c r="C7477" t="n">
        <v>15704</v>
      </c>
      <c r="D7477" t="n">
        <v>2</v>
      </c>
      <c r="E7477" t="n">
        <v>20</v>
      </c>
      <c r="F7477" s="9" t="n">
        <v>38.16</v>
      </c>
    </row>
    <row r="7478">
      <c r="A7478" t="n">
        <v>560996</v>
      </c>
      <c r="B7478" s="12" t="n">
        <v>40746</v>
      </c>
      <c r="C7478" t="n">
        <v>17625</v>
      </c>
      <c r="D7478" t="n">
        <v>101</v>
      </c>
      <c r="E7478" t="n">
        <v>465</v>
      </c>
      <c r="F7478" s="9" t="n">
        <v>685.1</v>
      </c>
    </row>
    <row r="7479">
      <c r="A7479" t="n">
        <v>560998</v>
      </c>
      <c r="B7479" s="12" t="n">
        <v>40746</v>
      </c>
      <c r="C7479" t="n">
        <v>14243</v>
      </c>
      <c r="D7479" t="n">
        <v>14</v>
      </c>
      <c r="E7479" t="n">
        <v>110</v>
      </c>
      <c r="F7479" s="9" t="n">
        <v>214.62</v>
      </c>
    </row>
    <row r="7480">
      <c r="A7480" t="n">
        <v>561001</v>
      </c>
      <c r="B7480" s="12" t="n">
        <v>40746</v>
      </c>
      <c r="C7480" t="n">
        <v>16711</v>
      </c>
      <c r="D7480" t="n">
        <v>7</v>
      </c>
      <c r="E7480" t="n">
        <v>149</v>
      </c>
      <c r="F7480" s="9" t="n">
        <v>311.07</v>
      </c>
    </row>
    <row r="7481">
      <c r="A7481" t="n">
        <v>561002</v>
      </c>
      <c r="B7481" s="12" t="n">
        <v>40746</v>
      </c>
      <c r="C7481" t="n">
        <v>13750</v>
      </c>
      <c r="D7481" t="n">
        <v>1</v>
      </c>
      <c r="E7481" t="n">
        <v>96</v>
      </c>
      <c r="F7481" s="9" t="n">
        <v>325.44</v>
      </c>
    </row>
    <row r="7482">
      <c r="A7482" t="n">
        <v>561003</v>
      </c>
      <c r="B7482" s="12" t="n">
        <v>40746</v>
      </c>
      <c r="C7482" t="n">
        <v>13079</v>
      </c>
      <c r="D7482" t="n">
        <v>1</v>
      </c>
      <c r="E7482" t="n">
        <v>4</v>
      </c>
      <c r="F7482" s="9" t="n">
        <v>23.8</v>
      </c>
    </row>
    <row r="7483">
      <c r="A7483" t="n">
        <v>561004</v>
      </c>
      <c r="B7483" s="12" t="n">
        <v>40746</v>
      </c>
      <c r="C7483" t="n">
        <v>15189</v>
      </c>
      <c r="D7483" t="n">
        <v>8</v>
      </c>
      <c r="E7483" t="n">
        <v>89</v>
      </c>
      <c r="F7483" s="9" t="n">
        <v>304.87</v>
      </c>
    </row>
    <row r="7484">
      <c r="A7484" t="n">
        <v>561005</v>
      </c>
      <c r="B7484" s="12" t="n">
        <v>40746</v>
      </c>
      <c r="C7484" t="n">
        <v>17961</v>
      </c>
      <c r="D7484" t="n">
        <v>21</v>
      </c>
      <c r="E7484" t="n">
        <v>86</v>
      </c>
      <c r="F7484" s="9" t="n">
        <v>134.44</v>
      </c>
    </row>
    <row r="7485">
      <c r="A7485" t="n">
        <v>561006</v>
      </c>
      <c r="B7485" s="12" t="n">
        <v>40746</v>
      </c>
      <c r="C7485" t="n">
        <v>16161</v>
      </c>
      <c r="D7485" t="n">
        <v>26</v>
      </c>
      <c r="E7485" t="n">
        <v>232</v>
      </c>
      <c r="F7485" s="9" t="n">
        <v>469.9</v>
      </c>
    </row>
    <row r="7486">
      <c r="A7486" t="n">
        <v>561007</v>
      </c>
      <c r="B7486" s="12" t="n">
        <v>40746</v>
      </c>
      <c r="C7486" t="n">
        <v>15640</v>
      </c>
      <c r="D7486" t="n">
        <v>29</v>
      </c>
      <c r="E7486" t="n">
        <v>520</v>
      </c>
      <c r="F7486" s="9" t="n">
        <v>649.46</v>
      </c>
    </row>
    <row r="7487">
      <c r="A7487" t="n">
        <v>561008</v>
      </c>
      <c r="B7487" s="12" t="n">
        <v>40746</v>
      </c>
      <c r="C7487" t="n">
        <v>18150</v>
      </c>
      <c r="D7487" t="n">
        <v>12</v>
      </c>
      <c r="E7487" t="n">
        <v>96</v>
      </c>
      <c r="F7487" s="9" t="n">
        <v>185.7</v>
      </c>
    </row>
    <row r="7488">
      <c r="A7488" t="n">
        <v>561009</v>
      </c>
      <c r="B7488" s="12" t="n">
        <v>40746</v>
      </c>
      <c r="C7488" t="n">
        <v>15856</v>
      </c>
      <c r="D7488" t="n">
        <v>15</v>
      </c>
      <c r="E7488" t="n">
        <v>484</v>
      </c>
      <c r="F7488" s="9" t="n">
        <v>489.6</v>
      </c>
    </row>
    <row r="7489">
      <c r="A7489" t="n">
        <v>561010</v>
      </c>
      <c r="B7489" s="12" t="n">
        <v>40746</v>
      </c>
      <c r="C7489" t="n">
        <v>18262</v>
      </c>
      <c r="D7489" t="n">
        <v>13</v>
      </c>
      <c r="E7489" t="n">
        <v>182</v>
      </c>
      <c r="F7489" s="9" t="n">
        <v>149.48</v>
      </c>
    </row>
    <row r="7490">
      <c r="A7490" t="n">
        <v>561020</v>
      </c>
      <c r="B7490" s="12" t="n">
        <v>40746</v>
      </c>
      <c r="C7490" t="n">
        <v>13563</v>
      </c>
      <c r="D7490" t="n">
        <v>39</v>
      </c>
      <c r="E7490" t="n">
        <v>146</v>
      </c>
      <c r="F7490" s="9" t="n">
        <v>310.88</v>
      </c>
    </row>
    <row r="7491">
      <c r="A7491" t="n">
        <v>561021</v>
      </c>
      <c r="B7491" s="12" t="n">
        <v>40748</v>
      </c>
      <c r="C7491" t="n">
        <v>15465</v>
      </c>
      <c r="D7491" t="n">
        <v>5</v>
      </c>
      <c r="E7491" t="n">
        <v>61</v>
      </c>
      <c r="F7491" s="9" t="n">
        <v>320.71</v>
      </c>
    </row>
    <row r="7492">
      <c r="A7492" t="n">
        <v>561022</v>
      </c>
      <c r="B7492" s="12" t="n">
        <v>40748</v>
      </c>
      <c r="C7492" t="n">
        <v>14800</v>
      </c>
      <c r="D7492" t="n">
        <v>20</v>
      </c>
      <c r="E7492" t="n">
        <v>266</v>
      </c>
      <c r="F7492" s="9" t="n">
        <v>282.66</v>
      </c>
    </row>
    <row r="7493">
      <c r="A7493" t="n">
        <v>561023</v>
      </c>
      <c r="B7493" s="12" t="n">
        <v>40748</v>
      </c>
      <c r="C7493" t="n">
        <v>13576</v>
      </c>
      <c r="D7493" t="n">
        <v>3</v>
      </c>
      <c r="E7493" t="n">
        <v>144</v>
      </c>
      <c r="F7493" s="9" t="n">
        <v>354.24</v>
      </c>
    </row>
    <row r="7494">
      <c r="A7494" t="n">
        <v>561024</v>
      </c>
      <c r="B7494" s="12" t="n">
        <v>40748</v>
      </c>
      <c r="C7494" t="n">
        <v>12916</v>
      </c>
      <c r="D7494" t="n">
        <v>26</v>
      </c>
      <c r="E7494" t="n">
        <v>263</v>
      </c>
      <c r="F7494" s="9" t="n">
        <v>693.37</v>
      </c>
    </row>
    <row r="7495">
      <c r="A7495" t="n">
        <v>561025</v>
      </c>
      <c r="B7495" s="12" t="n">
        <v>40748</v>
      </c>
      <c r="C7495" t="n">
        <v>16241</v>
      </c>
      <c r="D7495" t="n">
        <v>71</v>
      </c>
      <c r="E7495" t="n">
        <v>93</v>
      </c>
      <c r="F7495" s="9" t="n">
        <v>196.28</v>
      </c>
    </row>
    <row r="7496">
      <c r="A7496" t="n">
        <v>561026</v>
      </c>
      <c r="B7496" s="12" t="n">
        <v>40748</v>
      </c>
      <c r="C7496" t="n">
        <v>17265</v>
      </c>
      <c r="D7496" t="n">
        <v>48</v>
      </c>
      <c r="E7496" t="n">
        <v>175</v>
      </c>
      <c r="F7496" s="9" t="n">
        <v>172.17</v>
      </c>
    </row>
    <row r="7497">
      <c r="A7497" t="n">
        <v>561027</v>
      </c>
      <c r="B7497" s="12" t="n">
        <v>40748</v>
      </c>
      <c r="C7497" t="n">
        <v>13802</v>
      </c>
      <c r="D7497" t="n">
        <v>12</v>
      </c>
      <c r="E7497" t="n">
        <v>778</v>
      </c>
      <c r="F7497" s="9" t="n">
        <v>1468.36</v>
      </c>
    </row>
    <row r="7498">
      <c r="A7498" t="n">
        <v>561028</v>
      </c>
      <c r="B7498" s="12" t="n">
        <v>40748</v>
      </c>
      <c r="C7498" t="n">
        <v>17769</v>
      </c>
      <c r="D7498" t="n">
        <v>24</v>
      </c>
      <c r="E7498" t="n">
        <v>228</v>
      </c>
      <c r="F7498" s="9" t="n">
        <v>319.85</v>
      </c>
    </row>
    <row r="7499">
      <c r="A7499" t="n">
        <v>561030</v>
      </c>
      <c r="B7499" s="12" t="n">
        <v>40748</v>
      </c>
      <c r="C7499" t="n">
        <v>16407</v>
      </c>
      <c r="D7499" t="n">
        <v>23</v>
      </c>
      <c r="E7499" t="n">
        <v>149</v>
      </c>
      <c r="F7499" s="9" t="n">
        <v>265.87</v>
      </c>
    </row>
    <row r="7500">
      <c r="A7500" t="n">
        <v>561031</v>
      </c>
      <c r="B7500" s="12" t="n">
        <v>40748</v>
      </c>
      <c r="C7500" t="n">
        <v>13461</v>
      </c>
      <c r="D7500" t="n">
        <v>5</v>
      </c>
      <c r="E7500" t="n">
        <v>412</v>
      </c>
      <c r="F7500" s="9" t="n">
        <v>307.8</v>
      </c>
    </row>
    <row r="7501">
      <c r="A7501" t="n">
        <v>561032</v>
      </c>
      <c r="B7501" s="12" t="n">
        <v>40748</v>
      </c>
      <c r="C7501" t="n">
        <v>13029</v>
      </c>
      <c r="D7501" t="n">
        <v>6</v>
      </c>
      <c r="E7501" t="n">
        <v>62</v>
      </c>
      <c r="F7501" s="9" t="n">
        <v>390.7</v>
      </c>
    </row>
    <row r="7502">
      <c r="A7502" t="n">
        <v>561033</v>
      </c>
      <c r="B7502" s="12" t="n">
        <v>40748</v>
      </c>
      <c r="C7502" t="n">
        <v>14443</v>
      </c>
      <c r="D7502" t="n">
        <v>26</v>
      </c>
      <c r="E7502" t="n">
        <v>319</v>
      </c>
      <c r="F7502" s="9" t="n">
        <v>383.12</v>
      </c>
    </row>
    <row r="7503">
      <c r="A7503" t="n">
        <v>561034</v>
      </c>
      <c r="B7503" s="12" t="n">
        <v>40748</v>
      </c>
      <c r="C7503" t="n">
        <v>15506</v>
      </c>
      <c r="D7503" t="n">
        <v>52</v>
      </c>
      <c r="E7503" t="n">
        <v>144</v>
      </c>
      <c r="F7503" s="9" t="n">
        <v>208.77</v>
      </c>
    </row>
    <row r="7504">
      <c r="A7504" t="n">
        <v>561035</v>
      </c>
      <c r="B7504" s="12" t="n">
        <v>40748</v>
      </c>
      <c r="C7504" t="n">
        <v>17312</v>
      </c>
      <c r="D7504" t="n">
        <v>1</v>
      </c>
      <c r="E7504" t="n">
        <v>96</v>
      </c>
      <c r="F7504" s="9" t="n">
        <v>244.8</v>
      </c>
    </row>
    <row r="7505">
      <c r="A7505" t="n">
        <v>561036</v>
      </c>
      <c r="B7505" s="12" t="n">
        <v>40748</v>
      </c>
      <c r="C7505" t="n">
        <v>13137</v>
      </c>
      <c r="D7505" t="n">
        <v>71</v>
      </c>
      <c r="E7505" t="n">
        <v>156</v>
      </c>
      <c r="F7505" s="9" t="n">
        <v>290.46</v>
      </c>
    </row>
    <row r="7506">
      <c r="A7506" t="n">
        <v>561038</v>
      </c>
      <c r="B7506" s="12" t="n">
        <v>40748</v>
      </c>
      <c r="C7506" t="n">
        <v>17114</v>
      </c>
      <c r="D7506" t="n">
        <v>13</v>
      </c>
      <c r="E7506" t="n">
        <v>20</v>
      </c>
      <c r="F7506" s="9" t="n">
        <v>112</v>
      </c>
    </row>
    <row r="7507">
      <c r="A7507" t="n">
        <v>561039</v>
      </c>
      <c r="B7507" s="12" t="n">
        <v>40748</v>
      </c>
      <c r="C7507" t="n">
        <v>16525</v>
      </c>
      <c r="D7507" t="n">
        <v>8</v>
      </c>
      <c r="E7507" t="n">
        <v>598</v>
      </c>
      <c r="F7507" s="9" t="n">
        <v>452.42</v>
      </c>
    </row>
    <row r="7508">
      <c r="A7508" t="n">
        <v>561042</v>
      </c>
      <c r="B7508" s="12" t="n">
        <v>40748</v>
      </c>
      <c r="C7508" t="n">
        <v>16305</v>
      </c>
      <c r="D7508" t="n">
        <v>22</v>
      </c>
      <c r="E7508" t="n">
        <v>256</v>
      </c>
      <c r="F7508" s="9" t="n">
        <v>361.22</v>
      </c>
    </row>
    <row r="7509">
      <c r="A7509" t="n">
        <v>561043</v>
      </c>
      <c r="B7509" s="12" t="n">
        <v>40748</v>
      </c>
      <c r="C7509" t="n">
        <v>15708</v>
      </c>
      <c r="D7509" t="n">
        <v>44</v>
      </c>
      <c r="E7509" t="n">
        <v>234</v>
      </c>
      <c r="F7509" s="9" t="n">
        <v>632.13</v>
      </c>
    </row>
    <row r="7510">
      <c r="A7510" t="n">
        <v>561044</v>
      </c>
      <c r="B7510" s="12" t="n">
        <v>40748</v>
      </c>
      <c r="C7510" t="n">
        <v>13831</v>
      </c>
      <c r="D7510" t="n">
        <v>6</v>
      </c>
      <c r="E7510" t="n">
        <v>122</v>
      </c>
      <c r="F7510" s="9" t="n">
        <v>357.4</v>
      </c>
    </row>
    <row r="7511">
      <c r="A7511" t="n">
        <v>561045</v>
      </c>
      <c r="B7511" s="12" t="n">
        <v>40748</v>
      </c>
      <c r="C7511" t="n">
        <v>17522</v>
      </c>
      <c r="D7511" t="n">
        <v>8</v>
      </c>
      <c r="E7511" t="n">
        <v>183</v>
      </c>
      <c r="F7511" s="9" t="n">
        <v>124.71</v>
      </c>
    </row>
    <row r="7512">
      <c r="A7512" t="n">
        <v>561046</v>
      </c>
      <c r="B7512" s="12" t="n">
        <v>40748</v>
      </c>
      <c r="C7512" t="n">
        <v>16218</v>
      </c>
      <c r="D7512" t="n">
        <v>6</v>
      </c>
      <c r="E7512" t="n">
        <v>340</v>
      </c>
      <c r="F7512" s="9" t="n">
        <v>452</v>
      </c>
    </row>
    <row r="7513">
      <c r="A7513" t="n">
        <v>561047</v>
      </c>
      <c r="B7513" s="12" t="n">
        <v>40748</v>
      </c>
      <c r="C7513" t="n">
        <v>16948</v>
      </c>
      <c r="D7513" t="n">
        <v>9</v>
      </c>
      <c r="E7513" t="n">
        <v>1368</v>
      </c>
      <c r="F7513" s="9" t="n">
        <v>194.48</v>
      </c>
    </row>
    <row r="7514">
      <c r="A7514" t="n">
        <v>561048</v>
      </c>
      <c r="B7514" s="12" t="n">
        <v>40748</v>
      </c>
      <c r="C7514" t="n">
        <v>12939</v>
      </c>
      <c r="D7514" t="n">
        <v>5</v>
      </c>
      <c r="E7514" t="n">
        <v>384</v>
      </c>
      <c r="F7514" s="9" t="n">
        <v>761.76</v>
      </c>
    </row>
    <row r="7515">
      <c r="A7515" t="n">
        <v>561049</v>
      </c>
      <c r="B7515" s="12" t="n">
        <v>40748</v>
      </c>
      <c r="C7515" t="n">
        <v>12864</v>
      </c>
      <c r="D7515" t="n">
        <v>3</v>
      </c>
      <c r="E7515" t="n">
        <v>216</v>
      </c>
      <c r="F7515" s="9" t="n">
        <v>147.12</v>
      </c>
    </row>
    <row r="7516">
      <c r="A7516" t="n">
        <v>561050</v>
      </c>
      <c r="B7516" s="12" t="n">
        <v>40748</v>
      </c>
      <c r="C7516" t="n">
        <v>16558</v>
      </c>
      <c r="D7516" t="n">
        <v>30</v>
      </c>
      <c r="E7516" t="n">
        <v>466</v>
      </c>
      <c r="F7516" s="9" t="n">
        <v>403.05</v>
      </c>
    </row>
    <row r="7517">
      <c r="A7517" t="n">
        <v>561051</v>
      </c>
      <c r="B7517" s="12" t="n">
        <v>40748</v>
      </c>
      <c r="C7517" t="n">
        <v>16684</v>
      </c>
      <c r="D7517" t="n">
        <v>28</v>
      </c>
      <c r="E7517" t="n">
        <v>3312</v>
      </c>
      <c r="F7517" s="9" t="n">
        <v>7138.12</v>
      </c>
    </row>
    <row r="7518">
      <c r="A7518" t="n">
        <v>561052</v>
      </c>
      <c r="B7518" s="12" t="n">
        <v>40748</v>
      </c>
      <c r="C7518" t="n">
        <v>16684</v>
      </c>
      <c r="D7518" t="n">
        <v>5</v>
      </c>
      <c r="E7518" t="n">
        <v>624</v>
      </c>
      <c r="F7518" s="9" t="n">
        <v>711.84</v>
      </c>
    </row>
    <row r="7519">
      <c r="A7519" t="n">
        <v>561053</v>
      </c>
      <c r="B7519" s="12" t="n">
        <v>40748</v>
      </c>
      <c r="C7519" t="n">
        <v>16684</v>
      </c>
      <c r="D7519" t="n">
        <v>2</v>
      </c>
      <c r="E7519" t="n">
        <v>840</v>
      </c>
      <c r="F7519" s="9" t="n">
        <v>324</v>
      </c>
    </row>
    <row r="7520">
      <c r="A7520" t="n">
        <v>561054</v>
      </c>
      <c r="B7520" s="12" t="n">
        <v>40748</v>
      </c>
      <c r="C7520" t="n">
        <v>18229</v>
      </c>
      <c r="D7520" t="n">
        <v>13</v>
      </c>
      <c r="E7520" t="n">
        <v>174</v>
      </c>
      <c r="F7520" s="9" t="n">
        <v>426.22</v>
      </c>
    </row>
    <row r="7521">
      <c r="A7521" t="n">
        <v>561055</v>
      </c>
      <c r="B7521" s="12" t="n">
        <v>40748</v>
      </c>
      <c r="C7521" t="n">
        <v>16684</v>
      </c>
      <c r="D7521" t="n">
        <v>1</v>
      </c>
      <c r="E7521" t="n">
        <v>480</v>
      </c>
      <c r="F7521" s="9" t="n">
        <v>201.6</v>
      </c>
    </row>
    <row r="7522">
      <c r="A7522" t="n">
        <v>561056</v>
      </c>
      <c r="B7522" s="12" t="n">
        <v>40748</v>
      </c>
      <c r="C7522" t="n">
        <v>13477</v>
      </c>
      <c r="D7522" t="n">
        <v>8</v>
      </c>
      <c r="E7522" t="n">
        <v>120</v>
      </c>
      <c r="F7522" s="9" t="n">
        <v>133.76</v>
      </c>
    </row>
    <row r="7523">
      <c r="A7523" t="n">
        <v>561057</v>
      </c>
      <c r="B7523" s="12" t="n">
        <v>40748</v>
      </c>
      <c r="C7523" t="n">
        <v>17935</v>
      </c>
      <c r="D7523" t="n">
        <v>1</v>
      </c>
      <c r="E7523" t="n">
        <v>4</v>
      </c>
      <c r="F7523" s="9" t="n">
        <v>8.32</v>
      </c>
    </row>
    <row r="7524">
      <c r="A7524" t="n">
        <v>561058</v>
      </c>
      <c r="B7524" s="12" t="n">
        <v>40748</v>
      </c>
      <c r="C7524" t="n">
        <v>17724</v>
      </c>
      <c r="D7524" t="n">
        <v>11</v>
      </c>
      <c r="E7524" t="n">
        <v>78</v>
      </c>
      <c r="F7524" s="9" t="n">
        <v>373.1</v>
      </c>
    </row>
    <row r="7525">
      <c r="A7525" t="n">
        <v>561060</v>
      </c>
      <c r="B7525" s="12" t="n">
        <v>40748</v>
      </c>
      <c r="C7525" t="n">
        <v>17703</v>
      </c>
      <c r="D7525" t="n">
        <v>17</v>
      </c>
      <c r="E7525" t="n">
        <v>178</v>
      </c>
      <c r="F7525" s="9" t="n">
        <v>229.14</v>
      </c>
    </row>
    <row r="7526">
      <c r="A7526" t="n">
        <v>561062</v>
      </c>
      <c r="B7526" s="12" t="n">
        <v>40748</v>
      </c>
      <c r="C7526" t="n">
        <v>16668</v>
      </c>
      <c r="D7526" t="n">
        <v>1</v>
      </c>
      <c r="E7526" t="n">
        <v>6</v>
      </c>
      <c r="F7526" s="9" t="n">
        <v>19.5</v>
      </c>
    </row>
    <row r="7527">
      <c r="A7527" t="n">
        <v>561064</v>
      </c>
      <c r="B7527" s="12" t="n">
        <v>40748</v>
      </c>
      <c r="C7527" t="n">
        <v>18109</v>
      </c>
      <c r="D7527" t="n">
        <v>6</v>
      </c>
      <c r="E7527" t="n">
        <v>17</v>
      </c>
      <c r="F7527" s="9" t="n">
        <v>136.6</v>
      </c>
    </row>
    <row r="7528">
      <c r="A7528" t="n">
        <v>561065</v>
      </c>
      <c r="B7528" s="12" t="n">
        <v>40748</v>
      </c>
      <c r="C7528" t="n">
        <v>14180</v>
      </c>
      <c r="D7528" t="n">
        <v>6</v>
      </c>
      <c r="E7528" t="n">
        <v>15</v>
      </c>
      <c r="F7528" s="9" t="n">
        <v>101.05</v>
      </c>
    </row>
    <row r="7529">
      <c r="A7529" t="n">
        <v>561066</v>
      </c>
      <c r="B7529" s="12" t="n">
        <v>40748</v>
      </c>
      <c r="C7529" t="n">
        <v>16710</v>
      </c>
      <c r="D7529" t="n">
        <v>40</v>
      </c>
      <c r="E7529" t="n">
        <v>296</v>
      </c>
      <c r="F7529" s="9" t="n">
        <v>206.25</v>
      </c>
    </row>
    <row r="7530">
      <c r="A7530" t="n">
        <v>561067</v>
      </c>
      <c r="B7530" s="12" t="n">
        <v>40748</v>
      </c>
      <c r="C7530" t="n">
        <v>14397</v>
      </c>
      <c r="D7530" t="n">
        <v>3</v>
      </c>
      <c r="E7530" t="n">
        <v>84</v>
      </c>
      <c r="F7530" s="9" t="n">
        <v>99.95999999999999</v>
      </c>
    </row>
    <row r="7531">
      <c r="A7531" t="n">
        <v>561068</v>
      </c>
      <c r="B7531" s="12" t="n">
        <v>40748</v>
      </c>
      <c r="C7531" t="n">
        <v>13116</v>
      </c>
      <c r="D7531" t="n">
        <v>30</v>
      </c>
      <c r="E7531" t="n">
        <v>291</v>
      </c>
      <c r="F7531" s="9" t="n">
        <v>501.14</v>
      </c>
    </row>
    <row r="7532">
      <c r="A7532" t="n">
        <v>561070</v>
      </c>
      <c r="B7532" s="12" t="n">
        <v>40748</v>
      </c>
      <c r="C7532" t="n">
        <v>16782</v>
      </c>
      <c r="D7532" t="n">
        <v>7</v>
      </c>
      <c r="E7532" t="n">
        <v>57</v>
      </c>
      <c r="F7532" s="9" t="n">
        <v>136.65</v>
      </c>
    </row>
    <row r="7533">
      <c r="A7533" t="n">
        <v>561071</v>
      </c>
      <c r="B7533" s="12" t="n">
        <v>40748</v>
      </c>
      <c r="C7533" t="n">
        <v>14057</v>
      </c>
      <c r="D7533" t="n">
        <v>17</v>
      </c>
      <c r="E7533" t="n">
        <v>328</v>
      </c>
      <c r="F7533" s="9" t="n">
        <v>440.26</v>
      </c>
    </row>
    <row r="7534">
      <c r="A7534" t="n">
        <v>561072</v>
      </c>
      <c r="B7534" s="12" t="n">
        <v>40748</v>
      </c>
      <c r="C7534" t="n">
        <v>14019</v>
      </c>
      <c r="D7534" t="n">
        <v>25</v>
      </c>
      <c r="E7534" t="n">
        <v>233</v>
      </c>
      <c r="F7534" s="9" t="n">
        <v>384.29</v>
      </c>
    </row>
    <row r="7535">
      <c r="A7535" t="n">
        <v>561073</v>
      </c>
      <c r="B7535" s="12" t="n">
        <v>40748</v>
      </c>
      <c r="C7535" t="n">
        <v>13408</v>
      </c>
      <c r="D7535" t="n">
        <v>24</v>
      </c>
      <c r="E7535" t="n">
        <v>589</v>
      </c>
      <c r="F7535" s="9" t="n">
        <v>1104.31</v>
      </c>
    </row>
    <row r="7536">
      <c r="A7536" t="n">
        <v>561074</v>
      </c>
      <c r="B7536" s="12" t="n">
        <v>40748</v>
      </c>
      <c r="C7536" t="n">
        <v>13037</v>
      </c>
      <c r="D7536" t="n">
        <v>15</v>
      </c>
      <c r="E7536" t="n">
        <v>137</v>
      </c>
      <c r="F7536" s="9" t="n">
        <v>303.75</v>
      </c>
    </row>
    <row r="7537">
      <c r="A7537" t="n">
        <v>561075</v>
      </c>
      <c r="B7537" s="12" t="n">
        <v>40748</v>
      </c>
      <c r="C7537" t="n">
        <v>16458</v>
      </c>
      <c r="D7537" t="n">
        <v>11</v>
      </c>
      <c r="E7537" t="n">
        <v>116</v>
      </c>
      <c r="F7537" s="9" t="n">
        <v>185</v>
      </c>
    </row>
    <row r="7538">
      <c r="A7538" t="n">
        <v>561076</v>
      </c>
      <c r="B7538" s="12" t="n">
        <v>40748</v>
      </c>
      <c r="C7538" t="n">
        <v>17696</v>
      </c>
      <c r="D7538" t="n">
        <v>13</v>
      </c>
      <c r="E7538" t="n">
        <v>152</v>
      </c>
      <c r="F7538" s="9" t="n">
        <v>402.08</v>
      </c>
    </row>
    <row r="7539">
      <c r="A7539" t="n">
        <v>561077</v>
      </c>
      <c r="B7539" s="12" t="n">
        <v>40748</v>
      </c>
      <c r="C7539" t="n">
        <v>17649</v>
      </c>
      <c r="D7539" t="n">
        <v>52</v>
      </c>
      <c r="E7539" t="n">
        <v>399</v>
      </c>
      <c r="F7539" s="9" t="n">
        <v>868.49</v>
      </c>
    </row>
    <row r="7540">
      <c r="A7540" t="n">
        <v>561078</v>
      </c>
      <c r="B7540" s="12" t="n">
        <v>40748</v>
      </c>
      <c r="C7540" t="n">
        <v>16178</v>
      </c>
      <c r="D7540" t="n">
        <v>8</v>
      </c>
      <c r="E7540" t="n">
        <v>94</v>
      </c>
      <c r="F7540" s="9" t="n">
        <v>197.9</v>
      </c>
    </row>
    <row r="7541">
      <c r="A7541" t="n">
        <v>561079</v>
      </c>
      <c r="B7541" s="12" t="n">
        <v>40748</v>
      </c>
      <c r="C7541" t="n">
        <v>13956</v>
      </c>
      <c r="D7541" t="n">
        <v>54</v>
      </c>
      <c r="E7541" t="n">
        <v>249</v>
      </c>
      <c r="F7541" s="9" t="n">
        <v>385.75</v>
      </c>
    </row>
    <row r="7542">
      <c r="A7542" t="n">
        <v>561081</v>
      </c>
      <c r="B7542" s="12" t="n">
        <v>40748</v>
      </c>
      <c r="C7542" t="n">
        <v>13230</v>
      </c>
      <c r="D7542" t="n">
        <v>25</v>
      </c>
      <c r="E7542" t="n">
        <v>108</v>
      </c>
      <c r="F7542" s="9" t="n">
        <v>148.96</v>
      </c>
    </row>
    <row r="7543">
      <c r="A7543" t="n">
        <v>561082</v>
      </c>
      <c r="B7543" s="12" t="n">
        <v>40748</v>
      </c>
      <c r="C7543" t="n">
        <v>13230</v>
      </c>
      <c r="D7543" t="n">
        <v>1</v>
      </c>
      <c r="E7543" t="n">
        <v>12</v>
      </c>
      <c r="F7543" s="9" t="n">
        <v>5.04</v>
      </c>
    </row>
    <row r="7544">
      <c r="A7544" t="n">
        <v>561084</v>
      </c>
      <c r="B7544" s="12" t="n">
        <v>40749</v>
      </c>
      <c r="C7544" t="n">
        <v>14948</v>
      </c>
      <c r="D7544" t="n">
        <v>21</v>
      </c>
      <c r="E7544" t="n">
        <v>281</v>
      </c>
      <c r="F7544" s="9" t="n">
        <v>265.27</v>
      </c>
    </row>
    <row r="7545">
      <c r="A7545" t="n">
        <v>561085</v>
      </c>
      <c r="B7545" s="12" t="n">
        <v>40749</v>
      </c>
      <c r="C7545" t="n">
        <v>14367</v>
      </c>
      <c r="D7545" t="n">
        <v>50</v>
      </c>
      <c r="E7545" t="n">
        <v>551</v>
      </c>
      <c r="F7545" s="9" t="n">
        <v>929.53</v>
      </c>
    </row>
    <row r="7546">
      <c r="A7546" t="n">
        <v>561087</v>
      </c>
      <c r="B7546" s="12" t="n">
        <v>40749</v>
      </c>
      <c r="C7546" t="n">
        <v>15144</v>
      </c>
      <c r="D7546" t="n">
        <v>14</v>
      </c>
      <c r="E7546" t="n">
        <v>214</v>
      </c>
      <c r="F7546" s="9" t="n">
        <v>261.42</v>
      </c>
    </row>
    <row r="7547">
      <c r="A7547" t="n">
        <v>561088</v>
      </c>
      <c r="B7547" s="12" t="n">
        <v>40749</v>
      </c>
      <c r="C7547" t="n">
        <v>15144</v>
      </c>
      <c r="D7547" t="n">
        <v>3</v>
      </c>
      <c r="E7547" t="n">
        <v>30</v>
      </c>
      <c r="F7547" s="9" t="n">
        <v>62.4</v>
      </c>
    </row>
    <row r="7548">
      <c r="A7548" t="n">
        <v>561089</v>
      </c>
      <c r="B7548" s="12" t="n">
        <v>40749</v>
      </c>
      <c r="C7548" t="n">
        <v>17579</v>
      </c>
      <c r="D7548" t="n">
        <v>6</v>
      </c>
      <c r="E7548" t="n">
        <v>39</v>
      </c>
      <c r="F7548" s="9" t="n">
        <v>106.45</v>
      </c>
    </row>
    <row r="7549">
      <c r="A7549" t="n">
        <v>561092</v>
      </c>
      <c r="B7549" s="12" t="n">
        <v>40749</v>
      </c>
      <c r="C7549" t="n">
        <v>17054</v>
      </c>
      <c r="D7549" t="n">
        <v>19</v>
      </c>
      <c r="E7549" t="n">
        <v>195</v>
      </c>
      <c r="F7549" s="9" t="n">
        <v>288.5</v>
      </c>
    </row>
    <row r="7550">
      <c r="A7550" t="n">
        <v>561095</v>
      </c>
      <c r="B7550" s="12" t="n">
        <v>40749</v>
      </c>
      <c r="C7550" t="n">
        <v>17040</v>
      </c>
      <c r="D7550" t="n">
        <v>15</v>
      </c>
      <c r="E7550" t="n">
        <v>181</v>
      </c>
      <c r="F7550" s="9" t="n">
        <v>449.73</v>
      </c>
    </row>
    <row r="7551">
      <c r="A7551" t="n">
        <v>561096</v>
      </c>
      <c r="B7551" s="12" t="n">
        <v>40749</v>
      </c>
      <c r="C7551" t="n">
        <v>16099</v>
      </c>
      <c r="D7551" t="n">
        <v>13</v>
      </c>
      <c r="E7551" t="n">
        <v>156</v>
      </c>
      <c r="F7551" s="9" t="n">
        <v>273.8</v>
      </c>
    </row>
    <row r="7552">
      <c r="A7552" t="n">
        <v>561097</v>
      </c>
      <c r="B7552" s="12" t="n">
        <v>40749</v>
      </c>
      <c r="C7552" t="n">
        <v>15981</v>
      </c>
      <c r="D7552" t="n">
        <v>13</v>
      </c>
      <c r="E7552" t="n">
        <v>196</v>
      </c>
      <c r="F7552" s="9" t="n">
        <v>397.2</v>
      </c>
    </row>
    <row r="7553">
      <c r="A7553" t="n">
        <v>561098</v>
      </c>
      <c r="B7553" s="12" t="n">
        <v>40749</v>
      </c>
      <c r="C7553" t="n">
        <v>14194</v>
      </c>
      <c r="D7553" t="n">
        <v>26</v>
      </c>
      <c r="E7553" t="n">
        <v>193</v>
      </c>
      <c r="F7553" s="9" t="n">
        <v>558.49</v>
      </c>
    </row>
    <row r="7554">
      <c r="A7554" t="n">
        <v>561099</v>
      </c>
      <c r="B7554" s="12" t="n">
        <v>40749</v>
      </c>
      <c r="C7554" t="n">
        <v>14100</v>
      </c>
      <c r="D7554" t="n">
        <v>25</v>
      </c>
      <c r="E7554" t="n">
        <v>63</v>
      </c>
      <c r="F7554" s="9" t="n">
        <v>191.95</v>
      </c>
    </row>
    <row r="7555">
      <c r="A7555" t="n">
        <v>561100</v>
      </c>
      <c r="B7555" s="12" t="n">
        <v>40749</v>
      </c>
      <c r="C7555" t="n">
        <v>15289</v>
      </c>
      <c r="D7555" t="n">
        <v>29</v>
      </c>
      <c r="E7555" t="n">
        <v>435</v>
      </c>
      <c r="F7555" s="9" t="n">
        <v>322.53</v>
      </c>
    </row>
    <row r="7556">
      <c r="A7556" t="n">
        <v>561101</v>
      </c>
      <c r="B7556" s="12" t="n">
        <v>40749</v>
      </c>
      <c r="C7556" t="n">
        <v>16013</v>
      </c>
      <c r="D7556" t="n">
        <v>1</v>
      </c>
      <c r="E7556" t="n">
        <v>336</v>
      </c>
      <c r="F7556" s="9" t="n">
        <v>241.92</v>
      </c>
    </row>
    <row r="7557">
      <c r="A7557" t="n">
        <v>561105</v>
      </c>
      <c r="B7557" s="12" t="n">
        <v>40749</v>
      </c>
      <c r="C7557" t="n">
        <v>15218</v>
      </c>
      <c r="D7557" t="n">
        <v>16</v>
      </c>
      <c r="E7557" t="n">
        <v>195</v>
      </c>
      <c r="F7557" s="9" t="n">
        <v>414.25</v>
      </c>
    </row>
    <row r="7558">
      <c r="A7558" t="n">
        <v>561106</v>
      </c>
      <c r="B7558" s="12" t="n">
        <v>40749</v>
      </c>
      <c r="C7558" t="n">
        <v>14246</v>
      </c>
      <c r="D7558" t="n">
        <v>26</v>
      </c>
      <c r="E7558" t="n">
        <v>267</v>
      </c>
      <c r="F7558" s="9" t="n">
        <v>520.23</v>
      </c>
    </row>
    <row r="7559">
      <c r="A7559" t="n">
        <v>561109</v>
      </c>
      <c r="B7559" s="12" t="n">
        <v>40749</v>
      </c>
      <c r="C7559" t="n">
        <v>15218</v>
      </c>
      <c r="D7559" t="n">
        <v>3</v>
      </c>
      <c r="E7559" t="n">
        <v>212</v>
      </c>
      <c r="F7559" s="9" t="n">
        <v>298.2</v>
      </c>
    </row>
    <row r="7560">
      <c r="A7560" t="n">
        <v>561111</v>
      </c>
      <c r="B7560" s="12" t="n">
        <v>40749</v>
      </c>
      <c r="C7560" t="n">
        <v>16422</v>
      </c>
      <c r="D7560" t="n">
        <v>5</v>
      </c>
      <c r="E7560" t="n">
        <v>376</v>
      </c>
      <c r="F7560" s="9" t="n">
        <v>734</v>
      </c>
    </row>
    <row r="7561">
      <c r="A7561" t="n">
        <v>561112</v>
      </c>
      <c r="B7561" s="12" t="n">
        <v>40749</v>
      </c>
      <c r="C7561" t="n">
        <v>14606</v>
      </c>
      <c r="D7561" t="n">
        <v>29</v>
      </c>
      <c r="E7561" t="n">
        <v>34</v>
      </c>
      <c r="F7561" s="9" t="n">
        <v>124.44</v>
      </c>
    </row>
    <row r="7562">
      <c r="A7562" t="n">
        <v>561113</v>
      </c>
      <c r="B7562" s="12" t="n">
        <v>40749</v>
      </c>
      <c r="C7562" t="n">
        <v>17841</v>
      </c>
      <c r="D7562" t="n">
        <v>111</v>
      </c>
      <c r="E7562" t="n">
        <v>833</v>
      </c>
      <c r="F7562" s="9" t="n">
        <v>816.3</v>
      </c>
    </row>
    <row r="7563">
      <c r="A7563" t="n">
        <v>561114</v>
      </c>
      <c r="B7563" s="12" t="n">
        <v>40749</v>
      </c>
      <c r="C7563" t="n">
        <v>14775</v>
      </c>
      <c r="D7563" t="n">
        <v>20</v>
      </c>
      <c r="E7563" t="n">
        <v>418</v>
      </c>
      <c r="F7563" s="9" t="n">
        <v>294.9</v>
      </c>
    </row>
    <row r="7564">
      <c r="A7564" t="n">
        <v>561115</v>
      </c>
      <c r="B7564" s="12" t="n">
        <v>40749</v>
      </c>
      <c r="C7564" t="n">
        <v>17675</v>
      </c>
      <c r="D7564" t="n">
        <v>8</v>
      </c>
      <c r="E7564" t="n">
        <v>113</v>
      </c>
      <c r="F7564" s="9" t="n">
        <v>252.4</v>
      </c>
    </row>
    <row r="7565">
      <c r="A7565" t="n">
        <v>561118</v>
      </c>
      <c r="B7565" s="12" t="n">
        <v>40749</v>
      </c>
      <c r="C7565" t="n">
        <v>15781</v>
      </c>
      <c r="D7565" t="n">
        <v>6</v>
      </c>
      <c r="E7565" t="n">
        <v>37</v>
      </c>
      <c r="F7565" s="9" t="n">
        <v>127.95</v>
      </c>
    </row>
    <row r="7566">
      <c r="A7566" t="n">
        <v>561119</v>
      </c>
      <c r="B7566" s="12" t="n">
        <v>40749</v>
      </c>
      <c r="C7566" t="n">
        <v>17719</v>
      </c>
      <c r="D7566" t="n">
        <v>11</v>
      </c>
      <c r="E7566" t="n">
        <v>71</v>
      </c>
      <c r="F7566" s="9" t="n">
        <v>233.51</v>
      </c>
    </row>
    <row r="7567">
      <c r="A7567" t="n">
        <v>561120</v>
      </c>
      <c r="B7567" s="12" t="n">
        <v>40749</v>
      </c>
      <c r="C7567" t="n">
        <v>15835</v>
      </c>
      <c r="D7567" t="n">
        <v>9</v>
      </c>
      <c r="E7567" t="n">
        <v>90</v>
      </c>
      <c r="F7567" s="9" t="n">
        <v>187.2</v>
      </c>
    </row>
    <row r="7568">
      <c r="A7568" t="n">
        <v>561125</v>
      </c>
      <c r="B7568" s="12" t="n">
        <v>40749</v>
      </c>
      <c r="C7568" t="n">
        <v>17364</v>
      </c>
      <c r="D7568" t="n">
        <v>30</v>
      </c>
      <c r="E7568" t="n">
        <v>254</v>
      </c>
      <c r="F7568" s="9" t="n">
        <v>531.96</v>
      </c>
    </row>
    <row r="7569">
      <c r="A7569" t="n">
        <v>561128</v>
      </c>
      <c r="B7569" s="12" t="n">
        <v>40749</v>
      </c>
      <c r="C7569" t="n">
        <v>16249</v>
      </c>
      <c r="D7569" t="n">
        <v>18</v>
      </c>
      <c r="E7569" t="n">
        <v>197</v>
      </c>
      <c r="F7569" s="9" t="n">
        <v>331.74</v>
      </c>
    </row>
    <row r="7570">
      <c r="A7570" t="n">
        <v>561132</v>
      </c>
      <c r="B7570" s="12" t="n">
        <v>40749</v>
      </c>
      <c r="C7570" t="n">
        <v>14344</v>
      </c>
      <c r="D7570" t="n">
        <v>4</v>
      </c>
      <c r="E7570" t="n">
        <v>105</v>
      </c>
      <c r="F7570" s="9" t="n">
        <v>126.75</v>
      </c>
    </row>
    <row r="7571">
      <c r="A7571" t="n">
        <v>561147</v>
      </c>
      <c r="B7571" s="12" t="n">
        <v>40749</v>
      </c>
      <c r="C7571" t="n">
        <v>16841</v>
      </c>
      <c r="D7571" t="n">
        <v>25</v>
      </c>
      <c r="E7571" t="n">
        <v>674</v>
      </c>
      <c r="F7571" s="9" t="n">
        <v>317.82</v>
      </c>
    </row>
    <row r="7572">
      <c r="A7572" t="n">
        <v>561170</v>
      </c>
      <c r="B7572" s="12" t="n">
        <v>40749</v>
      </c>
      <c r="C7572" t="n">
        <v>16027</v>
      </c>
      <c r="D7572" t="n">
        <v>5</v>
      </c>
      <c r="E7572" t="n">
        <v>195</v>
      </c>
      <c r="F7572" s="9" t="n">
        <v>150.85</v>
      </c>
    </row>
    <row r="7573">
      <c r="A7573" t="n">
        <v>561189</v>
      </c>
      <c r="B7573" s="12" t="n">
        <v>40749</v>
      </c>
      <c r="C7573" t="n">
        <v>16557</v>
      </c>
      <c r="D7573" t="n">
        <v>6</v>
      </c>
      <c r="E7573" t="n">
        <v>13</v>
      </c>
      <c r="F7573" s="9" t="n">
        <v>101.15</v>
      </c>
    </row>
    <row r="7574">
      <c r="A7574" t="n">
        <v>561190</v>
      </c>
      <c r="B7574" s="12" t="n">
        <v>40749</v>
      </c>
      <c r="C7574" t="n">
        <v>17631</v>
      </c>
      <c r="D7574" t="n">
        <v>8</v>
      </c>
      <c r="E7574" t="n">
        <v>93</v>
      </c>
      <c r="F7574" s="9" t="n">
        <v>113.95</v>
      </c>
    </row>
    <row r="7575">
      <c r="A7575" t="n">
        <v>561191</v>
      </c>
      <c r="B7575" s="12" t="n">
        <v>40749</v>
      </c>
      <c r="C7575" t="n">
        <v>15129</v>
      </c>
      <c r="D7575" t="n">
        <v>6</v>
      </c>
      <c r="E7575" t="n">
        <v>228</v>
      </c>
      <c r="F7575" s="9" t="n">
        <v>299.4</v>
      </c>
    </row>
    <row r="7576">
      <c r="A7576" t="n">
        <v>561192</v>
      </c>
      <c r="B7576" s="12" t="n">
        <v>40749</v>
      </c>
      <c r="C7576" t="n">
        <v>16033</v>
      </c>
      <c r="D7576" t="n">
        <v>58</v>
      </c>
      <c r="E7576" t="n">
        <v>163</v>
      </c>
      <c r="F7576" s="9" t="n">
        <v>441.14</v>
      </c>
    </row>
    <row r="7577">
      <c r="A7577" t="n">
        <v>561193</v>
      </c>
      <c r="B7577" s="12" t="n">
        <v>40749</v>
      </c>
      <c r="C7577" t="n">
        <v>13296</v>
      </c>
      <c r="D7577" t="n">
        <v>5</v>
      </c>
      <c r="E7577" t="n">
        <v>78</v>
      </c>
      <c r="F7577" s="9" t="n">
        <v>87.40000000000001</v>
      </c>
    </row>
    <row r="7578">
      <c r="A7578" t="n">
        <v>561195</v>
      </c>
      <c r="B7578" s="12" t="n">
        <v>40749</v>
      </c>
      <c r="C7578" t="n">
        <v>14796</v>
      </c>
      <c r="D7578" t="n">
        <v>102</v>
      </c>
      <c r="E7578" t="n">
        <v>572</v>
      </c>
      <c r="F7578" s="9" t="n">
        <v>564.03</v>
      </c>
    </row>
    <row r="7579">
      <c r="A7579" t="n">
        <v>561196</v>
      </c>
      <c r="B7579" s="12" t="n">
        <v>40749</v>
      </c>
      <c r="C7579" t="n">
        <v>14342</v>
      </c>
      <c r="D7579" t="n">
        <v>4</v>
      </c>
      <c r="E7579" t="n">
        <v>74</v>
      </c>
      <c r="F7579" s="9" t="n">
        <v>110.14</v>
      </c>
    </row>
    <row r="7580">
      <c r="A7580" t="n">
        <v>561197</v>
      </c>
      <c r="B7580" s="12" t="n">
        <v>40749</v>
      </c>
      <c r="C7580" t="n">
        <v>16364</v>
      </c>
      <c r="D7580" t="n">
        <v>28</v>
      </c>
      <c r="E7580" t="n">
        <v>114</v>
      </c>
      <c r="F7580" s="9" t="n">
        <v>346.3</v>
      </c>
    </row>
    <row r="7581">
      <c r="A7581" t="n">
        <v>561199</v>
      </c>
      <c r="B7581" s="12" t="n">
        <v>40749</v>
      </c>
      <c r="C7581" t="n">
        <v>14970</v>
      </c>
      <c r="D7581" t="n">
        <v>5</v>
      </c>
      <c r="E7581" t="n">
        <v>50</v>
      </c>
      <c r="F7581" s="9" t="n">
        <v>337.5</v>
      </c>
    </row>
    <row r="7582">
      <c r="A7582" t="n">
        <v>561200</v>
      </c>
      <c r="B7582" s="12" t="n">
        <v>40749</v>
      </c>
      <c r="C7582" t="n">
        <v>13695</v>
      </c>
      <c r="D7582" t="n">
        <v>5</v>
      </c>
      <c r="E7582" t="n">
        <v>49</v>
      </c>
      <c r="F7582" s="9" t="n">
        <v>95.28</v>
      </c>
    </row>
    <row r="7583">
      <c r="A7583" t="n">
        <v>561201</v>
      </c>
      <c r="B7583" s="12" t="n">
        <v>40749</v>
      </c>
      <c r="C7583" t="n">
        <v>14692</v>
      </c>
      <c r="D7583" t="n">
        <v>14</v>
      </c>
      <c r="E7583" t="n">
        <v>36</v>
      </c>
      <c r="F7583" s="9" t="n">
        <v>111.25</v>
      </c>
    </row>
    <row r="7584">
      <c r="A7584" t="n">
        <v>561202</v>
      </c>
      <c r="B7584" s="12" t="n">
        <v>40749</v>
      </c>
      <c r="C7584" t="n">
        <v>17705</v>
      </c>
      <c r="D7584" t="n">
        <v>9</v>
      </c>
      <c r="E7584" t="n">
        <v>114</v>
      </c>
      <c r="F7584" s="9" t="n">
        <v>135</v>
      </c>
    </row>
    <row r="7585">
      <c r="A7585" t="n">
        <v>561203</v>
      </c>
      <c r="B7585" s="12" t="n">
        <v>40749</v>
      </c>
      <c r="C7585" t="n">
        <v>14232</v>
      </c>
      <c r="D7585" t="n">
        <v>16</v>
      </c>
      <c r="E7585" t="n">
        <v>316</v>
      </c>
      <c r="F7585" s="9" t="n">
        <v>311.76</v>
      </c>
    </row>
    <row r="7586">
      <c r="A7586" t="n">
        <v>561204</v>
      </c>
      <c r="B7586" s="12" t="n">
        <v>40749</v>
      </c>
      <c r="C7586" t="n">
        <v>12836</v>
      </c>
      <c r="D7586" t="n">
        <v>24</v>
      </c>
      <c r="E7586" t="n">
        <v>155</v>
      </c>
      <c r="F7586" s="9" t="n">
        <v>451.13</v>
      </c>
    </row>
    <row r="7587">
      <c r="A7587" t="n">
        <v>561205</v>
      </c>
      <c r="B7587" s="12" t="n">
        <v>40749</v>
      </c>
      <c r="C7587" t="n">
        <v>17693</v>
      </c>
      <c r="D7587" t="n">
        <v>16</v>
      </c>
      <c r="E7587" t="n">
        <v>231</v>
      </c>
      <c r="F7587" s="9" t="n">
        <v>200.47</v>
      </c>
    </row>
    <row r="7588">
      <c r="A7588" t="n">
        <v>561206</v>
      </c>
      <c r="B7588" s="12" t="n">
        <v>40749</v>
      </c>
      <c r="C7588" t="n">
        <v>13110</v>
      </c>
      <c r="D7588" t="n">
        <v>23</v>
      </c>
      <c r="E7588" t="n">
        <v>67</v>
      </c>
      <c r="F7588" s="9" t="n">
        <v>302.71</v>
      </c>
    </row>
    <row r="7589">
      <c r="A7589" t="n">
        <v>561207</v>
      </c>
      <c r="B7589" s="12" t="n">
        <v>40749</v>
      </c>
      <c r="C7589" t="n">
        <v>13110</v>
      </c>
      <c r="D7589" t="n">
        <v>2</v>
      </c>
      <c r="E7589" t="n">
        <v>2</v>
      </c>
      <c r="F7589" s="9" t="n">
        <v>7.04</v>
      </c>
    </row>
    <row r="7590">
      <c r="A7590" t="n">
        <v>561208</v>
      </c>
      <c r="B7590" s="12" t="n">
        <v>40749</v>
      </c>
      <c r="C7590" t="n">
        <v>15372</v>
      </c>
      <c r="D7590" t="n">
        <v>27</v>
      </c>
      <c r="E7590" t="n">
        <v>2924</v>
      </c>
      <c r="F7590" s="9" t="n">
        <v>2007.4</v>
      </c>
    </row>
    <row r="7591">
      <c r="A7591" t="n">
        <v>561219</v>
      </c>
      <c r="B7591" s="12" t="n">
        <v>40750</v>
      </c>
      <c r="C7591" t="n">
        <v>18180</v>
      </c>
      <c r="D7591" t="n">
        <v>23</v>
      </c>
      <c r="E7591" t="n">
        <v>380</v>
      </c>
      <c r="F7591" s="9" t="n">
        <v>301.2</v>
      </c>
    </row>
    <row r="7592">
      <c r="A7592" t="n">
        <v>561220</v>
      </c>
      <c r="B7592" s="12" t="n">
        <v>40750</v>
      </c>
      <c r="C7592" t="n">
        <v>17734</v>
      </c>
      <c r="D7592" t="n">
        <v>24</v>
      </c>
      <c r="E7592" t="n">
        <v>277</v>
      </c>
      <c r="F7592" s="9" t="n">
        <v>427.23</v>
      </c>
    </row>
    <row r="7593">
      <c r="A7593" t="n">
        <v>561221</v>
      </c>
      <c r="B7593" s="12" t="n">
        <v>40750</v>
      </c>
      <c r="C7593" t="n">
        <v>15281</v>
      </c>
      <c r="D7593" t="n">
        <v>13</v>
      </c>
      <c r="E7593" t="n">
        <v>110</v>
      </c>
      <c r="F7593" s="9" t="n">
        <v>214.82</v>
      </c>
    </row>
    <row r="7594">
      <c r="A7594" t="n">
        <v>561222</v>
      </c>
      <c r="B7594" s="12" t="n">
        <v>40750</v>
      </c>
      <c r="C7594" t="n">
        <v>13588</v>
      </c>
      <c r="D7594" t="n">
        <v>38</v>
      </c>
      <c r="E7594" t="n">
        <v>646</v>
      </c>
      <c r="F7594" s="9" t="n">
        <v>491</v>
      </c>
    </row>
    <row r="7595">
      <c r="A7595" t="n">
        <v>561223</v>
      </c>
      <c r="B7595" s="12" t="n">
        <v>40750</v>
      </c>
      <c r="C7595" t="n">
        <v>15358</v>
      </c>
      <c r="D7595" t="n">
        <v>14</v>
      </c>
      <c r="E7595" t="n">
        <v>141</v>
      </c>
      <c r="F7595" s="9" t="n">
        <v>152.66</v>
      </c>
    </row>
    <row r="7596">
      <c r="A7596" t="n">
        <v>561224</v>
      </c>
      <c r="B7596" s="12" t="n">
        <v>40750</v>
      </c>
      <c r="C7596" t="n">
        <v>13629</v>
      </c>
      <c r="D7596" t="n">
        <v>5</v>
      </c>
      <c r="E7596" t="n">
        <v>500</v>
      </c>
      <c r="F7596" s="9" t="n">
        <v>895</v>
      </c>
    </row>
    <row r="7597">
      <c r="A7597" t="n">
        <v>561226</v>
      </c>
      <c r="B7597" s="12" t="n">
        <v>40750</v>
      </c>
      <c r="C7597" t="n">
        <v>15618</v>
      </c>
      <c r="D7597" t="n">
        <v>11</v>
      </c>
      <c r="E7597" t="n">
        <v>99</v>
      </c>
      <c r="F7597" s="9" t="n">
        <v>222.83</v>
      </c>
    </row>
    <row r="7598">
      <c r="A7598" t="n">
        <v>561231</v>
      </c>
      <c r="B7598" s="12" t="n">
        <v>40750</v>
      </c>
      <c r="C7598" t="n">
        <v>15855</v>
      </c>
      <c r="D7598" t="n">
        <v>21</v>
      </c>
      <c r="E7598" t="n">
        <v>151</v>
      </c>
      <c r="F7598" s="9" t="n">
        <v>237.55</v>
      </c>
    </row>
    <row r="7599">
      <c r="A7599" t="n">
        <v>561236</v>
      </c>
      <c r="B7599" s="12" t="n">
        <v>40750</v>
      </c>
      <c r="C7599" t="n">
        <v>15159</v>
      </c>
      <c r="D7599" t="n">
        <v>43</v>
      </c>
      <c r="E7599" t="n">
        <v>810</v>
      </c>
      <c r="F7599" s="9" t="n">
        <v>908.46</v>
      </c>
    </row>
    <row r="7600">
      <c r="A7600" t="n">
        <v>561241</v>
      </c>
      <c r="B7600" s="12" t="n">
        <v>40750</v>
      </c>
      <c r="C7600" t="n">
        <v>13930</v>
      </c>
      <c r="D7600" t="n">
        <v>10</v>
      </c>
      <c r="E7600" t="n">
        <v>210</v>
      </c>
      <c r="F7600" s="9" t="n">
        <v>210</v>
      </c>
    </row>
    <row r="7601">
      <c r="A7601" t="n">
        <v>561242</v>
      </c>
      <c r="B7601" s="12" t="n">
        <v>40750</v>
      </c>
      <c r="C7601" t="n">
        <v>16258</v>
      </c>
      <c r="D7601" t="n">
        <v>27</v>
      </c>
      <c r="E7601" t="n">
        <v>1323</v>
      </c>
      <c r="F7601" s="9" t="n">
        <v>1152.8</v>
      </c>
    </row>
    <row r="7602">
      <c r="A7602" t="n">
        <v>561244</v>
      </c>
      <c r="B7602" s="12" t="n">
        <v>40750</v>
      </c>
      <c r="C7602" t="n">
        <v>13865</v>
      </c>
      <c r="D7602" t="n">
        <v>6</v>
      </c>
      <c r="E7602" t="n">
        <v>54</v>
      </c>
      <c r="F7602" s="9" t="n">
        <v>100.82</v>
      </c>
    </row>
    <row r="7603">
      <c r="A7603" t="n">
        <v>561246</v>
      </c>
      <c r="B7603" s="12" t="n">
        <v>40750</v>
      </c>
      <c r="C7603" t="n">
        <v>16951</v>
      </c>
      <c r="D7603" t="n">
        <v>15</v>
      </c>
      <c r="E7603" t="n">
        <v>240</v>
      </c>
      <c r="F7603" s="9" t="n">
        <v>208.96</v>
      </c>
    </row>
    <row r="7604">
      <c r="A7604" t="n">
        <v>561247</v>
      </c>
      <c r="B7604" s="12" t="n">
        <v>40750</v>
      </c>
      <c r="C7604" t="n">
        <v>16592</v>
      </c>
      <c r="D7604" t="n">
        <v>43</v>
      </c>
      <c r="E7604" t="n">
        <v>581</v>
      </c>
      <c r="F7604" s="9" t="n">
        <v>668.39</v>
      </c>
    </row>
    <row r="7605">
      <c r="A7605" t="n">
        <v>561248</v>
      </c>
      <c r="B7605" s="12" t="n">
        <v>40750</v>
      </c>
      <c r="C7605" t="n">
        <v>16592</v>
      </c>
      <c r="D7605" t="n">
        <v>2</v>
      </c>
      <c r="E7605" t="n">
        <v>48</v>
      </c>
      <c r="F7605" s="9" t="n">
        <v>24.96</v>
      </c>
    </row>
    <row r="7606">
      <c r="A7606" t="n">
        <v>561258</v>
      </c>
      <c r="B7606" s="12" t="n">
        <v>40750</v>
      </c>
      <c r="C7606" t="n">
        <v>15513</v>
      </c>
      <c r="D7606" t="n">
        <v>38</v>
      </c>
      <c r="E7606" t="n">
        <v>861</v>
      </c>
      <c r="F7606" s="9" t="n">
        <v>1611.11</v>
      </c>
    </row>
    <row r="7607">
      <c r="A7607" t="n">
        <v>561280</v>
      </c>
      <c r="B7607" s="12" t="n">
        <v>40750</v>
      </c>
      <c r="C7607" t="n">
        <v>18211</v>
      </c>
      <c r="D7607" t="n">
        <v>7</v>
      </c>
      <c r="E7607" t="n">
        <v>96</v>
      </c>
      <c r="F7607" s="9" t="n">
        <v>130.8</v>
      </c>
    </row>
    <row r="7608">
      <c r="A7608" t="n">
        <v>561284</v>
      </c>
      <c r="B7608" s="12" t="n">
        <v>40750</v>
      </c>
      <c r="C7608" t="n">
        <v>16818</v>
      </c>
      <c r="D7608" t="n">
        <v>5</v>
      </c>
      <c r="E7608" t="n">
        <v>67</v>
      </c>
      <c r="F7608" s="9" t="n">
        <v>87.95999999999999</v>
      </c>
    </row>
    <row r="7609">
      <c r="A7609" t="n">
        <v>561288</v>
      </c>
      <c r="B7609" s="12" t="n">
        <v>40750</v>
      </c>
      <c r="C7609" t="n">
        <v>13379</v>
      </c>
      <c r="D7609" t="n">
        <v>13</v>
      </c>
      <c r="E7609" t="n">
        <v>166</v>
      </c>
      <c r="F7609" s="9" t="n">
        <v>136.29</v>
      </c>
    </row>
    <row r="7610">
      <c r="A7610" t="n">
        <v>561295</v>
      </c>
      <c r="B7610" s="12" t="n">
        <v>40750</v>
      </c>
      <c r="C7610" t="n">
        <v>15311</v>
      </c>
      <c r="D7610" t="n">
        <v>28</v>
      </c>
      <c r="E7610" t="n">
        <v>1057</v>
      </c>
      <c r="F7610" s="9" t="n">
        <v>1648.73</v>
      </c>
    </row>
    <row r="7611">
      <c r="A7611" t="n">
        <v>561314</v>
      </c>
      <c r="B7611" s="12" t="n">
        <v>40750</v>
      </c>
      <c r="C7611" t="n">
        <v>16266</v>
      </c>
      <c r="D7611" t="n">
        <v>8</v>
      </c>
      <c r="E7611" t="n">
        <v>114</v>
      </c>
      <c r="F7611" s="9" t="n">
        <v>161.9</v>
      </c>
    </row>
    <row r="7612">
      <c r="A7612" t="n">
        <v>561320</v>
      </c>
      <c r="B7612" s="12" t="n">
        <v>40750</v>
      </c>
      <c r="C7612" t="n">
        <v>16942</v>
      </c>
      <c r="D7612" t="n">
        <v>28</v>
      </c>
      <c r="E7612" t="n">
        <v>103</v>
      </c>
      <c r="F7612" s="9" t="n">
        <v>191.89</v>
      </c>
    </row>
    <row r="7613">
      <c r="A7613" t="n">
        <v>561321</v>
      </c>
      <c r="B7613" s="12" t="n">
        <v>40750</v>
      </c>
      <c r="C7613" t="n">
        <v>13668</v>
      </c>
      <c r="D7613" t="n">
        <v>16</v>
      </c>
      <c r="E7613" t="n">
        <v>50</v>
      </c>
      <c r="F7613" s="9" t="n">
        <v>162.06</v>
      </c>
    </row>
    <row r="7614">
      <c r="A7614" t="n">
        <v>561322</v>
      </c>
      <c r="B7614" s="12" t="n">
        <v>40750</v>
      </c>
      <c r="C7614" t="n">
        <v>15203</v>
      </c>
      <c r="D7614" t="n">
        <v>26</v>
      </c>
      <c r="E7614" t="n">
        <v>426</v>
      </c>
      <c r="F7614" s="9" t="n">
        <v>301.98</v>
      </c>
    </row>
    <row r="7615">
      <c r="A7615" t="n">
        <v>561324</v>
      </c>
      <c r="B7615" s="12" t="n">
        <v>40750</v>
      </c>
      <c r="C7615" t="n">
        <v>14414</v>
      </c>
      <c r="D7615" t="n">
        <v>21</v>
      </c>
      <c r="E7615" t="n">
        <v>468</v>
      </c>
      <c r="F7615" s="9" t="n">
        <v>295.64</v>
      </c>
    </row>
    <row r="7616">
      <c r="A7616" t="n">
        <v>561325</v>
      </c>
      <c r="B7616" s="12" t="n">
        <v>40750</v>
      </c>
      <c r="C7616" t="n">
        <v>17596</v>
      </c>
      <c r="D7616" t="n">
        <v>42</v>
      </c>
      <c r="E7616" t="n">
        <v>770</v>
      </c>
      <c r="F7616" s="9" t="n">
        <v>449.87</v>
      </c>
    </row>
    <row r="7617">
      <c r="A7617" t="n">
        <v>561329</v>
      </c>
      <c r="B7617" s="12" t="n">
        <v>40750</v>
      </c>
      <c r="C7617" t="n">
        <v>15044</v>
      </c>
      <c r="D7617" t="n">
        <v>16</v>
      </c>
      <c r="E7617" t="n">
        <v>48</v>
      </c>
      <c r="F7617" s="9" t="n">
        <v>154.21</v>
      </c>
    </row>
    <row r="7618">
      <c r="A7618" t="n">
        <v>561330</v>
      </c>
      <c r="B7618" s="12" t="n">
        <v>40750</v>
      </c>
      <c r="C7618" t="n">
        <v>16019</v>
      </c>
      <c r="D7618" t="n">
        <v>28</v>
      </c>
      <c r="E7618" t="n">
        <v>309</v>
      </c>
      <c r="F7618" s="9" t="n">
        <v>462.75</v>
      </c>
    </row>
    <row r="7619">
      <c r="A7619" t="n">
        <v>561331</v>
      </c>
      <c r="B7619" s="12" t="n">
        <v>40750</v>
      </c>
      <c r="C7619" t="n">
        <v>16809</v>
      </c>
      <c r="D7619" t="n">
        <v>26</v>
      </c>
      <c r="E7619" t="n">
        <v>95</v>
      </c>
      <c r="F7619" s="9" t="n">
        <v>127.61</v>
      </c>
    </row>
    <row r="7620">
      <c r="A7620" t="n">
        <v>561334</v>
      </c>
      <c r="B7620" s="12" t="n">
        <v>40750</v>
      </c>
      <c r="C7620" t="n">
        <v>15440</v>
      </c>
      <c r="D7620" t="n">
        <v>12</v>
      </c>
      <c r="E7620" t="n">
        <v>47</v>
      </c>
      <c r="F7620" s="9" t="n">
        <v>111.86</v>
      </c>
    </row>
    <row r="7621">
      <c r="A7621" t="n">
        <v>561352</v>
      </c>
      <c r="B7621" s="12" t="n">
        <v>40750</v>
      </c>
      <c r="C7621" t="n">
        <v>18094</v>
      </c>
      <c r="D7621" t="n">
        <v>13</v>
      </c>
      <c r="E7621" t="n">
        <v>206</v>
      </c>
      <c r="F7621" s="9" t="n">
        <v>416.9</v>
      </c>
    </row>
    <row r="7622">
      <c r="A7622" t="n">
        <v>561353</v>
      </c>
      <c r="B7622" s="12" t="n">
        <v>40750</v>
      </c>
      <c r="C7622" t="n">
        <v>18094</v>
      </c>
      <c r="D7622" t="n">
        <v>5</v>
      </c>
      <c r="E7622" t="n">
        <v>84</v>
      </c>
      <c r="F7622" s="9" t="n">
        <v>208.2</v>
      </c>
    </row>
    <row r="7623">
      <c r="A7623" t="n">
        <v>561355</v>
      </c>
      <c r="B7623" s="12" t="n">
        <v>40750</v>
      </c>
      <c r="C7623" t="n">
        <v>13090</v>
      </c>
      <c r="D7623" t="n">
        <v>15</v>
      </c>
      <c r="E7623" t="n">
        <v>216</v>
      </c>
      <c r="F7623" s="9" t="n">
        <v>968.4</v>
      </c>
    </row>
    <row r="7624">
      <c r="A7624" t="n">
        <v>561356</v>
      </c>
      <c r="B7624" s="12" t="n">
        <v>40750</v>
      </c>
      <c r="C7624" t="n">
        <v>14273</v>
      </c>
      <c r="D7624" t="n">
        <v>11</v>
      </c>
      <c r="E7624" t="n">
        <v>87</v>
      </c>
      <c r="F7624" s="9" t="n">
        <v>231.35</v>
      </c>
    </row>
    <row r="7625">
      <c r="A7625" t="n">
        <v>561359</v>
      </c>
      <c r="B7625" s="12" t="n">
        <v>40750</v>
      </c>
      <c r="C7625" t="n">
        <v>17160</v>
      </c>
      <c r="D7625" t="n">
        <v>32</v>
      </c>
      <c r="E7625" t="n">
        <v>554</v>
      </c>
      <c r="F7625" s="9" t="n">
        <v>566.84</v>
      </c>
    </row>
    <row r="7626">
      <c r="A7626" t="n">
        <v>561360</v>
      </c>
      <c r="B7626" s="12" t="n">
        <v>40750</v>
      </c>
      <c r="C7626" t="n">
        <v>16133</v>
      </c>
      <c r="D7626" t="n">
        <v>9</v>
      </c>
      <c r="E7626" t="n">
        <v>260</v>
      </c>
      <c r="F7626" s="9" t="n">
        <v>375</v>
      </c>
    </row>
    <row r="7627">
      <c r="A7627" t="n">
        <v>561363</v>
      </c>
      <c r="B7627" s="12" t="n">
        <v>40750</v>
      </c>
      <c r="C7627" t="n">
        <v>17238</v>
      </c>
      <c r="D7627" t="n">
        <v>42</v>
      </c>
      <c r="E7627" t="n">
        <v>124</v>
      </c>
      <c r="F7627" s="9" t="n">
        <v>218.44</v>
      </c>
    </row>
    <row r="7628">
      <c r="A7628" t="n">
        <v>561366</v>
      </c>
      <c r="B7628" s="12" t="n">
        <v>40750</v>
      </c>
      <c r="C7628" t="n">
        <v>15152</v>
      </c>
      <c r="D7628" t="n">
        <v>21</v>
      </c>
      <c r="E7628" t="n">
        <v>166</v>
      </c>
      <c r="F7628" s="9" t="n">
        <v>310.72</v>
      </c>
    </row>
    <row r="7629">
      <c r="A7629" t="n">
        <v>561378</v>
      </c>
      <c r="B7629" s="12" t="n">
        <v>40750</v>
      </c>
      <c r="C7629" t="n">
        <v>17861</v>
      </c>
      <c r="D7629" t="n">
        <v>8</v>
      </c>
      <c r="E7629" t="n">
        <v>106</v>
      </c>
      <c r="F7629" s="9" t="n">
        <v>134.38</v>
      </c>
    </row>
    <row r="7630">
      <c r="A7630" t="n">
        <v>561381</v>
      </c>
      <c r="B7630" s="12" t="n">
        <v>40750</v>
      </c>
      <c r="C7630" t="n">
        <v>17920</v>
      </c>
      <c r="D7630" t="n">
        <v>6</v>
      </c>
      <c r="E7630" t="n">
        <v>22</v>
      </c>
      <c r="F7630" s="9" t="n">
        <v>110.78</v>
      </c>
    </row>
    <row r="7631">
      <c r="A7631" t="n">
        <v>561382</v>
      </c>
      <c r="B7631" s="12" t="n">
        <v>40750</v>
      </c>
      <c r="C7631" t="n">
        <v>16750</v>
      </c>
      <c r="D7631" t="n">
        <v>32</v>
      </c>
      <c r="E7631" t="n">
        <v>75</v>
      </c>
      <c r="F7631" s="9" t="n">
        <v>199.04</v>
      </c>
    </row>
    <row r="7632">
      <c r="A7632" t="n">
        <v>561383</v>
      </c>
      <c r="B7632" s="12" t="n">
        <v>40751</v>
      </c>
      <c r="C7632" t="n">
        <v>13730</v>
      </c>
      <c r="D7632" t="n">
        <v>21</v>
      </c>
      <c r="E7632" t="n">
        <v>249</v>
      </c>
      <c r="F7632" s="9" t="n">
        <v>445.85</v>
      </c>
    </row>
    <row r="7633">
      <c r="A7633" t="n">
        <v>561384</v>
      </c>
      <c r="B7633" s="12" t="n">
        <v>40751</v>
      </c>
      <c r="C7633" t="n">
        <v>13194</v>
      </c>
      <c r="D7633" t="n">
        <v>3</v>
      </c>
      <c r="E7633" t="n">
        <v>26</v>
      </c>
      <c r="F7633" s="9" t="n">
        <v>60.7</v>
      </c>
    </row>
    <row r="7634">
      <c r="A7634" t="n">
        <v>561385</v>
      </c>
      <c r="B7634" s="12" t="n">
        <v>40751</v>
      </c>
      <c r="C7634" t="n">
        <v>15660</v>
      </c>
      <c r="D7634" t="n">
        <v>10</v>
      </c>
      <c r="E7634" t="n">
        <v>136</v>
      </c>
      <c r="F7634" s="9" t="n">
        <v>135.36</v>
      </c>
    </row>
    <row r="7635">
      <c r="A7635" t="n">
        <v>561386</v>
      </c>
      <c r="B7635" s="12" t="n">
        <v>40751</v>
      </c>
      <c r="C7635" t="n">
        <v>15660</v>
      </c>
      <c r="D7635" t="n">
        <v>1</v>
      </c>
      <c r="E7635" t="n">
        <v>12</v>
      </c>
      <c r="F7635" s="9" t="n">
        <v>9.960000000000001</v>
      </c>
    </row>
    <row r="7636">
      <c r="A7636" t="n">
        <v>561387</v>
      </c>
      <c r="B7636" s="12" t="n">
        <v>40751</v>
      </c>
      <c r="C7636" t="n">
        <v>13824</v>
      </c>
      <c r="D7636" t="n">
        <v>10</v>
      </c>
      <c r="E7636" t="n">
        <v>142</v>
      </c>
      <c r="F7636" s="9" t="n">
        <v>196.86</v>
      </c>
    </row>
    <row r="7637">
      <c r="A7637" t="n">
        <v>561389</v>
      </c>
      <c r="B7637" s="12" t="n">
        <v>40751</v>
      </c>
      <c r="C7637" t="n">
        <v>12971</v>
      </c>
      <c r="D7637" t="n">
        <v>7</v>
      </c>
      <c r="E7637" t="n">
        <v>128</v>
      </c>
      <c r="F7637" s="9" t="n">
        <v>411.08</v>
      </c>
    </row>
    <row r="7638">
      <c r="A7638" t="n">
        <v>561390</v>
      </c>
      <c r="B7638" s="12" t="n">
        <v>40751</v>
      </c>
      <c r="C7638" t="n">
        <v>17068</v>
      </c>
      <c r="D7638" t="n">
        <v>13</v>
      </c>
      <c r="E7638" t="n">
        <v>125</v>
      </c>
      <c r="F7638" s="9" t="n">
        <v>239</v>
      </c>
    </row>
    <row r="7639">
      <c r="A7639" t="n">
        <v>561391</v>
      </c>
      <c r="B7639" s="12" t="n">
        <v>40751</v>
      </c>
      <c r="C7639" t="n">
        <v>16628</v>
      </c>
      <c r="D7639" t="n">
        <v>26</v>
      </c>
      <c r="E7639" t="n">
        <v>234</v>
      </c>
      <c r="F7639" s="9" t="n">
        <v>410.63</v>
      </c>
    </row>
    <row r="7640">
      <c r="A7640" t="n">
        <v>561393</v>
      </c>
      <c r="B7640" s="12" t="n">
        <v>40751</v>
      </c>
      <c r="C7640" t="n">
        <v>18241</v>
      </c>
      <c r="D7640" t="n">
        <v>10</v>
      </c>
      <c r="E7640" t="n">
        <v>108</v>
      </c>
      <c r="F7640" s="9" t="n">
        <v>165</v>
      </c>
    </row>
    <row r="7641">
      <c r="A7641" t="n">
        <v>561394</v>
      </c>
      <c r="B7641" s="12" t="n">
        <v>40751</v>
      </c>
      <c r="C7641" t="n">
        <v>17315</v>
      </c>
      <c r="D7641" t="n">
        <v>7</v>
      </c>
      <c r="E7641" t="n">
        <v>48</v>
      </c>
      <c r="F7641" s="9" t="n">
        <v>144.8</v>
      </c>
    </row>
    <row r="7642">
      <c r="A7642" t="n">
        <v>561395</v>
      </c>
      <c r="B7642" s="12" t="n">
        <v>40751</v>
      </c>
      <c r="C7642" t="n">
        <v>13999</v>
      </c>
      <c r="D7642" t="n">
        <v>14</v>
      </c>
      <c r="E7642" t="n">
        <v>166</v>
      </c>
      <c r="F7642" s="9" t="n">
        <v>358.7</v>
      </c>
    </row>
    <row r="7643">
      <c r="A7643" t="n">
        <v>561396</v>
      </c>
      <c r="B7643" s="12" t="n">
        <v>40751</v>
      </c>
      <c r="C7643" t="n">
        <v>13458</v>
      </c>
      <c r="D7643" t="n">
        <v>39</v>
      </c>
      <c r="E7643" t="n">
        <v>512</v>
      </c>
      <c r="F7643" s="9" t="n">
        <v>794.58</v>
      </c>
    </row>
    <row r="7644">
      <c r="A7644" t="n">
        <v>561397</v>
      </c>
      <c r="B7644" s="12" t="n">
        <v>40751</v>
      </c>
      <c r="C7644" t="n">
        <v>16532</v>
      </c>
      <c r="D7644" t="n">
        <v>2</v>
      </c>
      <c r="E7644" t="n">
        <v>1056</v>
      </c>
      <c r="F7644" s="9" t="n">
        <v>2606.4</v>
      </c>
    </row>
    <row r="7645">
      <c r="A7645" t="n">
        <v>561398</v>
      </c>
      <c r="B7645" s="12" t="n">
        <v>40751</v>
      </c>
      <c r="C7645" t="n">
        <v>16767</v>
      </c>
      <c r="D7645" t="n">
        <v>29</v>
      </c>
      <c r="E7645" t="n">
        <v>502</v>
      </c>
      <c r="F7645" s="9" t="n">
        <v>618.5</v>
      </c>
    </row>
    <row r="7646">
      <c r="A7646" t="n">
        <v>561399</v>
      </c>
      <c r="B7646" s="12" t="n">
        <v>40751</v>
      </c>
      <c r="C7646" t="n">
        <v>15125</v>
      </c>
      <c r="D7646" t="n">
        <v>15</v>
      </c>
      <c r="E7646" t="n">
        <v>543</v>
      </c>
      <c r="F7646" s="9" t="n">
        <v>1049.38</v>
      </c>
    </row>
    <row r="7647">
      <c r="A7647" t="n">
        <v>561430</v>
      </c>
      <c r="B7647" s="12" t="n">
        <v>40751</v>
      </c>
      <c r="C7647" t="n">
        <v>15172</v>
      </c>
      <c r="D7647" t="n">
        <v>23</v>
      </c>
      <c r="E7647" t="n">
        <v>358</v>
      </c>
      <c r="F7647" s="9" t="n">
        <v>360.54</v>
      </c>
    </row>
    <row r="7648">
      <c r="A7648" t="n">
        <v>561453</v>
      </c>
      <c r="B7648" s="12" t="n">
        <v>40751</v>
      </c>
      <c r="C7648" t="n">
        <v>13183</v>
      </c>
      <c r="D7648" t="n">
        <v>8</v>
      </c>
      <c r="E7648" t="n">
        <v>192</v>
      </c>
      <c r="F7648" s="9" t="n">
        <v>353.76</v>
      </c>
    </row>
    <row r="7649">
      <c r="A7649" t="n">
        <v>561455</v>
      </c>
      <c r="B7649" s="12" t="n">
        <v>40751</v>
      </c>
      <c r="C7649" t="n">
        <v>15095</v>
      </c>
      <c r="D7649" t="n">
        <v>8</v>
      </c>
      <c r="E7649" t="n">
        <v>212</v>
      </c>
      <c r="F7649" s="9" t="n">
        <v>267.32</v>
      </c>
    </row>
    <row r="7650">
      <c r="A7650" t="n">
        <v>561462</v>
      </c>
      <c r="B7650" s="12" t="n">
        <v>40751</v>
      </c>
      <c r="C7650" t="n">
        <v>14088</v>
      </c>
      <c r="D7650" t="n">
        <v>3</v>
      </c>
      <c r="E7650" t="n">
        <v>70</v>
      </c>
      <c r="F7650" s="9" t="n">
        <v>313.5</v>
      </c>
    </row>
    <row r="7651">
      <c r="A7651" t="n">
        <v>561463</v>
      </c>
      <c r="B7651" s="12" t="n">
        <v>40751</v>
      </c>
      <c r="C7651" t="n">
        <v>14527</v>
      </c>
      <c r="D7651" t="n">
        <v>21</v>
      </c>
      <c r="E7651" t="n">
        <v>46</v>
      </c>
      <c r="F7651" s="9" t="n">
        <v>260.56</v>
      </c>
    </row>
    <row r="7652">
      <c r="A7652" t="n">
        <v>561465</v>
      </c>
      <c r="B7652" s="12" t="n">
        <v>40751</v>
      </c>
      <c r="C7652" t="n">
        <v>16447</v>
      </c>
      <c r="D7652" t="n">
        <v>34</v>
      </c>
      <c r="E7652" t="n">
        <v>221</v>
      </c>
      <c r="F7652" s="9" t="n">
        <v>255.91</v>
      </c>
    </row>
    <row r="7653">
      <c r="A7653" t="n">
        <v>561466</v>
      </c>
      <c r="B7653" s="12" t="n">
        <v>40751</v>
      </c>
      <c r="C7653" t="n">
        <v>17243</v>
      </c>
      <c r="D7653" t="n">
        <v>11</v>
      </c>
      <c r="E7653" t="n">
        <v>60</v>
      </c>
      <c r="F7653" s="9" t="n">
        <v>160.2</v>
      </c>
    </row>
    <row r="7654">
      <c r="A7654" t="n">
        <v>561467</v>
      </c>
      <c r="B7654" s="12" t="n">
        <v>40751</v>
      </c>
      <c r="C7654" t="n">
        <v>14040</v>
      </c>
      <c r="D7654" t="n">
        <v>7</v>
      </c>
      <c r="E7654" t="n">
        <v>93</v>
      </c>
      <c r="F7654" s="9" t="n">
        <v>151.95</v>
      </c>
    </row>
    <row r="7655">
      <c r="A7655" t="n">
        <v>561473</v>
      </c>
      <c r="B7655" s="12" t="n">
        <v>40751</v>
      </c>
      <c r="C7655" t="n">
        <v>15078</v>
      </c>
      <c r="D7655" t="n">
        <v>25</v>
      </c>
      <c r="E7655" t="n">
        <v>264</v>
      </c>
      <c r="F7655" s="9" t="n">
        <v>544.2</v>
      </c>
    </row>
    <row r="7656">
      <c r="A7656" t="n">
        <v>561474</v>
      </c>
      <c r="B7656" s="12" t="n">
        <v>40751</v>
      </c>
      <c r="C7656" t="n">
        <v>14680</v>
      </c>
      <c r="D7656" t="n">
        <v>22</v>
      </c>
      <c r="E7656" t="n">
        <v>1501</v>
      </c>
      <c r="F7656" s="9" t="n">
        <v>2688.27</v>
      </c>
    </row>
    <row r="7657">
      <c r="A7657" t="n">
        <v>561485</v>
      </c>
      <c r="B7657" s="12" t="n">
        <v>40751</v>
      </c>
      <c r="C7657" t="n">
        <v>17841</v>
      </c>
      <c r="D7657" t="n">
        <v>57</v>
      </c>
      <c r="E7657" t="n">
        <v>136</v>
      </c>
      <c r="F7657" s="9" t="n">
        <v>249.88</v>
      </c>
    </row>
    <row r="7658">
      <c r="A7658" t="n">
        <v>561488</v>
      </c>
      <c r="B7658" s="12" t="n">
        <v>40751</v>
      </c>
      <c r="C7658" t="n">
        <v>16609</v>
      </c>
      <c r="D7658" t="n">
        <v>23</v>
      </c>
      <c r="E7658" t="n">
        <v>182</v>
      </c>
      <c r="F7658" s="9" t="n">
        <v>375.13</v>
      </c>
    </row>
    <row r="7659">
      <c r="A7659" t="n">
        <v>561502</v>
      </c>
      <c r="B7659" s="12" t="n">
        <v>40751</v>
      </c>
      <c r="C7659" t="n">
        <v>14305</v>
      </c>
      <c r="D7659" t="n">
        <v>62</v>
      </c>
      <c r="E7659" t="n">
        <v>581</v>
      </c>
      <c r="F7659" s="9" t="n">
        <v>1044.2</v>
      </c>
    </row>
    <row r="7660">
      <c r="A7660" t="n">
        <v>561508</v>
      </c>
      <c r="B7660" s="12" t="n">
        <v>40751</v>
      </c>
      <c r="C7660" t="n">
        <v>16696</v>
      </c>
      <c r="D7660" t="n">
        <v>1</v>
      </c>
      <c r="E7660" t="n">
        <v>20</v>
      </c>
      <c r="F7660" s="9" t="n">
        <v>99</v>
      </c>
    </row>
    <row r="7661">
      <c r="A7661" t="n">
        <v>561511</v>
      </c>
      <c r="B7661" s="12" t="n">
        <v>40751</v>
      </c>
      <c r="C7661" t="n">
        <v>15624</v>
      </c>
      <c r="D7661" t="n">
        <v>13</v>
      </c>
      <c r="E7661" t="n">
        <v>215</v>
      </c>
      <c r="F7661" s="9" t="n">
        <v>208.63</v>
      </c>
    </row>
    <row r="7662">
      <c r="A7662" t="n">
        <v>561512</v>
      </c>
      <c r="B7662" s="12" t="n">
        <v>40751</v>
      </c>
      <c r="C7662" t="n">
        <v>14534</v>
      </c>
      <c r="D7662" t="n">
        <v>42</v>
      </c>
      <c r="E7662" t="n">
        <v>142</v>
      </c>
      <c r="F7662" s="9" t="n">
        <v>221.29</v>
      </c>
    </row>
    <row r="7663">
      <c r="A7663" t="n">
        <v>561514</v>
      </c>
      <c r="B7663" s="12" t="n">
        <v>40751</v>
      </c>
      <c r="C7663" t="n">
        <v>14331</v>
      </c>
      <c r="D7663" t="n">
        <v>24</v>
      </c>
      <c r="E7663" t="n">
        <v>236</v>
      </c>
      <c r="F7663" s="9" t="n">
        <v>383.66</v>
      </c>
    </row>
    <row r="7664">
      <c r="A7664" t="n">
        <v>561517</v>
      </c>
      <c r="B7664" s="12" t="n">
        <v>40751</v>
      </c>
      <c r="C7664" t="n">
        <v>18226</v>
      </c>
      <c r="D7664" t="n">
        <v>21</v>
      </c>
      <c r="E7664" t="n">
        <v>356</v>
      </c>
      <c r="F7664" s="9" t="n">
        <v>533.08</v>
      </c>
    </row>
    <row r="7665">
      <c r="A7665" t="n">
        <v>561518</v>
      </c>
      <c r="B7665" s="12" t="n">
        <v>40751</v>
      </c>
      <c r="C7665" t="n">
        <v>15261</v>
      </c>
      <c r="D7665" t="n">
        <v>19</v>
      </c>
      <c r="E7665" t="n">
        <v>270</v>
      </c>
      <c r="F7665" s="9" t="n">
        <v>254.82</v>
      </c>
    </row>
    <row r="7666">
      <c r="A7666" t="n">
        <v>561519</v>
      </c>
      <c r="B7666" s="12" t="n">
        <v>40751</v>
      </c>
      <c r="C7666" t="n">
        <v>17870</v>
      </c>
      <c r="D7666" t="n">
        <v>37</v>
      </c>
      <c r="E7666" t="n">
        <v>89</v>
      </c>
      <c r="F7666" s="9" t="n">
        <v>83.98999999999999</v>
      </c>
    </row>
    <row r="7667">
      <c r="A7667" t="n">
        <v>561520</v>
      </c>
      <c r="B7667" s="12" t="n">
        <v>40751</v>
      </c>
      <c r="C7667" t="n">
        <v>17870</v>
      </c>
      <c r="D7667" t="n">
        <v>10</v>
      </c>
      <c r="E7667" t="n">
        <v>29</v>
      </c>
      <c r="F7667" s="9" t="n">
        <v>28.77</v>
      </c>
    </row>
    <row r="7668">
      <c r="A7668" t="n">
        <v>561521</v>
      </c>
      <c r="B7668" s="12" t="n">
        <v>40751</v>
      </c>
      <c r="C7668" t="n">
        <v>17870</v>
      </c>
      <c r="D7668" t="n">
        <v>3</v>
      </c>
      <c r="E7668" t="n">
        <v>17</v>
      </c>
      <c r="F7668" s="9" t="n">
        <v>40.05</v>
      </c>
    </row>
    <row r="7669">
      <c r="A7669" t="n">
        <v>561522</v>
      </c>
      <c r="B7669" s="12" t="n">
        <v>40751</v>
      </c>
      <c r="C7669" t="n">
        <v>17870</v>
      </c>
      <c r="D7669" t="n">
        <v>3</v>
      </c>
      <c r="E7669" t="n">
        <v>3</v>
      </c>
      <c r="F7669" s="9" t="n">
        <v>15.45</v>
      </c>
    </row>
    <row r="7670">
      <c r="A7670" t="n">
        <v>561528</v>
      </c>
      <c r="B7670" s="12" t="n">
        <v>40752</v>
      </c>
      <c r="C7670" t="n">
        <v>13098</v>
      </c>
      <c r="D7670" t="n">
        <v>17</v>
      </c>
      <c r="E7670" t="n">
        <v>259</v>
      </c>
      <c r="F7670" s="9" t="n">
        <v>498.04</v>
      </c>
    </row>
    <row r="7671">
      <c r="A7671" t="n">
        <v>561529</v>
      </c>
      <c r="B7671" s="12" t="n">
        <v>40752</v>
      </c>
      <c r="C7671" t="n">
        <v>13013</v>
      </c>
      <c r="D7671" t="n">
        <v>13</v>
      </c>
      <c r="E7671" t="n">
        <v>122</v>
      </c>
      <c r="F7671" s="9" t="n">
        <v>257.7</v>
      </c>
    </row>
    <row r="7672">
      <c r="A7672" t="n">
        <v>561530</v>
      </c>
      <c r="B7672" s="12" t="n">
        <v>40752</v>
      </c>
      <c r="C7672" t="n">
        <v>16174</v>
      </c>
      <c r="D7672" t="n">
        <v>2</v>
      </c>
      <c r="E7672" t="n">
        <v>216</v>
      </c>
      <c r="F7672" s="9" t="n">
        <v>383.2</v>
      </c>
    </row>
    <row r="7673">
      <c r="A7673" t="n">
        <v>561531</v>
      </c>
      <c r="B7673" s="12" t="n">
        <v>40752</v>
      </c>
      <c r="C7673" t="n">
        <v>14364</v>
      </c>
      <c r="D7673" t="n">
        <v>11</v>
      </c>
      <c r="E7673" t="n">
        <v>319</v>
      </c>
      <c r="F7673" s="9" t="n">
        <v>558.25</v>
      </c>
    </row>
    <row r="7674">
      <c r="A7674" t="n">
        <v>561532</v>
      </c>
      <c r="B7674" s="12" t="n">
        <v>40752</v>
      </c>
      <c r="C7674" t="n">
        <v>15061</v>
      </c>
      <c r="D7674" t="n">
        <v>4</v>
      </c>
      <c r="E7674" t="n">
        <v>480</v>
      </c>
      <c r="F7674" s="9" t="n">
        <v>650.64</v>
      </c>
    </row>
    <row r="7675">
      <c r="A7675" t="n">
        <v>561533</v>
      </c>
      <c r="B7675" s="12" t="n">
        <v>40752</v>
      </c>
      <c r="C7675" t="n">
        <v>16672</v>
      </c>
      <c r="D7675" t="n">
        <v>5</v>
      </c>
      <c r="E7675" t="n">
        <v>186</v>
      </c>
      <c r="F7675" s="9" t="n">
        <v>585</v>
      </c>
    </row>
    <row r="7676">
      <c r="A7676" t="n">
        <v>561534</v>
      </c>
      <c r="B7676" s="12" t="n">
        <v>40752</v>
      </c>
      <c r="C7676" t="n">
        <v>14307</v>
      </c>
      <c r="D7676" t="n">
        <v>37</v>
      </c>
      <c r="E7676" t="n">
        <v>532</v>
      </c>
      <c r="F7676" s="9" t="n">
        <v>612.91</v>
      </c>
    </row>
    <row r="7677">
      <c r="A7677" t="n">
        <v>561535</v>
      </c>
      <c r="B7677" s="12" t="n">
        <v>40752</v>
      </c>
      <c r="C7677" t="n">
        <v>15116</v>
      </c>
      <c r="D7677" t="n">
        <v>8</v>
      </c>
      <c r="E7677" t="n">
        <v>108</v>
      </c>
      <c r="F7677" s="9" t="n">
        <v>311.32</v>
      </c>
    </row>
    <row r="7678">
      <c r="A7678" t="n">
        <v>561537</v>
      </c>
      <c r="B7678" s="12" t="n">
        <v>40752</v>
      </c>
      <c r="C7678" t="n">
        <v>13870</v>
      </c>
      <c r="D7678" t="n">
        <v>17</v>
      </c>
      <c r="E7678" t="n">
        <v>175</v>
      </c>
      <c r="F7678" s="9" t="n">
        <v>469.31</v>
      </c>
    </row>
    <row r="7679">
      <c r="A7679" t="n">
        <v>561542</v>
      </c>
      <c r="B7679" s="12" t="n">
        <v>40752</v>
      </c>
      <c r="C7679" t="n">
        <v>15105</v>
      </c>
      <c r="D7679" t="n">
        <v>19</v>
      </c>
      <c r="E7679" t="n">
        <v>274</v>
      </c>
      <c r="F7679" s="9" t="n">
        <v>532.98</v>
      </c>
    </row>
    <row r="7680">
      <c r="A7680" t="n">
        <v>561544</v>
      </c>
      <c r="B7680" s="12" t="n">
        <v>40752</v>
      </c>
      <c r="C7680" t="n">
        <v>16170</v>
      </c>
      <c r="D7680" t="n">
        <v>21</v>
      </c>
      <c r="E7680" t="n">
        <v>542</v>
      </c>
      <c r="F7680" s="9" t="n">
        <v>305</v>
      </c>
    </row>
    <row r="7681">
      <c r="A7681" t="n">
        <v>561570</v>
      </c>
      <c r="B7681" s="12" t="n">
        <v>40752</v>
      </c>
      <c r="C7681" t="n">
        <v>14289</v>
      </c>
      <c r="D7681" t="n">
        <v>4</v>
      </c>
      <c r="E7681" t="n">
        <v>26</v>
      </c>
      <c r="F7681" s="9" t="n">
        <v>109.26</v>
      </c>
    </row>
    <row r="7682">
      <c r="A7682" t="n">
        <v>561584</v>
      </c>
      <c r="B7682" s="12" t="n">
        <v>40752</v>
      </c>
      <c r="C7682" t="n">
        <v>13534</v>
      </c>
      <c r="D7682" t="n">
        <v>18</v>
      </c>
      <c r="E7682" t="n">
        <v>161</v>
      </c>
      <c r="F7682" s="9" t="n">
        <v>307.35</v>
      </c>
    </row>
    <row r="7683">
      <c r="A7683" t="n">
        <v>561585</v>
      </c>
      <c r="B7683" s="12" t="n">
        <v>40752</v>
      </c>
      <c r="C7683" t="n">
        <v>13728</v>
      </c>
      <c r="D7683" t="n">
        <v>9</v>
      </c>
      <c r="E7683" t="n">
        <v>99</v>
      </c>
      <c r="F7683" s="9" t="n">
        <v>141.15</v>
      </c>
    </row>
    <row r="7684">
      <c r="A7684" t="n">
        <v>561592</v>
      </c>
      <c r="B7684" s="12" t="n">
        <v>40752</v>
      </c>
      <c r="C7684" t="n">
        <v>14560</v>
      </c>
      <c r="D7684" t="n">
        <v>2</v>
      </c>
      <c r="E7684" t="n">
        <v>8</v>
      </c>
      <c r="F7684" s="9" t="n">
        <v>73.8</v>
      </c>
    </row>
    <row r="7685">
      <c r="A7685" t="n">
        <v>561593</v>
      </c>
      <c r="B7685" s="12" t="n">
        <v>40752</v>
      </c>
      <c r="C7685" t="n">
        <v>16003</v>
      </c>
      <c r="D7685" t="n">
        <v>4</v>
      </c>
      <c r="E7685" t="n">
        <v>14</v>
      </c>
      <c r="F7685" s="9" t="n">
        <v>39.2</v>
      </c>
    </row>
    <row r="7686">
      <c r="A7686" t="n">
        <v>561595</v>
      </c>
      <c r="B7686" s="12" t="n">
        <v>40752</v>
      </c>
      <c r="C7686" t="n">
        <v>12853</v>
      </c>
      <c r="D7686" t="n">
        <v>29</v>
      </c>
      <c r="E7686" t="n">
        <v>436</v>
      </c>
      <c r="F7686" s="9" t="n">
        <v>897.8</v>
      </c>
    </row>
    <row r="7687">
      <c r="A7687" t="n">
        <v>561597</v>
      </c>
      <c r="B7687" s="12" t="n">
        <v>40752</v>
      </c>
      <c r="C7687" t="n">
        <v>12853</v>
      </c>
      <c r="D7687" t="n">
        <v>6</v>
      </c>
      <c r="E7687" t="n">
        <v>32</v>
      </c>
      <c r="F7687" s="9" t="n">
        <v>126.6</v>
      </c>
    </row>
    <row r="7688">
      <c r="A7688" t="n">
        <v>561599</v>
      </c>
      <c r="B7688" s="12" t="n">
        <v>40752</v>
      </c>
      <c r="C7688" t="n">
        <v>12853</v>
      </c>
      <c r="D7688" t="n">
        <v>1</v>
      </c>
      <c r="E7688" t="n">
        <v>6</v>
      </c>
      <c r="F7688" s="9" t="n">
        <v>47.7</v>
      </c>
    </row>
    <row r="7689">
      <c r="A7689" t="n">
        <v>561600</v>
      </c>
      <c r="B7689" s="12" t="n">
        <v>40752</v>
      </c>
      <c r="C7689" t="n">
        <v>15861</v>
      </c>
      <c r="D7689" t="n">
        <v>89</v>
      </c>
      <c r="E7689" t="n">
        <v>315</v>
      </c>
      <c r="F7689" s="9" t="n">
        <v>407.52</v>
      </c>
    </row>
    <row r="7690">
      <c r="A7690" t="n">
        <v>561601</v>
      </c>
      <c r="B7690" s="12" t="n">
        <v>40752</v>
      </c>
      <c r="C7690" t="n">
        <v>18151</v>
      </c>
      <c r="D7690" t="n">
        <v>21</v>
      </c>
      <c r="E7690" t="n">
        <v>244</v>
      </c>
      <c r="F7690" s="9" t="n">
        <v>340.8</v>
      </c>
    </row>
    <row r="7691">
      <c r="A7691" t="n">
        <v>561602</v>
      </c>
      <c r="B7691" s="12" t="n">
        <v>40752</v>
      </c>
      <c r="C7691" t="n">
        <v>16951</v>
      </c>
      <c r="D7691" t="n">
        <v>1</v>
      </c>
      <c r="E7691" t="n">
        <v>12</v>
      </c>
      <c r="F7691" s="9" t="n">
        <v>15</v>
      </c>
    </row>
    <row r="7692">
      <c r="A7692" t="n">
        <v>561603</v>
      </c>
      <c r="B7692" s="12" t="n">
        <v>40752</v>
      </c>
      <c r="C7692" t="n">
        <v>14855</v>
      </c>
      <c r="D7692" t="n">
        <v>12</v>
      </c>
      <c r="E7692" t="n">
        <v>129</v>
      </c>
      <c r="F7692" s="9" t="n">
        <v>306.35</v>
      </c>
    </row>
    <row r="7693">
      <c r="A7693" t="n">
        <v>561605</v>
      </c>
      <c r="B7693" s="12" t="n">
        <v>40752</v>
      </c>
      <c r="C7693" t="n">
        <v>13925</v>
      </c>
      <c r="D7693" t="n">
        <v>25</v>
      </c>
      <c r="E7693" t="n">
        <v>212</v>
      </c>
      <c r="F7693" s="9" t="n">
        <v>380.12</v>
      </c>
    </row>
    <row r="7694">
      <c r="A7694" t="n">
        <v>561607</v>
      </c>
      <c r="B7694" s="12" t="n">
        <v>40752</v>
      </c>
      <c r="C7694" t="n">
        <v>17389</v>
      </c>
      <c r="D7694" t="n">
        <v>7</v>
      </c>
      <c r="E7694" t="n">
        <v>66</v>
      </c>
      <c r="F7694" s="9" t="n">
        <v>513.3</v>
      </c>
    </row>
    <row r="7695">
      <c r="A7695" t="n">
        <v>561610</v>
      </c>
      <c r="B7695" s="12" t="n">
        <v>40752</v>
      </c>
      <c r="C7695" t="n">
        <v>16076</v>
      </c>
      <c r="D7695" t="n">
        <v>21</v>
      </c>
      <c r="E7695" t="n">
        <v>309</v>
      </c>
      <c r="F7695" s="9" t="n">
        <v>325.47</v>
      </c>
    </row>
    <row r="7696">
      <c r="A7696" t="n">
        <v>561611</v>
      </c>
      <c r="B7696" s="12" t="n">
        <v>40752</v>
      </c>
      <c r="C7696" t="n">
        <v>17975</v>
      </c>
      <c r="D7696" t="n">
        <v>21</v>
      </c>
      <c r="E7696" t="n">
        <v>89</v>
      </c>
      <c r="F7696" s="9" t="n">
        <v>249.38</v>
      </c>
    </row>
    <row r="7697">
      <c r="A7697" t="n">
        <v>561614</v>
      </c>
      <c r="B7697" s="12" t="n">
        <v>40752</v>
      </c>
      <c r="C7697" t="n">
        <v>13871</v>
      </c>
      <c r="D7697" t="n">
        <v>33</v>
      </c>
      <c r="E7697" t="n">
        <v>286</v>
      </c>
      <c r="F7697" s="9" t="n">
        <v>633.0700000000001</v>
      </c>
    </row>
    <row r="7698">
      <c r="A7698" t="n">
        <v>561615</v>
      </c>
      <c r="B7698" s="12" t="n">
        <v>40752</v>
      </c>
      <c r="C7698" t="n">
        <v>13319</v>
      </c>
      <c r="D7698" t="n">
        <v>21</v>
      </c>
      <c r="E7698" t="n">
        <v>170</v>
      </c>
      <c r="F7698" s="9" t="n">
        <v>358.64</v>
      </c>
    </row>
    <row r="7699">
      <c r="A7699" t="n">
        <v>561616</v>
      </c>
      <c r="B7699" s="12" t="n">
        <v>40752</v>
      </c>
      <c r="C7699" t="n">
        <v>15023</v>
      </c>
      <c r="D7699" t="n">
        <v>29</v>
      </c>
      <c r="E7699" t="n">
        <v>136</v>
      </c>
      <c r="F7699" s="9" t="n">
        <v>357.7</v>
      </c>
    </row>
    <row r="7700">
      <c r="A7700" t="n">
        <v>561617</v>
      </c>
      <c r="B7700" s="12" t="n">
        <v>40752</v>
      </c>
      <c r="C7700" t="n">
        <v>18237</v>
      </c>
      <c r="D7700" t="n">
        <v>19</v>
      </c>
      <c r="E7700" t="n">
        <v>166</v>
      </c>
      <c r="F7700" s="9" t="n">
        <v>323.38</v>
      </c>
    </row>
    <row r="7701">
      <c r="A7701" t="n">
        <v>561618</v>
      </c>
      <c r="B7701" s="12" t="n">
        <v>40752</v>
      </c>
      <c r="C7701" t="n">
        <v>18172</v>
      </c>
      <c r="D7701" t="n">
        <v>11</v>
      </c>
      <c r="E7701" t="n">
        <v>164</v>
      </c>
      <c r="F7701" s="9" t="n">
        <v>263.32</v>
      </c>
    </row>
    <row r="7702">
      <c r="A7702" t="n">
        <v>561624</v>
      </c>
      <c r="B7702" s="12" t="n">
        <v>40752</v>
      </c>
      <c r="C7702" t="n">
        <v>16969</v>
      </c>
      <c r="D7702" t="n">
        <v>5</v>
      </c>
      <c r="E7702" t="n">
        <v>352</v>
      </c>
      <c r="F7702" s="9" t="n">
        <v>81.59999999999999</v>
      </c>
    </row>
    <row r="7703">
      <c r="A7703" t="n">
        <v>561625</v>
      </c>
      <c r="B7703" s="12" t="n">
        <v>40752</v>
      </c>
      <c r="C7703" t="n">
        <v>16843</v>
      </c>
      <c r="D7703" t="n">
        <v>53</v>
      </c>
      <c r="E7703" t="n">
        <v>1704</v>
      </c>
      <c r="F7703" s="9" t="n">
        <v>1024.44</v>
      </c>
    </row>
    <row r="7704">
      <c r="A7704" t="n">
        <v>561626</v>
      </c>
      <c r="B7704" s="12" t="n">
        <v>40752</v>
      </c>
      <c r="C7704" t="n">
        <v>14898</v>
      </c>
      <c r="D7704" t="n">
        <v>44</v>
      </c>
      <c r="E7704" t="n">
        <v>431</v>
      </c>
      <c r="F7704" s="9" t="n">
        <v>380.25</v>
      </c>
    </row>
    <row r="7705">
      <c r="A7705" t="n">
        <v>561629</v>
      </c>
      <c r="B7705" s="12" t="n">
        <v>40752</v>
      </c>
      <c r="C7705" t="n">
        <v>12748</v>
      </c>
      <c r="D7705" t="n">
        <v>1</v>
      </c>
      <c r="E7705" t="n">
        <v>12</v>
      </c>
      <c r="F7705" s="9" t="n">
        <v>1.68</v>
      </c>
    </row>
    <row r="7706">
      <c r="A7706" t="n">
        <v>561630</v>
      </c>
      <c r="B7706" s="12" t="n">
        <v>40752</v>
      </c>
      <c r="C7706" t="n">
        <v>14527</v>
      </c>
      <c r="D7706" t="n">
        <v>2</v>
      </c>
      <c r="E7706" t="n">
        <v>5</v>
      </c>
      <c r="F7706" s="9" t="n">
        <v>23.5</v>
      </c>
    </row>
    <row r="7707">
      <c r="A7707" t="n">
        <v>561632</v>
      </c>
      <c r="B7707" s="12" t="n">
        <v>40752</v>
      </c>
      <c r="C7707" t="n">
        <v>15639</v>
      </c>
      <c r="D7707" t="n">
        <v>25</v>
      </c>
      <c r="E7707" t="n">
        <v>323</v>
      </c>
      <c r="F7707" s="9" t="n">
        <v>425.32</v>
      </c>
    </row>
    <row r="7708">
      <c r="A7708" t="n">
        <v>561633</v>
      </c>
      <c r="B7708" s="12" t="n">
        <v>40752</v>
      </c>
      <c r="C7708" t="n">
        <v>17949</v>
      </c>
      <c r="D7708" t="n">
        <v>8</v>
      </c>
      <c r="E7708" t="n">
        <v>2565</v>
      </c>
      <c r="F7708" s="9" t="n">
        <v>10303.95</v>
      </c>
    </row>
    <row r="7709">
      <c r="A7709" t="n">
        <v>561634</v>
      </c>
      <c r="B7709" s="12" t="n">
        <v>40752</v>
      </c>
      <c r="C7709" t="n">
        <v>16912</v>
      </c>
      <c r="D7709" t="n">
        <v>4</v>
      </c>
      <c r="E7709" t="n">
        <v>44</v>
      </c>
      <c r="F7709" s="9" t="n">
        <v>65.40000000000001</v>
      </c>
    </row>
    <row r="7710">
      <c r="A7710" t="n">
        <v>561635</v>
      </c>
      <c r="B7710" s="12" t="n">
        <v>40752</v>
      </c>
      <c r="C7710" t="n">
        <v>16912</v>
      </c>
      <c r="D7710" t="n">
        <v>10</v>
      </c>
      <c r="E7710" t="n">
        <v>68</v>
      </c>
      <c r="F7710" s="9" t="n">
        <v>327.32</v>
      </c>
    </row>
    <row r="7711">
      <c r="A7711" t="n">
        <v>561636</v>
      </c>
      <c r="B7711" s="12" t="n">
        <v>40752</v>
      </c>
      <c r="C7711" t="n">
        <v>12910</v>
      </c>
      <c r="D7711" t="n">
        <v>6</v>
      </c>
      <c r="E7711" t="n">
        <v>176</v>
      </c>
      <c r="F7711" s="9" t="n">
        <v>344.4</v>
      </c>
    </row>
    <row r="7712">
      <c r="A7712" t="n">
        <v>561637</v>
      </c>
      <c r="B7712" s="12" t="n">
        <v>40752</v>
      </c>
      <c r="C7712" t="n">
        <v>17949</v>
      </c>
      <c r="D7712" t="n">
        <v>1</v>
      </c>
      <c r="E7712" t="n">
        <v>168</v>
      </c>
      <c r="F7712" s="9" t="n">
        <v>428.4</v>
      </c>
    </row>
    <row r="7713">
      <c r="A7713" t="n">
        <v>561638</v>
      </c>
      <c r="B7713" s="12" t="n">
        <v>40752</v>
      </c>
      <c r="C7713" t="n">
        <v>15118</v>
      </c>
      <c r="D7713" t="n">
        <v>1</v>
      </c>
      <c r="E7713" t="n">
        <v>1440</v>
      </c>
      <c r="F7713" s="9" t="n">
        <v>244.8</v>
      </c>
    </row>
    <row r="7714">
      <c r="A7714" t="n">
        <v>561641</v>
      </c>
      <c r="B7714" s="12" t="n">
        <v>40752</v>
      </c>
      <c r="C7714" t="n">
        <v>15939</v>
      </c>
      <c r="D7714" t="n">
        <v>4</v>
      </c>
      <c r="E7714" t="n">
        <v>170</v>
      </c>
      <c r="F7714" s="9" t="n">
        <v>212.18</v>
      </c>
    </row>
    <row r="7715">
      <c r="A7715" t="n">
        <v>561642</v>
      </c>
      <c r="B7715" s="12" t="n">
        <v>40752</v>
      </c>
      <c r="C7715" t="n">
        <v>17965</v>
      </c>
      <c r="D7715" t="n">
        <v>46</v>
      </c>
      <c r="E7715" t="n">
        <v>326</v>
      </c>
      <c r="F7715" s="9" t="n">
        <v>339.24</v>
      </c>
    </row>
    <row r="7716">
      <c r="A7716" t="n">
        <v>561643</v>
      </c>
      <c r="B7716" s="12" t="n">
        <v>40752</v>
      </c>
      <c r="C7716" t="n">
        <v>15939</v>
      </c>
      <c r="D7716" t="n">
        <v>4</v>
      </c>
      <c r="E7716" t="n">
        <v>96</v>
      </c>
      <c r="F7716" s="9" t="n">
        <v>178.8</v>
      </c>
    </row>
    <row r="7717">
      <c r="A7717" t="n">
        <v>561644</v>
      </c>
      <c r="B7717" s="12" t="n">
        <v>40752</v>
      </c>
      <c r="C7717" t="n">
        <v>16029</v>
      </c>
      <c r="D7717" t="n">
        <v>4</v>
      </c>
      <c r="E7717" t="n">
        <v>264</v>
      </c>
      <c r="F7717" s="9" t="n">
        <v>648.72</v>
      </c>
    </row>
    <row r="7718">
      <c r="A7718" t="n">
        <v>561646</v>
      </c>
      <c r="B7718" s="12" t="n">
        <v>40752</v>
      </c>
      <c r="C7718" t="n">
        <v>16029</v>
      </c>
      <c r="D7718" t="n">
        <v>4</v>
      </c>
      <c r="E7718" t="n">
        <v>248</v>
      </c>
      <c r="F7718" s="9" t="n">
        <v>477.6</v>
      </c>
    </row>
    <row r="7719">
      <c r="A7719" t="n">
        <v>561647</v>
      </c>
      <c r="B7719" s="12" t="n">
        <v>40752</v>
      </c>
      <c r="C7719" t="n">
        <v>13340</v>
      </c>
      <c r="D7719" t="n">
        <v>29</v>
      </c>
      <c r="E7719" t="n">
        <v>1764</v>
      </c>
      <c r="F7719" s="9" t="n">
        <v>3301.38</v>
      </c>
    </row>
    <row r="7720">
      <c r="A7720" t="n">
        <v>561648</v>
      </c>
      <c r="B7720" s="12" t="n">
        <v>40752</v>
      </c>
      <c r="C7720" t="n">
        <v>15746</v>
      </c>
      <c r="D7720" t="n">
        <v>28</v>
      </c>
      <c r="E7720" t="n">
        <v>178</v>
      </c>
      <c r="F7720" s="9" t="n">
        <v>196.88</v>
      </c>
    </row>
    <row r="7721">
      <c r="A7721" t="n">
        <v>561650</v>
      </c>
      <c r="B7721" s="12" t="n">
        <v>40752</v>
      </c>
      <c r="C7721" t="n">
        <v>15329</v>
      </c>
      <c r="D7721" t="n">
        <v>26</v>
      </c>
      <c r="E7721" t="n">
        <v>274</v>
      </c>
      <c r="F7721" s="9" t="n">
        <v>444.9</v>
      </c>
    </row>
    <row r="7722">
      <c r="A7722" t="n">
        <v>561653</v>
      </c>
      <c r="B7722" s="12" t="n">
        <v>40752</v>
      </c>
      <c r="C7722" t="n">
        <v>14002</v>
      </c>
      <c r="D7722" t="n">
        <v>33</v>
      </c>
      <c r="E7722" t="n">
        <v>818</v>
      </c>
      <c r="F7722" s="9" t="n">
        <v>304.94</v>
      </c>
    </row>
    <row r="7723">
      <c r="A7723" t="n">
        <v>561654</v>
      </c>
      <c r="B7723" s="12" t="n">
        <v>40752</v>
      </c>
      <c r="C7723" t="n">
        <v>14973</v>
      </c>
      <c r="D7723" t="n">
        <v>20</v>
      </c>
      <c r="E7723" t="n">
        <v>255</v>
      </c>
      <c r="F7723" s="9" t="n">
        <v>356.89</v>
      </c>
    </row>
    <row r="7724">
      <c r="A7724" t="n">
        <v>561655</v>
      </c>
      <c r="B7724" s="12" t="n">
        <v>40752</v>
      </c>
      <c r="C7724" t="n">
        <v>18102</v>
      </c>
      <c r="D7724" t="n">
        <v>7</v>
      </c>
      <c r="E7724" t="n">
        <v>1828</v>
      </c>
      <c r="F7724" s="9" t="n">
        <v>6591.6</v>
      </c>
    </row>
    <row r="7725">
      <c r="A7725" t="n">
        <v>561656</v>
      </c>
      <c r="B7725" s="12" t="n">
        <v>40752</v>
      </c>
      <c r="C7725" t="n">
        <v>17071</v>
      </c>
      <c r="D7725" t="n">
        <v>17</v>
      </c>
      <c r="E7725" t="n">
        <v>116</v>
      </c>
      <c r="F7725" s="9" t="n">
        <v>330.6</v>
      </c>
    </row>
    <row r="7726">
      <c r="A7726" t="n">
        <v>561657</v>
      </c>
      <c r="B7726" s="12" t="n">
        <v>40752</v>
      </c>
      <c r="C7726" t="n">
        <v>17071</v>
      </c>
      <c r="D7726" t="n">
        <v>1</v>
      </c>
      <c r="E7726" t="n">
        <v>4</v>
      </c>
      <c r="F7726" s="9" t="n">
        <v>27.8</v>
      </c>
    </row>
    <row r="7727">
      <c r="A7727" t="n">
        <v>561659</v>
      </c>
      <c r="B7727" s="12" t="n">
        <v>40752</v>
      </c>
      <c r="C7727" t="n">
        <v>17450</v>
      </c>
      <c r="D7727" t="n">
        <v>6</v>
      </c>
      <c r="E7727" t="n">
        <v>1180</v>
      </c>
      <c r="F7727" s="9" t="n">
        <v>3453.72</v>
      </c>
    </row>
    <row r="7728">
      <c r="A7728" t="n">
        <v>561664</v>
      </c>
      <c r="B7728" s="12" t="n">
        <v>40752</v>
      </c>
      <c r="C7728" t="n">
        <v>15189</v>
      </c>
      <c r="D7728" t="n">
        <v>6</v>
      </c>
      <c r="E7728" t="n">
        <v>264</v>
      </c>
      <c r="F7728" s="9" t="n">
        <v>569.04</v>
      </c>
    </row>
    <row r="7729">
      <c r="A7729" t="n">
        <v>561670</v>
      </c>
      <c r="B7729" s="12" t="n">
        <v>40752</v>
      </c>
      <c r="C7729" t="n">
        <v>17373</v>
      </c>
      <c r="D7729" t="n">
        <v>11</v>
      </c>
      <c r="E7729" t="n">
        <v>111</v>
      </c>
      <c r="F7729" s="9" t="n">
        <v>142.05</v>
      </c>
    </row>
    <row r="7730">
      <c r="A7730" t="n">
        <v>561671</v>
      </c>
      <c r="B7730" s="12" t="n">
        <v>40752</v>
      </c>
      <c r="C7730" t="n">
        <v>12830</v>
      </c>
      <c r="D7730" t="n">
        <v>10</v>
      </c>
      <c r="E7730" t="n">
        <v>2064</v>
      </c>
      <c r="F7730" s="9" t="n">
        <v>1746.72</v>
      </c>
    </row>
    <row r="7731">
      <c r="A7731" t="n">
        <v>561672</v>
      </c>
      <c r="B7731" s="12" t="n">
        <v>40752</v>
      </c>
      <c r="C7731" t="n">
        <v>12830</v>
      </c>
      <c r="D7731" t="n">
        <v>1</v>
      </c>
      <c r="E7731" t="n">
        <v>576</v>
      </c>
      <c r="F7731" s="9" t="n">
        <v>587.52</v>
      </c>
    </row>
    <row r="7732">
      <c r="A7732" t="n">
        <v>561675</v>
      </c>
      <c r="B7732" s="12" t="n">
        <v>40752</v>
      </c>
      <c r="C7732" t="n">
        <v>17483</v>
      </c>
      <c r="D7732" t="n">
        <v>6</v>
      </c>
      <c r="E7732" t="n">
        <v>48</v>
      </c>
      <c r="F7732" s="9" t="n">
        <v>119.64</v>
      </c>
    </row>
    <row r="7733">
      <c r="A7733" t="n">
        <v>561676</v>
      </c>
      <c r="B7733" s="12" t="n">
        <v>40752</v>
      </c>
      <c r="C7733" t="n">
        <v>13468</v>
      </c>
      <c r="D7733" t="n">
        <v>5</v>
      </c>
      <c r="E7733" t="n">
        <v>52</v>
      </c>
      <c r="F7733" s="9" t="n">
        <v>106.8</v>
      </c>
    </row>
    <row r="7734">
      <c r="A7734" t="n">
        <v>561677</v>
      </c>
      <c r="B7734" s="12" t="n">
        <v>40752</v>
      </c>
      <c r="C7734" t="n">
        <v>15311</v>
      </c>
      <c r="D7734" t="n">
        <v>7</v>
      </c>
      <c r="E7734" t="n">
        <v>60</v>
      </c>
      <c r="F7734" s="9" t="n">
        <v>112.56</v>
      </c>
    </row>
    <row r="7735">
      <c r="A7735" t="n">
        <v>561678</v>
      </c>
      <c r="B7735" s="12" t="n">
        <v>40752</v>
      </c>
      <c r="C7735" t="n">
        <v>17931</v>
      </c>
      <c r="D7735" t="n">
        <v>15</v>
      </c>
      <c r="E7735" t="n">
        <v>85</v>
      </c>
      <c r="F7735" s="9" t="n">
        <v>111.16</v>
      </c>
    </row>
    <row r="7736">
      <c r="A7736" t="n">
        <v>561679</v>
      </c>
      <c r="B7736" s="12" t="n">
        <v>40752</v>
      </c>
      <c r="C7736" t="n">
        <v>15245</v>
      </c>
      <c r="D7736" t="n">
        <v>24</v>
      </c>
      <c r="E7736" t="n">
        <v>550</v>
      </c>
      <c r="F7736" s="9" t="n">
        <v>778.12</v>
      </c>
    </row>
    <row r="7737">
      <c r="A7737" t="n">
        <v>561680</v>
      </c>
      <c r="B7737" s="12" t="n">
        <v>40752</v>
      </c>
      <c r="C7737" t="n">
        <v>18268</v>
      </c>
      <c r="D7737" t="n">
        <v>1</v>
      </c>
      <c r="E7737" t="n">
        <v>2</v>
      </c>
      <c r="F7737" s="9" t="n">
        <v>25.5</v>
      </c>
    </row>
    <row r="7738">
      <c r="A7738" t="n">
        <v>561683</v>
      </c>
      <c r="B7738" s="12" t="n">
        <v>40752</v>
      </c>
      <c r="C7738" t="n">
        <v>15518</v>
      </c>
      <c r="D7738" t="n">
        <v>1</v>
      </c>
      <c r="E7738" t="n">
        <v>1</v>
      </c>
      <c r="F7738" s="9" t="n">
        <v>1.95</v>
      </c>
    </row>
    <row r="7739">
      <c r="A7739" t="n">
        <v>561685</v>
      </c>
      <c r="B7739" s="12" t="n">
        <v>40752</v>
      </c>
      <c r="C7739" t="n">
        <v>14315</v>
      </c>
      <c r="D7739" t="n">
        <v>19</v>
      </c>
      <c r="E7739" t="n">
        <v>210</v>
      </c>
      <c r="F7739" s="9" t="n">
        <v>367.4</v>
      </c>
    </row>
    <row r="7740">
      <c r="A7740" t="n">
        <v>561686</v>
      </c>
      <c r="B7740" s="12" t="n">
        <v>40753</v>
      </c>
      <c r="C7740" t="n">
        <v>13148</v>
      </c>
      <c r="D7740" t="n">
        <v>29</v>
      </c>
      <c r="E7740" t="n">
        <v>257</v>
      </c>
      <c r="F7740" s="9" t="n">
        <v>505.25</v>
      </c>
    </row>
    <row r="7741">
      <c r="A7741" t="n">
        <v>561687</v>
      </c>
      <c r="B7741" s="12" t="n">
        <v>40753</v>
      </c>
      <c r="C7741" t="n">
        <v>13148</v>
      </c>
      <c r="D7741" t="n">
        <v>1</v>
      </c>
      <c r="E7741" t="n">
        <v>3</v>
      </c>
      <c r="F7741" s="9" t="n">
        <v>14.85</v>
      </c>
    </row>
    <row r="7742">
      <c r="A7742" t="n">
        <v>561688</v>
      </c>
      <c r="B7742" s="12" t="n">
        <v>40753</v>
      </c>
      <c r="C7742" t="n">
        <v>14407</v>
      </c>
      <c r="D7742" t="n">
        <v>9</v>
      </c>
      <c r="E7742" t="n">
        <v>196</v>
      </c>
      <c r="F7742" s="9" t="n">
        <v>310.07</v>
      </c>
    </row>
    <row r="7743">
      <c r="A7743" t="n">
        <v>561689</v>
      </c>
      <c r="B7743" s="12" t="n">
        <v>40753</v>
      </c>
      <c r="C7743" t="n">
        <v>15942</v>
      </c>
      <c r="D7743" t="n">
        <v>14</v>
      </c>
      <c r="E7743" t="n">
        <v>232</v>
      </c>
      <c r="F7743" s="9" t="n">
        <v>337.44</v>
      </c>
    </row>
    <row r="7744">
      <c r="A7744" t="n">
        <v>561690</v>
      </c>
      <c r="B7744" s="12" t="n">
        <v>40753</v>
      </c>
      <c r="C7744" t="n">
        <v>13875</v>
      </c>
      <c r="D7744" t="n">
        <v>23</v>
      </c>
      <c r="E7744" t="n">
        <v>251</v>
      </c>
      <c r="F7744" s="9" t="n">
        <v>356.92</v>
      </c>
    </row>
    <row r="7745">
      <c r="A7745" t="n">
        <v>561692</v>
      </c>
      <c r="B7745" s="12" t="n">
        <v>40753</v>
      </c>
      <c r="C7745" t="n">
        <v>14143</v>
      </c>
      <c r="D7745" t="n">
        <v>7</v>
      </c>
      <c r="E7745" t="n">
        <v>30</v>
      </c>
      <c r="F7745" s="9" t="n">
        <v>115.8</v>
      </c>
    </row>
    <row r="7746">
      <c r="A7746" t="n">
        <v>561693</v>
      </c>
      <c r="B7746" s="12" t="n">
        <v>40753</v>
      </c>
      <c r="C7746" t="n">
        <v>15120</v>
      </c>
      <c r="D7746" t="n">
        <v>21</v>
      </c>
      <c r="E7746" t="n">
        <v>296</v>
      </c>
      <c r="F7746" s="9" t="n">
        <v>358.82</v>
      </c>
    </row>
    <row r="7747">
      <c r="A7747" t="n">
        <v>561694</v>
      </c>
      <c r="B7747" s="12" t="n">
        <v>40753</v>
      </c>
      <c r="C7747" t="n">
        <v>16147</v>
      </c>
      <c r="D7747" t="n">
        <v>22</v>
      </c>
      <c r="E7747" t="n">
        <v>246</v>
      </c>
      <c r="F7747" s="9" t="n">
        <v>375</v>
      </c>
    </row>
    <row r="7748">
      <c r="A7748" t="n">
        <v>561695</v>
      </c>
      <c r="B7748" s="12" t="n">
        <v>40753</v>
      </c>
      <c r="C7748" t="n">
        <v>14005</v>
      </c>
      <c r="D7748" t="n">
        <v>16</v>
      </c>
      <c r="E7748" t="n">
        <v>354</v>
      </c>
      <c r="F7748" s="9" t="n">
        <v>365.1</v>
      </c>
    </row>
    <row r="7749">
      <c r="A7749" t="n">
        <v>561696</v>
      </c>
      <c r="B7749" s="12" t="n">
        <v>40753</v>
      </c>
      <c r="C7749" t="n">
        <v>13277</v>
      </c>
      <c r="D7749" t="n">
        <v>2</v>
      </c>
      <c r="E7749" t="n">
        <v>46</v>
      </c>
      <c r="F7749" s="9" t="n">
        <v>75.90000000000001</v>
      </c>
    </row>
    <row r="7750">
      <c r="A7750" t="n">
        <v>561697</v>
      </c>
      <c r="B7750" s="12" t="n">
        <v>40753</v>
      </c>
      <c r="C7750" t="n">
        <v>18127</v>
      </c>
      <c r="D7750" t="n">
        <v>8</v>
      </c>
      <c r="E7750" t="n">
        <v>28</v>
      </c>
      <c r="F7750" s="9" t="n">
        <v>139.6</v>
      </c>
    </row>
    <row r="7751">
      <c r="A7751" t="n">
        <v>561698</v>
      </c>
      <c r="B7751" s="12" t="n">
        <v>40753</v>
      </c>
      <c r="C7751" t="n">
        <v>15974</v>
      </c>
      <c r="D7751" t="n">
        <v>19</v>
      </c>
      <c r="E7751" t="n">
        <v>226</v>
      </c>
      <c r="F7751" s="9" t="n">
        <v>492.28</v>
      </c>
    </row>
    <row r="7752">
      <c r="A7752" t="n">
        <v>561699</v>
      </c>
      <c r="B7752" s="12" t="n">
        <v>40753</v>
      </c>
      <c r="C7752" t="n">
        <v>12971</v>
      </c>
      <c r="D7752" t="n">
        <v>3</v>
      </c>
      <c r="E7752" t="n">
        <v>60</v>
      </c>
      <c r="F7752" s="9" t="n">
        <v>152.4</v>
      </c>
    </row>
    <row r="7753">
      <c r="A7753" t="n">
        <v>561700</v>
      </c>
      <c r="B7753" s="12" t="n">
        <v>40753</v>
      </c>
      <c r="C7753" t="n">
        <v>14738</v>
      </c>
      <c r="D7753" t="n">
        <v>8</v>
      </c>
      <c r="E7753" t="n">
        <v>132</v>
      </c>
      <c r="F7753" s="9" t="n">
        <v>231.96</v>
      </c>
    </row>
    <row r="7754">
      <c r="A7754" t="n">
        <v>561701</v>
      </c>
      <c r="B7754" s="12" t="n">
        <v>40753</v>
      </c>
      <c r="C7754" t="n">
        <v>13102</v>
      </c>
      <c r="D7754" t="n">
        <v>11</v>
      </c>
      <c r="E7754" t="n">
        <v>204</v>
      </c>
      <c r="F7754" s="9" t="n">
        <v>234.12</v>
      </c>
    </row>
    <row r="7755">
      <c r="A7755" t="n">
        <v>561702</v>
      </c>
      <c r="B7755" s="12" t="n">
        <v>40753</v>
      </c>
      <c r="C7755" t="n">
        <v>15149</v>
      </c>
      <c r="D7755" t="n">
        <v>23</v>
      </c>
      <c r="E7755" t="n">
        <v>128</v>
      </c>
      <c r="F7755" s="9" t="n">
        <v>520.8</v>
      </c>
    </row>
    <row r="7756">
      <c r="A7756" t="n">
        <v>561704</v>
      </c>
      <c r="B7756" s="12" t="n">
        <v>40753</v>
      </c>
      <c r="C7756" t="n">
        <v>14606</v>
      </c>
      <c r="D7756" t="n">
        <v>27</v>
      </c>
      <c r="E7756" t="n">
        <v>42</v>
      </c>
      <c r="F7756" s="9" t="n">
        <v>109.72</v>
      </c>
    </row>
    <row r="7757">
      <c r="A7757" t="n">
        <v>561705</v>
      </c>
      <c r="B7757" s="12" t="n">
        <v>40753</v>
      </c>
      <c r="C7757" t="n">
        <v>14735</v>
      </c>
      <c r="D7757" t="n">
        <v>7</v>
      </c>
      <c r="E7757" t="n">
        <v>162</v>
      </c>
      <c r="F7757" s="9" t="n">
        <v>295.02</v>
      </c>
    </row>
    <row r="7758">
      <c r="A7758" t="n">
        <v>561706</v>
      </c>
      <c r="B7758" s="12" t="n">
        <v>40753</v>
      </c>
      <c r="C7758" t="n">
        <v>14735</v>
      </c>
      <c r="D7758" t="n">
        <v>10</v>
      </c>
      <c r="E7758" t="n">
        <v>70</v>
      </c>
      <c r="F7758" s="9" t="n">
        <v>177.6</v>
      </c>
    </row>
    <row r="7759">
      <c r="A7759" t="n">
        <v>561707</v>
      </c>
      <c r="B7759" s="12" t="n">
        <v>40753</v>
      </c>
      <c r="C7759" t="n">
        <v>14735</v>
      </c>
      <c r="D7759" t="n">
        <v>1</v>
      </c>
      <c r="E7759" t="n">
        <v>12</v>
      </c>
      <c r="F7759" s="9" t="n">
        <v>15</v>
      </c>
    </row>
    <row r="7760">
      <c r="A7760" t="n">
        <v>561708</v>
      </c>
      <c r="B7760" s="12" t="n">
        <v>40753</v>
      </c>
      <c r="C7760" t="n">
        <v>13575</v>
      </c>
      <c r="D7760" t="n">
        <v>8</v>
      </c>
      <c r="E7760" t="n">
        <v>80</v>
      </c>
      <c r="F7760" s="9" t="n">
        <v>130.2</v>
      </c>
    </row>
    <row r="7761">
      <c r="A7761" t="n">
        <v>561709</v>
      </c>
      <c r="B7761" s="12" t="n">
        <v>40753</v>
      </c>
      <c r="C7761" t="n">
        <v>17790</v>
      </c>
      <c r="D7761" t="n">
        <v>19</v>
      </c>
      <c r="E7761" t="n">
        <v>99</v>
      </c>
      <c r="F7761" s="9" t="n">
        <v>148.21</v>
      </c>
    </row>
    <row r="7762">
      <c r="A7762" t="n">
        <v>561710</v>
      </c>
      <c r="B7762" s="12" t="n">
        <v>40753</v>
      </c>
      <c r="C7762" t="n">
        <v>13827</v>
      </c>
      <c r="D7762" t="n">
        <v>33</v>
      </c>
      <c r="E7762" t="n">
        <v>63</v>
      </c>
      <c r="F7762" s="9" t="n">
        <v>188.02</v>
      </c>
    </row>
    <row r="7763">
      <c r="A7763" t="n">
        <v>561711</v>
      </c>
      <c r="B7763" s="12" t="n">
        <v>40753</v>
      </c>
      <c r="C7763" t="n">
        <v>13414</v>
      </c>
      <c r="D7763" t="n">
        <v>20</v>
      </c>
      <c r="E7763" t="n">
        <v>368</v>
      </c>
      <c r="F7763" s="9" t="n">
        <v>532.8</v>
      </c>
    </row>
    <row r="7764">
      <c r="A7764" t="n">
        <v>561712</v>
      </c>
      <c r="B7764" s="12" t="n">
        <v>40753</v>
      </c>
      <c r="C7764" t="n">
        <v>14499</v>
      </c>
      <c r="D7764" t="n">
        <v>44</v>
      </c>
      <c r="E7764" t="n">
        <v>118</v>
      </c>
      <c r="F7764" s="9" t="n">
        <v>244.94</v>
      </c>
    </row>
    <row r="7765">
      <c r="A7765" t="n">
        <v>561713</v>
      </c>
      <c r="B7765" s="12" t="n">
        <v>40753</v>
      </c>
      <c r="C7765" t="n">
        <v>12901</v>
      </c>
      <c r="D7765" t="n">
        <v>8</v>
      </c>
      <c r="E7765" t="n">
        <v>473</v>
      </c>
      <c r="F7765" s="9" t="n">
        <v>689.27</v>
      </c>
    </row>
    <row r="7766">
      <c r="A7766" t="n">
        <v>561714</v>
      </c>
      <c r="B7766" s="12" t="n">
        <v>40753</v>
      </c>
      <c r="C7766" t="n">
        <v>18081</v>
      </c>
      <c r="D7766" t="n">
        <v>7</v>
      </c>
      <c r="E7766" t="n">
        <v>31</v>
      </c>
      <c r="F7766" s="9" t="n">
        <v>113.25</v>
      </c>
    </row>
    <row r="7767">
      <c r="A7767" t="n">
        <v>561715</v>
      </c>
      <c r="B7767" s="12" t="n">
        <v>40753</v>
      </c>
      <c r="C7767" t="n">
        <v>13102</v>
      </c>
      <c r="D7767" t="n">
        <v>18</v>
      </c>
      <c r="E7767" t="n">
        <v>278</v>
      </c>
      <c r="F7767" s="9" t="n">
        <v>308.02</v>
      </c>
    </row>
    <row r="7768">
      <c r="A7768" t="n">
        <v>561719</v>
      </c>
      <c r="B7768" s="12" t="n">
        <v>40753</v>
      </c>
      <c r="C7768" t="n">
        <v>17519</v>
      </c>
      <c r="D7768" t="n">
        <v>12</v>
      </c>
      <c r="E7768" t="n">
        <v>330</v>
      </c>
      <c r="F7768" s="9" t="n">
        <v>331.9</v>
      </c>
    </row>
    <row r="7769">
      <c r="A7769" t="n">
        <v>561732</v>
      </c>
      <c r="B7769" s="12" t="n">
        <v>40753</v>
      </c>
      <c r="C7769" t="n">
        <v>14511</v>
      </c>
      <c r="D7769" t="n">
        <v>6</v>
      </c>
      <c r="E7769" t="n">
        <v>72</v>
      </c>
      <c r="F7769" s="9" t="n">
        <v>138.16</v>
      </c>
    </row>
    <row r="7770">
      <c r="A7770" t="n">
        <v>561743</v>
      </c>
      <c r="B7770" s="12" t="n">
        <v>40753</v>
      </c>
      <c r="C7770" t="n">
        <v>13089</v>
      </c>
      <c r="D7770" t="n">
        <v>5</v>
      </c>
      <c r="E7770" t="n">
        <v>116</v>
      </c>
      <c r="F7770" s="9" t="n">
        <v>221.8</v>
      </c>
    </row>
    <row r="7771">
      <c r="A7771" t="n">
        <v>561750</v>
      </c>
      <c r="B7771" s="12" t="n">
        <v>40753</v>
      </c>
      <c r="C7771" t="n">
        <v>16945</v>
      </c>
      <c r="D7771" t="n">
        <v>18</v>
      </c>
      <c r="E7771" t="n">
        <v>158</v>
      </c>
      <c r="F7771" s="9" t="n">
        <v>308.71</v>
      </c>
    </row>
    <row r="7772">
      <c r="A7772" t="n">
        <v>561773</v>
      </c>
      <c r="B7772" s="12" t="n">
        <v>40753</v>
      </c>
      <c r="C7772" t="n">
        <v>17841</v>
      </c>
      <c r="D7772" t="n">
        <v>52</v>
      </c>
      <c r="E7772" t="n">
        <v>88</v>
      </c>
      <c r="F7772" s="9" t="n">
        <v>182.55</v>
      </c>
    </row>
    <row r="7773">
      <c r="A7773" t="n">
        <v>561774</v>
      </c>
      <c r="B7773" s="12" t="n">
        <v>40753</v>
      </c>
      <c r="C7773" t="n">
        <v>16729</v>
      </c>
      <c r="D7773" t="n">
        <v>28</v>
      </c>
      <c r="E7773" t="n">
        <v>204</v>
      </c>
      <c r="F7773" s="9" t="n">
        <v>325.63</v>
      </c>
    </row>
    <row r="7774">
      <c r="A7774" t="n">
        <v>561783</v>
      </c>
      <c r="B7774" s="12" t="n">
        <v>40753</v>
      </c>
      <c r="C7774" t="n">
        <v>16062</v>
      </c>
      <c r="D7774" t="n">
        <v>22</v>
      </c>
      <c r="E7774" t="n">
        <v>317</v>
      </c>
      <c r="F7774" s="9" t="n">
        <v>199.96</v>
      </c>
    </row>
    <row r="7775">
      <c r="A7775" t="n">
        <v>561794</v>
      </c>
      <c r="B7775" s="12" t="n">
        <v>40753</v>
      </c>
      <c r="C7775" t="n">
        <v>12921</v>
      </c>
      <c r="D7775" t="n">
        <v>27</v>
      </c>
      <c r="E7775" t="n">
        <v>340</v>
      </c>
      <c r="F7775" s="9" t="n">
        <v>462.91</v>
      </c>
    </row>
    <row r="7776">
      <c r="A7776" t="n">
        <v>561796</v>
      </c>
      <c r="B7776" s="12" t="n">
        <v>40753</v>
      </c>
      <c r="C7776" t="n">
        <v>13138</v>
      </c>
      <c r="D7776" t="n">
        <v>7</v>
      </c>
      <c r="E7776" t="n">
        <v>46</v>
      </c>
      <c r="F7776" s="9" t="n">
        <v>102.6</v>
      </c>
    </row>
    <row r="7777">
      <c r="A7777" t="n">
        <v>561797</v>
      </c>
      <c r="B7777" s="12" t="n">
        <v>40753</v>
      </c>
      <c r="C7777" t="n">
        <v>13178</v>
      </c>
      <c r="D7777" t="n">
        <v>25</v>
      </c>
      <c r="E7777" t="n">
        <v>430</v>
      </c>
      <c r="F7777" s="9" t="n">
        <v>795.8</v>
      </c>
    </row>
    <row r="7778">
      <c r="A7778" t="n">
        <v>561799</v>
      </c>
      <c r="B7778" s="12" t="n">
        <v>40753</v>
      </c>
      <c r="C7778" t="n">
        <v>15776</v>
      </c>
      <c r="D7778" t="n">
        <v>18</v>
      </c>
      <c r="E7778" t="n">
        <v>138</v>
      </c>
      <c r="F7778" s="9" t="n">
        <v>241.62</v>
      </c>
    </row>
    <row r="7779">
      <c r="A7779" t="n">
        <v>561800</v>
      </c>
      <c r="B7779" s="12" t="n">
        <v>40753</v>
      </c>
      <c r="C7779" t="n">
        <v>13975</v>
      </c>
      <c r="D7779" t="n">
        <v>8</v>
      </c>
      <c r="E7779" t="n">
        <v>74</v>
      </c>
      <c r="F7779" s="9" t="n">
        <v>151.76</v>
      </c>
    </row>
    <row r="7780">
      <c r="A7780" t="n">
        <v>561801</v>
      </c>
      <c r="B7780" s="12" t="n">
        <v>40753</v>
      </c>
      <c r="C7780" t="n">
        <v>12981</v>
      </c>
      <c r="D7780" t="n">
        <v>11</v>
      </c>
      <c r="E7780" t="n">
        <v>134</v>
      </c>
      <c r="F7780" s="9" t="n">
        <v>187.18</v>
      </c>
    </row>
    <row r="7781">
      <c r="A7781" t="n">
        <v>561802</v>
      </c>
      <c r="B7781" s="12" t="n">
        <v>40753</v>
      </c>
      <c r="C7781" t="n">
        <v>12748</v>
      </c>
      <c r="D7781" t="n">
        <v>6</v>
      </c>
      <c r="E7781" t="n">
        <v>152</v>
      </c>
      <c r="F7781" s="9" t="n">
        <v>161.68</v>
      </c>
    </row>
    <row r="7782">
      <c r="A7782" t="n">
        <v>561803</v>
      </c>
      <c r="B7782" s="12" t="n">
        <v>40753</v>
      </c>
      <c r="C7782" t="n">
        <v>17926</v>
      </c>
      <c r="D7782" t="n">
        <v>10</v>
      </c>
      <c r="E7782" t="n">
        <v>172</v>
      </c>
      <c r="F7782" s="9" t="n">
        <v>185.56</v>
      </c>
    </row>
    <row r="7783">
      <c r="A7783" t="n">
        <v>561804</v>
      </c>
      <c r="B7783" s="12" t="n">
        <v>40753</v>
      </c>
      <c r="C7783" t="n">
        <v>14191</v>
      </c>
      <c r="D7783" t="n">
        <v>23</v>
      </c>
      <c r="E7783" t="n">
        <v>308</v>
      </c>
      <c r="F7783" s="9" t="n">
        <v>417.94</v>
      </c>
    </row>
    <row r="7784">
      <c r="A7784" t="n">
        <v>561806</v>
      </c>
      <c r="B7784" s="12" t="n">
        <v>40753</v>
      </c>
      <c r="C7784" t="n">
        <v>12839</v>
      </c>
      <c r="D7784" t="n">
        <v>18</v>
      </c>
      <c r="E7784" t="n">
        <v>219</v>
      </c>
      <c r="F7784" s="9" t="n">
        <v>322.4</v>
      </c>
    </row>
    <row r="7785">
      <c r="A7785" t="n">
        <v>561807</v>
      </c>
      <c r="B7785" s="12" t="n">
        <v>40753</v>
      </c>
      <c r="C7785" t="n">
        <v>17491</v>
      </c>
      <c r="D7785" t="n">
        <v>17</v>
      </c>
      <c r="E7785" t="n">
        <v>113</v>
      </c>
      <c r="F7785" s="9" t="n">
        <v>335.45</v>
      </c>
    </row>
    <row r="7786">
      <c r="A7786" t="n">
        <v>561808</v>
      </c>
      <c r="B7786" s="12" t="n">
        <v>40753</v>
      </c>
      <c r="C7786" t="n">
        <v>13534</v>
      </c>
      <c r="D7786" t="n">
        <v>19</v>
      </c>
      <c r="E7786" t="n">
        <v>204</v>
      </c>
      <c r="F7786" s="9" t="n">
        <v>362</v>
      </c>
    </row>
    <row r="7787">
      <c r="A7787" t="n">
        <v>561809</v>
      </c>
      <c r="B7787" s="12" t="n">
        <v>40753</v>
      </c>
      <c r="C7787" t="n">
        <v>16684</v>
      </c>
      <c r="D7787" t="n">
        <v>1</v>
      </c>
      <c r="E7787" t="n">
        <v>600</v>
      </c>
      <c r="F7787" s="9" t="n">
        <v>432</v>
      </c>
    </row>
    <row r="7788">
      <c r="A7788" t="n">
        <v>561811</v>
      </c>
      <c r="B7788" s="12" t="n">
        <v>40753</v>
      </c>
      <c r="C7788" t="n">
        <v>13106</v>
      </c>
      <c r="D7788" t="n">
        <v>1</v>
      </c>
      <c r="E7788" t="n">
        <v>18</v>
      </c>
      <c r="F7788" s="9" t="n">
        <v>76.5</v>
      </c>
    </row>
    <row r="7789">
      <c r="A7789" t="n">
        <v>561813</v>
      </c>
      <c r="B7789" s="12" t="n">
        <v>40753</v>
      </c>
      <c r="C7789" t="n">
        <v>13104</v>
      </c>
      <c r="D7789" t="n">
        <v>1</v>
      </c>
      <c r="E7789" t="n">
        <v>48</v>
      </c>
      <c r="F7789" s="9" t="n">
        <v>162.72</v>
      </c>
    </row>
    <row r="7790">
      <c r="A7790" t="n">
        <v>561814</v>
      </c>
      <c r="B7790" s="12" t="n">
        <v>40753</v>
      </c>
      <c r="C7790" t="n">
        <v>14854</v>
      </c>
      <c r="D7790" t="n">
        <v>13</v>
      </c>
      <c r="E7790" t="n">
        <v>143</v>
      </c>
      <c r="F7790" s="9" t="n">
        <v>368.45</v>
      </c>
    </row>
    <row r="7791">
      <c r="A7791" t="n">
        <v>561815</v>
      </c>
      <c r="B7791" s="12" t="n">
        <v>40753</v>
      </c>
      <c r="C7791" t="n">
        <v>14083</v>
      </c>
      <c r="D7791" t="n">
        <v>3</v>
      </c>
      <c r="E7791" t="n">
        <v>8</v>
      </c>
      <c r="F7791" s="9" t="n">
        <v>41.6</v>
      </c>
    </row>
    <row r="7792">
      <c r="A7792" t="n">
        <v>561816</v>
      </c>
      <c r="B7792" s="12" t="n">
        <v>40753</v>
      </c>
      <c r="C7792" t="n">
        <v>16184</v>
      </c>
      <c r="D7792" t="n">
        <v>3</v>
      </c>
      <c r="E7792" t="n">
        <v>71</v>
      </c>
      <c r="F7792" s="9" t="n">
        <v>116.93</v>
      </c>
    </row>
    <row r="7793">
      <c r="A7793" t="n">
        <v>561817</v>
      </c>
      <c r="B7793" s="12" t="n">
        <v>40753</v>
      </c>
      <c r="C7793" t="n">
        <v>12921</v>
      </c>
      <c r="D7793" t="n">
        <v>10</v>
      </c>
      <c r="E7793" t="n">
        <v>170</v>
      </c>
      <c r="F7793" s="9" t="n">
        <v>361.46</v>
      </c>
    </row>
    <row r="7794">
      <c r="A7794" t="n">
        <v>561818</v>
      </c>
      <c r="B7794" s="12" t="n">
        <v>40753</v>
      </c>
      <c r="C7794" t="n">
        <v>16775</v>
      </c>
      <c r="D7794" t="n">
        <v>20</v>
      </c>
      <c r="E7794" t="n">
        <v>39</v>
      </c>
      <c r="F7794" s="9" t="n">
        <v>147.07</v>
      </c>
    </row>
    <row r="7795">
      <c r="A7795" t="n">
        <v>561819</v>
      </c>
      <c r="B7795" s="12" t="n">
        <v>40753</v>
      </c>
      <c r="C7795" t="n">
        <v>13928</v>
      </c>
      <c r="D7795" t="n">
        <v>5</v>
      </c>
      <c r="E7795" t="n">
        <v>20</v>
      </c>
      <c r="F7795" s="9" t="n">
        <v>104.2</v>
      </c>
    </row>
    <row r="7796">
      <c r="A7796" t="n">
        <v>561857</v>
      </c>
      <c r="B7796" s="12" t="n">
        <v>40753</v>
      </c>
      <c r="C7796" t="n">
        <v>13004</v>
      </c>
      <c r="D7796" t="n">
        <v>21</v>
      </c>
      <c r="E7796" t="n">
        <v>246</v>
      </c>
      <c r="F7796" s="9" t="n">
        <v>308.44</v>
      </c>
    </row>
    <row r="7797">
      <c r="A7797" t="n">
        <v>561858</v>
      </c>
      <c r="B7797" s="12" t="n">
        <v>40753</v>
      </c>
      <c r="C7797" t="n">
        <v>18064</v>
      </c>
      <c r="D7797" t="n">
        <v>5</v>
      </c>
      <c r="E7797" t="n">
        <v>224</v>
      </c>
      <c r="F7797" s="9" t="n">
        <v>406</v>
      </c>
    </row>
    <row r="7798">
      <c r="A7798" t="n">
        <v>561859</v>
      </c>
      <c r="B7798" s="12" t="n">
        <v>40753</v>
      </c>
      <c r="C7798" t="n">
        <v>17750</v>
      </c>
      <c r="D7798" t="n">
        <v>19</v>
      </c>
      <c r="E7798" t="n">
        <v>525</v>
      </c>
      <c r="F7798" s="9" t="n">
        <v>188.49</v>
      </c>
    </row>
    <row r="7799">
      <c r="A7799" t="n">
        <v>561860</v>
      </c>
      <c r="B7799" s="12" t="n">
        <v>40753</v>
      </c>
      <c r="C7799" t="n">
        <v>17997</v>
      </c>
      <c r="D7799" t="n">
        <v>15</v>
      </c>
      <c r="E7799" t="n">
        <v>168</v>
      </c>
      <c r="F7799" s="9" t="n">
        <v>123.08</v>
      </c>
    </row>
    <row r="7800">
      <c r="A7800" t="n">
        <v>561861</v>
      </c>
      <c r="B7800" s="12" t="n">
        <v>40755</v>
      </c>
      <c r="C7800" t="n">
        <v>16839</v>
      </c>
      <c r="D7800" t="n">
        <v>4</v>
      </c>
      <c r="E7800" t="n">
        <v>190</v>
      </c>
      <c r="F7800" s="9" t="n">
        <v>458.94</v>
      </c>
    </row>
    <row r="7801">
      <c r="A7801" t="n">
        <v>561862</v>
      </c>
      <c r="B7801" s="12" t="n">
        <v>40755</v>
      </c>
      <c r="C7801" t="n">
        <v>15569</v>
      </c>
      <c r="D7801" t="n">
        <v>20</v>
      </c>
      <c r="E7801" t="n">
        <v>196</v>
      </c>
      <c r="F7801" s="9" t="n">
        <v>352.81</v>
      </c>
    </row>
    <row r="7802">
      <c r="A7802" t="n">
        <v>561863</v>
      </c>
      <c r="B7802" s="12" t="n">
        <v>40755</v>
      </c>
      <c r="C7802" t="n">
        <v>17695</v>
      </c>
      <c r="D7802" t="n">
        <v>17</v>
      </c>
      <c r="E7802" t="n">
        <v>421</v>
      </c>
      <c r="F7802" s="9" t="n">
        <v>411.74</v>
      </c>
    </row>
    <row r="7803">
      <c r="A7803" t="n">
        <v>561864</v>
      </c>
      <c r="B7803" s="12" t="n">
        <v>40755</v>
      </c>
      <c r="C7803" t="n">
        <v>13217</v>
      </c>
      <c r="D7803" t="n">
        <v>2</v>
      </c>
      <c r="E7803" t="n">
        <v>144</v>
      </c>
      <c r="F7803" s="9" t="n">
        <v>396.96</v>
      </c>
    </row>
    <row r="7804">
      <c r="A7804" t="n">
        <v>561865</v>
      </c>
      <c r="B7804" s="12" t="n">
        <v>40755</v>
      </c>
      <c r="C7804" t="n">
        <v>15569</v>
      </c>
      <c r="D7804" t="n">
        <v>2</v>
      </c>
      <c r="E7804" t="n">
        <v>96</v>
      </c>
      <c r="F7804" s="9" t="n">
        <v>244.8</v>
      </c>
    </row>
    <row r="7805">
      <c r="A7805" t="n">
        <v>561866</v>
      </c>
      <c r="B7805" s="12" t="n">
        <v>40755</v>
      </c>
      <c r="C7805" t="n">
        <v>14341</v>
      </c>
      <c r="D7805" t="n">
        <v>3</v>
      </c>
      <c r="E7805" t="n">
        <v>54</v>
      </c>
      <c r="F7805" s="9" t="n">
        <v>115.08</v>
      </c>
    </row>
    <row r="7806">
      <c r="A7806" t="n">
        <v>561867</v>
      </c>
      <c r="B7806" s="12" t="n">
        <v>40755</v>
      </c>
      <c r="C7806" t="n">
        <v>16931</v>
      </c>
      <c r="D7806" t="n">
        <v>34</v>
      </c>
      <c r="E7806" t="n">
        <v>85</v>
      </c>
      <c r="F7806" s="9" t="n">
        <v>115.61</v>
      </c>
    </row>
    <row r="7807">
      <c r="A7807" t="n">
        <v>561868</v>
      </c>
      <c r="B7807" s="12" t="n">
        <v>40755</v>
      </c>
      <c r="C7807" t="n">
        <v>16813</v>
      </c>
      <c r="D7807" t="n">
        <v>56</v>
      </c>
      <c r="E7807" t="n">
        <v>138</v>
      </c>
      <c r="F7807" s="9" t="n">
        <v>177.41</v>
      </c>
    </row>
    <row r="7808">
      <c r="A7808" t="n">
        <v>561869</v>
      </c>
      <c r="B7808" s="12" t="n">
        <v>40755</v>
      </c>
      <c r="C7808" t="n">
        <v>16764</v>
      </c>
      <c r="D7808" t="n">
        <v>39</v>
      </c>
      <c r="E7808" t="n">
        <v>75</v>
      </c>
      <c r="F7808" s="9" t="n">
        <v>172.96</v>
      </c>
    </row>
    <row r="7809">
      <c r="A7809" t="n">
        <v>561871</v>
      </c>
      <c r="B7809" s="12" t="n">
        <v>40755</v>
      </c>
      <c r="C7809" t="n">
        <v>13018</v>
      </c>
      <c r="D7809" t="n">
        <v>20</v>
      </c>
      <c r="E7809" t="n">
        <v>251</v>
      </c>
      <c r="F7809" s="9" t="n">
        <v>377.29</v>
      </c>
    </row>
    <row r="7810">
      <c r="A7810" t="n">
        <v>561872</v>
      </c>
      <c r="B7810" s="12" t="n">
        <v>40755</v>
      </c>
      <c r="C7810" t="n">
        <v>13018</v>
      </c>
      <c r="D7810" t="n">
        <v>2</v>
      </c>
      <c r="E7810" t="n">
        <v>7</v>
      </c>
      <c r="F7810" s="9" t="n">
        <v>37.4</v>
      </c>
    </row>
    <row r="7811">
      <c r="A7811" t="n">
        <v>561873</v>
      </c>
      <c r="B7811" s="12" t="n">
        <v>40755</v>
      </c>
      <c r="C7811" t="n">
        <v>13316</v>
      </c>
      <c r="D7811" t="n">
        <v>37</v>
      </c>
      <c r="E7811" t="n">
        <v>2229</v>
      </c>
      <c r="F7811" s="9" t="n">
        <v>1912.7</v>
      </c>
    </row>
    <row r="7812">
      <c r="A7812" t="n">
        <v>561874</v>
      </c>
      <c r="B7812" s="12" t="n">
        <v>40755</v>
      </c>
      <c r="C7812" t="n">
        <v>16255</v>
      </c>
      <c r="D7812" t="n">
        <v>43</v>
      </c>
      <c r="E7812" t="n">
        <v>211</v>
      </c>
      <c r="F7812" s="9" t="n">
        <v>297.32</v>
      </c>
    </row>
    <row r="7813">
      <c r="A7813" t="n">
        <v>561875</v>
      </c>
      <c r="B7813" s="12" t="n">
        <v>40755</v>
      </c>
      <c r="C7813" t="n">
        <v>14885</v>
      </c>
      <c r="D7813" t="n">
        <v>15</v>
      </c>
      <c r="E7813" t="n">
        <v>724</v>
      </c>
      <c r="F7813" s="9" t="n">
        <v>765.3200000000001</v>
      </c>
    </row>
    <row r="7814">
      <c r="A7814" t="n">
        <v>561876</v>
      </c>
      <c r="B7814" s="12" t="n">
        <v>40755</v>
      </c>
      <c r="C7814" t="n">
        <v>14472</v>
      </c>
      <c r="D7814" t="n">
        <v>17</v>
      </c>
      <c r="E7814" t="n">
        <v>63</v>
      </c>
      <c r="F7814" s="9" t="n">
        <v>149.02</v>
      </c>
    </row>
    <row r="7815">
      <c r="A7815" t="n">
        <v>561877</v>
      </c>
      <c r="B7815" s="12" t="n">
        <v>40755</v>
      </c>
      <c r="C7815" t="n">
        <v>16401</v>
      </c>
      <c r="D7815" t="n">
        <v>34</v>
      </c>
      <c r="E7815" t="n">
        <v>485</v>
      </c>
      <c r="F7815" s="9" t="n">
        <v>483.63</v>
      </c>
    </row>
    <row r="7816">
      <c r="A7816" t="n">
        <v>561878</v>
      </c>
      <c r="B7816" s="12" t="n">
        <v>40755</v>
      </c>
      <c r="C7816" t="n">
        <v>17388</v>
      </c>
      <c r="D7816" t="n">
        <v>11</v>
      </c>
      <c r="E7816" t="n">
        <v>59</v>
      </c>
      <c r="F7816" s="9" t="n">
        <v>189.83</v>
      </c>
    </row>
    <row r="7817">
      <c r="A7817" t="n">
        <v>561879</v>
      </c>
      <c r="B7817" s="12" t="n">
        <v>40755</v>
      </c>
      <c r="C7817" t="n">
        <v>13722</v>
      </c>
      <c r="D7817" t="n">
        <v>34</v>
      </c>
      <c r="E7817" t="n">
        <v>351</v>
      </c>
      <c r="F7817" s="9" t="n">
        <v>738.0599999999999</v>
      </c>
    </row>
    <row r="7818">
      <c r="A7818" t="n">
        <v>561880</v>
      </c>
      <c r="B7818" s="12" t="n">
        <v>40755</v>
      </c>
      <c r="C7818" t="n">
        <v>13722</v>
      </c>
      <c r="D7818" t="n">
        <v>5</v>
      </c>
      <c r="E7818" t="n">
        <v>92</v>
      </c>
      <c r="F7818" s="9" t="n">
        <v>173.88</v>
      </c>
    </row>
    <row r="7819">
      <c r="A7819" t="n">
        <v>561881</v>
      </c>
      <c r="B7819" s="12" t="n">
        <v>40755</v>
      </c>
      <c r="C7819" t="n">
        <v>16477</v>
      </c>
      <c r="D7819" t="n">
        <v>24</v>
      </c>
      <c r="E7819" t="n">
        <v>229</v>
      </c>
      <c r="F7819" s="9" t="n">
        <v>446.75</v>
      </c>
    </row>
    <row r="7820">
      <c r="A7820" t="n">
        <v>561882</v>
      </c>
      <c r="B7820" s="12" t="n">
        <v>40755</v>
      </c>
      <c r="C7820" t="n">
        <v>13388</v>
      </c>
      <c r="D7820" t="n">
        <v>31</v>
      </c>
      <c r="E7820" t="n">
        <v>262</v>
      </c>
      <c r="F7820" s="9" t="n">
        <v>621.3</v>
      </c>
    </row>
    <row r="7821">
      <c r="A7821" t="n">
        <v>561883</v>
      </c>
      <c r="B7821" s="12" t="n">
        <v>40755</v>
      </c>
      <c r="C7821" t="n">
        <v>13388</v>
      </c>
      <c r="D7821" t="n">
        <v>4</v>
      </c>
      <c r="E7821" t="n">
        <v>20</v>
      </c>
      <c r="F7821" s="9" t="n">
        <v>55.8</v>
      </c>
    </row>
    <row r="7822">
      <c r="A7822" t="n">
        <v>561884</v>
      </c>
      <c r="B7822" s="12" t="n">
        <v>40755</v>
      </c>
      <c r="C7822" t="n">
        <v>15453</v>
      </c>
      <c r="D7822" t="n">
        <v>32</v>
      </c>
      <c r="E7822" t="n">
        <v>82</v>
      </c>
      <c r="F7822" s="9" t="n">
        <v>139.98</v>
      </c>
    </row>
    <row r="7823">
      <c r="A7823" t="n">
        <v>561885</v>
      </c>
      <c r="B7823" s="12" t="n">
        <v>40755</v>
      </c>
      <c r="C7823" t="n">
        <v>15532</v>
      </c>
      <c r="D7823" t="n">
        <v>59</v>
      </c>
      <c r="E7823" t="n">
        <v>107</v>
      </c>
      <c r="F7823" s="9" t="n">
        <v>314.2</v>
      </c>
    </row>
    <row r="7824">
      <c r="A7824" t="n">
        <v>561887</v>
      </c>
      <c r="B7824" s="12" t="n">
        <v>40755</v>
      </c>
      <c r="C7824" t="n">
        <v>14414</v>
      </c>
      <c r="D7824" t="n">
        <v>21</v>
      </c>
      <c r="E7824" t="n">
        <v>522</v>
      </c>
      <c r="F7824" s="9" t="n">
        <v>309.14</v>
      </c>
    </row>
    <row r="7825">
      <c r="A7825" t="n">
        <v>561888</v>
      </c>
      <c r="B7825" s="12" t="n">
        <v>40755</v>
      </c>
      <c r="C7825" t="n">
        <v>14092</v>
      </c>
      <c r="D7825" t="n">
        <v>21</v>
      </c>
      <c r="E7825" t="n">
        <v>258</v>
      </c>
      <c r="F7825" s="9" t="n">
        <v>360.54</v>
      </c>
    </row>
    <row r="7826">
      <c r="A7826" t="n">
        <v>561889</v>
      </c>
      <c r="B7826" s="12" t="n">
        <v>40755</v>
      </c>
      <c r="C7826" t="n">
        <v>15804</v>
      </c>
      <c r="D7826" t="n">
        <v>31</v>
      </c>
      <c r="E7826" t="n">
        <v>214</v>
      </c>
      <c r="F7826" s="9" t="n">
        <v>519.04</v>
      </c>
    </row>
    <row r="7827">
      <c r="A7827" t="n">
        <v>561891</v>
      </c>
      <c r="B7827" s="12" t="n">
        <v>40755</v>
      </c>
      <c r="C7827" t="n">
        <v>15438</v>
      </c>
      <c r="D7827" t="n">
        <v>25</v>
      </c>
      <c r="E7827" t="n">
        <v>59</v>
      </c>
      <c r="F7827" s="9" t="n">
        <v>156.58</v>
      </c>
    </row>
    <row r="7828">
      <c r="A7828" t="n">
        <v>561893</v>
      </c>
      <c r="B7828" s="12" t="n">
        <v>40755</v>
      </c>
      <c r="C7828" t="n">
        <v>12942</v>
      </c>
      <c r="D7828" t="n">
        <v>46</v>
      </c>
      <c r="E7828" t="n">
        <v>94</v>
      </c>
      <c r="F7828" s="9" t="n">
        <v>279.08</v>
      </c>
    </row>
    <row r="7829">
      <c r="A7829" t="n">
        <v>561894</v>
      </c>
      <c r="B7829" s="12" t="n">
        <v>40755</v>
      </c>
      <c r="C7829" t="n">
        <v>14456</v>
      </c>
      <c r="D7829" t="n">
        <v>186</v>
      </c>
      <c r="E7829" t="n">
        <v>443</v>
      </c>
      <c r="F7829" s="9" t="n">
        <v>491.31</v>
      </c>
    </row>
    <row r="7830">
      <c r="A7830" t="n">
        <v>561895</v>
      </c>
      <c r="B7830" s="12" t="n">
        <v>40755</v>
      </c>
      <c r="C7830" t="n">
        <v>12748</v>
      </c>
      <c r="D7830" t="n">
        <v>1</v>
      </c>
      <c r="E7830" t="n">
        <v>1</v>
      </c>
      <c r="F7830" s="9" t="n">
        <v>1.25</v>
      </c>
    </row>
    <row r="7831">
      <c r="A7831" t="n">
        <v>561896</v>
      </c>
      <c r="B7831" s="12" t="n">
        <v>40755</v>
      </c>
      <c r="C7831" t="n">
        <v>15819</v>
      </c>
      <c r="D7831" t="n">
        <v>24</v>
      </c>
      <c r="E7831" t="n">
        <v>225</v>
      </c>
      <c r="F7831" s="9" t="n">
        <v>408.33</v>
      </c>
    </row>
    <row r="7832">
      <c r="A7832" t="n">
        <v>561897</v>
      </c>
      <c r="B7832" s="12" t="n">
        <v>40755</v>
      </c>
      <c r="C7832" t="n">
        <v>17841</v>
      </c>
      <c r="D7832" t="n">
        <v>58</v>
      </c>
      <c r="E7832" t="n">
        <v>111</v>
      </c>
      <c r="F7832" s="9" t="n">
        <v>205.2</v>
      </c>
    </row>
    <row r="7833">
      <c r="A7833" t="n">
        <v>561899</v>
      </c>
      <c r="B7833" s="12" t="n">
        <v>40755</v>
      </c>
      <c r="C7833" t="n">
        <v>17173</v>
      </c>
      <c r="D7833" t="n">
        <v>12</v>
      </c>
      <c r="E7833" t="n">
        <v>116</v>
      </c>
      <c r="F7833" s="9" t="n">
        <v>462.78</v>
      </c>
    </row>
    <row r="7834">
      <c r="A7834" t="n">
        <v>561900</v>
      </c>
      <c r="B7834" s="12" t="n">
        <v>40755</v>
      </c>
      <c r="C7834" t="n">
        <v>16655</v>
      </c>
      <c r="D7834" t="n">
        <v>79</v>
      </c>
      <c r="E7834" t="n">
        <v>521</v>
      </c>
      <c r="F7834" s="9" t="n">
        <v>636.49</v>
      </c>
    </row>
    <row r="7835">
      <c r="A7835" t="n">
        <v>561903</v>
      </c>
      <c r="B7835" s="12" t="n">
        <v>40755</v>
      </c>
      <c r="C7835" t="n">
        <v>17162</v>
      </c>
      <c r="D7835" t="n">
        <v>17</v>
      </c>
      <c r="E7835" t="n">
        <v>176</v>
      </c>
      <c r="F7835" s="9" t="n">
        <v>298.38</v>
      </c>
    </row>
    <row r="7836">
      <c r="A7836" t="n">
        <v>561904</v>
      </c>
      <c r="B7836" s="12" t="n">
        <v>40756</v>
      </c>
      <c r="C7836" t="n">
        <v>17941</v>
      </c>
      <c r="D7836" t="n">
        <v>2</v>
      </c>
      <c r="E7836" t="n">
        <v>252</v>
      </c>
      <c r="F7836" s="9" t="n">
        <v>304.56</v>
      </c>
    </row>
    <row r="7837">
      <c r="A7837" t="n">
        <v>561905</v>
      </c>
      <c r="B7837" s="12" t="n">
        <v>40756</v>
      </c>
      <c r="C7837" t="n">
        <v>14947</v>
      </c>
      <c r="D7837" t="n">
        <v>10</v>
      </c>
      <c r="E7837" t="n">
        <v>118</v>
      </c>
      <c r="F7837" s="9" t="n">
        <v>178.5</v>
      </c>
    </row>
    <row r="7838">
      <c r="A7838" t="n">
        <v>561906</v>
      </c>
      <c r="B7838" s="12" t="n">
        <v>40756</v>
      </c>
      <c r="C7838" t="n">
        <v>12921</v>
      </c>
      <c r="D7838" t="n">
        <v>32</v>
      </c>
      <c r="E7838" t="n">
        <v>471</v>
      </c>
      <c r="F7838" s="9" t="n">
        <v>660.45</v>
      </c>
    </row>
    <row r="7839">
      <c r="A7839" t="n">
        <v>561907</v>
      </c>
      <c r="B7839" s="12" t="n">
        <v>40756</v>
      </c>
      <c r="C7839" t="n">
        <v>14060</v>
      </c>
      <c r="D7839" t="n">
        <v>17</v>
      </c>
      <c r="E7839" t="n">
        <v>250</v>
      </c>
      <c r="F7839" s="9" t="n">
        <v>211.14</v>
      </c>
    </row>
    <row r="7840">
      <c r="A7840" t="n">
        <v>561908</v>
      </c>
      <c r="B7840" s="12" t="n">
        <v>40756</v>
      </c>
      <c r="C7840" t="n">
        <v>14239</v>
      </c>
      <c r="D7840" t="n">
        <v>6</v>
      </c>
      <c r="E7840" t="n">
        <v>60</v>
      </c>
      <c r="F7840" s="9" t="n">
        <v>120.5</v>
      </c>
    </row>
    <row r="7841">
      <c r="A7841" t="n">
        <v>561909</v>
      </c>
      <c r="B7841" s="12" t="n">
        <v>40756</v>
      </c>
      <c r="C7841" t="n">
        <v>15625</v>
      </c>
      <c r="D7841" t="n">
        <v>8</v>
      </c>
      <c r="E7841" t="n">
        <v>250</v>
      </c>
      <c r="F7841" s="9" t="n">
        <v>301.14</v>
      </c>
    </row>
    <row r="7842">
      <c r="A7842" t="n">
        <v>561910</v>
      </c>
      <c r="B7842" s="12" t="n">
        <v>40756</v>
      </c>
      <c r="C7842" t="n">
        <v>17053</v>
      </c>
      <c r="D7842" t="n">
        <v>13</v>
      </c>
      <c r="E7842" t="n">
        <v>122</v>
      </c>
      <c r="F7842" s="9" t="n">
        <v>498.48</v>
      </c>
    </row>
    <row r="7843">
      <c r="A7843" t="n">
        <v>561912</v>
      </c>
      <c r="B7843" s="12" t="n">
        <v>40756</v>
      </c>
      <c r="C7843" t="n">
        <v>13184</v>
      </c>
      <c r="D7843" t="n">
        <v>22</v>
      </c>
      <c r="E7843" t="n">
        <v>212</v>
      </c>
      <c r="F7843" s="9" t="n">
        <v>178.82</v>
      </c>
    </row>
    <row r="7844">
      <c r="A7844" t="n">
        <v>561913</v>
      </c>
      <c r="B7844" s="12" t="n">
        <v>40756</v>
      </c>
      <c r="C7844" t="n">
        <v>13184</v>
      </c>
      <c r="D7844" t="n">
        <v>3</v>
      </c>
      <c r="E7844" t="n">
        <v>7</v>
      </c>
      <c r="F7844" s="9" t="n">
        <v>8.289999999999999</v>
      </c>
    </row>
    <row r="7845">
      <c r="A7845" t="n">
        <v>561914</v>
      </c>
      <c r="B7845" s="12" t="n">
        <v>40756</v>
      </c>
      <c r="C7845" t="n">
        <v>17676</v>
      </c>
      <c r="D7845" t="n">
        <v>14</v>
      </c>
      <c r="E7845" t="n">
        <v>134</v>
      </c>
      <c r="F7845" s="9" t="n">
        <v>182.66</v>
      </c>
    </row>
    <row r="7846">
      <c r="A7846" t="n">
        <v>561915</v>
      </c>
      <c r="B7846" s="12" t="n">
        <v>40756</v>
      </c>
      <c r="C7846" t="n">
        <v>14408</v>
      </c>
      <c r="D7846" t="n">
        <v>44</v>
      </c>
      <c r="E7846" t="n">
        <v>569</v>
      </c>
      <c r="F7846" s="9" t="n">
        <v>773.6900000000001</v>
      </c>
    </row>
    <row r="7847">
      <c r="A7847" t="n">
        <v>561917</v>
      </c>
      <c r="B7847" s="12" t="n">
        <v>40756</v>
      </c>
      <c r="C7847" t="n">
        <v>16904</v>
      </c>
      <c r="D7847" t="n">
        <v>65</v>
      </c>
      <c r="E7847" t="n">
        <v>89</v>
      </c>
      <c r="F7847" s="9" t="n">
        <v>228.94</v>
      </c>
    </row>
    <row r="7848">
      <c r="A7848" t="n">
        <v>561922</v>
      </c>
      <c r="B7848" s="12" t="n">
        <v>40756</v>
      </c>
      <c r="C7848" t="n">
        <v>13167</v>
      </c>
      <c r="D7848" t="n">
        <v>23</v>
      </c>
      <c r="E7848" t="n">
        <v>80</v>
      </c>
      <c r="F7848" s="9" t="n">
        <v>174.64</v>
      </c>
    </row>
    <row r="7849">
      <c r="A7849" t="n">
        <v>561923</v>
      </c>
      <c r="B7849" s="12" t="n">
        <v>40756</v>
      </c>
      <c r="C7849" t="n">
        <v>14112</v>
      </c>
      <c r="D7849" t="n">
        <v>39</v>
      </c>
      <c r="E7849" t="n">
        <v>476</v>
      </c>
      <c r="F7849" s="9" t="n">
        <v>748.3200000000001</v>
      </c>
    </row>
    <row r="7850">
      <c r="A7850" t="n">
        <v>561925</v>
      </c>
      <c r="B7850" s="12" t="n">
        <v>40756</v>
      </c>
      <c r="C7850" t="n">
        <v>16551</v>
      </c>
      <c r="D7850" t="n">
        <v>11</v>
      </c>
      <c r="E7850" t="n">
        <v>316</v>
      </c>
      <c r="F7850" s="9" t="n">
        <v>306.1</v>
      </c>
    </row>
    <row r="7851">
      <c r="A7851" t="n">
        <v>561926</v>
      </c>
      <c r="B7851" s="12" t="n">
        <v>40756</v>
      </c>
      <c r="C7851" t="n">
        <v>12749</v>
      </c>
      <c r="D7851" t="n">
        <v>84</v>
      </c>
      <c r="E7851" t="n">
        <v>812</v>
      </c>
      <c r="F7851" s="9" t="n">
        <v>1866.43</v>
      </c>
    </row>
    <row r="7852">
      <c r="A7852" t="n">
        <v>561928</v>
      </c>
      <c r="B7852" s="12" t="n">
        <v>40756</v>
      </c>
      <c r="C7852" t="n">
        <v>12749</v>
      </c>
      <c r="D7852" t="n">
        <v>1</v>
      </c>
      <c r="E7852" t="n">
        <v>6</v>
      </c>
      <c r="F7852" s="9" t="n">
        <v>29.7</v>
      </c>
    </row>
    <row r="7853">
      <c r="A7853" t="n">
        <v>561933</v>
      </c>
      <c r="B7853" s="12" t="n">
        <v>40756</v>
      </c>
      <c r="C7853" t="n">
        <v>12949</v>
      </c>
      <c r="D7853" t="n">
        <v>38</v>
      </c>
      <c r="E7853" t="n">
        <v>434</v>
      </c>
      <c r="F7853" s="9" t="n">
        <v>678.47</v>
      </c>
    </row>
    <row r="7854">
      <c r="A7854" t="n">
        <v>561936</v>
      </c>
      <c r="B7854" s="12" t="n">
        <v>40756</v>
      </c>
      <c r="C7854" t="n">
        <v>14403</v>
      </c>
      <c r="D7854" t="n">
        <v>1</v>
      </c>
      <c r="E7854" t="n">
        <v>16</v>
      </c>
      <c r="F7854" s="9" t="n">
        <v>204</v>
      </c>
    </row>
    <row r="7855">
      <c r="A7855" t="n">
        <v>561952</v>
      </c>
      <c r="B7855" s="12" t="n">
        <v>40756</v>
      </c>
      <c r="C7855" t="n">
        <v>12949</v>
      </c>
      <c r="D7855" t="n">
        <v>3</v>
      </c>
      <c r="E7855" t="n">
        <v>28</v>
      </c>
      <c r="F7855" s="9" t="n">
        <v>59.4</v>
      </c>
    </row>
    <row r="7856">
      <c r="A7856" t="n">
        <v>561955</v>
      </c>
      <c r="B7856" s="12" t="n">
        <v>40756</v>
      </c>
      <c r="C7856" t="n">
        <v>12949</v>
      </c>
      <c r="D7856" t="n">
        <v>2</v>
      </c>
      <c r="E7856" t="n">
        <v>18</v>
      </c>
      <c r="F7856" s="9" t="n">
        <v>35.1</v>
      </c>
    </row>
    <row r="7857">
      <c r="A7857" t="n">
        <v>561967</v>
      </c>
      <c r="B7857" s="12" t="n">
        <v>40756</v>
      </c>
      <c r="C7857" t="n">
        <v>12844</v>
      </c>
      <c r="D7857" t="n">
        <v>28</v>
      </c>
      <c r="E7857" t="n">
        <v>77</v>
      </c>
      <c r="F7857" s="9" t="n">
        <v>174.88</v>
      </c>
    </row>
    <row r="7858">
      <c r="A7858" t="n">
        <v>561968</v>
      </c>
      <c r="B7858" s="12" t="n">
        <v>40756</v>
      </c>
      <c r="C7858" t="n">
        <v>16332</v>
      </c>
      <c r="D7858" t="n">
        <v>23</v>
      </c>
      <c r="E7858" t="n">
        <v>72</v>
      </c>
      <c r="F7858" s="9" t="n">
        <v>221.5</v>
      </c>
    </row>
    <row r="7859">
      <c r="A7859" t="n">
        <v>561969</v>
      </c>
      <c r="B7859" s="12" t="n">
        <v>40756</v>
      </c>
      <c r="C7859" t="n">
        <v>17757</v>
      </c>
      <c r="D7859" t="n">
        <v>32</v>
      </c>
      <c r="E7859" t="n">
        <v>153</v>
      </c>
      <c r="F7859" s="9" t="n">
        <v>206.69</v>
      </c>
    </row>
    <row r="7860">
      <c r="A7860" t="n">
        <v>561995</v>
      </c>
      <c r="B7860" s="12" t="n">
        <v>40756</v>
      </c>
      <c r="C7860" t="n">
        <v>16133</v>
      </c>
      <c r="D7860" t="n">
        <v>10</v>
      </c>
      <c r="E7860" t="n">
        <v>383</v>
      </c>
      <c r="F7860" s="9" t="n">
        <v>306.02</v>
      </c>
    </row>
    <row r="7861">
      <c r="A7861" t="n">
        <v>562002</v>
      </c>
      <c r="B7861" s="12" t="n">
        <v>40756</v>
      </c>
      <c r="C7861" t="n">
        <v>14567</v>
      </c>
      <c r="D7861" t="n">
        <v>13</v>
      </c>
      <c r="E7861" t="n">
        <v>172</v>
      </c>
      <c r="F7861" s="9" t="n">
        <v>800.76</v>
      </c>
    </row>
    <row r="7862">
      <c r="A7862" t="n">
        <v>562011</v>
      </c>
      <c r="B7862" s="12" t="n">
        <v>40756</v>
      </c>
      <c r="C7862" t="n">
        <v>16745</v>
      </c>
      <c r="D7862" t="n">
        <v>13</v>
      </c>
      <c r="E7862" t="n">
        <v>207</v>
      </c>
      <c r="F7862" s="9" t="n">
        <v>422.07</v>
      </c>
    </row>
    <row r="7863">
      <c r="A7863" t="n">
        <v>562014</v>
      </c>
      <c r="B7863" s="12" t="n">
        <v>40756</v>
      </c>
      <c r="C7863" t="n">
        <v>14341</v>
      </c>
      <c r="D7863" t="n">
        <v>18</v>
      </c>
      <c r="E7863" t="n">
        <v>237</v>
      </c>
      <c r="F7863" s="9" t="n">
        <v>321.29</v>
      </c>
    </row>
    <row r="7864">
      <c r="A7864" t="n">
        <v>562015</v>
      </c>
      <c r="B7864" s="12" t="n">
        <v>40756</v>
      </c>
      <c r="C7864" t="n">
        <v>17615</v>
      </c>
      <c r="D7864" t="n">
        <v>3</v>
      </c>
      <c r="E7864" t="n">
        <v>30</v>
      </c>
      <c r="F7864" s="9" t="n">
        <v>57.3</v>
      </c>
    </row>
    <row r="7865">
      <c r="A7865" t="n">
        <v>562018</v>
      </c>
      <c r="B7865" s="12" t="n">
        <v>40756</v>
      </c>
      <c r="C7865" t="n">
        <v>17282</v>
      </c>
      <c r="D7865" t="n">
        <v>5</v>
      </c>
      <c r="E7865" t="n">
        <v>916</v>
      </c>
      <c r="F7865" s="9" t="n">
        <v>687</v>
      </c>
    </row>
    <row r="7866">
      <c r="A7866" t="n">
        <v>562019</v>
      </c>
      <c r="B7866" s="12" t="n">
        <v>40756</v>
      </c>
      <c r="C7866" t="n">
        <v>14709</v>
      </c>
      <c r="D7866" t="n">
        <v>14</v>
      </c>
      <c r="E7866" t="n">
        <v>220</v>
      </c>
      <c r="F7866" s="9" t="n">
        <v>457.6</v>
      </c>
    </row>
    <row r="7867">
      <c r="A7867" t="n">
        <v>562021</v>
      </c>
      <c r="B7867" s="12" t="n">
        <v>40756</v>
      </c>
      <c r="C7867" t="n">
        <v>16172</v>
      </c>
      <c r="D7867" t="n">
        <v>11</v>
      </c>
      <c r="E7867" t="n">
        <v>136</v>
      </c>
      <c r="F7867" s="9" t="n">
        <v>249</v>
      </c>
    </row>
    <row r="7868">
      <c r="A7868" t="n">
        <v>562023</v>
      </c>
      <c r="B7868" s="12" t="n">
        <v>40756</v>
      </c>
      <c r="C7868" t="n">
        <v>16814</v>
      </c>
      <c r="D7868" t="n">
        <v>15</v>
      </c>
      <c r="E7868" t="n">
        <v>131</v>
      </c>
      <c r="F7868" s="9" t="n">
        <v>258.75</v>
      </c>
    </row>
    <row r="7869">
      <c r="A7869" t="n">
        <v>562025</v>
      </c>
      <c r="B7869" s="12" t="n">
        <v>40756</v>
      </c>
      <c r="C7869" t="n">
        <v>12828</v>
      </c>
      <c r="D7869" t="n">
        <v>12</v>
      </c>
      <c r="E7869" t="n">
        <v>84</v>
      </c>
      <c r="F7869" s="9" t="n">
        <v>227</v>
      </c>
    </row>
    <row r="7870">
      <c r="A7870" t="n">
        <v>562029</v>
      </c>
      <c r="B7870" s="12" t="n">
        <v>40756</v>
      </c>
      <c r="C7870" t="n">
        <v>16182</v>
      </c>
      <c r="D7870" t="n">
        <v>7</v>
      </c>
      <c r="E7870" t="n">
        <v>1300</v>
      </c>
      <c r="F7870" s="9" t="n">
        <v>2327</v>
      </c>
    </row>
    <row r="7871">
      <c r="A7871" t="n">
        <v>562031</v>
      </c>
      <c r="B7871" s="12" t="n">
        <v>40756</v>
      </c>
      <c r="C7871" t="n">
        <v>16984</v>
      </c>
      <c r="D7871" t="n">
        <v>274</v>
      </c>
      <c r="E7871" t="n">
        <v>1594</v>
      </c>
      <c r="F7871" s="9" t="n">
        <v>3213.19</v>
      </c>
    </row>
    <row r="7872">
      <c r="A7872" t="n">
        <v>562033</v>
      </c>
      <c r="B7872" s="12" t="n">
        <v>40757</v>
      </c>
      <c r="C7872" t="n">
        <v>15410</v>
      </c>
      <c r="D7872" t="n">
        <v>14</v>
      </c>
      <c r="E7872" t="n">
        <v>146</v>
      </c>
      <c r="F7872" s="9" t="n">
        <v>340.74</v>
      </c>
    </row>
    <row r="7873">
      <c r="A7873" t="n">
        <v>562036</v>
      </c>
      <c r="B7873" s="12" t="n">
        <v>40757</v>
      </c>
      <c r="C7873" t="n">
        <v>15187</v>
      </c>
      <c r="D7873" t="n">
        <v>1</v>
      </c>
      <c r="E7873" t="n">
        <v>24</v>
      </c>
      <c r="F7873" s="9" t="n">
        <v>99.59999999999999</v>
      </c>
    </row>
    <row r="7874">
      <c r="A7874" t="n">
        <v>562037</v>
      </c>
      <c r="B7874" s="12" t="n">
        <v>40757</v>
      </c>
      <c r="C7874" t="n">
        <v>13023</v>
      </c>
      <c r="D7874" t="n">
        <v>19</v>
      </c>
      <c r="E7874" t="n">
        <v>156</v>
      </c>
      <c r="F7874" s="9" t="n">
        <v>291.4</v>
      </c>
    </row>
    <row r="7875">
      <c r="A7875" t="n">
        <v>562040</v>
      </c>
      <c r="B7875" s="12" t="n">
        <v>40757</v>
      </c>
      <c r="C7875" t="n">
        <v>17553</v>
      </c>
      <c r="D7875" t="n">
        <v>2</v>
      </c>
      <c r="E7875" t="n">
        <v>1048</v>
      </c>
      <c r="F7875" s="9" t="n">
        <v>1487.6</v>
      </c>
    </row>
    <row r="7876">
      <c r="A7876" t="n">
        <v>562042</v>
      </c>
      <c r="B7876" s="12" t="n">
        <v>40757</v>
      </c>
      <c r="C7876" t="n">
        <v>13075</v>
      </c>
      <c r="D7876" t="n">
        <v>22</v>
      </c>
      <c r="E7876" t="n">
        <v>485</v>
      </c>
      <c r="F7876" s="9" t="n">
        <v>919.61</v>
      </c>
    </row>
    <row r="7877">
      <c r="A7877" t="n">
        <v>562043</v>
      </c>
      <c r="B7877" s="12" t="n">
        <v>40757</v>
      </c>
      <c r="C7877" t="n">
        <v>15342</v>
      </c>
      <c r="D7877" t="n">
        <v>24</v>
      </c>
      <c r="E7877" t="n">
        <v>283</v>
      </c>
      <c r="F7877" s="9" t="n">
        <v>406.09</v>
      </c>
    </row>
    <row r="7878">
      <c r="A7878" t="n">
        <v>562044</v>
      </c>
      <c r="B7878" s="12" t="n">
        <v>40757</v>
      </c>
      <c r="C7878" t="n">
        <v>16607</v>
      </c>
      <c r="D7878" t="n">
        <v>11</v>
      </c>
      <c r="E7878" t="n">
        <v>583</v>
      </c>
      <c r="F7878" s="9" t="n">
        <v>114.78</v>
      </c>
    </row>
    <row r="7879">
      <c r="A7879" t="n">
        <v>562047</v>
      </c>
      <c r="B7879" s="12" t="n">
        <v>40757</v>
      </c>
      <c r="C7879" t="n">
        <v>17788</v>
      </c>
      <c r="D7879" t="n">
        <v>2</v>
      </c>
      <c r="E7879" t="n">
        <v>2</v>
      </c>
      <c r="F7879" s="9" t="n">
        <v>11.75</v>
      </c>
    </row>
    <row r="7880">
      <c r="A7880" t="n">
        <v>562049</v>
      </c>
      <c r="B7880" s="12" t="n">
        <v>40757</v>
      </c>
      <c r="C7880" t="n">
        <v>14133</v>
      </c>
      <c r="D7880" t="n">
        <v>11</v>
      </c>
      <c r="E7880" t="n">
        <v>172</v>
      </c>
      <c r="F7880" s="9" t="n">
        <v>267.72</v>
      </c>
    </row>
    <row r="7881">
      <c r="A7881" t="n">
        <v>562050</v>
      </c>
      <c r="B7881" s="12" t="n">
        <v>40757</v>
      </c>
      <c r="C7881" t="n">
        <v>14133</v>
      </c>
      <c r="D7881" t="n">
        <v>1</v>
      </c>
      <c r="E7881" t="n">
        <v>24</v>
      </c>
      <c r="F7881" s="9" t="n">
        <v>19.92</v>
      </c>
    </row>
    <row r="7882">
      <c r="A7882" t="n">
        <v>562053</v>
      </c>
      <c r="B7882" s="12" t="n">
        <v>40757</v>
      </c>
      <c r="C7882" t="n">
        <v>16701</v>
      </c>
      <c r="D7882" t="n">
        <v>11</v>
      </c>
      <c r="E7882" t="n">
        <v>1126</v>
      </c>
      <c r="F7882" s="9" t="n">
        <v>376.02</v>
      </c>
    </row>
    <row r="7883">
      <c r="A7883" t="n">
        <v>562085</v>
      </c>
      <c r="B7883" s="12" t="n">
        <v>40757</v>
      </c>
      <c r="C7883" t="n">
        <v>15228</v>
      </c>
      <c r="D7883" t="n">
        <v>46</v>
      </c>
      <c r="E7883" t="n">
        <v>486</v>
      </c>
      <c r="F7883" s="9" t="n">
        <v>970.58</v>
      </c>
    </row>
    <row r="7884">
      <c r="A7884" t="n">
        <v>562087</v>
      </c>
      <c r="B7884" s="12" t="n">
        <v>40757</v>
      </c>
      <c r="C7884" t="n">
        <v>14606</v>
      </c>
      <c r="D7884" t="n">
        <v>30</v>
      </c>
      <c r="E7884" t="n">
        <v>66</v>
      </c>
      <c r="F7884" s="9" t="n">
        <v>124.11</v>
      </c>
    </row>
    <row r="7885">
      <c r="A7885" t="n">
        <v>562088</v>
      </c>
      <c r="B7885" s="12" t="n">
        <v>40757</v>
      </c>
      <c r="C7885" t="n">
        <v>13094</v>
      </c>
      <c r="D7885" t="n">
        <v>2</v>
      </c>
      <c r="E7885" t="n">
        <v>216</v>
      </c>
      <c r="F7885" s="9" t="n">
        <v>228.96</v>
      </c>
    </row>
    <row r="7886">
      <c r="A7886" t="n">
        <v>562092</v>
      </c>
      <c r="B7886" s="12" t="n">
        <v>40757</v>
      </c>
      <c r="C7886" t="n">
        <v>16133</v>
      </c>
      <c r="D7886" t="n">
        <v>4</v>
      </c>
      <c r="E7886" t="n">
        <v>278</v>
      </c>
      <c r="F7886" s="9" t="n">
        <v>457.86</v>
      </c>
    </row>
    <row r="7887">
      <c r="A7887" t="n">
        <v>562093</v>
      </c>
      <c r="B7887" s="12" t="n">
        <v>40757</v>
      </c>
      <c r="C7887" t="n">
        <v>13777</v>
      </c>
      <c r="D7887" t="n">
        <v>9</v>
      </c>
      <c r="E7887" t="n">
        <v>138</v>
      </c>
      <c r="F7887" s="9" t="n">
        <v>326.22</v>
      </c>
    </row>
    <row r="7888">
      <c r="A7888" t="n">
        <v>562094</v>
      </c>
      <c r="B7888" s="12" t="n">
        <v>40757</v>
      </c>
      <c r="C7888" t="n">
        <v>15024</v>
      </c>
      <c r="D7888" t="n">
        <v>2</v>
      </c>
      <c r="E7888" t="n">
        <v>48</v>
      </c>
      <c r="F7888" s="9" t="n">
        <v>69.59999999999999</v>
      </c>
    </row>
    <row r="7889">
      <c r="A7889" t="n">
        <v>562095</v>
      </c>
      <c r="B7889" s="12" t="n">
        <v>40757</v>
      </c>
      <c r="C7889" t="n">
        <v>16712</v>
      </c>
      <c r="D7889" t="n">
        <v>14</v>
      </c>
      <c r="E7889" t="n">
        <v>145</v>
      </c>
      <c r="F7889" s="9" t="n">
        <v>168.05</v>
      </c>
    </row>
    <row r="7890">
      <c r="A7890" t="n">
        <v>562096</v>
      </c>
      <c r="B7890" s="12" t="n">
        <v>40757</v>
      </c>
      <c r="C7890" t="n">
        <v>15311</v>
      </c>
      <c r="D7890" t="n">
        <v>14</v>
      </c>
      <c r="E7890" t="n">
        <v>221</v>
      </c>
      <c r="F7890" s="9" t="n">
        <v>188.69</v>
      </c>
    </row>
    <row r="7891">
      <c r="A7891" t="n">
        <v>562098</v>
      </c>
      <c r="B7891" s="12" t="n">
        <v>40757</v>
      </c>
      <c r="C7891" t="n">
        <v>14315</v>
      </c>
      <c r="D7891" t="n">
        <v>1</v>
      </c>
      <c r="E7891" t="n">
        <v>10</v>
      </c>
      <c r="F7891" s="9" t="n">
        <v>20.8</v>
      </c>
    </row>
    <row r="7892">
      <c r="A7892" t="n">
        <v>562099</v>
      </c>
      <c r="B7892" s="12" t="n">
        <v>40757</v>
      </c>
      <c r="C7892" t="n">
        <v>14688</v>
      </c>
      <c r="D7892" t="n">
        <v>26</v>
      </c>
      <c r="E7892" t="n">
        <v>261</v>
      </c>
      <c r="F7892" s="9" t="n">
        <v>423.3</v>
      </c>
    </row>
    <row r="7893">
      <c r="A7893" t="n">
        <v>562100</v>
      </c>
      <c r="B7893" s="12" t="n">
        <v>40757</v>
      </c>
      <c r="C7893" t="n">
        <v>13437</v>
      </c>
      <c r="D7893" t="n">
        <v>19</v>
      </c>
      <c r="E7893" t="n">
        <v>131</v>
      </c>
      <c r="F7893" s="9" t="n">
        <v>362.52</v>
      </c>
    </row>
    <row r="7894">
      <c r="A7894" t="n">
        <v>562101</v>
      </c>
      <c r="B7894" s="12" t="n">
        <v>40757</v>
      </c>
      <c r="C7894" t="n">
        <v>13850</v>
      </c>
      <c r="D7894" t="n">
        <v>93</v>
      </c>
      <c r="E7894" t="n">
        <v>944</v>
      </c>
      <c r="F7894" s="9" t="n">
        <v>1595.48</v>
      </c>
    </row>
    <row r="7895">
      <c r="A7895" t="n">
        <v>562102</v>
      </c>
      <c r="B7895" s="12" t="n">
        <v>40757</v>
      </c>
      <c r="C7895" t="n">
        <v>13089</v>
      </c>
      <c r="D7895" t="n">
        <v>57</v>
      </c>
      <c r="E7895" t="n">
        <v>906</v>
      </c>
      <c r="F7895" s="9" t="n">
        <v>1490.82</v>
      </c>
    </row>
    <row r="7896">
      <c r="A7896" t="n">
        <v>562103</v>
      </c>
      <c r="B7896" s="12" t="n">
        <v>40757</v>
      </c>
      <c r="C7896" t="n">
        <v>13089</v>
      </c>
      <c r="D7896" t="n">
        <v>1</v>
      </c>
      <c r="E7896" t="n">
        <v>30</v>
      </c>
      <c r="F7896" s="9" t="n">
        <v>24.6</v>
      </c>
    </row>
    <row r="7897">
      <c r="A7897" t="n">
        <v>562105</v>
      </c>
      <c r="B7897" s="12" t="n">
        <v>40757</v>
      </c>
      <c r="C7897" t="n">
        <v>15271</v>
      </c>
      <c r="D7897" t="n">
        <v>11</v>
      </c>
      <c r="E7897" t="n">
        <v>113</v>
      </c>
      <c r="F7897" s="9" t="n">
        <v>174.11</v>
      </c>
    </row>
    <row r="7898">
      <c r="A7898" t="n">
        <v>562106</v>
      </c>
      <c r="B7898" s="12" t="n">
        <v>40757</v>
      </c>
      <c r="C7898" t="n">
        <v>14076</v>
      </c>
      <c r="D7898" t="n">
        <v>44</v>
      </c>
      <c r="E7898" t="n">
        <v>79</v>
      </c>
      <c r="F7898" s="9" t="n">
        <v>118.67</v>
      </c>
    </row>
    <row r="7899">
      <c r="A7899" t="n">
        <v>562107</v>
      </c>
      <c r="B7899" s="12" t="n">
        <v>40757</v>
      </c>
      <c r="C7899" t="n">
        <v>13805</v>
      </c>
      <c r="D7899" t="n">
        <v>6</v>
      </c>
      <c r="E7899" t="n">
        <v>728</v>
      </c>
      <c r="F7899" s="9" t="n">
        <v>500.24</v>
      </c>
    </row>
    <row r="7900">
      <c r="A7900" t="n">
        <v>562108</v>
      </c>
      <c r="B7900" s="12" t="n">
        <v>40757</v>
      </c>
      <c r="C7900" t="n">
        <v>17809</v>
      </c>
      <c r="D7900" t="n">
        <v>14</v>
      </c>
      <c r="E7900" t="n">
        <v>89</v>
      </c>
      <c r="F7900" s="9" t="n">
        <v>116.01</v>
      </c>
    </row>
    <row r="7901">
      <c r="A7901" t="n">
        <v>562109</v>
      </c>
      <c r="B7901" s="12" t="n">
        <v>40757</v>
      </c>
      <c r="C7901" t="n">
        <v>13798</v>
      </c>
      <c r="D7901" t="n">
        <v>4</v>
      </c>
      <c r="E7901" t="n">
        <v>292</v>
      </c>
      <c r="F7901" s="9" t="n">
        <v>465.56</v>
      </c>
    </row>
    <row r="7902">
      <c r="A7902" t="n">
        <v>562112</v>
      </c>
      <c r="B7902" s="12" t="n">
        <v>40757</v>
      </c>
      <c r="C7902" t="n">
        <v>18236</v>
      </c>
      <c r="D7902" t="n">
        <v>9</v>
      </c>
      <c r="E7902" t="n">
        <v>110</v>
      </c>
      <c r="F7902" s="9" t="n">
        <v>165.24</v>
      </c>
    </row>
    <row r="7903">
      <c r="A7903" t="n">
        <v>562120</v>
      </c>
      <c r="B7903" s="12" t="n">
        <v>40757</v>
      </c>
      <c r="C7903" t="n">
        <v>13756</v>
      </c>
      <c r="D7903" t="n">
        <v>12</v>
      </c>
      <c r="E7903" t="n">
        <v>398</v>
      </c>
      <c r="F7903" s="9" t="n">
        <v>321.5</v>
      </c>
    </row>
    <row r="7904">
      <c r="A7904" t="n">
        <v>562123</v>
      </c>
      <c r="B7904" s="12" t="n">
        <v>40757</v>
      </c>
      <c r="C7904" t="n">
        <v>17353</v>
      </c>
      <c r="D7904" t="n">
        <v>4</v>
      </c>
      <c r="E7904" t="n">
        <v>600</v>
      </c>
      <c r="F7904" s="9" t="n">
        <v>870</v>
      </c>
    </row>
    <row r="7905">
      <c r="A7905" t="n">
        <v>562125</v>
      </c>
      <c r="B7905" s="12" t="n">
        <v>40757</v>
      </c>
      <c r="C7905" t="n">
        <v>17887</v>
      </c>
      <c r="D7905" t="n">
        <v>10</v>
      </c>
      <c r="E7905" t="n">
        <v>30</v>
      </c>
      <c r="F7905" s="9" t="n">
        <v>111.35</v>
      </c>
    </row>
    <row r="7906">
      <c r="A7906" t="n">
        <v>562127</v>
      </c>
      <c r="B7906" s="12" t="n">
        <v>40758</v>
      </c>
      <c r="C7906" t="n">
        <v>13717</v>
      </c>
      <c r="D7906" t="n">
        <v>15</v>
      </c>
      <c r="E7906" t="n">
        <v>339</v>
      </c>
      <c r="F7906" s="9" t="n">
        <v>201.77</v>
      </c>
    </row>
    <row r="7907">
      <c r="A7907" t="n">
        <v>562128</v>
      </c>
      <c r="B7907" s="12" t="n">
        <v>40758</v>
      </c>
      <c r="C7907" t="n">
        <v>16150</v>
      </c>
      <c r="D7907" t="n">
        <v>25</v>
      </c>
      <c r="E7907" t="n">
        <v>274</v>
      </c>
      <c r="F7907" s="9" t="n">
        <v>444.22</v>
      </c>
    </row>
    <row r="7908">
      <c r="A7908" t="n">
        <v>562129</v>
      </c>
      <c r="B7908" s="12" t="n">
        <v>40758</v>
      </c>
      <c r="C7908" t="n">
        <v>13186</v>
      </c>
      <c r="D7908" t="n">
        <v>51</v>
      </c>
      <c r="E7908" t="n">
        <v>360</v>
      </c>
      <c r="F7908" s="9" t="n">
        <v>988.34</v>
      </c>
    </row>
    <row r="7909">
      <c r="A7909" t="n">
        <v>562131</v>
      </c>
      <c r="B7909" s="12" t="n">
        <v>40758</v>
      </c>
      <c r="C7909" t="n">
        <v>18178</v>
      </c>
      <c r="D7909" t="n">
        <v>29</v>
      </c>
      <c r="E7909" t="n">
        <v>287</v>
      </c>
      <c r="F7909" s="9" t="n">
        <v>490.87</v>
      </c>
    </row>
    <row r="7910">
      <c r="A7910" t="n">
        <v>562132</v>
      </c>
      <c r="B7910" s="12" t="n">
        <v>40758</v>
      </c>
      <c r="C7910" t="n">
        <v>13384</v>
      </c>
      <c r="D7910" t="n">
        <v>20</v>
      </c>
      <c r="E7910" t="n">
        <v>396</v>
      </c>
      <c r="F7910" s="9" t="n">
        <v>583.24</v>
      </c>
    </row>
    <row r="7911">
      <c r="A7911" t="n">
        <v>562133</v>
      </c>
      <c r="B7911" s="12" t="n">
        <v>40758</v>
      </c>
      <c r="C7911" t="n">
        <v>16419</v>
      </c>
      <c r="D7911" t="n">
        <v>11</v>
      </c>
      <c r="E7911" t="n">
        <v>76</v>
      </c>
      <c r="F7911" s="9" t="n">
        <v>112.09</v>
      </c>
    </row>
    <row r="7912">
      <c r="A7912" t="n">
        <v>562136</v>
      </c>
      <c r="B7912" s="12" t="n">
        <v>40758</v>
      </c>
      <c r="C7912" t="n">
        <v>15374</v>
      </c>
      <c r="D7912" t="n">
        <v>3</v>
      </c>
      <c r="E7912" t="n">
        <v>126</v>
      </c>
      <c r="F7912" s="9" t="n">
        <v>168</v>
      </c>
    </row>
    <row r="7913">
      <c r="A7913" t="n">
        <v>562138</v>
      </c>
      <c r="B7913" s="12" t="n">
        <v>40758</v>
      </c>
      <c r="C7913" t="n">
        <v>14737</v>
      </c>
      <c r="D7913" t="n">
        <v>7</v>
      </c>
      <c r="E7913" t="n">
        <v>153</v>
      </c>
      <c r="F7913" s="9" t="n">
        <v>647.75</v>
      </c>
    </row>
    <row r="7914">
      <c r="A7914" t="n">
        <v>562140</v>
      </c>
      <c r="B7914" s="12" t="n">
        <v>40758</v>
      </c>
      <c r="C7914" t="n">
        <v>18241</v>
      </c>
      <c r="D7914" t="n">
        <v>5</v>
      </c>
      <c r="E7914" t="n">
        <v>43</v>
      </c>
      <c r="F7914" s="9" t="n">
        <v>95.84999999999999</v>
      </c>
    </row>
    <row r="7915">
      <c r="A7915" t="n">
        <v>562141</v>
      </c>
      <c r="B7915" s="12" t="n">
        <v>40758</v>
      </c>
      <c r="C7915" t="n">
        <v>17389</v>
      </c>
      <c r="D7915" t="n">
        <v>6</v>
      </c>
      <c r="E7915" t="n">
        <v>66</v>
      </c>
      <c r="F7915" s="9" t="n">
        <v>441.18</v>
      </c>
    </row>
    <row r="7916">
      <c r="A7916" t="n">
        <v>562143</v>
      </c>
      <c r="B7916" s="12" t="n">
        <v>40758</v>
      </c>
      <c r="C7916" t="n">
        <v>16422</v>
      </c>
      <c r="D7916" t="n">
        <v>24</v>
      </c>
      <c r="E7916" t="n">
        <v>1460</v>
      </c>
      <c r="F7916" s="9" t="n">
        <v>2353</v>
      </c>
    </row>
    <row r="7917">
      <c r="A7917" t="n">
        <v>562145</v>
      </c>
      <c r="B7917" s="12" t="n">
        <v>40758</v>
      </c>
      <c r="C7917" t="n">
        <v>17656</v>
      </c>
      <c r="D7917" t="n">
        <v>18</v>
      </c>
      <c r="E7917" t="n">
        <v>152</v>
      </c>
      <c r="F7917" s="9" t="n">
        <v>341.58</v>
      </c>
    </row>
    <row r="7918">
      <c r="A7918" t="n">
        <v>562146</v>
      </c>
      <c r="B7918" s="12" t="n">
        <v>40758</v>
      </c>
      <c r="C7918" t="n">
        <v>17675</v>
      </c>
      <c r="D7918" t="n">
        <v>27</v>
      </c>
      <c r="E7918" t="n">
        <v>272</v>
      </c>
      <c r="F7918" s="9" t="n">
        <v>614.78</v>
      </c>
    </row>
    <row r="7919">
      <c r="A7919" t="n">
        <v>562148</v>
      </c>
      <c r="B7919" s="12" t="n">
        <v>40758</v>
      </c>
      <c r="C7919" t="n">
        <v>13695</v>
      </c>
      <c r="D7919" t="n">
        <v>7</v>
      </c>
      <c r="E7919" t="n">
        <v>138</v>
      </c>
      <c r="F7919" s="9" t="n">
        <v>218.27</v>
      </c>
    </row>
    <row r="7920">
      <c r="A7920" t="n">
        <v>562150</v>
      </c>
      <c r="B7920" s="12" t="n">
        <v>40758</v>
      </c>
      <c r="C7920" t="n">
        <v>14132</v>
      </c>
      <c r="D7920" t="n">
        <v>14</v>
      </c>
      <c r="E7920" t="n">
        <v>170</v>
      </c>
      <c r="F7920" s="9" t="n">
        <v>301.92</v>
      </c>
    </row>
    <row r="7921">
      <c r="A7921" t="n">
        <v>562152</v>
      </c>
      <c r="B7921" s="12" t="n">
        <v>40758</v>
      </c>
      <c r="C7921" t="n">
        <v>16168</v>
      </c>
      <c r="D7921" t="n">
        <v>6</v>
      </c>
      <c r="E7921" t="n">
        <v>98</v>
      </c>
      <c r="F7921" s="9" t="n">
        <v>205.1</v>
      </c>
    </row>
    <row r="7922">
      <c r="A7922" t="n">
        <v>562153</v>
      </c>
      <c r="B7922" s="12" t="n">
        <v>40758</v>
      </c>
      <c r="C7922" t="n">
        <v>14088</v>
      </c>
      <c r="D7922" t="n">
        <v>22</v>
      </c>
      <c r="E7922" t="n">
        <v>762</v>
      </c>
      <c r="F7922" s="9" t="n">
        <v>1004.88</v>
      </c>
    </row>
    <row r="7923">
      <c r="A7923" t="n">
        <v>562155</v>
      </c>
      <c r="B7923" s="12" t="n">
        <v>40758</v>
      </c>
      <c r="C7923" t="n">
        <v>17940</v>
      </c>
      <c r="D7923" t="n">
        <v>3</v>
      </c>
      <c r="E7923" t="n">
        <v>648</v>
      </c>
      <c r="F7923" s="9" t="n">
        <v>162</v>
      </c>
    </row>
    <row r="7924">
      <c r="A7924" t="n">
        <v>562156</v>
      </c>
      <c r="B7924" s="12" t="n">
        <v>40758</v>
      </c>
      <c r="C7924" t="n">
        <v>14401</v>
      </c>
      <c r="D7924" t="n">
        <v>15</v>
      </c>
      <c r="E7924" t="n">
        <v>346</v>
      </c>
      <c r="F7924" s="9" t="n">
        <v>310.02</v>
      </c>
    </row>
    <row r="7925">
      <c r="A7925" t="n">
        <v>562157</v>
      </c>
      <c r="B7925" s="12" t="n">
        <v>40758</v>
      </c>
      <c r="C7925" t="n">
        <v>16012</v>
      </c>
      <c r="D7925" t="n">
        <v>28</v>
      </c>
      <c r="E7925" t="n">
        <v>332</v>
      </c>
      <c r="F7925" s="9" t="n">
        <v>767.0700000000001</v>
      </c>
    </row>
    <row r="7926">
      <c r="A7926" t="n">
        <v>562158</v>
      </c>
      <c r="B7926" s="12" t="n">
        <v>40758</v>
      </c>
      <c r="C7926" t="n">
        <v>15039</v>
      </c>
      <c r="D7926" t="n">
        <v>44</v>
      </c>
      <c r="E7926" t="n">
        <v>219</v>
      </c>
      <c r="F7926" s="9" t="n">
        <v>536.58</v>
      </c>
    </row>
    <row r="7927">
      <c r="A7927" t="n">
        <v>562161</v>
      </c>
      <c r="B7927" s="12" t="n">
        <v>40758</v>
      </c>
      <c r="C7927" t="n">
        <v>17841</v>
      </c>
      <c r="D7927" t="n">
        <v>65</v>
      </c>
      <c r="E7927" t="n">
        <v>201</v>
      </c>
      <c r="F7927" s="9" t="n">
        <v>264.55</v>
      </c>
    </row>
    <row r="7928">
      <c r="A7928" t="n">
        <v>562162</v>
      </c>
      <c r="B7928" s="12" t="n">
        <v>40758</v>
      </c>
      <c r="C7928" t="n">
        <v>12841</v>
      </c>
      <c r="D7928" t="n">
        <v>14</v>
      </c>
      <c r="E7928" t="n">
        <v>69</v>
      </c>
      <c r="F7928" s="9" t="n">
        <v>158.43</v>
      </c>
    </row>
    <row r="7929">
      <c r="A7929" t="n">
        <v>562163</v>
      </c>
      <c r="B7929" s="12" t="n">
        <v>40758</v>
      </c>
      <c r="C7929" t="n">
        <v>15628</v>
      </c>
      <c r="D7929" t="n">
        <v>19</v>
      </c>
      <c r="E7929" t="n">
        <v>245</v>
      </c>
      <c r="F7929" s="9" t="n">
        <v>308.43</v>
      </c>
    </row>
    <row r="7930">
      <c r="A7930" t="n">
        <v>562166</v>
      </c>
      <c r="B7930" s="12" t="n">
        <v>40758</v>
      </c>
      <c r="C7930" t="n">
        <v>13209</v>
      </c>
      <c r="D7930" t="n">
        <v>39</v>
      </c>
      <c r="E7930" t="n">
        <v>524</v>
      </c>
      <c r="F7930" s="9" t="n">
        <v>595.26</v>
      </c>
    </row>
    <row r="7931">
      <c r="A7931" t="n">
        <v>562173</v>
      </c>
      <c r="B7931" s="12" t="n">
        <v>40758</v>
      </c>
      <c r="C7931" t="n">
        <v>14530</v>
      </c>
      <c r="D7931" t="n">
        <v>33</v>
      </c>
      <c r="E7931" t="n">
        <v>171</v>
      </c>
      <c r="F7931" s="9" t="n">
        <v>460.43</v>
      </c>
    </row>
    <row r="7932">
      <c r="A7932" t="n">
        <v>562199</v>
      </c>
      <c r="B7932" s="12" t="n">
        <v>40758</v>
      </c>
      <c r="C7932" t="n">
        <v>12748</v>
      </c>
      <c r="D7932" t="n">
        <v>27</v>
      </c>
      <c r="E7932" t="n">
        <v>91</v>
      </c>
      <c r="F7932" s="9" t="n">
        <v>174</v>
      </c>
    </row>
    <row r="7933">
      <c r="A7933" t="n">
        <v>562200</v>
      </c>
      <c r="B7933" s="12" t="n">
        <v>40758</v>
      </c>
      <c r="C7933" t="n">
        <v>17719</v>
      </c>
      <c r="D7933" t="n">
        <v>27</v>
      </c>
      <c r="E7933" t="n">
        <v>176</v>
      </c>
      <c r="F7933" s="9" t="n">
        <v>658.38</v>
      </c>
    </row>
    <row r="7934">
      <c r="A7934" t="n">
        <v>562201</v>
      </c>
      <c r="B7934" s="12" t="n">
        <v>40758</v>
      </c>
      <c r="C7934" t="n">
        <v>14527</v>
      </c>
      <c r="D7934" t="n">
        <v>21</v>
      </c>
      <c r="E7934" t="n">
        <v>40</v>
      </c>
      <c r="F7934" s="9" t="n">
        <v>166.72</v>
      </c>
    </row>
    <row r="7935">
      <c r="A7935" t="n">
        <v>562202</v>
      </c>
      <c r="B7935" s="12" t="n">
        <v>40758</v>
      </c>
      <c r="C7935" t="n">
        <v>15290</v>
      </c>
      <c r="D7935" t="n">
        <v>15</v>
      </c>
      <c r="E7935" t="n">
        <v>218</v>
      </c>
      <c r="F7935" s="9" t="n">
        <v>526.22</v>
      </c>
    </row>
    <row r="7936">
      <c r="A7936" t="n">
        <v>562203</v>
      </c>
      <c r="B7936" s="12" t="n">
        <v>40758</v>
      </c>
      <c r="C7936" t="n">
        <v>16102</v>
      </c>
      <c r="D7936" t="n">
        <v>31</v>
      </c>
      <c r="E7936" t="n">
        <v>464</v>
      </c>
      <c r="F7936" s="9" t="n">
        <v>839.76</v>
      </c>
    </row>
    <row r="7937">
      <c r="A7937" t="n">
        <v>562204</v>
      </c>
      <c r="B7937" s="12" t="n">
        <v>40758</v>
      </c>
      <c r="C7937" t="n">
        <v>16324</v>
      </c>
      <c r="D7937" t="n">
        <v>63</v>
      </c>
      <c r="E7937" t="n">
        <v>181</v>
      </c>
      <c r="F7937" s="9" t="n">
        <v>249.27</v>
      </c>
    </row>
    <row r="7938">
      <c r="A7938" t="n">
        <v>562205</v>
      </c>
      <c r="B7938" s="12" t="n">
        <v>40758</v>
      </c>
      <c r="C7938" t="n">
        <v>18055</v>
      </c>
      <c r="D7938" t="n">
        <v>15</v>
      </c>
      <c r="E7938" t="n">
        <v>113</v>
      </c>
      <c r="F7938" s="9" t="n">
        <v>310.33</v>
      </c>
    </row>
    <row r="7939">
      <c r="A7939" t="n">
        <v>562208</v>
      </c>
      <c r="B7939" s="12" t="n">
        <v>40758</v>
      </c>
      <c r="C7939" t="n">
        <v>16324</v>
      </c>
      <c r="D7939" t="n">
        <v>1</v>
      </c>
      <c r="E7939" t="n">
        <v>1</v>
      </c>
      <c r="F7939" s="9" t="n">
        <v>3.95</v>
      </c>
    </row>
    <row r="7940">
      <c r="A7940" t="n">
        <v>562209</v>
      </c>
      <c r="B7940" s="12" t="n">
        <v>40758</v>
      </c>
      <c r="C7940" t="n">
        <v>13213</v>
      </c>
      <c r="D7940" t="n">
        <v>18</v>
      </c>
      <c r="E7940" t="n">
        <v>153</v>
      </c>
      <c r="F7940" s="9" t="n">
        <v>412.35</v>
      </c>
    </row>
    <row r="7941">
      <c r="A7941" t="n">
        <v>562210</v>
      </c>
      <c r="B7941" s="12" t="n">
        <v>40758</v>
      </c>
      <c r="C7941" t="n">
        <v>13486</v>
      </c>
      <c r="D7941" t="n">
        <v>37</v>
      </c>
      <c r="E7941" t="n">
        <v>389</v>
      </c>
      <c r="F7941" s="9" t="n">
        <v>617.45</v>
      </c>
    </row>
    <row r="7942">
      <c r="A7942" t="n">
        <v>562211</v>
      </c>
      <c r="B7942" s="12" t="n">
        <v>40758</v>
      </c>
      <c r="C7942" t="n">
        <v>17429</v>
      </c>
      <c r="D7942" t="n">
        <v>11</v>
      </c>
      <c r="E7942" t="n">
        <v>290</v>
      </c>
      <c r="F7942" s="9" t="n">
        <v>148.78</v>
      </c>
    </row>
    <row r="7943">
      <c r="A7943" t="n">
        <v>562213</v>
      </c>
      <c r="B7943" s="12" t="n">
        <v>40758</v>
      </c>
      <c r="C7943" t="n">
        <v>13975</v>
      </c>
      <c r="D7943" t="n">
        <v>74</v>
      </c>
      <c r="E7943" t="n">
        <v>311</v>
      </c>
      <c r="F7943" s="9" t="n">
        <v>360.9</v>
      </c>
    </row>
    <row r="7944">
      <c r="A7944" t="n">
        <v>562214</v>
      </c>
      <c r="B7944" s="12" t="n">
        <v>40758</v>
      </c>
      <c r="C7944" t="n">
        <v>17731</v>
      </c>
      <c r="D7944" t="n">
        <v>17</v>
      </c>
      <c r="E7944" t="n">
        <v>169</v>
      </c>
      <c r="F7944" s="9" t="n">
        <v>301.17</v>
      </c>
    </row>
    <row r="7945">
      <c r="A7945" t="n">
        <v>562216</v>
      </c>
      <c r="B7945" s="12" t="n">
        <v>40758</v>
      </c>
      <c r="C7945" t="n">
        <v>16835</v>
      </c>
      <c r="D7945" t="n">
        <v>5</v>
      </c>
      <c r="E7945" t="n">
        <v>42</v>
      </c>
      <c r="F7945" s="9" t="n">
        <v>99.09999999999999</v>
      </c>
    </row>
    <row r="7946">
      <c r="A7946" t="n">
        <v>562217</v>
      </c>
      <c r="B7946" s="12" t="n">
        <v>40758</v>
      </c>
      <c r="C7946" t="n">
        <v>17659</v>
      </c>
      <c r="D7946" t="n">
        <v>18</v>
      </c>
      <c r="E7946" t="n">
        <v>158</v>
      </c>
      <c r="F7946" s="9" t="n">
        <v>318.24</v>
      </c>
    </row>
    <row r="7947">
      <c r="A7947" t="n">
        <v>562218</v>
      </c>
      <c r="B7947" s="12" t="n">
        <v>40758</v>
      </c>
      <c r="C7947" t="n">
        <v>13851</v>
      </c>
      <c r="D7947" t="n">
        <v>52</v>
      </c>
      <c r="E7947" t="n">
        <v>873</v>
      </c>
      <c r="F7947" s="9" t="n">
        <v>1106.96</v>
      </c>
    </row>
    <row r="7948">
      <c r="A7948" t="n">
        <v>562219</v>
      </c>
      <c r="B7948" s="12" t="n">
        <v>40758</v>
      </c>
      <c r="C7948" t="n">
        <v>15089</v>
      </c>
      <c r="D7948" t="n">
        <v>69</v>
      </c>
      <c r="E7948" t="n">
        <v>674</v>
      </c>
      <c r="F7948" s="9" t="n">
        <v>1221.56</v>
      </c>
    </row>
    <row r="7949">
      <c r="A7949" t="n">
        <v>562220</v>
      </c>
      <c r="B7949" s="12" t="n">
        <v>40758</v>
      </c>
      <c r="C7949" t="n">
        <v>15150</v>
      </c>
      <c r="D7949" t="n">
        <v>18</v>
      </c>
      <c r="E7949" t="n">
        <v>108</v>
      </c>
      <c r="F7949" s="9" t="n">
        <v>304.42</v>
      </c>
    </row>
    <row r="7950">
      <c r="A7950" t="n">
        <v>562222</v>
      </c>
      <c r="B7950" s="12" t="n">
        <v>40758</v>
      </c>
      <c r="C7950" t="n">
        <v>18073</v>
      </c>
      <c r="D7950" t="n">
        <v>15</v>
      </c>
      <c r="E7950" t="n">
        <v>634</v>
      </c>
      <c r="F7950" s="9" t="n">
        <v>832.5</v>
      </c>
    </row>
    <row r="7951">
      <c r="A7951" t="n">
        <v>562224</v>
      </c>
      <c r="B7951" s="12" t="n">
        <v>40758</v>
      </c>
      <c r="C7951" t="n">
        <v>17306</v>
      </c>
      <c r="D7951" t="n">
        <v>4</v>
      </c>
      <c r="E7951" t="n">
        <v>712</v>
      </c>
      <c r="F7951" s="9" t="n">
        <v>611.24</v>
      </c>
    </row>
    <row r="7952">
      <c r="A7952" t="n">
        <v>562233</v>
      </c>
      <c r="B7952" s="12" t="n">
        <v>40758</v>
      </c>
      <c r="C7952" t="n">
        <v>14972</v>
      </c>
      <c r="D7952" t="n">
        <v>18</v>
      </c>
      <c r="E7952" t="n">
        <v>28</v>
      </c>
      <c r="F7952" s="9" t="n">
        <v>114.77</v>
      </c>
    </row>
    <row r="7953">
      <c r="A7953" t="n">
        <v>562255</v>
      </c>
      <c r="B7953" s="12" t="n">
        <v>40758</v>
      </c>
      <c r="C7953" t="n">
        <v>16607</v>
      </c>
      <c r="D7953" t="n">
        <v>1</v>
      </c>
      <c r="E7953" t="n">
        <v>36</v>
      </c>
      <c r="F7953" s="9" t="n">
        <v>14.04</v>
      </c>
    </row>
    <row r="7954">
      <c r="A7954" t="n">
        <v>562256</v>
      </c>
      <c r="B7954" s="12" t="n">
        <v>40758</v>
      </c>
      <c r="C7954" t="n">
        <v>15152</v>
      </c>
      <c r="D7954" t="n">
        <v>20</v>
      </c>
      <c r="E7954" t="n">
        <v>109</v>
      </c>
      <c r="F7954" s="9" t="n">
        <v>399.6</v>
      </c>
    </row>
    <row r="7955">
      <c r="A7955" t="n">
        <v>562257</v>
      </c>
      <c r="B7955" s="12" t="n">
        <v>40758</v>
      </c>
      <c r="C7955" t="n">
        <v>17848</v>
      </c>
      <c r="D7955" t="n">
        <v>1</v>
      </c>
      <c r="E7955" t="n">
        <v>88</v>
      </c>
      <c r="F7955" s="9" t="n">
        <v>148.72</v>
      </c>
    </row>
    <row r="7956">
      <c r="A7956" t="n">
        <v>562258</v>
      </c>
      <c r="B7956" s="12" t="n">
        <v>40758</v>
      </c>
      <c r="C7956" t="n">
        <v>16348</v>
      </c>
      <c r="D7956" t="n">
        <v>48</v>
      </c>
      <c r="E7956" t="n">
        <v>111</v>
      </c>
      <c r="F7956" s="9" t="n">
        <v>179.22</v>
      </c>
    </row>
    <row r="7957">
      <c r="A7957" t="n">
        <v>562259</v>
      </c>
      <c r="B7957" s="12" t="n">
        <v>40758</v>
      </c>
      <c r="C7957" t="n">
        <v>15400</v>
      </c>
      <c r="D7957" t="n">
        <v>3</v>
      </c>
      <c r="E7957" t="n">
        <v>72</v>
      </c>
      <c r="F7957" s="9" t="n">
        <v>85.2</v>
      </c>
    </row>
    <row r="7958">
      <c r="A7958" t="n">
        <v>562260</v>
      </c>
      <c r="B7958" s="12" t="n">
        <v>40758</v>
      </c>
      <c r="C7958" t="n">
        <v>13408</v>
      </c>
      <c r="D7958" t="n">
        <v>16</v>
      </c>
      <c r="E7958" t="n">
        <v>327</v>
      </c>
      <c r="F7958" s="9" t="n">
        <v>452.8</v>
      </c>
    </row>
    <row r="7959">
      <c r="A7959" t="n">
        <v>562261</v>
      </c>
      <c r="B7959" s="12" t="n">
        <v>40758</v>
      </c>
      <c r="C7959" t="n">
        <v>13408</v>
      </c>
      <c r="D7959" t="n">
        <v>1</v>
      </c>
      <c r="E7959" t="n">
        <v>48</v>
      </c>
      <c r="F7959" s="9" t="n">
        <v>119.52</v>
      </c>
    </row>
    <row r="7960">
      <c r="A7960" t="n">
        <v>562262</v>
      </c>
      <c r="B7960" s="12" t="n">
        <v>40758</v>
      </c>
      <c r="C7960" t="n">
        <v>13408</v>
      </c>
      <c r="D7960" t="n">
        <v>1</v>
      </c>
      <c r="E7960" t="n">
        <v>40</v>
      </c>
      <c r="F7960" s="9" t="n">
        <v>66</v>
      </c>
    </row>
    <row r="7961">
      <c r="A7961" t="n">
        <v>562263</v>
      </c>
      <c r="B7961" s="12" t="n">
        <v>40758</v>
      </c>
      <c r="C7961" t="n">
        <v>17514</v>
      </c>
      <c r="D7961" t="n">
        <v>40</v>
      </c>
      <c r="E7961" t="n">
        <v>135</v>
      </c>
      <c r="F7961" s="9" t="n">
        <v>208.65</v>
      </c>
    </row>
    <row r="7962">
      <c r="A7962" t="n">
        <v>562269</v>
      </c>
      <c r="B7962" s="12" t="n">
        <v>40758</v>
      </c>
      <c r="C7962" t="n">
        <v>14056</v>
      </c>
      <c r="D7962" t="n">
        <v>35</v>
      </c>
      <c r="E7962" t="n">
        <v>154</v>
      </c>
      <c r="F7962" s="9" t="n">
        <v>251.94</v>
      </c>
    </row>
    <row r="7963">
      <c r="A7963" t="n">
        <v>562270</v>
      </c>
      <c r="B7963" s="12" t="n">
        <v>40758</v>
      </c>
      <c r="C7963" t="n">
        <v>12917</v>
      </c>
      <c r="D7963" t="n">
        <v>2</v>
      </c>
      <c r="E7963" t="n">
        <v>120</v>
      </c>
      <c r="F7963" s="9" t="n">
        <v>594</v>
      </c>
    </row>
    <row r="7964">
      <c r="A7964" t="n">
        <v>562271</v>
      </c>
      <c r="B7964" s="12" t="n">
        <v>40758</v>
      </c>
      <c r="C7964" t="n">
        <v>16098</v>
      </c>
      <c r="D7964" t="n">
        <v>12</v>
      </c>
      <c r="E7964" t="n">
        <v>110</v>
      </c>
      <c r="F7964" s="9" t="n">
        <v>200.32</v>
      </c>
    </row>
    <row r="7965">
      <c r="A7965" t="n">
        <v>562272</v>
      </c>
      <c r="B7965" s="12" t="n">
        <v>40759</v>
      </c>
      <c r="C7965" t="n">
        <v>12971</v>
      </c>
      <c r="D7965" t="n">
        <v>4</v>
      </c>
      <c r="E7965" t="n">
        <v>54</v>
      </c>
      <c r="F7965" s="9" t="n">
        <v>83.09999999999999</v>
      </c>
    </row>
    <row r="7966">
      <c r="A7966" t="n">
        <v>562276</v>
      </c>
      <c r="B7966" s="12" t="n">
        <v>40759</v>
      </c>
      <c r="C7966" t="n">
        <v>17735</v>
      </c>
      <c r="D7966" t="n">
        <v>49</v>
      </c>
      <c r="E7966" t="n">
        <v>538</v>
      </c>
      <c r="F7966" s="9" t="n">
        <v>954</v>
      </c>
    </row>
    <row r="7967">
      <c r="A7967" t="n">
        <v>562277</v>
      </c>
      <c r="B7967" s="12" t="n">
        <v>40759</v>
      </c>
      <c r="C7967" t="n">
        <v>17315</v>
      </c>
      <c r="D7967" t="n">
        <v>4</v>
      </c>
      <c r="E7967" t="n">
        <v>461</v>
      </c>
      <c r="F7967" s="9" t="n">
        <v>190.35</v>
      </c>
    </row>
    <row r="7968">
      <c r="A7968" t="n">
        <v>562282</v>
      </c>
      <c r="B7968" s="12" t="n">
        <v>40759</v>
      </c>
      <c r="C7968" t="n">
        <v>13098</v>
      </c>
      <c r="D7968" t="n">
        <v>35</v>
      </c>
      <c r="E7968" t="n">
        <v>1320</v>
      </c>
      <c r="F7968" s="9" t="n">
        <v>2022.6</v>
      </c>
    </row>
    <row r="7969">
      <c r="A7969" t="n">
        <v>562283</v>
      </c>
      <c r="B7969" s="12" t="n">
        <v>40759</v>
      </c>
      <c r="C7969" t="n">
        <v>15249</v>
      </c>
      <c r="D7969" t="n">
        <v>37</v>
      </c>
      <c r="E7969" t="n">
        <v>365</v>
      </c>
      <c r="F7969" s="9" t="n">
        <v>615.5</v>
      </c>
    </row>
    <row r="7970">
      <c r="A7970" t="n">
        <v>562284</v>
      </c>
      <c r="B7970" s="12" t="n">
        <v>40759</v>
      </c>
      <c r="C7970" t="n">
        <v>15133</v>
      </c>
      <c r="D7970" t="n">
        <v>12</v>
      </c>
      <c r="E7970" t="n">
        <v>368</v>
      </c>
      <c r="F7970" s="9" t="n">
        <v>324.52</v>
      </c>
    </row>
    <row r="7971">
      <c r="A7971" t="n">
        <v>562286</v>
      </c>
      <c r="B7971" s="12" t="n">
        <v>40759</v>
      </c>
      <c r="C7971" t="n">
        <v>15061</v>
      </c>
      <c r="D7971" t="n">
        <v>13</v>
      </c>
      <c r="E7971" t="n">
        <v>580</v>
      </c>
      <c r="F7971" s="9" t="n">
        <v>913.3</v>
      </c>
    </row>
    <row r="7972">
      <c r="A7972" t="n">
        <v>562290</v>
      </c>
      <c r="B7972" s="12" t="n">
        <v>40759</v>
      </c>
      <c r="C7972" t="n">
        <v>14825</v>
      </c>
      <c r="D7972" t="n">
        <v>6</v>
      </c>
      <c r="E7972" t="n">
        <v>47</v>
      </c>
      <c r="F7972" s="9" t="n">
        <v>132.05</v>
      </c>
    </row>
    <row r="7973">
      <c r="A7973" t="n">
        <v>562313</v>
      </c>
      <c r="B7973" s="12" t="n">
        <v>40759</v>
      </c>
      <c r="C7973" t="n">
        <v>14640</v>
      </c>
      <c r="D7973" t="n">
        <v>24</v>
      </c>
      <c r="E7973" t="n">
        <v>230</v>
      </c>
      <c r="F7973" s="9" t="n">
        <v>496.24</v>
      </c>
    </row>
    <row r="7974">
      <c r="A7974" t="n">
        <v>562332</v>
      </c>
      <c r="B7974" s="12" t="n">
        <v>40759</v>
      </c>
      <c r="C7974" t="n">
        <v>13791</v>
      </c>
      <c r="D7974" t="n">
        <v>4</v>
      </c>
      <c r="E7974" t="n">
        <v>500</v>
      </c>
      <c r="F7974" s="9" t="n">
        <v>579</v>
      </c>
    </row>
    <row r="7975">
      <c r="A7975" t="n">
        <v>562339</v>
      </c>
      <c r="B7975" s="12" t="n">
        <v>40759</v>
      </c>
      <c r="C7975" t="n">
        <v>13571</v>
      </c>
      <c r="D7975" t="n">
        <v>31</v>
      </c>
      <c r="E7975" t="n">
        <v>167</v>
      </c>
      <c r="F7975" s="9" t="n">
        <v>167.26</v>
      </c>
    </row>
    <row r="7976">
      <c r="A7976" t="n">
        <v>562340</v>
      </c>
      <c r="B7976" s="12" t="n">
        <v>40759</v>
      </c>
      <c r="C7976" t="n">
        <v>13985</v>
      </c>
      <c r="D7976" t="n">
        <v>26</v>
      </c>
      <c r="E7976" t="n">
        <v>210</v>
      </c>
      <c r="F7976" s="9" t="n">
        <v>407.38</v>
      </c>
    </row>
    <row r="7977">
      <c r="A7977" t="n">
        <v>562341</v>
      </c>
      <c r="B7977" s="12" t="n">
        <v>40759</v>
      </c>
      <c r="C7977" t="n">
        <v>15005</v>
      </c>
      <c r="D7977" t="n">
        <v>45</v>
      </c>
      <c r="E7977" t="n">
        <v>195</v>
      </c>
      <c r="F7977" s="9" t="n">
        <v>192.28</v>
      </c>
    </row>
    <row r="7978">
      <c r="A7978" t="n">
        <v>562342</v>
      </c>
      <c r="B7978" s="12" t="n">
        <v>40759</v>
      </c>
      <c r="C7978" t="n">
        <v>16929</v>
      </c>
      <c r="D7978" t="n">
        <v>13</v>
      </c>
      <c r="E7978" t="n">
        <v>126</v>
      </c>
      <c r="F7978" s="9" t="n">
        <v>199.74</v>
      </c>
    </row>
    <row r="7979">
      <c r="A7979" t="n">
        <v>562343</v>
      </c>
      <c r="B7979" s="12" t="n">
        <v>40759</v>
      </c>
      <c r="C7979" t="n">
        <v>17381</v>
      </c>
      <c r="D7979" t="n">
        <v>2</v>
      </c>
      <c r="E7979" t="n">
        <v>1208</v>
      </c>
      <c r="F7979" s="9" t="n">
        <v>376.32</v>
      </c>
    </row>
    <row r="7980">
      <c r="A7980" t="n">
        <v>562344</v>
      </c>
      <c r="B7980" s="12" t="n">
        <v>40759</v>
      </c>
      <c r="C7980" t="n">
        <v>17381</v>
      </c>
      <c r="D7980" t="n">
        <v>1</v>
      </c>
      <c r="E7980" t="n">
        <v>720</v>
      </c>
      <c r="F7980" s="9" t="n">
        <v>151.2</v>
      </c>
    </row>
    <row r="7981">
      <c r="A7981" t="n">
        <v>562345</v>
      </c>
      <c r="B7981" s="12" t="n">
        <v>40759</v>
      </c>
      <c r="C7981" t="n">
        <v>13694</v>
      </c>
      <c r="D7981" t="n">
        <v>20</v>
      </c>
      <c r="E7981" t="n">
        <v>1524</v>
      </c>
      <c r="F7981" s="9" t="n">
        <v>1505.64</v>
      </c>
    </row>
    <row r="7982">
      <c r="A7982" t="n">
        <v>562346</v>
      </c>
      <c r="B7982" s="12" t="n">
        <v>40759</v>
      </c>
      <c r="C7982" t="n">
        <v>16187</v>
      </c>
      <c r="D7982" t="n">
        <v>18</v>
      </c>
      <c r="E7982" t="n">
        <v>382</v>
      </c>
      <c r="F7982" s="9" t="n">
        <v>422.82</v>
      </c>
    </row>
    <row r="7983">
      <c r="A7983" t="n">
        <v>562347</v>
      </c>
      <c r="B7983" s="12" t="n">
        <v>40759</v>
      </c>
      <c r="C7983" t="n">
        <v>13263</v>
      </c>
      <c r="D7983" t="n">
        <v>45</v>
      </c>
      <c r="E7983" t="n">
        <v>77</v>
      </c>
      <c r="F7983" s="9" t="n">
        <v>166.9</v>
      </c>
    </row>
    <row r="7984">
      <c r="A7984" t="n">
        <v>562348</v>
      </c>
      <c r="B7984" s="12" t="n">
        <v>40759</v>
      </c>
      <c r="C7984" t="n">
        <v>17511</v>
      </c>
      <c r="D7984" t="n">
        <v>57</v>
      </c>
      <c r="E7984" t="n">
        <v>3005</v>
      </c>
      <c r="F7984" s="9" t="n">
        <v>5162.74</v>
      </c>
    </row>
    <row r="7985">
      <c r="A7985" t="n">
        <v>562349</v>
      </c>
      <c r="B7985" s="12" t="n">
        <v>40759</v>
      </c>
      <c r="C7985" t="n">
        <v>16915</v>
      </c>
      <c r="D7985" t="n">
        <v>2</v>
      </c>
      <c r="E7985" t="n">
        <v>6</v>
      </c>
      <c r="F7985" s="9" t="n">
        <v>173.7</v>
      </c>
    </row>
    <row r="7986">
      <c r="A7986" t="n">
        <v>562351</v>
      </c>
      <c r="B7986" s="12" t="n">
        <v>40759</v>
      </c>
      <c r="C7986" t="n">
        <v>16626</v>
      </c>
      <c r="D7986" t="n">
        <v>8</v>
      </c>
      <c r="E7986" t="n">
        <v>150</v>
      </c>
      <c r="F7986" s="9" t="n">
        <v>198</v>
      </c>
    </row>
    <row r="7987">
      <c r="A7987" t="n">
        <v>562353</v>
      </c>
      <c r="B7987" s="12" t="n">
        <v>40759</v>
      </c>
      <c r="C7987" t="n">
        <v>16180</v>
      </c>
      <c r="D7987" t="n">
        <v>32</v>
      </c>
      <c r="E7987" t="n">
        <v>1312</v>
      </c>
      <c r="F7987" s="9" t="n">
        <v>2317</v>
      </c>
    </row>
    <row r="7988">
      <c r="A7988" t="n">
        <v>562354</v>
      </c>
      <c r="B7988" s="12" t="n">
        <v>40759</v>
      </c>
      <c r="C7988" t="n">
        <v>17470</v>
      </c>
      <c r="D7988" t="n">
        <v>16</v>
      </c>
      <c r="E7988" t="n">
        <v>392</v>
      </c>
      <c r="F7988" s="9" t="n">
        <v>193.36</v>
      </c>
    </row>
    <row r="7989">
      <c r="A7989" t="n">
        <v>562355</v>
      </c>
      <c r="B7989" s="12" t="n">
        <v>40759</v>
      </c>
      <c r="C7989" t="n">
        <v>14768</v>
      </c>
      <c r="D7989" t="n">
        <v>4</v>
      </c>
      <c r="E7989" t="n">
        <v>40</v>
      </c>
      <c r="F7989" s="9" t="n">
        <v>133.2</v>
      </c>
    </row>
    <row r="7990">
      <c r="A7990" t="n">
        <v>562365</v>
      </c>
      <c r="B7990" s="12" t="n">
        <v>40759</v>
      </c>
      <c r="C7990" t="n">
        <v>14344</v>
      </c>
      <c r="D7990" t="n">
        <v>22</v>
      </c>
      <c r="E7990" t="n">
        <v>39</v>
      </c>
      <c r="F7990" s="9" t="n">
        <v>117.3</v>
      </c>
    </row>
    <row r="7991">
      <c r="A7991" t="n">
        <v>562366</v>
      </c>
      <c r="B7991" s="12" t="n">
        <v>40759</v>
      </c>
      <c r="C7991" t="n">
        <v>17692</v>
      </c>
      <c r="D7991" t="n">
        <v>7</v>
      </c>
      <c r="E7991" t="n">
        <v>108</v>
      </c>
      <c r="F7991" s="9" t="n">
        <v>117.48</v>
      </c>
    </row>
    <row r="7992">
      <c r="A7992" t="n">
        <v>562368</v>
      </c>
      <c r="B7992" s="12" t="n">
        <v>40759</v>
      </c>
      <c r="C7992" t="n">
        <v>16570</v>
      </c>
      <c r="D7992" t="n">
        <v>9</v>
      </c>
      <c r="E7992" t="n">
        <v>260</v>
      </c>
      <c r="F7992" s="9" t="n">
        <v>299.52</v>
      </c>
    </row>
    <row r="7993">
      <c r="A7993" t="n">
        <v>562369</v>
      </c>
      <c r="B7993" s="12" t="n">
        <v>40759</v>
      </c>
      <c r="C7993" t="n">
        <v>17584</v>
      </c>
      <c r="D7993" t="n">
        <v>16</v>
      </c>
      <c r="E7993" t="n">
        <v>245</v>
      </c>
      <c r="F7993" s="9" t="n">
        <v>749.45</v>
      </c>
    </row>
    <row r="7994">
      <c r="A7994" t="n">
        <v>562371</v>
      </c>
      <c r="B7994" s="12" t="n">
        <v>40759</v>
      </c>
      <c r="C7994" t="n">
        <v>13709</v>
      </c>
      <c r="D7994" t="n">
        <v>46</v>
      </c>
      <c r="E7994" t="n">
        <v>525</v>
      </c>
      <c r="F7994" s="9" t="n">
        <v>788.04</v>
      </c>
    </row>
    <row r="7995">
      <c r="A7995" t="n">
        <v>562372</v>
      </c>
      <c r="B7995" s="12" t="n">
        <v>40759</v>
      </c>
      <c r="C7995" t="n">
        <v>16258</v>
      </c>
      <c r="D7995" t="n">
        <v>6</v>
      </c>
      <c r="E7995" t="n">
        <v>216</v>
      </c>
      <c r="F7995" s="9" t="n">
        <v>754.8</v>
      </c>
    </row>
    <row r="7996">
      <c r="A7996" t="n">
        <v>562373</v>
      </c>
      <c r="B7996" s="12" t="n">
        <v>40759</v>
      </c>
      <c r="C7996" t="n">
        <v>16672</v>
      </c>
      <c r="D7996" t="n">
        <v>5</v>
      </c>
      <c r="E7996" t="n">
        <v>98</v>
      </c>
      <c r="F7996" s="9" t="n">
        <v>318.5</v>
      </c>
    </row>
    <row r="7997">
      <c r="A7997" t="n">
        <v>562376</v>
      </c>
      <c r="B7997" s="12" t="n">
        <v>40759</v>
      </c>
      <c r="C7997" t="n">
        <v>15254</v>
      </c>
      <c r="D7997" t="n">
        <v>18</v>
      </c>
      <c r="E7997" t="n">
        <v>275</v>
      </c>
      <c r="F7997" s="9" t="n">
        <v>300.36</v>
      </c>
    </row>
    <row r="7998">
      <c r="A7998" t="n">
        <v>562377</v>
      </c>
      <c r="B7998" s="12" t="n">
        <v>40759</v>
      </c>
      <c r="C7998" t="n">
        <v>14535</v>
      </c>
      <c r="D7998" t="n">
        <v>97</v>
      </c>
      <c r="E7998" t="n">
        <v>506</v>
      </c>
      <c r="F7998" s="9" t="n">
        <v>799.9400000000001</v>
      </c>
    </row>
    <row r="7999">
      <c r="A7999" t="n">
        <v>562378</v>
      </c>
      <c r="B7999" s="12" t="n">
        <v>40759</v>
      </c>
      <c r="C7999" t="n">
        <v>15046</v>
      </c>
      <c r="D7999" t="n">
        <v>29</v>
      </c>
      <c r="E7999" t="n">
        <v>675</v>
      </c>
      <c r="F7999" s="9" t="n">
        <v>943.0700000000001</v>
      </c>
    </row>
    <row r="8000">
      <c r="A8000" t="n">
        <v>562379</v>
      </c>
      <c r="B8000" s="12" t="n">
        <v>40759</v>
      </c>
      <c r="C8000" t="n">
        <v>15134</v>
      </c>
      <c r="D8000" t="n">
        <v>12</v>
      </c>
      <c r="E8000" t="n">
        <v>126</v>
      </c>
      <c r="F8000" s="9" t="n">
        <v>203.78</v>
      </c>
    </row>
    <row r="8001">
      <c r="A8001" t="n">
        <v>562380</v>
      </c>
      <c r="B8001" s="12" t="n">
        <v>40759</v>
      </c>
      <c r="C8001" t="n">
        <v>14778</v>
      </c>
      <c r="D8001" t="n">
        <v>17</v>
      </c>
      <c r="E8001" t="n">
        <v>165</v>
      </c>
      <c r="F8001" s="9" t="n">
        <v>396.81</v>
      </c>
    </row>
    <row r="8002">
      <c r="A8002" t="n">
        <v>562381</v>
      </c>
      <c r="B8002" s="12" t="n">
        <v>40759</v>
      </c>
      <c r="C8002" t="n">
        <v>16873</v>
      </c>
      <c r="D8002" t="n">
        <v>29</v>
      </c>
      <c r="E8002" t="n">
        <v>456</v>
      </c>
      <c r="F8002" s="9" t="n">
        <v>638.02</v>
      </c>
    </row>
    <row r="8003">
      <c r="A8003" t="n">
        <v>562387</v>
      </c>
      <c r="B8003" s="12" t="n">
        <v>40759</v>
      </c>
      <c r="C8003" t="n">
        <v>13402</v>
      </c>
      <c r="D8003" t="n">
        <v>22</v>
      </c>
      <c r="E8003" t="n">
        <v>289</v>
      </c>
      <c r="F8003" s="9" t="n">
        <v>312.95</v>
      </c>
    </row>
    <row r="8004">
      <c r="A8004" t="n">
        <v>562388</v>
      </c>
      <c r="B8004" s="12" t="n">
        <v>40759</v>
      </c>
      <c r="C8004" t="n">
        <v>18099</v>
      </c>
      <c r="D8004" t="n">
        <v>19</v>
      </c>
      <c r="E8004" t="n">
        <v>149</v>
      </c>
      <c r="F8004" s="9" t="n">
        <v>168.31</v>
      </c>
    </row>
    <row r="8005">
      <c r="A8005" t="n">
        <v>562389</v>
      </c>
      <c r="B8005" s="12" t="n">
        <v>40759</v>
      </c>
      <c r="C8005" t="n">
        <v>16531</v>
      </c>
      <c r="D8005" t="n">
        <v>14</v>
      </c>
      <c r="E8005" t="n">
        <v>214</v>
      </c>
      <c r="F8005" s="9" t="n">
        <v>199.7</v>
      </c>
    </row>
    <row r="8006">
      <c r="A8006" t="n">
        <v>562392</v>
      </c>
      <c r="B8006" s="12" t="n">
        <v>40759</v>
      </c>
      <c r="C8006" t="n">
        <v>15205</v>
      </c>
      <c r="D8006" t="n">
        <v>24</v>
      </c>
      <c r="E8006" t="n">
        <v>196</v>
      </c>
      <c r="F8006" s="9" t="n">
        <v>476.3</v>
      </c>
    </row>
    <row r="8007">
      <c r="A8007" t="n">
        <v>562393</v>
      </c>
      <c r="B8007" s="12" t="n">
        <v>40759</v>
      </c>
      <c r="C8007" t="n">
        <v>18172</v>
      </c>
      <c r="D8007" t="n">
        <v>27</v>
      </c>
      <c r="E8007" t="n">
        <v>476</v>
      </c>
      <c r="F8007" s="9" t="n">
        <v>1019.44</v>
      </c>
    </row>
    <row r="8008">
      <c r="A8008" t="n">
        <v>562416</v>
      </c>
      <c r="B8008" s="12" t="n">
        <v>40759</v>
      </c>
      <c r="C8008" t="n">
        <v>13969</v>
      </c>
      <c r="D8008" t="n">
        <v>10</v>
      </c>
      <c r="E8008" t="n">
        <v>64</v>
      </c>
      <c r="F8008" s="9" t="n">
        <v>301.93</v>
      </c>
    </row>
    <row r="8009">
      <c r="A8009" t="n">
        <v>562418</v>
      </c>
      <c r="B8009" s="12" t="n">
        <v>40759</v>
      </c>
      <c r="C8009" t="n">
        <v>16572</v>
      </c>
      <c r="D8009" t="n">
        <v>19</v>
      </c>
      <c r="E8009" t="n">
        <v>176</v>
      </c>
      <c r="F8009" s="9" t="n">
        <v>367.32</v>
      </c>
    </row>
    <row r="8010">
      <c r="A8010" t="n">
        <v>562419</v>
      </c>
      <c r="B8010" s="12" t="n">
        <v>40759</v>
      </c>
      <c r="C8010" t="n">
        <v>14667</v>
      </c>
      <c r="D8010" t="n">
        <v>12</v>
      </c>
      <c r="E8010" t="n">
        <v>124</v>
      </c>
      <c r="F8010" s="9" t="n">
        <v>249.13</v>
      </c>
    </row>
    <row r="8011">
      <c r="A8011" t="n">
        <v>562421</v>
      </c>
      <c r="B8011" s="12" t="n">
        <v>40759</v>
      </c>
      <c r="C8011" t="n">
        <v>15241</v>
      </c>
      <c r="D8011" t="n">
        <v>9</v>
      </c>
      <c r="E8011" t="n">
        <v>264</v>
      </c>
      <c r="F8011" s="9" t="n">
        <v>74.40000000000001</v>
      </c>
    </row>
    <row r="8012">
      <c r="A8012" t="n">
        <v>562422</v>
      </c>
      <c r="B8012" s="12" t="n">
        <v>40759</v>
      </c>
      <c r="C8012" t="n">
        <v>13218</v>
      </c>
      <c r="D8012" t="n">
        <v>5</v>
      </c>
      <c r="E8012" t="n">
        <v>88</v>
      </c>
      <c r="F8012" s="9" t="n">
        <v>62.64</v>
      </c>
    </row>
    <row r="8013">
      <c r="A8013" t="n">
        <v>562426</v>
      </c>
      <c r="B8013" s="12" t="n">
        <v>40759</v>
      </c>
      <c r="C8013" t="n">
        <v>12748</v>
      </c>
      <c r="D8013" t="n">
        <v>2</v>
      </c>
      <c r="E8013" t="n">
        <v>6</v>
      </c>
      <c r="F8013" s="9" t="n">
        <v>29.7</v>
      </c>
    </row>
    <row r="8014">
      <c r="A8014" t="n">
        <v>562427</v>
      </c>
      <c r="B8014" s="12" t="n">
        <v>40759</v>
      </c>
      <c r="C8014" t="n">
        <v>17267</v>
      </c>
      <c r="D8014" t="n">
        <v>36</v>
      </c>
      <c r="E8014" t="n">
        <v>154</v>
      </c>
      <c r="F8014" s="9" t="n">
        <v>310.6</v>
      </c>
    </row>
    <row r="8015">
      <c r="A8015" t="n">
        <v>562428</v>
      </c>
      <c r="B8015" s="12" t="n">
        <v>40759</v>
      </c>
      <c r="C8015" t="n">
        <v>17267</v>
      </c>
      <c r="D8015" t="n">
        <v>1</v>
      </c>
      <c r="E8015" t="n">
        <v>4</v>
      </c>
      <c r="F8015" s="9" t="n">
        <v>6.6</v>
      </c>
    </row>
    <row r="8016">
      <c r="A8016" t="n">
        <v>562429</v>
      </c>
      <c r="B8016" s="12" t="n">
        <v>40759</v>
      </c>
      <c r="C8016" t="n">
        <v>13767</v>
      </c>
      <c r="D8016" t="n">
        <v>12</v>
      </c>
      <c r="E8016" t="n">
        <v>136</v>
      </c>
      <c r="F8016" s="9" t="n">
        <v>423.84</v>
      </c>
    </row>
    <row r="8017">
      <c r="A8017" t="n">
        <v>562430</v>
      </c>
      <c r="B8017" s="12" t="n">
        <v>40759</v>
      </c>
      <c r="C8017" t="n">
        <v>18109</v>
      </c>
      <c r="D8017" t="n">
        <v>15</v>
      </c>
      <c r="E8017" t="n">
        <v>472</v>
      </c>
      <c r="F8017" s="9" t="n">
        <v>270.52</v>
      </c>
    </row>
    <row r="8018">
      <c r="A8018" t="n">
        <v>562431</v>
      </c>
      <c r="B8018" s="12" t="n">
        <v>40759</v>
      </c>
      <c r="C8018" t="n">
        <v>13069</v>
      </c>
      <c r="D8018" t="n">
        <v>6</v>
      </c>
      <c r="E8018" t="n">
        <v>29</v>
      </c>
      <c r="F8018" s="9" t="n">
        <v>47.29</v>
      </c>
    </row>
    <row r="8019">
      <c r="A8019" t="n">
        <v>562432</v>
      </c>
      <c r="B8019" s="12" t="n">
        <v>40759</v>
      </c>
      <c r="C8019" t="n">
        <v>14004</v>
      </c>
      <c r="D8019" t="n">
        <v>26</v>
      </c>
      <c r="E8019" t="n">
        <v>386</v>
      </c>
      <c r="F8019" s="9" t="n">
        <v>716</v>
      </c>
    </row>
    <row r="8020">
      <c r="A8020" t="n">
        <v>562433</v>
      </c>
      <c r="B8020" s="12" t="n">
        <v>40759</v>
      </c>
      <c r="C8020" t="n">
        <v>17677</v>
      </c>
      <c r="D8020" t="n">
        <v>14</v>
      </c>
      <c r="E8020" t="n">
        <v>621</v>
      </c>
      <c r="F8020" s="9" t="n">
        <v>1016.04</v>
      </c>
    </row>
    <row r="8021">
      <c r="A8021" t="n">
        <v>562434</v>
      </c>
      <c r="B8021" s="12" t="n">
        <v>40759</v>
      </c>
      <c r="C8021" t="n">
        <v>12823</v>
      </c>
      <c r="D8021" t="n">
        <v>1</v>
      </c>
      <c r="E8021" t="n">
        <v>30</v>
      </c>
      <c r="F8021" s="9" t="n">
        <v>229.5</v>
      </c>
    </row>
    <row r="8022">
      <c r="A8022" t="n">
        <v>562436</v>
      </c>
      <c r="B8022" s="12" t="n">
        <v>40759</v>
      </c>
      <c r="C8022" t="n">
        <v>17961</v>
      </c>
      <c r="D8022" t="n">
        <v>1</v>
      </c>
      <c r="E8022" t="n">
        <v>3</v>
      </c>
      <c r="F8022" s="9" t="n">
        <v>2.25</v>
      </c>
    </row>
    <row r="8023">
      <c r="A8023" t="n">
        <v>562437</v>
      </c>
      <c r="B8023" s="12" t="n">
        <v>40759</v>
      </c>
      <c r="C8023" t="n">
        <v>13047</v>
      </c>
      <c r="D8023" t="n">
        <v>26</v>
      </c>
      <c r="E8023" t="n">
        <v>309</v>
      </c>
      <c r="F8023" s="9" t="n">
        <v>447.93</v>
      </c>
    </row>
    <row r="8024">
      <c r="A8024" t="n">
        <v>562439</v>
      </c>
      <c r="B8024" s="12" t="n">
        <v>40759</v>
      </c>
      <c r="C8024" t="n">
        <v>12931</v>
      </c>
      <c r="D8024" t="n">
        <v>22</v>
      </c>
      <c r="E8024" t="n">
        <v>11848</v>
      </c>
      <c r="F8024" s="9" t="n">
        <v>18841.48</v>
      </c>
    </row>
    <row r="8025">
      <c r="A8025" t="n">
        <v>562440</v>
      </c>
      <c r="B8025" s="12" t="n">
        <v>40759</v>
      </c>
      <c r="C8025" t="n">
        <v>12931</v>
      </c>
      <c r="D8025" t="n">
        <v>1</v>
      </c>
      <c r="E8025" t="n">
        <v>48</v>
      </c>
      <c r="F8025" s="9" t="n">
        <v>204</v>
      </c>
    </row>
    <row r="8026">
      <c r="A8026" t="n">
        <v>562441</v>
      </c>
      <c r="B8026" s="12" t="n">
        <v>40759</v>
      </c>
      <c r="C8026" t="n">
        <v>14543</v>
      </c>
      <c r="D8026" t="n">
        <v>4</v>
      </c>
      <c r="E8026" t="n">
        <v>32</v>
      </c>
      <c r="F8026" s="9" t="n">
        <v>161.4</v>
      </c>
    </row>
    <row r="8027">
      <c r="A8027" t="n">
        <v>562442</v>
      </c>
      <c r="B8027" s="12" t="n">
        <v>40759</v>
      </c>
      <c r="C8027" t="n">
        <v>14397</v>
      </c>
      <c r="D8027" t="n">
        <v>4</v>
      </c>
      <c r="E8027" t="n">
        <v>64</v>
      </c>
      <c r="F8027" s="9" t="n">
        <v>98.16</v>
      </c>
    </row>
    <row r="8028">
      <c r="A8028" t="n">
        <v>562443</v>
      </c>
      <c r="B8028" s="12" t="n">
        <v>40759</v>
      </c>
      <c r="C8028" t="n">
        <v>17723</v>
      </c>
      <c r="D8028" t="n">
        <v>1</v>
      </c>
      <c r="E8028" t="n">
        <v>150</v>
      </c>
      <c r="F8028" s="9" t="n">
        <v>622.5</v>
      </c>
    </row>
    <row r="8029">
      <c r="A8029" t="n">
        <v>562444</v>
      </c>
      <c r="B8029" s="12" t="n">
        <v>40759</v>
      </c>
      <c r="C8029" t="n">
        <v>14713</v>
      </c>
      <c r="D8029" t="n">
        <v>54</v>
      </c>
      <c r="E8029" t="n">
        <v>267</v>
      </c>
      <c r="F8029" s="9" t="n">
        <v>372.24</v>
      </c>
    </row>
    <row r="8030">
      <c r="A8030" t="n">
        <v>562446</v>
      </c>
      <c r="B8030" s="12" t="n">
        <v>40759</v>
      </c>
      <c r="C8030" t="n">
        <v>13145</v>
      </c>
      <c r="D8030" t="n">
        <v>1</v>
      </c>
      <c r="E8030" t="n">
        <v>24</v>
      </c>
      <c r="F8030" s="9" t="n">
        <v>118.8</v>
      </c>
    </row>
    <row r="8031">
      <c r="A8031" t="n">
        <v>562447</v>
      </c>
      <c r="B8031" s="12" t="n">
        <v>40759</v>
      </c>
      <c r="C8031" t="n">
        <v>15251</v>
      </c>
      <c r="D8031" t="n">
        <v>6</v>
      </c>
      <c r="E8031" t="n">
        <v>112</v>
      </c>
      <c r="F8031" s="9" t="n">
        <v>492</v>
      </c>
    </row>
    <row r="8032">
      <c r="A8032" t="n">
        <v>562448</v>
      </c>
      <c r="B8032" s="12" t="n">
        <v>40759</v>
      </c>
      <c r="C8032" t="n">
        <v>17428</v>
      </c>
      <c r="D8032" t="n">
        <v>15</v>
      </c>
      <c r="E8032" t="n">
        <v>905</v>
      </c>
      <c r="F8032" s="9" t="n">
        <v>1327.55</v>
      </c>
    </row>
    <row r="8033">
      <c r="A8033" t="n">
        <v>562449</v>
      </c>
      <c r="B8033" s="12" t="n">
        <v>40759</v>
      </c>
      <c r="C8033" t="n">
        <v>14562</v>
      </c>
      <c r="D8033" t="n">
        <v>31</v>
      </c>
      <c r="E8033" t="n">
        <v>158</v>
      </c>
      <c r="F8033" s="9" t="n">
        <v>245.32</v>
      </c>
    </row>
    <row r="8034">
      <c r="A8034" t="n">
        <v>562451</v>
      </c>
      <c r="B8034" s="12" t="n">
        <v>40760</v>
      </c>
      <c r="C8034" t="n">
        <v>15110</v>
      </c>
      <c r="D8034" t="n">
        <v>10</v>
      </c>
      <c r="E8034" t="n">
        <v>52</v>
      </c>
      <c r="F8034" s="9" t="n">
        <v>206.9</v>
      </c>
    </row>
    <row r="8035">
      <c r="A8035" t="n">
        <v>562452</v>
      </c>
      <c r="B8035" s="12" t="n">
        <v>40760</v>
      </c>
      <c r="C8035" t="n">
        <v>16302</v>
      </c>
      <c r="D8035" t="n">
        <v>11</v>
      </c>
      <c r="E8035" t="n">
        <v>158</v>
      </c>
      <c r="F8035" s="9" t="n">
        <v>233.22</v>
      </c>
    </row>
    <row r="8036">
      <c r="A8036" t="n">
        <v>562453</v>
      </c>
      <c r="B8036" s="12" t="n">
        <v>40760</v>
      </c>
      <c r="C8036" t="n">
        <v>18097</v>
      </c>
      <c r="D8036" t="n">
        <v>10</v>
      </c>
      <c r="E8036" t="n">
        <v>110</v>
      </c>
      <c r="F8036" s="9" t="n">
        <v>209.34</v>
      </c>
    </row>
    <row r="8037">
      <c r="A8037" t="n">
        <v>562454</v>
      </c>
      <c r="B8037" s="12" t="n">
        <v>40760</v>
      </c>
      <c r="C8037" t="n">
        <v>15128</v>
      </c>
      <c r="D8037" t="n">
        <v>21</v>
      </c>
      <c r="E8037" t="n">
        <v>262</v>
      </c>
      <c r="F8037" s="9" t="n">
        <v>312.14</v>
      </c>
    </row>
    <row r="8038">
      <c r="A8038" t="n">
        <v>562455</v>
      </c>
      <c r="B8038" s="12" t="n">
        <v>40760</v>
      </c>
      <c r="C8038" t="n">
        <v>18097</v>
      </c>
      <c r="D8038" t="n">
        <v>17</v>
      </c>
      <c r="E8038" t="n">
        <v>210</v>
      </c>
      <c r="F8038" s="9" t="n">
        <v>320.3</v>
      </c>
    </row>
    <row r="8039">
      <c r="A8039" t="n">
        <v>562456</v>
      </c>
      <c r="B8039" s="12" t="n">
        <v>40760</v>
      </c>
      <c r="C8039" t="n">
        <v>15194</v>
      </c>
      <c r="D8039" t="n">
        <v>20</v>
      </c>
      <c r="E8039" t="n">
        <v>304</v>
      </c>
      <c r="F8039" s="9" t="n">
        <v>402.02</v>
      </c>
    </row>
    <row r="8040">
      <c r="A8040" t="n">
        <v>562457</v>
      </c>
      <c r="B8040" s="12" t="n">
        <v>40760</v>
      </c>
      <c r="C8040" t="n">
        <v>18079</v>
      </c>
      <c r="D8040" t="n">
        <v>40</v>
      </c>
      <c r="E8040" t="n">
        <v>1232</v>
      </c>
      <c r="F8040" s="9" t="n">
        <v>593.35</v>
      </c>
    </row>
    <row r="8041">
      <c r="A8041" t="n">
        <v>562458</v>
      </c>
      <c r="B8041" s="12" t="n">
        <v>40760</v>
      </c>
      <c r="C8041" t="n">
        <v>16029</v>
      </c>
      <c r="D8041" t="n">
        <v>1</v>
      </c>
      <c r="E8041" t="n">
        <v>384</v>
      </c>
      <c r="F8041" s="9" t="n">
        <v>480</v>
      </c>
    </row>
    <row r="8042">
      <c r="A8042" t="n">
        <v>562459</v>
      </c>
      <c r="B8042" s="12" t="n">
        <v>40760</v>
      </c>
      <c r="C8042" t="n">
        <v>16029</v>
      </c>
      <c r="D8042" t="n">
        <v>6</v>
      </c>
      <c r="E8042" t="n">
        <v>408</v>
      </c>
      <c r="F8042" s="9" t="n">
        <v>757.2</v>
      </c>
    </row>
    <row r="8043">
      <c r="A8043" t="n">
        <v>562460</v>
      </c>
      <c r="B8043" s="12" t="n">
        <v>40760</v>
      </c>
      <c r="C8043" t="n">
        <v>17841</v>
      </c>
      <c r="D8043" t="n">
        <v>44</v>
      </c>
      <c r="E8043" t="n">
        <v>163</v>
      </c>
      <c r="F8043" s="9" t="n">
        <v>240.73</v>
      </c>
    </row>
    <row r="8044">
      <c r="A8044" t="n">
        <v>562461</v>
      </c>
      <c r="B8044" s="12" t="n">
        <v>40760</v>
      </c>
      <c r="C8044" t="n">
        <v>16029</v>
      </c>
      <c r="D8044" t="n">
        <v>1</v>
      </c>
      <c r="E8044" t="n">
        <v>157</v>
      </c>
      <c r="F8044" s="9" t="n">
        <v>260.62</v>
      </c>
    </row>
    <row r="8045">
      <c r="A8045" t="n">
        <v>562462</v>
      </c>
      <c r="B8045" s="12" t="n">
        <v>40760</v>
      </c>
      <c r="C8045" t="n">
        <v>16029</v>
      </c>
      <c r="D8045" t="n">
        <v>5</v>
      </c>
      <c r="E8045" t="n">
        <v>214</v>
      </c>
      <c r="F8045" s="9" t="n">
        <v>520.1</v>
      </c>
    </row>
    <row r="8046">
      <c r="A8046" t="n">
        <v>562465</v>
      </c>
      <c r="B8046" s="12" t="n">
        <v>40760</v>
      </c>
      <c r="C8046" t="n">
        <v>13908</v>
      </c>
      <c r="D8046" t="n">
        <v>24</v>
      </c>
      <c r="E8046" t="n">
        <v>361</v>
      </c>
      <c r="F8046" s="9" t="n">
        <v>630.5</v>
      </c>
    </row>
    <row r="8047">
      <c r="A8047" t="n">
        <v>562466</v>
      </c>
      <c r="B8047" s="12" t="n">
        <v>40760</v>
      </c>
      <c r="C8047" t="n">
        <v>13435</v>
      </c>
      <c r="D8047" t="n">
        <v>9</v>
      </c>
      <c r="E8047" t="n">
        <v>200</v>
      </c>
      <c r="F8047" s="9" t="n">
        <v>251.26</v>
      </c>
    </row>
    <row r="8048">
      <c r="A8048" t="n">
        <v>562467</v>
      </c>
      <c r="B8048" s="12" t="n">
        <v>40760</v>
      </c>
      <c r="C8048" t="n">
        <v>13513</v>
      </c>
      <c r="D8048" t="n">
        <v>10</v>
      </c>
      <c r="E8048" t="n">
        <v>109</v>
      </c>
      <c r="F8048" s="9" t="n">
        <v>205.1</v>
      </c>
    </row>
    <row r="8049">
      <c r="A8049" t="n">
        <v>562468</v>
      </c>
      <c r="B8049" s="12" t="n">
        <v>40760</v>
      </c>
      <c r="C8049" t="n">
        <v>16928</v>
      </c>
      <c r="D8049" t="n">
        <v>10</v>
      </c>
      <c r="E8049" t="n">
        <v>88</v>
      </c>
      <c r="F8049" s="9" t="n">
        <v>110</v>
      </c>
    </row>
    <row r="8050">
      <c r="A8050" t="n">
        <v>562490</v>
      </c>
      <c r="B8050" s="12" t="n">
        <v>40760</v>
      </c>
      <c r="C8050" t="n">
        <v>14720</v>
      </c>
      <c r="D8050" t="n">
        <v>9</v>
      </c>
      <c r="E8050" t="n">
        <v>40</v>
      </c>
      <c r="F8050" s="9" t="n">
        <v>155.8</v>
      </c>
    </row>
    <row r="8051">
      <c r="A8051" t="n">
        <v>562516</v>
      </c>
      <c r="B8051" s="12" t="n">
        <v>40760</v>
      </c>
      <c r="C8051" t="n">
        <v>15129</v>
      </c>
      <c r="D8051" t="n">
        <v>9</v>
      </c>
      <c r="E8051" t="n">
        <v>134</v>
      </c>
      <c r="F8051" s="9" t="n">
        <v>390</v>
      </c>
    </row>
    <row r="8052">
      <c r="A8052" t="n">
        <v>562517</v>
      </c>
      <c r="B8052" s="12" t="n">
        <v>40760</v>
      </c>
      <c r="C8052" t="n">
        <v>15719</v>
      </c>
      <c r="D8052" t="n">
        <v>91</v>
      </c>
      <c r="E8052" t="n">
        <v>204</v>
      </c>
      <c r="F8052" s="9" t="n">
        <v>342.53</v>
      </c>
    </row>
    <row r="8053">
      <c r="A8053" t="n">
        <v>562518</v>
      </c>
      <c r="B8053" s="12" t="n">
        <v>40760</v>
      </c>
      <c r="C8053" t="n">
        <v>16818</v>
      </c>
      <c r="D8053" t="n">
        <v>13</v>
      </c>
      <c r="E8053" t="n">
        <v>153</v>
      </c>
      <c r="F8053" s="9" t="n">
        <v>272.56</v>
      </c>
    </row>
    <row r="8054">
      <c r="A8054" t="n">
        <v>562519</v>
      </c>
      <c r="B8054" s="12" t="n">
        <v>40760</v>
      </c>
      <c r="C8054" t="n">
        <v>16764</v>
      </c>
      <c r="D8054" t="n">
        <v>34</v>
      </c>
      <c r="E8054" t="n">
        <v>82</v>
      </c>
      <c r="F8054" s="9" t="n">
        <v>172.42</v>
      </c>
    </row>
    <row r="8055">
      <c r="A8055" t="n">
        <v>562521</v>
      </c>
      <c r="B8055" s="12" t="n">
        <v>40760</v>
      </c>
      <c r="C8055" t="n">
        <v>17457</v>
      </c>
      <c r="D8055" t="n">
        <v>8</v>
      </c>
      <c r="E8055" t="n">
        <v>154</v>
      </c>
      <c r="F8055" s="9" t="n">
        <v>340.06</v>
      </c>
    </row>
    <row r="8056">
      <c r="A8056" t="n">
        <v>562523</v>
      </c>
      <c r="B8056" s="12" t="n">
        <v>40760</v>
      </c>
      <c r="C8056" t="n">
        <v>16174</v>
      </c>
      <c r="D8056" t="n">
        <v>3</v>
      </c>
      <c r="E8056" t="n">
        <v>260</v>
      </c>
      <c r="F8056" s="9" t="n">
        <v>304.2</v>
      </c>
    </row>
    <row r="8057">
      <c r="A8057" t="n">
        <v>562524</v>
      </c>
      <c r="B8057" s="12" t="n">
        <v>40760</v>
      </c>
      <c r="C8057" t="n">
        <v>15201</v>
      </c>
      <c r="D8057" t="n">
        <v>12</v>
      </c>
      <c r="E8057" t="n">
        <v>225</v>
      </c>
      <c r="F8057" s="9" t="n">
        <v>301.41</v>
      </c>
    </row>
    <row r="8058">
      <c r="A8058" t="n">
        <v>562525</v>
      </c>
      <c r="B8058" s="12" t="n">
        <v>40760</v>
      </c>
      <c r="C8058" t="n">
        <v>18282</v>
      </c>
      <c r="D8058" t="n">
        <v>7</v>
      </c>
      <c r="E8058" t="n">
        <v>75</v>
      </c>
      <c r="F8058" s="9" t="n">
        <v>100.21</v>
      </c>
    </row>
    <row r="8059">
      <c r="A8059" t="n">
        <v>562526</v>
      </c>
      <c r="B8059" s="12" t="n">
        <v>40760</v>
      </c>
      <c r="C8059" t="n">
        <v>16880</v>
      </c>
      <c r="D8059" t="n">
        <v>18</v>
      </c>
      <c r="E8059" t="n">
        <v>69</v>
      </c>
      <c r="F8059" s="9" t="n">
        <v>158.41</v>
      </c>
    </row>
    <row r="8060">
      <c r="A8060" t="n">
        <v>562529</v>
      </c>
      <c r="B8060" s="12" t="n">
        <v>40760</v>
      </c>
      <c r="C8060" t="n">
        <v>15201</v>
      </c>
      <c r="D8060" t="n">
        <v>2</v>
      </c>
      <c r="E8060" t="n">
        <v>30</v>
      </c>
      <c r="F8060" s="9" t="n">
        <v>29.58</v>
      </c>
    </row>
    <row r="8061">
      <c r="A8061" t="n">
        <v>562531</v>
      </c>
      <c r="B8061" s="12" t="n">
        <v>40760</v>
      </c>
      <c r="C8061" t="n">
        <v>13984</v>
      </c>
      <c r="D8061" t="n">
        <v>2</v>
      </c>
      <c r="E8061" t="n">
        <v>58</v>
      </c>
      <c r="F8061" s="9" t="n">
        <v>102.1</v>
      </c>
    </row>
    <row r="8062">
      <c r="A8062" t="n">
        <v>562532</v>
      </c>
      <c r="B8062" s="12" t="n">
        <v>40760</v>
      </c>
      <c r="C8062" t="n">
        <v>14083</v>
      </c>
      <c r="D8062" t="n">
        <v>1</v>
      </c>
      <c r="E8062" t="n">
        <v>3</v>
      </c>
      <c r="F8062" s="9" t="n">
        <v>17.85</v>
      </c>
    </row>
    <row r="8063">
      <c r="A8063" t="n">
        <v>562533</v>
      </c>
      <c r="B8063" s="12" t="n">
        <v>40760</v>
      </c>
      <c r="C8063" t="n">
        <v>17676</v>
      </c>
      <c r="D8063" t="n">
        <v>1</v>
      </c>
      <c r="E8063" t="n">
        <v>10</v>
      </c>
      <c r="F8063" s="9" t="n">
        <v>16.5</v>
      </c>
    </row>
    <row r="8064">
      <c r="A8064" t="n">
        <v>562534</v>
      </c>
      <c r="B8064" s="12" t="n">
        <v>40760</v>
      </c>
      <c r="C8064" t="n">
        <v>14031</v>
      </c>
      <c r="D8064" t="n">
        <v>20</v>
      </c>
      <c r="E8064" t="n">
        <v>388</v>
      </c>
      <c r="F8064" s="9" t="n">
        <v>809.11</v>
      </c>
    </row>
    <row r="8065">
      <c r="A8065" t="n">
        <v>562535</v>
      </c>
      <c r="B8065" s="12" t="n">
        <v>40760</v>
      </c>
      <c r="C8065" t="n">
        <v>13200</v>
      </c>
      <c r="D8065" t="n">
        <v>14</v>
      </c>
      <c r="E8065" t="n">
        <v>249</v>
      </c>
      <c r="F8065" s="9" t="n">
        <v>319.32</v>
      </c>
    </row>
    <row r="8066">
      <c r="A8066" t="n">
        <v>562538</v>
      </c>
      <c r="B8066" s="12" t="n">
        <v>40760</v>
      </c>
      <c r="C8066" t="n">
        <v>15505</v>
      </c>
      <c r="D8066" t="n">
        <v>7</v>
      </c>
      <c r="E8066" t="n">
        <v>110</v>
      </c>
      <c r="F8066" s="9" t="n">
        <v>502.02</v>
      </c>
    </row>
    <row r="8067">
      <c r="A8067" t="n">
        <v>562539</v>
      </c>
      <c r="B8067" s="12" t="n">
        <v>40760</v>
      </c>
      <c r="C8067" t="n">
        <v>17220</v>
      </c>
      <c r="D8067" t="n">
        <v>59</v>
      </c>
      <c r="E8067" t="n">
        <v>191</v>
      </c>
      <c r="F8067" s="9" t="n">
        <v>331.57</v>
      </c>
    </row>
    <row r="8068">
      <c r="A8068" t="n">
        <v>562540</v>
      </c>
      <c r="B8068" s="12" t="n">
        <v>40760</v>
      </c>
      <c r="C8068" t="n">
        <v>17400</v>
      </c>
      <c r="D8068" t="n">
        <v>98</v>
      </c>
      <c r="E8068" t="n">
        <v>487</v>
      </c>
      <c r="F8068" s="9" t="n">
        <v>791.22</v>
      </c>
    </row>
    <row r="8069">
      <c r="A8069" t="n">
        <v>562541</v>
      </c>
      <c r="B8069" s="12" t="n">
        <v>40760</v>
      </c>
      <c r="C8069" t="n">
        <v>18102</v>
      </c>
      <c r="D8069" t="n">
        <v>6</v>
      </c>
      <c r="E8069" t="n">
        <v>288</v>
      </c>
      <c r="F8069" s="9" t="n">
        <v>985.92</v>
      </c>
    </row>
    <row r="8070">
      <c r="A8070" t="n">
        <v>562542</v>
      </c>
      <c r="B8070" s="12" t="n">
        <v>40760</v>
      </c>
      <c r="C8070" t="n">
        <v>17377</v>
      </c>
      <c r="D8070" t="n">
        <v>42</v>
      </c>
      <c r="E8070" t="n">
        <v>356</v>
      </c>
      <c r="F8070" s="9" t="n">
        <v>309.65</v>
      </c>
    </row>
    <row r="8071">
      <c r="A8071" t="n">
        <v>562543</v>
      </c>
      <c r="B8071" s="12" t="n">
        <v>40760</v>
      </c>
      <c r="C8071" t="n">
        <v>13552</v>
      </c>
      <c r="D8071" t="n">
        <v>14</v>
      </c>
      <c r="E8071" t="n">
        <v>216</v>
      </c>
      <c r="F8071" s="9" t="n">
        <v>463.9</v>
      </c>
    </row>
    <row r="8072">
      <c r="A8072" t="n">
        <v>562545</v>
      </c>
      <c r="B8072" s="12" t="n">
        <v>40760</v>
      </c>
      <c r="C8072" t="n">
        <v>12971</v>
      </c>
      <c r="D8072" t="n">
        <v>2</v>
      </c>
      <c r="E8072" t="n">
        <v>196</v>
      </c>
      <c r="F8072" s="9" t="n">
        <v>137.76</v>
      </c>
    </row>
    <row r="8073">
      <c r="A8073" t="n">
        <v>562549</v>
      </c>
      <c r="B8073" s="12" t="n">
        <v>40760</v>
      </c>
      <c r="C8073" t="n">
        <v>17092</v>
      </c>
      <c r="D8073" t="n">
        <v>40</v>
      </c>
      <c r="E8073" t="n">
        <v>281</v>
      </c>
      <c r="F8073" s="9" t="n">
        <v>494.42</v>
      </c>
    </row>
    <row r="8074">
      <c r="A8074" t="n">
        <v>562550</v>
      </c>
      <c r="B8074" s="12" t="n">
        <v>40760</v>
      </c>
      <c r="C8074" t="n">
        <v>13082</v>
      </c>
      <c r="D8074" t="n">
        <v>4</v>
      </c>
      <c r="E8074" t="n">
        <v>24</v>
      </c>
      <c r="F8074" s="9" t="n">
        <v>90</v>
      </c>
    </row>
    <row r="8075">
      <c r="A8075" t="n">
        <v>562551</v>
      </c>
      <c r="B8075" s="12" t="n">
        <v>40760</v>
      </c>
      <c r="C8075" t="n">
        <v>17231</v>
      </c>
      <c r="D8075" t="n">
        <v>45</v>
      </c>
      <c r="E8075" t="n">
        <v>129</v>
      </c>
      <c r="F8075" s="9" t="n">
        <v>201.07</v>
      </c>
    </row>
    <row r="8076">
      <c r="A8076" t="n">
        <v>562552</v>
      </c>
      <c r="B8076" s="12" t="n">
        <v>40760</v>
      </c>
      <c r="C8076" t="n">
        <v>12748</v>
      </c>
      <c r="D8076" t="n">
        <v>1</v>
      </c>
      <c r="E8076" t="n">
        <v>6</v>
      </c>
      <c r="F8076" s="9" t="n">
        <v>9.9</v>
      </c>
    </row>
    <row r="8077">
      <c r="A8077" t="n">
        <v>562555</v>
      </c>
      <c r="B8077" s="12" t="n">
        <v>40760</v>
      </c>
      <c r="C8077" t="n">
        <v>15671</v>
      </c>
      <c r="D8077" t="n">
        <v>6</v>
      </c>
      <c r="E8077" t="n">
        <v>240</v>
      </c>
      <c r="F8077" s="9" t="n">
        <v>301.36</v>
      </c>
    </row>
    <row r="8078">
      <c r="A8078" t="n">
        <v>562558</v>
      </c>
      <c r="B8078" s="12" t="n">
        <v>40760</v>
      </c>
      <c r="C8078" t="n">
        <v>13451</v>
      </c>
      <c r="D8078" t="n">
        <v>117</v>
      </c>
      <c r="E8078" t="n">
        <v>648</v>
      </c>
      <c r="F8078" s="9" t="n">
        <v>796.02</v>
      </c>
    </row>
    <row r="8079">
      <c r="A8079" t="n">
        <v>562562</v>
      </c>
      <c r="B8079" s="12" t="n">
        <v>40760</v>
      </c>
      <c r="C8079" t="n">
        <v>16271</v>
      </c>
      <c r="D8079" t="n">
        <v>16</v>
      </c>
      <c r="E8079" t="n">
        <v>201</v>
      </c>
      <c r="F8079" s="9" t="n">
        <v>299.42</v>
      </c>
    </row>
    <row r="8080">
      <c r="A8080" t="n">
        <v>562563</v>
      </c>
      <c r="B8080" s="12" t="n">
        <v>40762</v>
      </c>
      <c r="C8080" t="n">
        <v>13450</v>
      </c>
      <c r="D8080" t="n">
        <v>8</v>
      </c>
      <c r="E8080" t="n">
        <v>268</v>
      </c>
      <c r="F8080" s="9" t="n">
        <v>302.28</v>
      </c>
    </row>
    <row r="8081">
      <c r="A8081" t="n">
        <v>562564</v>
      </c>
      <c r="B8081" s="12" t="n">
        <v>40762</v>
      </c>
      <c r="C8081" t="n">
        <v>15058</v>
      </c>
      <c r="D8081" t="n">
        <v>17</v>
      </c>
      <c r="E8081" t="n">
        <v>133</v>
      </c>
      <c r="F8081" s="9" t="n">
        <v>234.35</v>
      </c>
    </row>
    <row r="8082">
      <c r="A8082" t="n">
        <v>562565</v>
      </c>
      <c r="B8082" s="12" t="n">
        <v>40762</v>
      </c>
      <c r="C8082" t="n">
        <v>16206</v>
      </c>
      <c r="D8082" t="n">
        <v>14</v>
      </c>
      <c r="E8082" t="n">
        <v>50</v>
      </c>
      <c r="F8082" s="9" t="n">
        <v>121.11</v>
      </c>
    </row>
    <row r="8083">
      <c r="A8083" t="n">
        <v>562566</v>
      </c>
      <c r="B8083" s="12" t="n">
        <v>40762</v>
      </c>
      <c r="C8083" t="n">
        <v>16954</v>
      </c>
      <c r="D8083" t="n">
        <v>8</v>
      </c>
      <c r="E8083" t="n">
        <v>154</v>
      </c>
      <c r="F8083" s="9" t="n">
        <v>303.9</v>
      </c>
    </row>
    <row r="8084">
      <c r="A8084" t="n">
        <v>562567</v>
      </c>
      <c r="B8084" s="12" t="n">
        <v>40762</v>
      </c>
      <c r="C8084" t="n">
        <v>12877</v>
      </c>
      <c r="D8084" t="n">
        <v>13</v>
      </c>
      <c r="E8084" t="n">
        <v>140</v>
      </c>
      <c r="F8084" s="9" t="n">
        <v>100.4</v>
      </c>
    </row>
    <row r="8085">
      <c r="A8085" t="n">
        <v>562569</v>
      </c>
      <c r="B8085" s="12" t="n">
        <v>40762</v>
      </c>
      <c r="C8085" t="n">
        <v>17323</v>
      </c>
      <c r="D8085" t="n">
        <v>20</v>
      </c>
      <c r="E8085" t="n">
        <v>85</v>
      </c>
      <c r="F8085" s="9" t="n">
        <v>104.51</v>
      </c>
    </row>
    <row r="8086">
      <c r="A8086" t="n">
        <v>562570</v>
      </c>
      <c r="B8086" s="12" t="n">
        <v>40762</v>
      </c>
      <c r="C8086" t="n">
        <v>14079</v>
      </c>
      <c r="D8086" t="n">
        <v>12</v>
      </c>
      <c r="E8086" t="n">
        <v>301</v>
      </c>
      <c r="F8086" s="9" t="n">
        <v>375.1</v>
      </c>
    </row>
    <row r="8087">
      <c r="A8087" t="n">
        <v>562571</v>
      </c>
      <c r="B8087" s="12" t="n">
        <v>40762</v>
      </c>
      <c r="C8087" t="n">
        <v>13782</v>
      </c>
      <c r="D8087" t="n">
        <v>15</v>
      </c>
      <c r="E8087" t="n">
        <v>28</v>
      </c>
      <c r="F8087" s="9" t="n">
        <v>123.49</v>
      </c>
    </row>
    <row r="8088">
      <c r="A8088" t="n">
        <v>562572</v>
      </c>
      <c r="B8088" s="12" t="n">
        <v>40762</v>
      </c>
      <c r="C8088" t="n">
        <v>17298</v>
      </c>
      <c r="D8088" t="n">
        <v>4</v>
      </c>
      <c r="E8088" t="n">
        <v>132</v>
      </c>
      <c r="F8088" s="9" t="n">
        <v>107.64</v>
      </c>
    </row>
    <row r="8089">
      <c r="A8089" t="n">
        <v>562573</v>
      </c>
      <c r="B8089" s="12" t="n">
        <v>40762</v>
      </c>
      <c r="C8089" t="n">
        <v>13248</v>
      </c>
      <c r="D8089" t="n">
        <v>5</v>
      </c>
      <c r="E8089" t="n">
        <v>54</v>
      </c>
      <c r="F8089" s="9" t="n">
        <v>78.20999999999999</v>
      </c>
    </row>
    <row r="8090">
      <c r="A8090" t="n">
        <v>562574</v>
      </c>
      <c r="B8090" s="12" t="n">
        <v>40762</v>
      </c>
      <c r="C8090" t="n">
        <v>14903</v>
      </c>
      <c r="D8090" t="n">
        <v>85</v>
      </c>
      <c r="E8090" t="n">
        <v>408</v>
      </c>
      <c r="F8090" s="9" t="n">
        <v>601.6900000000001</v>
      </c>
    </row>
    <row r="8091">
      <c r="A8091" t="n">
        <v>562575</v>
      </c>
      <c r="B8091" s="12" t="n">
        <v>40762</v>
      </c>
      <c r="C8091" t="n">
        <v>15411</v>
      </c>
      <c r="D8091" t="n">
        <v>12</v>
      </c>
      <c r="E8091" t="n">
        <v>107</v>
      </c>
      <c r="F8091" s="9" t="n">
        <v>225.81</v>
      </c>
    </row>
    <row r="8092">
      <c r="A8092" t="n">
        <v>562576</v>
      </c>
      <c r="B8092" s="12" t="n">
        <v>40762</v>
      </c>
      <c r="C8092" t="n">
        <v>15518</v>
      </c>
      <c r="D8092" t="n">
        <v>30</v>
      </c>
      <c r="E8092" t="n">
        <v>145</v>
      </c>
      <c r="F8092" s="9" t="n">
        <v>228.58</v>
      </c>
    </row>
    <row r="8093">
      <c r="A8093" t="n">
        <v>562578</v>
      </c>
      <c r="B8093" s="12" t="n">
        <v>40762</v>
      </c>
      <c r="C8093" t="n">
        <v>14331</v>
      </c>
      <c r="D8093" t="n">
        <v>4</v>
      </c>
      <c r="E8093" t="n">
        <v>16</v>
      </c>
      <c r="F8093" s="9" t="n">
        <v>79</v>
      </c>
    </row>
    <row r="8094">
      <c r="A8094" t="n">
        <v>562579</v>
      </c>
      <c r="B8094" s="12" t="n">
        <v>40762</v>
      </c>
      <c r="C8094" t="n">
        <v>16950</v>
      </c>
      <c r="D8094" t="n">
        <v>24</v>
      </c>
      <c r="E8094" t="n">
        <v>305</v>
      </c>
      <c r="F8094" s="9" t="n">
        <v>606.41</v>
      </c>
    </row>
    <row r="8095">
      <c r="A8095" t="n">
        <v>562580</v>
      </c>
      <c r="B8095" s="12" t="n">
        <v>40762</v>
      </c>
      <c r="C8095" t="n">
        <v>14024</v>
      </c>
      <c r="D8095" t="n">
        <v>13</v>
      </c>
      <c r="E8095" t="n">
        <v>99</v>
      </c>
      <c r="F8095" s="9" t="n">
        <v>262.45</v>
      </c>
    </row>
    <row r="8096">
      <c r="A8096" t="n">
        <v>562581</v>
      </c>
      <c r="B8096" s="12" t="n">
        <v>40762</v>
      </c>
      <c r="C8096" t="n">
        <v>15860</v>
      </c>
      <c r="D8096" t="n">
        <v>12</v>
      </c>
      <c r="E8096" t="n">
        <v>59</v>
      </c>
      <c r="F8096" s="9" t="n">
        <v>113.79</v>
      </c>
    </row>
    <row r="8097">
      <c r="A8097" t="n">
        <v>562583</v>
      </c>
      <c r="B8097" s="12" t="n">
        <v>40762</v>
      </c>
      <c r="C8097" t="n">
        <v>15831</v>
      </c>
      <c r="D8097" t="n">
        <v>6</v>
      </c>
      <c r="E8097" t="n">
        <v>379</v>
      </c>
      <c r="F8097" s="9" t="n">
        <v>141.17</v>
      </c>
    </row>
    <row r="8098">
      <c r="A8098" t="n">
        <v>562584</v>
      </c>
      <c r="B8098" s="12" t="n">
        <v>40762</v>
      </c>
      <c r="C8098" t="n">
        <v>13752</v>
      </c>
      <c r="D8098" t="n">
        <v>10</v>
      </c>
      <c r="E8098" t="n">
        <v>81</v>
      </c>
      <c r="F8098" s="9" t="n">
        <v>193.25</v>
      </c>
    </row>
    <row r="8099">
      <c r="A8099" t="n">
        <v>562585</v>
      </c>
      <c r="B8099" s="12" t="n">
        <v>40762</v>
      </c>
      <c r="C8099" t="n">
        <v>14053</v>
      </c>
      <c r="D8099" t="n">
        <v>1</v>
      </c>
      <c r="E8099" t="n">
        <v>100</v>
      </c>
      <c r="F8099" s="9" t="n">
        <v>106</v>
      </c>
    </row>
    <row r="8100">
      <c r="A8100" t="n">
        <v>562586</v>
      </c>
      <c r="B8100" s="12" t="n">
        <v>40762</v>
      </c>
      <c r="C8100" t="n">
        <v>16066</v>
      </c>
      <c r="D8100" t="n">
        <v>6</v>
      </c>
      <c r="E8100" t="n">
        <v>186</v>
      </c>
      <c r="F8100" s="9" t="n">
        <v>316.38</v>
      </c>
    </row>
    <row r="8101">
      <c r="A8101" t="n">
        <v>562587</v>
      </c>
      <c r="B8101" s="12" t="n">
        <v>40762</v>
      </c>
      <c r="C8101" t="n">
        <v>15640</v>
      </c>
      <c r="D8101" t="n">
        <v>55</v>
      </c>
      <c r="E8101" t="n">
        <v>843</v>
      </c>
      <c r="F8101" s="9" t="n">
        <v>1434.71</v>
      </c>
    </row>
    <row r="8102">
      <c r="A8102" t="n">
        <v>562589</v>
      </c>
      <c r="B8102" s="12" t="n">
        <v>40762</v>
      </c>
      <c r="C8102" t="n">
        <v>15198</v>
      </c>
      <c r="D8102" t="n">
        <v>5</v>
      </c>
      <c r="E8102" t="n">
        <v>64</v>
      </c>
      <c r="F8102" s="9" t="n">
        <v>107.64</v>
      </c>
    </row>
    <row r="8103">
      <c r="A8103" t="n">
        <v>562590</v>
      </c>
      <c r="B8103" s="12" t="n">
        <v>40762</v>
      </c>
      <c r="C8103" t="n">
        <v>12748</v>
      </c>
      <c r="D8103" t="n">
        <v>2</v>
      </c>
      <c r="E8103" t="n">
        <v>72</v>
      </c>
      <c r="F8103" s="9" t="n">
        <v>53.52</v>
      </c>
    </row>
    <row r="8104">
      <c r="A8104" t="n">
        <v>562591</v>
      </c>
      <c r="B8104" s="12" t="n">
        <v>40762</v>
      </c>
      <c r="C8104" t="n">
        <v>12748</v>
      </c>
      <c r="D8104" t="n">
        <v>2</v>
      </c>
      <c r="E8104" t="n">
        <v>48</v>
      </c>
      <c r="F8104" s="9" t="n">
        <v>46.56</v>
      </c>
    </row>
    <row r="8105">
      <c r="A8105" t="n">
        <v>562592</v>
      </c>
      <c r="B8105" s="12" t="n">
        <v>40762</v>
      </c>
      <c r="C8105" t="n">
        <v>13418</v>
      </c>
      <c r="D8105" t="n">
        <v>15</v>
      </c>
      <c r="E8105" t="n">
        <v>298</v>
      </c>
      <c r="F8105" s="9" t="n">
        <v>263.19</v>
      </c>
    </row>
    <row r="8106">
      <c r="A8106" t="n">
        <v>562593</v>
      </c>
      <c r="B8106" s="12" t="n">
        <v>40762</v>
      </c>
      <c r="C8106" t="n">
        <v>16549</v>
      </c>
      <c r="D8106" t="n">
        <v>109</v>
      </c>
      <c r="E8106" t="n">
        <v>457</v>
      </c>
      <c r="F8106" s="9" t="n">
        <v>660.87</v>
      </c>
    </row>
    <row r="8107">
      <c r="A8107" t="n">
        <v>562595</v>
      </c>
      <c r="B8107" s="12" t="n">
        <v>40762</v>
      </c>
      <c r="C8107" t="n">
        <v>17602</v>
      </c>
      <c r="D8107" t="n">
        <v>8</v>
      </c>
      <c r="E8107" t="n">
        <v>102</v>
      </c>
      <c r="F8107" s="9" t="n">
        <v>142.5</v>
      </c>
    </row>
    <row r="8108">
      <c r="A8108" t="n">
        <v>562596</v>
      </c>
      <c r="B8108" s="12" t="n">
        <v>40763</v>
      </c>
      <c r="C8108" t="n">
        <v>16145</v>
      </c>
      <c r="D8108" t="n">
        <v>19</v>
      </c>
      <c r="E8108" t="n">
        <v>292</v>
      </c>
      <c r="F8108" s="9" t="n">
        <v>325.51</v>
      </c>
    </row>
    <row r="8109">
      <c r="A8109" t="n">
        <v>562598</v>
      </c>
      <c r="B8109" s="12" t="n">
        <v>40763</v>
      </c>
      <c r="C8109" t="n">
        <v>15152</v>
      </c>
      <c r="D8109" t="n">
        <v>17</v>
      </c>
      <c r="E8109" t="n">
        <v>178</v>
      </c>
      <c r="F8109" s="9" t="n">
        <v>309.06</v>
      </c>
    </row>
    <row r="8110">
      <c r="A8110" t="n">
        <v>562599</v>
      </c>
      <c r="B8110" s="12" t="n">
        <v>40763</v>
      </c>
      <c r="C8110" t="n">
        <v>13013</v>
      </c>
      <c r="D8110" t="n">
        <v>10</v>
      </c>
      <c r="E8110" t="n">
        <v>83</v>
      </c>
      <c r="F8110" s="9" t="n">
        <v>194.51</v>
      </c>
    </row>
    <row r="8111">
      <c r="A8111" t="n">
        <v>562603</v>
      </c>
      <c r="B8111" s="12" t="n">
        <v>40763</v>
      </c>
      <c r="C8111" t="n">
        <v>17870</v>
      </c>
      <c r="D8111" t="n">
        <v>10</v>
      </c>
      <c r="E8111" t="n">
        <v>123</v>
      </c>
      <c r="F8111" s="9" t="n">
        <v>106.91</v>
      </c>
    </row>
    <row r="8112">
      <c r="A8112" t="n">
        <v>562604</v>
      </c>
      <c r="B8112" s="12" t="n">
        <v>40763</v>
      </c>
      <c r="C8112" t="n">
        <v>17611</v>
      </c>
      <c r="D8112" t="n">
        <v>19</v>
      </c>
      <c r="E8112" t="n">
        <v>270</v>
      </c>
      <c r="F8112" s="9" t="n">
        <v>301.6</v>
      </c>
    </row>
    <row r="8113">
      <c r="A8113" t="n">
        <v>562606</v>
      </c>
      <c r="B8113" s="12" t="n">
        <v>40763</v>
      </c>
      <c r="C8113" t="n">
        <v>13552</v>
      </c>
      <c r="D8113" t="n">
        <v>1</v>
      </c>
      <c r="E8113" t="n">
        <v>24</v>
      </c>
      <c r="F8113" s="9" t="n">
        <v>19.92</v>
      </c>
    </row>
    <row r="8114">
      <c r="A8114" t="n">
        <v>562607</v>
      </c>
      <c r="B8114" s="12" t="n">
        <v>40763</v>
      </c>
      <c r="C8114" t="n">
        <v>12885</v>
      </c>
      <c r="D8114" t="n">
        <v>39</v>
      </c>
      <c r="E8114" t="n">
        <v>346</v>
      </c>
      <c r="F8114" s="9" t="n">
        <v>645.35</v>
      </c>
    </row>
    <row r="8115">
      <c r="A8115" t="n">
        <v>562608</v>
      </c>
      <c r="B8115" s="12" t="n">
        <v>40763</v>
      </c>
      <c r="C8115" t="n">
        <v>15502</v>
      </c>
      <c r="D8115" t="n">
        <v>89</v>
      </c>
      <c r="E8115" t="n">
        <v>1905</v>
      </c>
      <c r="F8115" s="9" t="n">
        <v>3315.07</v>
      </c>
    </row>
    <row r="8116">
      <c r="A8116" t="n">
        <v>562609</v>
      </c>
      <c r="B8116" s="12" t="n">
        <v>40763</v>
      </c>
      <c r="C8116" t="n">
        <v>17331</v>
      </c>
      <c r="D8116" t="n">
        <v>1</v>
      </c>
      <c r="E8116" t="n">
        <v>16</v>
      </c>
      <c r="F8116" s="9" t="n">
        <v>175.2</v>
      </c>
    </row>
    <row r="8117">
      <c r="A8117" t="n">
        <v>562610</v>
      </c>
      <c r="B8117" s="12" t="n">
        <v>40763</v>
      </c>
      <c r="C8117" t="n">
        <v>16333</v>
      </c>
      <c r="D8117" t="n">
        <v>2</v>
      </c>
      <c r="E8117" t="n">
        <v>1132</v>
      </c>
      <c r="F8117" s="9" t="n">
        <v>1282</v>
      </c>
    </row>
    <row r="8118">
      <c r="A8118" t="n">
        <v>562611</v>
      </c>
      <c r="B8118" s="12" t="n">
        <v>40763</v>
      </c>
      <c r="C8118" t="n">
        <v>17716</v>
      </c>
      <c r="D8118" t="n">
        <v>41</v>
      </c>
      <c r="E8118" t="n">
        <v>492</v>
      </c>
      <c r="F8118" s="9" t="n">
        <v>809.8200000000001</v>
      </c>
    </row>
    <row r="8119">
      <c r="A8119" t="n">
        <v>562612</v>
      </c>
      <c r="B8119" s="12" t="n">
        <v>40763</v>
      </c>
      <c r="C8119" t="n">
        <v>16637</v>
      </c>
      <c r="D8119" t="n">
        <v>16</v>
      </c>
      <c r="E8119" t="n">
        <v>211</v>
      </c>
      <c r="F8119" s="9" t="n">
        <v>226.93</v>
      </c>
    </row>
    <row r="8120">
      <c r="A8120" t="n">
        <v>562614</v>
      </c>
      <c r="B8120" s="12" t="n">
        <v>40763</v>
      </c>
      <c r="C8120" t="n">
        <v>17961</v>
      </c>
      <c r="D8120" t="n">
        <v>5</v>
      </c>
      <c r="E8120" t="n">
        <v>13</v>
      </c>
      <c r="F8120" s="9" t="n">
        <v>24.88</v>
      </c>
    </row>
    <row r="8121">
      <c r="A8121" t="n">
        <v>562615</v>
      </c>
      <c r="B8121" s="12" t="n">
        <v>40763</v>
      </c>
      <c r="C8121" t="n">
        <v>16458</v>
      </c>
      <c r="D8121" t="n">
        <v>19</v>
      </c>
      <c r="E8121" t="n">
        <v>202</v>
      </c>
      <c r="F8121" s="9" t="n">
        <v>254.8</v>
      </c>
    </row>
    <row r="8122">
      <c r="A8122" t="n">
        <v>562616</v>
      </c>
      <c r="B8122" s="12" t="n">
        <v>40763</v>
      </c>
      <c r="C8122" t="n">
        <v>14748</v>
      </c>
      <c r="D8122" t="n">
        <v>24</v>
      </c>
      <c r="E8122" t="n">
        <v>452</v>
      </c>
      <c r="F8122" s="9" t="n">
        <v>347.64</v>
      </c>
    </row>
    <row r="8123">
      <c r="A8123" t="n">
        <v>562619</v>
      </c>
      <c r="B8123" s="12" t="n">
        <v>40763</v>
      </c>
      <c r="C8123" t="n">
        <v>15311</v>
      </c>
      <c r="D8123" t="n">
        <v>28</v>
      </c>
      <c r="E8123" t="n">
        <v>108</v>
      </c>
      <c r="F8123" s="9" t="n">
        <v>158.47</v>
      </c>
    </row>
    <row r="8124">
      <c r="A8124" t="n">
        <v>562621</v>
      </c>
      <c r="B8124" s="12" t="n">
        <v>40763</v>
      </c>
      <c r="C8124" t="n">
        <v>14415</v>
      </c>
      <c r="D8124" t="n">
        <v>21</v>
      </c>
      <c r="E8124" t="n">
        <v>194</v>
      </c>
      <c r="F8124" s="9" t="n">
        <v>364.26</v>
      </c>
    </row>
    <row r="8125">
      <c r="A8125" t="n">
        <v>562649</v>
      </c>
      <c r="B8125" s="12" t="n">
        <v>40763</v>
      </c>
      <c r="C8125" t="n">
        <v>14606</v>
      </c>
      <c r="D8125" t="n">
        <v>36</v>
      </c>
      <c r="E8125" t="n">
        <v>51</v>
      </c>
      <c r="F8125" s="9" t="n">
        <v>211.85</v>
      </c>
    </row>
    <row r="8126">
      <c r="A8126" t="n">
        <v>562652</v>
      </c>
      <c r="B8126" s="12" t="n">
        <v>40763</v>
      </c>
      <c r="C8126" t="n">
        <v>14844</v>
      </c>
      <c r="D8126" t="n">
        <v>21</v>
      </c>
      <c r="E8126" t="n">
        <v>365</v>
      </c>
      <c r="F8126" s="9" t="n">
        <v>714.33</v>
      </c>
    </row>
    <row r="8127">
      <c r="A8127" t="n">
        <v>562680</v>
      </c>
      <c r="B8127" s="12" t="n">
        <v>40763</v>
      </c>
      <c r="C8127" t="n">
        <v>17954</v>
      </c>
      <c r="D8127" t="n">
        <v>76</v>
      </c>
      <c r="E8127" t="n">
        <v>178</v>
      </c>
      <c r="F8127" s="9" t="n">
        <v>237.71</v>
      </c>
    </row>
    <row r="8128">
      <c r="A8128" t="n">
        <v>562688</v>
      </c>
      <c r="B8128" s="12" t="n">
        <v>40763</v>
      </c>
      <c r="C8128" t="n">
        <v>13869</v>
      </c>
      <c r="D8128" t="n">
        <v>166</v>
      </c>
      <c r="E8128" t="n">
        <v>985</v>
      </c>
      <c r="F8128" s="9" t="n">
        <v>1510.49</v>
      </c>
    </row>
    <row r="8129">
      <c r="A8129" t="n">
        <v>562701</v>
      </c>
      <c r="B8129" s="12" t="n">
        <v>40763</v>
      </c>
      <c r="C8129" t="n">
        <v>13767</v>
      </c>
      <c r="D8129" t="n">
        <v>10</v>
      </c>
      <c r="E8129" t="n">
        <v>224</v>
      </c>
      <c r="F8129" s="9" t="n">
        <v>480.6</v>
      </c>
    </row>
    <row r="8130">
      <c r="A8130" t="n">
        <v>562708</v>
      </c>
      <c r="B8130" s="12" t="n">
        <v>40763</v>
      </c>
      <c r="C8130" t="n">
        <v>17085</v>
      </c>
      <c r="D8130" t="n">
        <v>45</v>
      </c>
      <c r="E8130" t="n">
        <v>157</v>
      </c>
      <c r="F8130" s="9" t="n">
        <v>347.75</v>
      </c>
    </row>
    <row r="8131">
      <c r="A8131" t="n">
        <v>562710</v>
      </c>
      <c r="B8131" s="12" t="n">
        <v>40763</v>
      </c>
      <c r="C8131" t="n">
        <v>14298</v>
      </c>
      <c r="D8131" t="n">
        <v>17</v>
      </c>
      <c r="E8131" t="n">
        <v>474</v>
      </c>
      <c r="F8131" s="9" t="n">
        <v>598.88</v>
      </c>
    </row>
    <row r="8132">
      <c r="A8132" t="n">
        <v>562711</v>
      </c>
      <c r="B8132" s="12" t="n">
        <v>40763</v>
      </c>
      <c r="C8132" t="n">
        <v>16788</v>
      </c>
      <c r="D8132" t="n">
        <v>86</v>
      </c>
      <c r="E8132" t="n">
        <v>123</v>
      </c>
      <c r="F8132" s="9" t="n">
        <v>299.92</v>
      </c>
    </row>
    <row r="8133">
      <c r="A8133" t="n">
        <v>562712</v>
      </c>
      <c r="B8133" s="12" t="n">
        <v>40763</v>
      </c>
      <c r="C8133" t="n">
        <v>13016</v>
      </c>
      <c r="D8133" t="n">
        <v>28</v>
      </c>
      <c r="E8133" t="n">
        <v>315</v>
      </c>
      <c r="F8133" s="9" t="n">
        <v>425.25</v>
      </c>
    </row>
    <row r="8134">
      <c r="A8134" t="n">
        <v>562713</v>
      </c>
      <c r="B8134" s="12" t="n">
        <v>40763</v>
      </c>
      <c r="C8134" t="n">
        <v>15189</v>
      </c>
      <c r="D8134" t="n">
        <v>7</v>
      </c>
      <c r="E8134" t="n">
        <v>244</v>
      </c>
      <c r="F8134" s="9" t="n">
        <v>576.84</v>
      </c>
    </row>
    <row r="8135">
      <c r="A8135" t="n">
        <v>562716</v>
      </c>
      <c r="B8135" s="12" t="n">
        <v>40763</v>
      </c>
      <c r="C8135" t="n">
        <v>14257</v>
      </c>
      <c r="D8135" t="n">
        <v>37</v>
      </c>
      <c r="E8135" t="n">
        <v>628</v>
      </c>
      <c r="F8135" s="9" t="n">
        <v>1388.92</v>
      </c>
    </row>
    <row r="8136">
      <c r="A8136" t="n">
        <v>562718</v>
      </c>
      <c r="B8136" s="12" t="n">
        <v>40763</v>
      </c>
      <c r="C8136" t="n">
        <v>18241</v>
      </c>
      <c r="D8136" t="n">
        <v>10</v>
      </c>
      <c r="E8136" t="n">
        <v>84</v>
      </c>
      <c r="F8136" s="9" t="n">
        <v>169.4</v>
      </c>
    </row>
    <row r="8137">
      <c r="A8137" t="n">
        <v>562719</v>
      </c>
      <c r="B8137" s="12" t="n">
        <v>40763</v>
      </c>
      <c r="C8137" t="n">
        <v>16365</v>
      </c>
      <c r="D8137" t="n">
        <v>5</v>
      </c>
      <c r="E8137" t="n">
        <v>8</v>
      </c>
      <c r="F8137" s="9" t="n">
        <v>53.95</v>
      </c>
    </row>
    <row r="8138">
      <c r="A8138" t="n">
        <v>562720</v>
      </c>
      <c r="B8138" s="12" t="n">
        <v>40763</v>
      </c>
      <c r="C8138" t="n">
        <v>15033</v>
      </c>
      <c r="D8138" t="n">
        <v>14</v>
      </c>
      <c r="E8138" t="n">
        <v>26</v>
      </c>
      <c r="F8138" s="9" t="n">
        <v>36.89</v>
      </c>
    </row>
    <row r="8139">
      <c r="A8139" t="n">
        <v>562721</v>
      </c>
      <c r="B8139" s="12" t="n">
        <v>40763</v>
      </c>
      <c r="C8139" t="n">
        <v>15985</v>
      </c>
      <c r="D8139" t="n">
        <v>10</v>
      </c>
      <c r="E8139" t="n">
        <v>208</v>
      </c>
      <c r="F8139" s="9" t="n">
        <v>242.84</v>
      </c>
    </row>
    <row r="8140">
      <c r="A8140" t="n">
        <v>562722</v>
      </c>
      <c r="B8140" s="12" t="n">
        <v>40763</v>
      </c>
      <c r="C8140" t="n">
        <v>13798</v>
      </c>
      <c r="D8140" t="n">
        <v>10</v>
      </c>
      <c r="E8140" t="n">
        <v>808</v>
      </c>
      <c r="F8140" s="9" t="n">
        <v>1109.34</v>
      </c>
    </row>
    <row r="8141">
      <c r="A8141" t="n">
        <v>562725</v>
      </c>
      <c r="B8141" s="12" t="n">
        <v>40764</v>
      </c>
      <c r="C8141" t="n">
        <v>17302</v>
      </c>
      <c r="D8141" t="n">
        <v>19</v>
      </c>
      <c r="E8141" t="n">
        <v>155</v>
      </c>
      <c r="F8141" s="9" t="n">
        <v>358.49</v>
      </c>
    </row>
    <row r="8142">
      <c r="A8142" t="n">
        <v>562727</v>
      </c>
      <c r="B8142" s="12" t="n">
        <v>40764</v>
      </c>
      <c r="C8142" t="n">
        <v>15601</v>
      </c>
      <c r="D8142" t="n">
        <v>27</v>
      </c>
      <c r="E8142" t="n">
        <v>168</v>
      </c>
      <c r="F8142" s="9" t="n">
        <v>462.06</v>
      </c>
    </row>
    <row r="8143">
      <c r="A8143" t="n">
        <v>562730</v>
      </c>
      <c r="B8143" s="12" t="n">
        <v>40764</v>
      </c>
      <c r="C8143" t="n">
        <v>17554</v>
      </c>
      <c r="D8143" t="n">
        <v>13</v>
      </c>
      <c r="E8143" t="n">
        <v>662</v>
      </c>
      <c r="F8143" s="9" t="n">
        <v>477.46</v>
      </c>
    </row>
    <row r="8144">
      <c r="A8144" t="n">
        <v>562732</v>
      </c>
      <c r="B8144" s="12" t="n">
        <v>40764</v>
      </c>
      <c r="C8144" t="n">
        <v>18248</v>
      </c>
      <c r="D8144" t="n">
        <v>19</v>
      </c>
      <c r="E8144" t="n">
        <v>269</v>
      </c>
      <c r="F8144" s="9" t="n">
        <v>307.56</v>
      </c>
    </row>
    <row r="8145">
      <c r="A8145" t="n">
        <v>562733</v>
      </c>
      <c r="B8145" s="12" t="n">
        <v>40764</v>
      </c>
      <c r="C8145" t="n">
        <v>14626</v>
      </c>
      <c r="D8145" t="n">
        <v>40</v>
      </c>
      <c r="E8145" t="n">
        <v>447</v>
      </c>
      <c r="F8145" s="9" t="n">
        <v>984.39</v>
      </c>
    </row>
    <row r="8146">
      <c r="A8146" t="n">
        <v>562767</v>
      </c>
      <c r="B8146" s="12" t="n">
        <v>40764</v>
      </c>
      <c r="C8146" t="n">
        <v>13769</v>
      </c>
      <c r="D8146" t="n">
        <v>14</v>
      </c>
      <c r="E8146" t="n">
        <v>95</v>
      </c>
      <c r="F8146" s="9" t="n">
        <v>282.23</v>
      </c>
    </row>
    <row r="8147">
      <c r="A8147" t="n">
        <v>562768</v>
      </c>
      <c r="B8147" s="12" t="n">
        <v>40764</v>
      </c>
      <c r="C8147" t="n">
        <v>14127</v>
      </c>
      <c r="D8147" t="n">
        <v>15</v>
      </c>
      <c r="E8147" t="n">
        <v>124</v>
      </c>
      <c r="F8147" s="9" t="n">
        <v>257.48</v>
      </c>
    </row>
    <row r="8148">
      <c r="A8148" t="n">
        <v>562769</v>
      </c>
      <c r="B8148" s="12" t="n">
        <v>40764</v>
      </c>
      <c r="C8148" t="n">
        <v>14409</v>
      </c>
      <c r="D8148" t="n">
        <v>8</v>
      </c>
      <c r="E8148" t="n">
        <v>100</v>
      </c>
      <c r="F8148" s="9" t="n">
        <v>190.8</v>
      </c>
    </row>
    <row r="8149">
      <c r="A8149" t="n">
        <v>562770</v>
      </c>
      <c r="B8149" s="12" t="n">
        <v>40764</v>
      </c>
      <c r="C8149" t="n">
        <v>17139</v>
      </c>
      <c r="D8149" t="n">
        <v>44</v>
      </c>
      <c r="E8149" t="n">
        <v>708</v>
      </c>
      <c r="F8149" s="9" t="n">
        <v>1256.95</v>
      </c>
    </row>
    <row r="8150">
      <c r="A8150" t="n">
        <v>562771</v>
      </c>
      <c r="B8150" s="12" t="n">
        <v>40764</v>
      </c>
      <c r="C8150" t="n">
        <v>13113</v>
      </c>
      <c r="D8150" t="n">
        <v>9</v>
      </c>
      <c r="E8150" t="n">
        <v>192</v>
      </c>
      <c r="F8150" s="9" t="n">
        <v>657.4</v>
      </c>
    </row>
    <row r="8151">
      <c r="A8151" t="n">
        <v>562772</v>
      </c>
      <c r="B8151" s="12" t="n">
        <v>40764</v>
      </c>
      <c r="C8151" t="n">
        <v>13097</v>
      </c>
      <c r="D8151" t="n">
        <v>56</v>
      </c>
      <c r="E8151" t="n">
        <v>190</v>
      </c>
      <c r="F8151" s="9" t="n">
        <v>636.75</v>
      </c>
    </row>
    <row r="8152">
      <c r="A8152" t="n">
        <v>562774</v>
      </c>
      <c r="B8152" s="12" t="n">
        <v>40764</v>
      </c>
      <c r="C8152" t="n">
        <v>13500</v>
      </c>
      <c r="D8152" t="n">
        <v>20</v>
      </c>
      <c r="E8152" t="n">
        <v>128</v>
      </c>
      <c r="F8152" s="9" t="n">
        <v>326.4</v>
      </c>
    </row>
    <row r="8153">
      <c r="A8153" t="n">
        <v>562775</v>
      </c>
      <c r="B8153" s="12" t="n">
        <v>40764</v>
      </c>
      <c r="C8153" t="n">
        <v>15078</v>
      </c>
      <c r="D8153" t="n">
        <v>20</v>
      </c>
      <c r="E8153" t="n">
        <v>248</v>
      </c>
      <c r="F8153" s="9" t="n">
        <v>494.6</v>
      </c>
    </row>
    <row r="8154">
      <c r="A8154" t="n">
        <v>562776</v>
      </c>
      <c r="B8154" s="12" t="n">
        <v>40764</v>
      </c>
      <c r="C8154" t="n">
        <v>14180</v>
      </c>
      <c r="D8154" t="n">
        <v>9</v>
      </c>
      <c r="E8154" t="n">
        <v>35</v>
      </c>
      <c r="F8154" s="9" t="n">
        <v>174.65</v>
      </c>
    </row>
    <row r="8155">
      <c r="A8155" t="n">
        <v>562777</v>
      </c>
      <c r="B8155" s="12" t="n">
        <v>40764</v>
      </c>
      <c r="C8155" t="n">
        <v>15247</v>
      </c>
      <c r="D8155" t="n">
        <v>6</v>
      </c>
      <c r="E8155" t="n">
        <v>160</v>
      </c>
      <c r="F8155" s="9" t="n">
        <v>356</v>
      </c>
    </row>
    <row r="8156">
      <c r="A8156" t="n">
        <v>562778</v>
      </c>
      <c r="B8156" s="12" t="n">
        <v>40764</v>
      </c>
      <c r="C8156" t="n">
        <v>17591</v>
      </c>
      <c r="D8156" t="n">
        <v>6</v>
      </c>
      <c r="E8156" t="n">
        <v>60</v>
      </c>
      <c r="F8156" s="9" t="n">
        <v>213.6</v>
      </c>
    </row>
    <row r="8157">
      <c r="A8157" t="n">
        <v>562779</v>
      </c>
      <c r="B8157" s="12" t="n">
        <v>40764</v>
      </c>
      <c r="C8157" t="n">
        <v>17841</v>
      </c>
      <c r="D8157" t="n">
        <v>88</v>
      </c>
      <c r="E8157" t="n">
        <v>195</v>
      </c>
      <c r="F8157" s="9" t="n">
        <v>354.32</v>
      </c>
    </row>
    <row r="8158">
      <c r="A8158" t="n">
        <v>562780</v>
      </c>
      <c r="B8158" s="12" t="n">
        <v>40764</v>
      </c>
      <c r="C8158" t="n">
        <v>14901</v>
      </c>
      <c r="D8158" t="n">
        <v>14</v>
      </c>
      <c r="E8158" t="n">
        <v>134</v>
      </c>
      <c r="F8158" s="9" t="n">
        <v>159.64</v>
      </c>
    </row>
    <row r="8159">
      <c r="A8159" t="n">
        <v>562781</v>
      </c>
      <c r="B8159" s="12" t="n">
        <v>40764</v>
      </c>
      <c r="C8159" t="n">
        <v>14334</v>
      </c>
      <c r="D8159" t="n">
        <v>23</v>
      </c>
      <c r="E8159" t="n">
        <v>280</v>
      </c>
      <c r="F8159" s="9" t="n">
        <v>335.28</v>
      </c>
    </row>
    <row r="8160">
      <c r="A8160" t="n">
        <v>562782</v>
      </c>
      <c r="B8160" s="12" t="n">
        <v>40764</v>
      </c>
      <c r="C8160" t="n">
        <v>13280</v>
      </c>
      <c r="D8160" t="n">
        <v>7</v>
      </c>
      <c r="E8160" t="n">
        <v>70</v>
      </c>
      <c r="F8160" s="9" t="n">
        <v>115.5</v>
      </c>
    </row>
    <row r="8161">
      <c r="A8161" t="n">
        <v>562783</v>
      </c>
      <c r="B8161" s="12" t="n">
        <v>40764</v>
      </c>
      <c r="C8161" t="n">
        <v>13018</v>
      </c>
      <c r="D8161" t="n">
        <v>18</v>
      </c>
      <c r="E8161" t="n">
        <v>274</v>
      </c>
      <c r="F8161" s="9" t="n">
        <v>251.96</v>
      </c>
    </row>
    <row r="8162">
      <c r="A8162" t="n">
        <v>562784</v>
      </c>
      <c r="B8162" s="12" t="n">
        <v>40764</v>
      </c>
      <c r="C8162" t="n">
        <v>16791</v>
      </c>
      <c r="D8162" t="n">
        <v>37</v>
      </c>
      <c r="E8162" t="n">
        <v>71</v>
      </c>
      <c r="F8162" s="9" t="n">
        <v>224.12</v>
      </c>
    </row>
    <row r="8163">
      <c r="A8163" t="n">
        <v>562788</v>
      </c>
      <c r="B8163" s="12" t="n">
        <v>40764</v>
      </c>
      <c r="C8163" t="n">
        <v>17669</v>
      </c>
      <c r="D8163" t="n">
        <v>10</v>
      </c>
      <c r="E8163" t="n">
        <v>206</v>
      </c>
      <c r="F8163" s="9" t="n">
        <v>368.5</v>
      </c>
    </row>
    <row r="8164">
      <c r="A8164" t="n">
        <v>562791</v>
      </c>
      <c r="B8164" s="12" t="n">
        <v>40764</v>
      </c>
      <c r="C8164" t="n">
        <v>17730</v>
      </c>
      <c r="D8164" t="n">
        <v>19</v>
      </c>
      <c r="E8164" t="n">
        <v>355</v>
      </c>
      <c r="F8164" s="9" t="n">
        <v>367.46</v>
      </c>
    </row>
    <row r="8165">
      <c r="A8165" t="n">
        <v>562792</v>
      </c>
      <c r="B8165" s="12" t="n">
        <v>40764</v>
      </c>
      <c r="C8165" t="n">
        <v>17634</v>
      </c>
      <c r="D8165" t="n">
        <v>26</v>
      </c>
      <c r="E8165" t="n">
        <v>130</v>
      </c>
      <c r="F8165" s="9" t="n">
        <v>105.99</v>
      </c>
    </row>
    <row r="8166">
      <c r="A8166" t="n">
        <v>562804</v>
      </c>
      <c r="B8166" s="12" t="n">
        <v>40764</v>
      </c>
      <c r="C8166" t="n">
        <v>13355</v>
      </c>
      <c r="D8166" t="n">
        <v>32</v>
      </c>
      <c r="E8166" t="n">
        <v>314</v>
      </c>
      <c r="F8166" s="9" t="n">
        <v>674.7</v>
      </c>
    </row>
    <row r="8167">
      <c r="A8167" t="n">
        <v>562806</v>
      </c>
      <c r="B8167" s="12" t="n">
        <v>40764</v>
      </c>
      <c r="C8167" t="n">
        <v>13636</v>
      </c>
      <c r="D8167" t="n">
        <v>6</v>
      </c>
      <c r="E8167" t="n">
        <v>36</v>
      </c>
      <c r="F8167" s="9" t="n">
        <v>105.1</v>
      </c>
    </row>
    <row r="8168">
      <c r="A8168" t="n">
        <v>562807</v>
      </c>
      <c r="B8168" s="12" t="n">
        <v>40764</v>
      </c>
      <c r="C8168" t="n">
        <v>16053</v>
      </c>
      <c r="D8168" t="n">
        <v>62</v>
      </c>
      <c r="E8168" t="n">
        <v>1003</v>
      </c>
      <c r="F8168" s="9" t="n">
        <v>1124.19</v>
      </c>
    </row>
    <row r="8169">
      <c r="A8169" t="n">
        <v>562809</v>
      </c>
      <c r="B8169" s="12" t="n">
        <v>40764</v>
      </c>
      <c r="C8169" t="n">
        <v>16775</v>
      </c>
      <c r="D8169" t="n">
        <v>14</v>
      </c>
      <c r="E8169" t="n">
        <v>29</v>
      </c>
      <c r="F8169" s="9" t="n">
        <v>109.63</v>
      </c>
    </row>
    <row r="8170">
      <c r="A8170" t="n">
        <v>562810</v>
      </c>
      <c r="B8170" s="12" t="n">
        <v>40764</v>
      </c>
      <c r="C8170" t="n">
        <v>16656</v>
      </c>
      <c r="D8170" t="n">
        <v>1</v>
      </c>
      <c r="E8170" t="n">
        <v>16</v>
      </c>
      <c r="F8170" s="9" t="n">
        <v>60</v>
      </c>
    </row>
    <row r="8171">
      <c r="A8171" t="n">
        <v>562812</v>
      </c>
      <c r="B8171" s="12" t="n">
        <v>40764</v>
      </c>
      <c r="C8171" t="n">
        <v>13217</v>
      </c>
      <c r="D8171" t="n">
        <v>1</v>
      </c>
      <c r="E8171" t="n">
        <v>18</v>
      </c>
      <c r="F8171" s="9" t="n">
        <v>52.02</v>
      </c>
    </row>
    <row r="8172">
      <c r="A8172" t="n">
        <v>562838</v>
      </c>
      <c r="B8172" s="12" t="n">
        <v>40764</v>
      </c>
      <c r="C8172" t="n">
        <v>13162</v>
      </c>
      <c r="D8172" t="n">
        <v>19</v>
      </c>
      <c r="E8172" t="n">
        <v>317</v>
      </c>
      <c r="F8172" s="9" t="n">
        <v>382.85</v>
      </c>
    </row>
    <row r="8173">
      <c r="A8173" t="n">
        <v>562839</v>
      </c>
      <c r="B8173" s="12" t="n">
        <v>40764</v>
      </c>
      <c r="C8173" t="n">
        <v>14056</v>
      </c>
      <c r="D8173" t="n">
        <v>18</v>
      </c>
      <c r="E8173" t="n">
        <v>69</v>
      </c>
      <c r="F8173" s="9" t="n">
        <v>123.21</v>
      </c>
    </row>
    <row r="8174">
      <c r="A8174" t="n">
        <v>562840</v>
      </c>
      <c r="B8174" s="12" t="n">
        <v>40764</v>
      </c>
      <c r="C8174" t="n">
        <v>14527</v>
      </c>
      <c r="D8174" t="n">
        <v>23</v>
      </c>
      <c r="E8174" t="n">
        <v>59</v>
      </c>
      <c r="F8174" s="9" t="n">
        <v>150.74</v>
      </c>
    </row>
    <row r="8175">
      <c r="A8175" t="n">
        <v>562841</v>
      </c>
      <c r="B8175" s="12" t="n">
        <v>40764</v>
      </c>
      <c r="C8175" t="n">
        <v>17675</v>
      </c>
      <c r="D8175" t="n">
        <v>19</v>
      </c>
      <c r="E8175" t="n">
        <v>228</v>
      </c>
      <c r="F8175" s="9" t="n">
        <v>392.06</v>
      </c>
    </row>
    <row r="8176">
      <c r="A8176" t="n">
        <v>562842</v>
      </c>
      <c r="B8176" s="12" t="n">
        <v>40764</v>
      </c>
      <c r="C8176" t="n">
        <v>17675</v>
      </c>
      <c r="D8176" t="n">
        <v>5</v>
      </c>
      <c r="E8176" t="n">
        <v>58</v>
      </c>
      <c r="F8176" s="9" t="n">
        <v>245.8</v>
      </c>
    </row>
    <row r="8177">
      <c r="A8177" t="n">
        <v>562847</v>
      </c>
      <c r="B8177" s="12" t="n">
        <v>40765</v>
      </c>
      <c r="C8177" t="n">
        <v>16245</v>
      </c>
      <c r="D8177" t="n">
        <v>21</v>
      </c>
      <c r="E8177" t="n">
        <v>172</v>
      </c>
      <c r="F8177" s="9" t="n">
        <v>315.72</v>
      </c>
    </row>
    <row r="8178">
      <c r="A8178" t="n">
        <v>562849</v>
      </c>
      <c r="B8178" s="12" t="n">
        <v>40765</v>
      </c>
      <c r="C8178" t="n">
        <v>16700</v>
      </c>
      <c r="D8178" t="n">
        <v>20</v>
      </c>
      <c r="E8178" t="n">
        <v>278</v>
      </c>
      <c r="F8178" s="9" t="n">
        <v>307.22</v>
      </c>
    </row>
    <row r="8179">
      <c r="A8179" t="n">
        <v>562850</v>
      </c>
      <c r="B8179" s="12" t="n">
        <v>40765</v>
      </c>
      <c r="C8179" t="n">
        <v>14680</v>
      </c>
      <c r="D8179" t="n">
        <v>17</v>
      </c>
      <c r="E8179" t="n">
        <v>1324</v>
      </c>
      <c r="F8179" s="9" t="n">
        <v>2388.2</v>
      </c>
    </row>
    <row r="8180">
      <c r="A8180" t="n">
        <v>562851</v>
      </c>
      <c r="B8180" s="12" t="n">
        <v>40765</v>
      </c>
      <c r="C8180" t="n">
        <v>13117</v>
      </c>
      <c r="D8180" t="n">
        <v>7</v>
      </c>
      <c r="E8180" t="n">
        <v>92</v>
      </c>
      <c r="F8180" s="9" t="n">
        <v>90.40000000000001</v>
      </c>
    </row>
    <row r="8181">
      <c r="A8181" t="n">
        <v>562852</v>
      </c>
      <c r="B8181" s="12" t="n">
        <v>40765</v>
      </c>
      <c r="C8181" t="n">
        <v>13050</v>
      </c>
      <c r="D8181" t="n">
        <v>23</v>
      </c>
      <c r="E8181" t="n">
        <v>217</v>
      </c>
      <c r="F8181" s="9" t="n">
        <v>392.17</v>
      </c>
    </row>
    <row r="8182">
      <c r="A8182" t="n">
        <v>562854</v>
      </c>
      <c r="B8182" s="12" t="n">
        <v>40765</v>
      </c>
      <c r="C8182" t="n">
        <v>16133</v>
      </c>
      <c r="D8182" t="n">
        <v>7</v>
      </c>
      <c r="E8182" t="n">
        <v>136</v>
      </c>
      <c r="F8182" s="9" t="n">
        <v>304.96</v>
      </c>
    </row>
    <row r="8183">
      <c r="A8183" t="n">
        <v>562878</v>
      </c>
      <c r="B8183" s="12" t="n">
        <v>40765</v>
      </c>
      <c r="C8183" t="n">
        <v>16241</v>
      </c>
      <c r="D8183" t="n">
        <v>46</v>
      </c>
      <c r="E8183" t="n">
        <v>77</v>
      </c>
      <c r="F8183" s="9" t="n">
        <v>120.19</v>
      </c>
    </row>
    <row r="8184">
      <c r="A8184" t="n">
        <v>562879</v>
      </c>
      <c r="B8184" s="12" t="n">
        <v>40765</v>
      </c>
      <c r="C8184" t="n">
        <v>15640</v>
      </c>
      <c r="D8184" t="n">
        <v>1</v>
      </c>
      <c r="E8184" t="n">
        <v>36</v>
      </c>
      <c r="F8184" s="9" t="n">
        <v>45</v>
      </c>
    </row>
    <row r="8185">
      <c r="A8185" t="n">
        <v>562880</v>
      </c>
      <c r="B8185" s="12" t="n">
        <v>40765</v>
      </c>
      <c r="C8185" t="n">
        <v>15838</v>
      </c>
      <c r="D8185" t="n">
        <v>29</v>
      </c>
      <c r="E8185" t="n">
        <v>2630</v>
      </c>
      <c r="F8185" s="9" t="n">
        <v>4105.94</v>
      </c>
    </row>
    <row r="8186">
      <c r="A8186" t="n">
        <v>562881</v>
      </c>
      <c r="B8186" s="12" t="n">
        <v>40765</v>
      </c>
      <c r="C8186" t="n">
        <v>15632</v>
      </c>
      <c r="D8186" t="n">
        <v>26</v>
      </c>
      <c r="E8186" t="n">
        <v>265</v>
      </c>
      <c r="F8186" s="9" t="n">
        <v>409.61</v>
      </c>
    </row>
    <row r="8187">
      <c r="A8187" t="n">
        <v>562883</v>
      </c>
      <c r="B8187" s="12" t="n">
        <v>40765</v>
      </c>
      <c r="C8187" t="n">
        <v>14056</v>
      </c>
      <c r="D8187" t="n">
        <v>1</v>
      </c>
      <c r="E8187" t="n">
        <v>3</v>
      </c>
      <c r="F8187" s="9" t="n">
        <v>6.3</v>
      </c>
    </row>
    <row r="8188">
      <c r="A8188" t="n">
        <v>562885</v>
      </c>
      <c r="B8188" s="12" t="n">
        <v>40765</v>
      </c>
      <c r="C8188" t="n">
        <v>14024</v>
      </c>
      <c r="D8188" t="n">
        <v>3</v>
      </c>
      <c r="E8188" t="n">
        <v>51</v>
      </c>
      <c r="F8188" s="9" t="n">
        <v>65.25</v>
      </c>
    </row>
    <row r="8189">
      <c r="A8189" t="n">
        <v>562886</v>
      </c>
      <c r="B8189" s="12" t="n">
        <v>40765</v>
      </c>
      <c r="C8189" t="n">
        <v>17994</v>
      </c>
      <c r="D8189" t="n">
        <v>5</v>
      </c>
      <c r="E8189" t="n">
        <v>127</v>
      </c>
      <c r="F8189" s="9" t="n">
        <v>120.71</v>
      </c>
    </row>
    <row r="8190">
      <c r="A8190" t="n">
        <v>562888</v>
      </c>
      <c r="B8190" s="12" t="n">
        <v>40765</v>
      </c>
      <c r="C8190" t="n">
        <v>14388</v>
      </c>
      <c r="D8190" t="n">
        <v>24</v>
      </c>
      <c r="E8190" t="n">
        <v>249</v>
      </c>
      <c r="F8190" s="9" t="n">
        <v>335.15</v>
      </c>
    </row>
    <row r="8191">
      <c r="A8191" t="n">
        <v>562890</v>
      </c>
      <c r="B8191" s="12" t="n">
        <v>40765</v>
      </c>
      <c r="C8191" t="n">
        <v>14191</v>
      </c>
      <c r="D8191" t="n">
        <v>20</v>
      </c>
      <c r="E8191" t="n">
        <v>272</v>
      </c>
      <c r="F8191" s="9" t="n">
        <v>355.45</v>
      </c>
    </row>
    <row r="8192">
      <c r="A8192" t="n">
        <v>562891</v>
      </c>
      <c r="B8192" s="12" t="n">
        <v>40765</v>
      </c>
      <c r="C8192" t="n">
        <v>13468</v>
      </c>
      <c r="D8192" t="n">
        <v>6</v>
      </c>
      <c r="E8192" t="n">
        <v>58</v>
      </c>
      <c r="F8192" s="9" t="n">
        <v>107.1</v>
      </c>
    </row>
    <row r="8193">
      <c r="A8193" t="n">
        <v>562892</v>
      </c>
      <c r="B8193" s="12" t="n">
        <v>40765</v>
      </c>
      <c r="C8193" t="n">
        <v>16292</v>
      </c>
      <c r="D8193" t="n">
        <v>17</v>
      </c>
      <c r="E8193" t="n">
        <v>191</v>
      </c>
      <c r="F8193" s="9" t="n">
        <v>302.25</v>
      </c>
    </row>
    <row r="8194">
      <c r="A8194" t="n">
        <v>562893</v>
      </c>
      <c r="B8194" s="12" t="n">
        <v>40765</v>
      </c>
      <c r="C8194" t="n">
        <v>17442</v>
      </c>
      <c r="D8194" t="n">
        <v>31</v>
      </c>
      <c r="E8194" t="n">
        <v>307</v>
      </c>
      <c r="F8194" s="9" t="n">
        <v>521.4400000000001</v>
      </c>
    </row>
    <row r="8195">
      <c r="A8195" t="n">
        <v>562902</v>
      </c>
      <c r="B8195" s="12" t="n">
        <v>40765</v>
      </c>
      <c r="C8195" t="n">
        <v>13925</v>
      </c>
      <c r="D8195" t="n">
        <v>8</v>
      </c>
      <c r="E8195" t="n">
        <v>55</v>
      </c>
      <c r="F8195" s="9" t="n">
        <v>115.93</v>
      </c>
    </row>
    <row r="8196">
      <c r="A8196" t="n">
        <v>562907</v>
      </c>
      <c r="B8196" s="12" t="n">
        <v>40765</v>
      </c>
      <c r="C8196" t="n">
        <v>14116</v>
      </c>
      <c r="D8196" t="n">
        <v>17</v>
      </c>
      <c r="E8196" t="n">
        <v>162</v>
      </c>
      <c r="F8196" s="9" t="n">
        <v>319.97</v>
      </c>
    </row>
    <row r="8197">
      <c r="A8197" t="n">
        <v>562908</v>
      </c>
      <c r="B8197" s="12" t="n">
        <v>40765</v>
      </c>
      <c r="C8197" t="n">
        <v>16839</v>
      </c>
      <c r="D8197" t="n">
        <v>11</v>
      </c>
      <c r="E8197" t="n">
        <v>245</v>
      </c>
      <c r="F8197" s="9" t="n">
        <v>457.25</v>
      </c>
    </row>
    <row r="8198">
      <c r="A8198" t="n">
        <v>562912</v>
      </c>
      <c r="B8198" s="12" t="n">
        <v>40765</v>
      </c>
      <c r="C8198" t="n">
        <v>15311</v>
      </c>
      <c r="D8198" t="n">
        <v>12</v>
      </c>
      <c r="E8198" t="n">
        <v>149</v>
      </c>
      <c r="F8198" s="9" t="n">
        <v>205.32</v>
      </c>
    </row>
    <row r="8199">
      <c r="A8199" t="n">
        <v>562913</v>
      </c>
      <c r="B8199" s="12" t="n">
        <v>40765</v>
      </c>
      <c r="C8199" t="n">
        <v>17042</v>
      </c>
      <c r="D8199" t="n">
        <v>18</v>
      </c>
      <c r="E8199" t="n">
        <v>220</v>
      </c>
      <c r="F8199" s="9" t="n">
        <v>241.92</v>
      </c>
    </row>
    <row r="8200">
      <c r="A8200" t="n">
        <v>562914</v>
      </c>
      <c r="B8200" s="12" t="n">
        <v>40765</v>
      </c>
      <c r="C8200" t="n">
        <v>16558</v>
      </c>
      <c r="D8200" t="n">
        <v>11</v>
      </c>
      <c r="E8200" t="n">
        <v>83</v>
      </c>
      <c r="F8200" s="9" t="n">
        <v>203.59</v>
      </c>
    </row>
    <row r="8201">
      <c r="A8201" t="n">
        <v>562917</v>
      </c>
      <c r="B8201" s="12" t="n">
        <v>40765</v>
      </c>
      <c r="C8201" t="n">
        <v>17949</v>
      </c>
      <c r="D8201" t="n">
        <v>1</v>
      </c>
      <c r="E8201" t="n">
        <v>600</v>
      </c>
      <c r="F8201" s="9" t="n">
        <v>432</v>
      </c>
    </row>
    <row r="8202">
      <c r="A8202" t="n">
        <v>562918</v>
      </c>
      <c r="B8202" s="12" t="n">
        <v>40765</v>
      </c>
      <c r="C8202" t="n">
        <v>15615</v>
      </c>
      <c r="D8202" t="n">
        <v>20</v>
      </c>
      <c r="E8202" t="n">
        <v>290</v>
      </c>
      <c r="F8202" s="9" t="n">
        <v>520.54</v>
      </c>
    </row>
    <row r="8203">
      <c r="A8203" t="n">
        <v>562919</v>
      </c>
      <c r="B8203" s="12" t="n">
        <v>40765</v>
      </c>
      <c r="C8203" t="n">
        <v>15615</v>
      </c>
      <c r="D8203" t="n">
        <v>1</v>
      </c>
      <c r="E8203" t="n">
        <v>12</v>
      </c>
      <c r="F8203" s="9" t="n">
        <v>15</v>
      </c>
    </row>
    <row r="8204">
      <c r="A8204" t="n">
        <v>562920</v>
      </c>
      <c r="B8204" s="12" t="n">
        <v>40765</v>
      </c>
      <c r="C8204" t="n">
        <v>14495</v>
      </c>
      <c r="D8204" t="n">
        <v>2</v>
      </c>
      <c r="E8204" t="n">
        <v>22</v>
      </c>
      <c r="F8204" s="9" t="n">
        <v>40.6</v>
      </c>
    </row>
    <row r="8205">
      <c r="A8205" t="n">
        <v>562923</v>
      </c>
      <c r="B8205" s="12" t="n">
        <v>40765</v>
      </c>
      <c r="C8205" t="n">
        <v>16996</v>
      </c>
      <c r="D8205" t="n">
        <v>7</v>
      </c>
      <c r="E8205" t="n">
        <v>134</v>
      </c>
      <c r="F8205" s="9" t="n">
        <v>340.9</v>
      </c>
    </row>
    <row r="8206">
      <c r="A8206" t="n">
        <v>562924</v>
      </c>
      <c r="B8206" s="12" t="n">
        <v>40765</v>
      </c>
      <c r="C8206" t="n">
        <v>16750</v>
      </c>
      <c r="D8206" t="n">
        <v>5</v>
      </c>
      <c r="E8206" t="n">
        <v>45</v>
      </c>
      <c r="F8206" s="9" t="n">
        <v>98.38</v>
      </c>
    </row>
    <row r="8207">
      <c r="A8207" t="n">
        <v>562925</v>
      </c>
      <c r="B8207" s="12" t="n">
        <v>40765</v>
      </c>
      <c r="C8207" t="n">
        <v>17389</v>
      </c>
      <c r="D8207" t="n">
        <v>5</v>
      </c>
      <c r="E8207" t="n">
        <v>84</v>
      </c>
      <c r="F8207" s="9" t="n">
        <v>625.8</v>
      </c>
    </row>
    <row r="8208">
      <c r="A8208" t="n">
        <v>562926</v>
      </c>
      <c r="B8208" s="12" t="n">
        <v>40765</v>
      </c>
      <c r="C8208" t="n">
        <v>17512</v>
      </c>
      <c r="D8208" t="n">
        <v>15</v>
      </c>
      <c r="E8208" t="n">
        <v>302</v>
      </c>
      <c r="F8208" s="9" t="n">
        <v>350.58</v>
      </c>
    </row>
    <row r="8209">
      <c r="A8209" t="n">
        <v>562928</v>
      </c>
      <c r="B8209" s="12" t="n">
        <v>40765</v>
      </c>
      <c r="C8209" t="n">
        <v>15494</v>
      </c>
      <c r="D8209" t="n">
        <v>87</v>
      </c>
      <c r="E8209" t="n">
        <v>1071</v>
      </c>
      <c r="F8209" s="9" t="n">
        <v>1119.88</v>
      </c>
    </row>
    <row r="8210">
      <c r="A8210" t="n">
        <v>562929</v>
      </c>
      <c r="B8210" s="12" t="n">
        <v>40765</v>
      </c>
      <c r="C8210" t="n">
        <v>17562</v>
      </c>
      <c r="D8210" t="n">
        <v>7</v>
      </c>
      <c r="E8210" t="n">
        <v>75</v>
      </c>
      <c r="F8210" s="9" t="n">
        <v>126.3</v>
      </c>
    </row>
    <row r="8211">
      <c r="A8211" t="n">
        <v>562930</v>
      </c>
      <c r="B8211" s="12" t="n">
        <v>40765</v>
      </c>
      <c r="C8211" t="n">
        <v>14209</v>
      </c>
      <c r="D8211" t="n">
        <v>13</v>
      </c>
      <c r="E8211" t="n">
        <v>184</v>
      </c>
      <c r="F8211" s="9" t="n">
        <v>354.68</v>
      </c>
    </row>
    <row r="8212">
      <c r="A8212" t="n">
        <v>562931</v>
      </c>
      <c r="B8212" s="12" t="n">
        <v>40765</v>
      </c>
      <c r="C8212" t="n">
        <v>14030</v>
      </c>
      <c r="D8212" t="n">
        <v>33</v>
      </c>
      <c r="E8212" t="n">
        <v>210</v>
      </c>
      <c r="F8212" s="9" t="n">
        <v>222.48</v>
      </c>
    </row>
    <row r="8213">
      <c r="A8213" t="n">
        <v>562932</v>
      </c>
      <c r="B8213" s="12" t="n">
        <v>40765</v>
      </c>
      <c r="C8213" t="n">
        <v>16904</v>
      </c>
      <c r="D8213" t="n">
        <v>57</v>
      </c>
      <c r="E8213" t="n">
        <v>321</v>
      </c>
      <c r="F8213" s="9" t="n">
        <v>282.97</v>
      </c>
    </row>
    <row r="8214">
      <c r="A8214" t="n">
        <v>562939</v>
      </c>
      <c r="B8214" s="12" t="n">
        <v>40766</v>
      </c>
      <c r="C8214" t="n">
        <v>15498</v>
      </c>
      <c r="D8214" t="n">
        <v>36</v>
      </c>
      <c r="E8214" t="n">
        <v>484</v>
      </c>
      <c r="F8214" s="9" t="n">
        <v>660.76</v>
      </c>
    </row>
    <row r="8215">
      <c r="A8215" t="n">
        <v>562940</v>
      </c>
      <c r="B8215" s="12" t="n">
        <v>40766</v>
      </c>
      <c r="C8215" t="n">
        <v>15498</v>
      </c>
      <c r="D8215" t="n">
        <v>3</v>
      </c>
      <c r="E8215" t="n">
        <v>50</v>
      </c>
      <c r="F8215" s="9" t="n">
        <v>337.5</v>
      </c>
    </row>
    <row r="8216">
      <c r="A8216" t="n">
        <v>562941</v>
      </c>
      <c r="B8216" s="12" t="n">
        <v>40766</v>
      </c>
      <c r="C8216" t="n">
        <v>15498</v>
      </c>
      <c r="D8216" t="n">
        <v>1</v>
      </c>
      <c r="E8216" t="n">
        <v>12</v>
      </c>
      <c r="F8216" s="9" t="n">
        <v>17.4</v>
      </c>
    </row>
    <row r="8217">
      <c r="A8217" t="n">
        <v>562942</v>
      </c>
      <c r="B8217" s="12" t="n">
        <v>40766</v>
      </c>
      <c r="C8217" t="n">
        <v>13538</v>
      </c>
      <c r="D8217" t="n">
        <v>5</v>
      </c>
      <c r="E8217" t="n">
        <v>23</v>
      </c>
      <c r="F8217" s="9" t="n">
        <v>176.85</v>
      </c>
    </row>
    <row r="8218">
      <c r="A8218" t="n">
        <v>562944</v>
      </c>
      <c r="B8218" s="12" t="n">
        <v>40766</v>
      </c>
      <c r="C8218" t="n">
        <v>13985</v>
      </c>
      <c r="D8218" t="n">
        <v>21</v>
      </c>
      <c r="E8218" t="n">
        <v>189</v>
      </c>
      <c r="F8218" s="9" t="n">
        <v>371.3</v>
      </c>
    </row>
    <row r="8219">
      <c r="A8219" t="n">
        <v>562947</v>
      </c>
      <c r="B8219" s="12" t="n">
        <v>40766</v>
      </c>
      <c r="C8219" t="n">
        <v>15987</v>
      </c>
      <c r="D8219" t="n">
        <v>5</v>
      </c>
      <c r="E8219" t="n">
        <v>113</v>
      </c>
      <c r="F8219" s="9" t="n">
        <v>403.05</v>
      </c>
    </row>
    <row r="8220">
      <c r="A8220" t="n">
        <v>562948</v>
      </c>
      <c r="B8220" s="12" t="n">
        <v>40766</v>
      </c>
      <c r="C8220" t="n">
        <v>17857</v>
      </c>
      <c r="D8220" t="n">
        <v>1</v>
      </c>
      <c r="E8220" t="n">
        <v>96</v>
      </c>
      <c r="F8220" s="9" t="n">
        <v>101.76</v>
      </c>
    </row>
    <row r="8221">
      <c r="A8221" t="n">
        <v>562949</v>
      </c>
      <c r="B8221" s="12" t="n">
        <v>40766</v>
      </c>
      <c r="C8221" t="n">
        <v>14346</v>
      </c>
      <c r="D8221" t="n">
        <v>43</v>
      </c>
      <c r="E8221" t="n">
        <v>501</v>
      </c>
      <c r="F8221" s="9" t="n">
        <v>759.14</v>
      </c>
    </row>
    <row r="8222">
      <c r="A8222" t="n">
        <v>562950</v>
      </c>
      <c r="B8222" s="12" t="n">
        <v>40766</v>
      </c>
      <c r="C8222" t="n">
        <v>15608</v>
      </c>
      <c r="D8222" t="n">
        <v>18</v>
      </c>
      <c r="E8222" t="n">
        <v>230</v>
      </c>
      <c r="F8222" s="9" t="n">
        <v>285.68</v>
      </c>
    </row>
    <row r="8223">
      <c r="A8223" t="n">
        <v>562951</v>
      </c>
      <c r="B8223" s="12" t="n">
        <v>40766</v>
      </c>
      <c r="C8223" t="n">
        <v>14462</v>
      </c>
      <c r="D8223" t="n">
        <v>15</v>
      </c>
      <c r="E8223" t="n">
        <v>108</v>
      </c>
      <c r="F8223" s="9" t="n">
        <v>252.62</v>
      </c>
    </row>
    <row r="8224">
      <c r="A8224" t="n">
        <v>562963</v>
      </c>
      <c r="B8224" s="12" t="n">
        <v>40766</v>
      </c>
      <c r="C8224" t="n">
        <v>13203</v>
      </c>
      <c r="D8224" t="n">
        <v>10</v>
      </c>
      <c r="E8224" t="n">
        <v>129</v>
      </c>
      <c r="F8224" s="9" t="n">
        <v>144.15</v>
      </c>
    </row>
    <row r="8225">
      <c r="A8225" t="n">
        <v>562964</v>
      </c>
      <c r="B8225" s="12" t="n">
        <v>40766</v>
      </c>
      <c r="C8225" t="n">
        <v>13488</v>
      </c>
      <c r="D8225" t="n">
        <v>30</v>
      </c>
      <c r="E8225" t="n">
        <v>383</v>
      </c>
      <c r="F8225" s="9" t="n">
        <v>642.36</v>
      </c>
    </row>
    <row r="8226">
      <c r="A8226" t="n">
        <v>562965</v>
      </c>
      <c r="B8226" s="12" t="n">
        <v>40766</v>
      </c>
      <c r="C8226" t="n">
        <v>18226</v>
      </c>
      <c r="D8226" t="n">
        <v>33</v>
      </c>
      <c r="E8226" t="n">
        <v>490</v>
      </c>
      <c r="F8226" s="9" t="n">
        <v>666.8</v>
      </c>
    </row>
    <row r="8227">
      <c r="A8227" t="n">
        <v>562966</v>
      </c>
      <c r="B8227" s="12" t="n">
        <v>40766</v>
      </c>
      <c r="C8227" t="n">
        <v>16133</v>
      </c>
      <c r="D8227" t="n">
        <v>3</v>
      </c>
      <c r="E8227" t="n">
        <v>360</v>
      </c>
      <c r="F8227" s="9" t="n">
        <v>424.08</v>
      </c>
    </row>
    <row r="8228">
      <c r="A8228" t="n">
        <v>562967</v>
      </c>
      <c r="B8228" s="12" t="n">
        <v>40766</v>
      </c>
      <c r="C8228" t="n">
        <v>16422</v>
      </c>
      <c r="D8228" t="n">
        <v>4</v>
      </c>
      <c r="E8228" t="n">
        <v>304</v>
      </c>
      <c r="F8228" s="9" t="n">
        <v>327.12</v>
      </c>
    </row>
    <row r="8229">
      <c r="A8229" t="n">
        <v>562968</v>
      </c>
      <c r="B8229" s="12" t="n">
        <v>40766</v>
      </c>
      <c r="C8229" t="n">
        <v>14291</v>
      </c>
      <c r="D8229" t="n">
        <v>19</v>
      </c>
      <c r="E8229" t="n">
        <v>222</v>
      </c>
      <c r="F8229" s="9" t="n">
        <v>325.32</v>
      </c>
    </row>
    <row r="8230">
      <c r="A8230" t="n">
        <v>562980</v>
      </c>
      <c r="B8230" s="12" t="n">
        <v>40766</v>
      </c>
      <c r="C8230" t="n">
        <v>17686</v>
      </c>
      <c r="D8230" t="n">
        <v>84</v>
      </c>
      <c r="E8230" t="n">
        <v>737</v>
      </c>
      <c r="F8230" s="9" t="n">
        <v>1552.6</v>
      </c>
    </row>
    <row r="8231">
      <c r="A8231" t="n">
        <v>562984</v>
      </c>
      <c r="B8231" s="12" t="n">
        <v>40766</v>
      </c>
      <c r="C8231" t="n">
        <v>17841</v>
      </c>
      <c r="D8231" t="n">
        <v>61</v>
      </c>
      <c r="E8231" t="n">
        <v>226</v>
      </c>
      <c r="F8231" s="9" t="n">
        <v>403.05</v>
      </c>
    </row>
    <row r="8232">
      <c r="A8232" t="n">
        <v>562999</v>
      </c>
      <c r="B8232" s="12" t="n">
        <v>40766</v>
      </c>
      <c r="C8232" t="n">
        <v>15117</v>
      </c>
      <c r="D8232" t="n">
        <v>27</v>
      </c>
      <c r="E8232" t="n">
        <v>415</v>
      </c>
      <c r="F8232" s="9" t="n">
        <v>363.33</v>
      </c>
    </row>
    <row r="8233">
      <c r="A8233" t="n">
        <v>563011</v>
      </c>
      <c r="B8233" s="12" t="n">
        <v>40766</v>
      </c>
      <c r="C8233" t="n">
        <v>16283</v>
      </c>
      <c r="D8233" t="n">
        <v>7</v>
      </c>
      <c r="E8233" t="n">
        <v>46</v>
      </c>
      <c r="F8233" s="9" t="n">
        <v>109.98</v>
      </c>
    </row>
    <row r="8234">
      <c r="A8234" t="n">
        <v>563012</v>
      </c>
      <c r="B8234" s="12" t="n">
        <v>40766</v>
      </c>
      <c r="C8234" t="n">
        <v>17284</v>
      </c>
      <c r="D8234" t="n">
        <v>49</v>
      </c>
      <c r="E8234" t="n">
        <v>188</v>
      </c>
      <c r="F8234" s="9" t="n">
        <v>272.97</v>
      </c>
    </row>
    <row r="8235">
      <c r="A8235" t="n">
        <v>563013</v>
      </c>
      <c r="B8235" s="12" t="n">
        <v>40766</v>
      </c>
      <c r="C8235" t="n">
        <v>12993</v>
      </c>
      <c r="D8235" t="n">
        <v>12</v>
      </c>
      <c r="E8235" t="n">
        <v>112</v>
      </c>
      <c r="F8235" s="9" t="n">
        <v>197.1</v>
      </c>
    </row>
    <row r="8236">
      <c r="A8236" t="n">
        <v>563014</v>
      </c>
      <c r="B8236" s="12" t="n">
        <v>40766</v>
      </c>
      <c r="C8236" t="n">
        <v>13408</v>
      </c>
      <c r="D8236" t="n">
        <v>5</v>
      </c>
      <c r="E8236" t="n">
        <v>228</v>
      </c>
      <c r="F8236" s="9" t="n">
        <v>383.96</v>
      </c>
    </row>
    <row r="8237">
      <c r="A8237" t="n">
        <v>563016</v>
      </c>
      <c r="B8237" s="12" t="n">
        <v>40766</v>
      </c>
      <c r="C8237" t="n">
        <v>15358</v>
      </c>
      <c r="D8237" t="n">
        <v>49</v>
      </c>
      <c r="E8237" t="n">
        <v>707</v>
      </c>
      <c r="F8237" s="9" t="n">
        <v>710.2</v>
      </c>
    </row>
    <row r="8238">
      <c r="A8238" t="n">
        <v>563017</v>
      </c>
      <c r="B8238" s="12" t="n">
        <v>40766</v>
      </c>
      <c r="C8238" t="n">
        <v>13198</v>
      </c>
      <c r="D8238" t="n">
        <v>32</v>
      </c>
      <c r="E8238" t="n">
        <v>388</v>
      </c>
      <c r="F8238" s="9" t="n">
        <v>489.86</v>
      </c>
    </row>
    <row r="8239">
      <c r="A8239" t="n">
        <v>563018</v>
      </c>
      <c r="B8239" s="12" t="n">
        <v>40766</v>
      </c>
      <c r="C8239" t="n">
        <v>13427</v>
      </c>
      <c r="D8239" t="n">
        <v>14</v>
      </c>
      <c r="E8239" t="n">
        <v>301</v>
      </c>
      <c r="F8239" s="9" t="n">
        <v>250.36</v>
      </c>
    </row>
    <row r="8240">
      <c r="A8240" t="n">
        <v>563019</v>
      </c>
      <c r="B8240" s="12" t="n">
        <v>40766</v>
      </c>
      <c r="C8240" t="n">
        <v>17340</v>
      </c>
      <c r="D8240" t="n">
        <v>24</v>
      </c>
      <c r="E8240" t="n">
        <v>344</v>
      </c>
      <c r="F8240" s="9" t="n">
        <v>595.72</v>
      </c>
    </row>
    <row r="8241">
      <c r="A8241" t="n">
        <v>563021</v>
      </c>
      <c r="B8241" s="12" t="n">
        <v>40766</v>
      </c>
      <c r="C8241" t="n">
        <v>18077</v>
      </c>
      <c r="D8241" t="n">
        <v>21</v>
      </c>
      <c r="E8241" t="n">
        <v>166</v>
      </c>
      <c r="F8241" s="9" t="n">
        <v>225.14</v>
      </c>
    </row>
    <row r="8242">
      <c r="A8242" t="n">
        <v>563022</v>
      </c>
      <c r="B8242" s="12" t="n">
        <v>40766</v>
      </c>
      <c r="C8242" t="n">
        <v>17248</v>
      </c>
      <c r="D8242" t="n">
        <v>69</v>
      </c>
      <c r="E8242" t="n">
        <v>213</v>
      </c>
      <c r="F8242" s="9" t="n">
        <v>318.65</v>
      </c>
    </row>
    <row r="8243">
      <c r="A8243" t="n">
        <v>563023</v>
      </c>
      <c r="B8243" s="12" t="n">
        <v>40766</v>
      </c>
      <c r="C8243" t="n">
        <v>14639</v>
      </c>
      <c r="D8243" t="n">
        <v>30</v>
      </c>
      <c r="E8243" t="n">
        <v>210</v>
      </c>
      <c r="F8243" s="9" t="n">
        <v>534.34</v>
      </c>
    </row>
    <row r="8244">
      <c r="A8244" t="n">
        <v>563024</v>
      </c>
      <c r="B8244" s="12" t="n">
        <v>40766</v>
      </c>
      <c r="C8244" t="n">
        <v>14639</v>
      </c>
      <c r="D8244" t="n">
        <v>15</v>
      </c>
      <c r="E8244" t="n">
        <v>68</v>
      </c>
      <c r="F8244" s="9" t="n">
        <v>219.76</v>
      </c>
    </row>
    <row r="8245">
      <c r="A8245" t="n">
        <v>563026</v>
      </c>
      <c r="B8245" s="12" t="n">
        <v>40766</v>
      </c>
      <c r="C8245" t="n">
        <v>15747</v>
      </c>
      <c r="D8245" t="n">
        <v>24</v>
      </c>
      <c r="E8245" t="n">
        <v>149</v>
      </c>
      <c r="F8245" s="9" t="n">
        <v>282.72</v>
      </c>
    </row>
    <row r="8246">
      <c r="A8246" t="n">
        <v>563028</v>
      </c>
      <c r="B8246" s="12" t="n">
        <v>40766</v>
      </c>
      <c r="C8246" t="n">
        <v>17629</v>
      </c>
      <c r="D8246" t="n">
        <v>4</v>
      </c>
      <c r="E8246" t="n">
        <v>31</v>
      </c>
      <c r="F8246" s="9" t="n">
        <v>83.25</v>
      </c>
    </row>
    <row r="8247">
      <c r="A8247" t="n">
        <v>563029</v>
      </c>
      <c r="B8247" s="12" t="n">
        <v>40766</v>
      </c>
      <c r="C8247" t="n">
        <v>18093</v>
      </c>
      <c r="D8247" t="n">
        <v>11</v>
      </c>
      <c r="E8247" t="n">
        <v>488</v>
      </c>
      <c r="F8247" s="9" t="n">
        <v>899.36</v>
      </c>
    </row>
    <row r="8248">
      <c r="A8248" t="n">
        <v>563030</v>
      </c>
      <c r="B8248" s="12" t="n">
        <v>40766</v>
      </c>
      <c r="C8248" t="n">
        <v>14834</v>
      </c>
      <c r="D8248" t="n">
        <v>10</v>
      </c>
      <c r="E8248" t="n">
        <v>99</v>
      </c>
      <c r="F8248" s="9" t="n">
        <v>185.61</v>
      </c>
    </row>
    <row r="8249">
      <c r="A8249" t="n">
        <v>563031</v>
      </c>
      <c r="B8249" s="12" t="n">
        <v>40766</v>
      </c>
      <c r="C8249" t="n">
        <v>13263</v>
      </c>
      <c r="D8249" t="n">
        <v>35</v>
      </c>
      <c r="E8249" t="n">
        <v>81</v>
      </c>
      <c r="F8249" s="9" t="n">
        <v>137.5</v>
      </c>
    </row>
    <row r="8250">
      <c r="A8250" t="n">
        <v>563032</v>
      </c>
      <c r="B8250" s="12" t="n">
        <v>40766</v>
      </c>
      <c r="C8250" t="n">
        <v>16076</v>
      </c>
      <c r="D8250" t="n">
        <v>18</v>
      </c>
      <c r="E8250" t="n">
        <v>264</v>
      </c>
      <c r="F8250" s="9" t="n">
        <v>256.88</v>
      </c>
    </row>
    <row r="8251">
      <c r="A8251" t="n">
        <v>563033</v>
      </c>
      <c r="B8251" s="12" t="n">
        <v>40766</v>
      </c>
      <c r="C8251" t="n">
        <v>16928</v>
      </c>
      <c r="D8251" t="n">
        <v>12</v>
      </c>
      <c r="E8251" t="n">
        <v>113</v>
      </c>
      <c r="F8251" s="9" t="n">
        <v>139.59</v>
      </c>
    </row>
    <row r="8252">
      <c r="A8252" t="n">
        <v>563034</v>
      </c>
      <c r="B8252" s="12" t="n">
        <v>40766</v>
      </c>
      <c r="C8252" t="n">
        <v>17644</v>
      </c>
      <c r="D8252" t="n">
        <v>17</v>
      </c>
      <c r="E8252" t="n">
        <v>212</v>
      </c>
      <c r="F8252" s="9" t="n">
        <v>314.86</v>
      </c>
    </row>
    <row r="8253">
      <c r="A8253" t="n">
        <v>563035</v>
      </c>
      <c r="B8253" s="12" t="n">
        <v>40766</v>
      </c>
      <c r="C8253" t="n">
        <v>17790</v>
      </c>
      <c r="D8253" t="n">
        <v>25</v>
      </c>
      <c r="E8253" t="n">
        <v>72</v>
      </c>
      <c r="F8253" s="9" t="n">
        <v>205.22</v>
      </c>
    </row>
    <row r="8254">
      <c r="A8254" t="n">
        <v>563036</v>
      </c>
      <c r="B8254" s="12" t="n">
        <v>40766</v>
      </c>
      <c r="C8254" t="n">
        <v>14868</v>
      </c>
      <c r="D8254" t="n">
        <v>21</v>
      </c>
      <c r="E8254" t="n">
        <v>234</v>
      </c>
      <c r="F8254" s="9" t="n">
        <v>400.6</v>
      </c>
    </row>
    <row r="8255">
      <c r="A8255" t="n">
        <v>563038</v>
      </c>
      <c r="B8255" s="12" t="n">
        <v>40766</v>
      </c>
      <c r="C8255" t="n">
        <v>16656</v>
      </c>
      <c r="D8255" t="n">
        <v>7</v>
      </c>
      <c r="E8255" t="n">
        <v>846</v>
      </c>
      <c r="F8255" s="9" t="n">
        <v>940.64</v>
      </c>
    </row>
    <row r="8256">
      <c r="A8256" t="n">
        <v>563060</v>
      </c>
      <c r="B8256" s="12" t="n">
        <v>40766</v>
      </c>
      <c r="C8256" t="n">
        <v>17653</v>
      </c>
      <c r="D8256" t="n">
        <v>4</v>
      </c>
      <c r="E8256" t="n">
        <v>297</v>
      </c>
      <c r="F8256" s="9" t="n">
        <v>163.24</v>
      </c>
    </row>
    <row r="8257">
      <c r="A8257" t="n">
        <v>563061</v>
      </c>
      <c r="B8257" s="12" t="n">
        <v>40766</v>
      </c>
      <c r="C8257" t="n">
        <v>13588</v>
      </c>
      <c r="D8257" t="n">
        <v>35</v>
      </c>
      <c r="E8257" t="n">
        <v>424</v>
      </c>
      <c r="F8257" s="9" t="n">
        <v>471.32</v>
      </c>
    </row>
    <row r="8258">
      <c r="A8258" t="n">
        <v>563062</v>
      </c>
      <c r="B8258" s="12" t="n">
        <v>40766</v>
      </c>
      <c r="C8258" t="n">
        <v>17811</v>
      </c>
      <c r="D8258" t="n">
        <v>15</v>
      </c>
      <c r="E8258" t="n">
        <v>70</v>
      </c>
      <c r="F8258" s="9" t="n">
        <v>120.42</v>
      </c>
    </row>
    <row r="8259">
      <c r="A8259" t="n">
        <v>563070</v>
      </c>
      <c r="B8259" s="12" t="n">
        <v>40766</v>
      </c>
      <c r="C8259" t="n">
        <v>14099</v>
      </c>
      <c r="D8259" t="n">
        <v>27</v>
      </c>
      <c r="E8259" t="n">
        <v>191</v>
      </c>
      <c r="F8259" s="9" t="n">
        <v>349.02</v>
      </c>
    </row>
    <row r="8260">
      <c r="A8260" t="n">
        <v>563071</v>
      </c>
      <c r="B8260" s="12" t="n">
        <v>40766</v>
      </c>
      <c r="C8260" t="n">
        <v>17633</v>
      </c>
      <c r="D8260" t="n">
        <v>20</v>
      </c>
      <c r="E8260" t="n">
        <v>163</v>
      </c>
      <c r="F8260" s="9" t="n">
        <v>332.89</v>
      </c>
    </row>
    <row r="8261">
      <c r="A8261" t="n">
        <v>563073</v>
      </c>
      <c r="B8261" s="12" t="n">
        <v>40766</v>
      </c>
      <c r="C8261" t="n">
        <v>18235</v>
      </c>
      <c r="D8261" t="n">
        <v>24</v>
      </c>
      <c r="E8261" t="n">
        <v>374</v>
      </c>
      <c r="F8261" s="9" t="n">
        <v>319.34</v>
      </c>
    </row>
    <row r="8262">
      <c r="A8262" t="n">
        <v>563074</v>
      </c>
      <c r="B8262" s="12" t="n">
        <v>40766</v>
      </c>
      <c r="C8262" t="n">
        <v>12931</v>
      </c>
      <c r="D8262" t="n">
        <v>22</v>
      </c>
      <c r="E8262" t="n">
        <v>6098</v>
      </c>
      <c r="F8262" s="9" t="n">
        <v>9349.719999999999</v>
      </c>
    </row>
    <row r="8263">
      <c r="A8263" t="n">
        <v>563075</v>
      </c>
      <c r="B8263" s="12" t="n">
        <v>40766</v>
      </c>
      <c r="C8263" t="n">
        <v>13645</v>
      </c>
      <c r="D8263" t="n">
        <v>5</v>
      </c>
      <c r="E8263" t="n">
        <v>158</v>
      </c>
      <c r="F8263" s="9" t="n">
        <v>252.1</v>
      </c>
    </row>
    <row r="8264">
      <c r="A8264" t="n">
        <v>563078</v>
      </c>
      <c r="B8264" s="12" t="n">
        <v>40766</v>
      </c>
      <c r="C8264" t="n">
        <v>15955</v>
      </c>
      <c r="D8264" t="n">
        <v>22</v>
      </c>
      <c r="E8264" t="n">
        <v>251</v>
      </c>
      <c r="F8264" s="9" t="n">
        <v>480.65</v>
      </c>
    </row>
    <row r="8265">
      <c r="A8265" t="n">
        <v>563079</v>
      </c>
      <c r="B8265" s="12" t="n">
        <v>40766</v>
      </c>
      <c r="C8265" t="n">
        <v>15955</v>
      </c>
      <c r="D8265" t="n">
        <v>1</v>
      </c>
      <c r="E8265" t="n">
        <v>6</v>
      </c>
      <c r="F8265" s="9" t="n">
        <v>17.7</v>
      </c>
    </row>
    <row r="8266">
      <c r="A8266" t="n">
        <v>563080</v>
      </c>
      <c r="B8266" s="12" t="n">
        <v>40766</v>
      </c>
      <c r="C8266" t="n">
        <v>15955</v>
      </c>
      <c r="D8266" t="n">
        <v>2</v>
      </c>
      <c r="E8266" t="n">
        <v>10</v>
      </c>
      <c r="F8266" s="9" t="n">
        <v>37.14</v>
      </c>
    </row>
    <row r="8267">
      <c r="A8267" t="n">
        <v>563089</v>
      </c>
      <c r="B8267" s="12" t="n">
        <v>40766</v>
      </c>
      <c r="C8267" t="n">
        <v>15469</v>
      </c>
      <c r="D8267" t="n">
        <v>16</v>
      </c>
      <c r="E8267" t="n">
        <v>128</v>
      </c>
      <c r="F8267" s="9" t="n">
        <v>304.3</v>
      </c>
    </row>
    <row r="8268">
      <c r="A8268" t="n">
        <v>563090</v>
      </c>
      <c r="B8268" s="12" t="n">
        <v>40766</v>
      </c>
      <c r="C8268" t="n">
        <v>16186</v>
      </c>
      <c r="D8268" t="n">
        <v>19</v>
      </c>
      <c r="E8268" t="n">
        <v>323</v>
      </c>
      <c r="F8268" s="9" t="n">
        <v>389.36</v>
      </c>
    </row>
    <row r="8269">
      <c r="A8269" t="n">
        <v>563091</v>
      </c>
      <c r="B8269" s="12" t="n">
        <v>40766</v>
      </c>
      <c r="C8269" t="n">
        <v>12994</v>
      </c>
      <c r="D8269" t="n">
        <v>19</v>
      </c>
      <c r="E8269" t="n">
        <v>137</v>
      </c>
      <c r="F8269" s="9" t="n">
        <v>292.87</v>
      </c>
    </row>
    <row r="8270">
      <c r="A8270" t="n">
        <v>563092</v>
      </c>
      <c r="B8270" s="12" t="n">
        <v>40766</v>
      </c>
      <c r="C8270" t="n">
        <v>13307</v>
      </c>
      <c r="D8270" t="n">
        <v>1</v>
      </c>
      <c r="E8270" t="n">
        <v>4</v>
      </c>
      <c r="F8270" s="9" t="n">
        <v>15</v>
      </c>
    </row>
    <row r="8271">
      <c r="A8271" t="n">
        <v>563094</v>
      </c>
      <c r="B8271" s="12" t="n">
        <v>40766</v>
      </c>
      <c r="C8271" t="n">
        <v>14525</v>
      </c>
      <c r="D8271" t="n">
        <v>41</v>
      </c>
      <c r="E8271" t="n">
        <v>535</v>
      </c>
      <c r="F8271" s="9" t="n">
        <v>663.61</v>
      </c>
    </row>
    <row r="8272">
      <c r="A8272" t="n">
        <v>563095</v>
      </c>
      <c r="B8272" s="12" t="n">
        <v>40767</v>
      </c>
      <c r="C8272" t="n">
        <v>13158</v>
      </c>
      <c r="D8272" t="n">
        <v>17</v>
      </c>
      <c r="E8272" t="n">
        <v>190</v>
      </c>
      <c r="F8272" s="9" t="n">
        <v>305.34</v>
      </c>
    </row>
    <row r="8273">
      <c r="A8273" t="n">
        <v>563096</v>
      </c>
      <c r="B8273" s="12" t="n">
        <v>40767</v>
      </c>
      <c r="C8273" t="n">
        <v>15544</v>
      </c>
      <c r="D8273" t="n">
        <v>22</v>
      </c>
      <c r="E8273" t="n">
        <v>184</v>
      </c>
      <c r="F8273" s="9" t="n">
        <v>324.72</v>
      </c>
    </row>
    <row r="8274">
      <c r="A8274" t="n">
        <v>563097</v>
      </c>
      <c r="B8274" s="12" t="n">
        <v>40767</v>
      </c>
      <c r="C8274" t="n">
        <v>17642</v>
      </c>
      <c r="D8274" t="n">
        <v>14</v>
      </c>
      <c r="E8274" t="n">
        <v>190</v>
      </c>
      <c r="F8274" s="9" t="n">
        <v>316.99</v>
      </c>
    </row>
    <row r="8275">
      <c r="A8275" t="n">
        <v>563099</v>
      </c>
      <c r="B8275" s="12" t="n">
        <v>40767</v>
      </c>
      <c r="C8275" t="n">
        <v>15689</v>
      </c>
      <c r="D8275" t="n">
        <v>3</v>
      </c>
      <c r="E8275" t="n">
        <v>28</v>
      </c>
      <c r="F8275" s="9" t="n">
        <v>150.6</v>
      </c>
    </row>
    <row r="8276">
      <c r="A8276" t="n">
        <v>563103</v>
      </c>
      <c r="B8276" s="12" t="n">
        <v>40767</v>
      </c>
      <c r="C8276" t="n">
        <v>13873</v>
      </c>
      <c r="D8276" t="n">
        <v>9</v>
      </c>
      <c r="E8276" t="n">
        <v>74</v>
      </c>
      <c r="F8276" s="9" t="n">
        <v>159.2</v>
      </c>
    </row>
    <row r="8277">
      <c r="A8277" t="n">
        <v>563104</v>
      </c>
      <c r="B8277" s="12" t="n">
        <v>40767</v>
      </c>
      <c r="C8277" t="n">
        <v>13888</v>
      </c>
      <c r="D8277" t="n">
        <v>20</v>
      </c>
      <c r="E8277" t="n">
        <v>180</v>
      </c>
      <c r="F8277" s="9" t="n">
        <v>366.11</v>
      </c>
    </row>
    <row r="8278">
      <c r="A8278" t="n">
        <v>563110</v>
      </c>
      <c r="B8278" s="12" t="n">
        <v>40767</v>
      </c>
      <c r="C8278" t="n">
        <v>14849</v>
      </c>
      <c r="D8278" t="n">
        <v>25</v>
      </c>
      <c r="E8278" t="n">
        <v>407</v>
      </c>
      <c r="F8278" s="9" t="n">
        <v>509.08</v>
      </c>
    </row>
    <row r="8279">
      <c r="A8279" t="n">
        <v>563111</v>
      </c>
      <c r="B8279" s="12" t="n">
        <v>40767</v>
      </c>
      <c r="C8279" t="n">
        <v>15249</v>
      </c>
      <c r="D8279" t="n">
        <v>19</v>
      </c>
      <c r="E8279" t="n">
        <v>250</v>
      </c>
      <c r="F8279" s="9" t="n">
        <v>384.6</v>
      </c>
    </row>
    <row r="8280">
      <c r="A8280" t="n">
        <v>563112</v>
      </c>
      <c r="B8280" s="12" t="n">
        <v>40767</v>
      </c>
      <c r="C8280" t="n">
        <v>14849</v>
      </c>
      <c r="D8280" t="n">
        <v>20</v>
      </c>
      <c r="E8280" t="n">
        <v>284</v>
      </c>
      <c r="F8280" s="9" t="n">
        <v>304.63</v>
      </c>
    </row>
    <row r="8281">
      <c r="A8281" t="n">
        <v>563137</v>
      </c>
      <c r="B8281" s="12" t="n">
        <v>40767</v>
      </c>
      <c r="C8281" t="n">
        <v>14534</v>
      </c>
      <c r="D8281" t="n">
        <v>23</v>
      </c>
      <c r="E8281" t="n">
        <v>54</v>
      </c>
      <c r="F8281" s="9" t="n">
        <v>152.2</v>
      </c>
    </row>
    <row r="8282">
      <c r="A8282" t="n">
        <v>563147</v>
      </c>
      <c r="B8282" s="12" t="n">
        <v>40767</v>
      </c>
      <c r="C8282" t="n">
        <v>13695</v>
      </c>
      <c r="D8282" t="n">
        <v>3</v>
      </c>
      <c r="E8282" t="n">
        <v>84</v>
      </c>
      <c r="F8282" s="9" t="n">
        <v>81</v>
      </c>
    </row>
    <row r="8283">
      <c r="A8283" t="n">
        <v>563149</v>
      </c>
      <c r="B8283" s="12" t="n">
        <v>40767</v>
      </c>
      <c r="C8283" t="n">
        <v>13695</v>
      </c>
      <c r="D8283" t="n">
        <v>1</v>
      </c>
      <c r="E8283" t="n">
        <v>96</v>
      </c>
      <c r="F8283" s="9" t="n">
        <v>101.76</v>
      </c>
    </row>
    <row r="8284">
      <c r="A8284" t="n">
        <v>563150</v>
      </c>
      <c r="B8284" s="12" t="n">
        <v>40767</v>
      </c>
      <c r="C8284" t="n">
        <v>15192</v>
      </c>
      <c r="D8284" t="n">
        <v>11</v>
      </c>
      <c r="E8284" t="n">
        <v>281</v>
      </c>
      <c r="F8284" s="9" t="n">
        <v>306.33</v>
      </c>
    </row>
    <row r="8285">
      <c r="A8285" t="n">
        <v>563155</v>
      </c>
      <c r="B8285" s="12" t="n">
        <v>40767</v>
      </c>
      <c r="C8285" t="n">
        <v>13069</v>
      </c>
      <c r="D8285" t="n">
        <v>14</v>
      </c>
      <c r="E8285" t="n">
        <v>121</v>
      </c>
      <c r="F8285" s="9" t="n">
        <v>138.68</v>
      </c>
    </row>
    <row r="8286">
      <c r="A8286" t="n">
        <v>563161</v>
      </c>
      <c r="B8286" s="12" t="n">
        <v>40767</v>
      </c>
      <c r="C8286" t="n">
        <v>14790</v>
      </c>
      <c r="D8286" t="n">
        <v>18</v>
      </c>
      <c r="E8286" t="n">
        <v>248</v>
      </c>
      <c r="F8286" s="9" t="n">
        <v>211.88</v>
      </c>
    </row>
    <row r="8287">
      <c r="A8287" t="n">
        <v>563162</v>
      </c>
      <c r="B8287" s="12" t="n">
        <v>40767</v>
      </c>
      <c r="C8287" t="n">
        <v>16013</v>
      </c>
      <c r="D8287" t="n">
        <v>11</v>
      </c>
      <c r="E8287" t="n">
        <v>286</v>
      </c>
      <c r="F8287" s="9" t="n">
        <v>339.26</v>
      </c>
    </row>
    <row r="8288">
      <c r="A8288" t="n">
        <v>563163</v>
      </c>
      <c r="B8288" s="12" t="n">
        <v>40767</v>
      </c>
      <c r="C8288" t="n">
        <v>16013</v>
      </c>
      <c r="D8288" t="n">
        <v>4</v>
      </c>
      <c r="E8288" t="n">
        <v>412</v>
      </c>
      <c r="F8288" s="9" t="n">
        <v>1069.2</v>
      </c>
    </row>
    <row r="8289">
      <c r="A8289" t="n">
        <v>563164</v>
      </c>
      <c r="B8289" s="12" t="n">
        <v>40767</v>
      </c>
      <c r="C8289" t="n">
        <v>16013</v>
      </c>
      <c r="D8289" t="n">
        <v>2</v>
      </c>
      <c r="E8289" t="n">
        <v>204</v>
      </c>
      <c r="F8289" s="9" t="n">
        <v>505.8</v>
      </c>
    </row>
    <row r="8290">
      <c r="A8290" t="n">
        <v>563166</v>
      </c>
      <c r="B8290" s="12" t="n">
        <v>40767</v>
      </c>
      <c r="C8290" t="n">
        <v>18092</v>
      </c>
      <c r="D8290" t="n">
        <v>13</v>
      </c>
      <c r="E8290" t="n">
        <v>872</v>
      </c>
      <c r="F8290" s="9" t="n">
        <v>1181.44</v>
      </c>
    </row>
    <row r="8291">
      <c r="A8291" t="n">
        <v>563167</v>
      </c>
      <c r="B8291" s="12" t="n">
        <v>40767</v>
      </c>
      <c r="C8291" t="n">
        <v>14696</v>
      </c>
      <c r="D8291" t="n">
        <v>23</v>
      </c>
      <c r="E8291" t="n">
        <v>335</v>
      </c>
      <c r="F8291" s="9" t="n">
        <v>287.15</v>
      </c>
    </row>
    <row r="8292">
      <c r="A8292" t="n">
        <v>563168</v>
      </c>
      <c r="B8292" s="12" t="n">
        <v>40767</v>
      </c>
      <c r="C8292" t="n">
        <v>16045</v>
      </c>
      <c r="D8292" t="n">
        <v>13</v>
      </c>
      <c r="E8292" t="n">
        <v>195</v>
      </c>
      <c r="F8292" s="9" t="n">
        <v>210.05</v>
      </c>
    </row>
    <row r="8293">
      <c r="A8293" t="n">
        <v>563170</v>
      </c>
      <c r="B8293" s="12" t="n">
        <v>40767</v>
      </c>
      <c r="C8293" t="n">
        <v>18237</v>
      </c>
      <c r="D8293" t="n">
        <v>14</v>
      </c>
      <c r="E8293" t="n">
        <v>195</v>
      </c>
      <c r="F8293" s="9" t="n">
        <v>243.21</v>
      </c>
    </row>
    <row r="8294">
      <c r="A8294" t="n">
        <v>563171</v>
      </c>
      <c r="B8294" s="12" t="n">
        <v>40767</v>
      </c>
      <c r="C8294" t="n">
        <v>16317</v>
      </c>
      <c r="D8294" t="n">
        <v>15</v>
      </c>
      <c r="E8294" t="n">
        <v>252</v>
      </c>
      <c r="F8294" s="9" t="n">
        <v>308.31</v>
      </c>
    </row>
    <row r="8295">
      <c r="A8295" t="n">
        <v>563173</v>
      </c>
      <c r="B8295" s="12" t="n">
        <v>40767</v>
      </c>
      <c r="C8295" t="n">
        <v>17381</v>
      </c>
      <c r="D8295" t="n">
        <v>1</v>
      </c>
      <c r="E8295" t="n">
        <v>320</v>
      </c>
      <c r="F8295" s="9" t="n">
        <v>528</v>
      </c>
    </row>
    <row r="8296">
      <c r="A8296" t="n">
        <v>563174</v>
      </c>
      <c r="B8296" s="12" t="n">
        <v>40767</v>
      </c>
      <c r="C8296" t="n">
        <v>16746</v>
      </c>
      <c r="D8296" t="n">
        <v>23</v>
      </c>
      <c r="E8296" t="n">
        <v>184</v>
      </c>
      <c r="F8296" s="9" t="n">
        <v>337</v>
      </c>
    </row>
    <row r="8297">
      <c r="A8297" t="n">
        <v>563175</v>
      </c>
      <c r="B8297" s="12" t="n">
        <v>40767</v>
      </c>
      <c r="C8297" t="n">
        <v>14855</v>
      </c>
      <c r="D8297" t="n">
        <v>8</v>
      </c>
      <c r="E8297" t="n">
        <v>138</v>
      </c>
      <c r="F8297" s="9" t="n">
        <v>339.3</v>
      </c>
    </row>
    <row r="8298">
      <c r="A8298" t="n">
        <v>563176</v>
      </c>
      <c r="B8298" s="12" t="n">
        <v>40767</v>
      </c>
      <c r="C8298" t="n">
        <v>17293</v>
      </c>
      <c r="D8298" t="n">
        <v>10</v>
      </c>
      <c r="E8298" t="n">
        <v>63</v>
      </c>
      <c r="F8298" s="9" t="n">
        <v>96.86</v>
      </c>
    </row>
    <row r="8299">
      <c r="A8299" t="n">
        <v>563177</v>
      </c>
      <c r="B8299" s="12" t="n">
        <v>40767</v>
      </c>
      <c r="C8299" t="n">
        <v>17293</v>
      </c>
      <c r="D8299" t="n">
        <v>1</v>
      </c>
      <c r="E8299" t="n">
        <v>1</v>
      </c>
      <c r="F8299" s="9" t="n">
        <v>65</v>
      </c>
    </row>
    <row r="8300">
      <c r="A8300" t="n">
        <v>563178</v>
      </c>
      <c r="B8300" s="12" t="n">
        <v>40767</v>
      </c>
      <c r="C8300" t="n">
        <v>16011</v>
      </c>
      <c r="D8300" t="n">
        <v>16</v>
      </c>
      <c r="E8300" t="n">
        <v>129</v>
      </c>
      <c r="F8300" s="9" t="n">
        <v>208.39</v>
      </c>
    </row>
    <row r="8301">
      <c r="A8301" t="n">
        <v>563180</v>
      </c>
      <c r="B8301" s="12" t="n">
        <v>40767</v>
      </c>
      <c r="C8301" t="n">
        <v>16209</v>
      </c>
      <c r="D8301" t="n">
        <v>11</v>
      </c>
      <c r="E8301" t="n">
        <v>176</v>
      </c>
      <c r="F8301" s="9" t="n">
        <v>212.64</v>
      </c>
    </row>
    <row r="8302">
      <c r="A8302" t="n">
        <v>563181</v>
      </c>
      <c r="B8302" s="12" t="n">
        <v>40767</v>
      </c>
      <c r="C8302" t="n">
        <v>16612</v>
      </c>
      <c r="D8302" t="n">
        <v>9</v>
      </c>
      <c r="E8302" t="n">
        <v>62</v>
      </c>
      <c r="F8302" s="9" t="n">
        <v>161.4</v>
      </c>
    </row>
    <row r="8303">
      <c r="A8303" t="n">
        <v>563182</v>
      </c>
      <c r="B8303" s="12" t="n">
        <v>40767</v>
      </c>
      <c r="C8303" t="n">
        <v>17122</v>
      </c>
      <c r="D8303" t="n">
        <v>7</v>
      </c>
      <c r="E8303" t="n">
        <v>80</v>
      </c>
      <c r="F8303" s="9" t="n">
        <v>138.32</v>
      </c>
    </row>
    <row r="8304">
      <c r="A8304" t="n">
        <v>563183</v>
      </c>
      <c r="B8304" s="12" t="n">
        <v>40767</v>
      </c>
      <c r="C8304" t="n">
        <v>14110</v>
      </c>
      <c r="D8304" t="n">
        <v>23</v>
      </c>
      <c r="E8304" t="n">
        <v>454</v>
      </c>
      <c r="F8304" s="9" t="n">
        <v>860.98</v>
      </c>
    </row>
    <row r="8305">
      <c r="A8305" t="n">
        <v>563184</v>
      </c>
      <c r="B8305" s="12" t="n">
        <v>40767</v>
      </c>
      <c r="C8305" t="n">
        <v>17516</v>
      </c>
      <c r="D8305" t="n">
        <v>24</v>
      </c>
      <c r="E8305" t="n">
        <v>66</v>
      </c>
      <c r="F8305" s="9" t="n">
        <v>153.64</v>
      </c>
    </row>
    <row r="8306">
      <c r="A8306" t="n">
        <v>563188</v>
      </c>
      <c r="B8306" s="12" t="n">
        <v>40767</v>
      </c>
      <c r="C8306" t="n">
        <v>15606</v>
      </c>
      <c r="D8306" t="n">
        <v>8</v>
      </c>
      <c r="E8306" t="n">
        <v>118</v>
      </c>
      <c r="F8306" s="9" t="n">
        <v>303.22</v>
      </c>
    </row>
    <row r="8307">
      <c r="A8307" t="n">
        <v>563191</v>
      </c>
      <c r="B8307" s="12" t="n">
        <v>40767</v>
      </c>
      <c r="C8307" t="n">
        <v>16678</v>
      </c>
      <c r="D8307" t="n">
        <v>16</v>
      </c>
      <c r="E8307" t="n">
        <v>247</v>
      </c>
      <c r="F8307" s="9" t="n">
        <v>326.75</v>
      </c>
    </row>
    <row r="8308">
      <c r="A8308" t="n">
        <v>563192</v>
      </c>
      <c r="B8308" s="12" t="n">
        <v>40767</v>
      </c>
      <c r="C8308" t="n">
        <v>16745</v>
      </c>
      <c r="D8308" t="n">
        <v>4</v>
      </c>
      <c r="E8308" t="n">
        <v>112</v>
      </c>
      <c r="F8308" s="9" t="n">
        <v>311.2</v>
      </c>
    </row>
    <row r="8309">
      <c r="A8309" t="n">
        <v>563194</v>
      </c>
      <c r="B8309" s="12" t="n">
        <v>40767</v>
      </c>
      <c r="C8309" t="n">
        <v>17858</v>
      </c>
      <c r="D8309" t="n">
        <v>25</v>
      </c>
      <c r="E8309" t="n">
        <v>65</v>
      </c>
      <c r="F8309" s="9" t="n">
        <v>320.3</v>
      </c>
    </row>
    <row r="8310">
      <c r="A8310" t="n">
        <v>563196</v>
      </c>
      <c r="B8310" s="12" t="n">
        <v>40767</v>
      </c>
      <c r="C8310" t="n">
        <v>14406</v>
      </c>
      <c r="D8310" t="n">
        <v>8</v>
      </c>
      <c r="E8310" t="n">
        <v>77</v>
      </c>
      <c r="F8310" s="9" t="n">
        <v>156.75</v>
      </c>
    </row>
    <row r="8311">
      <c r="A8311" t="n">
        <v>563198</v>
      </c>
      <c r="B8311" s="12" t="n">
        <v>40769</v>
      </c>
      <c r="C8311" t="n">
        <v>15270</v>
      </c>
      <c r="D8311" t="n">
        <v>7</v>
      </c>
      <c r="E8311" t="n">
        <v>340</v>
      </c>
      <c r="F8311" s="9" t="n">
        <v>536.54</v>
      </c>
    </row>
    <row r="8312">
      <c r="A8312" t="n">
        <v>563199</v>
      </c>
      <c r="B8312" s="12" t="n">
        <v>40769</v>
      </c>
      <c r="C8312" t="n">
        <v>16326</v>
      </c>
      <c r="D8312" t="n">
        <v>10</v>
      </c>
      <c r="E8312" t="n">
        <v>20</v>
      </c>
      <c r="F8312" s="9" t="n">
        <v>151</v>
      </c>
    </row>
    <row r="8313">
      <c r="A8313" t="n">
        <v>563200</v>
      </c>
      <c r="B8313" s="12" t="n">
        <v>40769</v>
      </c>
      <c r="C8313" t="n">
        <v>13838</v>
      </c>
      <c r="D8313" t="n">
        <v>42</v>
      </c>
      <c r="E8313" t="n">
        <v>51</v>
      </c>
      <c r="F8313" s="9" t="n">
        <v>143.72</v>
      </c>
    </row>
    <row r="8314">
      <c r="A8314" t="n">
        <v>563201</v>
      </c>
      <c r="B8314" s="12" t="n">
        <v>40769</v>
      </c>
      <c r="C8314" t="n">
        <v>13838</v>
      </c>
      <c r="D8314" t="n">
        <v>23</v>
      </c>
      <c r="E8314" t="n">
        <v>33</v>
      </c>
      <c r="F8314" s="9" t="n">
        <v>93.16</v>
      </c>
    </row>
    <row r="8315">
      <c r="A8315" t="n">
        <v>563203</v>
      </c>
      <c r="B8315" s="12" t="n">
        <v>40769</v>
      </c>
      <c r="C8315" t="n">
        <v>16525</v>
      </c>
      <c r="D8315" t="n">
        <v>6</v>
      </c>
      <c r="E8315" t="n">
        <v>100</v>
      </c>
      <c r="F8315" s="9" t="n">
        <v>348</v>
      </c>
    </row>
    <row r="8316">
      <c r="A8316" t="n">
        <v>563204</v>
      </c>
      <c r="B8316" s="12" t="n">
        <v>40769</v>
      </c>
      <c r="C8316" t="n">
        <v>17048</v>
      </c>
      <c r="D8316" t="n">
        <v>5</v>
      </c>
      <c r="E8316" t="n">
        <v>61</v>
      </c>
      <c r="F8316" s="9" t="n">
        <v>164.95</v>
      </c>
    </row>
    <row r="8317">
      <c r="A8317" t="n">
        <v>563205</v>
      </c>
      <c r="B8317" s="12" t="n">
        <v>40769</v>
      </c>
      <c r="C8317" t="n">
        <v>14040</v>
      </c>
      <c r="D8317" t="n">
        <v>38</v>
      </c>
      <c r="E8317" t="n">
        <v>260</v>
      </c>
      <c r="F8317" s="9" t="n">
        <v>335.11</v>
      </c>
    </row>
    <row r="8318">
      <c r="A8318" t="n">
        <v>563206</v>
      </c>
      <c r="B8318" s="12" t="n">
        <v>40769</v>
      </c>
      <c r="C8318" t="n">
        <v>17613</v>
      </c>
      <c r="D8318" t="n">
        <v>15</v>
      </c>
      <c r="E8318" t="n">
        <v>62</v>
      </c>
      <c r="F8318" s="9" t="n">
        <v>155.93</v>
      </c>
    </row>
    <row r="8319">
      <c r="A8319" t="n">
        <v>563208</v>
      </c>
      <c r="B8319" s="12" t="n">
        <v>40769</v>
      </c>
      <c r="C8319" t="n">
        <v>14040</v>
      </c>
      <c r="D8319" t="n">
        <v>2</v>
      </c>
      <c r="E8319" t="n">
        <v>24</v>
      </c>
      <c r="F8319" s="9" t="n">
        <v>39.84</v>
      </c>
    </row>
    <row r="8320">
      <c r="A8320" t="n">
        <v>563209</v>
      </c>
      <c r="B8320" s="12" t="n">
        <v>40769</v>
      </c>
      <c r="C8320" t="n">
        <v>13527</v>
      </c>
      <c r="D8320" t="n">
        <v>51</v>
      </c>
      <c r="E8320" t="n">
        <v>250</v>
      </c>
      <c r="F8320" s="9" t="n">
        <v>440.54</v>
      </c>
    </row>
    <row r="8321">
      <c r="A8321" t="n">
        <v>563210</v>
      </c>
      <c r="B8321" s="12" t="n">
        <v>40769</v>
      </c>
      <c r="C8321" t="n">
        <v>16466</v>
      </c>
      <c r="D8321" t="n">
        <v>22</v>
      </c>
      <c r="E8321" t="n">
        <v>83</v>
      </c>
      <c r="F8321" s="9" t="n">
        <v>245.67</v>
      </c>
    </row>
    <row r="8322">
      <c r="A8322" t="n">
        <v>563211</v>
      </c>
      <c r="B8322" s="12" t="n">
        <v>40769</v>
      </c>
      <c r="C8322" t="n">
        <v>17049</v>
      </c>
      <c r="D8322" t="n">
        <v>21</v>
      </c>
      <c r="E8322" t="n">
        <v>176</v>
      </c>
      <c r="F8322" s="9" t="n">
        <v>330.28</v>
      </c>
    </row>
    <row r="8323">
      <c r="A8323" t="n">
        <v>563212</v>
      </c>
      <c r="B8323" s="12" t="n">
        <v>40769</v>
      </c>
      <c r="C8323" t="n">
        <v>17800</v>
      </c>
      <c r="D8323" t="n">
        <v>11</v>
      </c>
      <c r="E8323" t="n">
        <v>77</v>
      </c>
      <c r="F8323" s="9" t="n">
        <v>169.8</v>
      </c>
    </row>
    <row r="8324">
      <c r="A8324" t="n">
        <v>563213</v>
      </c>
      <c r="B8324" s="12" t="n">
        <v>40769</v>
      </c>
      <c r="C8324" t="n">
        <v>16115</v>
      </c>
      <c r="D8324" t="n">
        <v>44</v>
      </c>
      <c r="E8324" t="n">
        <v>207</v>
      </c>
      <c r="F8324" s="9" t="n">
        <v>273.02</v>
      </c>
    </row>
    <row r="8325">
      <c r="A8325" t="n">
        <v>563214</v>
      </c>
      <c r="B8325" s="12" t="n">
        <v>40769</v>
      </c>
      <c r="C8325" t="n">
        <v>16370</v>
      </c>
      <c r="D8325" t="n">
        <v>68</v>
      </c>
      <c r="E8325" t="n">
        <v>194</v>
      </c>
      <c r="F8325" s="9" t="n">
        <v>401.28</v>
      </c>
    </row>
    <row r="8326">
      <c r="A8326" t="n">
        <v>563215</v>
      </c>
      <c r="B8326" s="12" t="n">
        <v>40769</v>
      </c>
      <c r="C8326" t="n">
        <v>15683</v>
      </c>
      <c r="D8326" t="n">
        <v>10</v>
      </c>
      <c r="E8326" t="n">
        <v>131</v>
      </c>
      <c r="F8326" s="9" t="n">
        <v>193.75</v>
      </c>
    </row>
    <row r="8327">
      <c r="A8327" t="n">
        <v>563216</v>
      </c>
      <c r="B8327" s="12" t="n">
        <v>40769</v>
      </c>
      <c r="C8327" t="n">
        <v>17841</v>
      </c>
      <c r="D8327" t="n">
        <v>62</v>
      </c>
      <c r="E8327" t="n">
        <v>134</v>
      </c>
      <c r="F8327" s="9" t="n">
        <v>278.46</v>
      </c>
    </row>
    <row r="8328">
      <c r="A8328" t="n">
        <v>563217</v>
      </c>
      <c r="B8328" s="12" t="n">
        <v>40769</v>
      </c>
      <c r="C8328" t="n">
        <v>13515</v>
      </c>
      <c r="D8328" t="n">
        <v>13</v>
      </c>
      <c r="E8328" t="n">
        <v>166</v>
      </c>
      <c r="F8328" s="9" t="n">
        <v>188.4</v>
      </c>
    </row>
    <row r="8329">
      <c r="A8329" t="n">
        <v>563227</v>
      </c>
      <c r="B8329" s="12" t="n">
        <v>40769</v>
      </c>
      <c r="C8329" t="n">
        <v>14301</v>
      </c>
      <c r="D8329" t="n">
        <v>13</v>
      </c>
      <c r="E8329" t="n">
        <v>606</v>
      </c>
      <c r="F8329" s="9" t="n">
        <v>640.14</v>
      </c>
    </row>
    <row r="8330">
      <c r="A8330" t="n">
        <v>563228</v>
      </c>
      <c r="B8330" s="12" t="n">
        <v>40769</v>
      </c>
      <c r="C8330" t="n">
        <v>17988</v>
      </c>
      <c r="D8330" t="n">
        <v>6</v>
      </c>
      <c r="E8330" t="n">
        <v>6</v>
      </c>
      <c r="F8330" s="9" t="n">
        <v>53.05</v>
      </c>
    </row>
    <row r="8331">
      <c r="A8331" t="n">
        <v>563229</v>
      </c>
      <c r="B8331" s="12" t="n">
        <v>40769</v>
      </c>
      <c r="C8331" t="n">
        <v>17988</v>
      </c>
      <c r="D8331" t="n">
        <v>2</v>
      </c>
      <c r="E8331" t="n">
        <v>2</v>
      </c>
      <c r="F8331" s="9" t="n">
        <v>11.64</v>
      </c>
    </row>
    <row r="8332">
      <c r="A8332" t="n">
        <v>563230</v>
      </c>
      <c r="B8332" s="12" t="n">
        <v>40769</v>
      </c>
      <c r="C8332" t="n">
        <v>15376</v>
      </c>
      <c r="D8332" t="n">
        <v>43</v>
      </c>
      <c r="E8332" t="n">
        <v>162</v>
      </c>
      <c r="F8332" s="9" t="n">
        <v>334.85</v>
      </c>
    </row>
    <row r="8333">
      <c r="A8333" t="n">
        <v>563231</v>
      </c>
      <c r="B8333" s="12" t="n">
        <v>40769</v>
      </c>
      <c r="C8333" t="n">
        <v>14658</v>
      </c>
      <c r="D8333" t="n">
        <v>14</v>
      </c>
      <c r="E8333" t="n">
        <v>23</v>
      </c>
      <c r="F8333" s="9" t="n">
        <v>123.14</v>
      </c>
    </row>
    <row r="8334">
      <c r="A8334" t="n">
        <v>563233</v>
      </c>
      <c r="B8334" s="12" t="n">
        <v>40769</v>
      </c>
      <c r="C8334" t="n">
        <v>17988</v>
      </c>
      <c r="D8334" t="n">
        <v>1</v>
      </c>
      <c r="E8334" t="n">
        <v>1</v>
      </c>
      <c r="F8334" s="9" t="n">
        <v>2.95</v>
      </c>
    </row>
    <row r="8335">
      <c r="A8335" t="n">
        <v>563234</v>
      </c>
      <c r="B8335" s="12" t="n">
        <v>40770</v>
      </c>
      <c r="C8335" t="n">
        <v>13621</v>
      </c>
      <c r="D8335" t="n">
        <v>19</v>
      </c>
      <c r="E8335" t="n">
        <v>343</v>
      </c>
      <c r="F8335" s="9" t="n">
        <v>213.85</v>
      </c>
    </row>
    <row r="8336">
      <c r="A8336" t="n">
        <v>563235</v>
      </c>
      <c r="B8336" s="12" t="n">
        <v>40770</v>
      </c>
      <c r="C8336" t="n">
        <v>15939</v>
      </c>
      <c r="D8336" t="n">
        <v>1</v>
      </c>
      <c r="E8336" t="n">
        <v>60</v>
      </c>
      <c r="F8336" s="9" t="n">
        <v>47.4</v>
      </c>
    </row>
    <row r="8337">
      <c r="A8337" t="n">
        <v>563236</v>
      </c>
      <c r="B8337" s="12" t="n">
        <v>40770</v>
      </c>
      <c r="C8337" t="n">
        <v>17252</v>
      </c>
      <c r="D8337" t="n">
        <v>1</v>
      </c>
      <c r="E8337" t="n">
        <v>2</v>
      </c>
      <c r="F8337" s="9" t="n">
        <v>11.9</v>
      </c>
    </row>
    <row r="8338">
      <c r="A8338" t="n">
        <v>563237</v>
      </c>
      <c r="B8338" s="12" t="n">
        <v>40770</v>
      </c>
      <c r="C8338" t="n">
        <v>14321</v>
      </c>
      <c r="D8338" t="n">
        <v>20</v>
      </c>
      <c r="E8338" t="n">
        <v>362</v>
      </c>
      <c r="F8338" s="9" t="n">
        <v>273.72</v>
      </c>
    </row>
    <row r="8339">
      <c r="A8339" t="n">
        <v>563238</v>
      </c>
      <c r="B8339" s="12" t="n">
        <v>40770</v>
      </c>
      <c r="C8339" t="n">
        <v>15093</v>
      </c>
      <c r="D8339" t="n">
        <v>14</v>
      </c>
      <c r="E8339" t="n">
        <v>342</v>
      </c>
      <c r="F8339" s="9" t="n">
        <v>630.42</v>
      </c>
    </row>
    <row r="8340">
      <c r="A8340" t="n">
        <v>563239</v>
      </c>
      <c r="B8340" s="12" t="n">
        <v>40770</v>
      </c>
      <c r="C8340" t="n">
        <v>15048</v>
      </c>
      <c r="D8340" t="n">
        <v>19</v>
      </c>
      <c r="E8340" t="n">
        <v>50</v>
      </c>
      <c r="F8340" s="9" t="n">
        <v>67.23</v>
      </c>
    </row>
    <row r="8341">
      <c r="A8341" t="n">
        <v>563242</v>
      </c>
      <c r="B8341" s="12" t="n">
        <v>40770</v>
      </c>
      <c r="C8341" t="n">
        <v>17173</v>
      </c>
      <c r="D8341" t="n">
        <v>13</v>
      </c>
      <c r="E8341" t="n">
        <v>122</v>
      </c>
      <c r="F8341" s="9" t="n">
        <v>498.48</v>
      </c>
    </row>
    <row r="8342">
      <c r="A8342" t="n">
        <v>563243</v>
      </c>
      <c r="B8342" s="12" t="n">
        <v>40770</v>
      </c>
      <c r="C8342" t="n">
        <v>18241</v>
      </c>
      <c r="D8342" t="n">
        <v>2</v>
      </c>
      <c r="E8342" t="n">
        <v>20</v>
      </c>
      <c r="F8342" s="9" t="n">
        <v>57</v>
      </c>
    </row>
    <row r="8343">
      <c r="A8343" t="n">
        <v>563245</v>
      </c>
      <c r="B8343" s="12" t="n">
        <v>40770</v>
      </c>
      <c r="C8343" t="n">
        <v>16272</v>
      </c>
      <c r="D8343" t="n">
        <v>25</v>
      </c>
      <c r="E8343" t="n">
        <v>224</v>
      </c>
      <c r="F8343" s="9" t="n">
        <v>411.7</v>
      </c>
    </row>
    <row r="8344">
      <c r="A8344" t="n">
        <v>563246</v>
      </c>
      <c r="B8344" s="12" t="n">
        <v>40770</v>
      </c>
      <c r="C8344" t="n">
        <v>13089</v>
      </c>
      <c r="D8344" t="n">
        <v>33</v>
      </c>
      <c r="E8344" t="n">
        <v>414</v>
      </c>
      <c r="F8344" s="9" t="n">
        <v>695.26</v>
      </c>
    </row>
    <row r="8345">
      <c r="A8345" t="n">
        <v>563247</v>
      </c>
      <c r="B8345" s="12" t="n">
        <v>40770</v>
      </c>
      <c r="C8345" t="n">
        <v>13089</v>
      </c>
      <c r="D8345" t="n">
        <v>5</v>
      </c>
      <c r="E8345" t="n">
        <v>360</v>
      </c>
      <c r="F8345" s="9" t="n">
        <v>256.08</v>
      </c>
    </row>
    <row r="8346">
      <c r="A8346" t="n">
        <v>563248</v>
      </c>
      <c r="B8346" s="12" t="n">
        <v>40770</v>
      </c>
      <c r="C8346" t="n">
        <v>14702</v>
      </c>
      <c r="D8346" t="n">
        <v>31</v>
      </c>
      <c r="E8346" t="n">
        <v>101</v>
      </c>
      <c r="F8346" s="9" t="n">
        <v>190.15</v>
      </c>
    </row>
    <row r="8347">
      <c r="A8347" t="n">
        <v>563250</v>
      </c>
      <c r="B8347" s="12" t="n">
        <v>40770</v>
      </c>
      <c r="C8347" t="n">
        <v>15624</v>
      </c>
      <c r="D8347" t="n">
        <v>3</v>
      </c>
      <c r="E8347" t="n">
        <v>22</v>
      </c>
      <c r="F8347" s="9" t="n">
        <v>68.09999999999999</v>
      </c>
    </row>
    <row r="8348">
      <c r="A8348" t="n">
        <v>563251</v>
      </c>
      <c r="B8348" s="12" t="n">
        <v>40770</v>
      </c>
      <c r="C8348" t="n">
        <v>12919</v>
      </c>
      <c r="D8348" t="n">
        <v>4</v>
      </c>
      <c r="E8348" t="n">
        <v>63</v>
      </c>
      <c r="F8348" s="9" t="n">
        <v>182.65</v>
      </c>
    </row>
    <row r="8349">
      <c r="A8349" t="n">
        <v>563252</v>
      </c>
      <c r="B8349" s="12" t="n">
        <v>40770</v>
      </c>
      <c r="C8349" t="n">
        <v>17655</v>
      </c>
      <c r="D8349" t="n">
        <v>16</v>
      </c>
      <c r="E8349" t="n">
        <v>105</v>
      </c>
      <c r="F8349" s="9" t="n">
        <v>300.63</v>
      </c>
    </row>
    <row r="8350">
      <c r="A8350" t="n">
        <v>563253</v>
      </c>
      <c r="B8350" s="12" t="n">
        <v>40770</v>
      </c>
      <c r="C8350" t="n">
        <v>15218</v>
      </c>
      <c r="D8350" t="n">
        <v>27</v>
      </c>
      <c r="E8350" t="n">
        <v>391</v>
      </c>
      <c r="F8350" s="9" t="n">
        <v>623.7</v>
      </c>
    </row>
    <row r="8351">
      <c r="A8351" t="n">
        <v>563254</v>
      </c>
      <c r="B8351" s="12" t="n">
        <v>40770</v>
      </c>
      <c r="C8351" t="n">
        <v>15218</v>
      </c>
      <c r="D8351" t="n">
        <v>1</v>
      </c>
      <c r="E8351" t="n">
        <v>96</v>
      </c>
      <c r="F8351" s="9" t="n">
        <v>81.59999999999999</v>
      </c>
    </row>
    <row r="8352">
      <c r="A8352" t="n">
        <v>563255</v>
      </c>
      <c r="B8352" s="12" t="n">
        <v>40770</v>
      </c>
      <c r="C8352" t="n">
        <v>14527</v>
      </c>
      <c r="D8352" t="n">
        <v>11</v>
      </c>
      <c r="E8352" t="n">
        <v>24</v>
      </c>
      <c r="F8352" s="9" t="n">
        <v>106.34</v>
      </c>
    </row>
    <row r="8353">
      <c r="A8353" t="n">
        <v>563256</v>
      </c>
      <c r="B8353" s="12" t="n">
        <v>40770</v>
      </c>
      <c r="C8353" t="n">
        <v>18143</v>
      </c>
      <c r="D8353" t="n">
        <v>32</v>
      </c>
      <c r="E8353" t="n">
        <v>262</v>
      </c>
      <c r="F8353" s="9" t="n">
        <v>519.98</v>
      </c>
    </row>
    <row r="8354">
      <c r="A8354" t="n">
        <v>563257</v>
      </c>
      <c r="B8354" s="12" t="n">
        <v>40770</v>
      </c>
      <c r="C8354" t="n">
        <v>13799</v>
      </c>
      <c r="D8354" t="n">
        <v>23</v>
      </c>
      <c r="E8354" t="n">
        <v>216</v>
      </c>
      <c r="F8354" s="9" t="n">
        <v>347.16</v>
      </c>
    </row>
    <row r="8355">
      <c r="A8355" t="n">
        <v>563259</v>
      </c>
      <c r="B8355" s="12" t="n">
        <v>40770</v>
      </c>
      <c r="C8355" t="n">
        <v>17958</v>
      </c>
      <c r="D8355" t="n">
        <v>7</v>
      </c>
      <c r="E8355" t="n">
        <v>84</v>
      </c>
      <c r="F8355" s="9" t="n">
        <v>508.46</v>
      </c>
    </row>
    <row r="8356">
      <c r="A8356" t="n">
        <v>563260</v>
      </c>
      <c r="B8356" s="12" t="n">
        <v>40770</v>
      </c>
      <c r="C8356" t="n">
        <v>16668</v>
      </c>
      <c r="D8356" t="n">
        <v>5</v>
      </c>
      <c r="E8356" t="n">
        <v>84</v>
      </c>
      <c r="F8356" s="9" t="n">
        <v>50.28</v>
      </c>
    </row>
    <row r="8357">
      <c r="A8357" t="n">
        <v>563261</v>
      </c>
      <c r="B8357" s="12" t="n">
        <v>40770</v>
      </c>
      <c r="C8357" t="n">
        <v>16836</v>
      </c>
      <c r="D8357" t="n">
        <v>2</v>
      </c>
      <c r="E8357" t="n">
        <v>84</v>
      </c>
      <c r="F8357" s="9" t="n">
        <v>91.31999999999999</v>
      </c>
    </row>
    <row r="8358">
      <c r="A8358" t="n">
        <v>563262</v>
      </c>
      <c r="B8358" s="12" t="n">
        <v>40770</v>
      </c>
      <c r="C8358" t="n">
        <v>15311</v>
      </c>
      <c r="D8358" t="n">
        <v>30</v>
      </c>
      <c r="E8358" t="n">
        <v>455</v>
      </c>
      <c r="F8358" s="9" t="n">
        <v>626.0599999999999</v>
      </c>
    </row>
    <row r="8359">
      <c r="A8359" t="n">
        <v>563264</v>
      </c>
      <c r="B8359" s="12" t="n">
        <v>40770</v>
      </c>
      <c r="C8359" t="n">
        <v>13720</v>
      </c>
      <c r="D8359" t="n">
        <v>13</v>
      </c>
      <c r="E8359" t="n">
        <v>101</v>
      </c>
      <c r="F8359" s="9" t="n">
        <v>247.35</v>
      </c>
    </row>
    <row r="8360">
      <c r="A8360" t="n">
        <v>563268</v>
      </c>
      <c r="B8360" s="12" t="n">
        <v>40770</v>
      </c>
      <c r="C8360" t="n">
        <v>13940</v>
      </c>
      <c r="D8360" t="n">
        <v>12</v>
      </c>
      <c r="E8360" t="n">
        <v>140</v>
      </c>
      <c r="F8360" s="9" t="n">
        <v>172.44</v>
      </c>
    </row>
    <row r="8361">
      <c r="A8361" t="n">
        <v>563300</v>
      </c>
      <c r="B8361" s="12" t="n">
        <v>40770</v>
      </c>
      <c r="C8361" t="n">
        <v>16774</v>
      </c>
      <c r="D8361" t="n">
        <v>7</v>
      </c>
      <c r="E8361" t="n">
        <v>88</v>
      </c>
      <c r="F8361" s="9" t="n">
        <v>238</v>
      </c>
    </row>
    <row r="8362">
      <c r="A8362" t="n">
        <v>563328</v>
      </c>
      <c r="B8362" s="12" t="n">
        <v>40770</v>
      </c>
      <c r="C8362" t="n">
        <v>14606</v>
      </c>
      <c r="D8362" t="n">
        <v>37</v>
      </c>
      <c r="E8362" t="n">
        <v>60</v>
      </c>
      <c r="F8362" s="9" t="n">
        <v>111.75</v>
      </c>
    </row>
    <row r="8363">
      <c r="A8363" t="n">
        <v>563333</v>
      </c>
      <c r="B8363" s="12" t="n">
        <v>40770</v>
      </c>
      <c r="C8363" t="n">
        <v>15996</v>
      </c>
      <c r="D8363" t="n">
        <v>14</v>
      </c>
      <c r="E8363" t="n">
        <v>27</v>
      </c>
      <c r="F8363" s="9" t="n">
        <v>111.56</v>
      </c>
    </row>
    <row r="8364">
      <c r="A8364" t="n">
        <v>563346</v>
      </c>
      <c r="B8364" s="12" t="n">
        <v>40770</v>
      </c>
      <c r="C8364" t="n">
        <v>14282</v>
      </c>
      <c r="D8364" t="n">
        <v>6</v>
      </c>
      <c r="E8364" t="n">
        <v>120</v>
      </c>
      <c r="F8364" s="9" t="n">
        <v>141.72</v>
      </c>
    </row>
    <row r="8365">
      <c r="A8365" t="n">
        <v>563347</v>
      </c>
      <c r="B8365" s="12" t="n">
        <v>40770</v>
      </c>
      <c r="C8365" t="n">
        <v>16961</v>
      </c>
      <c r="D8365" t="n">
        <v>14</v>
      </c>
      <c r="E8365" t="n">
        <v>125</v>
      </c>
      <c r="F8365" s="9" t="n">
        <v>234.17</v>
      </c>
    </row>
    <row r="8366">
      <c r="A8366" t="n">
        <v>563348</v>
      </c>
      <c r="B8366" s="12" t="n">
        <v>40770</v>
      </c>
      <c r="C8366" t="n">
        <v>13078</v>
      </c>
      <c r="D8366" t="n">
        <v>17</v>
      </c>
      <c r="E8366" t="n">
        <v>186</v>
      </c>
      <c r="F8366" s="9" t="n">
        <v>434.74</v>
      </c>
    </row>
    <row r="8367">
      <c r="A8367" t="n">
        <v>563349</v>
      </c>
      <c r="B8367" s="12" t="n">
        <v>40770</v>
      </c>
      <c r="C8367" t="n">
        <v>14623</v>
      </c>
      <c r="D8367" t="n">
        <v>32</v>
      </c>
      <c r="E8367" t="n">
        <v>70</v>
      </c>
      <c r="F8367" s="9" t="n">
        <v>208.3</v>
      </c>
    </row>
    <row r="8368">
      <c r="A8368" t="n">
        <v>563350</v>
      </c>
      <c r="B8368" s="12" t="n">
        <v>40770</v>
      </c>
      <c r="C8368" t="n">
        <v>14498</v>
      </c>
      <c r="D8368" t="n">
        <v>45</v>
      </c>
      <c r="E8368" t="n">
        <v>239</v>
      </c>
      <c r="F8368" s="9" t="n">
        <v>360.09</v>
      </c>
    </row>
    <row r="8369">
      <c r="A8369" t="n">
        <v>563351</v>
      </c>
      <c r="B8369" s="12" t="n">
        <v>40770</v>
      </c>
      <c r="C8369" t="n">
        <v>16902</v>
      </c>
      <c r="D8369" t="n">
        <v>44</v>
      </c>
      <c r="E8369" t="n">
        <v>629</v>
      </c>
      <c r="F8369" s="9" t="n">
        <v>1706.88</v>
      </c>
    </row>
    <row r="8370">
      <c r="A8370" t="n">
        <v>563352</v>
      </c>
      <c r="B8370" s="12" t="n">
        <v>40770</v>
      </c>
      <c r="C8370" t="n">
        <v>15706</v>
      </c>
      <c r="D8370" t="n">
        <v>29</v>
      </c>
      <c r="E8370" t="n">
        <v>160</v>
      </c>
      <c r="F8370" s="9" t="n">
        <v>450.05</v>
      </c>
    </row>
    <row r="8371">
      <c r="A8371" t="n">
        <v>563354</v>
      </c>
      <c r="B8371" s="12" t="n">
        <v>40770</v>
      </c>
      <c r="C8371" t="n">
        <v>15271</v>
      </c>
      <c r="D8371" t="n">
        <v>38</v>
      </c>
      <c r="E8371" t="n">
        <v>83</v>
      </c>
      <c r="F8371" s="9" t="n">
        <v>137.74</v>
      </c>
    </row>
    <row r="8372">
      <c r="A8372" t="n">
        <v>563356</v>
      </c>
      <c r="B8372" s="12" t="n">
        <v>40770</v>
      </c>
      <c r="C8372" t="n">
        <v>16210</v>
      </c>
      <c r="D8372" t="n">
        <v>7</v>
      </c>
      <c r="E8372" t="n">
        <v>87</v>
      </c>
      <c r="F8372" s="9" t="n">
        <v>310.87</v>
      </c>
    </row>
    <row r="8373">
      <c r="A8373" t="n">
        <v>563357</v>
      </c>
      <c r="B8373" s="12" t="n">
        <v>40770</v>
      </c>
      <c r="C8373" t="n">
        <v>13277</v>
      </c>
      <c r="D8373" t="n">
        <v>2</v>
      </c>
      <c r="E8373" t="n">
        <v>40</v>
      </c>
      <c r="F8373" s="9" t="n">
        <v>50</v>
      </c>
    </row>
    <row r="8374">
      <c r="A8374" t="n">
        <v>563358</v>
      </c>
      <c r="B8374" s="12" t="n">
        <v>40770</v>
      </c>
      <c r="C8374" t="n">
        <v>17858</v>
      </c>
      <c r="D8374" t="n">
        <v>15</v>
      </c>
      <c r="E8374" t="n">
        <v>65</v>
      </c>
      <c r="F8374" s="9" t="n">
        <v>231.75</v>
      </c>
    </row>
    <row r="8375">
      <c r="A8375" t="n">
        <v>563360</v>
      </c>
      <c r="B8375" s="12" t="n">
        <v>40770</v>
      </c>
      <c r="C8375" t="n">
        <v>15023</v>
      </c>
      <c r="D8375" t="n">
        <v>38</v>
      </c>
      <c r="E8375" t="n">
        <v>165</v>
      </c>
      <c r="F8375" s="9" t="n">
        <v>670.88</v>
      </c>
    </row>
    <row r="8376">
      <c r="A8376" t="n">
        <v>563361</v>
      </c>
      <c r="B8376" s="12" t="n">
        <v>40770</v>
      </c>
      <c r="C8376" t="n">
        <v>15315</v>
      </c>
      <c r="D8376" t="n">
        <v>16</v>
      </c>
      <c r="E8376" t="n">
        <v>262</v>
      </c>
      <c r="F8376" s="9" t="n">
        <v>233.54</v>
      </c>
    </row>
    <row r="8377">
      <c r="A8377" t="n">
        <v>563362</v>
      </c>
      <c r="B8377" s="12" t="n">
        <v>40770</v>
      </c>
      <c r="C8377" t="n">
        <v>15114</v>
      </c>
      <c r="D8377" t="n">
        <v>15</v>
      </c>
      <c r="E8377" t="n">
        <v>262</v>
      </c>
      <c r="F8377" s="9" t="n">
        <v>191.14</v>
      </c>
    </row>
    <row r="8378">
      <c r="A8378" t="n">
        <v>563364</v>
      </c>
      <c r="B8378" s="12" t="n">
        <v>40771</v>
      </c>
      <c r="C8378" t="n">
        <v>14466</v>
      </c>
      <c r="D8378" t="n">
        <v>13</v>
      </c>
      <c r="E8378" t="n">
        <v>139</v>
      </c>
      <c r="F8378" s="9" t="n">
        <v>234.75</v>
      </c>
    </row>
    <row r="8379">
      <c r="A8379" t="n">
        <v>563365</v>
      </c>
      <c r="B8379" s="12" t="n">
        <v>40771</v>
      </c>
      <c r="C8379" t="n">
        <v>15373</v>
      </c>
      <c r="D8379" t="n">
        <v>1</v>
      </c>
      <c r="E8379" t="n">
        <v>2</v>
      </c>
      <c r="F8379" s="9" t="n">
        <v>17</v>
      </c>
    </row>
    <row r="8380">
      <c r="A8380" t="n">
        <v>563366</v>
      </c>
      <c r="B8380" s="12" t="n">
        <v>40771</v>
      </c>
      <c r="C8380" t="n">
        <v>15373</v>
      </c>
      <c r="D8380" t="n">
        <v>7</v>
      </c>
      <c r="E8380" t="n">
        <v>42</v>
      </c>
      <c r="F8380" s="9" t="n">
        <v>149.6</v>
      </c>
    </row>
    <row r="8381">
      <c r="A8381" t="n">
        <v>563367</v>
      </c>
      <c r="B8381" s="12" t="n">
        <v>40771</v>
      </c>
      <c r="C8381" t="n">
        <v>16133</v>
      </c>
      <c r="D8381" t="n">
        <v>14</v>
      </c>
      <c r="E8381" t="n">
        <v>117</v>
      </c>
      <c r="F8381" s="9" t="n">
        <v>303.83</v>
      </c>
    </row>
    <row r="8382">
      <c r="A8382" t="n">
        <v>563368</v>
      </c>
      <c r="B8382" s="12" t="n">
        <v>40771</v>
      </c>
      <c r="C8382" t="n">
        <v>13995</v>
      </c>
      <c r="D8382" t="n">
        <v>9</v>
      </c>
      <c r="E8382" t="n">
        <v>84</v>
      </c>
      <c r="F8382" s="9" t="n">
        <v>153.2</v>
      </c>
    </row>
    <row r="8383">
      <c r="A8383" t="n">
        <v>563369</v>
      </c>
      <c r="B8383" s="12" t="n">
        <v>40771</v>
      </c>
      <c r="C8383" t="n">
        <v>13394</v>
      </c>
      <c r="D8383" t="n">
        <v>20</v>
      </c>
      <c r="E8383" t="n">
        <v>350</v>
      </c>
      <c r="F8383" s="9" t="n">
        <v>306.86</v>
      </c>
    </row>
    <row r="8384">
      <c r="A8384" t="n">
        <v>563370</v>
      </c>
      <c r="B8384" s="12" t="n">
        <v>40771</v>
      </c>
      <c r="C8384" t="n">
        <v>16153</v>
      </c>
      <c r="D8384" t="n">
        <v>18</v>
      </c>
      <c r="E8384" t="n">
        <v>122</v>
      </c>
      <c r="F8384" s="9" t="n">
        <v>323.44</v>
      </c>
    </row>
    <row r="8385">
      <c r="A8385" t="n">
        <v>563371</v>
      </c>
      <c r="B8385" s="12" t="n">
        <v>40771</v>
      </c>
      <c r="C8385" t="n">
        <v>14006</v>
      </c>
      <c r="D8385" t="n">
        <v>10</v>
      </c>
      <c r="E8385" t="n">
        <v>194</v>
      </c>
      <c r="F8385" s="9" t="n">
        <v>300.1</v>
      </c>
    </row>
    <row r="8386">
      <c r="A8386" t="n">
        <v>563372</v>
      </c>
      <c r="B8386" s="12" t="n">
        <v>40771</v>
      </c>
      <c r="C8386" t="n">
        <v>15653</v>
      </c>
      <c r="D8386" t="n">
        <v>4</v>
      </c>
      <c r="E8386" t="n">
        <v>48</v>
      </c>
      <c r="F8386" s="9" t="n">
        <v>48</v>
      </c>
    </row>
    <row r="8387">
      <c r="A8387" t="n">
        <v>563374</v>
      </c>
      <c r="B8387" s="12" t="n">
        <v>40771</v>
      </c>
      <c r="C8387" t="n">
        <v>13953</v>
      </c>
      <c r="D8387" t="n">
        <v>8</v>
      </c>
      <c r="E8387" t="n">
        <v>248</v>
      </c>
      <c r="F8387" s="9" t="n">
        <v>354.36</v>
      </c>
    </row>
    <row r="8388">
      <c r="A8388" t="n">
        <v>563376</v>
      </c>
      <c r="B8388" s="12" t="n">
        <v>40771</v>
      </c>
      <c r="C8388" t="n">
        <v>15752</v>
      </c>
      <c r="D8388" t="n">
        <v>58</v>
      </c>
      <c r="E8388" t="n">
        <v>335</v>
      </c>
      <c r="F8388" s="9" t="n">
        <v>330.07</v>
      </c>
    </row>
    <row r="8389">
      <c r="A8389" t="n">
        <v>563377</v>
      </c>
      <c r="B8389" s="12" t="n">
        <v>40771</v>
      </c>
      <c r="C8389" t="n">
        <v>15002</v>
      </c>
      <c r="D8389" t="n">
        <v>40</v>
      </c>
      <c r="E8389" t="n">
        <v>337</v>
      </c>
      <c r="F8389" s="9" t="n">
        <v>494.17</v>
      </c>
    </row>
    <row r="8390">
      <c r="A8390" t="n">
        <v>563381</v>
      </c>
      <c r="B8390" s="12" t="n">
        <v>40771</v>
      </c>
      <c r="C8390" t="n">
        <v>15768</v>
      </c>
      <c r="D8390" t="n">
        <v>9</v>
      </c>
      <c r="E8390" t="n">
        <v>91</v>
      </c>
      <c r="F8390" s="9" t="n">
        <v>142.68</v>
      </c>
    </row>
    <row r="8391">
      <c r="A8391" t="n">
        <v>563382</v>
      </c>
      <c r="B8391" s="12" t="n">
        <v>40771</v>
      </c>
      <c r="C8391" t="n">
        <v>18221</v>
      </c>
      <c r="D8391" t="n">
        <v>12</v>
      </c>
      <c r="E8391" t="n">
        <v>145</v>
      </c>
      <c r="F8391" s="9" t="n">
        <v>169.85</v>
      </c>
    </row>
    <row r="8392">
      <c r="A8392" t="n">
        <v>563384</v>
      </c>
      <c r="B8392" s="12" t="n">
        <v>40771</v>
      </c>
      <c r="C8392" t="n">
        <v>17315</v>
      </c>
      <c r="D8392" t="n">
        <v>17</v>
      </c>
      <c r="E8392" t="n">
        <v>69</v>
      </c>
      <c r="F8392" s="9" t="n">
        <v>168.15</v>
      </c>
    </row>
    <row r="8393">
      <c r="A8393" t="n">
        <v>563404</v>
      </c>
      <c r="B8393" s="12" t="n">
        <v>40771</v>
      </c>
      <c r="C8393" t="n">
        <v>16303</v>
      </c>
      <c r="D8393" t="n">
        <v>94</v>
      </c>
      <c r="E8393" t="n">
        <v>1607</v>
      </c>
      <c r="F8393" s="9" t="n">
        <v>3209.15</v>
      </c>
    </row>
    <row r="8394">
      <c r="A8394" t="n">
        <v>563411</v>
      </c>
      <c r="B8394" s="12" t="n">
        <v>40771</v>
      </c>
      <c r="C8394" t="n">
        <v>16927</v>
      </c>
      <c r="D8394" t="n">
        <v>1</v>
      </c>
      <c r="E8394" t="n">
        <v>480</v>
      </c>
      <c r="F8394" s="9" t="n">
        <v>201.6</v>
      </c>
    </row>
    <row r="8395">
      <c r="A8395" t="n">
        <v>563425</v>
      </c>
      <c r="B8395" s="12" t="n">
        <v>40771</v>
      </c>
      <c r="C8395" t="n">
        <v>15140</v>
      </c>
      <c r="D8395" t="n">
        <v>16</v>
      </c>
      <c r="E8395" t="n">
        <v>343</v>
      </c>
      <c r="F8395" s="9" t="n">
        <v>566.76</v>
      </c>
    </row>
    <row r="8396">
      <c r="A8396" t="n">
        <v>563426</v>
      </c>
      <c r="B8396" s="12" t="n">
        <v>40771</v>
      </c>
      <c r="C8396" t="n">
        <v>15140</v>
      </c>
      <c r="D8396" t="n">
        <v>2</v>
      </c>
      <c r="E8396" t="n">
        <v>22</v>
      </c>
      <c r="F8396" s="9" t="n">
        <v>33.9</v>
      </c>
    </row>
    <row r="8397">
      <c r="A8397" t="n">
        <v>563427</v>
      </c>
      <c r="B8397" s="12" t="n">
        <v>40771</v>
      </c>
      <c r="C8397" t="n">
        <v>16470</v>
      </c>
      <c r="D8397" t="n">
        <v>36</v>
      </c>
      <c r="E8397" t="n">
        <v>188</v>
      </c>
      <c r="F8397" s="9" t="n">
        <v>193.47</v>
      </c>
    </row>
    <row r="8398">
      <c r="A8398" t="n">
        <v>563428</v>
      </c>
      <c r="B8398" s="12" t="n">
        <v>40771</v>
      </c>
      <c r="C8398" t="n">
        <v>13159</v>
      </c>
      <c r="D8398" t="n">
        <v>34</v>
      </c>
      <c r="E8398" t="n">
        <v>377</v>
      </c>
      <c r="F8398" s="9" t="n">
        <v>457.31</v>
      </c>
    </row>
    <row r="8399">
      <c r="A8399" t="n">
        <v>563429</v>
      </c>
      <c r="B8399" s="12" t="n">
        <v>40771</v>
      </c>
      <c r="C8399" t="n">
        <v>13999</v>
      </c>
      <c r="D8399" t="n">
        <v>19</v>
      </c>
      <c r="E8399" t="n">
        <v>222</v>
      </c>
      <c r="F8399" s="9" t="n">
        <v>334.34</v>
      </c>
    </row>
    <row r="8400">
      <c r="A8400" t="n">
        <v>563430</v>
      </c>
      <c r="B8400" s="12" t="n">
        <v>40771</v>
      </c>
      <c r="C8400" t="n">
        <v>14918</v>
      </c>
      <c r="D8400" t="n">
        <v>25</v>
      </c>
      <c r="E8400" t="n">
        <v>363</v>
      </c>
      <c r="F8400" s="9" t="n">
        <v>844.73</v>
      </c>
    </row>
    <row r="8401">
      <c r="A8401" t="n">
        <v>563431</v>
      </c>
      <c r="B8401" s="12" t="n">
        <v>40771</v>
      </c>
      <c r="C8401" t="n">
        <v>16266</v>
      </c>
      <c r="D8401" t="n">
        <v>9</v>
      </c>
      <c r="E8401" t="n">
        <v>53</v>
      </c>
      <c r="F8401" s="9" t="n">
        <v>110.38</v>
      </c>
    </row>
    <row r="8402">
      <c r="A8402" t="n">
        <v>563432</v>
      </c>
      <c r="B8402" s="12" t="n">
        <v>40771</v>
      </c>
      <c r="C8402" t="n">
        <v>16713</v>
      </c>
      <c r="D8402" t="n">
        <v>50</v>
      </c>
      <c r="E8402" t="n">
        <v>263</v>
      </c>
      <c r="F8402" s="9" t="n">
        <v>369.33</v>
      </c>
    </row>
    <row r="8403">
      <c r="A8403" t="n">
        <v>563434</v>
      </c>
      <c r="B8403" s="12" t="n">
        <v>40771</v>
      </c>
      <c r="C8403" t="n">
        <v>14057</v>
      </c>
      <c r="D8403" t="n">
        <v>25</v>
      </c>
      <c r="E8403" t="n">
        <v>330</v>
      </c>
      <c r="F8403" s="9" t="n">
        <v>520.9299999999999</v>
      </c>
    </row>
    <row r="8404">
      <c r="A8404" t="n">
        <v>563435</v>
      </c>
      <c r="B8404" s="12" t="n">
        <v>40771</v>
      </c>
      <c r="C8404" t="n">
        <v>16131</v>
      </c>
      <c r="D8404" t="n">
        <v>18</v>
      </c>
      <c r="E8404" t="n">
        <v>450</v>
      </c>
      <c r="F8404" s="9" t="n">
        <v>596.98</v>
      </c>
    </row>
    <row r="8405">
      <c r="A8405" t="n">
        <v>563436</v>
      </c>
      <c r="B8405" s="12" t="n">
        <v>40771</v>
      </c>
      <c r="C8405" t="n">
        <v>16131</v>
      </c>
      <c r="D8405" t="n">
        <v>1</v>
      </c>
      <c r="E8405" t="n">
        <v>2</v>
      </c>
      <c r="F8405" s="9" t="n">
        <v>17</v>
      </c>
    </row>
    <row r="8406">
      <c r="A8406" t="n">
        <v>563437</v>
      </c>
      <c r="B8406" s="12" t="n">
        <v>40771</v>
      </c>
      <c r="C8406" t="n">
        <v>14232</v>
      </c>
      <c r="D8406" t="n">
        <v>14</v>
      </c>
      <c r="E8406" t="n">
        <v>378</v>
      </c>
      <c r="F8406" s="9" t="n">
        <v>257.6</v>
      </c>
    </row>
    <row r="8407">
      <c r="A8407" t="n">
        <v>563438</v>
      </c>
      <c r="B8407" s="12" t="n">
        <v>40771</v>
      </c>
      <c r="C8407" t="n">
        <v>13743</v>
      </c>
      <c r="D8407" t="n">
        <v>6</v>
      </c>
      <c r="E8407" t="n">
        <v>168</v>
      </c>
      <c r="F8407" s="9" t="n">
        <v>166.32</v>
      </c>
    </row>
    <row r="8408">
      <c r="A8408" t="n">
        <v>563440</v>
      </c>
      <c r="B8408" s="12" t="n">
        <v>40771</v>
      </c>
      <c r="C8408" t="n">
        <v>13189</v>
      </c>
      <c r="D8408" t="n">
        <v>18</v>
      </c>
      <c r="E8408" t="n">
        <v>526</v>
      </c>
      <c r="F8408" s="9" t="n">
        <v>127</v>
      </c>
    </row>
    <row r="8409">
      <c r="A8409" t="n">
        <v>563441</v>
      </c>
      <c r="B8409" s="12" t="n">
        <v>40771</v>
      </c>
      <c r="C8409" t="n">
        <v>13140</v>
      </c>
      <c r="D8409" t="n">
        <v>16</v>
      </c>
      <c r="E8409" t="n">
        <v>53</v>
      </c>
      <c r="F8409" s="9" t="n">
        <v>150.15</v>
      </c>
    </row>
    <row r="8410">
      <c r="A8410" t="n">
        <v>563442</v>
      </c>
      <c r="B8410" s="12" t="n">
        <v>40771</v>
      </c>
      <c r="C8410" t="n">
        <v>17637</v>
      </c>
      <c r="D8410" t="n">
        <v>24</v>
      </c>
      <c r="E8410" t="n">
        <v>215</v>
      </c>
      <c r="F8410" s="9" t="n">
        <v>338.95</v>
      </c>
    </row>
    <row r="8411">
      <c r="A8411" t="n">
        <v>563444</v>
      </c>
      <c r="B8411" s="12" t="n">
        <v>40771</v>
      </c>
      <c r="C8411" t="n">
        <v>16033</v>
      </c>
      <c r="D8411" t="n">
        <v>85</v>
      </c>
      <c r="E8411" t="n">
        <v>243</v>
      </c>
      <c r="F8411" s="9" t="n">
        <v>687.08</v>
      </c>
    </row>
    <row r="8412">
      <c r="A8412" t="n">
        <v>563448</v>
      </c>
      <c r="B8412" s="12" t="n">
        <v>40771</v>
      </c>
      <c r="C8412" t="n">
        <v>15220</v>
      </c>
      <c r="D8412" t="n">
        <v>27</v>
      </c>
      <c r="E8412" t="n">
        <v>276</v>
      </c>
      <c r="F8412" s="9" t="n">
        <v>337.24</v>
      </c>
    </row>
    <row r="8413">
      <c r="A8413" t="n">
        <v>563450</v>
      </c>
      <c r="B8413" s="12" t="n">
        <v>40771</v>
      </c>
      <c r="C8413" t="n">
        <v>16523</v>
      </c>
      <c r="D8413" t="n">
        <v>17</v>
      </c>
      <c r="E8413" t="n">
        <v>319</v>
      </c>
      <c r="F8413" s="9" t="n">
        <v>741.4</v>
      </c>
    </row>
    <row r="8414">
      <c r="A8414" t="n">
        <v>563451</v>
      </c>
      <c r="B8414" s="12" t="n">
        <v>40771</v>
      </c>
      <c r="C8414" t="n">
        <v>18241</v>
      </c>
      <c r="D8414" t="n">
        <v>5</v>
      </c>
      <c r="E8414" t="n">
        <v>42</v>
      </c>
      <c r="F8414" s="9" t="n">
        <v>104.7</v>
      </c>
    </row>
    <row r="8415">
      <c r="A8415" t="n">
        <v>563454</v>
      </c>
      <c r="B8415" s="12" t="n">
        <v>40771</v>
      </c>
      <c r="C8415" t="n">
        <v>13305</v>
      </c>
      <c r="D8415" t="n">
        <v>8</v>
      </c>
      <c r="E8415" t="n">
        <v>77</v>
      </c>
      <c r="F8415" s="9" t="n">
        <v>194.55</v>
      </c>
    </row>
    <row r="8416">
      <c r="A8416" t="n">
        <v>563465</v>
      </c>
      <c r="B8416" s="12" t="n">
        <v>40771</v>
      </c>
      <c r="C8416" t="n">
        <v>16168</v>
      </c>
      <c r="D8416" t="n">
        <v>4</v>
      </c>
      <c r="E8416" t="n">
        <v>48</v>
      </c>
      <c r="F8416" s="9" t="n">
        <v>134.4</v>
      </c>
    </row>
    <row r="8417">
      <c r="A8417" t="n">
        <v>563468</v>
      </c>
      <c r="B8417" s="12" t="n">
        <v>40771</v>
      </c>
      <c r="C8417" t="n">
        <v>16168</v>
      </c>
      <c r="D8417" t="n">
        <v>2</v>
      </c>
      <c r="E8417" t="n">
        <v>16</v>
      </c>
      <c r="F8417" s="9" t="n">
        <v>65.2</v>
      </c>
    </row>
    <row r="8418">
      <c r="A8418" t="n">
        <v>563476</v>
      </c>
      <c r="B8418" s="12" t="n">
        <v>40771</v>
      </c>
      <c r="C8418" t="n">
        <v>17682</v>
      </c>
      <c r="D8418" t="n">
        <v>16</v>
      </c>
      <c r="E8418" t="n">
        <v>248</v>
      </c>
      <c r="F8418" s="9" t="n">
        <v>429.12</v>
      </c>
    </row>
    <row r="8419">
      <c r="A8419" t="n">
        <v>563498</v>
      </c>
      <c r="B8419" s="12" t="n">
        <v>40771</v>
      </c>
      <c r="C8419" t="n">
        <v>17719</v>
      </c>
      <c r="D8419" t="n">
        <v>19</v>
      </c>
      <c r="E8419" t="n">
        <v>152</v>
      </c>
      <c r="F8419" s="9" t="n">
        <v>310.98</v>
      </c>
    </row>
    <row r="8420">
      <c r="A8420" t="n">
        <v>563499</v>
      </c>
      <c r="B8420" s="12" t="n">
        <v>40771</v>
      </c>
      <c r="C8420" t="n">
        <v>13470</v>
      </c>
      <c r="D8420" t="n">
        <v>7</v>
      </c>
      <c r="E8420" t="n">
        <v>70</v>
      </c>
      <c r="F8420" s="9" t="n">
        <v>115.5</v>
      </c>
    </row>
    <row r="8421">
      <c r="A8421" t="n">
        <v>563500</v>
      </c>
      <c r="B8421" s="12" t="n">
        <v>40771</v>
      </c>
      <c r="C8421" t="n">
        <v>15856</v>
      </c>
      <c r="D8421" t="n">
        <v>33</v>
      </c>
      <c r="E8421" t="n">
        <v>416</v>
      </c>
      <c r="F8421" s="9" t="n">
        <v>423.84</v>
      </c>
    </row>
    <row r="8422">
      <c r="A8422" t="n">
        <v>563501</v>
      </c>
      <c r="B8422" s="12" t="n">
        <v>40771</v>
      </c>
      <c r="C8422" t="n">
        <v>15856</v>
      </c>
      <c r="D8422" t="n">
        <v>3</v>
      </c>
      <c r="E8422" t="n">
        <v>14</v>
      </c>
      <c r="F8422" s="9" t="n">
        <v>20.3</v>
      </c>
    </row>
    <row r="8423">
      <c r="A8423" t="n">
        <v>563503</v>
      </c>
      <c r="B8423" s="12" t="n">
        <v>40772</v>
      </c>
      <c r="C8423" t="n">
        <v>16488</v>
      </c>
      <c r="D8423" t="n">
        <v>11</v>
      </c>
      <c r="E8423" t="n">
        <v>449</v>
      </c>
      <c r="F8423" s="9" t="n">
        <v>135.51</v>
      </c>
    </row>
    <row r="8424">
      <c r="A8424" t="n">
        <v>563504</v>
      </c>
      <c r="B8424" s="12" t="n">
        <v>40772</v>
      </c>
      <c r="C8424" t="n">
        <v>16218</v>
      </c>
      <c r="D8424" t="n">
        <v>12</v>
      </c>
      <c r="E8424" t="n">
        <v>196</v>
      </c>
      <c r="F8424" s="9" t="n">
        <v>454.72</v>
      </c>
    </row>
    <row r="8425">
      <c r="A8425" t="n">
        <v>563505</v>
      </c>
      <c r="B8425" s="12" t="n">
        <v>40772</v>
      </c>
      <c r="C8425" t="n">
        <v>17865</v>
      </c>
      <c r="D8425" t="n">
        <v>29</v>
      </c>
      <c r="E8425" t="n">
        <v>422</v>
      </c>
      <c r="F8425" s="9" t="n">
        <v>687.16</v>
      </c>
    </row>
    <row r="8426">
      <c r="A8426" t="n">
        <v>563506</v>
      </c>
      <c r="B8426" s="12" t="n">
        <v>40772</v>
      </c>
      <c r="C8426" t="n">
        <v>17398</v>
      </c>
      <c r="D8426" t="n">
        <v>7</v>
      </c>
      <c r="E8426" t="n">
        <v>51</v>
      </c>
      <c r="F8426" s="9" t="n">
        <v>124.93</v>
      </c>
    </row>
    <row r="8427">
      <c r="A8427" t="n">
        <v>563507</v>
      </c>
      <c r="B8427" s="12" t="n">
        <v>40772</v>
      </c>
      <c r="C8427" t="n">
        <v>14414</v>
      </c>
      <c r="D8427" t="n">
        <v>9</v>
      </c>
      <c r="E8427" t="n">
        <v>216</v>
      </c>
      <c r="F8427" s="9" t="n">
        <v>125.04</v>
      </c>
    </row>
    <row r="8428">
      <c r="A8428" t="n">
        <v>563508</v>
      </c>
      <c r="B8428" s="12" t="n">
        <v>40772</v>
      </c>
      <c r="C8428" t="n">
        <v>16133</v>
      </c>
      <c r="D8428" t="n">
        <v>13</v>
      </c>
      <c r="E8428" t="n">
        <v>116</v>
      </c>
      <c r="F8428" s="9" t="n">
        <v>308.08</v>
      </c>
    </row>
    <row r="8429">
      <c r="A8429" t="n">
        <v>563509</v>
      </c>
      <c r="B8429" s="12" t="n">
        <v>40772</v>
      </c>
      <c r="C8429" t="n">
        <v>16092</v>
      </c>
      <c r="D8429" t="n">
        <v>14</v>
      </c>
      <c r="E8429" t="n">
        <v>183</v>
      </c>
      <c r="F8429" s="9" t="n">
        <v>224.13</v>
      </c>
    </row>
    <row r="8430">
      <c r="A8430" t="n">
        <v>563510</v>
      </c>
      <c r="B8430" s="12" t="n">
        <v>40772</v>
      </c>
      <c r="C8430" t="n">
        <v>15734</v>
      </c>
      <c r="D8430" t="n">
        <v>15</v>
      </c>
      <c r="E8430" t="n">
        <v>213</v>
      </c>
      <c r="F8430" s="9" t="n">
        <v>760.8</v>
      </c>
    </row>
    <row r="8431">
      <c r="A8431" t="n">
        <v>563522</v>
      </c>
      <c r="B8431" s="12" t="n">
        <v>40772</v>
      </c>
      <c r="C8431" t="n">
        <v>17975</v>
      </c>
      <c r="D8431" t="n">
        <v>27</v>
      </c>
      <c r="E8431" t="n">
        <v>201</v>
      </c>
      <c r="F8431" s="9" t="n">
        <v>544.8099999999999</v>
      </c>
    </row>
    <row r="8432">
      <c r="A8432" t="n">
        <v>563532</v>
      </c>
      <c r="B8432" s="12" t="n">
        <v>40772</v>
      </c>
      <c r="C8432" t="n">
        <v>17511</v>
      </c>
      <c r="D8432" t="n">
        <v>33</v>
      </c>
      <c r="E8432" t="n">
        <v>2504</v>
      </c>
      <c r="F8432" s="9" t="n">
        <v>3256.88</v>
      </c>
    </row>
    <row r="8433">
      <c r="A8433" t="n">
        <v>563533</v>
      </c>
      <c r="B8433" s="12" t="n">
        <v>40772</v>
      </c>
      <c r="C8433" t="n">
        <v>16241</v>
      </c>
      <c r="D8433" t="n">
        <v>54</v>
      </c>
      <c r="E8433" t="n">
        <v>179</v>
      </c>
      <c r="F8433" s="9" t="n">
        <v>182.97</v>
      </c>
    </row>
    <row r="8434">
      <c r="A8434" t="n">
        <v>563534</v>
      </c>
      <c r="B8434" s="12" t="n">
        <v>40772</v>
      </c>
      <c r="C8434" t="n">
        <v>14323</v>
      </c>
      <c r="D8434" t="n">
        <v>17</v>
      </c>
      <c r="E8434" t="n">
        <v>128</v>
      </c>
      <c r="F8434" s="9" t="n">
        <v>305.24</v>
      </c>
    </row>
    <row r="8435">
      <c r="A8435" t="n">
        <v>563538</v>
      </c>
      <c r="B8435" s="12" t="n">
        <v>40772</v>
      </c>
      <c r="C8435" t="n">
        <v>17841</v>
      </c>
      <c r="D8435" t="n">
        <v>75</v>
      </c>
      <c r="E8435" t="n">
        <v>243</v>
      </c>
      <c r="F8435" s="9" t="n">
        <v>305.28</v>
      </c>
    </row>
    <row r="8436">
      <c r="A8436" t="n">
        <v>563543</v>
      </c>
      <c r="B8436" s="12" t="n">
        <v>40772</v>
      </c>
      <c r="C8436" t="n">
        <v>15039</v>
      </c>
      <c r="D8436" t="n">
        <v>45</v>
      </c>
      <c r="E8436" t="n">
        <v>272</v>
      </c>
      <c r="F8436" s="9" t="n">
        <v>676.66</v>
      </c>
    </row>
    <row r="8437">
      <c r="A8437" t="n">
        <v>563544</v>
      </c>
      <c r="B8437" s="12" t="n">
        <v>40772</v>
      </c>
      <c r="C8437" t="n">
        <v>17937</v>
      </c>
      <c r="D8437" t="n">
        <v>4</v>
      </c>
      <c r="E8437" t="n">
        <v>168</v>
      </c>
      <c r="F8437" s="9" t="n">
        <v>287.04</v>
      </c>
    </row>
    <row r="8438">
      <c r="A8438" t="n">
        <v>563545</v>
      </c>
      <c r="B8438" s="12" t="n">
        <v>40772</v>
      </c>
      <c r="C8438" t="n">
        <v>15039</v>
      </c>
      <c r="D8438" t="n">
        <v>1</v>
      </c>
      <c r="E8438" t="n">
        <v>1</v>
      </c>
      <c r="F8438" s="9" t="n">
        <v>8.5</v>
      </c>
    </row>
    <row r="8439">
      <c r="A8439" t="n">
        <v>563546</v>
      </c>
      <c r="B8439" s="12" t="n">
        <v>40772</v>
      </c>
      <c r="C8439" t="n">
        <v>16729</v>
      </c>
      <c r="D8439" t="n">
        <v>33</v>
      </c>
      <c r="E8439" t="n">
        <v>286</v>
      </c>
      <c r="F8439" s="9" t="n">
        <v>395.37</v>
      </c>
    </row>
    <row r="8440">
      <c r="A8440" t="n">
        <v>563550</v>
      </c>
      <c r="B8440" s="12" t="n">
        <v>40772</v>
      </c>
      <c r="C8440" t="n">
        <v>14194</v>
      </c>
      <c r="D8440" t="n">
        <v>29</v>
      </c>
      <c r="E8440" t="n">
        <v>214</v>
      </c>
      <c r="F8440" s="9" t="n">
        <v>508.12</v>
      </c>
    </row>
    <row r="8441">
      <c r="A8441" t="n">
        <v>563551</v>
      </c>
      <c r="B8441" s="12" t="n">
        <v>40772</v>
      </c>
      <c r="C8441" t="n">
        <v>17757</v>
      </c>
      <c r="D8441" t="n">
        <v>28</v>
      </c>
      <c r="E8441" t="n">
        <v>76</v>
      </c>
      <c r="F8441" s="9" t="n">
        <v>155.05</v>
      </c>
    </row>
    <row r="8442">
      <c r="A8442" t="n">
        <v>563552</v>
      </c>
      <c r="B8442" s="12" t="n">
        <v>40772</v>
      </c>
      <c r="C8442" t="n">
        <v>17656</v>
      </c>
      <c r="D8442" t="n">
        <v>10</v>
      </c>
      <c r="E8442" t="n">
        <v>71</v>
      </c>
      <c r="F8442" s="9" t="n">
        <v>267.15</v>
      </c>
    </row>
    <row r="8443">
      <c r="A8443" t="n">
        <v>563555</v>
      </c>
      <c r="B8443" s="12" t="n">
        <v>40772</v>
      </c>
      <c r="C8443" t="n">
        <v>16755</v>
      </c>
      <c r="D8443" t="n">
        <v>82</v>
      </c>
      <c r="E8443" t="n">
        <v>374</v>
      </c>
      <c r="F8443" s="9" t="n">
        <v>566.96</v>
      </c>
    </row>
    <row r="8444">
      <c r="A8444" t="n">
        <v>563556</v>
      </c>
      <c r="B8444" s="12" t="n">
        <v>40772</v>
      </c>
      <c r="C8444" t="n">
        <v>17706</v>
      </c>
      <c r="D8444" t="n">
        <v>15</v>
      </c>
      <c r="E8444" t="n">
        <v>155</v>
      </c>
      <c r="F8444" s="9" t="n">
        <v>301.5</v>
      </c>
    </row>
    <row r="8445">
      <c r="A8445" t="n">
        <v>563557</v>
      </c>
      <c r="B8445" s="12" t="n">
        <v>40772</v>
      </c>
      <c r="C8445" t="n">
        <v>15786</v>
      </c>
      <c r="D8445" t="n">
        <v>165</v>
      </c>
      <c r="E8445" t="n">
        <v>2286</v>
      </c>
      <c r="F8445" s="9" t="n">
        <v>3147.64</v>
      </c>
    </row>
    <row r="8446">
      <c r="A8446" t="n">
        <v>563560</v>
      </c>
      <c r="B8446" s="12" t="n">
        <v>40772</v>
      </c>
      <c r="C8446" t="n">
        <v>12971</v>
      </c>
      <c r="D8446" t="n">
        <v>4</v>
      </c>
      <c r="E8446" t="n">
        <v>96</v>
      </c>
      <c r="F8446" s="9" t="n">
        <v>103.2</v>
      </c>
    </row>
    <row r="8447">
      <c r="A8447" t="n">
        <v>563561</v>
      </c>
      <c r="B8447" s="12" t="n">
        <v>40772</v>
      </c>
      <c r="C8447" t="n">
        <v>18073</v>
      </c>
      <c r="D8447" t="n">
        <v>10</v>
      </c>
      <c r="E8447" t="n">
        <v>617</v>
      </c>
      <c r="F8447" s="9" t="n">
        <v>776.28</v>
      </c>
    </row>
    <row r="8448">
      <c r="A8448" t="n">
        <v>563562</v>
      </c>
      <c r="B8448" s="12" t="n">
        <v>40772</v>
      </c>
      <c r="C8448" t="n">
        <v>16029</v>
      </c>
      <c r="D8448" t="n">
        <v>6</v>
      </c>
      <c r="E8448" t="n">
        <v>412</v>
      </c>
      <c r="F8448" s="9" t="n">
        <v>697.6</v>
      </c>
    </row>
    <row r="8449">
      <c r="A8449" t="n">
        <v>563563</v>
      </c>
      <c r="B8449" s="12" t="n">
        <v>40772</v>
      </c>
      <c r="C8449" t="n">
        <v>16029</v>
      </c>
      <c r="D8449" t="n">
        <v>8</v>
      </c>
      <c r="E8449" t="n">
        <v>2864</v>
      </c>
      <c r="F8449" s="9" t="n">
        <v>6578.08</v>
      </c>
    </row>
    <row r="8450">
      <c r="A8450" t="n">
        <v>563564</v>
      </c>
      <c r="B8450" s="12" t="n">
        <v>40772</v>
      </c>
      <c r="C8450" t="n">
        <v>16633</v>
      </c>
      <c r="D8450" t="n">
        <v>21</v>
      </c>
      <c r="E8450" t="n">
        <v>162</v>
      </c>
      <c r="F8450" s="9" t="n">
        <v>464.94</v>
      </c>
    </row>
    <row r="8451">
      <c r="A8451" t="n">
        <v>563565</v>
      </c>
      <c r="B8451" s="12" t="n">
        <v>40772</v>
      </c>
      <c r="C8451" t="n">
        <v>17338</v>
      </c>
      <c r="D8451" t="n">
        <v>118</v>
      </c>
      <c r="E8451" t="n">
        <v>408</v>
      </c>
      <c r="F8451" s="9" t="n">
        <v>941.7</v>
      </c>
    </row>
    <row r="8452">
      <c r="A8452" t="n">
        <v>563566</v>
      </c>
      <c r="B8452" s="12" t="n">
        <v>40772</v>
      </c>
      <c r="C8452" t="n">
        <v>13655</v>
      </c>
      <c r="D8452" t="n">
        <v>35</v>
      </c>
      <c r="E8452" t="n">
        <v>490</v>
      </c>
      <c r="F8452" s="9" t="n">
        <v>549.3200000000001</v>
      </c>
    </row>
    <row r="8453">
      <c r="A8453" t="n">
        <v>563567</v>
      </c>
      <c r="B8453" s="12" t="n">
        <v>40772</v>
      </c>
      <c r="C8453" t="n">
        <v>13004</v>
      </c>
      <c r="D8453" t="n">
        <v>23</v>
      </c>
      <c r="E8453" t="n">
        <v>231</v>
      </c>
      <c r="F8453" s="9" t="n">
        <v>328.07</v>
      </c>
    </row>
    <row r="8454">
      <c r="A8454" t="n">
        <v>563569</v>
      </c>
      <c r="B8454" s="12" t="n">
        <v>40772</v>
      </c>
      <c r="C8454" t="n">
        <v>18257</v>
      </c>
      <c r="D8454" t="n">
        <v>37</v>
      </c>
      <c r="E8454" t="n">
        <v>313</v>
      </c>
      <c r="F8454" s="9" t="n">
        <v>627.27</v>
      </c>
    </row>
    <row r="8455">
      <c r="A8455" t="n">
        <v>563571</v>
      </c>
      <c r="B8455" s="12" t="n">
        <v>40772</v>
      </c>
      <c r="C8455" t="n">
        <v>15541</v>
      </c>
      <c r="D8455" t="n">
        <v>29</v>
      </c>
      <c r="E8455" t="n">
        <v>49</v>
      </c>
      <c r="F8455" s="9" t="n">
        <v>85.13</v>
      </c>
    </row>
    <row r="8456">
      <c r="A8456" t="n">
        <v>563572</v>
      </c>
      <c r="B8456" s="12" t="n">
        <v>40772</v>
      </c>
      <c r="C8456" t="n">
        <v>16734</v>
      </c>
      <c r="D8456" t="n">
        <v>31</v>
      </c>
      <c r="E8456" t="n">
        <v>107</v>
      </c>
      <c r="F8456" s="9" t="n">
        <v>299.46</v>
      </c>
    </row>
    <row r="8457">
      <c r="A8457" t="n">
        <v>563573</v>
      </c>
      <c r="B8457" s="12" t="n">
        <v>40772</v>
      </c>
      <c r="C8457" t="n">
        <v>16734</v>
      </c>
      <c r="D8457" t="n">
        <v>1</v>
      </c>
      <c r="E8457" t="n">
        <v>1</v>
      </c>
      <c r="F8457" s="9" t="n">
        <v>2.95</v>
      </c>
    </row>
    <row r="8458">
      <c r="A8458" t="n">
        <v>563574</v>
      </c>
      <c r="B8458" s="12" t="n">
        <v>40772</v>
      </c>
      <c r="C8458" t="n">
        <v>15827</v>
      </c>
      <c r="D8458" t="n">
        <v>14</v>
      </c>
      <c r="E8458" t="n">
        <v>154</v>
      </c>
      <c r="F8458" s="9" t="n">
        <v>222.45</v>
      </c>
    </row>
    <row r="8459">
      <c r="A8459" t="n">
        <v>563575</v>
      </c>
      <c r="B8459" s="12" t="n">
        <v>40772</v>
      </c>
      <c r="C8459" t="n">
        <v>17949</v>
      </c>
      <c r="D8459" t="n">
        <v>3</v>
      </c>
      <c r="E8459" t="n">
        <v>2084</v>
      </c>
      <c r="F8459" s="9" t="n">
        <v>2209.04</v>
      </c>
    </row>
    <row r="8460">
      <c r="A8460" t="n">
        <v>563576</v>
      </c>
      <c r="B8460" s="12" t="n">
        <v>40772</v>
      </c>
      <c r="C8460" t="n">
        <v>12748</v>
      </c>
      <c r="D8460" t="n">
        <v>7</v>
      </c>
      <c r="E8460" t="n">
        <v>46</v>
      </c>
      <c r="F8460" s="9" t="n">
        <v>137.7</v>
      </c>
    </row>
    <row r="8461">
      <c r="A8461" t="n">
        <v>563578</v>
      </c>
      <c r="B8461" s="12" t="n">
        <v>40772</v>
      </c>
      <c r="C8461" t="n">
        <v>12949</v>
      </c>
      <c r="D8461" t="n">
        <v>21</v>
      </c>
      <c r="E8461" t="n">
        <v>289</v>
      </c>
      <c r="F8461" s="9" t="n">
        <v>425.75</v>
      </c>
    </row>
    <row r="8462">
      <c r="A8462" t="n">
        <v>563580</v>
      </c>
      <c r="B8462" s="12" t="n">
        <v>40772</v>
      </c>
      <c r="C8462" t="n">
        <v>16706</v>
      </c>
      <c r="D8462" t="n">
        <v>70</v>
      </c>
      <c r="E8462" t="n">
        <v>165</v>
      </c>
      <c r="F8462" s="9" t="n">
        <v>291.53</v>
      </c>
    </row>
    <row r="8463">
      <c r="A8463" t="n">
        <v>563584</v>
      </c>
      <c r="B8463" s="12" t="n">
        <v>40772</v>
      </c>
      <c r="C8463" t="n">
        <v>15122</v>
      </c>
      <c r="D8463" t="n">
        <v>36</v>
      </c>
      <c r="E8463" t="n">
        <v>303</v>
      </c>
      <c r="F8463" s="9" t="n">
        <v>703.17</v>
      </c>
    </row>
    <row r="8464">
      <c r="A8464" t="n">
        <v>563585</v>
      </c>
      <c r="B8464" s="12" t="n">
        <v>40772</v>
      </c>
      <c r="C8464" t="n">
        <v>17070</v>
      </c>
      <c r="D8464" t="n">
        <v>62</v>
      </c>
      <c r="E8464" t="n">
        <v>131</v>
      </c>
      <c r="F8464" s="9" t="n">
        <v>304.24</v>
      </c>
    </row>
    <row r="8465">
      <c r="A8465" t="n">
        <v>563588</v>
      </c>
      <c r="B8465" s="12" t="n">
        <v>40772</v>
      </c>
      <c r="C8465" t="n">
        <v>17450</v>
      </c>
      <c r="D8465" t="n">
        <v>1</v>
      </c>
      <c r="E8465" t="n">
        <v>196</v>
      </c>
      <c r="F8465" s="9" t="n">
        <v>813.4</v>
      </c>
    </row>
    <row r="8466">
      <c r="A8466" t="n">
        <v>563589</v>
      </c>
      <c r="B8466" s="12" t="n">
        <v>40772</v>
      </c>
      <c r="C8466" t="n">
        <v>17450</v>
      </c>
      <c r="D8466" t="n">
        <v>13</v>
      </c>
      <c r="E8466" t="n">
        <v>260</v>
      </c>
      <c r="F8466" s="9" t="n">
        <v>2080</v>
      </c>
    </row>
    <row r="8467">
      <c r="A8467" t="n">
        <v>563590</v>
      </c>
      <c r="B8467" s="12" t="n">
        <v>40772</v>
      </c>
      <c r="C8467" t="n">
        <v>17450</v>
      </c>
      <c r="D8467" t="n">
        <v>18</v>
      </c>
      <c r="E8467" t="n">
        <v>4878</v>
      </c>
      <c r="F8467" s="9" t="n">
        <v>13031.5</v>
      </c>
    </row>
    <row r="8468">
      <c r="A8468" t="n">
        <v>563597</v>
      </c>
      <c r="B8468" s="12" t="n">
        <v>40773</v>
      </c>
      <c r="C8468" t="n">
        <v>14305</v>
      </c>
      <c r="D8468" t="n">
        <v>1</v>
      </c>
      <c r="E8468" t="n">
        <v>1</v>
      </c>
      <c r="F8468" s="9" t="n">
        <v>4.25</v>
      </c>
    </row>
    <row r="8469">
      <c r="A8469" t="n">
        <v>563615</v>
      </c>
      <c r="B8469" s="12" t="n">
        <v>40773</v>
      </c>
      <c r="C8469" t="n">
        <v>16945</v>
      </c>
      <c r="D8469" t="n">
        <v>16</v>
      </c>
      <c r="E8469" t="n">
        <v>200</v>
      </c>
      <c r="F8469" s="9" t="n">
        <v>302.74</v>
      </c>
    </row>
    <row r="8470">
      <c r="A8470" t="n">
        <v>563616</v>
      </c>
      <c r="B8470" s="12" t="n">
        <v>40773</v>
      </c>
      <c r="C8470" t="n">
        <v>13027</v>
      </c>
      <c r="D8470" t="n">
        <v>5</v>
      </c>
      <c r="E8470" t="n">
        <v>3840</v>
      </c>
      <c r="F8470" s="9" t="n">
        <v>1536</v>
      </c>
    </row>
    <row r="8471">
      <c r="A8471" t="n">
        <v>563617</v>
      </c>
      <c r="B8471" s="12" t="n">
        <v>40773</v>
      </c>
      <c r="C8471" t="n">
        <v>15301</v>
      </c>
      <c r="D8471" t="n">
        <v>24</v>
      </c>
      <c r="E8471" t="n">
        <v>322</v>
      </c>
      <c r="F8471" s="9" t="n">
        <v>503.44</v>
      </c>
    </row>
    <row r="8472">
      <c r="A8472" t="n">
        <v>563618</v>
      </c>
      <c r="B8472" s="12" t="n">
        <v>40773</v>
      </c>
      <c r="C8472" t="n">
        <v>15400</v>
      </c>
      <c r="D8472" t="n">
        <v>1</v>
      </c>
      <c r="E8472" t="n">
        <v>32</v>
      </c>
      <c r="F8472" s="9" t="n">
        <v>67.2</v>
      </c>
    </row>
    <row r="8473">
      <c r="A8473" t="n">
        <v>563619</v>
      </c>
      <c r="B8473" s="12" t="n">
        <v>40773</v>
      </c>
      <c r="C8473" t="n">
        <v>12839</v>
      </c>
      <c r="D8473" t="n">
        <v>20</v>
      </c>
      <c r="E8473" t="n">
        <v>218</v>
      </c>
      <c r="F8473" s="9" t="n">
        <v>330.44</v>
      </c>
    </row>
    <row r="8474">
      <c r="A8474" t="n">
        <v>563620</v>
      </c>
      <c r="B8474" s="12" t="n">
        <v>40773</v>
      </c>
      <c r="C8474" t="n">
        <v>13014</v>
      </c>
      <c r="D8474" t="n">
        <v>13</v>
      </c>
      <c r="E8474" t="n">
        <v>94</v>
      </c>
      <c r="F8474" s="9" t="n">
        <v>233.7</v>
      </c>
    </row>
    <row r="8475">
      <c r="A8475" t="n">
        <v>563621</v>
      </c>
      <c r="B8475" s="12" t="n">
        <v>40773</v>
      </c>
      <c r="C8475" t="n">
        <v>13113</v>
      </c>
      <c r="D8475" t="n">
        <v>14</v>
      </c>
      <c r="E8475" t="n">
        <v>147</v>
      </c>
      <c r="F8475" s="9" t="n">
        <v>485.64</v>
      </c>
    </row>
    <row r="8476">
      <c r="A8476" t="n">
        <v>563622</v>
      </c>
      <c r="B8476" s="12" t="n">
        <v>40773</v>
      </c>
      <c r="C8476" t="n">
        <v>15189</v>
      </c>
      <c r="D8476" t="n">
        <v>10</v>
      </c>
      <c r="E8476" t="n">
        <v>34</v>
      </c>
      <c r="F8476" s="9" t="n">
        <v>188.1</v>
      </c>
    </row>
    <row r="8477">
      <c r="A8477" t="n">
        <v>563623</v>
      </c>
      <c r="B8477" s="12" t="n">
        <v>40773</v>
      </c>
      <c r="C8477" t="n">
        <v>15189</v>
      </c>
      <c r="D8477" t="n">
        <v>8</v>
      </c>
      <c r="E8477" t="n">
        <v>348</v>
      </c>
      <c r="F8477" s="9" t="n">
        <v>1284.12</v>
      </c>
    </row>
    <row r="8478">
      <c r="A8478" t="n">
        <v>563626</v>
      </c>
      <c r="B8478" s="12" t="n">
        <v>40773</v>
      </c>
      <c r="C8478" t="n">
        <v>16187</v>
      </c>
      <c r="D8478" t="n">
        <v>28</v>
      </c>
      <c r="E8478" t="n">
        <v>642</v>
      </c>
      <c r="F8478" s="9" t="n">
        <v>702.88</v>
      </c>
    </row>
    <row r="8479">
      <c r="A8479" t="n">
        <v>563638</v>
      </c>
      <c r="B8479" s="12" t="n">
        <v>40773</v>
      </c>
      <c r="C8479" t="n">
        <v>15311</v>
      </c>
      <c r="D8479" t="n">
        <v>86</v>
      </c>
      <c r="E8479" t="n">
        <v>1154</v>
      </c>
      <c r="F8479" s="9" t="n">
        <v>1964.85</v>
      </c>
    </row>
    <row r="8480">
      <c r="A8480" t="n">
        <v>563656</v>
      </c>
      <c r="B8480" s="12" t="n">
        <v>40773</v>
      </c>
      <c r="C8480" t="n">
        <v>15615</v>
      </c>
      <c r="D8480" t="n">
        <v>19</v>
      </c>
      <c r="E8480" t="n">
        <v>116</v>
      </c>
      <c r="F8480" s="9" t="n">
        <v>325.9</v>
      </c>
    </row>
    <row r="8481">
      <c r="A8481" t="n">
        <v>563657</v>
      </c>
      <c r="B8481" s="12" t="n">
        <v>40773</v>
      </c>
      <c r="C8481" t="n">
        <v>15615</v>
      </c>
      <c r="D8481" t="n">
        <v>3</v>
      </c>
      <c r="E8481" t="n">
        <v>26</v>
      </c>
      <c r="F8481" s="9" t="n">
        <v>54.2</v>
      </c>
    </row>
    <row r="8482">
      <c r="A8482" t="n">
        <v>563658</v>
      </c>
      <c r="B8482" s="12" t="n">
        <v>40773</v>
      </c>
      <c r="C8482" t="n">
        <v>15505</v>
      </c>
      <c r="D8482" t="n">
        <v>7</v>
      </c>
      <c r="E8482" t="n">
        <v>224</v>
      </c>
      <c r="F8482" s="9" t="n">
        <v>644.96</v>
      </c>
    </row>
    <row r="8483">
      <c r="A8483" t="n">
        <v>563659</v>
      </c>
      <c r="B8483" s="12" t="n">
        <v>40773</v>
      </c>
      <c r="C8483" t="n">
        <v>13694</v>
      </c>
      <c r="D8483" t="n">
        <v>10</v>
      </c>
      <c r="E8483" t="n">
        <v>896</v>
      </c>
      <c r="F8483" s="9" t="n">
        <v>1459.12</v>
      </c>
    </row>
    <row r="8484">
      <c r="A8484" t="n">
        <v>563660</v>
      </c>
      <c r="B8484" s="12" t="n">
        <v>40773</v>
      </c>
      <c r="C8484" t="n">
        <v>13694</v>
      </c>
      <c r="D8484" t="n">
        <v>1</v>
      </c>
      <c r="E8484" t="n">
        <v>48</v>
      </c>
      <c r="F8484" s="9" t="n">
        <v>237.6</v>
      </c>
    </row>
    <row r="8485">
      <c r="A8485" t="n">
        <v>563661</v>
      </c>
      <c r="B8485" s="12" t="n">
        <v>40773</v>
      </c>
      <c r="C8485" t="n">
        <v>13048</v>
      </c>
      <c r="D8485" t="n">
        <v>29</v>
      </c>
      <c r="E8485" t="n">
        <v>294</v>
      </c>
      <c r="F8485" s="9" t="n">
        <v>435.13</v>
      </c>
    </row>
    <row r="8486">
      <c r="A8486" t="n">
        <v>563674</v>
      </c>
      <c r="B8486" s="12" t="n">
        <v>40773</v>
      </c>
      <c r="C8486" t="n">
        <v>14132</v>
      </c>
      <c r="D8486" t="n">
        <v>18</v>
      </c>
      <c r="E8486" t="n">
        <v>266</v>
      </c>
      <c r="F8486" s="9" t="n">
        <v>338.12</v>
      </c>
    </row>
    <row r="8487">
      <c r="A8487" t="n">
        <v>563680</v>
      </c>
      <c r="B8487" s="12" t="n">
        <v>40773</v>
      </c>
      <c r="C8487" t="n">
        <v>18272</v>
      </c>
      <c r="D8487" t="n">
        <v>22</v>
      </c>
      <c r="E8487" t="n">
        <v>285</v>
      </c>
      <c r="F8487" s="9" t="n">
        <v>372.25</v>
      </c>
    </row>
    <row r="8488">
      <c r="A8488" t="n">
        <v>563684</v>
      </c>
      <c r="B8488" s="12" t="n">
        <v>40773</v>
      </c>
      <c r="C8488" t="n">
        <v>17386</v>
      </c>
      <c r="D8488" t="n">
        <v>2</v>
      </c>
      <c r="E8488" t="n">
        <v>576</v>
      </c>
      <c r="F8488" s="9" t="n">
        <v>928.08</v>
      </c>
    </row>
    <row r="8489">
      <c r="A8489" t="n">
        <v>563686</v>
      </c>
      <c r="B8489" s="12" t="n">
        <v>40773</v>
      </c>
      <c r="C8489" t="n">
        <v>13098</v>
      </c>
      <c r="D8489" t="n">
        <v>18</v>
      </c>
      <c r="E8489" t="n">
        <v>426</v>
      </c>
      <c r="F8489" s="9" t="n">
        <v>637.6</v>
      </c>
    </row>
    <row r="8490">
      <c r="A8490" t="n">
        <v>563688</v>
      </c>
      <c r="B8490" s="12" t="n">
        <v>40773</v>
      </c>
      <c r="C8490" t="n">
        <v>16767</v>
      </c>
      <c r="D8490" t="n">
        <v>34</v>
      </c>
      <c r="E8490" t="n">
        <v>573</v>
      </c>
      <c r="F8490" s="9" t="n">
        <v>567.62</v>
      </c>
    </row>
    <row r="8491">
      <c r="A8491" t="n">
        <v>563689</v>
      </c>
      <c r="B8491" s="12" t="n">
        <v>40773</v>
      </c>
      <c r="C8491" t="n">
        <v>15743</v>
      </c>
      <c r="D8491" t="n">
        <v>16</v>
      </c>
      <c r="E8491" t="n">
        <v>28</v>
      </c>
      <c r="F8491" s="9" t="n">
        <v>111.5</v>
      </c>
    </row>
    <row r="8492">
      <c r="A8492" t="n">
        <v>563690</v>
      </c>
      <c r="B8492" s="12" t="n">
        <v>40773</v>
      </c>
      <c r="C8492" t="n">
        <v>15152</v>
      </c>
      <c r="D8492" t="n">
        <v>14</v>
      </c>
      <c r="E8492" t="n">
        <v>155</v>
      </c>
      <c r="F8492" s="9" t="n">
        <v>303.21</v>
      </c>
    </row>
    <row r="8493">
      <c r="A8493" t="n">
        <v>563691</v>
      </c>
      <c r="B8493" s="12" t="n">
        <v>40773</v>
      </c>
      <c r="C8493" t="n">
        <v>13668</v>
      </c>
      <c r="D8493" t="n">
        <v>32</v>
      </c>
      <c r="E8493" t="n">
        <v>345</v>
      </c>
      <c r="F8493" s="9" t="n">
        <v>431.11</v>
      </c>
    </row>
    <row r="8494">
      <c r="A8494" t="n">
        <v>563692</v>
      </c>
      <c r="B8494" s="12" t="n">
        <v>40773</v>
      </c>
      <c r="C8494" t="n">
        <v>17243</v>
      </c>
      <c r="D8494" t="n">
        <v>17</v>
      </c>
      <c r="E8494" t="n">
        <v>47</v>
      </c>
      <c r="F8494" s="9" t="n">
        <v>270.15</v>
      </c>
    </row>
    <row r="8495">
      <c r="A8495" t="n">
        <v>563694</v>
      </c>
      <c r="B8495" s="12" t="n">
        <v>40773</v>
      </c>
      <c r="C8495" t="n">
        <v>14741</v>
      </c>
      <c r="D8495" t="n">
        <v>9</v>
      </c>
      <c r="E8495" t="n">
        <v>70</v>
      </c>
      <c r="F8495" s="9" t="n">
        <v>196.1</v>
      </c>
    </row>
    <row r="8496">
      <c r="A8496" t="n">
        <v>563695</v>
      </c>
      <c r="B8496" s="12" t="n">
        <v>40773</v>
      </c>
      <c r="C8496" t="n">
        <v>13617</v>
      </c>
      <c r="D8496" t="n">
        <v>15</v>
      </c>
      <c r="E8496" t="n">
        <v>75</v>
      </c>
      <c r="F8496" s="9" t="n">
        <v>234.59</v>
      </c>
    </row>
    <row r="8497">
      <c r="A8497" t="n">
        <v>563696</v>
      </c>
      <c r="B8497" s="12" t="n">
        <v>40773</v>
      </c>
      <c r="C8497" t="n">
        <v>12962</v>
      </c>
      <c r="D8497" t="n">
        <v>11</v>
      </c>
      <c r="E8497" t="n">
        <v>78</v>
      </c>
      <c r="F8497" s="9" t="n">
        <v>170.54</v>
      </c>
    </row>
    <row r="8498">
      <c r="A8498" t="n">
        <v>563697</v>
      </c>
      <c r="B8498" s="12" t="n">
        <v>40773</v>
      </c>
      <c r="C8498" t="n">
        <v>16813</v>
      </c>
      <c r="D8498" t="n">
        <v>38</v>
      </c>
      <c r="E8498" t="n">
        <v>147</v>
      </c>
      <c r="F8498" s="9" t="n">
        <v>162.79</v>
      </c>
    </row>
    <row r="8499">
      <c r="A8499" t="n">
        <v>563698</v>
      </c>
      <c r="B8499" s="12" t="n">
        <v>40773</v>
      </c>
      <c r="C8499" t="n">
        <v>14667</v>
      </c>
      <c r="D8499" t="n">
        <v>20</v>
      </c>
      <c r="E8499" t="n">
        <v>100</v>
      </c>
      <c r="F8499" s="9" t="n">
        <v>248.85</v>
      </c>
    </row>
    <row r="8500">
      <c r="A8500" t="n">
        <v>563699</v>
      </c>
      <c r="B8500" s="12" t="n">
        <v>40773</v>
      </c>
      <c r="C8500" t="n">
        <v>13381</v>
      </c>
      <c r="D8500" t="n">
        <v>31</v>
      </c>
      <c r="E8500" t="n">
        <v>322</v>
      </c>
      <c r="F8500" s="9" t="n">
        <v>680.24</v>
      </c>
    </row>
    <row r="8501">
      <c r="A8501" t="n">
        <v>563703</v>
      </c>
      <c r="B8501" s="12" t="n">
        <v>40773</v>
      </c>
      <c r="C8501" t="n">
        <v>13273</v>
      </c>
      <c r="D8501" t="n">
        <v>16</v>
      </c>
      <c r="E8501" t="n">
        <v>153</v>
      </c>
      <c r="F8501" s="9" t="n">
        <v>138.98</v>
      </c>
    </row>
    <row r="8502">
      <c r="A8502" t="n">
        <v>563705</v>
      </c>
      <c r="B8502" s="12" t="n">
        <v>40773</v>
      </c>
      <c r="C8502" t="n">
        <v>17736</v>
      </c>
      <c r="D8502" t="n">
        <v>23</v>
      </c>
      <c r="E8502" t="n">
        <v>213</v>
      </c>
      <c r="F8502" s="9" t="n">
        <v>307.49</v>
      </c>
    </row>
    <row r="8503">
      <c r="A8503" t="n">
        <v>563706</v>
      </c>
      <c r="B8503" s="12" t="n">
        <v>40773</v>
      </c>
      <c r="C8503" t="n">
        <v>14189</v>
      </c>
      <c r="D8503" t="n">
        <v>27</v>
      </c>
      <c r="E8503" t="n">
        <v>345</v>
      </c>
      <c r="F8503" s="9" t="n">
        <v>429.43</v>
      </c>
    </row>
    <row r="8504">
      <c r="A8504" t="n">
        <v>563707</v>
      </c>
      <c r="B8504" s="12" t="n">
        <v>40773</v>
      </c>
      <c r="C8504" t="n">
        <v>16626</v>
      </c>
      <c r="D8504" t="n">
        <v>4</v>
      </c>
      <c r="E8504" t="n">
        <v>50</v>
      </c>
      <c r="F8504" s="9" t="n">
        <v>137.3</v>
      </c>
    </row>
    <row r="8505">
      <c r="A8505" t="n">
        <v>563708</v>
      </c>
      <c r="B8505" s="12" t="n">
        <v>40773</v>
      </c>
      <c r="C8505" t="n">
        <v>17001</v>
      </c>
      <c r="D8505" t="n">
        <v>13</v>
      </c>
      <c r="E8505" t="n">
        <v>144</v>
      </c>
      <c r="F8505" s="9" t="n">
        <v>260.7</v>
      </c>
    </row>
    <row r="8506">
      <c r="A8506" t="n">
        <v>563709</v>
      </c>
      <c r="B8506" s="12" t="n">
        <v>40773</v>
      </c>
      <c r="C8506" t="n">
        <v>15472</v>
      </c>
      <c r="D8506" t="n">
        <v>76</v>
      </c>
      <c r="E8506" t="n">
        <v>251</v>
      </c>
      <c r="F8506" s="9" t="n">
        <v>371.56</v>
      </c>
    </row>
    <row r="8507">
      <c r="A8507" t="n">
        <v>563710</v>
      </c>
      <c r="B8507" s="12" t="n">
        <v>40773</v>
      </c>
      <c r="C8507" t="n">
        <v>17742</v>
      </c>
      <c r="D8507" t="n">
        <v>2</v>
      </c>
      <c r="E8507" t="n">
        <v>18</v>
      </c>
      <c r="F8507" s="9" t="n">
        <v>52.54</v>
      </c>
    </row>
    <row r="8508">
      <c r="A8508" t="n">
        <v>563711</v>
      </c>
      <c r="B8508" s="12" t="n">
        <v>40773</v>
      </c>
      <c r="C8508" t="n">
        <v>16928</v>
      </c>
      <c r="D8508" t="n">
        <v>7</v>
      </c>
      <c r="E8508" t="n">
        <v>86</v>
      </c>
      <c r="F8508" s="9" t="n">
        <v>109.9</v>
      </c>
    </row>
    <row r="8509">
      <c r="A8509" t="n">
        <v>563714</v>
      </c>
      <c r="B8509" s="12" t="n">
        <v>40773</v>
      </c>
      <c r="C8509" t="n">
        <v>14565</v>
      </c>
      <c r="D8509" t="n">
        <v>30</v>
      </c>
      <c r="E8509" t="n">
        <v>471</v>
      </c>
      <c r="F8509" s="9" t="n">
        <v>632.77</v>
      </c>
    </row>
    <row r="8510">
      <c r="A8510" t="n">
        <v>563718</v>
      </c>
      <c r="B8510" s="12" t="n">
        <v>40773</v>
      </c>
      <c r="C8510" t="n">
        <v>15144</v>
      </c>
      <c r="D8510" t="n">
        <v>14</v>
      </c>
      <c r="E8510" t="n">
        <v>194</v>
      </c>
      <c r="F8510" s="9" t="n">
        <v>506.9</v>
      </c>
    </row>
    <row r="8511">
      <c r="A8511" t="n">
        <v>563719</v>
      </c>
      <c r="B8511" s="12" t="n">
        <v>40773</v>
      </c>
      <c r="C8511" t="n">
        <v>13576</v>
      </c>
      <c r="D8511" t="n">
        <v>3</v>
      </c>
      <c r="E8511" t="n">
        <v>108</v>
      </c>
      <c r="F8511" s="9" t="n">
        <v>332.04</v>
      </c>
    </row>
    <row r="8512">
      <c r="A8512" t="n">
        <v>563720</v>
      </c>
      <c r="B8512" s="12" t="n">
        <v>40773</v>
      </c>
      <c r="C8512" t="n">
        <v>15867</v>
      </c>
      <c r="D8512" t="n">
        <v>54</v>
      </c>
      <c r="E8512" t="n">
        <v>198</v>
      </c>
      <c r="F8512" s="9" t="n">
        <v>326.01</v>
      </c>
    </row>
    <row r="8513">
      <c r="A8513" t="n">
        <v>563721</v>
      </c>
      <c r="B8513" s="12" t="n">
        <v>40773</v>
      </c>
      <c r="C8513" t="n">
        <v>15232</v>
      </c>
      <c r="D8513" t="n">
        <v>13</v>
      </c>
      <c r="E8513" t="n">
        <v>314</v>
      </c>
      <c r="F8513" s="9" t="n">
        <v>301.7</v>
      </c>
    </row>
    <row r="8514">
      <c r="A8514" t="n">
        <v>563722</v>
      </c>
      <c r="B8514" s="12" t="n">
        <v>40773</v>
      </c>
      <c r="C8514" t="n">
        <v>17720</v>
      </c>
      <c r="D8514" t="n">
        <v>20</v>
      </c>
      <c r="E8514" t="n">
        <v>216</v>
      </c>
      <c r="F8514" s="9" t="n">
        <v>355.22</v>
      </c>
    </row>
    <row r="8515">
      <c r="A8515" t="n">
        <v>563723</v>
      </c>
      <c r="B8515" s="12" t="n">
        <v>40773</v>
      </c>
      <c r="C8515" t="n">
        <v>13319</v>
      </c>
      <c r="D8515" t="n">
        <v>17</v>
      </c>
      <c r="E8515" t="n">
        <v>212</v>
      </c>
      <c r="F8515" s="9" t="n">
        <v>346.2</v>
      </c>
    </row>
    <row r="8516">
      <c r="A8516" t="n">
        <v>563726</v>
      </c>
      <c r="B8516" s="12" t="n">
        <v>40773</v>
      </c>
      <c r="C8516" t="n">
        <v>16582</v>
      </c>
      <c r="D8516" t="n">
        <v>6</v>
      </c>
      <c r="E8516" t="n">
        <v>164</v>
      </c>
      <c r="F8516" s="9" t="n">
        <v>313.62</v>
      </c>
    </row>
    <row r="8517">
      <c r="A8517" t="n">
        <v>563727</v>
      </c>
      <c r="B8517" s="12" t="n">
        <v>40773</v>
      </c>
      <c r="C8517" t="n">
        <v>15797</v>
      </c>
      <c r="D8517" t="n">
        <v>1</v>
      </c>
      <c r="E8517" t="n">
        <v>144</v>
      </c>
      <c r="F8517" s="9" t="n">
        <v>367.2</v>
      </c>
    </row>
    <row r="8518">
      <c r="A8518" t="n">
        <v>563728</v>
      </c>
      <c r="B8518" s="12" t="n">
        <v>40773</v>
      </c>
      <c r="C8518" t="n">
        <v>17045</v>
      </c>
      <c r="D8518" t="n">
        <v>16</v>
      </c>
      <c r="E8518" t="n">
        <v>71</v>
      </c>
      <c r="F8518" s="9" t="n">
        <v>191.09</v>
      </c>
    </row>
    <row r="8519">
      <c r="A8519" t="n">
        <v>563729</v>
      </c>
      <c r="B8519" s="12" t="n">
        <v>40773</v>
      </c>
      <c r="C8519" t="n">
        <v>14051</v>
      </c>
      <c r="D8519" t="n">
        <v>4</v>
      </c>
      <c r="E8519" t="n">
        <v>128</v>
      </c>
      <c r="F8519" s="9" t="n">
        <v>742.8</v>
      </c>
    </row>
    <row r="8520">
      <c r="A8520" t="n">
        <v>563730</v>
      </c>
      <c r="B8520" s="12" t="n">
        <v>40773</v>
      </c>
      <c r="C8520" t="n">
        <v>14221</v>
      </c>
      <c r="D8520" t="n">
        <v>32</v>
      </c>
      <c r="E8520" t="n">
        <v>442</v>
      </c>
      <c r="F8520" s="9" t="n">
        <v>588</v>
      </c>
    </row>
    <row r="8521">
      <c r="A8521" t="n">
        <v>563731</v>
      </c>
      <c r="B8521" s="12" t="n">
        <v>40773</v>
      </c>
      <c r="C8521" t="n">
        <v>17576</v>
      </c>
      <c r="D8521" t="n">
        <v>17</v>
      </c>
      <c r="E8521" t="n">
        <v>46</v>
      </c>
      <c r="F8521" s="9" t="n">
        <v>99.7</v>
      </c>
    </row>
    <row r="8522">
      <c r="A8522" t="n">
        <v>563732</v>
      </c>
      <c r="B8522" s="12" t="n">
        <v>40773</v>
      </c>
      <c r="C8522" t="n">
        <v>15125</v>
      </c>
      <c r="D8522" t="n">
        <v>12</v>
      </c>
      <c r="E8522" t="n">
        <v>600</v>
      </c>
      <c r="F8522" s="9" t="n">
        <v>1000.88</v>
      </c>
    </row>
    <row r="8523">
      <c r="A8523" t="n">
        <v>563733</v>
      </c>
      <c r="B8523" s="12" t="n">
        <v>40773</v>
      </c>
      <c r="C8523" t="n">
        <v>18225</v>
      </c>
      <c r="D8523" t="n">
        <v>31</v>
      </c>
      <c r="E8523" t="n">
        <v>339</v>
      </c>
      <c r="F8523" s="9" t="n">
        <v>574.3099999999999</v>
      </c>
    </row>
    <row r="8524">
      <c r="A8524" t="n">
        <v>563734</v>
      </c>
      <c r="B8524" s="12" t="n">
        <v>40773</v>
      </c>
      <c r="C8524" t="n">
        <v>14064</v>
      </c>
      <c r="D8524" t="n">
        <v>25</v>
      </c>
      <c r="E8524" t="n">
        <v>217</v>
      </c>
      <c r="F8524" s="9" t="n">
        <v>254.87</v>
      </c>
    </row>
    <row r="8525">
      <c r="A8525" t="n">
        <v>563735</v>
      </c>
      <c r="B8525" s="12" t="n">
        <v>40773</v>
      </c>
      <c r="C8525" t="n">
        <v>16743</v>
      </c>
      <c r="D8525" t="n">
        <v>28</v>
      </c>
      <c r="E8525" t="n">
        <v>384</v>
      </c>
      <c r="F8525" s="9" t="n">
        <v>366.74</v>
      </c>
    </row>
    <row r="8526">
      <c r="A8526" t="n">
        <v>563736</v>
      </c>
      <c r="B8526" s="12" t="n">
        <v>40773</v>
      </c>
      <c r="C8526" t="n">
        <v>13784</v>
      </c>
      <c r="D8526" t="n">
        <v>3</v>
      </c>
      <c r="E8526" t="n">
        <v>88</v>
      </c>
      <c r="F8526" s="9" t="n">
        <v>336.24</v>
      </c>
    </row>
    <row r="8527">
      <c r="A8527" t="n">
        <v>563737</v>
      </c>
      <c r="B8527" s="12" t="n">
        <v>40773</v>
      </c>
      <c r="C8527" t="n">
        <v>16261</v>
      </c>
      <c r="D8527" t="n">
        <v>19</v>
      </c>
      <c r="E8527" t="n">
        <v>57</v>
      </c>
      <c r="F8527" s="9" t="n">
        <v>157.47</v>
      </c>
    </row>
    <row r="8528">
      <c r="A8528" t="n">
        <v>563738</v>
      </c>
      <c r="B8528" s="12" t="n">
        <v>40773</v>
      </c>
      <c r="C8528" t="n">
        <v>15024</v>
      </c>
      <c r="D8528" t="n">
        <v>14</v>
      </c>
      <c r="E8528" t="n">
        <v>23</v>
      </c>
      <c r="F8528" s="9" t="n">
        <v>80.43000000000001</v>
      </c>
    </row>
    <row r="8529">
      <c r="A8529" t="n">
        <v>563739</v>
      </c>
      <c r="B8529" s="12" t="n">
        <v>40773</v>
      </c>
      <c r="C8529" t="n">
        <v>17750</v>
      </c>
      <c r="D8529" t="n">
        <v>30</v>
      </c>
      <c r="E8529" t="n">
        <v>481</v>
      </c>
      <c r="F8529" s="9" t="n">
        <v>230.58</v>
      </c>
    </row>
    <row r="8530">
      <c r="A8530" t="n">
        <v>563740</v>
      </c>
      <c r="B8530" s="12" t="n">
        <v>40774</v>
      </c>
      <c r="C8530" t="n">
        <v>17747</v>
      </c>
      <c r="D8530" t="n">
        <v>1</v>
      </c>
      <c r="E8530" t="n">
        <v>12</v>
      </c>
      <c r="F8530" s="9" t="n">
        <v>71.40000000000001</v>
      </c>
    </row>
    <row r="8531">
      <c r="A8531" t="n">
        <v>563741</v>
      </c>
      <c r="B8531" s="12" t="n">
        <v>40774</v>
      </c>
      <c r="C8531" t="n">
        <v>14759</v>
      </c>
      <c r="D8531" t="n">
        <v>17</v>
      </c>
      <c r="E8531" t="n">
        <v>128</v>
      </c>
      <c r="F8531" s="9" t="n">
        <v>298.6</v>
      </c>
    </row>
    <row r="8532">
      <c r="A8532" t="n">
        <v>563742</v>
      </c>
      <c r="B8532" s="12" t="n">
        <v>40774</v>
      </c>
      <c r="C8532" t="n">
        <v>17929</v>
      </c>
      <c r="D8532" t="n">
        <v>1</v>
      </c>
      <c r="E8532" t="n">
        <v>32</v>
      </c>
      <c r="F8532" s="9" t="n">
        <v>272</v>
      </c>
    </row>
    <row r="8533">
      <c r="A8533" t="n">
        <v>563743</v>
      </c>
      <c r="B8533" s="12" t="n">
        <v>40774</v>
      </c>
      <c r="C8533" t="n">
        <v>12828</v>
      </c>
      <c r="D8533" t="n">
        <v>9</v>
      </c>
      <c r="E8533" t="n">
        <v>48</v>
      </c>
      <c r="F8533" s="9" t="n">
        <v>111.2</v>
      </c>
    </row>
    <row r="8534">
      <c r="A8534" t="n">
        <v>563744</v>
      </c>
      <c r="B8534" s="12" t="n">
        <v>40774</v>
      </c>
      <c r="C8534" t="n">
        <v>13266</v>
      </c>
      <c r="D8534" t="n">
        <v>15</v>
      </c>
      <c r="E8534" t="n">
        <v>314</v>
      </c>
      <c r="F8534" s="9" t="n">
        <v>333.93</v>
      </c>
    </row>
    <row r="8535">
      <c r="A8535" t="n">
        <v>563745</v>
      </c>
      <c r="B8535" s="12" t="n">
        <v>40774</v>
      </c>
      <c r="C8535" t="n">
        <v>15159</v>
      </c>
      <c r="D8535" t="n">
        <v>61</v>
      </c>
      <c r="E8535" t="n">
        <v>1140</v>
      </c>
      <c r="F8535" s="9" t="n">
        <v>1394.58</v>
      </c>
    </row>
    <row r="8536">
      <c r="A8536" t="n">
        <v>563746</v>
      </c>
      <c r="B8536" s="12" t="n">
        <v>40774</v>
      </c>
      <c r="C8536" t="n">
        <v>14745</v>
      </c>
      <c r="D8536" t="n">
        <v>18</v>
      </c>
      <c r="E8536" t="n">
        <v>288</v>
      </c>
      <c r="F8536" s="9" t="n">
        <v>279.76</v>
      </c>
    </row>
    <row r="8537">
      <c r="A8537" t="n">
        <v>563747</v>
      </c>
      <c r="B8537" s="12" t="n">
        <v>40774</v>
      </c>
      <c r="C8537" t="n">
        <v>13089</v>
      </c>
      <c r="D8537" t="n">
        <v>6</v>
      </c>
      <c r="E8537" t="n">
        <v>304</v>
      </c>
      <c r="F8537" s="9" t="n">
        <v>481.6</v>
      </c>
    </row>
    <row r="8538">
      <c r="A8538" t="n">
        <v>563748</v>
      </c>
      <c r="B8538" s="12" t="n">
        <v>40774</v>
      </c>
      <c r="C8538" t="n">
        <v>16170</v>
      </c>
      <c r="D8538" t="n">
        <v>22</v>
      </c>
      <c r="E8538" t="n">
        <v>275</v>
      </c>
      <c r="F8538" s="9" t="n">
        <v>310.79</v>
      </c>
    </row>
    <row r="8539">
      <c r="A8539" t="n">
        <v>563750</v>
      </c>
      <c r="B8539" s="12" t="n">
        <v>40774</v>
      </c>
      <c r="C8539" t="n">
        <v>16122</v>
      </c>
      <c r="D8539" t="n">
        <v>17</v>
      </c>
      <c r="E8539" t="n">
        <v>466</v>
      </c>
      <c r="F8539" s="9" t="n">
        <v>300.42</v>
      </c>
    </row>
    <row r="8540">
      <c r="A8540" t="n">
        <v>563754</v>
      </c>
      <c r="B8540" s="12" t="n">
        <v>40774</v>
      </c>
      <c r="C8540" t="n">
        <v>15396</v>
      </c>
      <c r="D8540" t="n">
        <v>14</v>
      </c>
      <c r="E8540" t="n">
        <v>122</v>
      </c>
      <c r="F8540" s="9" t="n">
        <v>288.18</v>
      </c>
    </row>
    <row r="8541">
      <c r="A8541" t="n">
        <v>563755</v>
      </c>
      <c r="B8541" s="12" t="n">
        <v>40774</v>
      </c>
      <c r="C8541" t="n">
        <v>17612</v>
      </c>
      <c r="D8541" t="n">
        <v>26</v>
      </c>
      <c r="E8541" t="n">
        <v>286</v>
      </c>
      <c r="F8541" s="9" t="n">
        <v>306.81</v>
      </c>
    </row>
    <row r="8542">
      <c r="A8542" t="n">
        <v>563764</v>
      </c>
      <c r="B8542" s="12" t="n">
        <v>40774</v>
      </c>
      <c r="C8542" t="n">
        <v>14606</v>
      </c>
      <c r="D8542" t="n">
        <v>29</v>
      </c>
      <c r="E8542" t="n">
        <v>42</v>
      </c>
      <c r="F8542" s="9" t="n">
        <v>113.05</v>
      </c>
    </row>
    <row r="8543">
      <c r="A8543" t="n">
        <v>563771</v>
      </c>
      <c r="B8543" s="12" t="n">
        <v>40774</v>
      </c>
      <c r="C8543" t="n">
        <v>17841</v>
      </c>
      <c r="D8543" t="n">
        <v>27</v>
      </c>
      <c r="E8543" t="n">
        <v>81</v>
      </c>
      <c r="F8543" s="9" t="n">
        <v>149.06</v>
      </c>
    </row>
    <row r="8544">
      <c r="A8544" t="n">
        <v>563812</v>
      </c>
      <c r="B8544" s="12" t="n">
        <v>40774</v>
      </c>
      <c r="C8544" t="n">
        <v>16249</v>
      </c>
      <c r="D8544" t="n">
        <v>4</v>
      </c>
      <c r="E8544" t="n">
        <v>78</v>
      </c>
      <c r="F8544" s="9" t="n">
        <v>88.5</v>
      </c>
    </row>
    <row r="8545">
      <c r="A8545" t="n">
        <v>563818</v>
      </c>
      <c r="B8545" s="12" t="n">
        <v>40774</v>
      </c>
      <c r="C8545" t="n">
        <v>13327</v>
      </c>
      <c r="D8545" t="n">
        <v>7</v>
      </c>
      <c r="E8545" t="n">
        <v>190</v>
      </c>
      <c r="F8545" s="9" t="n">
        <v>382.3</v>
      </c>
    </row>
    <row r="8546">
      <c r="A8546" t="n">
        <v>563819</v>
      </c>
      <c r="B8546" s="12" t="n">
        <v>40774</v>
      </c>
      <c r="C8546" t="n">
        <v>14062</v>
      </c>
      <c r="D8546" t="n">
        <v>8</v>
      </c>
      <c r="E8546" t="n">
        <v>500</v>
      </c>
      <c r="F8546" s="9" t="n">
        <v>1708.68</v>
      </c>
    </row>
    <row r="8547">
      <c r="A8547" t="n">
        <v>563821</v>
      </c>
      <c r="B8547" s="12" t="n">
        <v>40774</v>
      </c>
      <c r="C8547" t="n">
        <v>14533</v>
      </c>
      <c r="D8547" t="n">
        <v>14</v>
      </c>
      <c r="E8547" t="n">
        <v>372</v>
      </c>
      <c r="F8547" s="9" t="n">
        <v>301.48</v>
      </c>
    </row>
    <row r="8548">
      <c r="A8548" t="n">
        <v>563822</v>
      </c>
      <c r="B8548" s="12" t="n">
        <v>40774</v>
      </c>
      <c r="C8548" t="n">
        <v>16184</v>
      </c>
      <c r="D8548" t="n">
        <v>12</v>
      </c>
      <c r="E8548" t="n">
        <v>150</v>
      </c>
      <c r="F8548" s="9" t="n">
        <v>315.98</v>
      </c>
    </row>
    <row r="8549">
      <c r="A8549" t="n">
        <v>563830</v>
      </c>
      <c r="B8549" s="12" t="n">
        <v>40774</v>
      </c>
      <c r="C8549" t="n">
        <v>16638</v>
      </c>
      <c r="D8549" t="n">
        <v>10</v>
      </c>
      <c r="E8549" t="n">
        <v>143</v>
      </c>
      <c r="F8549" s="9" t="n">
        <v>142.91</v>
      </c>
    </row>
    <row r="8550">
      <c r="A8550" t="n">
        <v>563831</v>
      </c>
      <c r="B8550" s="12" t="n">
        <v>40774</v>
      </c>
      <c r="C8550" t="n">
        <v>18081</v>
      </c>
      <c r="D8550" t="n">
        <v>3</v>
      </c>
      <c r="E8550" t="n">
        <v>24</v>
      </c>
      <c r="F8550" s="9" t="n">
        <v>94.8</v>
      </c>
    </row>
    <row r="8551">
      <c r="A8551" t="n">
        <v>563832</v>
      </c>
      <c r="B8551" s="12" t="n">
        <v>40774</v>
      </c>
      <c r="C8551" t="n">
        <v>16419</v>
      </c>
      <c r="D8551" t="n">
        <v>5</v>
      </c>
      <c r="E8551" t="n">
        <v>63</v>
      </c>
      <c r="F8551" s="9" t="n">
        <v>95.93000000000001</v>
      </c>
    </row>
    <row r="8552">
      <c r="A8552" t="n">
        <v>563833</v>
      </c>
      <c r="B8552" s="12" t="n">
        <v>40774</v>
      </c>
      <c r="C8552" t="n">
        <v>14755</v>
      </c>
      <c r="D8552" t="n">
        <v>15</v>
      </c>
      <c r="E8552" t="n">
        <v>190</v>
      </c>
      <c r="F8552" s="9" t="n">
        <v>315.5</v>
      </c>
    </row>
    <row r="8553">
      <c r="A8553" t="n">
        <v>563834</v>
      </c>
      <c r="B8553" s="12" t="n">
        <v>40774</v>
      </c>
      <c r="C8553" t="n">
        <v>14401</v>
      </c>
      <c r="D8553" t="n">
        <v>17</v>
      </c>
      <c r="E8553" t="n">
        <v>508</v>
      </c>
      <c r="F8553" s="9" t="n">
        <v>326.44</v>
      </c>
    </row>
    <row r="8554">
      <c r="A8554" t="n">
        <v>563835</v>
      </c>
      <c r="B8554" s="12" t="n">
        <v>40774</v>
      </c>
      <c r="C8554" t="n">
        <v>13242</v>
      </c>
      <c r="D8554" t="n">
        <v>8</v>
      </c>
      <c r="E8554" t="n">
        <v>80</v>
      </c>
      <c r="F8554" s="9" t="n">
        <v>166.4</v>
      </c>
    </row>
    <row r="8555">
      <c r="A8555" t="n">
        <v>563836</v>
      </c>
      <c r="B8555" s="12" t="n">
        <v>40774</v>
      </c>
      <c r="C8555" t="n">
        <v>15938</v>
      </c>
      <c r="D8555" t="n">
        <v>5</v>
      </c>
      <c r="E8555" t="n">
        <v>48</v>
      </c>
      <c r="F8555" s="9" t="n">
        <v>69.28</v>
      </c>
    </row>
    <row r="8556">
      <c r="A8556" t="n">
        <v>563837</v>
      </c>
      <c r="B8556" s="12" t="n">
        <v>40774</v>
      </c>
      <c r="C8556" t="n">
        <v>15078</v>
      </c>
      <c r="D8556" t="n">
        <v>15</v>
      </c>
      <c r="E8556" t="n">
        <v>150</v>
      </c>
      <c r="F8556" s="9" t="n">
        <v>306.1</v>
      </c>
    </row>
    <row r="8557">
      <c r="A8557" t="n">
        <v>563839</v>
      </c>
      <c r="B8557" s="12" t="n">
        <v>40774</v>
      </c>
      <c r="C8557" t="n">
        <v>16828</v>
      </c>
      <c r="D8557" t="n">
        <v>7</v>
      </c>
      <c r="E8557" t="n">
        <v>58</v>
      </c>
      <c r="F8557" s="9" t="n">
        <v>113.5</v>
      </c>
    </row>
    <row r="8558">
      <c r="A8558" t="n">
        <v>563840</v>
      </c>
      <c r="B8558" s="12" t="n">
        <v>40774</v>
      </c>
      <c r="C8558" t="n">
        <v>14712</v>
      </c>
      <c r="D8558" t="n">
        <v>7</v>
      </c>
      <c r="E8558" t="n">
        <v>102</v>
      </c>
      <c r="F8558" s="9" t="n">
        <v>115.72</v>
      </c>
    </row>
    <row r="8559">
      <c r="A8559" t="n">
        <v>563841</v>
      </c>
      <c r="B8559" s="12" t="n">
        <v>40774</v>
      </c>
      <c r="C8559" t="n">
        <v>17402</v>
      </c>
      <c r="D8559" t="n">
        <v>5</v>
      </c>
      <c r="E8559" t="n">
        <v>38</v>
      </c>
      <c r="F8559" s="9" t="n">
        <v>278.9</v>
      </c>
    </row>
    <row r="8560">
      <c r="A8560" t="n">
        <v>563842</v>
      </c>
      <c r="B8560" s="12" t="n">
        <v>40774</v>
      </c>
      <c r="C8560" t="n">
        <v>13871</v>
      </c>
      <c r="D8560" t="n">
        <v>25</v>
      </c>
      <c r="E8560" t="n">
        <v>151</v>
      </c>
      <c r="F8560" s="9" t="n">
        <v>430.35</v>
      </c>
    </row>
    <row r="8561">
      <c r="A8561" t="n">
        <v>563843</v>
      </c>
      <c r="B8561" s="12" t="n">
        <v>40774</v>
      </c>
      <c r="C8561" t="n">
        <v>17811</v>
      </c>
      <c r="D8561" t="n">
        <v>12</v>
      </c>
      <c r="E8561" t="n">
        <v>57</v>
      </c>
      <c r="F8561" s="9" t="n">
        <v>108.94</v>
      </c>
    </row>
    <row r="8562">
      <c r="A8562" t="n">
        <v>563844</v>
      </c>
      <c r="B8562" s="12" t="n">
        <v>40774</v>
      </c>
      <c r="C8562" t="n">
        <v>17725</v>
      </c>
      <c r="D8562" t="n">
        <v>20</v>
      </c>
      <c r="E8562" t="n">
        <v>222</v>
      </c>
      <c r="F8562" s="9" t="n">
        <v>310.82</v>
      </c>
    </row>
    <row r="8563">
      <c r="A8563" t="n">
        <v>563845</v>
      </c>
      <c r="B8563" s="12" t="n">
        <v>40774</v>
      </c>
      <c r="C8563" t="n">
        <v>12991</v>
      </c>
      <c r="D8563" t="n">
        <v>22</v>
      </c>
      <c r="E8563" t="n">
        <v>361</v>
      </c>
      <c r="F8563" s="9" t="n">
        <v>303.56</v>
      </c>
    </row>
    <row r="8564">
      <c r="A8564" t="n">
        <v>563846</v>
      </c>
      <c r="B8564" s="12" t="n">
        <v>40774</v>
      </c>
      <c r="C8564" t="n">
        <v>16672</v>
      </c>
      <c r="D8564" t="n">
        <v>4</v>
      </c>
      <c r="E8564" t="n">
        <v>114</v>
      </c>
      <c r="F8564" s="9" t="n">
        <v>398.7</v>
      </c>
    </row>
    <row r="8565">
      <c r="A8565" t="n">
        <v>563847</v>
      </c>
      <c r="B8565" s="12" t="n">
        <v>40774</v>
      </c>
      <c r="C8565" t="n">
        <v>16139</v>
      </c>
      <c r="D8565" t="n">
        <v>9</v>
      </c>
      <c r="E8565" t="n">
        <v>71</v>
      </c>
      <c r="F8565" s="9" t="n">
        <v>166.57</v>
      </c>
    </row>
    <row r="8566">
      <c r="A8566" t="n">
        <v>563849</v>
      </c>
      <c r="B8566" s="12" t="n">
        <v>40774</v>
      </c>
      <c r="C8566" t="n">
        <v>14772</v>
      </c>
      <c r="D8566" t="n">
        <v>9</v>
      </c>
      <c r="E8566" t="n">
        <v>82</v>
      </c>
      <c r="F8566" s="9" t="n">
        <v>139.26</v>
      </c>
    </row>
    <row r="8567">
      <c r="A8567" t="n">
        <v>563850</v>
      </c>
      <c r="B8567" s="12" t="n">
        <v>40774</v>
      </c>
      <c r="C8567" t="n">
        <v>15311</v>
      </c>
      <c r="D8567" t="n">
        <v>4</v>
      </c>
      <c r="E8567" t="n">
        <v>49</v>
      </c>
      <c r="F8567" s="9" t="n">
        <v>138.68</v>
      </c>
    </row>
    <row r="8568">
      <c r="A8568" t="n">
        <v>563851</v>
      </c>
      <c r="B8568" s="12" t="n">
        <v>40774</v>
      </c>
      <c r="C8568" t="n">
        <v>14765</v>
      </c>
      <c r="D8568" t="n">
        <v>1</v>
      </c>
      <c r="E8568" t="n">
        <v>4</v>
      </c>
      <c r="F8568" s="9" t="n">
        <v>15</v>
      </c>
    </row>
    <row r="8569">
      <c r="A8569" t="n">
        <v>563855</v>
      </c>
      <c r="B8569" s="12" t="n">
        <v>40774</v>
      </c>
      <c r="C8569" t="n">
        <v>14709</v>
      </c>
      <c r="D8569" t="n">
        <v>21</v>
      </c>
      <c r="E8569" t="n">
        <v>282</v>
      </c>
      <c r="F8569" s="9" t="n">
        <v>546.9</v>
      </c>
    </row>
    <row r="8570">
      <c r="A8570" t="n">
        <v>563857</v>
      </c>
      <c r="B8570" s="12" t="n">
        <v>40774</v>
      </c>
      <c r="C8570" t="n">
        <v>12968</v>
      </c>
      <c r="D8570" t="n">
        <v>5</v>
      </c>
      <c r="E8570" t="n">
        <v>73</v>
      </c>
      <c r="F8570" s="9" t="n">
        <v>135.95</v>
      </c>
    </row>
    <row r="8571">
      <c r="A8571" t="n">
        <v>563858</v>
      </c>
      <c r="B8571" s="12" t="n">
        <v>40774</v>
      </c>
      <c r="C8571" t="n">
        <v>18170</v>
      </c>
      <c r="D8571" t="n">
        <v>19</v>
      </c>
      <c r="E8571" t="n">
        <v>130</v>
      </c>
      <c r="F8571" s="9" t="n">
        <v>351.3</v>
      </c>
    </row>
    <row r="8572">
      <c r="A8572" t="n">
        <v>563890</v>
      </c>
      <c r="B8572" s="12" t="n">
        <v>40774</v>
      </c>
      <c r="C8572" t="n">
        <v>15862</v>
      </c>
      <c r="D8572" t="n">
        <v>13</v>
      </c>
      <c r="E8572" t="n">
        <v>140</v>
      </c>
      <c r="F8572" s="9" t="n">
        <v>168.72</v>
      </c>
    </row>
    <row r="8573">
      <c r="A8573" t="n">
        <v>563891</v>
      </c>
      <c r="B8573" s="12" t="n">
        <v>40774</v>
      </c>
      <c r="C8573" t="n">
        <v>14500</v>
      </c>
      <c r="D8573" t="n">
        <v>1</v>
      </c>
      <c r="E8573" t="n">
        <v>4</v>
      </c>
      <c r="F8573" s="9" t="n">
        <v>51</v>
      </c>
    </row>
    <row r="8574">
      <c r="A8574" t="n">
        <v>563892</v>
      </c>
      <c r="B8574" s="12" t="n">
        <v>40774</v>
      </c>
      <c r="C8574" t="n">
        <v>16330</v>
      </c>
      <c r="D8574" t="n">
        <v>9</v>
      </c>
      <c r="E8574" t="n">
        <v>10</v>
      </c>
      <c r="F8574" s="9" t="n">
        <v>21.6</v>
      </c>
    </row>
    <row r="8575">
      <c r="A8575" t="n">
        <v>563893</v>
      </c>
      <c r="B8575" s="12" t="n">
        <v>40774</v>
      </c>
      <c r="C8575" t="n">
        <v>16330</v>
      </c>
      <c r="D8575" t="n">
        <v>8</v>
      </c>
      <c r="E8575" t="n">
        <v>13</v>
      </c>
      <c r="F8575" s="9" t="n">
        <v>27.36</v>
      </c>
    </row>
    <row r="8576">
      <c r="A8576" t="n">
        <v>563895</v>
      </c>
      <c r="B8576" s="12" t="n">
        <v>40776</v>
      </c>
      <c r="C8576" t="n">
        <v>18229</v>
      </c>
      <c r="D8576" t="n">
        <v>10</v>
      </c>
      <c r="E8576" t="n">
        <v>220</v>
      </c>
      <c r="F8576" s="9" t="n">
        <v>495.4</v>
      </c>
    </row>
    <row r="8577">
      <c r="A8577" t="n">
        <v>563896</v>
      </c>
      <c r="B8577" s="12" t="n">
        <v>40776</v>
      </c>
      <c r="C8577" t="n">
        <v>17061</v>
      </c>
      <c r="D8577" t="n">
        <v>11</v>
      </c>
      <c r="E8577" t="n">
        <v>104</v>
      </c>
      <c r="F8577" s="9" t="n">
        <v>407.4</v>
      </c>
    </row>
    <row r="8578">
      <c r="A8578" t="n">
        <v>563898</v>
      </c>
      <c r="B8578" s="12" t="n">
        <v>40776</v>
      </c>
      <c r="C8578" t="n">
        <v>12971</v>
      </c>
      <c r="D8578" t="n">
        <v>3</v>
      </c>
      <c r="E8578" t="n">
        <v>164</v>
      </c>
      <c r="F8578" s="9" t="n">
        <v>151.2</v>
      </c>
    </row>
    <row r="8579">
      <c r="A8579" t="n">
        <v>563902</v>
      </c>
      <c r="B8579" s="12" t="n">
        <v>40776</v>
      </c>
      <c r="C8579" t="n">
        <v>17029</v>
      </c>
      <c r="D8579" t="n">
        <v>1</v>
      </c>
      <c r="E8579" t="n">
        <v>200</v>
      </c>
      <c r="F8579" s="9" t="n">
        <v>358</v>
      </c>
    </row>
    <row r="8580">
      <c r="A8580" t="n">
        <v>563903</v>
      </c>
      <c r="B8580" s="12" t="n">
        <v>40776</v>
      </c>
      <c r="C8580" t="n">
        <v>17068</v>
      </c>
      <c r="D8580" t="n">
        <v>23</v>
      </c>
      <c r="E8580" t="n">
        <v>124</v>
      </c>
      <c r="F8580" s="9" t="n">
        <v>206.69</v>
      </c>
    </row>
    <row r="8581">
      <c r="A8581" t="n">
        <v>563904</v>
      </c>
      <c r="B8581" s="12" t="n">
        <v>40776</v>
      </c>
      <c r="C8581" t="n">
        <v>13397</v>
      </c>
      <c r="D8581" t="n">
        <v>2</v>
      </c>
      <c r="E8581" t="n">
        <v>58</v>
      </c>
      <c r="F8581" s="9" t="n">
        <v>247.72</v>
      </c>
    </row>
    <row r="8582">
      <c r="A8582" t="n">
        <v>563905</v>
      </c>
      <c r="B8582" s="12" t="n">
        <v>40776</v>
      </c>
      <c r="C8582" t="n">
        <v>13267</v>
      </c>
      <c r="D8582" t="n">
        <v>14</v>
      </c>
      <c r="E8582" t="n">
        <v>145</v>
      </c>
      <c r="F8582" s="9" t="n">
        <v>313.35</v>
      </c>
    </row>
    <row r="8583">
      <c r="A8583" t="n">
        <v>563906</v>
      </c>
      <c r="B8583" s="12" t="n">
        <v>40776</v>
      </c>
      <c r="C8583" t="n">
        <v>14246</v>
      </c>
      <c r="D8583" t="n">
        <v>25</v>
      </c>
      <c r="E8583" t="n">
        <v>321</v>
      </c>
      <c r="F8583" s="9" t="n">
        <v>504.19</v>
      </c>
    </row>
    <row r="8584">
      <c r="A8584" t="n">
        <v>563907</v>
      </c>
      <c r="B8584" s="12" t="n">
        <v>40776</v>
      </c>
      <c r="C8584" t="n">
        <v>14733</v>
      </c>
      <c r="D8584" t="n">
        <v>7</v>
      </c>
      <c r="E8584" t="n">
        <v>78</v>
      </c>
      <c r="F8584" s="9" t="n">
        <v>316.98</v>
      </c>
    </row>
    <row r="8585">
      <c r="A8585" t="n">
        <v>563908</v>
      </c>
      <c r="B8585" s="12" t="n">
        <v>40776</v>
      </c>
      <c r="C8585" t="n">
        <v>18109</v>
      </c>
      <c r="D8585" t="n">
        <v>18</v>
      </c>
      <c r="E8585" t="n">
        <v>503</v>
      </c>
      <c r="F8585" s="9" t="n">
        <v>388.09</v>
      </c>
    </row>
    <row r="8586">
      <c r="A8586" t="n">
        <v>563909</v>
      </c>
      <c r="B8586" s="12" t="n">
        <v>40776</v>
      </c>
      <c r="C8586" t="n">
        <v>15701</v>
      </c>
      <c r="D8586" t="n">
        <v>124</v>
      </c>
      <c r="E8586" t="n">
        <v>472</v>
      </c>
      <c r="F8586" s="9" t="n">
        <v>853.9</v>
      </c>
    </row>
    <row r="8587">
      <c r="A8587" t="n">
        <v>563910</v>
      </c>
      <c r="B8587" s="12" t="n">
        <v>40776</v>
      </c>
      <c r="C8587" t="n">
        <v>17428</v>
      </c>
      <c r="D8587" t="n">
        <v>4</v>
      </c>
      <c r="E8587" t="n">
        <v>87</v>
      </c>
      <c r="F8587" s="9" t="n">
        <v>377.25</v>
      </c>
    </row>
    <row r="8588">
      <c r="A8588" t="n">
        <v>563911</v>
      </c>
      <c r="B8588" s="12" t="n">
        <v>40776</v>
      </c>
      <c r="C8588" t="n">
        <v>16265</v>
      </c>
      <c r="D8588" t="n">
        <v>19</v>
      </c>
      <c r="E8588" t="n">
        <v>205</v>
      </c>
      <c r="F8588" s="9" t="n">
        <v>385.98</v>
      </c>
    </row>
    <row r="8589">
      <c r="A8589" t="n">
        <v>563912</v>
      </c>
      <c r="B8589" s="12" t="n">
        <v>40776</v>
      </c>
      <c r="C8589" t="n">
        <v>17675</v>
      </c>
      <c r="D8589" t="n">
        <v>40</v>
      </c>
      <c r="E8589" t="n">
        <v>383</v>
      </c>
      <c r="F8589" s="9" t="n">
        <v>962.09</v>
      </c>
    </row>
    <row r="8590">
      <c r="A8590" t="n">
        <v>563915</v>
      </c>
      <c r="B8590" s="12" t="n">
        <v>40776</v>
      </c>
      <c r="C8590" t="n">
        <v>14224</v>
      </c>
      <c r="D8590" t="n">
        <v>17</v>
      </c>
      <c r="E8590" t="n">
        <v>92</v>
      </c>
      <c r="F8590" s="9" t="n">
        <v>149.48</v>
      </c>
    </row>
    <row r="8591">
      <c r="A8591" t="n">
        <v>563916</v>
      </c>
      <c r="B8591" s="12" t="n">
        <v>40776</v>
      </c>
      <c r="C8591" t="n">
        <v>13435</v>
      </c>
      <c r="D8591" t="n">
        <v>7</v>
      </c>
      <c r="E8591" t="n">
        <v>284</v>
      </c>
      <c r="F8591" s="9" t="n">
        <v>393.14</v>
      </c>
    </row>
    <row r="8592">
      <c r="A8592" t="n">
        <v>563917</v>
      </c>
      <c r="B8592" s="12" t="n">
        <v>40776</v>
      </c>
      <c r="C8592" t="n">
        <v>14572</v>
      </c>
      <c r="D8592" t="n">
        <v>60</v>
      </c>
      <c r="E8592" t="n">
        <v>474</v>
      </c>
      <c r="F8592" s="9" t="n">
        <v>589.15</v>
      </c>
    </row>
    <row r="8593">
      <c r="A8593" t="n">
        <v>563919</v>
      </c>
      <c r="B8593" s="12" t="n">
        <v>40776</v>
      </c>
      <c r="C8593" t="n">
        <v>14735</v>
      </c>
      <c r="D8593" t="n">
        <v>4</v>
      </c>
      <c r="E8593" t="n">
        <v>84</v>
      </c>
      <c r="F8593" s="9" t="n">
        <v>122.28</v>
      </c>
    </row>
    <row r="8594">
      <c r="A8594" t="n">
        <v>563920</v>
      </c>
      <c r="B8594" s="12" t="n">
        <v>40776</v>
      </c>
      <c r="C8594" t="n">
        <v>16407</v>
      </c>
      <c r="D8594" t="n">
        <v>34</v>
      </c>
      <c r="E8594" t="n">
        <v>209</v>
      </c>
      <c r="F8594" s="9" t="n">
        <v>410.81</v>
      </c>
    </row>
    <row r="8595">
      <c r="A8595" t="n">
        <v>563921</v>
      </c>
      <c r="B8595" s="12" t="n">
        <v>40776</v>
      </c>
      <c r="C8595" t="n">
        <v>16407</v>
      </c>
      <c r="D8595" t="n">
        <v>2</v>
      </c>
      <c r="E8595" t="n">
        <v>2</v>
      </c>
      <c r="F8595" s="9" t="n">
        <v>15.9</v>
      </c>
    </row>
    <row r="8596">
      <c r="A8596" t="n">
        <v>563922</v>
      </c>
      <c r="B8596" s="12" t="n">
        <v>40776</v>
      </c>
      <c r="C8596" t="n">
        <v>14529</v>
      </c>
      <c r="D8596" t="n">
        <v>50</v>
      </c>
      <c r="E8596" t="n">
        <v>84</v>
      </c>
      <c r="F8596" s="9" t="n">
        <v>135.24</v>
      </c>
    </row>
    <row r="8597">
      <c r="A8597" t="n">
        <v>563923</v>
      </c>
      <c r="B8597" s="12" t="n">
        <v>40776</v>
      </c>
      <c r="C8597" t="n">
        <v>14460</v>
      </c>
      <c r="D8597" t="n">
        <v>6</v>
      </c>
      <c r="E8597" t="n">
        <v>364</v>
      </c>
      <c r="F8597" s="9" t="n">
        <v>157.8</v>
      </c>
    </row>
    <row r="8598">
      <c r="A8598" t="n">
        <v>563924</v>
      </c>
      <c r="B8598" s="12" t="n">
        <v>40776</v>
      </c>
      <c r="C8598" t="n">
        <v>15984</v>
      </c>
      <c r="D8598" t="n">
        <v>117</v>
      </c>
      <c r="E8598" t="n">
        <v>396</v>
      </c>
      <c r="F8598" s="9" t="n">
        <v>648.78</v>
      </c>
    </row>
    <row r="8599">
      <c r="A8599" t="n">
        <v>563925</v>
      </c>
      <c r="B8599" s="12" t="n">
        <v>40776</v>
      </c>
      <c r="C8599" t="n">
        <v>13610</v>
      </c>
      <c r="D8599" t="n">
        <v>34</v>
      </c>
      <c r="E8599" t="n">
        <v>53</v>
      </c>
      <c r="F8599" s="9" t="n">
        <v>127</v>
      </c>
    </row>
    <row r="8600">
      <c r="A8600" t="n">
        <v>563927</v>
      </c>
      <c r="B8600" s="12" t="n">
        <v>40776</v>
      </c>
      <c r="C8600" t="n">
        <v>14013</v>
      </c>
      <c r="D8600" t="n">
        <v>15</v>
      </c>
      <c r="E8600" t="n">
        <v>258</v>
      </c>
      <c r="F8600" s="9" t="n">
        <v>199.22</v>
      </c>
    </row>
    <row r="8601">
      <c r="A8601" t="n">
        <v>563928</v>
      </c>
      <c r="B8601" s="12" t="n">
        <v>40776</v>
      </c>
      <c r="C8601" t="n">
        <v>17059</v>
      </c>
      <c r="D8601" t="n">
        <v>128</v>
      </c>
      <c r="E8601" t="n">
        <v>439</v>
      </c>
      <c r="F8601" s="9" t="n">
        <v>739.4299999999999</v>
      </c>
    </row>
    <row r="8602">
      <c r="A8602" t="n">
        <v>563929</v>
      </c>
      <c r="B8602" s="12" t="n">
        <v>40776</v>
      </c>
      <c r="C8602" t="n">
        <v>15031</v>
      </c>
      <c r="D8602" t="n">
        <v>19</v>
      </c>
      <c r="E8602" t="n">
        <v>48</v>
      </c>
      <c r="F8602" s="9" t="n">
        <v>110.96</v>
      </c>
    </row>
    <row r="8603">
      <c r="A8603" t="n">
        <v>563931</v>
      </c>
      <c r="B8603" s="12" t="n">
        <v>40776</v>
      </c>
      <c r="C8603" t="n">
        <v>14895</v>
      </c>
      <c r="D8603" t="n">
        <v>40</v>
      </c>
      <c r="E8603" t="n">
        <v>292</v>
      </c>
      <c r="F8603" s="9" t="n">
        <v>833.3200000000001</v>
      </c>
    </row>
    <row r="8604">
      <c r="A8604" t="n">
        <v>563932</v>
      </c>
      <c r="B8604" s="12" t="n">
        <v>40776</v>
      </c>
      <c r="C8604" t="n">
        <v>14895</v>
      </c>
      <c r="D8604" t="n">
        <v>1</v>
      </c>
      <c r="E8604" t="n">
        <v>8</v>
      </c>
      <c r="F8604" s="9" t="n">
        <v>39.6</v>
      </c>
    </row>
    <row r="8605">
      <c r="A8605" t="n">
        <v>563933</v>
      </c>
      <c r="B8605" s="12" t="n">
        <v>40776</v>
      </c>
      <c r="C8605" t="n">
        <v>16536</v>
      </c>
      <c r="D8605" t="n">
        <v>54</v>
      </c>
      <c r="E8605" t="n">
        <v>250</v>
      </c>
      <c r="F8605" s="9" t="n">
        <v>548.12</v>
      </c>
    </row>
    <row r="8606">
      <c r="A8606" t="n">
        <v>563934</v>
      </c>
      <c r="B8606" s="12" t="n">
        <v>40776</v>
      </c>
      <c r="C8606" t="n">
        <v>15313</v>
      </c>
      <c r="D8606" t="n">
        <v>1</v>
      </c>
      <c r="E8606" t="n">
        <v>25</v>
      </c>
      <c r="F8606" s="9" t="n">
        <v>52</v>
      </c>
    </row>
    <row r="8607">
      <c r="A8607" t="n">
        <v>563935</v>
      </c>
      <c r="B8607" s="12" t="n">
        <v>40776</v>
      </c>
      <c r="C8607" t="n">
        <v>15547</v>
      </c>
      <c r="D8607" t="n">
        <v>72</v>
      </c>
      <c r="E8607" t="n">
        <v>240</v>
      </c>
      <c r="F8607" s="9" t="n">
        <v>362.03</v>
      </c>
    </row>
    <row r="8608">
      <c r="A8608" t="n">
        <v>563937</v>
      </c>
      <c r="B8608" s="12" t="n">
        <v>40777</v>
      </c>
      <c r="C8608" t="n">
        <v>18204</v>
      </c>
      <c r="D8608" t="n">
        <v>45</v>
      </c>
      <c r="E8608" t="n">
        <v>520</v>
      </c>
      <c r="F8608" s="9" t="n">
        <v>817.89</v>
      </c>
    </row>
    <row r="8609">
      <c r="A8609" t="n">
        <v>563938</v>
      </c>
      <c r="B8609" s="12" t="n">
        <v>40777</v>
      </c>
      <c r="C8609" t="n">
        <v>18144</v>
      </c>
      <c r="D8609" t="n">
        <v>3</v>
      </c>
      <c r="E8609" t="n">
        <v>188</v>
      </c>
      <c r="F8609" s="9" t="n">
        <v>357.8</v>
      </c>
    </row>
    <row r="8610">
      <c r="A8610" t="n">
        <v>563939</v>
      </c>
      <c r="B8610" s="12" t="n">
        <v>40777</v>
      </c>
      <c r="C8610" t="n">
        <v>14959</v>
      </c>
      <c r="D8610" t="n">
        <v>6</v>
      </c>
      <c r="E8610" t="n">
        <v>58</v>
      </c>
      <c r="F8610" s="9" t="n">
        <v>114.94</v>
      </c>
    </row>
    <row r="8611">
      <c r="A8611" t="n">
        <v>563940</v>
      </c>
      <c r="B8611" s="12" t="n">
        <v>40777</v>
      </c>
      <c r="C8611" t="n">
        <v>17416</v>
      </c>
      <c r="D8611" t="n">
        <v>41</v>
      </c>
      <c r="E8611" t="n">
        <v>656</v>
      </c>
      <c r="F8611" s="9" t="n">
        <v>908.74</v>
      </c>
    </row>
    <row r="8612">
      <c r="A8612" t="n">
        <v>563941</v>
      </c>
      <c r="B8612" s="12" t="n">
        <v>40777</v>
      </c>
      <c r="C8612" t="n">
        <v>15738</v>
      </c>
      <c r="D8612" t="n">
        <v>6</v>
      </c>
      <c r="E8612" t="n">
        <v>153</v>
      </c>
      <c r="F8612" s="9" t="n">
        <v>327.15</v>
      </c>
    </row>
    <row r="8613">
      <c r="A8613" t="n">
        <v>563942</v>
      </c>
      <c r="B8613" s="12" t="n">
        <v>40777</v>
      </c>
      <c r="C8613" t="n">
        <v>15801</v>
      </c>
      <c r="D8613" t="n">
        <v>9</v>
      </c>
      <c r="E8613" t="n">
        <v>70</v>
      </c>
      <c r="F8613" s="9" t="n">
        <v>137.22</v>
      </c>
    </row>
    <row r="8614">
      <c r="A8614" t="n">
        <v>563943</v>
      </c>
      <c r="B8614" s="12" t="n">
        <v>40777</v>
      </c>
      <c r="C8614" t="n">
        <v>13139</v>
      </c>
      <c r="D8614" t="n">
        <v>16</v>
      </c>
      <c r="E8614" t="n">
        <v>268</v>
      </c>
      <c r="F8614" s="9" t="n">
        <v>540.92</v>
      </c>
    </row>
    <row r="8615">
      <c r="A8615" t="n">
        <v>563944</v>
      </c>
      <c r="B8615" s="12" t="n">
        <v>40777</v>
      </c>
      <c r="C8615" t="n">
        <v>17581</v>
      </c>
      <c r="D8615" t="n">
        <v>58</v>
      </c>
      <c r="E8615" t="n">
        <v>782</v>
      </c>
      <c r="F8615" s="9" t="n">
        <v>1351.22</v>
      </c>
    </row>
    <row r="8616">
      <c r="A8616" t="n">
        <v>563945</v>
      </c>
      <c r="B8616" s="12" t="n">
        <v>40777</v>
      </c>
      <c r="C8616" t="n">
        <v>17581</v>
      </c>
      <c r="D8616" t="n">
        <v>4</v>
      </c>
      <c r="E8616" t="n">
        <v>64</v>
      </c>
      <c r="F8616" s="9" t="n">
        <v>66.23999999999999</v>
      </c>
    </row>
    <row r="8617">
      <c r="A8617" t="n">
        <v>563946</v>
      </c>
      <c r="B8617" s="12" t="n">
        <v>40777</v>
      </c>
      <c r="C8617" t="n">
        <v>17527</v>
      </c>
      <c r="D8617" t="n">
        <v>18</v>
      </c>
      <c r="E8617" t="n">
        <v>149</v>
      </c>
      <c r="F8617" s="9" t="n">
        <v>314.51</v>
      </c>
    </row>
    <row r="8618">
      <c r="A8618" t="n">
        <v>563949</v>
      </c>
      <c r="B8618" s="12" t="n">
        <v>40777</v>
      </c>
      <c r="C8618" t="n">
        <v>12747</v>
      </c>
      <c r="D8618" t="n">
        <v>7</v>
      </c>
      <c r="E8618" t="n">
        <v>62</v>
      </c>
      <c r="F8618" s="9" t="n">
        <v>301.7</v>
      </c>
    </row>
    <row r="8619">
      <c r="A8619" t="n">
        <v>563951</v>
      </c>
      <c r="B8619" s="12" t="n">
        <v>40777</v>
      </c>
      <c r="C8619" t="n">
        <v>16839</v>
      </c>
      <c r="D8619" t="n">
        <v>10</v>
      </c>
      <c r="E8619" t="n">
        <v>154</v>
      </c>
      <c r="F8619" s="9" t="n">
        <v>531.8</v>
      </c>
    </row>
    <row r="8620">
      <c r="A8620" t="n">
        <v>563952</v>
      </c>
      <c r="B8620" s="12" t="n">
        <v>40777</v>
      </c>
      <c r="C8620" t="n">
        <v>15572</v>
      </c>
      <c r="D8620" t="n">
        <v>40</v>
      </c>
      <c r="E8620" t="n">
        <v>267</v>
      </c>
      <c r="F8620" s="9" t="n">
        <v>679.25</v>
      </c>
    </row>
    <row r="8621">
      <c r="A8621" t="n">
        <v>563953</v>
      </c>
      <c r="B8621" s="12" t="n">
        <v>40777</v>
      </c>
      <c r="C8621" t="n">
        <v>16201</v>
      </c>
      <c r="D8621" t="n">
        <v>19</v>
      </c>
      <c r="E8621" t="n">
        <v>208</v>
      </c>
      <c r="F8621" s="9" t="n">
        <v>303.8</v>
      </c>
    </row>
    <row r="8622">
      <c r="A8622" t="n">
        <v>563954</v>
      </c>
      <c r="B8622" s="12" t="n">
        <v>40777</v>
      </c>
      <c r="C8622" t="n">
        <v>16652</v>
      </c>
      <c r="D8622" t="n">
        <v>31</v>
      </c>
      <c r="E8622" t="n">
        <v>613</v>
      </c>
      <c r="F8622" s="9" t="n">
        <v>1388.27</v>
      </c>
    </row>
    <row r="8623">
      <c r="A8623" t="n">
        <v>563955</v>
      </c>
      <c r="B8623" s="12" t="n">
        <v>40777</v>
      </c>
      <c r="C8623" t="n">
        <v>16652</v>
      </c>
      <c r="D8623" t="n">
        <v>3</v>
      </c>
      <c r="E8623" t="n">
        <v>30</v>
      </c>
      <c r="F8623" s="9" t="n">
        <v>82.98</v>
      </c>
    </row>
    <row r="8624">
      <c r="A8624" t="n">
        <v>563956</v>
      </c>
      <c r="B8624" s="12" t="n">
        <v>40777</v>
      </c>
      <c r="C8624" t="n">
        <v>14282</v>
      </c>
      <c r="D8624" t="n">
        <v>5</v>
      </c>
      <c r="E8624" t="n">
        <v>86</v>
      </c>
      <c r="F8624" s="9" t="n">
        <v>102.24</v>
      </c>
    </row>
    <row r="8625">
      <c r="A8625" t="n">
        <v>563981</v>
      </c>
      <c r="B8625" s="12" t="n">
        <v>40777</v>
      </c>
      <c r="C8625" t="n">
        <v>14948</v>
      </c>
      <c r="D8625" t="n">
        <v>1</v>
      </c>
      <c r="E8625" t="n">
        <v>8</v>
      </c>
      <c r="F8625" s="9" t="n">
        <v>13.2</v>
      </c>
    </row>
    <row r="8626">
      <c r="A8626" t="n">
        <v>563982</v>
      </c>
      <c r="B8626" s="12" t="n">
        <v>40777</v>
      </c>
      <c r="C8626" t="n">
        <v>14397</v>
      </c>
      <c r="D8626" t="n">
        <v>5</v>
      </c>
      <c r="E8626" t="n">
        <v>104</v>
      </c>
      <c r="F8626" s="9" t="n">
        <v>174.96</v>
      </c>
    </row>
    <row r="8627">
      <c r="A8627" t="n">
        <v>564016</v>
      </c>
      <c r="B8627" s="12" t="n">
        <v>40777</v>
      </c>
      <c r="C8627" t="n">
        <v>15712</v>
      </c>
      <c r="D8627" t="n">
        <v>14</v>
      </c>
      <c r="E8627" t="n">
        <v>195</v>
      </c>
      <c r="F8627" s="9" t="n">
        <v>307.66</v>
      </c>
    </row>
    <row r="8628">
      <c r="A8628" t="n">
        <v>564017</v>
      </c>
      <c r="B8628" s="12" t="n">
        <v>40777</v>
      </c>
      <c r="C8628" t="n">
        <v>14057</v>
      </c>
      <c r="D8628" t="n">
        <v>9</v>
      </c>
      <c r="E8628" t="n">
        <v>224</v>
      </c>
      <c r="F8628" s="9" t="n">
        <v>305.02</v>
      </c>
    </row>
    <row r="8629">
      <c r="A8629" t="n">
        <v>564019</v>
      </c>
      <c r="B8629" s="12" t="n">
        <v>40777</v>
      </c>
      <c r="C8629" t="n">
        <v>13408</v>
      </c>
      <c r="D8629" t="n">
        <v>9</v>
      </c>
      <c r="E8629" t="n">
        <v>264</v>
      </c>
      <c r="F8629" s="9" t="n">
        <v>463.82</v>
      </c>
    </row>
    <row r="8630">
      <c r="A8630" t="n">
        <v>564020</v>
      </c>
      <c r="B8630" s="12" t="n">
        <v>40777</v>
      </c>
      <c r="C8630" t="n">
        <v>13971</v>
      </c>
      <c r="D8630" t="n">
        <v>24</v>
      </c>
      <c r="E8630" t="n">
        <v>236</v>
      </c>
      <c r="F8630" s="9" t="n">
        <v>373.66</v>
      </c>
    </row>
    <row r="8631">
      <c r="A8631" t="n">
        <v>564022</v>
      </c>
      <c r="B8631" s="12" t="n">
        <v>40777</v>
      </c>
      <c r="C8631" t="n">
        <v>13269</v>
      </c>
      <c r="D8631" t="n">
        <v>15</v>
      </c>
      <c r="E8631" t="n">
        <v>295</v>
      </c>
      <c r="F8631" s="9" t="n">
        <v>315.68</v>
      </c>
    </row>
    <row r="8632">
      <c r="A8632" t="n">
        <v>564023</v>
      </c>
      <c r="B8632" s="12" t="n">
        <v>40777</v>
      </c>
      <c r="C8632" t="n">
        <v>17562</v>
      </c>
      <c r="D8632" t="n">
        <v>7</v>
      </c>
      <c r="E8632" t="n">
        <v>70</v>
      </c>
      <c r="F8632" s="9" t="n">
        <v>125.7</v>
      </c>
    </row>
    <row r="8633">
      <c r="A8633" t="n">
        <v>564034</v>
      </c>
      <c r="B8633" s="12" t="n">
        <v>40777</v>
      </c>
      <c r="C8633" t="n">
        <v>12935</v>
      </c>
      <c r="D8633" t="n">
        <v>19</v>
      </c>
      <c r="E8633" t="n">
        <v>322</v>
      </c>
      <c r="F8633" s="9" t="n">
        <v>316.02</v>
      </c>
    </row>
    <row r="8634">
      <c r="A8634" t="n">
        <v>564037</v>
      </c>
      <c r="B8634" s="12" t="n">
        <v>40777</v>
      </c>
      <c r="C8634" t="n">
        <v>14800</v>
      </c>
      <c r="D8634" t="n">
        <v>19</v>
      </c>
      <c r="E8634" t="n">
        <v>209</v>
      </c>
      <c r="F8634" s="9" t="n">
        <v>163.72</v>
      </c>
    </row>
    <row r="8635">
      <c r="A8635" t="n">
        <v>564038</v>
      </c>
      <c r="B8635" s="12" t="n">
        <v>40777</v>
      </c>
      <c r="C8635" t="n">
        <v>16555</v>
      </c>
      <c r="D8635" t="n">
        <v>9</v>
      </c>
      <c r="E8635" t="n">
        <v>90</v>
      </c>
      <c r="F8635" s="9" t="n">
        <v>151.98</v>
      </c>
    </row>
    <row r="8636">
      <c r="A8636" t="n">
        <v>564040</v>
      </c>
      <c r="B8636" s="12" t="n">
        <v>40777</v>
      </c>
      <c r="C8636" t="n">
        <v>14560</v>
      </c>
      <c r="D8636" t="n">
        <v>2</v>
      </c>
      <c r="E8636" t="n">
        <v>16</v>
      </c>
      <c r="F8636" s="9" t="n">
        <v>57.2</v>
      </c>
    </row>
    <row r="8637">
      <c r="A8637" t="n">
        <v>564041</v>
      </c>
      <c r="B8637" s="12" t="n">
        <v>40777</v>
      </c>
      <c r="C8637" t="n">
        <v>14560</v>
      </c>
      <c r="D8637" t="n">
        <v>2</v>
      </c>
      <c r="E8637" t="n">
        <v>4</v>
      </c>
      <c r="F8637" s="9" t="n">
        <v>34</v>
      </c>
    </row>
    <row r="8638">
      <c r="A8638" t="n">
        <v>564042</v>
      </c>
      <c r="B8638" s="12" t="n">
        <v>40777</v>
      </c>
      <c r="C8638" t="n">
        <v>15443</v>
      </c>
      <c r="D8638" t="n">
        <v>23</v>
      </c>
      <c r="E8638" t="n">
        <v>165</v>
      </c>
      <c r="F8638" s="9" t="n">
        <v>247.09</v>
      </c>
    </row>
    <row r="8639">
      <c r="A8639" t="n">
        <v>564043</v>
      </c>
      <c r="B8639" s="12" t="n">
        <v>40777</v>
      </c>
      <c r="C8639" t="n">
        <v>14414</v>
      </c>
      <c r="D8639" t="n">
        <v>14</v>
      </c>
      <c r="E8639" t="n">
        <v>434</v>
      </c>
      <c r="F8639" s="9" t="n">
        <v>190.06</v>
      </c>
    </row>
    <row r="8640">
      <c r="A8640" t="n">
        <v>564044</v>
      </c>
      <c r="B8640" s="12" t="n">
        <v>40777</v>
      </c>
      <c r="C8640" t="n">
        <v>16952</v>
      </c>
      <c r="D8640" t="n">
        <v>15</v>
      </c>
      <c r="E8640" t="n">
        <v>67</v>
      </c>
      <c r="F8640" s="9" t="n">
        <v>157.11</v>
      </c>
    </row>
    <row r="8641">
      <c r="A8641" t="n">
        <v>564045</v>
      </c>
      <c r="B8641" s="12" t="n">
        <v>40777</v>
      </c>
      <c r="C8641" t="n">
        <v>16013</v>
      </c>
      <c r="D8641" t="n">
        <v>3</v>
      </c>
      <c r="E8641" t="n">
        <v>184</v>
      </c>
      <c r="F8641" s="9" t="n">
        <v>1047.12</v>
      </c>
    </row>
    <row r="8642">
      <c r="A8642" t="n">
        <v>564046</v>
      </c>
      <c r="B8642" s="12" t="n">
        <v>40777</v>
      </c>
      <c r="C8642" t="n">
        <v>16013</v>
      </c>
      <c r="D8642" t="n">
        <v>1</v>
      </c>
      <c r="E8642" t="n">
        <v>400</v>
      </c>
      <c r="F8642" s="9" t="n">
        <v>1020</v>
      </c>
    </row>
    <row r="8643">
      <c r="A8643" t="n">
        <v>564047</v>
      </c>
      <c r="B8643" s="12" t="n">
        <v>40777</v>
      </c>
      <c r="C8643" t="n">
        <v>16952</v>
      </c>
      <c r="D8643" t="n">
        <v>1</v>
      </c>
      <c r="E8643" t="n">
        <v>25</v>
      </c>
      <c r="F8643" s="9" t="n">
        <v>10.5</v>
      </c>
    </row>
    <row r="8644">
      <c r="A8644" t="n">
        <v>564048</v>
      </c>
      <c r="B8644" s="12" t="n">
        <v>40777</v>
      </c>
      <c r="C8644" t="n">
        <v>16013</v>
      </c>
      <c r="D8644" t="n">
        <v>1</v>
      </c>
      <c r="E8644" t="n">
        <v>16</v>
      </c>
      <c r="F8644" s="9" t="n">
        <v>40.8</v>
      </c>
    </row>
    <row r="8645">
      <c r="A8645" t="n">
        <v>564049</v>
      </c>
      <c r="B8645" s="12" t="n">
        <v>40777</v>
      </c>
      <c r="C8645" t="n">
        <v>17585</v>
      </c>
      <c r="D8645" t="n">
        <v>76</v>
      </c>
      <c r="E8645" t="n">
        <v>617</v>
      </c>
      <c r="F8645" s="9" t="n">
        <v>314.41</v>
      </c>
    </row>
    <row r="8646">
      <c r="A8646" t="n">
        <v>564050</v>
      </c>
      <c r="B8646" s="12" t="n">
        <v>40777</v>
      </c>
      <c r="C8646" t="n">
        <v>17160</v>
      </c>
      <c r="D8646" t="n">
        <v>48</v>
      </c>
      <c r="E8646" t="n">
        <v>552</v>
      </c>
      <c r="F8646" s="9" t="n">
        <v>758.05</v>
      </c>
    </row>
    <row r="8647">
      <c r="A8647" t="n">
        <v>564052</v>
      </c>
      <c r="B8647" s="12" t="n">
        <v>40777</v>
      </c>
      <c r="C8647" t="n">
        <v>15033</v>
      </c>
      <c r="D8647" t="n">
        <v>35</v>
      </c>
      <c r="E8647" t="n">
        <v>118</v>
      </c>
      <c r="F8647" s="9" t="n">
        <v>246.64</v>
      </c>
    </row>
    <row r="8648">
      <c r="A8648" t="n">
        <v>564053</v>
      </c>
      <c r="B8648" s="12" t="n">
        <v>40777</v>
      </c>
      <c r="C8648" t="n">
        <v>14188</v>
      </c>
      <c r="D8648" t="n">
        <v>9</v>
      </c>
      <c r="E8648" t="n">
        <v>185</v>
      </c>
      <c r="F8648" s="9" t="n">
        <v>293.1</v>
      </c>
    </row>
    <row r="8649">
      <c r="A8649" t="n">
        <v>564054</v>
      </c>
      <c r="B8649" s="12" t="n">
        <v>40777</v>
      </c>
      <c r="C8649" t="n">
        <v>17857</v>
      </c>
      <c r="D8649" t="n">
        <v>5</v>
      </c>
      <c r="E8649" t="n">
        <v>1508</v>
      </c>
      <c r="F8649" s="9" t="n">
        <v>3875.88</v>
      </c>
    </row>
    <row r="8650">
      <c r="A8650" t="n">
        <v>564055</v>
      </c>
      <c r="B8650" s="12" t="n">
        <v>40777</v>
      </c>
      <c r="C8650" t="n">
        <v>13933</v>
      </c>
      <c r="D8650" t="n">
        <v>9</v>
      </c>
      <c r="E8650" t="n">
        <v>92</v>
      </c>
      <c r="F8650" s="9" t="n">
        <v>307.8</v>
      </c>
    </row>
    <row r="8651">
      <c r="A8651" t="n">
        <v>564056</v>
      </c>
      <c r="B8651" s="12" t="n">
        <v>40777</v>
      </c>
      <c r="C8651" t="n">
        <v>14387</v>
      </c>
      <c r="D8651" t="n">
        <v>40</v>
      </c>
      <c r="E8651" t="n">
        <v>209</v>
      </c>
      <c r="F8651" s="9" t="n">
        <v>440.76</v>
      </c>
    </row>
    <row r="8652">
      <c r="A8652" t="n">
        <v>564057</v>
      </c>
      <c r="B8652" s="12" t="n">
        <v>40777</v>
      </c>
      <c r="C8652" t="n">
        <v>15296</v>
      </c>
      <c r="D8652" t="n">
        <v>29</v>
      </c>
      <c r="E8652" t="n">
        <v>134</v>
      </c>
      <c r="F8652" s="9" t="n">
        <v>508</v>
      </c>
    </row>
    <row r="8653">
      <c r="A8653" t="n">
        <v>564058</v>
      </c>
      <c r="B8653" s="12" t="n">
        <v>40777</v>
      </c>
      <c r="C8653" t="n">
        <v>17676</v>
      </c>
      <c r="D8653" t="n">
        <v>11</v>
      </c>
      <c r="E8653" t="n">
        <v>166</v>
      </c>
      <c r="F8653" s="9" t="n">
        <v>230.98</v>
      </c>
    </row>
    <row r="8654">
      <c r="A8654" t="n">
        <v>564059</v>
      </c>
      <c r="B8654" s="12" t="n">
        <v>40777</v>
      </c>
      <c r="C8654" t="n">
        <v>15796</v>
      </c>
      <c r="D8654" t="n">
        <v>16</v>
      </c>
      <c r="E8654" t="n">
        <v>116</v>
      </c>
      <c r="F8654" s="9" t="n">
        <v>325.8</v>
      </c>
    </row>
    <row r="8655">
      <c r="A8655" t="n">
        <v>564060</v>
      </c>
      <c r="B8655" s="12" t="n">
        <v>40777</v>
      </c>
      <c r="C8655" t="n">
        <v>17073</v>
      </c>
      <c r="D8655" t="n">
        <v>56</v>
      </c>
      <c r="E8655" t="n">
        <v>307</v>
      </c>
      <c r="F8655" s="9" t="n">
        <v>453.79</v>
      </c>
    </row>
    <row r="8656">
      <c r="A8656" t="n">
        <v>564061</v>
      </c>
      <c r="B8656" s="12" t="n">
        <v>40777</v>
      </c>
      <c r="C8656" t="n">
        <v>14505</v>
      </c>
      <c r="D8656" t="n">
        <v>118</v>
      </c>
      <c r="E8656" t="n">
        <v>586</v>
      </c>
      <c r="F8656" s="9" t="n">
        <v>1062.88</v>
      </c>
    </row>
    <row r="8657">
      <c r="A8657" t="n">
        <v>564062</v>
      </c>
      <c r="B8657" s="12" t="n">
        <v>40777</v>
      </c>
      <c r="C8657" t="n">
        <v>17706</v>
      </c>
      <c r="D8657" t="n">
        <v>17</v>
      </c>
      <c r="E8657" t="n">
        <v>192</v>
      </c>
      <c r="F8657" s="9" t="n">
        <v>931.5</v>
      </c>
    </row>
    <row r="8658">
      <c r="A8658" t="n">
        <v>564065</v>
      </c>
      <c r="B8658" s="12" t="n">
        <v>40777</v>
      </c>
      <c r="C8658" t="n">
        <v>15150</v>
      </c>
      <c r="D8658" t="n">
        <v>103</v>
      </c>
      <c r="E8658" t="n">
        <v>1228</v>
      </c>
      <c r="F8658" s="9" t="n">
        <v>1654.31</v>
      </c>
    </row>
    <row r="8659">
      <c r="A8659" t="n">
        <v>564066</v>
      </c>
      <c r="B8659" s="12" t="n">
        <v>40777</v>
      </c>
      <c r="C8659" t="n">
        <v>17703</v>
      </c>
      <c r="D8659" t="n">
        <v>19</v>
      </c>
      <c r="E8659" t="n">
        <v>198</v>
      </c>
      <c r="F8659" s="9" t="n">
        <v>261.82</v>
      </c>
    </row>
    <row r="8660">
      <c r="A8660" t="n">
        <v>564067</v>
      </c>
      <c r="B8660" s="12" t="n">
        <v>40777</v>
      </c>
      <c r="C8660" t="n">
        <v>18241</v>
      </c>
      <c r="D8660" t="n">
        <v>2</v>
      </c>
      <c r="E8660" t="n">
        <v>18</v>
      </c>
      <c r="F8660" s="9" t="n">
        <v>39.9</v>
      </c>
    </row>
    <row r="8661">
      <c r="A8661" t="n">
        <v>564075</v>
      </c>
      <c r="B8661" s="12" t="n">
        <v>40777</v>
      </c>
      <c r="C8661" t="n">
        <v>17659</v>
      </c>
      <c r="D8661" t="n">
        <v>5</v>
      </c>
      <c r="E8661" t="n">
        <v>36</v>
      </c>
      <c r="F8661" s="9" t="n">
        <v>89.44</v>
      </c>
    </row>
    <row r="8662">
      <c r="A8662" t="n">
        <v>564076</v>
      </c>
      <c r="B8662" s="12" t="n">
        <v>40777</v>
      </c>
      <c r="C8662" t="n">
        <v>14045</v>
      </c>
      <c r="D8662" t="n">
        <v>1</v>
      </c>
      <c r="E8662" t="n">
        <v>48</v>
      </c>
      <c r="F8662" s="9" t="n">
        <v>408</v>
      </c>
    </row>
    <row r="8663">
      <c r="A8663" t="n">
        <v>564077</v>
      </c>
      <c r="B8663" s="12" t="n">
        <v>40777</v>
      </c>
      <c r="C8663" t="n">
        <v>14711</v>
      </c>
      <c r="D8663" t="n">
        <v>14</v>
      </c>
      <c r="E8663" t="n">
        <v>24</v>
      </c>
      <c r="F8663" s="9" t="n">
        <v>148.57</v>
      </c>
    </row>
    <row r="8664">
      <c r="A8664" t="n">
        <v>564078</v>
      </c>
      <c r="B8664" s="12" t="n">
        <v>40777</v>
      </c>
      <c r="C8664" t="n">
        <v>17083</v>
      </c>
      <c r="D8664" t="n">
        <v>18</v>
      </c>
      <c r="E8664" t="n">
        <v>210</v>
      </c>
      <c r="F8664" s="9" t="n">
        <v>409.76</v>
      </c>
    </row>
    <row r="8665">
      <c r="A8665" t="n">
        <v>564083</v>
      </c>
      <c r="B8665" s="12" t="n">
        <v>40778</v>
      </c>
      <c r="C8665" t="n">
        <v>17469</v>
      </c>
      <c r="D8665" t="n">
        <v>16</v>
      </c>
      <c r="E8665" t="n">
        <v>124</v>
      </c>
      <c r="F8665" s="9" t="n">
        <v>304.2</v>
      </c>
    </row>
    <row r="8666">
      <c r="A8666" t="n">
        <v>564088</v>
      </c>
      <c r="B8666" s="12" t="n">
        <v>40778</v>
      </c>
      <c r="C8666" t="n">
        <v>17702</v>
      </c>
      <c r="D8666" t="n">
        <v>15</v>
      </c>
      <c r="E8666" t="n">
        <v>390</v>
      </c>
      <c r="F8666" s="9" t="n">
        <v>563.64</v>
      </c>
    </row>
    <row r="8667">
      <c r="A8667" t="n">
        <v>564089</v>
      </c>
      <c r="B8667" s="12" t="n">
        <v>40778</v>
      </c>
      <c r="C8667" t="n">
        <v>15971</v>
      </c>
      <c r="D8667" t="n">
        <v>4</v>
      </c>
      <c r="E8667" t="n">
        <v>140</v>
      </c>
      <c r="F8667" s="9" t="n">
        <v>291.4</v>
      </c>
    </row>
    <row r="8668">
      <c r="A8668" t="n">
        <v>564090</v>
      </c>
      <c r="B8668" s="12" t="n">
        <v>40778</v>
      </c>
      <c r="C8668" t="n">
        <v>17041</v>
      </c>
      <c r="D8668" t="n">
        <v>29</v>
      </c>
      <c r="E8668" t="n">
        <v>349</v>
      </c>
      <c r="F8668" s="9" t="n">
        <v>446.39</v>
      </c>
    </row>
    <row r="8669">
      <c r="A8669" t="n">
        <v>564091</v>
      </c>
      <c r="B8669" s="12" t="n">
        <v>40778</v>
      </c>
      <c r="C8669" t="n">
        <v>15804</v>
      </c>
      <c r="D8669" t="n">
        <v>29</v>
      </c>
      <c r="E8669" t="n">
        <v>259</v>
      </c>
      <c r="F8669" s="9" t="n">
        <v>432.48</v>
      </c>
    </row>
    <row r="8670">
      <c r="A8670" t="n">
        <v>564092</v>
      </c>
      <c r="B8670" s="12" t="n">
        <v>40778</v>
      </c>
      <c r="C8670" t="n">
        <v>13767</v>
      </c>
      <c r="D8670" t="n">
        <v>13</v>
      </c>
      <c r="E8670" t="n">
        <v>165</v>
      </c>
      <c r="F8670" s="9" t="n">
        <v>385.88</v>
      </c>
    </row>
    <row r="8671">
      <c r="A8671" t="n">
        <v>564096</v>
      </c>
      <c r="B8671" s="12" t="n">
        <v>40778</v>
      </c>
      <c r="C8671" t="n">
        <v>16133</v>
      </c>
      <c r="D8671" t="n">
        <v>2</v>
      </c>
      <c r="E8671" t="n">
        <v>74</v>
      </c>
      <c r="F8671" s="9" t="n">
        <v>309.5</v>
      </c>
    </row>
    <row r="8672">
      <c r="A8672" t="n">
        <v>564109</v>
      </c>
      <c r="B8672" s="12" t="n">
        <v>40778</v>
      </c>
      <c r="C8672" t="n">
        <v>17450</v>
      </c>
      <c r="D8672" t="n">
        <v>1</v>
      </c>
      <c r="E8672" t="n">
        <v>48</v>
      </c>
      <c r="F8672" s="9" t="n">
        <v>34.56</v>
      </c>
    </row>
    <row r="8673">
      <c r="A8673" t="n">
        <v>564132</v>
      </c>
      <c r="B8673" s="12" t="n">
        <v>40778</v>
      </c>
      <c r="C8673" t="n">
        <v>12901</v>
      </c>
      <c r="D8673" t="n">
        <v>5</v>
      </c>
      <c r="E8673" t="n">
        <v>1288</v>
      </c>
      <c r="F8673" s="9" t="n">
        <v>780</v>
      </c>
    </row>
    <row r="8674">
      <c r="A8674" t="n">
        <v>564133</v>
      </c>
      <c r="B8674" s="12" t="n">
        <v>40778</v>
      </c>
      <c r="C8674" t="n">
        <v>14364</v>
      </c>
      <c r="D8674" t="n">
        <v>8</v>
      </c>
      <c r="E8674" t="n">
        <v>184</v>
      </c>
      <c r="F8674" s="9" t="n">
        <v>351.1</v>
      </c>
    </row>
    <row r="8675">
      <c r="A8675" t="n">
        <v>564135</v>
      </c>
      <c r="B8675" s="12" t="n">
        <v>40778</v>
      </c>
      <c r="C8675" t="n">
        <v>16550</v>
      </c>
      <c r="D8675" t="n">
        <v>51</v>
      </c>
      <c r="E8675" t="n">
        <v>374</v>
      </c>
      <c r="F8675" s="9" t="n">
        <v>526.72</v>
      </c>
    </row>
    <row r="8676">
      <c r="A8676" t="n">
        <v>564136</v>
      </c>
      <c r="B8676" s="12" t="n">
        <v>40778</v>
      </c>
      <c r="C8676" t="n">
        <v>14404</v>
      </c>
      <c r="D8676" t="n">
        <v>16</v>
      </c>
      <c r="E8676" t="n">
        <v>164</v>
      </c>
      <c r="F8676" s="9" t="n">
        <v>309.24</v>
      </c>
    </row>
    <row r="8677">
      <c r="A8677" t="n">
        <v>564137</v>
      </c>
      <c r="B8677" s="12" t="n">
        <v>40778</v>
      </c>
      <c r="C8677" t="n">
        <v>15722</v>
      </c>
      <c r="D8677" t="n">
        <v>14</v>
      </c>
      <c r="E8677" t="n">
        <v>295</v>
      </c>
      <c r="F8677" s="9" t="n">
        <v>654.15</v>
      </c>
    </row>
    <row r="8678">
      <c r="A8678" t="n">
        <v>564139</v>
      </c>
      <c r="B8678" s="12" t="n">
        <v>40778</v>
      </c>
      <c r="C8678" t="n">
        <v>16904</v>
      </c>
      <c r="D8678" t="n">
        <v>48</v>
      </c>
      <c r="E8678" t="n">
        <v>216</v>
      </c>
      <c r="F8678" s="9" t="n">
        <v>262.28</v>
      </c>
    </row>
    <row r="8679">
      <c r="A8679" t="n">
        <v>564141</v>
      </c>
      <c r="B8679" s="12" t="n">
        <v>40778</v>
      </c>
      <c r="C8679" t="n">
        <v>17841</v>
      </c>
      <c r="D8679" t="n">
        <v>85</v>
      </c>
      <c r="E8679" t="n">
        <v>224</v>
      </c>
      <c r="F8679" s="9" t="n">
        <v>552.6</v>
      </c>
    </row>
    <row r="8680">
      <c r="A8680" t="n">
        <v>564143</v>
      </c>
      <c r="B8680" s="12" t="n">
        <v>40778</v>
      </c>
      <c r="C8680" t="n">
        <v>16814</v>
      </c>
      <c r="D8680" t="n">
        <v>6</v>
      </c>
      <c r="E8680" t="n">
        <v>78</v>
      </c>
      <c r="F8680" s="9" t="n">
        <v>177.9</v>
      </c>
    </row>
    <row r="8681">
      <c r="A8681" t="n">
        <v>564144</v>
      </c>
      <c r="B8681" s="12" t="n">
        <v>40778</v>
      </c>
      <c r="C8681" t="n">
        <v>13939</v>
      </c>
      <c r="D8681" t="n">
        <v>22</v>
      </c>
      <c r="E8681" t="n">
        <v>455</v>
      </c>
      <c r="F8681" s="9" t="n">
        <v>205.71</v>
      </c>
    </row>
    <row r="8682">
      <c r="A8682" t="n">
        <v>564145</v>
      </c>
      <c r="B8682" s="12" t="n">
        <v>40778</v>
      </c>
      <c r="C8682" t="n">
        <v>14329</v>
      </c>
      <c r="D8682" t="n">
        <v>22</v>
      </c>
      <c r="E8682" t="n">
        <v>261</v>
      </c>
      <c r="F8682" s="9" t="n">
        <v>399.35</v>
      </c>
    </row>
    <row r="8683">
      <c r="A8683" t="n">
        <v>564146</v>
      </c>
      <c r="B8683" s="12" t="n">
        <v>40778</v>
      </c>
      <c r="C8683" t="n">
        <v>15838</v>
      </c>
      <c r="D8683" t="n">
        <v>4</v>
      </c>
      <c r="E8683" t="n">
        <v>240</v>
      </c>
      <c r="F8683" s="9" t="n">
        <v>480</v>
      </c>
    </row>
    <row r="8684">
      <c r="A8684" t="n">
        <v>564147</v>
      </c>
      <c r="B8684" s="12" t="n">
        <v>40778</v>
      </c>
      <c r="C8684" t="n">
        <v>14004</v>
      </c>
      <c r="D8684" t="n">
        <v>24</v>
      </c>
      <c r="E8684" t="n">
        <v>508</v>
      </c>
      <c r="F8684" s="9" t="n">
        <v>765.9</v>
      </c>
    </row>
    <row r="8685">
      <c r="A8685" t="n">
        <v>564148</v>
      </c>
      <c r="B8685" s="12" t="n">
        <v>40778</v>
      </c>
      <c r="C8685" t="n">
        <v>18147</v>
      </c>
      <c r="D8685" t="n">
        <v>4</v>
      </c>
      <c r="E8685" t="n">
        <v>80</v>
      </c>
      <c r="F8685" s="9" t="n">
        <v>98.88</v>
      </c>
    </row>
    <row r="8686">
      <c r="A8686" t="n">
        <v>564149</v>
      </c>
      <c r="B8686" s="12" t="n">
        <v>40778</v>
      </c>
      <c r="C8686" t="n">
        <v>14543</v>
      </c>
      <c r="D8686" t="n">
        <v>3</v>
      </c>
      <c r="E8686" t="n">
        <v>42</v>
      </c>
      <c r="F8686" s="9" t="n">
        <v>300.9</v>
      </c>
    </row>
    <row r="8687">
      <c r="A8687" t="n">
        <v>564158</v>
      </c>
      <c r="B8687" s="12" t="n">
        <v>40778</v>
      </c>
      <c r="C8687" t="n">
        <v>16712</v>
      </c>
      <c r="D8687" t="n">
        <v>9</v>
      </c>
      <c r="E8687" t="n">
        <v>186</v>
      </c>
      <c r="F8687" s="9" t="n">
        <v>250.86</v>
      </c>
    </row>
    <row r="8688">
      <c r="A8688" t="n">
        <v>564160</v>
      </c>
      <c r="B8688" s="12" t="n">
        <v>40778</v>
      </c>
      <c r="C8688" t="n">
        <v>15569</v>
      </c>
      <c r="D8688" t="n">
        <v>1</v>
      </c>
      <c r="E8688" t="n">
        <v>96</v>
      </c>
      <c r="F8688" s="9" t="n">
        <v>244.8</v>
      </c>
    </row>
    <row r="8689">
      <c r="A8689" t="n">
        <v>564161</v>
      </c>
      <c r="B8689" s="12" t="n">
        <v>40778</v>
      </c>
      <c r="C8689" t="n">
        <v>14523</v>
      </c>
      <c r="D8689" t="n">
        <v>12</v>
      </c>
      <c r="E8689" t="n">
        <v>251</v>
      </c>
      <c r="F8689" s="9" t="n">
        <v>241.09</v>
      </c>
    </row>
    <row r="8690">
      <c r="A8690" t="n">
        <v>564162</v>
      </c>
      <c r="B8690" s="12" t="n">
        <v>40778</v>
      </c>
      <c r="C8690" t="n">
        <v>13481</v>
      </c>
      <c r="D8690" t="n">
        <v>21</v>
      </c>
      <c r="E8690" t="n">
        <v>213</v>
      </c>
      <c r="F8690" s="9" t="n">
        <v>367.34</v>
      </c>
    </row>
    <row r="8691">
      <c r="A8691" t="n">
        <v>564163</v>
      </c>
      <c r="B8691" s="12" t="n">
        <v>40778</v>
      </c>
      <c r="C8691" t="n">
        <v>13481</v>
      </c>
      <c r="D8691" t="n">
        <v>1</v>
      </c>
      <c r="E8691" t="n">
        <v>12</v>
      </c>
      <c r="F8691" s="9" t="n">
        <v>15</v>
      </c>
    </row>
    <row r="8692">
      <c r="A8692" t="n">
        <v>564164</v>
      </c>
      <c r="B8692" s="12" t="n">
        <v>40778</v>
      </c>
      <c r="C8692" t="n">
        <v>17940</v>
      </c>
      <c r="D8692" t="n">
        <v>1</v>
      </c>
      <c r="E8692" t="n">
        <v>300</v>
      </c>
      <c r="F8692" s="9" t="n">
        <v>75</v>
      </c>
    </row>
    <row r="8693">
      <c r="A8693" t="n">
        <v>564165</v>
      </c>
      <c r="B8693" s="12" t="n">
        <v>40778</v>
      </c>
      <c r="C8693" t="n">
        <v>13593</v>
      </c>
      <c r="D8693" t="n">
        <v>36</v>
      </c>
      <c r="E8693" t="n">
        <v>238</v>
      </c>
      <c r="F8693" s="9" t="n">
        <v>645.83</v>
      </c>
    </row>
    <row r="8694">
      <c r="A8694" t="n">
        <v>564166</v>
      </c>
      <c r="B8694" s="12" t="n">
        <v>40778</v>
      </c>
      <c r="C8694" t="n">
        <v>15089</v>
      </c>
      <c r="D8694" t="n">
        <v>33</v>
      </c>
      <c r="E8694" t="n">
        <v>411</v>
      </c>
      <c r="F8694" s="9" t="n">
        <v>455.67</v>
      </c>
    </row>
    <row r="8695">
      <c r="A8695" t="n">
        <v>564167</v>
      </c>
      <c r="B8695" s="12" t="n">
        <v>40778</v>
      </c>
      <c r="C8695" t="n">
        <v>17735</v>
      </c>
      <c r="D8695" t="n">
        <v>42</v>
      </c>
      <c r="E8695" t="n">
        <v>489</v>
      </c>
      <c r="F8695" s="9" t="n">
        <v>951.96</v>
      </c>
    </row>
    <row r="8696">
      <c r="A8696" t="n">
        <v>564168</v>
      </c>
      <c r="B8696" s="12" t="n">
        <v>40778</v>
      </c>
      <c r="C8696" t="n">
        <v>16794</v>
      </c>
      <c r="D8696" t="n">
        <v>43</v>
      </c>
      <c r="E8696" t="n">
        <v>100</v>
      </c>
      <c r="F8696" s="9" t="n">
        <v>128.31</v>
      </c>
    </row>
    <row r="8697">
      <c r="A8697" t="n">
        <v>564170</v>
      </c>
      <c r="B8697" s="12" t="n">
        <v>40778</v>
      </c>
      <c r="C8697" t="n">
        <v>17696</v>
      </c>
      <c r="D8697" t="n">
        <v>16</v>
      </c>
      <c r="E8697" t="n">
        <v>322</v>
      </c>
      <c r="F8697" s="9" t="n">
        <v>275.82</v>
      </c>
    </row>
    <row r="8698">
      <c r="A8698" t="n">
        <v>564171</v>
      </c>
      <c r="B8698" s="12" t="n">
        <v>40778</v>
      </c>
      <c r="C8698" t="n">
        <v>16133</v>
      </c>
      <c r="D8698" t="n">
        <v>3</v>
      </c>
      <c r="E8698" t="n">
        <v>86</v>
      </c>
      <c r="F8698" s="9" t="n">
        <v>308.66</v>
      </c>
    </row>
    <row r="8699">
      <c r="A8699" t="n">
        <v>564172</v>
      </c>
      <c r="B8699" s="12" t="n">
        <v>40778</v>
      </c>
      <c r="C8699" t="n">
        <v>16033</v>
      </c>
      <c r="D8699" t="n">
        <v>77</v>
      </c>
      <c r="E8699" t="n">
        <v>276</v>
      </c>
      <c r="F8699" s="9" t="n">
        <v>630.3</v>
      </c>
    </row>
    <row r="8700">
      <c r="A8700" t="n">
        <v>564174</v>
      </c>
      <c r="B8700" s="12" t="n">
        <v>40778</v>
      </c>
      <c r="C8700" t="n">
        <v>14191</v>
      </c>
      <c r="D8700" t="n">
        <v>19</v>
      </c>
      <c r="E8700" t="n">
        <v>205</v>
      </c>
      <c r="F8700" s="9" t="n">
        <v>379.27</v>
      </c>
    </row>
    <row r="8701">
      <c r="A8701" t="n">
        <v>564181</v>
      </c>
      <c r="B8701" s="12" t="n">
        <v>40778</v>
      </c>
      <c r="C8701" t="n">
        <v>13862</v>
      </c>
      <c r="D8701" t="n">
        <v>21</v>
      </c>
      <c r="E8701" t="n">
        <v>234</v>
      </c>
      <c r="F8701" s="9" t="n">
        <v>327.93</v>
      </c>
    </row>
    <row r="8702">
      <c r="A8702" t="n">
        <v>564182</v>
      </c>
      <c r="B8702" s="12" t="n">
        <v>40778</v>
      </c>
      <c r="C8702" t="n">
        <v>17242</v>
      </c>
      <c r="D8702" t="n">
        <v>11</v>
      </c>
      <c r="E8702" t="n">
        <v>200</v>
      </c>
      <c r="F8702" s="9" t="n">
        <v>425.6</v>
      </c>
    </row>
    <row r="8703">
      <c r="A8703" t="n">
        <v>564186</v>
      </c>
      <c r="B8703" s="12" t="n">
        <v>40778</v>
      </c>
      <c r="C8703" t="n">
        <v>15755</v>
      </c>
      <c r="D8703" t="n">
        <v>29</v>
      </c>
      <c r="E8703" t="n">
        <v>269</v>
      </c>
      <c r="F8703" s="9" t="n">
        <v>524.1</v>
      </c>
    </row>
    <row r="8704">
      <c r="A8704" t="n">
        <v>564187</v>
      </c>
      <c r="B8704" s="12" t="n">
        <v>40778</v>
      </c>
      <c r="C8704" t="n">
        <v>15005</v>
      </c>
      <c r="D8704" t="n">
        <v>53</v>
      </c>
      <c r="E8704" t="n">
        <v>156</v>
      </c>
      <c r="F8704" s="9" t="n">
        <v>237.21</v>
      </c>
    </row>
    <row r="8705">
      <c r="A8705" t="n">
        <v>564188</v>
      </c>
      <c r="B8705" s="12" t="n">
        <v>40778</v>
      </c>
      <c r="C8705" t="n">
        <v>13140</v>
      </c>
      <c r="D8705" t="n">
        <v>14</v>
      </c>
      <c r="E8705" t="n">
        <v>58</v>
      </c>
      <c r="F8705" s="9" t="n">
        <v>114.06</v>
      </c>
    </row>
    <row r="8706">
      <c r="A8706" t="n">
        <v>564189</v>
      </c>
      <c r="B8706" s="12" t="n">
        <v>40778</v>
      </c>
      <c r="C8706" t="n">
        <v>14769</v>
      </c>
      <c r="D8706" t="n">
        <v>26</v>
      </c>
      <c r="E8706" t="n">
        <v>248</v>
      </c>
      <c r="F8706" s="9" t="n">
        <v>312.66</v>
      </c>
    </row>
    <row r="8707">
      <c r="A8707" t="n">
        <v>564190</v>
      </c>
      <c r="B8707" s="12" t="n">
        <v>40778</v>
      </c>
      <c r="C8707" t="n">
        <v>16143</v>
      </c>
      <c r="D8707" t="n">
        <v>22</v>
      </c>
      <c r="E8707" t="n">
        <v>178</v>
      </c>
      <c r="F8707" s="9" t="n">
        <v>375.19</v>
      </c>
    </row>
    <row r="8708">
      <c r="A8708" t="n">
        <v>564191</v>
      </c>
      <c r="B8708" s="12" t="n">
        <v>40778</v>
      </c>
      <c r="C8708" t="n">
        <v>17315</v>
      </c>
      <c r="D8708" t="n">
        <v>56</v>
      </c>
      <c r="E8708" t="n">
        <v>147</v>
      </c>
      <c r="F8708" s="9" t="n">
        <v>269.28</v>
      </c>
    </row>
    <row r="8709">
      <c r="A8709" t="n">
        <v>564192</v>
      </c>
      <c r="B8709" s="12" t="n">
        <v>40778</v>
      </c>
      <c r="C8709" t="n">
        <v>17719</v>
      </c>
      <c r="D8709" t="n">
        <v>16</v>
      </c>
      <c r="E8709" t="n">
        <v>104</v>
      </c>
      <c r="F8709" s="9" t="n">
        <v>306.72</v>
      </c>
    </row>
    <row r="8710">
      <c r="A8710" t="n">
        <v>564195</v>
      </c>
      <c r="B8710" s="12" t="n">
        <v>40778</v>
      </c>
      <c r="C8710" t="n">
        <v>14060</v>
      </c>
      <c r="D8710" t="n">
        <v>13</v>
      </c>
      <c r="E8710" t="n">
        <v>160</v>
      </c>
      <c r="F8710" s="9" t="n">
        <v>306.96</v>
      </c>
    </row>
    <row r="8711">
      <c r="A8711" t="n">
        <v>564197</v>
      </c>
      <c r="B8711" s="12" t="n">
        <v>40778</v>
      </c>
      <c r="C8711" t="n">
        <v>13425</v>
      </c>
      <c r="D8711" t="n">
        <v>24</v>
      </c>
      <c r="E8711" t="n">
        <v>321</v>
      </c>
      <c r="F8711" s="9" t="n">
        <v>449.56</v>
      </c>
    </row>
    <row r="8712">
      <c r="A8712" t="n">
        <v>564198</v>
      </c>
      <c r="B8712" s="12" t="n">
        <v>40778</v>
      </c>
      <c r="C8712" t="n">
        <v>14418</v>
      </c>
      <c r="D8712" t="n">
        <v>19</v>
      </c>
      <c r="E8712" t="n">
        <v>148</v>
      </c>
      <c r="F8712" s="9" t="n">
        <v>150.44</v>
      </c>
    </row>
    <row r="8713">
      <c r="A8713" t="n">
        <v>564199</v>
      </c>
      <c r="B8713" s="12" t="n">
        <v>40778</v>
      </c>
      <c r="C8713" t="n">
        <v>13263</v>
      </c>
      <c r="D8713" t="n">
        <v>72</v>
      </c>
      <c r="E8713" t="n">
        <v>134</v>
      </c>
      <c r="F8713" s="9" t="n">
        <v>277.28</v>
      </c>
    </row>
    <row r="8714">
      <c r="A8714" t="n">
        <v>564200</v>
      </c>
      <c r="B8714" s="12" t="n">
        <v>40778</v>
      </c>
      <c r="C8714" t="n">
        <v>18018</v>
      </c>
      <c r="D8714" t="n">
        <v>27</v>
      </c>
      <c r="E8714" t="n">
        <v>52</v>
      </c>
      <c r="F8714" s="9" t="n">
        <v>84.69</v>
      </c>
    </row>
    <row r="8715">
      <c r="A8715" t="n">
        <v>564202</v>
      </c>
      <c r="B8715" s="12" t="n">
        <v>40779</v>
      </c>
      <c r="C8715" t="n">
        <v>16342</v>
      </c>
      <c r="D8715" t="n">
        <v>2</v>
      </c>
      <c r="E8715" t="n">
        <v>22</v>
      </c>
      <c r="F8715" s="9" t="n">
        <v>57.5</v>
      </c>
    </row>
    <row r="8716">
      <c r="A8716" t="n">
        <v>564203</v>
      </c>
      <c r="B8716" s="12" t="n">
        <v>40779</v>
      </c>
      <c r="C8716" t="n">
        <v>18061</v>
      </c>
      <c r="D8716" t="n">
        <v>7</v>
      </c>
      <c r="E8716" t="n">
        <v>128</v>
      </c>
      <c r="F8716" s="9" t="n">
        <v>241.44</v>
      </c>
    </row>
    <row r="8717">
      <c r="A8717" t="n">
        <v>564219</v>
      </c>
      <c r="B8717" s="12" t="n">
        <v>40779</v>
      </c>
      <c r="C8717" t="n">
        <v>16422</v>
      </c>
      <c r="D8717" t="n">
        <v>6</v>
      </c>
      <c r="E8717" t="n">
        <v>1116</v>
      </c>
      <c r="F8717" s="9" t="n">
        <v>786.84</v>
      </c>
    </row>
    <row r="8718">
      <c r="A8718" t="n">
        <v>564222</v>
      </c>
      <c r="B8718" s="12" t="n">
        <v>40779</v>
      </c>
      <c r="C8718" t="n">
        <v>12971</v>
      </c>
      <c r="D8718" t="n">
        <v>3</v>
      </c>
      <c r="E8718" t="n">
        <v>74</v>
      </c>
      <c r="F8718" s="9" t="n">
        <v>239.9</v>
      </c>
    </row>
    <row r="8719">
      <c r="A8719" t="n">
        <v>564223</v>
      </c>
      <c r="B8719" s="12" t="n">
        <v>40779</v>
      </c>
      <c r="C8719" t="n">
        <v>13013</v>
      </c>
      <c r="D8719" t="n">
        <v>15</v>
      </c>
      <c r="E8719" t="n">
        <v>93</v>
      </c>
      <c r="F8719" s="9" t="n">
        <v>255.15</v>
      </c>
    </row>
    <row r="8720">
      <c r="A8720" t="n">
        <v>564224</v>
      </c>
      <c r="B8720" s="12" t="n">
        <v>40779</v>
      </c>
      <c r="C8720" t="n">
        <v>15249</v>
      </c>
      <c r="D8720" t="n">
        <v>22</v>
      </c>
      <c r="E8720" t="n">
        <v>242</v>
      </c>
      <c r="F8720" s="9" t="n">
        <v>330.74</v>
      </c>
    </row>
    <row r="8721">
      <c r="A8721" t="n">
        <v>564225</v>
      </c>
      <c r="B8721" s="12" t="n">
        <v>40779</v>
      </c>
      <c r="C8721" t="n">
        <v>17268</v>
      </c>
      <c r="D8721" t="n">
        <v>2</v>
      </c>
      <c r="E8721" t="n">
        <v>432</v>
      </c>
      <c r="F8721" s="9" t="n">
        <v>452.16</v>
      </c>
    </row>
    <row r="8722">
      <c r="A8722" t="n">
        <v>564227</v>
      </c>
      <c r="B8722" s="12" t="n">
        <v>40779</v>
      </c>
      <c r="C8722" t="n">
        <v>15249</v>
      </c>
      <c r="D8722" t="n">
        <v>19</v>
      </c>
      <c r="E8722" t="n">
        <v>174</v>
      </c>
      <c r="F8722" s="9" t="n">
        <v>365.82</v>
      </c>
    </row>
    <row r="8723">
      <c r="A8723" t="n">
        <v>564228</v>
      </c>
      <c r="B8723" s="12" t="n">
        <v>40779</v>
      </c>
      <c r="C8723" t="n">
        <v>13743</v>
      </c>
      <c r="D8723" t="n">
        <v>4</v>
      </c>
      <c r="E8723" t="n">
        <v>264</v>
      </c>
      <c r="F8723" s="9" t="n">
        <v>116.88</v>
      </c>
    </row>
    <row r="8724">
      <c r="A8724" t="n">
        <v>564231</v>
      </c>
      <c r="B8724" s="12" t="n">
        <v>40779</v>
      </c>
      <c r="C8724" t="n">
        <v>13468</v>
      </c>
      <c r="D8724" t="n">
        <v>7</v>
      </c>
      <c r="E8724" t="n">
        <v>43</v>
      </c>
      <c r="F8724" s="9" t="n">
        <v>121.37</v>
      </c>
    </row>
    <row r="8725">
      <c r="A8725" t="n">
        <v>564246</v>
      </c>
      <c r="B8725" s="12" t="n">
        <v>40779</v>
      </c>
      <c r="C8725" t="n">
        <v>13534</v>
      </c>
      <c r="D8725" t="n">
        <v>16</v>
      </c>
      <c r="E8725" t="n">
        <v>156</v>
      </c>
      <c r="F8725" s="9" t="n">
        <v>338.2</v>
      </c>
    </row>
    <row r="8726">
      <c r="A8726" t="n">
        <v>564248</v>
      </c>
      <c r="B8726" s="12" t="n">
        <v>40779</v>
      </c>
      <c r="C8726" t="n">
        <v>13798</v>
      </c>
      <c r="D8726" t="n">
        <v>6</v>
      </c>
      <c r="E8726" t="n">
        <v>414</v>
      </c>
      <c r="F8726" s="9" t="n">
        <v>457.92</v>
      </c>
    </row>
    <row r="8727">
      <c r="A8727" t="n">
        <v>564256</v>
      </c>
      <c r="B8727" s="12" t="n">
        <v>40779</v>
      </c>
      <c r="C8727" t="n">
        <v>14796</v>
      </c>
      <c r="D8727" t="n">
        <v>81</v>
      </c>
      <c r="E8727" t="n">
        <v>589</v>
      </c>
      <c r="F8727" s="9" t="n">
        <v>624.4299999999999</v>
      </c>
    </row>
    <row r="8728">
      <c r="A8728" t="n">
        <v>564268</v>
      </c>
      <c r="B8728" s="12" t="n">
        <v>40779</v>
      </c>
      <c r="C8728" t="n">
        <v>16968</v>
      </c>
      <c r="D8728" t="n">
        <v>15</v>
      </c>
      <c r="E8728" t="n">
        <v>98</v>
      </c>
      <c r="F8728" s="9" t="n">
        <v>253.31</v>
      </c>
    </row>
    <row r="8729">
      <c r="A8729" t="n">
        <v>564272</v>
      </c>
      <c r="B8729" s="12" t="n">
        <v>40779</v>
      </c>
      <c r="C8729" t="n">
        <v>16308</v>
      </c>
      <c r="D8729" t="n">
        <v>1</v>
      </c>
      <c r="E8729" t="n">
        <v>2000</v>
      </c>
      <c r="F8729" s="9" t="n">
        <v>640</v>
      </c>
    </row>
    <row r="8730">
      <c r="A8730" t="n">
        <v>564300</v>
      </c>
      <c r="B8730" s="12" t="n">
        <v>40779</v>
      </c>
      <c r="C8730" t="n">
        <v>16723</v>
      </c>
      <c r="D8730" t="n">
        <v>41</v>
      </c>
      <c r="E8730" t="n">
        <v>397</v>
      </c>
      <c r="F8730" s="9" t="n">
        <v>411.4</v>
      </c>
    </row>
    <row r="8731">
      <c r="A8731" t="n">
        <v>564301</v>
      </c>
      <c r="B8731" s="12" t="n">
        <v>40779</v>
      </c>
      <c r="C8731" t="n">
        <v>14299</v>
      </c>
      <c r="D8731" t="n">
        <v>52</v>
      </c>
      <c r="E8731" t="n">
        <v>580</v>
      </c>
      <c r="F8731" s="9" t="n">
        <v>871.2</v>
      </c>
    </row>
    <row r="8732">
      <c r="A8732" t="n">
        <v>564302</v>
      </c>
      <c r="B8732" s="12" t="n">
        <v>40779</v>
      </c>
      <c r="C8732" t="n">
        <v>15932</v>
      </c>
      <c r="D8732" t="n">
        <v>17</v>
      </c>
      <c r="E8732" t="n">
        <v>338</v>
      </c>
      <c r="F8732" s="9" t="n">
        <v>302.58</v>
      </c>
    </row>
    <row r="8733">
      <c r="A8733" t="n">
        <v>564303</v>
      </c>
      <c r="B8733" s="12" t="n">
        <v>40779</v>
      </c>
      <c r="C8733" t="n">
        <v>16042</v>
      </c>
      <c r="D8733" t="n">
        <v>24</v>
      </c>
      <c r="E8733" t="n">
        <v>255</v>
      </c>
      <c r="F8733" s="9" t="n">
        <v>415.53</v>
      </c>
    </row>
    <row r="8734">
      <c r="A8734" t="n">
        <v>564304</v>
      </c>
      <c r="B8734" s="12" t="n">
        <v>40779</v>
      </c>
      <c r="C8734" t="n">
        <v>14527</v>
      </c>
      <c r="D8734" t="n">
        <v>15</v>
      </c>
      <c r="E8734" t="n">
        <v>47</v>
      </c>
      <c r="F8734" s="9" t="n">
        <v>130.03</v>
      </c>
    </row>
    <row r="8735">
      <c r="A8735" t="n">
        <v>564305</v>
      </c>
      <c r="B8735" s="12" t="n">
        <v>40779</v>
      </c>
      <c r="C8735" t="n">
        <v>14875</v>
      </c>
      <c r="D8735" t="n">
        <v>42</v>
      </c>
      <c r="E8735" t="n">
        <v>458</v>
      </c>
      <c r="F8735" s="9" t="n">
        <v>1103.32</v>
      </c>
    </row>
    <row r="8736">
      <c r="A8736" t="n">
        <v>564306</v>
      </c>
      <c r="B8736" s="12" t="n">
        <v>40779</v>
      </c>
      <c r="C8736" t="n">
        <v>17865</v>
      </c>
      <c r="D8736" t="n">
        <v>18</v>
      </c>
      <c r="E8736" t="n">
        <v>352</v>
      </c>
      <c r="F8736" s="9" t="n">
        <v>1142.88</v>
      </c>
    </row>
    <row r="8737">
      <c r="A8737" t="n">
        <v>564307</v>
      </c>
      <c r="B8737" s="12" t="n">
        <v>40779</v>
      </c>
      <c r="C8737" t="n">
        <v>17865</v>
      </c>
      <c r="D8737" t="n">
        <v>15</v>
      </c>
      <c r="E8737" t="n">
        <v>36</v>
      </c>
      <c r="F8737" s="9" t="n">
        <v>90.2</v>
      </c>
    </row>
    <row r="8738">
      <c r="A8738" t="n">
        <v>564308</v>
      </c>
      <c r="B8738" s="12" t="n">
        <v>40779</v>
      </c>
      <c r="C8738" t="n">
        <v>13901</v>
      </c>
      <c r="D8738" t="n">
        <v>23</v>
      </c>
      <c r="E8738" t="n">
        <v>383</v>
      </c>
      <c r="F8738" s="9" t="n">
        <v>442.89</v>
      </c>
    </row>
    <row r="8739">
      <c r="A8739" t="n">
        <v>564310</v>
      </c>
      <c r="B8739" s="12" t="n">
        <v>40779</v>
      </c>
      <c r="C8739" t="n">
        <v>15769</v>
      </c>
      <c r="D8739" t="n">
        <v>7</v>
      </c>
      <c r="E8739" t="n">
        <v>1372</v>
      </c>
      <c r="F8739" s="9" t="n">
        <v>2597</v>
      </c>
    </row>
    <row r="8740">
      <c r="A8740" t="n">
        <v>564311</v>
      </c>
      <c r="B8740" s="12" t="n">
        <v>40779</v>
      </c>
      <c r="C8740" t="n">
        <v>15769</v>
      </c>
      <c r="D8740" t="n">
        <v>4</v>
      </c>
      <c r="E8740" t="n">
        <v>900</v>
      </c>
      <c r="F8740" s="9" t="n">
        <v>1611</v>
      </c>
    </row>
    <row r="8741">
      <c r="A8741" t="n">
        <v>564312</v>
      </c>
      <c r="B8741" s="12" t="n">
        <v>40779</v>
      </c>
      <c r="C8741" t="n">
        <v>15769</v>
      </c>
      <c r="D8741" t="n">
        <v>6</v>
      </c>
      <c r="E8741" t="n">
        <v>1584</v>
      </c>
      <c r="F8741" s="9" t="n">
        <v>3744</v>
      </c>
    </row>
    <row r="8742">
      <c r="A8742" t="n">
        <v>564313</v>
      </c>
      <c r="B8742" s="12" t="n">
        <v>40779</v>
      </c>
      <c r="C8742" t="n">
        <v>13728</v>
      </c>
      <c r="D8742" t="n">
        <v>10</v>
      </c>
      <c r="E8742" t="n">
        <v>90</v>
      </c>
      <c r="F8742" s="9" t="n">
        <v>161.94</v>
      </c>
    </row>
    <row r="8743">
      <c r="A8743" t="n">
        <v>564315</v>
      </c>
      <c r="B8743" s="12" t="n">
        <v>40779</v>
      </c>
      <c r="C8743" t="n">
        <v>14730</v>
      </c>
      <c r="D8743" t="n">
        <v>29</v>
      </c>
      <c r="E8743" t="n">
        <v>85</v>
      </c>
      <c r="F8743" s="9" t="n">
        <v>137.14</v>
      </c>
    </row>
    <row r="8744">
      <c r="A8744" t="n">
        <v>564316</v>
      </c>
      <c r="B8744" s="12" t="n">
        <v>40779</v>
      </c>
      <c r="C8744" t="n">
        <v>13985</v>
      </c>
      <c r="D8744" t="n">
        <v>23</v>
      </c>
      <c r="E8744" t="n">
        <v>212</v>
      </c>
      <c r="F8744" s="9" t="n">
        <v>391.68</v>
      </c>
    </row>
    <row r="8745">
      <c r="A8745" t="n">
        <v>564317</v>
      </c>
      <c r="B8745" s="12" t="n">
        <v>40779</v>
      </c>
      <c r="C8745" t="n">
        <v>13890</v>
      </c>
      <c r="D8745" t="n">
        <v>19</v>
      </c>
      <c r="E8745" t="n">
        <v>178</v>
      </c>
      <c r="F8745" s="9" t="n">
        <v>310.76</v>
      </c>
    </row>
    <row r="8746">
      <c r="A8746" t="n">
        <v>564318</v>
      </c>
      <c r="B8746" s="12" t="n">
        <v>40779</v>
      </c>
      <c r="C8746" t="n">
        <v>14035</v>
      </c>
      <c r="D8746" t="n">
        <v>3</v>
      </c>
      <c r="E8746" t="n">
        <v>73</v>
      </c>
      <c r="F8746" s="9" t="n">
        <v>136.68</v>
      </c>
    </row>
    <row r="8747">
      <c r="A8747" t="n">
        <v>564319</v>
      </c>
      <c r="B8747" s="12" t="n">
        <v>40779</v>
      </c>
      <c r="C8747" t="n">
        <v>15059</v>
      </c>
      <c r="D8747" t="n">
        <v>27</v>
      </c>
      <c r="E8747" t="n">
        <v>44</v>
      </c>
      <c r="F8747" s="9" t="n">
        <v>103.47</v>
      </c>
    </row>
    <row r="8748">
      <c r="A8748" t="n">
        <v>564321</v>
      </c>
      <c r="B8748" s="12" t="n">
        <v>40779</v>
      </c>
      <c r="C8748" t="n">
        <v>15059</v>
      </c>
      <c r="D8748" t="n">
        <v>15</v>
      </c>
      <c r="E8748" t="n">
        <v>58</v>
      </c>
      <c r="F8748" s="9" t="n">
        <v>172.2</v>
      </c>
    </row>
    <row r="8749">
      <c r="A8749" t="n">
        <v>564322</v>
      </c>
      <c r="B8749" s="12" t="n">
        <v>40779</v>
      </c>
      <c r="C8749" t="n">
        <v>13694</v>
      </c>
      <c r="D8749" t="n">
        <v>22</v>
      </c>
      <c r="E8749" t="n">
        <v>2335</v>
      </c>
      <c r="F8749" s="9" t="n">
        <v>2736.99</v>
      </c>
    </row>
    <row r="8750">
      <c r="A8750" t="n">
        <v>564323</v>
      </c>
      <c r="B8750" s="12" t="n">
        <v>40779</v>
      </c>
      <c r="C8750" t="n">
        <v>13694</v>
      </c>
      <c r="D8750" t="n">
        <v>11</v>
      </c>
      <c r="E8750" t="n">
        <v>1300</v>
      </c>
      <c r="F8750" s="9" t="n">
        <v>2275</v>
      </c>
    </row>
    <row r="8751">
      <c r="A8751" t="n">
        <v>564324</v>
      </c>
      <c r="B8751" s="12" t="n">
        <v>40779</v>
      </c>
      <c r="C8751" t="n">
        <v>13694</v>
      </c>
      <c r="D8751" t="n">
        <v>24</v>
      </c>
      <c r="E8751" t="n">
        <v>1460</v>
      </c>
      <c r="F8751" s="9" t="n">
        <v>1304.44</v>
      </c>
    </row>
    <row r="8752">
      <c r="A8752" t="n">
        <v>564325</v>
      </c>
      <c r="B8752" s="12" t="n">
        <v>40779</v>
      </c>
      <c r="C8752" t="n">
        <v>13694</v>
      </c>
      <c r="D8752" t="n">
        <v>2</v>
      </c>
      <c r="E8752" t="n">
        <v>240</v>
      </c>
      <c r="F8752" s="9" t="n">
        <v>189.6</v>
      </c>
    </row>
    <row r="8753">
      <c r="A8753" t="n">
        <v>564326</v>
      </c>
      <c r="B8753" s="12" t="n">
        <v>40779</v>
      </c>
      <c r="C8753" t="n">
        <v>17256</v>
      </c>
      <c r="D8753" t="n">
        <v>4</v>
      </c>
      <c r="E8753" t="n">
        <v>73</v>
      </c>
      <c r="F8753" s="9" t="n">
        <v>112.1</v>
      </c>
    </row>
    <row r="8754">
      <c r="A8754" t="n">
        <v>564327</v>
      </c>
      <c r="B8754" s="12" t="n">
        <v>40779</v>
      </c>
      <c r="C8754" t="n">
        <v>16029</v>
      </c>
      <c r="D8754" t="n">
        <v>8</v>
      </c>
      <c r="E8754" t="n">
        <v>558</v>
      </c>
      <c r="F8754" s="9" t="n">
        <v>1003.7</v>
      </c>
    </row>
    <row r="8755">
      <c r="A8755" t="n">
        <v>564330</v>
      </c>
      <c r="B8755" s="12" t="n">
        <v>40779</v>
      </c>
      <c r="C8755" t="n">
        <v>13411</v>
      </c>
      <c r="D8755" t="n">
        <v>18</v>
      </c>
      <c r="E8755" t="n">
        <v>72</v>
      </c>
      <c r="F8755" s="9" t="n">
        <v>213.55</v>
      </c>
    </row>
    <row r="8756">
      <c r="A8756" t="n">
        <v>564332</v>
      </c>
      <c r="B8756" s="12" t="n">
        <v>40779</v>
      </c>
      <c r="C8756" t="n">
        <v>14407</v>
      </c>
      <c r="D8756" t="n">
        <v>4</v>
      </c>
      <c r="E8756" t="n">
        <v>122</v>
      </c>
      <c r="F8756" s="9" t="n">
        <v>354.62</v>
      </c>
    </row>
    <row r="8757">
      <c r="A8757" t="n">
        <v>564333</v>
      </c>
      <c r="B8757" s="12" t="n">
        <v>40779</v>
      </c>
      <c r="C8757" t="n">
        <v>13199</v>
      </c>
      <c r="D8757" t="n">
        <v>4</v>
      </c>
      <c r="E8757" t="n">
        <v>96</v>
      </c>
      <c r="F8757" s="9" t="n">
        <v>116.16</v>
      </c>
    </row>
    <row r="8758">
      <c r="A8758" t="n">
        <v>564334</v>
      </c>
      <c r="B8758" s="12" t="n">
        <v>40779</v>
      </c>
      <c r="C8758" t="n">
        <v>15812</v>
      </c>
      <c r="D8758" t="n">
        <v>4</v>
      </c>
      <c r="E8758" t="n">
        <v>181</v>
      </c>
      <c r="F8758" s="9" t="n">
        <v>213.9</v>
      </c>
    </row>
    <row r="8759">
      <c r="A8759" t="n">
        <v>564335</v>
      </c>
      <c r="B8759" s="12" t="n">
        <v>40779</v>
      </c>
      <c r="C8759" t="n">
        <v>15800</v>
      </c>
      <c r="D8759" t="n">
        <v>103</v>
      </c>
      <c r="E8759" t="n">
        <v>224</v>
      </c>
      <c r="F8759" s="9" t="n">
        <v>452.39</v>
      </c>
    </row>
    <row r="8760">
      <c r="A8760" t="n">
        <v>564336</v>
      </c>
      <c r="B8760" s="12" t="n">
        <v>40779</v>
      </c>
      <c r="C8760" t="n">
        <v>12748</v>
      </c>
      <c r="D8760" t="n">
        <v>25</v>
      </c>
      <c r="E8760" t="n">
        <v>71</v>
      </c>
      <c r="F8760" s="9" t="n">
        <v>101.66</v>
      </c>
    </row>
    <row r="8761">
      <c r="A8761" t="n">
        <v>564339</v>
      </c>
      <c r="B8761" s="12" t="n">
        <v>40779</v>
      </c>
      <c r="C8761" t="n">
        <v>15939</v>
      </c>
      <c r="D8761" t="n">
        <v>3</v>
      </c>
      <c r="E8761" t="n">
        <v>136</v>
      </c>
      <c r="F8761" s="9" t="n">
        <v>202</v>
      </c>
    </row>
    <row r="8762">
      <c r="A8762" t="n">
        <v>564342</v>
      </c>
      <c r="B8762" s="12" t="n">
        <v>40779</v>
      </c>
      <c r="C8762" t="n">
        <v>16340</v>
      </c>
      <c r="D8762" t="n">
        <v>141</v>
      </c>
      <c r="E8762" t="n">
        <v>486</v>
      </c>
      <c r="F8762" s="9" t="n">
        <v>534.3099999999999</v>
      </c>
    </row>
    <row r="8763">
      <c r="A8763" t="n">
        <v>564346</v>
      </c>
      <c r="B8763" s="12" t="n">
        <v>40779</v>
      </c>
      <c r="C8763" t="n">
        <v>15727</v>
      </c>
      <c r="D8763" t="n">
        <v>74</v>
      </c>
      <c r="E8763" t="n">
        <v>838</v>
      </c>
      <c r="F8763" s="9" t="n">
        <v>887.47</v>
      </c>
    </row>
    <row r="8764">
      <c r="A8764" t="n">
        <v>564350</v>
      </c>
      <c r="B8764" s="12" t="n">
        <v>40779</v>
      </c>
      <c r="C8764" t="n">
        <v>14401</v>
      </c>
      <c r="D8764" t="n">
        <v>16</v>
      </c>
      <c r="E8764" t="n">
        <v>545</v>
      </c>
      <c r="F8764" s="9" t="n">
        <v>302.5</v>
      </c>
    </row>
    <row r="8765">
      <c r="A8765" t="n">
        <v>564351</v>
      </c>
      <c r="B8765" s="12" t="n">
        <v>40779</v>
      </c>
      <c r="C8765" t="n">
        <v>13881</v>
      </c>
      <c r="D8765" t="n">
        <v>12</v>
      </c>
      <c r="E8765" t="n">
        <v>858</v>
      </c>
      <c r="F8765" s="9" t="n">
        <v>1187.74</v>
      </c>
    </row>
    <row r="8766">
      <c r="A8766" t="n">
        <v>564352</v>
      </c>
      <c r="B8766" s="12" t="n">
        <v>40779</v>
      </c>
      <c r="C8766" t="n">
        <v>14262</v>
      </c>
      <c r="D8766" t="n">
        <v>20</v>
      </c>
      <c r="E8766" t="n">
        <v>184</v>
      </c>
      <c r="F8766" s="9" t="n">
        <v>309.5</v>
      </c>
    </row>
    <row r="8767">
      <c r="A8767" t="n">
        <v>564353</v>
      </c>
      <c r="B8767" s="12" t="n">
        <v>40779</v>
      </c>
      <c r="C8767" t="n">
        <v>15764</v>
      </c>
      <c r="D8767" t="n">
        <v>85</v>
      </c>
      <c r="E8767" t="n">
        <v>1165</v>
      </c>
      <c r="F8767" s="9" t="n">
        <v>1564.7</v>
      </c>
    </row>
    <row r="8768">
      <c r="A8768" t="n">
        <v>564354</v>
      </c>
      <c r="B8768" s="12" t="n">
        <v>40779</v>
      </c>
      <c r="C8768" t="n">
        <v>15764</v>
      </c>
      <c r="D8768" t="n">
        <v>1</v>
      </c>
      <c r="E8768" t="n">
        <v>12</v>
      </c>
      <c r="F8768" s="9" t="n">
        <v>17.4</v>
      </c>
    </row>
    <row r="8769">
      <c r="A8769" t="n">
        <v>564355</v>
      </c>
      <c r="B8769" s="12" t="n">
        <v>40779</v>
      </c>
      <c r="C8769" t="n">
        <v>13507</v>
      </c>
      <c r="D8769" t="n">
        <v>26</v>
      </c>
      <c r="E8769" t="n">
        <v>289</v>
      </c>
      <c r="F8769" s="9" t="n">
        <v>394.09</v>
      </c>
    </row>
    <row r="8770">
      <c r="A8770" t="n">
        <v>564356</v>
      </c>
      <c r="B8770" s="12" t="n">
        <v>40779</v>
      </c>
      <c r="C8770" t="n">
        <v>13969</v>
      </c>
      <c r="D8770" t="n">
        <v>88</v>
      </c>
      <c r="E8770" t="n">
        <v>416</v>
      </c>
      <c r="F8770" s="9" t="n">
        <v>684.08</v>
      </c>
    </row>
    <row r="8771">
      <c r="A8771" t="n">
        <v>564357</v>
      </c>
      <c r="B8771" s="12" t="n">
        <v>40779</v>
      </c>
      <c r="C8771" t="n">
        <v>14973</v>
      </c>
      <c r="D8771" t="n">
        <v>7</v>
      </c>
      <c r="E8771" t="n">
        <v>63</v>
      </c>
      <c r="F8771" s="9" t="n">
        <v>302.96</v>
      </c>
    </row>
    <row r="8772">
      <c r="A8772" t="n">
        <v>564358</v>
      </c>
      <c r="B8772" s="12" t="n">
        <v>40779</v>
      </c>
      <c r="C8772" t="n">
        <v>17869</v>
      </c>
      <c r="D8772" t="n">
        <v>11</v>
      </c>
      <c r="E8772" t="n">
        <v>16</v>
      </c>
      <c r="F8772" s="9" t="n">
        <v>94.72</v>
      </c>
    </row>
    <row r="8773">
      <c r="A8773" t="n">
        <v>564359</v>
      </c>
      <c r="B8773" s="12" t="n">
        <v>40779</v>
      </c>
      <c r="C8773" t="n">
        <v>14056</v>
      </c>
      <c r="D8773" t="n">
        <v>45</v>
      </c>
      <c r="E8773" t="n">
        <v>118</v>
      </c>
      <c r="F8773" s="9" t="n">
        <v>305.63</v>
      </c>
    </row>
    <row r="8774">
      <c r="A8774" t="n">
        <v>564361</v>
      </c>
      <c r="B8774" s="12" t="n">
        <v>40779</v>
      </c>
      <c r="C8774" t="n">
        <v>17869</v>
      </c>
      <c r="D8774" t="n">
        <v>1</v>
      </c>
      <c r="E8774" t="n">
        <v>6</v>
      </c>
      <c r="F8774" s="9" t="n">
        <v>22.5</v>
      </c>
    </row>
    <row r="8775">
      <c r="A8775" t="n">
        <v>564363</v>
      </c>
      <c r="B8775" s="12" t="n">
        <v>40779</v>
      </c>
      <c r="C8775" t="n">
        <v>15434</v>
      </c>
      <c r="D8775" t="n">
        <v>18</v>
      </c>
      <c r="E8775" t="n">
        <v>238</v>
      </c>
      <c r="F8775" s="9" t="n">
        <v>247.5</v>
      </c>
    </row>
    <row r="8776">
      <c r="A8776" t="n">
        <v>564364</v>
      </c>
      <c r="B8776" s="12" t="n">
        <v>40779</v>
      </c>
      <c r="C8776" t="n">
        <v>15434</v>
      </c>
      <c r="D8776" t="n">
        <v>2</v>
      </c>
      <c r="E8776" t="n">
        <v>42</v>
      </c>
      <c r="F8776" s="9" t="n">
        <v>32.82</v>
      </c>
    </row>
    <row r="8777">
      <c r="A8777" t="n">
        <v>564366</v>
      </c>
      <c r="B8777" s="12" t="n">
        <v>40780</v>
      </c>
      <c r="C8777" t="n">
        <v>13236</v>
      </c>
      <c r="D8777" t="n">
        <v>21</v>
      </c>
      <c r="E8777" t="n">
        <v>168</v>
      </c>
      <c r="F8777" s="9" t="n">
        <v>439.23</v>
      </c>
    </row>
    <row r="8778">
      <c r="A8778" t="n">
        <v>564369</v>
      </c>
      <c r="B8778" s="12" t="n">
        <v>40780</v>
      </c>
      <c r="C8778" t="n">
        <v>15189</v>
      </c>
      <c r="D8778" t="n">
        <v>3</v>
      </c>
      <c r="E8778" t="n">
        <v>160</v>
      </c>
      <c r="F8778" s="9" t="n">
        <v>356.64</v>
      </c>
    </row>
    <row r="8779">
      <c r="A8779" t="n">
        <v>564370</v>
      </c>
      <c r="B8779" s="12" t="n">
        <v>40780</v>
      </c>
      <c r="C8779" t="n">
        <v>17134</v>
      </c>
      <c r="D8779" t="n">
        <v>4</v>
      </c>
      <c r="E8779" t="n">
        <v>22</v>
      </c>
      <c r="F8779" s="9" t="n">
        <v>94.5</v>
      </c>
    </row>
    <row r="8780">
      <c r="A8780" t="n">
        <v>564371</v>
      </c>
      <c r="B8780" s="12" t="n">
        <v>40780</v>
      </c>
      <c r="C8780" t="n">
        <v>17705</v>
      </c>
      <c r="D8780" t="n">
        <v>18</v>
      </c>
      <c r="E8780" t="n">
        <v>134</v>
      </c>
      <c r="F8780" s="9" t="n">
        <v>308.2</v>
      </c>
    </row>
    <row r="8781">
      <c r="A8781" t="n">
        <v>564373</v>
      </c>
      <c r="B8781" s="12" t="n">
        <v>40780</v>
      </c>
      <c r="C8781" t="n">
        <v>15290</v>
      </c>
      <c r="D8781" t="n">
        <v>9</v>
      </c>
      <c r="E8781" t="n">
        <v>90</v>
      </c>
      <c r="F8781" s="9" t="n">
        <v>341.1</v>
      </c>
    </row>
    <row r="8782">
      <c r="A8782" t="n">
        <v>564374</v>
      </c>
      <c r="B8782" s="12" t="n">
        <v>40780</v>
      </c>
      <c r="C8782" t="n">
        <v>16589</v>
      </c>
      <c r="D8782" t="n">
        <v>6</v>
      </c>
      <c r="E8782" t="n">
        <v>44</v>
      </c>
      <c r="F8782" s="9" t="n">
        <v>97</v>
      </c>
    </row>
    <row r="8783">
      <c r="A8783" t="n">
        <v>564375</v>
      </c>
      <c r="B8783" s="12" t="n">
        <v>40780</v>
      </c>
      <c r="C8783" t="n">
        <v>13078</v>
      </c>
      <c r="D8783" t="n">
        <v>21</v>
      </c>
      <c r="E8783" t="n">
        <v>350</v>
      </c>
      <c r="F8783" s="9" t="n">
        <v>665.9</v>
      </c>
    </row>
    <row r="8784">
      <c r="A8784" t="n">
        <v>564376</v>
      </c>
      <c r="B8784" s="12" t="n">
        <v>40780</v>
      </c>
      <c r="C8784" t="n">
        <v>14196</v>
      </c>
      <c r="D8784" t="n">
        <v>6</v>
      </c>
      <c r="E8784" t="n">
        <v>142</v>
      </c>
      <c r="F8784" s="9" t="n">
        <v>335.52</v>
      </c>
    </row>
    <row r="8785">
      <c r="A8785" t="n">
        <v>564377</v>
      </c>
      <c r="B8785" s="12" t="n">
        <v>40780</v>
      </c>
      <c r="C8785" t="n">
        <v>15263</v>
      </c>
      <c r="D8785" t="n">
        <v>12</v>
      </c>
      <c r="E8785" t="n">
        <v>89</v>
      </c>
      <c r="F8785" s="9" t="n">
        <v>156.51</v>
      </c>
    </row>
    <row r="8786">
      <c r="A8786" t="n">
        <v>564379</v>
      </c>
      <c r="B8786" s="12" t="n">
        <v>40780</v>
      </c>
      <c r="C8786" t="n">
        <v>16779</v>
      </c>
      <c r="D8786" t="n">
        <v>22</v>
      </c>
      <c r="E8786" t="n">
        <v>340</v>
      </c>
      <c r="F8786" s="9" t="n">
        <v>678.88</v>
      </c>
    </row>
    <row r="8787">
      <c r="A8787" t="n">
        <v>564380</v>
      </c>
      <c r="B8787" s="12" t="n">
        <v>40780</v>
      </c>
      <c r="C8787" t="n">
        <v>14314</v>
      </c>
      <c r="D8787" t="n">
        <v>8</v>
      </c>
      <c r="E8787" t="n">
        <v>296</v>
      </c>
      <c r="F8787" s="9" t="n">
        <v>120</v>
      </c>
    </row>
    <row r="8788">
      <c r="A8788" t="n">
        <v>564381</v>
      </c>
      <c r="B8788" s="12" t="n">
        <v>40780</v>
      </c>
      <c r="C8788" t="n">
        <v>13000</v>
      </c>
      <c r="D8788" t="n">
        <v>1</v>
      </c>
      <c r="E8788" t="n">
        <v>72</v>
      </c>
      <c r="F8788" s="9" t="n">
        <v>76.31999999999999</v>
      </c>
    </row>
    <row r="8789">
      <c r="A8789" t="n">
        <v>564382</v>
      </c>
      <c r="B8789" s="12" t="n">
        <v>40780</v>
      </c>
      <c r="C8789" t="n">
        <v>15129</v>
      </c>
      <c r="D8789" t="n">
        <v>1</v>
      </c>
      <c r="E8789" t="n">
        <v>72</v>
      </c>
      <c r="F8789" s="9" t="n">
        <v>306</v>
      </c>
    </row>
    <row r="8790">
      <c r="A8790" t="n">
        <v>564383</v>
      </c>
      <c r="B8790" s="12" t="n">
        <v>40780</v>
      </c>
      <c r="C8790" t="n">
        <v>15251</v>
      </c>
      <c r="D8790" t="n">
        <v>3</v>
      </c>
      <c r="E8790" t="n">
        <v>68</v>
      </c>
      <c r="F8790" s="9" t="n">
        <v>248.6</v>
      </c>
    </row>
    <row r="8791">
      <c r="A8791" t="n">
        <v>564398</v>
      </c>
      <c r="B8791" s="12" t="n">
        <v>40780</v>
      </c>
      <c r="C8791" t="n">
        <v>18241</v>
      </c>
      <c r="D8791" t="n">
        <v>4</v>
      </c>
      <c r="E8791" t="n">
        <v>30</v>
      </c>
      <c r="F8791" s="9" t="n">
        <v>86.09999999999999</v>
      </c>
    </row>
    <row r="8792">
      <c r="A8792" t="n">
        <v>564419</v>
      </c>
      <c r="B8792" s="12" t="n">
        <v>40780</v>
      </c>
      <c r="C8792" t="n">
        <v>16093</v>
      </c>
      <c r="D8792" t="n">
        <v>1</v>
      </c>
      <c r="E8792" t="n">
        <v>20</v>
      </c>
      <c r="F8792" s="9" t="n">
        <v>17</v>
      </c>
    </row>
    <row r="8793">
      <c r="A8793" t="n">
        <v>564429</v>
      </c>
      <c r="B8793" s="12" t="n">
        <v>40780</v>
      </c>
      <c r="C8793" t="n">
        <v>16638</v>
      </c>
      <c r="D8793" t="n">
        <v>8</v>
      </c>
      <c r="E8793" t="n">
        <v>204</v>
      </c>
      <c r="F8793" s="9" t="n">
        <v>75.36</v>
      </c>
    </row>
    <row r="8794">
      <c r="A8794" t="n">
        <v>564430</v>
      </c>
      <c r="B8794" s="12" t="n">
        <v>40780</v>
      </c>
      <c r="C8794" t="n">
        <v>15955</v>
      </c>
      <c r="D8794" t="n">
        <v>11</v>
      </c>
      <c r="E8794" t="n">
        <v>242</v>
      </c>
      <c r="F8794" s="9" t="n">
        <v>466.74</v>
      </c>
    </row>
    <row r="8795">
      <c r="A8795" t="n">
        <v>564431</v>
      </c>
      <c r="B8795" s="12" t="n">
        <v>40780</v>
      </c>
      <c r="C8795" t="n">
        <v>15955</v>
      </c>
      <c r="D8795" t="n">
        <v>1</v>
      </c>
      <c r="E8795" t="n">
        <v>4</v>
      </c>
      <c r="F8795" s="9" t="n">
        <v>15.8</v>
      </c>
    </row>
    <row r="8796">
      <c r="A8796" t="n">
        <v>564432</v>
      </c>
      <c r="B8796" s="12" t="n">
        <v>40780</v>
      </c>
      <c r="C8796" t="n">
        <v>13517</v>
      </c>
      <c r="D8796" t="n">
        <v>32</v>
      </c>
      <c r="E8796" t="n">
        <v>266</v>
      </c>
      <c r="F8796" s="9" t="n">
        <v>510.32</v>
      </c>
    </row>
    <row r="8797">
      <c r="A8797" t="n">
        <v>564433</v>
      </c>
      <c r="B8797" s="12" t="n">
        <v>40780</v>
      </c>
      <c r="C8797" t="n">
        <v>16503</v>
      </c>
      <c r="D8797" t="n">
        <v>17</v>
      </c>
      <c r="E8797" t="n">
        <v>124</v>
      </c>
      <c r="F8797" s="9" t="n">
        <v>338.54</v>
      </c>
    </row>
    <row r="8798">
      <c r="A8798" t="n">
        <v>564434</v>
      </c>
      <c r="B8798" s="12" t="n">
        <v>40780</v>
      </c>
      <c r="C8798" t="n">
        <v>14687</v>
      </c>
      <c r="D8798" t="n">
        <v>15</v>
      </c>
      <c r="E8798" t="n">
        <v>470</v>
      </c>
      <c r="F8798" s="9" t="n">
        <v>628.38</v>
      </c>
    </row>
    <row r="8799">
      <c r="A8799" t="n">
        <v>564436</v>
      </c>
      <c r="B8799" s="12" t="n">
        <v>40780</v>
      </c>
      <c r="C8799" t="n">
        <v>17841</v>
      </c>
      <c r="D8799" t="n">
        <v>57</v>
      </c>
      <c r="E8799" t="n">
        <v>169</v>
      </c>
      <c r="F8799" s="9" t="n">
        <v>451.92</v>
      </c>
    </row>
    <row r="8800">
      <c r="A8800" t="n">
        <v>564437</v>
      </c>
      <c r="B8800" s="12" t="n">
        <v>40780</v>
      </c>
      <c r="C8800" t="n">
        <v>13320</v>
      </c>
      <c r="D8800" t="n">
        <v>34</v>
      </c>
      <c r="E8800" t="n">
        <v>361</v>
      </c>
      <c r="F8800" s="9" t="n">
        <v>472.54</v>
      </c>
    </row>
    <row r="8801">
      <c r="A8801" t="n">
        <v>564438</v>
      </c>
      <c r="B8801" s="12" t="n">
        <v>40780</v>
      </c>
      <c r="C8801" t="n">
        <v>16628</v>
      </c>
      <c r="D8801" t="n">
        <v>23</v>
      </c>
      <c r="E8801" t="n">
        <v>256</v>
      </c>
      <c r="F8801" s="9" t="n">
        <v>496.3</v>
      </c>
    </row>
    <row r="8802">
      <c r="A8802" t="n">
        <v>564439</v>
      </c>
      <c r="B8802" s="12" t="n">
        <v>40780</v>
      </c>
      <c r="C8802" t="n">
        <v>12841</v>
      </c>
      <c r="D8802" t="n">
        <v>11</v>
      </c>
      <c r="E8802" t="n">
        <v>132</v>
      </c>
      <c r="F8802" s="9" t="n">
        <v>115.34</v>
      </c>
    </row>
    <row r="8803">
      <c r="A8803" t="n">
        <v>564440</v>
      </c>
      <c r="B8803" s="12" t="n">
        <v>40780</v>
      </c>
      <c r="C8803" t="n">
        <v>13928</v>
      </c>
      <c r="D8803" t="n">
        <v>8</v>
      </c>
      <c r="E8803" t="n">
        <v>67</v>
      </c>
      <c r="F8803" s="9" t="n">
        <v>121.25</v>
      </c>
    </row>
    <row r="8804">
      <c r="A8804" t="n">
        <v>564473</v>
      </c>
      <c r="B8804" s="12" t="n">
        <v>40780</v>
      </c>
      <c r="C8804" t="n">
        <v>16722</v>
      </c>
      <c r="D8804" t="n">
        <v>12</v>
      </c>
      <c r="E8804" t="n">
        <v>195</v>
      </c>
      <c r="F8804" s="9" t="n">
        <v>295.3</v>
      </c>
    </row>
    <row r="8805">
      <c r="A8805" t="n">
        <v>564474</v>
      </c>
      <c r="B8805" s="12" t="n">
        <v>40780</v>
      </c>
      <c r="C8805" t="n">
        <v>14180</v>
      </c>
      <c r="D8805" t="n">
        <v>5</v>
      </c>
      <c r="E8805" t="n">
        <v>15</v>
      </c>
      <c r="F8805" s="9" t="n">
        <v>134.75</v>
      </c>
    </row>
    <row r="8806">
      <c r="A8806" t="n">
        <v>564477</v>
      </c>
      <c r="B8806" s="12" t="n">
        <v>40780</v>
      </c>
      <c r="C8806" t="n">
        <v>13854</v>
      </c>
      <c r="D8806" t="n">
        <v>4</v>
      </c>
      <c r="E8806" t="n">
        <v>40</v>
      </c>
      <c r="F8806" s="9" t="n">
        <v>322.32</v>
      </c>
    </row>
    <row r="8807">
      <c r="A8807" t="n">
        <v>564480</v>
      </c>
      <c r="B8807" s="12" t="n">
        <v>40780</v>
      </c>
      <c r="C8807" t="n">
        <v>17656</v>
      </c>
      <c r="D8807" t="n">
        <v>16</v>
      </c>
      <c r="E8807" t="n">
        <v>240</v>
      </c>
      <c r="F8807" s="9" t="n">
        <v>318.92</v>
      </c>
    </row>
    <row r="8808">
      <c r="A8808" t="n">
        <v>564482</v>
      </c>
      <c r="B8808" s="12" t="n">
        <v>40780</v>
      </c>
      <c r="C8808" t="n">
        <v>13149</v>
      </c>
      <c r="D8808" t="n">
        <v>16</v>
      </c>
      <c r="E8808" t="n">
        <v>326</v>
      </c>
      <c r="F8808" s="9" t="n">
        <v>249.72</v>
      </c>
    </row>
    <row r="8809">
      <c r="A8809" t="n">
        <v>564483</v>
      </c>
      <c r="B8809" s="12" t="n">
        <v>40780</v>
      </c>
      <c r="C8809" t="n">
        <v>14050</v>
      </c>
      <c r="D8809" t="n">
        <v>37</v>
      </c>
      <c r="E8809" t="n">
        <v>447</v>
      </c>
      <c r="F8809" s="9" t="n">
        <v>485.98</v>
      </c>
    </row>
    <row r="8810">
      <c r="A8810" t="n">
        <v>564484</v>
      </c>
      <c r="B8810" s="12" t="n">
        <v>40780</v>
      </c>
      <c r="C8810" t="n">
        <v>13634</v>
      </c>
      <c r="D8810" t="n">
        <v>20</v>
      </c>
      <c r="E8810" t="n">
        <v>98</v>
      </c>
      <c r="F8810" s="9" t="n">
        <v>158.36</v>
      </c>
    </row>
    <row r="8811">
      <c r="A8811" t="n">
        <v>564485</v>
      </c>
      <c r="B8811" s="12" t="n">
        <v>40780</v>
      </c>
      <c r="C8811" t="n">
        <v>16429</v>
      </c>
      <c r="D8811" t="n">
        <v>2</v>
      </c>
      <c r="E8811" t="n">
        <v>9</v>
      </c>
      <c r="F8811" s="9" t="n">
        <v>284.55</v>
      </c>
    </row>
    <row r="8812">
      <c r="A8812" t="n">
        <v>564489</v>
      </c>
      <c r="B8812" s="12" t="n">
        <v>40780</v>
      </c>
      <c r="C8812" t="n">
        <v>15950</v>
      </c>
      <c r="D8812" t="n">
        <v>39</v>
      </c>
      <c r="E8812" t="n">
        <v>310</v>
      </c>
      <c r="F8812" s="9" t="n">
        <v>662.5599999999999</v>
      </c>
    </row>
    <row r="8813">
      <c r="A8813" t="n">
        <v>564495</v>
      </c>
      <c r="B8813" s="12" t="n">
        <v>40780</v>
      </c>
      <c r="C8813" t="n">
        <v>17719</v>
      </c>
      <c r="D8813" t="n">
        <v>13</v>
      </c>
      <c r="E8813" t="n">
        <v>92</v>
      </c>
      <c r="F8813" s="9" t="n">
        <v>303.78</v>
      </c>
    </row>
    <row r="8814">
      <c r="A8814" t="n">
        <v>564496</v>
      </c>
      <c r="B8814" s="12" t="n">
        <v>40780</v>
      </c>
      <c r="C8814" t="n">
        <v>13050</v>
      </c>
      <c r="D8814" t="n">
        <v>20</v>
      </c>
      <c r="E8814" t="n">
        <v>191</v>
      </c>
      <c r="F8814" s="9" t="n">
        <v>319.06</v>
      </c>
    </row>
    <row r="8815">
      <c r="A8815" t="n">
        <v>564503</v>
      </c>
      <c r="B8815" s="12" t="n">
        <v>40780</v>
      </c>
      <c r="C8815" t="n">
        <v>13971</v>
      </c>
      <c r="D8815" t="n">
        <v>17</v>
      </c>
      <c r="E8815" t="n">
        <v>224</v>
      </c>
      <c r="F8815" s="9" t="n">
        <v>331.26</v>
      </c>
    </row>
    <row r="8816">
      <c r="A8816" t="n">
        <v>564507</v>
      </c>
      <c r="B8816" s="12" t="n">
        <v>40780</v>
      </c>
      <c r="C8816" t="n">
        <v>15513</v>
      </c>
      <c r="D8816" t="n">
        <v>12</v>
      </c>
      <c r="E8816" t="n">
        <v>240</v>
      </c>
      <c r="F8816" s="9" t="n">
        <v>222.96</v>
      </c>
    </row>
    <row r="8817">
      <c r="A8817" t="n">
        <v>564510</v>
      </c>
      <c r="B8817" s="12" t="n">
        <v>40780</v>
      </c>
      <c r="C8817" t="n">
        <v>14194</v>
      </c>
      <c r="D8817" t="n">
        <v>42</v>
      </c>
      <c r="E8817" t="n">
        <v>869</v>
      </c>
      <c r="F8817" s="9" t="n">
        <v>630.6799999999999</v>
      </c>
    </row>
    <row r="8818">
      <c r="A8818" t="n">
        <v>564526</v>
      </c>
      <c r="B8818" s="12" t="n">
        <v>40780</v>
      </c>
      <c r="C8818" t="n">
        <v>15805</v>
      </c>
      <c r="D8818" t="n">
        <v>33</v>
      </c>
      <c r="E8818" t="n">
        <v>397</v>
      </c>
      <c r="F8818" s="9" t="n">
        <v>550.75</v>
      </c>
    </row>
    <row r="8819">
      <c r="A8819" t="n">
        <v>564529</v>
      </c>
      <c r="B8819" s="12" t="n">
        <v>40780</v>
      </c>
      <c r="C8819" t="n">
        <v>14111</v>
      </c>
      <c r="D8819" t="n">
        <v>1</v>
      </c>
      <c r="E8819" t="n">
        <v>36</v>
      </c>
      <c r="F8819" s="9" t="n">
        <v>153</v>
      </c>
    </row>
    <row r="8820">
      <c r="A8820" t="n">
        <v>564532</v>
      </c>
      <c r="B8820" s="12" t="n">
        <v>40780</v>
      </c>
      <c r="C8820" t="n">
        <v>14055</v>
      </c>
      <c r="D8820" t="n">
        <v>10</v>
      </c>
      <c r="E8820" t="n">
        <v>216</v>
      </c>
      <c r="F8820" s="9" t="n">
        <v>725.64</v>
      </c>
    </row>
    <row r="8821">
      <c r="A8821" t="n">
        <v>564534</v>
      </c>
      <c r="B8821" s="12" t="n">
        <v>40780</v>
      </c>
      <c r="C8821" t="n">
        <v>12748</v>
      </c>
      <c r="D8821" t="n">
        <v>20</v>
      </c>
      <c r="E8821" t="n">
        <v>47</v>
      </c>
      <c r="F8821" s="9" t="n">
        <v>106.03</v>
      </c>
    </row>
    <row r="8822">
      <c r="A8822" t="n">
        <v>564535</v>
      </c>
      <c r="B8822" s="12" t="n">
        <v>40780</v>
      </c>
      <c r="C8822" t="n">
        <v>18075</v>
      </c>
      <c r="D8822" t="n">
        <v>24</v>
      </c>
      <c r="E8822" t="n">
        <v>216</v>
      </c>
      <c r="F8822" s="9" t="n">
        <v>404.8</v>
      </c>
    </row>
    <row r="8823">
      <c r="A8823" t="n">
        <v>564536</v>
      </c>
      <c r="B8823" s="12" t="n">
        <v>40780</v>
      </c>
      <c r="C8823" t="n">
        <v>13159</v>
      </c>
      <c r="D8823" t="n">
        <v>42</v>
      </c>
      <c r="E8823" t="n">
        <v>250</v>
      </c>
      <c r="F8823" s="9" t="n">
        <v>385.78</v>
      </c>
    </row>
    <row r="8824">
      <c r="A8824" t="n">
        <v>564537</v>
      </c>
      <c r="B8824" s="12" t="n">
        <v>40780</v>
      </c>
      <c r="C8824" t="n">
        <v>15550</v>
      </c>
      <c r="D8824" t="n">
        <v>20</v>
      </c>
      <c r="E8824" t="n">
        <v>94</v>
      </c>
      <c r="F8824" s="9" t="n">
        <v>154.24</v>
      </c>
    </row>
    <row r="8825">
      <c r="A8825" t="n">
        <v>564538</v>
      </c>
      <c r="B8825" s="12" t="n">
        <v>40780</v>
      </c>
      <c r="C8825" t="n">
        <v>13408</v>
      </c>
      <c r="D8825" t="n">
        <v>7</v>
      </c>
      <c r="E8825" t="n">
        <v>304</v>
      </c>
      <c r="F8825" s="9" t="n">
        <v>601.88</v>
      </c>
    </row>
    <row r="8826">
      <c r="A8826" t="n">
        <v>564540</v>
      </c>
      <c r="B8826" s="12" t="n">
        <v>40780</v>
      </c>
      <c r="C8826" t="n">
        <v>12748</v>
      </c>
      <c r="D8826" t="n">
        <v>9</v>
      </c>
      <c r="E8826" t="n">
        <v>11</v>
      </c>
      <c r="F8826" s="9" t="n">
        <v>38.41</v>
      </c>
    </row>
    <row r="8827">
      <c r="A8827" t="n">
        <v>564541</v>
      </c>
      <c r="B8827" s="12" t="n">
        <v>40780</v>
      </c>
      <c r="C8827" t="n">
        <v>16309</v>
      </c>
      <c r="D8827" t="n">
        <v>21</v>
      </c>
      <c r="E8827" t="n">
        <v>163</v>
      </c>
      <c r="F8827" s="9" t="n">
        <v>372.37</v>
      </c>
    </row>
    <row r="8828">
      <c r="A8828" t="n">
        <v>564542</v>
      </c>
      <c r="B8828" s="12" t="n">
        <v>40780</v>
      </c>
      <c r="C8828" t="n">
        <v>16458</v>
      </c>
      <c r="D8828" t="n">
        <v>10</v>
      </c>
      <c r="E8828" t="n">
        <v>96</v>
      </c>
      <c r="F8828" s="9" t="n">
        <v>184</v>
      </c>
    </row>
    <row r="8829">
      <c r="A8829" t="n">
        <v>564543</v>
      </c>
      <c r="B8829" s="12" t="n">
        <v>40780</v>
      </c>
      <c r="C8829" t="n">
        <v>16818</v>
      </c>
      <c r="D8829" t="n">
        <v>6</v>
      </c>
      <c r="E8829" t="n">
        <v>113</v>
      </c>
      <c r="F8829" s="9" t="n">
        <v>129.75</v>
      </c>
    </row>
    <row r="8830">
      <c r="A8830" t="n">
        <v>564544</v>
      </c>
      <c r="B8830" s="12" t="n">
        <v>40780</v>
      </c>
      <c r="C8830" t="n">
        <v>15663</v>
      </c>
      <c r="D8830" t="n">
        <v>9</v>
      </c>
      <c r="E8830" t="n">
        <v>106</v>
      </c>
      <c r="F8830" s="9" t="n">
        <v>138.14</v>
      </c>
    </row>
    <row r="8831">
      <c r="A8831" t="n">
        <v>564551</v>
      </c>
      <c r="B8831" s="12" t="n">
        <v>40780</v>
      </c>
      <c r="C8831" t="n">
        <v>17730</v>
      </c>
      <c r="D8831" t="n">
        <v>8</v>
      </c>
      <c r="E8831" t="n">
        <v>138</v>
      </c>
      <c r="F8831" s="9" t="n">
        <v>314.7</v>
      </c>
    </row>
    <row r="8832">
      <c r="A8832" t="n">
        <v>564552</v>
      </c>
      <c r="B8832" s="12" t="n">
        <v>40780</v>
      </c>
      <c r="C8832" t="n">
        <v>16670</v>
      </c>
      <c r="D8832" t="n">
        <v>44</v>
      </c>
      <c r="E8832" t="n">
        <v>494</v>
      </c>
      <c r="F8832" s="9" t="n">
        <v>691.21</v>
      </c>
    </row>
    <row r="8833">
      <c r="A8833" t="n">
        <v>564553</v>
      </c>
      <c r="B8833" s="12" t="n">
        <v>40780</v>
      </c>
      <c r="C8833" t="n">
        <v>18200</v>
      </c>
      <c r="D8833" t="n">
        <v>30</v>
      </c>
      <c r="E8833" t="n">
        <v>104</v>
      </c>
      <c r="F8833" s="9" t="n">
        <v>150.35</v>
      </c>
    </row>
    <row r="8834">
      <c r="A8834" t="n">
        <v>564554</v>
      </c>
      <c r="B8834" s="12" t="n">
        <v>40780</v>
      </c>
      <c r="C8834" t="n">
        <v>17189</v>
      </c>
      <c r="D8834" t="n">
        <v>23</v>
      </c>
      <c r="E8834" t="n">
        <v>124</v>
      </c>
      <c r="F8834" s="9" t="n">
        <v>157.18</v>
      </c>
    </row>
    <row r="8835">
      <c r="A8835" t="n">
        <v>564555</v>
      </c>
      <c r="B8835" s="12" t="n">
        <v>40780</v>
      </c>
      <c r="C8835" t="n">
        <v>12748</v>
      </c>
      <c r="D8835" t="n">
        <v>10</v>
      </c>
      <c r="E8835" t="n">
        <v>19</v>
      </c>
      <c r="F8835" s="9" t="n">
        <v>51.3</v>
      </c>
    </row>
    <row r="8836">
      <c r="A8836" t="n">
        <v>564556</v>
      </c>
      <c r="B8836" s="12" t="n">
        <v>40780</v>
      </c>
      <c r="C8836" t="n">
        <v>12748</v>
      </c>
      <c r="D8836" t="n">
        <v>15</v>
      </c>
      <c r="E8836" t="n">
        <v>17</v>
      </c>
      <c r="F8836" s="9" t="n">
        <v>64.79000000000001</v>
      </c>
    </row>
    <row r="8837">
      <c r="A8837" t="n">
        <v>564557</v>
      </c>
      <c r="B8837" s="12" t="n">
        <v>40780</v>
      </c>
      <c r="C8837" t="n">
        <v>17576</v>
      </c>
      <c r="D8837" t="n">
        <v>9</v>
      </c>
      <c r="E8837" t="n">
        <v>35</v>
      </c>
      <c r="F8837" s="9" t="n">
        <v>80.18000000000001</v>
      </c>
    </row>
    <row r="8838">
      <c r="A8838" t="n">
        <v>564559</v>
      </c>
      <c r="B8838" s="12" t="n">
        <v>40781</v>
      </c>
      <c r="C8838" t="n">
        <v>15811</v>
      </c>
      <c r="D8838" t="n">
        <v>31</v>
      </c>
      <c r="E8838" t="n">
        <v>292</v>
      </c>
      <c r="F8838" s="9" t="n">
        <v>478.96</v>
      </c>
    </row>
    <row r="8839">
      <c r="A8839" t="n">
        <v>564560</v>
      </c>
      <c r="B8839" s="12" t="n">
        <v>40781</v>
      </c>
      <c r="C8839" t="n">
        <v>16184</v>
      </c>
      <c r="D8839" t="n">
        <v>3</v>
      </c>
      <c r="E8839" t="n">
        <v>84</v>
      </c>
      <c r="F8839" s="9" t="n">
        <v>105</v>
      </c>
    </row>
    <row r="8840">
      <c r="A8840" t="n">
        <v>564561</v>
      </c>
      <c r="B8840" s="12" t="n">
        <v>40781</v>
      </c>
      <c r="C8840" t="n">
        <v>13340</v>
      </c>
      <c r="D8840" t="n">
        <v>7</v>
      </c>
      <c r="E8840" t="n">
        <v>924</v>
      </c>
      <c r="F8840" s="9" t="n">
        <v>957.24</v>
      </c>
    </row>
    <row r="8841">
      <c r="A8841" t="n">
        <v>564562</v>
      </c>
      <c r="B8841" s="12" t="n">
        <v>40781</v>
      </c>
      <c r="C8841" t="n">
        <v>15203</v>
      </c>
      <c r="D8841" t="n">
        <v>23</v>
      </c>
      <c r="E8841" t="n">
        <v>240</v>
      </c>
      <c r="F8841" s="9" t="n">
        <v>333.44</v>
      </c>
    </row>
    <row r="8842">
      <c r="A8842" t="n">
        <v>564563</v>
      </c>
      <c r="B8842" s="12" t="n">
        <v>40781</v>
      </c>
      <c r="C8842" t="n">
        <v>13630</v>
      </c>
      <c r="D8842" t="n">
        <v>4</v>
      </c>
      <c r="E8842" t="n">
        <v>258</v>
      </c>
      <c r="F8842" s="9" t="n">
        <v>301.92</v>
      </c>
    </row>
    <row r="8843">
      <c r="A8843" t="n">
        <v>564564</v>
      </c>
      <c r="B8843" s="12" t="n">
        <v>40781</v>
      </c>
      <c r="C8843" t="n">
        <v>13003</v>
      </c>
      <c r="D8843" t="n">
        <v>1</v>
      </c>
      <c r="E8843" t="n">
        <v>48</v>
      </c>
      <c r="F8843" s="9" t="n">
        <v>60</v>
      </c>
    </row>
    <row r="8844">
      <c r="A8844" t="n">
        <v>564572</v>
      </c>
      <c r="B8844" s="12" t="n">
        <v>40781</v>
      </c>
      <c r="C8844" t="n">
        <v>15078</v>
      </c>
      <c r="D8844" t="n">
        <v>24</v>
      </c>
      <c r="E8844" t="n">
        <v>310</v>
      </c>
      <c r="F8844" s="9" t="n">
        <v>577.9400000000001</v>
      </c>
    </row>
    <row r="8845">
      <c r="A8845" t="n">
        <v>564573</v>
      </c>
      <c r="B8845" s="12" t="n">
        <v>40781</v>
      </c>
      <c r="C8845" t="n">
        <v>14606</v>
      </c>
      <c r="D8845" t="n">
        <v>33</v>
      </c>
      <c r="E8845" t="n">
        <v>49</v>
      </c>
      <c r="F8845" s="9" t="n">
        <v>110.85</v>
      </c>
    </row>
    <row r="8846">
      <c r="A8846" t="n">
        <v>564574</v>
      </c>
      <c r="B8846" s="12" t="n">
        <v>40781</v>
      </c>
      <c r="C8846" t="n">
        <v>15078</v>
      </c>
      <c r="D8846" t="n">
        <v>1</v>
      </c>
      <c r="E8846" t="n">
        <v>12</v>
      </c>
      <c r="F8846" s="9" t="n">
        <v>15</v>
      </c>
    </row>
    <row r="8847">
      <c r="A8847" t="n">
        <v>564583</v>
      </c>
      <c r="B8847" s="12" t="n">
        <v>40781</v>
      </c>
      <c r="C8847" t="n">
        <v>17949</v>
      </c>
      <c r="D8847" t="n">
        <v>1</v>
      </c>
      <c r="E8847" t="n">
        <v>600</v>
      </c>
      <c r="F8847" s="9" t="n">
        <v>432</v>
      </c>
    </row>
    <row r="8848">
      <c r="A8848" t="n">
        <v>564614</v>
      </c>
      <c r="B8848" s="12" t="n">
        <v>40781</v>
      </c>
      <c r="C8848" t="n">
        <v>13994</v>
      </c>
      <c r="D8848" t="n">
        <v>4</v>
      </c>
      <c r="E8848" t="n">
        <v>37</v>
      </c>
      <c r="F8848" s="9" t="n">
        <v>130.99</v>
      </c>
    </row>
    <row r="8849">
      <c r="A8849" t="n">
        <v>564626</v>
      </c>
      <c r="B8849" s="12" t="n">
        <v>40781</v>
      </c>
      <c r="C8849" t="n">
        <v>18167</v>
      </c>
      <c r="D8849" t="n">
        <v>13</v>
      </c>
      <c r="E8849" t="n">
        <v>122</v>
      </c>
      <c r="F8849" s="9" t="n">
        <v>498.48</v>
      </c>
    </row>
    <row r="8850">
      <c r="A8850" t="n">
        <v>564627</v>
      </c>
      <c r="B8850" s="12" t="n">
        <v>40781</v>
      </c>
      <c r="C8850" t="n">
        <v>15132</v>
      </c>
      <c r="D8850" t="n">
        <v>23</v>
      </c>
      <c r="E8850" t="n">
        <v>256</v>
      </c>
      <c r="F8850" s="9" t="n">
        <v>352.36</v>
      </c>
    </row>
    <row r="8851">
      <c r="A8851" t="n">
        <v>564629</v>
      </c>
      <c r="B8851" s="12" t="n">
        <v>40781</v>
      </c>
      <c r="C8851" t="n">
        <v>14866</v>
      </c>
      <c r="D8851" t="n">
        <v>2</v>
      </c>
      <c r="E8851" t="n">
        <v>384</v>
      </c>
      <c r="F8851" s="9" t="n">
        <v>940.8</v>
      </c>
    </row>
    <row r="8852">
      <c r="A8852" t="n">
        <v>564630</v>
      </c>
      <c r="B8852" s="12" t="n">
        <v>40781</v>
      </c>
      <c r="C8852" t="n">
        <v>13644</v>
      </c>
      <c r="D8852" t="n">
        <v>48</v>
      </c>
      <c r="E8852" t="n">
        <v>659</v>
      </c>
      <c r="F8852" s="9" t="n">
        <v>851.09</v>
      </c>
    </row>
    <row r="8853">
      <c r="A8853" t="n">
        <v>564631</v>
      </c>
      <c r="B8853" s="12" t="n">
        <v>40781</v>
      </c>
      <c r="C8853" t="n">
        <v>17451</v>
      </c>
      <c r="D8853" t="n">
        <v>23</v>
      </c>
      <c r="E8853" t="n">
        <v>267</v>
      </c>
      <c r="F8853" s="9" t="n">
        <v>346.01</v>
      </c>
    </row>
    <row r="8854">
      <c r="A8854" t="n">
        <v>564632</v>
      </c>
      <c r="B8854" s="12" t="n">
        <v>40781</v>
      </c>
      <c r="C8854" t="n">
        <v>16556</v>
      </c>
      <c r="D8854" t="n">
        <v>28</v>
      </c>
      <c r="E8854" t="n">
        <v>199</v>
      </c>
      <c r="F8854" s="9" t="n">
        <v>472.13</v>
      </c>
    </row>
    <row r="8855">
      <c r="A8855" t="n">
        <v>564634</v>
      </c>
      <c r="B8855" s="12" t="n">
        <v>40781</v>
      </c>
      <c r="C8855" t="n">
        <v>14210</v>
      </c>
      <c r="D8855" t="n">
        <v>16</v>
      </c>
      <c r="E8855" t="n">
        <v>119</v>
      </c>
      <c r="F8855" s="9" t="n">
        <v>306.19</v>
      </c>
    </row>
    <row r="8856">
      <c r="A8856" t="n">
        <v>564635</v>
      </c>
      <c r="B8856" s="12" t="n">
        <v>40781</v>
      </c>
      <c r="C8856" t="n">
        <v>15615</v>
      </c>
      <c r="D8856" t="n">
        <v>29</v>
      </c>
      <c r="E8856" t="n">
        <v>387</v>
      </c>
      <c r="F8856" s="9" t="n">
        <v>551.03</v>
      </c>
    </row>
    <row r="8857">
      <c r="A8857" t="n">
        <v>564636</v>
      </c>
      <c r="B8857" s="12" t="n">
        <v>40781</v>
      </c>
      <c r="C8857" t="n">
        <v>17146</v>
      </c>
      <c r="D8857" t="n">
        <v>2</v>
      </c>
      <c r="E8857" t="n">
        <v>4</v>
      </c>
      <c r="F8857" s="9" t="n">
        <v>185.9</v>
      </c>
    </row>
    <row r="8858">
      <c r="A8858" t="n">
        <v>564637</v>
      </c>
      <c r="B8858" s="12" t="n">
        <v>40781</v>
      </c>
      <c r="C8858" t="n">
        <v>16641</v>
      </c>
      <c r="D8858" t="n">
        <v>12</v>
      </c>
      <c r="E8858" t="n">
        <v>256</v>
      </c>
      <c r="F8858" s="9" t="n">
        <v>231.1</v>
      </c>
    </row>
    <row r="8859">
      <c r="A8859" t="n">
        <v>564639</v>
      </c>
      <c r="B8859" s="12" t="n">
        <v>40781</v>
      </c>
      <c r="C8859" t="n">
        <v>18036</v>
      </c>
      <c r="D8859" t="n">
        <v>20</v>
      </c>
      <c r="E8859" t="n">
        <v>71</v>
      </c>
      <c r="F8859" s="9" t="n">
        <v>143.74</v>
      </c>
    </row>
    <row r="8860">
      <c r="A8860" t="n">
        <v>564640</v>
      </c>
      <c r="B8860" s="12" t="n">
        <v>40781</v>
      </c>
      <c r="C8860" t="n">
        <v>14837</v>
      </c>
      <c r="D8860" t="n">
        <v>25</v>
      </c>
      <c r="E8860" t="n">
        <v>338</v>
      </c>
      <c r="F8860" s="9" t="n">
        <v>388.12</v>
      </c>
    </row>
    <row r="8861">
      <c r="A8861" t="n">
        <v>564641</v>
      </c>
      <c r="B8861" s="12" t="n">
        <v>40781</v>
      </c>
      <c r="C8861" t="n">
        <v>13489</v>
      </c>
      <c r="D8861" t="n">
        <v>3</v>
      </c>
      <c r="E8861" t="n">
        <v>168</v>
      </c>
      <c r="F8861" s="9" t="n">
        <v>162.48</v>
      </c>
    </row>
    <row r="8862">
      <c r="A8862" t="n">
        <v>564642</v>
      </c>
      <c r="B8862" s="12" t="n">
        <v>40781</v>
      </c>
      <c r="C8862" t="n">
        <v>13527</v>
      </c>
      <c r="D8862" t="n">
        <v>32</v>
      </c>
      <c r="E8862" t="n">
        <v>808</v>
      </c>
      <c r="F8862" s="9" t="n">
        <v>336.34</v>
      </c>
    </row>
    <row r="8863">
      <c r="A8863" t="n">
        <v>564643</v>
      </c>
      <c r="B8863" s="12" t="n">
        <v>40781</v>
      </c>
      <c r="C8863" t="n">
        <v>15356</v>
      </c>
      <c r="D8863" t="n">
        <v>45</v>
      </c>
      <c r="E8863" t="n">
        <v>180</v>
      </c>
      <c r="F8863" s="9" t="n">
        <v>301.92</v>
      </c>
    </row>
    <row r="8864">
      <c r="A8864" t="n">
        <v>564647</v>
      </c>
      <c r="B8864" s="12" t="n">
        <v>40781</v>
      </c>
      <c r="C8864" t="n">
        <v>17920</v>
      </c>
      <c r="D8864" t="n">
        <v>33</v>
      </c>
      <c r="E8864" t="n">
        <v>104</v>
      </c>
      <c r="F8864" s="9" t="n">
        <v>196.33</v>
      </c>
    </row>
    <row r="8865">
      <c r="A8865" t="n">
        <v>564648</v>
      </c>
      <c r="B8865" s="12" t="n">
        <v>40781</v>
      </c>
      <c r="C8865" t="n">
        <v>15641</v>
      </c>
      <c r="D8865" t="n">
        <v>37</v>
      </c>
      <c r="E8865" t="n">
        <v>466</v>
      </c>
      <c r="F8865" s="9" t="n">
        <v>581.8200000000001</v>
      </c>
    </row>
    <row r="8866">
      <c r="A8866" t="n">
        <v>564653</v>
      </c>
      <c r="B8866" s="12" t="n">
        <v>40781</v>
      </c>
      <c r="C8866" t="n">
        <v>14776</v>
      </c>
      <c r="D8866" t="n">
        <v>9</v>
      </c>
      <c r="E8866" t="n">
        <v>234</v>
      </c>
      <c r="F8866" s="9" t="n">
        <v>191.1</v>
      </c>
    </row>
    <row r="8867">
      <c r="A8867" t="n">
        <v>564656</v>
      </c>
      <c r="B8867" s="12" t="n">
        <v>40781</v>
      </c>
      <c r="C8867" t="n">
        <v>14141</v>
      </c>
      <c r="D8867" t="n">
        <v>16</v>
      </c>
      <c r="E8867" t="n">
        <v>140</v>
      </c>
      <c r="F8867" s="9" t="n">
        <v>285.16</v>
      </c>
    </row>
    <row r="8868">
      <c r="A8868" t="n">
        <v>564657</v>
      </c>
      <c r="B8868" s="12" t="n">
        <v>40781</v>
      </c>
      <c r="C8868" t="n">
        <v>14135</v>
      </c>
      <c r="D8868" t="n">
        <v>17</v>
      </c>
      <c r="E8868" t="n">
        <v>617</v>
      </c>
      <c r="F8868" s="9" t="n">
        <v>748.86</v>
      </c>
    </row>
    <row r="8869">
      <c r="A8869" t="n">
        <v>564660</v>
      </c>
      <c r="B8869" s="12" t="n">
        <v>40781</v>
      </c>
      <c r="C8869" t="n">
        <v>15074</v>
      </c>
      <c r="D8869" t="n">
        <v>41</v>
      </c>
      <c r="E8869" t="n">
        <v>431</v>
      </c>
      <c r="F8869" s="9" t="n">
        <v>735.67</v>
      </c>
    </row>
    <row r="8870">
      <c r="A8870" t="n">
        <v>564661</v>
      </c>
      <c r="B8870" s="12" t="n">
        <v>40781</v>
      </c>
      <c r="C8870" t="n">
        <v>12948</v>
      </c>
      <c r="D8870" t="n">
        <v>32</v>
      </c>
      <c r="E8870" t="n">
        <v>411</v>
      </c>
      <c r="F8870" s="9" t="n">
        <v>537.7</v>
      </c>
    </row>
    <row r="8871">
      <c r="A8871" t="n">
        <v>564668</v>
      </c>
      <c r="B8871" s="12" t="n">
        <v>40781</v>
      </c>
      <c r="C8871" t="n">
        <v>17183</v>
      </c>
      <c r="D8871" t="n">
        <v>9</v>
      </c>
      <c r="E8871" t="n">
        <v>141</v>
      </c>
      <c r="F8871" s="9" t="n">
        <v>329.67</v>
      </c>
    </row>
    <row r="8872">
      <c r="A8872" t="n">
        <v>564669</v>
      </c>
      <c r="B8872" s="12" t="n">
        <v>40781</v>
      </c>
      <c r="C8872" t="n">
        <v>16872</v>
      </c>
      <c r="D8872" t="n">
        <v>1</v>
      </c>
      <c r="E8872" t="n">
        <v>72</v>
      </c>
      <c r="F8872" s="9" t="n">
        <v>76.31999999999999</v>
      </c>
    </row>
    <row r="8873">
      <c r="A8873" t="n">
        <v>564709</v>
      </c>
      <c r="B8873" s="12" t="n">
        <v>40783</v>
      </c>
      <c r="C8873" t="n">
        <v>15569</v>
      </c>
      <c r="D8873" t="n">
        <v>1</v>
      </c>
      <c r="E8873" t="n">
        <v>96</v>
      </c>
      <c r="F8873" s="9" t="n">
        <v>244.8</v>
      </c>
    </row>
    <row r="8874">
      <c r="A8874" t="n">
        <v>564710</v>
      </c>
      <c r="B8874" s="12" t="n">
        <v>40783</v>
      </c>
      <c r="C8874" t="n">
        <v>15625</v>
      </c>
      <c r="D8874" t="n">
        <v>10</v>
      </c>
      <c r="E8874" t="n">
        <v>219</v>
      </c>
      <c r="F8874" s="9" t="n">
        <v>287.85</v>
      </c>
    </row>
    <row r="8875">
      <c r="A8875" t="n">
        <v>564712</v>
      </c>
      <c r="B8875" s="12" t="n">
        <v>40783</v>
      </c>
      <c r="C8875" t="n">
        <v>15611</v>
      </c>
      <c r="D8875" t="n">
        <v>9</v>
      </c>
      <c r="E8875" t="n">
        <v>151</v>
      </c>
      <c r="F8875" s="9" t="n">
        <v>385.47</v>
      </c>
    </row>
    <row r="8876">
      <c r="A8876" t="n">
        <v>564713</v>
      </c>
      <c r="B8876" s="12" t="n">
        <v>40783</v>
      </c>
      <c r="C8876" t="n">
        <v>16768</v>
      </c>
      <c r="D8876" t="n">
        <v>20</v>
      </c>
      <c r="E8876" t="n">
        <v>41</v>
      </c>
      <c r="F8876" s="9" t="n">
        <v>103.24</v>
      </c>
    </row>
    <row r="8877">
      <c r="A8877" t="n">
        <v>564714</v>
      </c>
      <c r="B8877" s="12" t="n">
        <v>40783</v>
      </c>
      <c r="C8877" t="n">
        <v>15290</v>
      </c>
      <c r="D8877" t="n">
        <v>1</v>
      </c>
      <c r="E8877" t="n">
        <v>12</v>
      </c>
      <c r="F8877" s="9" t="n">
        <v>35.4</v>
      </c>
    </row>
    <row r="8878">
      <c r="A8878" t="n">
        <v>564715</v>
      </c>
      <c r="B8878" s="12" t="n">
        <v>40783</v>
      </c>
      <c r="C8878" t="n">
        <v>14472</v>
      </c>
      <c r="D8878" t="n">
        <v>24</v>
      </c>
      <c r="E8878" t="n">
        <v>92</v>
      </c>
      <c r="F8878" s="9" t="n">
        <v>130.99</v>
      </c>
    </row>
    <row r="8879">
      <c r="A8879" t="n">
        <v>564716</v>
      </c>
      <c r="B8879" s="12" t="n">
        <v>40783</v>
      </c>
      <c r="C8879" t="n">
        <v>14810</v>
      </c>
      <c r="D8879" t="n">
        <v>37</v>
      </c>
      <c r="E8879" t="n">
        <v>188</v>
      </c>
      <c r="F8879" s="9" t="n">
        <v>352.23</v>
      </c>
    </row>
    <row r="8880">
      <c r="A8880" t="n">
        <v>564717</v>
      </c>
      <c r="B8880" s="12" t="n">
        <v>40783</v>
      </c>
      <c r="C8880" t="n">
        <v>15669</v>
      </c>
      <c r="D8880" t="n">
        <v>5</v>
      </c>
      <c r="E8880" t="n">
        <v>72</v>
      </c>
      <c r="F8880" s="9" t="n">
        <v>130.8</v>
      </c>
    </row>
    <row r="8881">
      <c r="A8881" t="n">
        <v>564718</v>
      </c>
      <c r="B8881" s="12" t="n">
        <v>40783</v>
      </c>
      <c r="C8881" t="n">
        <v>13301</v>
      </c>
      <c r="D8881" t="n">
        <v>16</v>
      </c>
      <c r="E8881" t="n">
        <v>75</v>
      </c>
      <c r="F8881" s="9" t="n">
        <v>137.19</v>
      </c>
    </row>
    <row r="8882">
      <c r="A8882" t="n">
        <v>564719</v>
      </c>
      <c r="B8882" s="12" t="n">
        <v>40783</v>
      </c>
      <c r="C8882" t="n">
        <v>15325</v>
      </c>
      <c r="D8882" t="n">
        <v>48</v>
      </c>
      <c r="E8882" t="n">
        <v>231</v>
      </c>
      <c r="F8882" s="9" t="n">
        <v>161.74</v>
      </c>
    </row>
    <row r="8883">
      <c r="A8883" t="n">
        <v>564720</v>
      </c>
      <c r="B8883" s="12" t="n">
        <v>40783</v>
      </c>
      <c r="C8883" t="n">
        <v>15095</v>
      </c>
      <c r="D8883" t="n">
        <v>1</v>
      </c>
      <c r="E8883" t="n">
        <v>4</v>
      </c>
      <c r="F8883" s="9" t="n">
        <v>19.8</v>
      </c>
    </row>
    <row r="8884">
      <c r="A8884" t="n">
        <v>564721</v>
      </c>
      <c r="B8884" s="12" t="n">
        <v>40783</v>
      </c>
      <c r="C8884" t="n">
        <v>15095</v>
      </c>
      <c r="D8884" t="n">
        <v>9</v>
      </c>
      <c r="E8884" t="n">
        <v>158</v>
      </c>
      <c r="F8884" s="9" t="n">
        <v>312.98</v>
      </c>
    </row>
    <row r="8885">
      <c r="A8885" t="n">
        <v>564722</v>
      </c>
      <c r="B8885" s="12" t="n">
        <v>40783</v>
      </c>
      <c r="C8885" t="n">
        <v>16456</v>
      </c>
      <c r="D8885" t="n">
        <v>14</v>
      </c>
      <c r="E8885" t="n">
        <v>71</v>
      </c>
      <c r="F8885" s="9" t="n">
        <v>124.16</v>
      </c>
    </row>
    <row r="8886">
      <c r="A8886" t="n">
        <v>564723</v>
      </c>
      <c r="B8886" s="12" t="n">
        <v>40783</v>
      </c>
      <c r="C8886" t="n">
        <v>16168</v>
      </c>
      <c r="D8886" t="n">
        <v>4</v>
      </c>
      <c r="E8886" t="n">
        <v>108</v>
      </c>
      <c r="F8886" s="9" t="n">
        <v>169.38</v>
      </c>
    </row>
    <row r="8887">
      <c r="A8887" t="n">
        <v>564724</v>
      </c>
      <c r="B8887" s="12" t="n">
        <v>40783</v>
      </c>
      <c r="C8887" t="n">
        <v>15555</v>
      </c>
      <c r="D8887" t="n">
        <v>68</v>
      </c>
      <c r="E8887" t="n">
        <v>260</v>
      </c>
      <c r="F8887" s="9" t="n">
        <v>264.73</v>
      </c>
    </row>
    <row r="8888">
      <c r="A8888" t="n">
        <v>564725</v>
      </c>
      <c r="B8888" s="12" t="n">
        <v>40783</v>
      </c>
      <c r="C8888" t="n">
        <v>18041</v>
      </c>
      <c r="D8888" t="n">
        <v>74</v>
      </c>
      <c r="E8888" t="n">
        <v>122</v>
      </c>
      <c r="F8888" s="9" t="n">
        <v>232.49</v>
      </c>
    </row>
    <row r="8889">
      <c r="A8889" t="n">
        <v>564726</v>
      </c>
      <c r="B8889" s="12" t="n">
        <v>40783</v>
      </c>
      <c r="C8889" t="n">
        <v>18077</v>
      </c>
      <c r="D8889" t="n">
        <v>28</v>
      </c>
      <c r="E8889" t="n">
        <v>264</v>
      </c>
      <c r="F8889" s="9" t="n">
        <v>291.43</v>
      </c>
    </row>
    <row r="8890">
      <c r="A8890" t="n">
        <v>564727</v>
      </c>
      <c r="B8890" s="12" t="n">
        <v>40783</v>
      </c>
      <c r="C8890" t="n">
        <v>16686</v>
      </c>
      <c r="D8890" t="n">
        <v>113</v>
      </c>
      <c r="E8890" t="n">
        <v>475</v>
      </c>
      <c r="F8890" s="9" t="n">
        <v>803.02</v>
      </c>
    </row>
    <row r="8891">
      <c r="A8891" t="n">
        <v>564728</v>
      </c>
      <c r="B8891" s="12" t="n">
        <v>40783</v>
      </c>
      <c r="C8891" t="n">
        <v>13199</v>
      </c>
      <c r="D8891" t="n">
        <v>1</v>
      </c>
      <c r="E8891" t="n">
        <v>48</v>
      </c>
      <c r="F8891" s="9" t="n">
        <v>85.92</v>
      </c>
    </row>
    <row r="8892">
      <c r="A8892" t="n">
        <v>564729</v>
      </c>
      <c r="B8892" s="12" t="n">
        <v>40783</v>
      </c>
      <c r="C8892" t="n">
        <v>13137</v>
      </c>
      <c r="D8892" t="n">
        <v>73</v>
      </c>
      <c r="E8892" t="n">
        <v>193</v>
      </c>
      <c r="F8892" s="9" t="n">
        <v>290.86</v>
      </c>
    </row>
    <row r="8893">
      <c r="A8893" t="n">
        <v>564731</v>
      </c>
      <c r="B8893" s="12" t="n">
        <v>40783</v>
      </c>
      <c r="C8893" t="n">
        <v>16186</v>
      </c>
      <c r="D8893" t="n">
        <v>19</v>
      </c>
      <c r="E8893" t="n">
        <v>258</v>
      </c>
      <c r="F8893" s="9" t="n">
        <v>365.78</v>
      </c>
    </row>
    <row r="8894">
      <c r="A8894" t="n">
        <v>564732</v>
      </c>
      <c r="B8894" s="12" t="n">
        <v>40783</v>
      </c>
      <c r="C8894" t="n">
        <v>16466</v>
      </c>
      <c r="D8894" t="n">
        <v>21</v>
      </c>
      <c r="E8894" t="n">
        <v>129</v>
      </c>
      <c r="F8894" s="9" t="n">
        <v>233.67</v>
      </c>
    </row>
    <row r="8895">
      <c r="A8895" t="n">
        <v>564733</v>
      </c>
      <c r="B8895" s="12" t="n">
        <v>40783</v>
      </c>
      <c r="C8895" t="n">
        <v>17841</v>
      </c>
      <c r="D8895" t="n">
        <v>93</v>
      </c>
      <c r="E8895" t="n">
        <v>433</v>
      </c>
      <c r="F8895" s="9" t="n">
        <v>525.61</v>
      </c>
    </row>
    <row r="8896">
      <c r="A8896" t="n">
        <v>564735</v>
      </c>
      <c r="B8896" s="12" t="n">
        <v>40783</v>
      </c>
      <c r="C8896" t="n">
        <v>15856</v>
      </c>
      <c r="D8896" t="n">
        <v>50</v>
      </c>
      <c r="E8896" t="n">
        <v>632</v>
      </c>
      <c r="F8896" s="9" t="n">
        <v>627.64</v>
      </c>
    </row>
    <row r="8897">
      <c r="A8897" t="n">
        <v>564736</v>
      </c>
      <c r="B8897" s="12" t="n">
        <v>40783</v>
      </c>
      <c r="C8897" t="n">
        <v>16353</v>
      </c>
      <c r="D8897" t="n">
        <v>11</v>
      </c>
      <c r="E8897" t="n">
        <v>204</v>
      </c>
      <c r="F8897" s="9" t="n">
        <v>505.8</v>
      </c>
    </row>
    <row r="8898">
      <c r="A8898" t="n">
        <v>564737</v>
      </c>
      <c r="B8898" s="12" t="n">
        <v>40783</v>
      </c>
      <c r="C8898" t="n">
        <v>15312</v>
      </c>
      <c r="D8898" t="n">
        <v>9</v>
      </c>
      <c r="E8898" t="n">
        <v>70</v>
      </c>
      <c r="F8898" s="9" t="n">
        <v>186.9</v>
      </c>
    </row>
    <row r="8899">
      <c r="A8899" t="n">
        <v>564738</v>
      </c>
      <c r="B8899" s="12" t="n">
        <v>40783</v>
      </c>
      <c r="C8899" t="n">
        <v>16816</v>
      </c>
      <c r="D8899" t="n">
        <v>3</v>
      </c>
      <c r="E8899" t="n">
        <v>23</v>
      </c>
      <c r="F8899" s="9" t="n">
        <v>44.37</v>
      </c>
    </row>
    <row r="8900">
      <c r="A8900" t="n">
        <v>564739</v>
      </c>
      <c r="B8900" s="12" t="n">
        <v>40783</v>
      </c>
      <c r="C8900" t="n">
        <v>16931</v>
      </c>
      <c r="D8900" t="n">
        <v>26</v>
      </c>
      <c r="E8900" t="n">
        <v>73</v>
      </c>
      <c r="F8900" s="9" t="n">
        <v>155.31</v>
      </c>
    </row>
    <row r="8901">
      <c r="A8901" t="n">
        <v>564740</v>
      </c>
      <c r="B8901" s="12" t="n">
        <v>40783</v>
      </c>
      <c r="C8901" t="n">
        <v>14044</v>
      </c>
      <c r="D8901" t="n">
        <v>71</v>
      </c>
      <c r="E8901" t="n">
        <v>105</v>
      </c>
      <c r="F8901" s="9" t="n">
        <v>195.48</v>
      </c>
    </row>
    <row r="8902">
      <c r="A8902" t="n">
        <v>564741</v>
      </c>
      <c r="B8902" s="12" t="n">
        <v>40783</v>
      </c>
      <c r="C8902" t="n">
        <v>16107</v>
      </c>
      <c r="D8902" t="n">
        <v>5</v>
      </c>
      <c r="E8902" t="n">
        <v>318</v>
      </c>
      <c r="F8902" s="9" t="n">
        <v>642.42</v>
      </c>
    </row>
    <row r="8903">
      <c r="A8903" t="n">
        <v>564742</v>
      </c>
      <c r="B8903" s="12" t="n">
        <v>40783</v>
      </c>
      <c r="C8903" t="n">
        <v>17346</v>
      </c>
      <c r="D8903" t="n">
        <v>34</v>
      </c>
      <c r="E8903" t="n">
        <v>90</v>
      </c>
      <c r="F8903" s="9" t="n">
        <v>151.52</v>
      </c>
    </row>
    <row r="8904">
      <c r="A8904" t="n">
        <v>564743</v>
      </c>
      <c r="B8904" s="12" t="n">
        <v>40783</v>
      </c>
      <c r="C8904" t="n">
        <v>14606</v>
      </c>
      <c r="D8904" t="n">
        <v>26</v>
      </c>
      <c r="E8904" t="n">
        <v>50</v>
      </c>
      <c r="F8904" s="9" t="n">
        <v>125.77</v>
      </c>
    </row>
    <row r="8905">
      <c r="A8905" t="n">
        <v>564744</v>
      </c>
      <c r="B8905" s="12" t="n">
        <v>40783</v>
      </c>
      <c r="C8905" t="n">
        <v>13778</v>
      </c>
      <c r="D8905" t="n">
        <v>9</v>
      </c>
      <c r="E8905" t="n">
        <v>70</v>
      </c>
      <c r="F8905" s="9" t="n">
        <v>178.7</v>
      </c>
    </row>
    <row r="8906">
      <c r="A8906" t="n">
        <v>564745</v>
      </c>
      <c r="B8906" s="12" t="n">
        <v>40783</v>
      </c>
      <c r="C8906" t="n">
        <v>16806</v>
      </c>
      <c r="D8906" t="n">
        <v>40</v>
      </c>
      <c r="E8906" t="n">
        <v>102</v>
      </c>
      <c r="F8906" s="9" t="n">
        <v>238.34</v>
      </c>
    </row>
    <row r="8907">
      <c r="A8907" t="n">
        <v>564746</v>
      </c>
      <c r="B8907" s="12" t="n">
        <v>40783</v>
      </c>
      <c r="C8907" t="n">
        <v>17633</v>
      </c>
      <c r="D8907" t="n">
        <v>13</v>
      </c>
      <c r="E8907" t="n">
        <v>112</v>
      </c>
      <c r="F8907" s="9" t="n">
        <v>315.72</v>
      </c>
    </row>
    <row r="8908">
      <c r="A8908" t="n">
        <v>564747</v>
      </c>
      <c r="B8908" s="12" t="n">
        <v>40783</v>
      </c>
      <c r="C8908" t="n">
        <v>14869</v>
      </c>
      <c r="D8908" t="n">
        <v>49</v>
      </c>
      <c r="E8908" t="n">
        <v>354</v>
      </c>
      <c r="F8908" s="9" t="n">
        <v>387.06</v>
      </c>
    </row>
    <row r="8909">
      <c r="A8909" t="n">
        <v>564750</v>
      </c>
      <c r="B8909" s="12" t="n">
        <v>40785</v>
      </c>
      <c r="C8909" t="n">
        <v>17690</v>
      </c>
      <c r="D8909" t="n">
        <v>28</v>
      </c>
      <c r="E8909" t="n">
        <v>215</v>
      </c>
      <c r="F8909" s="9" t="n">
        <v>462.75</v>
      </c>
    </row>
    <row r="8910">
      <c r="A8910" t="n">
        <v>564752</v>
      </c>
      <c r="B8910" s="12" t="n">
        <v>40785</v>
      </c>
      <c r="C8910" t="n">
        <v>16126</v>
      </c>
      <c r="D8910" t="n">
        <v>31</v>
      </c>
      <c r="E8910" t="n">
        <v>546</v>
      </c>
      <c r="F8910" s="9" t="n">
        <v>1862.7</v>
      </c>
    </row>
    <row r="8911">
      <c r="A8911" t="n">
        <v>564753</v>
      </c>
      <c r="B8911" s="12" t="n">
        <v>40785</v>
      </c>
      <c r="C8911" t="n">
        <v>13709</v>
      </c>
      <c r="D8911" t="n">
        <v>39</v>
      </c>
      <c r="E8911" t="n">
        <v>443</v>
      </c>
      <c r="F8911" s="9" t="n">
        <v>612.09</v>
      </c>
    </row>
    <row r="8912">
      <c r="A8912" t="n">
        <v>564764</v>
      </c>
      <c r="B8912" s="12" t="n">
        <v>40785</v>
      </c>
      <c r="C8912" t="n">
        <v>14096</v>
      </c>
      <c r="D8912" t="n">
        <v>5</v>
      </c>
      <c r="E8912" t="n">
        <v>6</v>
      </c>
      <c r="F8912" s="9" t="n">
        <v>10.67</v>
      </c>
    </row>
    <row r="8913">
      <c r="A8913" t="n">
        <v>564800</v>
      </c>
      <c r="B8913" s="12" t="n">
        <v>40785</v>
      </c>
      <c r="C8913" t="n">
        <v>14108</v>
      </c>
      <c r="D8913" t="n">
        <v>16</v>
      </c>
      <c r="E8913" t="n">
        <v>209</v>
      </c>
      <c r="F8913" s="9" t="n">
        <v>291.33</v>
      </c>
    </row>
    <row r="8914">
      <c r="A8914" t="n">
        <v>564803</v>
      </c>
      <c r="B8914" s="12" t="n">
        <v>40785</v>
      </c>
      <c r="C8914" t="n">
        <v>13870</v>
      </c>
      <c r="D8914" t="n">
        <v>16</v>
      </c>
      <c r="E8914" t="n">
        <v>340</v>
      </c>
      <c r="F8914" s="9" t="n">
        <v>812.16</v>
      </c>
    </row>
    <row r="8915">
      <c r="A8915" t="n">
        <v>564811</v>
      </c>
      <c r="B8915" s="12" t="n">
        <v>40785</v>
      </c>
      <c r="C8915" t="n">
        <v>15769</v>
      </c>
      <c r="D8915" t="n">
        <v>1</v>
      </c>
      <c r="E8915" t="n">
        <v>300</v>
      </c>
      <c r="F8915" s="9" t="n">
        <v>537</v>
      </c>
    </row>
    <row r="8916">
      <c r="A8916" t="n">
        <v>564814</v>
      </c>
      <c r="B8916" s="12" t="n">
        <v>40785</v>
      </c>
      <c r="C8916" t="n">
        <v>12931</v>
      </c>
      <c r="D8916" t="n">
        <v>1</v>
      </c>
      <c r="E8916" t="n">
        <v>120</v>
      </c>
      <c r="F8916" s="9" t="n">
        <v>214.8</v>
      </c>
    </row>
    <row r="8917">
      <c r="A8917" t="n">
        <v>564815</v>
      </c>
      <c r="B8917" s="12" t="n">
        <v>40785</v>
      </c>
      <c r="C8917" t="n">
        <v>12748</v>
      </c>
      <c r="D8917" t="n">
        <v>14</v>
      </c>
      <c r="E8917" t="n">
        <v>32</v>
      </c>
      <c r="F8917" s="9" t="n">
        <v>74.09999999999999</v>
      </c>
    </row>
    <row r="8918">
      <c r="A8918" t="n">
        <v>564816</v>
      </c>
      <c r="B8918" s="12" t="n">
        <v>40785</v>
      </c>
      <c r="C8918" t="n">
        <v>14901</v>
      </c>
      <c r="D8918" t="n">
        <v>8</v>
      </c>
      <c r="E8918" t="n">
        <v>69</v>
      </c>
      <c r="F8918" s="9" t="n">
        <v>165.43</v>
      </c>
    </row>
    <row r="8919">
      <c r="A8919" t="n">
        <v>564821</v>
      </c>
      <c r="B8919" s="12" t="n">
        <v>40785</v>
      </c>
      <c r="C8919" t="n">
        <v>14078</v>
      </c>
      <c r="D8919" t="n">
        <v>13</v>
      </c>
      <c r="E8919" t="n">
        <v>73</v>
      </c>
      <c r="F8919" s="9" t="n">
        <v>221.46</v>
      </c>
    </row>
    <row r="8920">
      <c r="A8920" t="n">
        <v>564836</v>
      </c>
      <c r="B8920" s="12" t="n">
        <v>40785</v>
      </c>
      <c r="C8920" t="n">
        <v>17402</v>
      </c>
      <c r="D8920" t="n">
        <v>2</v>
      </c>
      <c r="E8920" t="n">
        <v>108</v>
      </c>
      <c r="F8920" s="9" t="n">
        <v>291.24</v>
      </c>
    </row>
    <row r="8921">
      <c r="A8921" t="n">
        <v>564839</v>
      </c>
      <c r="B8921" s="12" t="n">
        <v>40785</v>
      </c>
      <c r="C8921" t="n">
        <v>13524</v>
      </c>
      <c r="D8921" t="n">
        <v>6</v>
      </c>
      <c r="E8921" t="n">
        <v>57</v>
      </c>
      <c r="F8921" s="9" t="n">
        <v>161.16</v>
      </c>
    </row>
    <row r="8922">
      <c r="A8922" t="n">
        <v>564842</v>
      </c>
      <c r="B8922" s="12" t="n">
        <v>40785</v>
      </c>
      <c r="C8922" t="n">
        <v>16133</v>
      </c>
      <c r="D8922" t="n">
        <v>11</v>
      </c>
      <c r="E8922" t="n">
        <v>180</v>
      </c>
      <c r="F8922" s="9" t="n">
        <v>308.47</v>
      </c>
    </row>
    <row r="8923">
      <c r="A8923" t="n">
        <v>564843</v>
      </c>
      <c r="B8923" s="12" t="n">
        <v>40785</v>
      </c>
      <c r="C8923" t="n">
        <v>15866</v>
      </c>
      <c r="D8923" t="n">
        <v>43</v>
      </c>
      <c r="E8923" t="n">
        <v>124</v>
      </c>
      <c r="F8923" s="9" t="n">
        <v>211.89</v>
      </c>
    </row>
    <row r="8924">
      <c r="A8924" t="n">
        <v>564846</v>
      </c>
      <c r="B8924" s="12" t="n">
        <v>40785</v>
      </c>
      <c r="C8924" t="n">
        <v>14507</v>
      </c>
      <c r="D8924" t="n">
        <v>26</v>
      </c>
      <c r="E8924" t="n">
        <v>142</v>
      </c>
      <c r="F8924" s="9" t="n">
        <v>309.38</v>
      </c>
    </row>
    <row r="8925">
      <c r="A8925" t="n">
        <v>564848</v>
      </c>
      <c r="B8925" s="12" t="n">
        <v>40785</v>
      </c>
      <c r="C8925" t="n">
        <v>16928</v>
      </c>
      <c r="D8925" t="n">
        <v>10</v>
      </c>
      <c r="E8925" t="n">
        <v>188</v>
      </c>
      <c r="F8925" s="9" t="n">
        <v>242.6</v>
      </c>
    </row>
    <row r="8926">
      <c r="A8926" t="n">
        <v>564849</v>
      </c>
      <c r="B8926" s="12" t="n">
        <v>40785</v>
      </c>
      <c r="C8926" t="n">
        <v>17675</v>
      </c>
      <c r="D8926" t="n">
        <v>38</v>
      </c>
      <c r="E8926" t="n">
        <v>396</v>
      </c>
      <c r="F8926" s="9" t="n">
        <v>762.58</v>
      </c>
    </row>
    <row r="8927">
      <c r="A8927" t="n">
        <v>564850</v>
      </c>
      <c r="B8927" s="12" t="n">
        <v>40785</v>
      </c>
      <c r="C8927" t="n">
        <v>17298</v>
      </c>
      <c r="D8927" t="n">
        <v>26</v>
      </c>
      <c r="E8927" t="n">
        <v>255</v>
      </c>
      <c r="F8927" s="9" t="n">
        <v>390.78</v>
      </c>
    </row>
    <row r="8928">
      <c r="A8928" t="n">
        <v>564851</v>
      </c>
      <c r="B8928" s="12" t="n">
        <v>40785</v>
      </c>
      <c r="C8928" t="n">
        <v>13183</v>
      </c>
      <c r="D8928" t="n">
        <v>20</v>
      </c>
      <c r="E8928" t="n">
        <v>174</v>
      </c>
      <c r="F8928" s="9" t="n">
        <v>211.96</v>
      </c>
    </row>
    <row r="8929">
      <c r="A8929" t="n">
        <v>564852</v>
      </c>
      <c r="B8929" s="12" t="n">
        <v>40785</v>
      </c>
      <c r="C8929" t="n">
        <v>14976</v>
      </c>
      <c r="D8929" t="n">
        <v>8</v>
      </c>
      <c r="E8929" t="n">
        <v>47</v>
      </c>
      <c r="F8929" s="9" t="n">
        <v>109.7</v>
      </c>
    </row>
    <row r="8930">
      <c r="A8930" t="n">
        <v>564855</v>
      </c>
      <c r="B8930" s="12" t="n">
        <v>40786</v>
      </c>
      <c r="C8930" t="n">
        <v>16746</v>
      </c>
      <c r="D8930" t="n">
        <v>16</v>
      </c>
      <c r="E8930" t="n">
        <v>338</v>
      </c>
      <c r="F8930" s="9" t="n">
        <v>307.42</v>
      </c>
    </row>
    <row r="8931">
      <c r="A8931" t="n">
        <v>564859</v>
      </c>
      <c r="B8931" s="12" t="n">
        <v>40786</v>
      </c>
      <c r="C8931" t="n">
        <v>14057</v>
      </c>
      <c r="D8931" t="n">
        <v>1</v>
      </c>
      <c r="E8931" t="n">
        <v>216</v>
      </c>
      <c r="F8931" s="9" t="n">
        <v>386.64</v>
      </c>
    </row>
    <row r="8932">
      <c r="A8932" t="n">
        <v>564860</v>
      </c>
      <c r="B8932" s="12" t="n">
        <v>40786</v>
      </c>
      <c r="C8932" t="n">
        <v>17725</v>
      </c>
      <c r="D8932" t="n">
        <v>19</v>
      </c>
      <c r="E8932" t="n">
        <v>221</v>
      </c>
      <c r="F8932" s="9" t="n">
        <v>308.69</v>
      </c>
    </row>
    <row r="8933">
      <c r="A8933" t="n">
        <v>564863</v>
      </c>
      <c r="B8933" s="12" t="n">
        <v>40786</v>
      </c>
      <c r="C8933" t="n">
        <v>15491</v>
      </c>
      <c r="D8933" t="n">
        <v>20</v>
      </c>
      <c r="E8933" t="n">
        <v>275</v>
      </c>
      <c r="F8933" s="9" t="n">
        <v>390.98</v>
      </c>
    </row>
    <row r="8934">
      <c r="A8934" t="n">
        <v>564866</v>
      </c>
      <c r="B8934" s="12" t="n">
        <v>40786</v>
      </c>
      <c r="C8934" t="n">
        <v>14660</v>
      </c>
      <c r="D8934" t="n">
        <v>14</v>
      </c>
      <c r="E8934" t="n">
        <v>104</v>
      </c>
      <c r="F8934" s="9" t="n">
        <v>128.95</v>
      </c>
    </row>
    <row r="8935">
      <c r="A8935" t="n">
        <v>564868</v>
      </c>
      <c r="B8935" s="12" t="n">
        <v>40786</v>
      </c>
      <c r="C8935" t="n">
        <v>16842</v>
      </c>
      <c r="D8935" t="n">
        <v>17</v>
      </c>
      <c r="E8935" t="n">
        <v>144</v>
      </c>
      <c r="F8935" s="9" t="n">
        <v>397.24</v>
      </c>
    </row>
    <row r="8936">
      <c r="A8936" t="n">
        <v>564871</v>
      </c>
      <c r="B8936" s="12" t="n">
        <v>40786</v>
      </c>
      <c r="C8936" t="n">
        <v>17949</v>
      </c>
      <c r="D8936" t="n">
        <v>1</v>
      </c>
      <c r="E8936" t="n">
        <v>1000</v>
      </c>
      <c r="F8936" s="9" t="n">
        <v>340</v>
      </c>
    </row>
    <row r="8937">
      <c r="A8937" t="n">
        <v>564872</v>
      </c>
      <c r="B8937" s="12" t="n">
        <v>40786</v>
      </c>
      <c r="C8937" t="n">
        <v>16083</v>
      </c>
      <c r="D8937" t="n">
        <v>14</v>
      </c>
      <c r="E8937" t="n">
        <v>524</v>
      </c>
      <c r="F8937" s="9" t="n">
        <v>979.64</v>
      </c>
    </row>
    <row r="8938">
      <c r="A8938" t="n">
        <v>564895</v>
      </c>
      <c r="B8938" s="12" t="n">
        <v>40786</v>
      </c>
      <c r="C8938" t="n">
        <v>15596</v>
      </c>
      <c r="D8938" t="n">
        <v>2</v>
      </c>
      <c r="E8938" t="n">
        <v>2</v>
      </c>
      <c r="F8938" s="9" t="n">
        <v>16.9</v>
      </c>
    </row>
    <row r="8939">
      <c r="A8939" t="n">
        <v>564896</v>
      </c>
      <c r="B8939" s="12" t="n">
        <v>40786</v>
      </c>
      <c r="C8939" t="n">
        <v>13726</v>
      </c>
      <c r="D8939" t="n">
        <v>23</v>
      </c>
      <c r="E8939" t="n">
        <v>384</v>
      </c>
      <c r="F8939" s="9" t="n">
        <v>292.68</v>
      </c>
    </row>
    <row r="8940">
      <c r="A8940" t="n">
        <v>564898</v>
      </c>
      <c r="B8940" s="12" t="n">
        <v>40786</v>
      </c>
      <c r="C8940" t="n">
        <v>14513</v>
      </c>
      <c r="D8940" t="n">
        <v>1</v>
      </c>
      <c r="E8940" t="n">
        <v>192</v>
      </c>
      <c r="F8940" s="9" t="n">
        <v>138.24</v>
      </c>
    </row>
    <row r="8941">
      <c r="A8941" t="n">
        <v>564901</v>
      </c>
      <c r="B8941" s="12" t="n">
        <v>40786</v>
      </c>
      <c r="C8941" t="n">
        <v>15690</v>
      </c>
      <c r="D8941" t="n">
        <v>8</v>
      </c>
      <c r="E8941" t="n">
        <v>204</v>
      </c>
      <c r="F8941" s="9" t="n">
        <v>111</v>
      </c>
    </row>
    <row r="8942">
      <c r="A8942" t="n">
        <v>564902</v>
      </c>
      <c r="B8942" s="12" t="n">
        <v>40786</v>
      </c>
      <c r="C8942" t="n">
        <v>18198</v>
      </c>
      <c r="D8942" t="n">
        <v>7</v>
      </c>
      <c r="E8942" t="n">
        <v>256</v>
      </c>
      <c r="F8942" s="9" t="n">
        <v>314.28</v>
      </c>
    </row>
    <row r="8943">
      <c r="A8943" t="n">
        <v>564904</v>
      </c>
      <c r="B8943" s="12" t="n">
        <v>40786</v>
      </c>
      <c r="C8943" t="n">
        <v>15984</v>
      </c>
      <c r="D8943" t="n">
        <v>16</v>
      </c>
      <c r="E8943" t="n">
        <v>191</v>
      </c>
      <c r="F8943" s="9" t="n">
        <v>383.4</v>
      </c>
    </row>
    <row r="8944">
      <c r="A8944" t="n">
        <v>564910</v>
      </c>
      <c r="B8944" s="12" t="n">
        <v>40786</v>
      </c>
      <c r="C8944" t="n">
        <v>13993</v>
      </c>
      <c r="D8944" t="n">
        <v>2</v>
      </c>
      <c r="E8944" t="n">
        <v>49</v>
      </c>
      <c r="F8944" s="9" t="n">
        <v>219</v>
      </c>
    </row>
    <row r="8945">
      <c r="A8945" t="n">
        <v>564943</v>
      </c>
      <c r="B8945" s="12" t="n">
        <v>40786</v>
      </c>
      <c r="C8945" t="n">
        <v>17706</v>
      </c>
      <c r="D8945" t="n">
        <v>14</v>
      </c>
      <c r="E8945" t="n">
        <v>100</v>
      </c>
      <c r="F8945" s="9" t="n">
        <v>275.7</v>
      </c>
    </row>
    <row r="8946">
      <c r="A8946" t="n">
        <v>564950</v>
      </c>
      <c r="B8946" s="12" t="n">
        <v>40786</v>
      </c>
      <c r="C8946" t="n">
        <v>17320</v>
      </c>
      <c r="D8946" t="n">
        <v>25</v>
      </c>
      <c r="E8946" t="n">
        <v>168</v>
      </c>
      <c r="F8946" s="9" t="n">
        <v>290.52</v>
      </c>
    </row>
    <row r="8947">
      <c r="A8947" t="n">
        <v>564953</v>
      </c>
      <c r="B8947" s="12" t="n">
        <v>40786</v>
      </c>
      <c r="C8947" t="n">
        <v>17588</v>
      </c>
      <c r="D8947" t="n">
        <v>11</v>
      </c>
      <c r="E8947" t="n">
        <v>416</v>
      </c>
      <c r="F8947" s="9" t="n">
        <v>537.96</v>
      </c>
    </row>
    <row r="8948">
      <c r="A8948" t="n">
        <v>564957</v>
      </c>
      <c r="B8948" s="12" t="n">
        <v>40786</v>
      </c>
      <c r="C8948" t="n">
        <v>15260</v>
      </c>
      <c r="D8948" t="n">
        <v>10</v>
      </c>
      <c r="E8948" t="n">
        <v>73</v>
      </c>
      <c r="F8948" s="9" t="n">
        <v>195.15</v>
      </c>
    </row>
    <row r="8949">
      <c r="A8949" t="n">
        <v>564958</v>
      </c>
      <c r="B8949" s="12" t="n">
        <v>40786</v>
      </c>
      <c r="C8949" t="n">
        <v>13089</v>
      </c>
      <c r="D8949" t="n">
        <v>29</v>
      </c>
      <c r="E8949" t="n">
        <v>333</v>
      </c>
      <c r="F8949" s="9" t="n">
        <v>682.1900000000001</v>
      </c>
    </row>
    <row r="8950">
      <c r="A8950" t="n">
        <v>564959</v>
      </c>
      <c r="B8950" s="12" t="n">
        <v>40786</v>
      </c>
      <c r="C8950" t="n">
        <v>17299</v>
      </c>
      <c r="D8950" t="n">
        <v>7</v>
      </c>
      <c r="E8950" t="n">
        <v>52</v>
      </c>
      <c r="F8950" s="9" t="n">
        <v>116.56</v>
      </c>
    </row>
    <row r="8951">
      <c r="A8951" t="n">
        <v>564961</v>
      </c>
      <c r="B8951" s="12" t="n">
        <v>40786</v>
      </c>
      <c r="C8951" t="n">
        <v>14525</v>
      </c>
      <c r="D8951" t="n">
        <v>10</v>
      </c>
      <c r="E8951" t="n">
        <v>126</v>
      </c>
      <c r="F8951" s="9" t="n">
        <v>224.64</v>
      </c>
    </row>
    <row r="8952">
      <c r="A8952" t="n">
        <v>564962</v>
      </c>
      <c r="B8952" s="12" t="n">
        <v>40786</v>
      </c>
      <c r="C8952" t="n">
        <v>17777</v>
      </c>
      <c r="D8952" t="n">
        <v>65</v>
      </c>
      <c r="E8952" t="n">
        <v>161</v>
      </c>
      <c r="F8952" s="9" t="n">
        <v>189.8</v>
      </c>
    </row>
    <row r="8953">
      <c r="A8953" t="n">
        <v>564963</v>
      </c>
      <c r="B8953" s="12" t="n">
        <v>40786</v>
      </c>
      <c r="C8953" t="n">
        <v>15582</v>
      </c>
      <c r="D8953" t="n">
        <v>14</v>
      </c>
      <c r="E8953" t="n">
        <v>152</v>
      </c>
      <c r="F8953" s="9" t="n">
        <v>237.9</v>
      </c>
    </row>
    <row r="8954">
      <c r="A8954" t="n">
        <v>564965</v>
      </c>
      <c r="B8954" s="12" t="n">
        <v>40786</v>
      </c>
      <c r="C8954" t="n">
        <v>17677</v>
      </c>
      <c r="D8954" t="n">
        <v>22</v>
      </c>
      <c r="E8954" t="n">
        <v>987</v>
      </c>
      <c r="F8954" s="9" t="n">
        <v>1565.82</v>
      </c>
    </row>
    <row r="8955">
      <c r="A8955" t="n">
        <v>564966</v>
      </c>
      <c r="B8955" s="12" t="n">
        <v>40786</v>
      </c>
      <c r="C8955" t="n">
        <v>17677</v>
      </c>
      <c r="D8955" t="n">
        <v>1</v>
      </c>
      <c r="E8955" t="n">
        <v>24</v>
      </c>
      <c r="F8955" s="9" t="n">
        <v>34.8</v>
      </c>
    </row>
    <row r="8956">
      <c r="A8956" t="n">
        <v>564967</v>
      </c>
      <c r="B8956" s="12" t="n">
        <v>40786</v>
      </c>
      <c r="C8956" t="n">
        <v>17659</v>
      </c>
      <c r="D8956" t="n">
        <v>4</v>
      </c>
      <c r="E8956" t="n">
        <v>30</v>
      </c>
      <c r="F8956" s="9" t="n">
        <v>102.48</v>
      </c>
    </row>
    <row r="8957">
      <c r="A8957" t="n">
        <v>564976</v>
      </c>
      <c r="B8957" s="12" t="n">
        <v>40786</v>
      </c>
      <c r="C8957" t="n">
        <v>17315</v>
      </c>
      <c r="D8957" t="n">
        <v>24</v>
      </c>
      <c r="E8957" t="n">
        <v>160</v>
      </c>
      <c r="F8957" s="9" t="n">
        <v>222.04</v>
      </c>
    </row>
    <row r="8958">
      <c r="A8958" t="n">
        <v>564995</v>
      </c>
      <c r="B8958" s="12" t="n">
        <v>40786</v>
      </c>
      <c r="C8958" t="n">
        <v>16780</v>
      </c>
      <c r="D8958" t="n">
        <v>44</v>
      </c>
      <c r="E8958" t="n">
        <v>171</v>
      </c>
      <c r="F8958" s="9" t="n">
        <v>260.35</v>
      </c>
    </row>
    <row r="8959">
      <c r="A8959" t="n">
        <v>565014</v>
      </c>
      <c r="B8959" s="12" t="n">
        <v>40786</v>
      </c>
      <c r="C8959" t="n">
        <v>16180</v>
      </c>
      <c r="D8959" t="n">
        <v>15</v>
      </c>
      <c r="E8959" t="n">
        <v>956</v>
      </c>
      <c r="F8959" s="9" t="n">
        <v>1724.8</v>
      </c>
    </row>
    <row r="8960">
      <c r="A8960" t="n">
        <v>565056</v>
      </c>
      <c r="B8960" s="12" t="n">
        <v>40786</v>
      </c>
      <c r="C8960" t="n">
        <v>16278</v>
      </c>
      <c r="D8960" t="n">
        <v>23</v>
      </c>
      <c r="E8960" t="n">
        <v>114</v>
      </c>
      <c r="F8960" s="9" t="n">
        <v>566.38</v>
      </c>
    </row>
    <row r="8961">
      <c r="A8961" t="n">
        <v>565067</v>
      </c>
      <c r="B8961" s="12" t="n">
        <v>40786</v>
      </c>
      <c r="C8961" t="n">
        <v>15856</v>
      </c>
      <c r="D8961" t="n">
        <v>69</v>
      </c>
      <c r="E8961" t="n">
        <v>427</v>
      </c>
      <c r="F8961" s="9" t="n">
        <v>506.36</v>
      </c>
    </row>
    <row r="8962">
      <c r="A8962" t="n">
        <v>565080</v>
      </c>
      <c r="B8962" s="12" t="n">
        <v>40787</v>
      </c>
      <c r="C8962" t="n">
        <v>13509</v>
      </c>
      <c r="D8962" t="n">
        <v>2</v>
      </c>
      <c r="E8962" t="n">
        <v>32</v>
      </c>
      <c r="F8962" s="9" t="n">
        <v>40</v>
      </c>
    </row>
    <row r="8963">
      <c r="A8963" t="n">
        <v>565082</v>
      </c>
      <c r="B8963" s="12" t="n">
        <v>40787</v>
      </c>
      <c r="C8963" t="n">
        <v>13305</v>
      </c>
      <c r="D8963" t="n">
        <v>3</v>
      </c>
      <c r="E8963" t="n">
        <v>14</v>
      </c>
      <c r="F8963" s="9" t="n">
        <v>75.3</v>
      </c>
    </row>
    <row r="8964">
      <c r="A8964" t="n">
        <v>565083</v>
      </c>
      <c r="B8964" s="12" t="n">
        <v>40787</v>
      </c>
      <c r="C8964" t="n">
        <v>16187</v>
      </c>
      <c r="D8964" t="n">
        <v>11</v>
      </c>
      <c r="E8964" t="n">
        <v>244</v>
      </c>
      <c r="F8964" s="9" t="n">
        <v>334.46</v>
      </c>
    </row>
    <row r="8965">
      <c r="A8965" t="n">
        <v>565084</v>
      </c>
      <c r="B8965" s="12" t="n">
        <v>40787</v>
      </c>
      <c r="C8965" t="n">
        <v>17306</v>
      </c>
      <c r="D8965" t="n">
        <v>6</v>
      </c>
      <c r="E8965" t="n">
        <v>846</v>
      </c>
      <c r="F8965" s="9" t="n">
        <v>576.74</v>
      </c>
    </row>
    <row r="8966">
      <c r="A8966" t="n">
        <v>565086</v>
      </c>
      <c r="B8966" s="12" t="n">
        <v>40787</v>
      </c>
      <c r="C8966" t="n">
        <v>13631</v>
      </c>
      <c r="D8966" t="n">
        <v>1</v>
      </c>
      <c r="E8966" t="n">
        <v>7</v>
      </c>
      <c r="F8966" s="9" t="n">
        <v>52.5</v>
      </c>
    </row>
    <row r="8967">
      <c r="A8967" t="n">
        <v>565087</v>
      </c>
      <c r="B8967" s="12" t="n">
        <v>40787</v>
      </c>
      <c r="C8967" t="n">
        <v>13276</v>
      </c>
      <c r="D8967" t="n">
        <v>7</v>
      </c>
      <c r="E8967" t="n">
        <v>20</v>
      </c>
      <c r="F8967" s="9" t="n">
        <v>137.38</v>
      </c>
    </row>
    <row r="8968">
      <c r="A8968" t="n">
        <v>565088</v>
      </c>
      <c r="B8968" s="12" t="n">
        <v>40787</v>
      </c>
      <c r="C8968" t="n">
        <v>16145</v>
      </c>
      <c r="D8968" t="n">
        <v>24</v>
      </c>
      <c r="E8968" t="n">
        <v>335</v>
      </c>
      <c r="F8968" s="9" t="n">
        <v>318.01</v>
      </c>
    </row>
    <row r="8969">
      <c r="A8969" t="n">
        <v>565090</v>
      </c>
      <c r="B8969" s="12" t="n">
        <v>40787</v>
      </c>
      <c r="C8969" t="n">
        <v>17572</v>
      </c>
      <c r="D8969" t="n">
        <v>2</v>
      </c>
      <c r="E8969" t="n">
        <v>24</v>
      </c>
      <c r="F8969" s="9" t="n">
        <v>43.8</v>
      </c>
    </row>
    <row r="8970">
      <c r="A8970" t="n">
        <v>565091</v>
      </c>
      <c r="B8970" s="12" t="n">
        <v>40787</v>
      </c>
      <c r="C8970" t="n">
        <v>16011</v>
      </c>
      <c r="D8970" t="n">
        <v>16</v>
      </c>
      <c r="E8970" t="n">
        <v>195</v>
      </c>
      <c r="F8970" s="9" t="n">
        <v>299.25</v>
      </c>
    </row>
    <row r="8971">
      <c r="A8971" t="n">
        <v>565092</v>
      </c>
      <c r="B8971" s="12" t="n">
        <v>40787</v>
      </c>
      <c r="C8971" t="n">
        <v>14092</v>
      </c>
      <c r="D8971" t="n">
        <v>18</v>
      </c>
      <c r="E8971" t="n">
        <v>233</v>
      </c>
      <c r="F8971" s="9" t="n">
        <v>307.62</v>
      </c>
    </row>
    <row r="8972">
      <c r="A8972" t="n">
        <v>565093</v>
      </c>
      <c r="B8972" s="12" t="n">
        <v>40787</v>
      </c>
      <c r="C8972" t="n">
        <v>13408</v>
      </c>
      <c r="D8972" t="n">
        <v>6</v>
      </c>
      <c r="E8972" t="n">
        <v>236</v>
      </c>
      <c r="F8972" s="9" t="n">
        <v>428.6</v>
      </c>
    </row>
    <row r="8973">
      <c r="A8973" t="n">
        <v>565114</v>
      </c>
      <c r="B8973" s="12" t="n">
        <v>40787</v>
      </c>
      <c r="C8973" t="n">
        <v>13588</v>
      </c>
      <c r="D8973" t="n">
        <v>23</v>
      </c>
      <c r="E8973" t="n">
        <v>530</v>
      </c>
      <c r="F8973" s="9" t="n">
        <v>345.1</v>
      </c>
    </row>
    <row r="8974">
      <c r="A8974" t="n">
        <v>565115</v>
      </c>
      <c r="B8974" s="12" t="n">
        <v>40787</v>
      </c>
      <c r="C8974" t="n">
        <v>16880</v>
      </c>
      <c r="D8974" t="n">
        <v>23</v>
      </c>
      <c r="E8974" t="n">
        <v>127</v>
      </c>
      <c r="F8974" s="9" t="n">
        <v>252.11</v>
      </c>
    </row>
    <row r="8975">
      <c r="A8975" t="n">
        <v>565116</v>
      </c>
      <c r="B8975" s="12" t="n">
        <v>40787</v>
      </c>
      <c r="C8975" t="n">
        <v>13089</v>
      </c>
      <c r="D8975" t="n">
        <v>27</v>
      </c>
      <c r="E8975" t="n">
        <v>1322</v>
      </c>
      <c r="F8975" s="9" t="n">
        <v>2297.52</v>
      </c>
    </row>
    <row r="8976">
      <c r="A8976" t="n">
        <v>565117</v>
      </c>
      <c r="B8976" s="12" t="n">
        <v>40787</v>
      </c>
      <c r="C8976" t="n">
        <v>13089</v>
      </c>
      <c r="D8976" t="n">
        <v>69</v>
      </c>
      <c r="E8976" t="n">
        <v>892</v>
      </c>
      <c r="F8976" s="9" t="n">
        <v>2016.32</v>
      </c>
    </row>
    <row r="8977">
      <c r="A8977" t="n">
        <v>565118</v>
      </c>
      <c r="B8977" s="12" t="n">
        <v>40787</v>
      </c>
      <c r="C8977" t="n">
        <v>15039</v>
      </c>
      <c r="D8977" t="n">
        <v>44</v>
      </c>
      <c r="E8977" t="n">
        <v>208</v>
      </c>
      <c r="F8977" s="9" t="n">
        <v>559.72</v>
      </c>
    </row>
    <row r="8978">
      <c r="A8978" t="n">
        <v>565119</v>
      </c>
      <c r="B8978" s="12" t="n">
        <v>40787</v>
      </c>
      <c r="C8978" t="n">
        <v>16722</v>
      </c>
      <c r="D8978" t="n">
        <v>21</v>
      </c>
      <c r="E8978" t="n">
        <v>422</v>
      </c>
      <c r="F8978" s="9" t="n">
        <v>422.08</v>
      </c>
    </row>
    <row r="8979">
      <c r="A8979" t="n">
        <v>565120</v>
      </c>
      <c r="B8979" s="12" t="n">
        <v>40787</v>
      </c>
      <c r="C8979" t="n">
        <v>15206</v>
      </c>
      <c r="D8979" t="n">
        <v>3</v>
      </c>
      <c r="E8979" t="n">
        <v>72</v>
      </c>
      <c r="F8979" s="9" t="n">
        <v>183.6</v>
      </c>
    </row>
    <row r="8980">
      <c r="A8980" t="n">
        <v>565121</v>
      </c>
      <c r="B8980" s="12" t="n">
        <v>40787</v>
      </c>
      <c r="C8980" t="n">
        <v>14239</v>
      </c>
      <c r="D8980" t="n">
        <v>8</v>
      </c>
      <c r="E8980" t="n">
        <v>46</v>
      </c>
      <c r="F8980" s="9" t="n">
        <v>149.7</v>
      </c>
    </row>
    <row r="8981">
      <c r="A8981" t="n">
        <v>565122</v>
      </c>
      <c r="B8981" s="12" t="n">
        <v>40787</v>
      </c>
      <c r="C8981" t="n">
        <v>13069</v>
      </c>
      <c r="D8981" t="n">
        <v>38</v>
      </c>
      <c r="E8981" t="n">
        <v>1686</v>
      </c>
      <c r="F8981" s="9" t="n">
        <v>476.76</v>
      </c>
    </row>
    <row r="8982">
      <c r="A8982" t="n">
        <v>565125</v>
      </c>
      <c r="B8982" s="12" t="n">
        <v>40787</v>
      </c>
      <c r="C8982" t="n">
        <v>14217</v>
      </c>
      <c r="D8982" t="n">
        <v>7</v>
      </c>
      <c r="E8982" t="n">
        <v>44</v>
      </c>
      <c r="F8982" s="9" t="n">
        <v>126.5</v>
      </c>
    </row>
    <row r="8983">
      <c r="A8983" t="n">
        <v>565126</v>
      </c>
      <c r="B8983" s="12" t="n">
        <v>40787</v>
      </c>
      <c r="C8983" t="n">
        <v>17653</v>
      </c>
      <c r="D8983" t="n">
        <v>5</v>
      </c>
      <c r="E8983" t="n">
        <v>390</v>
      </c>
      <c r="F8983" s="9" t="n">
        <v>180.1</v>
      </c>
    </row>
    <row r="8984">
      <c r="A8984" t="n">
        <v>565127</v>
      </c>
      <c r="B8984" s="12" t="n">
        <v>40787</v>
      </c>
      <c r="C8984" t="n">
        <v>13147</v>
      </c>
      <c r="D8984" t="n">
        <v>1</v>
      </c>
      <c r="E8984" t="n">
        <v>24</v>
      </c>
      <c r="F8984" s="9" t="n">
        <v>118.8</v>
      </c>
    </row>
    <row r="8985">
      <c r="A8985" t="n">
        <v>565128</v>
      </c>
      <c r="B8985" s="12" t="n">
        <v>40787</v>
      </c>
      <c r="C8985" t="n">
        <v>15189</v>
      </c>
      <c r="D8985" t="n">
        <v>8</v>
      </c>
      <c r="E8985" t="n">
        <v>93</v>
      </c>
      <c r="F8985" s="9" t="n">
        <v>319.95</v>
      </c>
    </row>
    <row r="8986">
      <c r="A8986" t="n">
        <v>565129</v>
      </c>
      <c r="B8986" s="12" t="n">
        <v>40787</v>
      </c>
      <c r="C8986" t="n">
        <v>15719</v>
      </c>
      <c r="D8986" t="n">
        <v>87</v>
      </c>
      <c r="E8986" t="n">
        <v>251</v>
      </c>
      <c r="F8986" s="9" t="n">
        <v>515.17</v>
      </c>
    </row>
    <row r="8987">
      <c r="A8987" t="n">
        <v>565133</v>
      </c>
      <c r="B8987" s="12" t="n">
        <v>40787</v>
      </c>
      <c r="C8987" t="n">
        <v>13458</v>
      </c>
      <c r="D8987" t="n">
        <v>14</v>
      </c>
      <c r="E8987" t="n">
        <v>162</v>
      </c>
      <c r="F8987" s="9" t="n">
        <v>322.98</v>
      </c>
    </row>
    <row r="8988">
      <c r="A8988" t="n">
        <v>565139</v>
      </c>
      <c r="B8988" s="12" t="n">
        <v>40787</v>
      </c>
      <c r="C8988" t="n">
        <v>16422</v>
      </c>
      <c r="D8988" t="n">
        <v>4</v>
      </c>
      <c r="E8988" t="n">
        <v>346</v>
      </c>
      <c r="F8988" s="9" t="n">
        <v>550.98</v>
      </c>
    </row>
    <row r="8989">
      <c r="A8989" t="n">
        <v>565141</v>
      </c>
      <c r="B8989" s="12" t="n">
        <v>40787</v>
      </c>
      <c r="C8989" t="n">
        <v>17841</v>
      </c>
      <c r="D8989" t="n">
        <v>76</v>
      </c>
      <c r="E8989" t="n">
        <v>207</v>
      </c>
      <c r="F8989" s="9" t="n">
        <v>345.14</v>
      </c>
    </row>
    <row r="8990">
      <c r="A8990" t="n">
        <v>565142</v>
      </c>
      <c r="B8990" s="12" t="n">
        <v>40787</v>
      </c>
      <c r="C8990" t="n">
        <v>17386</v>
      </c>
      <c r="D8990" t="n">
        <v>2</v>
      </c>
      <c r="E8990" t="n">
        <v>144</v>
      </c>
      <c r="F8990" s="9" t="n">
        <v>152.64</v>
      </c>
    </row>
    <row r="8991">
      <c r="A8991" t="n">
        <v>565143</v>
      </c>
      <c r="B8991" s="12" t="n">
        <v>40787</v>
      </c>
      <c r="C8991" t="n">
        <v>17386</v>
      </c>
      <c r="D8991" t="n">
        <v>1</v>
      </c>
      <c r="E8991" t="n">
        <v>2</v>
      </c>
      <c r="F8991" s="9" t="n">
        <v>3.3</v>
      </c>
    </row>
    <row r="8992">
      <c r="A8992" t="n">
        <v>565144</v>
      </c>
      <c r="B8992" s="12" t="n">
        <v>40787</v>
      </c>
      <c r="C8992" t="n">
        <v>16456</v>
      </c>
      <c r="D8992" t="n">
        <v>12</v>
      </c>
      <c r="E8992" t="n">
        <v>220</v>
      </c>
      <c r="F8992" s="9" t="n">
        <v>457.6</v>
      </c>
    </row>
    <row r="8993">
      <c r="A8993" t="n">
        <v>565147</v>
      </c>
      <c r="B8993" s="12" t="n">
        <v>40787</v>
      </c>
      <c r="C8993" t="n">
        <v>16187</v>
      </c>
      <c r="D8993" t="n">
        <v>16</v>
      </c>
      <c r="E8993" t="n">
        <v>300</v>
      </c>
      <c r="F8993" s="9" t="n">
        <v>459.92</v>
      </c>
    </row>
    <row r="8994">
      <c r="A8994" t="n">
        <v>565149</v>
      </c>
      <c r="B8994" s="12" t="n">
        <v>40787</v>
      </c>
      <c r="C8994" t="n">
        <v>14414</v>
      </c>
      <c r="D8994" t="n">
        <v>14</v>
      </c>
      <c r="E8994" t="n">
        <v>334</v>
      </c>
      <c r="F8994" s="9" t="n">
        <v>174.06</v>
      </c>
    </row>
    <row r="8995">
      <c r="A8995" t="n">
        <v>565150</v>
      </c>
      <c r="B8995" s="12" t="n">
        <v>40787</v>
      </c>
      <c r="C8995" t="n">
        <v>14298</v>
      </c>
      <c r="D8995" t="n">
        <v>179</v>
      </c>
      <c r="E8995" t="n">
        <v>4871</v>
      </c>
      <c r="F8995" s="9" t="n">
        <v>5590.67</v>
      </c>
    </row>
    <row r="8996">
      <c r="A8996" t="n">
        <v>565151</v>
      </c>
      <c r="B8996" s="12" t="n">
        <v>40787</v>
      </c>
      <c r="C8996" t="n">
        <v>16923</v>
      </c>
      <c r="D8996" t="n">
        <v>47</v>
      </c>
      <c r="E8996" t="n">
        <v>221</v>
      </c>
      <c r="F8996" s="9" t="n">
        <v>521.52</v>
      </c>
    </row>
    <row r="8997">
      <c r="A8997" t="n">
        <v>565152</v>
      </c>
      <c r="B8997" s="12" t="n">
        <v>40787</v>
      </c>
      <c r="C8997" t="n">
        <v>17799</v>
      </c>
      <c r="D8997" t="n">
        <v>59</v>
      </c>
      <c r="E8997" t="n">
        <v>250</v>
      </c>
      <c r="F8997" s="9" t="n">
        <v>386.66</v>
      </c>
    </row>
    <row r="8998">
      <c r="A8998" t="n">
        <v>565153</v>
      </c>
      <c r="B8998" s="12" t="n">
        <v>40787</v>
      </c>
      <c r="C8998" t="n">
        <v>18241</v>
      </c>
      <c r="D8998" t="n">
        <v>7</v>
      </c>
      <c r="E8998" t="n">
        <v>102</v>
      </c>
      <c r="F8998" s="9" t="n">
        <v>143.8</v>
      </c>
    </row>
    <row r="8999">
      <c r="A8999" t="n">
        <v>565154</v>
      </c>
      <c r="B8999" s="12" t="n">
        <v>40787</v>
      </c>
      <c r="C8999" t="n">
        <v>13470</v>
      </c>
      <c r="D8999" t="n">
        <v>3</v>
      </c>
      <c r="E8999" t="n">
        <v>30</v>
      </c>
      <c r="F8999" s="9" t="n">
        <v>49.5</v>
      </c>
    </row>
    <row r="9000">
      <c r="A9000" t="n">
        <v>565155</v>
      </c>
      <c r="B9000" s="12" t="n">
        <v>40787</v>
      </c>
      <c r="C9000" t="n">
        <v>16672</v>
      </c>
      <c r="D9000" t="n">
        <v>10</v>
      </c>
      <c r="E9000" t="n">
        <v>222</v>
      </c>
      <c r="F9000" s="9" t="n">
        <v>608.1</v>
      </c>
    </row>
    <row r="9001">
      <c r="A9001" t="n">
        <v>565156</v>
      </c>
      <c r="B9001" s="12" t="n">
        <v>40787</v>
      </c>
      <c r="C9001" t="n">
        <v>13045</v>
      </c>
      <c r="D9001" t="n">
        <v>18</v>
      </c>
      <c r="E9001" t="n">
        <v>221</v>
      </c>
      <c r="F9001" s="9" t="n">
        <v>305.28</v>
      </c>
    </row>
    <row r="9002">
      <c r="A9002" t="n">
        <v>565157</v>
      </c>
      <c r="B9002" s="12" t="n">
        <v>40787</v>
      </c>
      <c r="C9002" t="n">
        <v>16168</v>
      </c>
      <c r="D9002" t="n">
        <v>1</v>
      </c>
      <c r="E9002" t="n">
        <v>48</v>
      </c>
      <c r="F9002" s="9" t="n">
        <v>85.92</v>
      </c>
    </row>
    <row r="9003">
      <c r="A9003" t="n">
        <v>565158</v>
      </c>
      <c r="B9003" s="12" t="n">
        <v>40787</v>
      </c>
      <c r="C9003" t="n">
        <v>17024</v>
      </c>
      <c r="D9003" t="n">
        <v>1</v>
      </c>
      <c r="E9003" t="n">
        <v>20</v>
      </c>
      <c r="F9003" s="9" t="n">
        <v>25</v>
      </c>
    </row>
    <row r="9004">
      <c r="A9004" t="n">
        <v>565181</v>
      </c>
      <c r="B9004" s="12" t="n">
        <v>40787</v>
      </c>
      <c r="C9004" t="n">
        <v>17381</v>
      </c>
      <c r="D9004" t="n">
        <v>6</v>
      </c>
      <c r="E9004" t="n">
        <v>1368</v>
      </c>
      <c r="F9004" s="9" t="n">
        <v>1386</v>
      </c>
    </row>
    <row r="9005">
      <c r="A9005" t="n">
        <v>565186</v>
      </c>
      <c r="B9005" s="12" t="n">
        <v>40787</v>
      </c>
      <c r="C9005" t="n">
        <v>17220</v>
      </c>
      <c r="D9005" t="n">
        <v>12</v>
      </c>
      <c r="E9005" t="n">
        <v>135</v>
      </c>
      <c r="F9005" s="9" t="n">
        <v>111.03</v>
      </c>
    </row>
    <row r="9006">
      <c r="A9006" t="n">
        <v>565192</v>
      </c>
      <c r="B9006" s="12" t="n">
        <v>40787</v>
      </c>
      <c r="C9006" t="n">
        <v>17220</v>
      </c>
      <c r="D9006" t="n">
        <v>1</v>
      </c>
      <c r="E9006" t="n">
        <v>7</v>
      </c>
      <c r="F9006" s="9" t="n">
        <v>11.55</v>
      </c>
    </row>
    <row r="9007">
      <c r="A9007" t="n">
        <v>565197</v>
      </c>
      <c r="B9007" s="12" t="n">
        <v>40787</v>
      </c>
      <c r="C9007" t="n">
        <v>13376</v>
      </c>
      <c r="D9007" t="n">
        <v>13</v>
      </c>
      <c r="E9007" t="n">
        <v>136</v>
      </c>
      <c r="F9007" s="9" t="n">
        <v>199.76</v>
      </c>
    </row>
    <row r="9008">
      <c r="A9008" t="n">
        <v>565198</v>
      </c>
      <c r="B9008" s="12" t="n">
        <v>40787</v>
      </c>
      <c r="C9008" t="n">
        <v>16729</v>
      </c>
      <c r="D9008" t="n">
        <v>28</v>
      </c>
      <c r="E9008" t="n">
        <v>300</v>
      </c>
      <c r="F9008" s="9" t="n">
        <v>346.98</v>
      </c>
    </row>
    <row r="9009">
      <c r="A9009" t="n">
        <v>565199</v>
      </c>
      <c r="B9009" s="12" t="n">
        <v>40787</v>
      </c>
      <c r="C9009" t="n">
        <v>18171</v>
      </c>
      <c r="D9009" t="n">
        <v>8</v>
      </c>
      <c r="E9009" t="n">
        <v>111</v>
      </c>
      <c r="F9009" s="9" t="n">
        <v>309.89</v>
      </c>
    </row>
    <row r="9010">
      <c r="A9010" t="n">
        <v>565200</v>
      </c>
      <c r="B9010" s="12" t="n">
        <v>40787</v>
      </c>
      <c r="C9010" t="n">
        <v>17576</v>
      </c>
      <c r="D9010" t="n">
        <v>16</v>
      </c>
      <c r="E9010" t="n">
        <v>98</v>
      </c>
      <c r="F9010" s="9" t="n">
        <v>125.55</v>
      </c>
    </row>
    <row r="9011">
      <c r="A9011" t="n">
        <v>565201</v>
      </c>
      <c r="B9011" s="12" t="n">
        <v>40787</v>
      </c>
      <c r="C9011" t="n">
        <v>14907</v>
      </c>
      <c r="D9011" t="n">
        <v>39</v>
      </c>
      <c r="E9011" t="n">
        <v>374</v>
      </c>
      <c r="F9011" s="9" t="n">
        <v>676.36</v>
      </c>
    </row>
    <row r="9012">
      <c r="A9012" t="n">
        <v>565202</v>
      </c>
      <c r="B9012" s="12" t="n">
        <v>40787</v>
      </c>
      <c r="C9012" t="n">
        <v>14482</v>
      </c>
      <c r="D9012" t="n">
        <v>6</v>
      </c>
      <c r="E9012" t="n">
        <v>123</v>
      </c>
      <c r="F9012" s="9" t="n">
        <v>227.85</v>
      </c>
    </row>
    <row r="9013">
      <c r="A9013" t="n">
        <v>565204</v>
      </c>
      <c r="B9013" s="12" t="n">
        <v>40787</v>
      </c>
      <c r="C9013" t="n">
        <v>15829</v>
      </c>
      <c r="D9013" t="n">
        <v>25</v>
      </c>
      <c r="E9013" t="n">
        <v>576</v>
      </c>
      <c r="F9013" s="9" t="n">
        <v>310.7</v>
      </c>
    </row>
    <row r="9014">
      <c r="A9014" t="n">
        <v>565205</v>
      </c>
      <c r="B9014" s="12" t="n">
        <v>40787</v>
      </c>
      <c r="C9014" t="n">
        <v>14735</v>
      </c>
      <c r="D9014" t="n">
        <v>2</v>
      </c>
      <c r="E9014" t="n">
        <v>44</v>
      </c>
      <c r="F9014" s="9" t="n">
        <v>99.40000000000001</v>
      </c>
    </row>
    <row r="9015">
      <c r="A9015" t="n">
        <v>565206</v>
      </c>
      <c r="B9015" s="12" t="n">
        <v>40787</v>
      </c>
      <c r="C9015" t="n">
        <v>12971</v>
      </c>
      <c r="D9015" t="n">
        <v>2</v>
      </c>
      <c r="E9015" t="n">
        <v>102</v>
      </c>
      <c r="F9015" s="9" t="n">
        <v>117.06</v>
      </c>
    </row>
    <row r="9016">
      <c r="A9016" t="n">
        <v>565207</v>
      </c>
      <c r="B9016" s="12" t="n">
        <v>40787</v>
      </c>
      <c r="C9016" t="n">
        <v>16764</v>
      </c>
      <c r="D9016" t="n">
        <v>51</v>
      </c>
      <c r="E9016" t="n">
        <v>111</v>
      </c>
      <c r="F9016" s="9" t="n">
        <v>260.49</v>
      </c>
    </row>
    <row r="9017">
      <c r="A9017" t="n">
        <v>565208</v>
      </c>
      <c r="B9017" s="12" t="n">
        <v>40787</v>
      </c>
      <c r="C9017" t="n">
        <v>18172</v>
      </c>
      <c r="D9017" t="n">
        <v>11</v>
      </c>
      <c r="E9017" t="n">
        <v>100</v>
      </c>
      <c r="F9017" s="9" t="n">
        <v>305.96</v>
      </c>
    </row>
    <row r="9018">
      <c r="A9018" t="n">
        <v>565209</v>
      </c>
      <c r="B9018" s="12" t="n">
        <v>40787</v>
      </c>
      <c r="C9018" t="n">
        <v>15910</v>
      </c>
      <c r="D9018" t="n">
        <v>30</v>
      </c>
      <c r="E9018" t="n">
        <v>79</v>
      </c>
      <c r="F9018" s="9" t="n">
        <v>112.75</v>
      </c>
    </row>
    <row r="9019">
      <c r="A9019" t="n">
        <v>565210</v>
      </c>
      <c r="B9019" s="12" t="n">
        <v>40787</v>
      </c>
      <c r="C9019" t="n">
        <v>17750</v>
      </c>
      <c r="D9019" t="n">
        <v>18</v>
      </c>
      <c r="E9019" t="n">
        <v>437</v>
      </c>
      <c r="F9019" s="9" t="n">
        <v>183.95</v>
      </c>
    </row>
    <row r="9020">
      <c r="A9020" t="n">
        <v>565211</v>
      </c>
      <c r="B9020" s="12" t="n">
        <v>40787</v>
      </c>
      <c r="C9020" t="n">
        <v>16638</v>
      </c>
      <c r="D9020" t="n">
        <v>8</v>
      </c>
      <c r="E9020" t="n">
        <v>189</v>
      </c>
      <c r="F9020" s="9" t="n">
        <v>121.23</v>
      </c>
    </row>
    <row r="9021">
      <c r="A9021" t="n">
        <v>565212</v>
      </c>
      <c r="B9021" s="12" t="n">
        <v>40787</v>
      </c>
      <c r="C9021" t="n">
        <v>12828</v>
      </c>
      <c r="D9021" t="n">
        <v>4</v>
      </c>
      <c r="E9021" t="n">
        <v>25</v>
      </c>
      <c r="F9021" s="9" t="n">
        <v>77.31</v>
      </c>
    </row>
    <row r="9022">
      <c r="A9022" t="n">
        <v>565216</v>
      </c>
      <c r="B9022" s="12" t="n">
        <v>40787</v>
      </c>
      <c r="C9022" t="n">
        <v>12971</v>
      </c>
      <c r="D9022" t="n">
        <v>2</v>
      </c>
      <c r="E9022" t="n">
        <v>28</v>
      </c>
      <c r="F9022" s="9" t="n">
        <v>114.6</v>
      </c>
    </row>
    <row r="9023">
      <c r="A9023" t="n">
        <v>565217</v>
      </c>
      <c r="B9023" s="12" t="n">
        <v>40787</v>
      </c>
      <c r="C9023" t="n">
        <v>13099</v>
      </c>
      <c r="D9023" t="n">
        <v>1</v>
      </c>
      <c r="E9023" t="n">
        <v>288</v>
      </c>
      <c r="F9023" s="9" t="n">
        <v>207.36</v>
      </c>
    </row>
    <row r="9024">
      <c r="A9024" t="n">
        <v>565219</v>
      </c>
      <c r="B9024" s="12" t="n">
        <v>40787</v>
      </c>
      <c r="C9024" t="n">
        <v>14420</v>
      </c>
      <c r="D9024" t="n">
        <v>29</v>
      </c>
      <c r="E9024" t="n">
        <v>334</v>
      </c>
      <c r="F9024" s="9" t="n">
        <v>387.52</v>
      </c>
    </row>
    <row r="9025">
      <c r="A9025" t="n">
        <v>565220</v>
      </c>
      <c r="B9025" s="12" t="n">
        <v>40787</v>
      </c>
      <c r="C9025" t="n">
        <v>13437</v>
      </c>
      <c r="D9025" t="n">
        <v>8</v>
      </c>
      <c r="E9025" t="n">
        <v>49</v>
      </c>
      <c r="F9025" s="9" t="n">
        <v>149.35</v>
      </c>
    </row>
    <row r="9026">
      <c r="A9026" t="n">
        <v>565221</v>
      </c>
      <c r="B9026" s="12" t="n">
        <v>40787</v>
      </c>
      <c r="C9026" t="n">
        <v>16525</v>
      </c>
      <c r="D9026" t="n">
        <v>7</v>
      </c>
      <c r="E9026" t="n">
        <v>236</v>
      </c>
      <c r="F9026" s="9" t="n">
        <v>373.8</v>
      </c>
    </row>
    <row r="9027">
      <c r="A9027" t="n">
        <v>565222</v>
      </c>
      <c r="B9027" s="12" t="n">
        <v>40787</v>
      </c>
      <c r="C9027" t="n">
        <v>13629</v>
      </c>
      <c r="D9027" t="n">
        <v>5</v>
      </c>
      <c r="E9027" t="n">
        <v>450</v>
      </c>
      <c r="F9027" s="9" t="n">
        <v>821</v>
      </c>
    </row>
    <row r="9028">
      <c r="A9028" t="n">
        <v>565223</v>
      </c>
      <c r="B9028" s="12" t="n">
        <v>40787</v>
      </c>
      <c r="C9028" t="n">
        <v>15410</v>
      </c>
      <c r="D9028" t="n">
        <v>15</v>
      </c>
      <c r="E9028" t="n">
        <v>112</v>
      </c>
      <c r="F9028" s="9" t="n">
        <v>386.74</v>
      </c>
    </row>
    <row r="9029">
      <c r="A9029" t="n">
        <v>565224</v>
      </c>
      <c r="B9029" s="12" t="n">
        <v>40787</v>
      </c>
      <c r="C9029" t="n">
        <v>14713</v>
      </c>
      <c r="D9029" t="n">
        <v>30</v>
      </c>
      <c r="E9029" t="n">
        <v>111</v>
      </c>
      <c r="F9029" s="9" t="n">
        <v>207.73</v>
      </c>
    </row>
    <row r="9030">
      <c r="A9030" t="n">
        <v>565225</v>
      </c>
      <c r="B9030" s="12" t="n">
        <v>40787</v>
      </c>
      <c r="C9030" t="n">
        <v>16808</v>
      </c>
      <c r="D9030" t="n">
        <v>4</v>
      </c>
      <c r="E9030" t="n">
        <v>80</v>
      </c>
      <c r="F9030" s="9" t="n">
        <v>121.92</v>
      </c>
    </row>
    <row r="9031">
      <c r="A9031" t="n">
        <v>565226</v>
      </c>
      <c r="B9031" s="12" t="n">
        <v>40788</v>
      </c>
      <c r="C9031" t="n">
        <v>16992</v>
      </c>
      <c r="D9031" t="n">
        <v>19</v>
      </c>
      <c r="E9031" t="n">
        <v>274</v>
      </c>
      <c r="F9031" s="9" t="n">
        <v>301.2</v>
      </c>
    </row>
    <row r="9032">
      <c r="A9032" t="n">
        <v>565228</v>
      </c>
      <c r="B9032" s="12" t="n">
        <v>40788</v>
      </c>
      <c r="C9032" t="n">
        <v>16333</v>
      </c>
      <c r="D9032" t="n">
        <v>2</v>
      </c>
      <c r="E9032" t="n">
        <v>1128</v>
      </c>
      <c r="F9032" s="9" t="n">
        <v>1250.4</v>
      </c>
    </row>
    <row r="9033">
      <c r="A9033" t="n">
        <v>565230</v>
      </c>
      <c r="B9033" s="12" t="n">
        <v>40788</v>
      </c>
      <c r="C9033" t="n">
        <v>16705</v>
      </c>
      <c r="D9033" t="n">
        <v>31</v>
      </c>
      <c r="E9033" t="n">
        <v>437</v>
      </c>
      <c r="F9033" s="9" t="n">
        <v>1585.92</v>
      </c>
    </row>
    <row r="9034">
      <c r="A9034" t="n">
        <v>565235</v>
      </c>
      <c r="B9034" s="12" t="n">
        <v>40788</v>
      </c>
      <c r="C9034" t="n">
        <v>13418</v>
      </c>
      <c r="D9034" t="n">
        <v>29</v>
      </c>
      <c r="E9034" t="n">
        <v>484</v>
      </c>
      <c r="F9034" s="9" t="n">
        <v>402</v>
      </c>
    </row>
    <row r="9035">
      <c r="A9035" t="n">
        <v>565236</v>
      </c>
      <c r="B9035" s="12" t="n">
        <v>40788</v>
      </c>
      <c r="C9035" t="n">
        <v>14276</v>
      </c>
      <c r="D9035" t="n">
        <v>21</v>
      </c>
      <c r="E9035" t="n">
        <v>232</v>
      </c>
      <c r="F9035" s="9" t="n">
        <v>399.34</v>
      </c>
    </row>
    <row r="9036">
      <c r="A9036" t="n">
        <v>565238</v>
      </c>
      <c r="B9036" s="12" t="n">
        <v>40788</v>
      </c>
      <c r="C9036" t="n">
        <v>16945</v>
      </c>
      <c r="D9036" t="n">
        <v>15</v>
      </c>
      <c r="E9036" t="n">
        <v>134</v>
      </c>
      <c r="F9036" s="9" t="n">
        <v>301.85</v>
      </c>
    </row>
    <row r="9037">
      <c r="A9037" t="n">
        <v>565240</v>
      </c>
      <c r="B9037" s="12" t="n">
        <v>40788</v>
      </c>
      <c r="C9037" t="n">
        <v>17949</v>
      </c>
      <c r="D9037" t="n">
        <v>2</v>
      </c>
      <c r="E9037" t="n">
        <v>372</v>
      </c>
      <c r="F9037" s="9" t="n">
        <v>1047.12</v>
      </c>
    </row>
    <row r="9038">
      <c r="A9038" t="n">
        <v>565241</v>
      </c>
      <c r="B9038" s="12" t="n">
        <v>40788</v>
      </c>
      <c r="C9038" t="n">
        <v>17949</v>
      </c>
      <c r="D9038" t="n">
        <v>2</v>
      </c>
      <c r="E9038" t="n">
        <v>904</v>
      </c>
      <c r="F9038" s="9" t="n">
        <v>822.24</v>
      </c>
    </row>
    <row r="9039">
      <c r="A9039" t="n">
        <v>565242</v>
      </c>
      <c r="B9039" s="12" t="n">
        <v>40788</v>
      </c>
      <c r="C9039" t="n">
        <v>14436</v>
      </c>
      <c r="D9039" t="n">
        <v>9</v>
      </c>
      <c r="E9039" t="n">
        <v>129</v>
      </c>
      <c r="F9039" s="9" t="n">
        <v>89.06</v>
      </c>
    </row>
    <row r="9040">
      <c r="A9040" t="n">
        <v>565243</v>
      </c>
      <c r="B9040" s="12" t="n">
        <v>40788</v>
      </c>
      <c r="C9040" t="n">
        <v>16735</v>
      </c>
      <c r="D9040" t="n">
        <v>34</v>
      </c>
      <c r="E9040" t="n">
        <v>621</v>
      </c>
      <c r="F9040" s="9" t="n">
        <v>770.9299999999999</v>
      </c>
    </row>
    <row r="9041">
      <c r="A9041" t="n">
        <v>565244</v>
      </c>
      <c r="B9041" s="12" t="n">
        <v>40788</v>
      </c>
      <c r="C9041" t="n">
        <v>16735</v>
      </c>
      <c r="D9041" t="n">
        <v>6</v>
      </c>
      <c r="E9041" t="n">
        <v>57</v>
      </c>
      <c r="F9041" s="9" t="n">
        <v>125.45</v>
      </c>
    </row>
    <row r="9042">
      <c r="A9042" t="n">
        <v>565245</v>
      </c>
      <c r="B9042" s="12" t="n">
        <v>40788</v>
      </c>
      <c r="C9042" t="n">
        <v>16678</v>
      </c>
      <c r="D9042" t="n">
        <v>10</v>
      </c>
      <c r="E9042" t="n">
        <v>268</v>
      </c>
      <c r="F9042" s="9" t="n">
        <v>306.96</v>
      </c>
    </row>
    <row r="9043">
      <c r="A9043" t="n">
        <v>565247</v>
      </c>
      <c r="B9043" s="12" t="n">
        <v>40788</v>
      </c>
      <c r="C9043" t="n">
        <v>15864</v>
      </c>
      <c r="D9043" t="n">
        <v>5</v>
      </c>
      <c r="E9043" t="n">
        <v>352</v>
      </c>
      <c r="F9043" s="9" t="n">
        <v>543.6</v>
      </c>
    </row>
    <row r="9044">
      <c r="A9044" t="n">
        <v>565248</v>
      </c>
      <c r="B9044" s="12" t="n">
        <v>40788</v>
      </c>
      <c r="C9044" t="n">
        <v>15860</v>
      </c>
      <c r="D9044" t="n">
        <v>32</v>
      </c>
      <c r="E9044" t="n">
        <v>72</v>
      </c>
      <c r="F9044" s="9" t="n">
        <v>112.86</v>
      </c>
    </row>
    <row r="9045">
      <c r="A9045" t="n">
        <v>565249</v>
      </c>
      <c r="B9045" s="12" t="n">
        <v>40788</v>
      </c>
      <c r="C9045" t="n">
        <v>18027</v>
      </c>
      <c r="D9045" t="n">
        <v>21</v>
      </c>
      <c r="E9045" t="n">
        <v>78</v>
      </c>
      <c r="F9045" s="9" t="n">
        <v>115.31</v>
      </c>
    </row>
    <row r="9046">
      <c r="A9046" t="n">
        <v>565250</v>
      </c>
      <c r="B9046" s="12" t="n">
        <v>40788</v>
      </c>
      <c r="C9046" t="n">
        <v>13643</v>
      </c>
      <c r="D9046" t="n">
        <v>8</v>
      </c>
      <c r="E9046" t="n">
        <v>66</v>
      </c>
      <c r="F9046" s="9" t="n">
        <v>171.5</v>
      </c>
    </row>
    <row r="9047">
      <c r="A9047" t="n">
        <v>565251</v>
      </c>
      <c r="B9047" s="12" t="n">
        <v>40788</v>
      </c>
      <c r="C9047" t="n">
        <v>12748</v>
      </c>
      <c r="D9047" t="n">
        <v>5</v>
      </c>
      <c r="E9047" t="n">
        <v>27</v>
      </c>
      <c r="F9047" s="9" t="n">
        <v>11.31</v>
      </c>
    </row>
    <row r="9048">
      <c r="A9048" t="n">
        <v>565285</v>
      </c>
      <c r="B9048" s="12" t="n">
        <v>40788</v>
      </c>
      <c r="C9048" t="n">
        <v>16013</v>
      </c>
      <c r="D9048" t="n">
        <v>4</v>
      </c>
      <c r="E9048" t="n">
        <v>628</v>
      </c>
      <c r="F9048" s="9" t="n">
        <v>1821.6</v>
      </c>
    </row>
    <row r="9049">
      <c r="A9049" t="n">
        <v>565291</v>
      </c>
      <c r="B9049" s="12" t="n">
        <v>40788</v>
      </c>
      <c r="C9049" t="n">
        <v>18102</v>
      </c>
      <c r="D9049" t="n">
        <v>5</v>
      </c>
      <c r="E9049" t="n">
        <v>1680</v>
      </c>
      <c r="F9049" s="9" t="n">
        <v>4913.52</v>
      </c>
    </row>
    <row r="9050">
      <c r="A9050" t="n">
        <v>565292</v>
      </c>
      <c r="B9050" s="12" t="n">
        <v>40788</v>
      </c>
      <c r="C9050" t="n">
        <v>16102</v>
      </c>
      <c r="D9050" t="n">
        <v>18</v>
      </c>
      <c r="E9050" t="n">
        <v>312</v>
      </c>
      <c r="F9050" s="9" t="n">
        <v>553.08</v>
      </c>
    </row>
    <row r="9051">
      <c r="A9051" t="n">
        <v>565293</v>
      </c>
      <c r="B9051" s="12" t="n">
        <v>40788</v>
      </c>
      <c r="C9051" t="n">
        <v>17857</v>
      </c>
      <c r="D9051" t="n">
        <v>2</v>
      </c>
      <c r="E9051" t="n">
        <v>288</v>
      </c>
      <c r="F9051" s="9" t="n">
        <v>561.6</v>
      </c>
    </row>
    <row r="9052">
      <c r="A9052" t="n">
        <v>565309</v>
      </c>
      <c r="B9052" s="12" t="n">
        <v>40788</v>
      </c>
      <c r="C9052" t="n">
        <v>15311</v>
      </c>
      <c r="D9052" t="n">
        <v>5</v>
      </c>
      <c r="E9052" t="n">
        <v>164</v>
      </c>
      <c r="F9052" s="9" t="n">
        <v>300.2</v>
      </c>
    </row>
    <row r="9053">
      <c r="A9053" t="n">
        <v>565311</v>
      </c>
      <c r="B9053" s="12" t="n">
        <v>40788</v>
      </c>
      <c r="C9053" t="n">
        <v>16210</v>
      </c>
      <c r="D9053" t="n">
        <v>2</v>
      </c>
      <c r="E9053" t="n">
        <v>120</v>
      </c>
      <c r="F9053" s="9" t="n">
        <v>344.88</v>
      </c>
    </row>
    <row r="9054">
      <c r="A9054" t="n">
        <v>565312</v>
      </c>
      <c r="B9054" s="12" t="n">
        <v>40788</v>
      </c>
      <c r="C9054" t="n">
        <v>14527</v>
      </c>
      <c r="D9054" t="n">
        <v>20</v>
      </c>
      <c r="E9054" t="n">
        <v>69</v>
      </c>
      <c r="F9054" s="9" t="n">
        <v>145.02</v>
      </c>
    </row>
    <row r="9055">
      <c r="A9055" t="n">
        <v>565315</v>
      </c>
      <c r="B9055" s="12" t="n">
        <v>40788</v>
      </c>
      <c r="C9055" t="n">
        <v>14019</v>
      </c>
      <c r="D9055" t="n">
        <v>17</v>
      </c>
      <c r="E9055" t="n">
        <v>320</v>
      </c>
      <c r="F9055" s="9" t="n">
        <v>416.24</v>
      </c>
    </row>
    <row r="9056">
      <c r="A9056" t="n">
        <v>565316</v>
      </c>
      <c r="B9056" s="12" t="n">
        <v>40788</v>
      </c>
      <c r="C9056" t="n">
        <v>15628</v>
      </c>
      <c r="D9056" t="n">
        <v>16</v>
      </c>
      <c r="E9056" t="n">
        <v>197</v>
      </c>
      <c r="F9056" s="9" t="n">
        <v>311.85</v>
      </c>
    </row>
    <row r="9057">
      <c r="A9057" t="n">
        <v>565317</v>
      </c>
      <c r="B9057" s="12" t="n">
        <v>40788</v>
      </c>
      <c r="C9057" t="n">
        <v>12921</v>
      </c>
      <c r="D9057" t="n">
        <v>14</v>
      </c>
      <c r="E9057" t="n">
        <v>288</v>
      </c>
      <c r="F9057" s="9" t="n">
        <v>598.38</v>
      </c>
    </row>
    <row r="9058">
      <c r="A9058" t="n">
        <v>565318</v>
      </c>
      <c r="B9058" s="12" t="n">
        <v>40788</v>
      </c>
      <c r="C9058" t="n">
        <v>12921</v>
      </c>
      <c r="D9058" t="n">
        <v>23</v>
      </c>
      <c r="E9058" t="n">
        <v>322</v>
      </c>
      <c r="F9058" s="9" t="n">
        <v>560.54</v>
      </c>
    </row>
    <row r="9059">
      <c r="A9059" t="n">
        <v>565320</v>
      </c>
      <c r="B9059" s="12" t="n">
        <v>40788</v>
      </c>
      <c r="C9059" t="n">
        <v>16745</v>
      </c>
      <c r="D9059" t="n">
        <v>18</v>
      </c>
      <c r="E9059" t="n">
        <v>569</v>
      </c>
      <c r="F9059" s="9" t="n">
        <v>461.77</v>
      </c>
    </row>
    <row r="9060">
      <c r="A9060" t="n">
        <v>565324</v>
      </c>
      <c r="B9060" s="12" t="n">
        <v>40788</v>
      </c>
      <c r="C9060" t="n">
        <v>13232</v>
      </c>
      <c r="D9060" t="n">
        <v>34</v>
      </c>
      <c r="E9060" t="n">
        <v>102</v>
      </c>
      <c r="F9060" s="9" t="n">
        <v>157.6</v>
      </c>
    </row>
    <row r="9061">
      <c r="A9061" t="n">
        <v>565325</v>
      </c>
      <c r="B9061" s="12" t="n">
        <v>40788</v>
      </c>
      <c r="C9061" t="n">
        <v>16086</v>
      </c>
      <c r="D9061" t="n">
        <v>8</v>
      </c>
      <c r="E9061" t="n">
        <v>140</v>
      </c>
      <c r="F9061" s="9" t="n">
        <v>312.64</v>
      </c>
    </row>
    <row r="9062">
      <c r="A9062" t="n">
        <v>565326</v>
      </c>
      <c r="B9062" s="12" t="n">
        <v>40788</v>
      </c>
      <c r="C9062" t="n">
        <v>16706</v>
      </c>
      <c r="D9062" t="n">
        <v>34</v>
      </c>
      <c r="E9062" t="n">
        <v>55</v>
      </c>
      <c r="F9062" s="9" t="n">
        <v>120.02</v>
      </c>
    </row>
    <row r="9063">
      <c r="A9063" t="n">
        <v>565327</v>
      </c>
      <c r="B9063" s="12" t="n">
        <v>40788</v>
      </c>
      <c r="C9063" t="n">
        <v>12832</v>
      </c>
      <c r="D9063" t="n">
        <v>18</v>
      </c>
      <c r="E9063" t="n">
        <v>132</v>
      </c>
      <c r="F9063" s="9" t="n">
        <v>267.8</v>
      </c>
    </row>
    <row r="9064">
      <c r="A9064" t="n">
        <v>565328</v>
      </c>
      <c r="B9064" s="12" t="n">
        <v>40788</v>
      </c>
      <c r="C9064" t="n">
        <v>14004</v>
      </c>
      <c r="D9064" t="n">
        <v>8</v>
      </c>
      <c r="E9064" t="n">
        <v>44</v>
      </c>
      <c r="F9064" s="9" t="n">
        <v>241</v>
      </c>
    </row>
    <row r="9065">
      <c r="A9065" t="n">
        <v>565329</v>
      </c>
      <c r="B9065" s="12" t="n">
        <v>40788</v>
      </c>
      <c r="C9065" t="n">
        <v>14606</v>
      </c>
      <c r="D9065" t="n">
        <v>39</v>
      </c>
      <c r="E9065" t="n">
        <v>58</v>
      </c>
      <c r="F9065" s="9" t="n">
        <v>107.36</v>
      </c>
    </row>
    <row r="9066">
      <c r="A9066" t="n">
        <v>565330</v>
      </c>
      <c r="B9066" s="12" t="n">
        <v>40788</v>
      </c>
      <c r="C9066" t="n">
        <v>16989</v>
      </c>
      <c r="D9066" t="n">
        <v>1</v>
      </c>
      <c r="E9066" t="n">
        <v>20</v>
      </c>
      <c r="F9066" s="9" t="n">
        <v>33</v>
      </c>
    </row>
    <row r="9067">
      <c r="A9067" t="n">
        <v>565331</v>
      </c>
      <c r="B9067" s="12" t="n">
        <v>40788</v>
      </c>
      <c r="C9067" t="n">
        <v>16674</v>
      </c>
      <c r="D9067" t="n">
        <v>33</v>
      </c>
      <c r="E9067" t="n">
        <v>61</v>
      </c>
      <c r="F9067" s="9" t="n">
        <v>115.1</v>
      </c>
    </row>
    <row r="9068">
      <c r="A9068" t="n">
        <v>565332</v>
      </c>
      <c r="B9068" s="12" t="n">
        <v>40788</v>
      </c>
      <c r="C9068" t="n">
        <v>13695</v>
      </c>
      <c r="D9068" t="n">
        <v>14</v>
      </c>
      <c r="E9068" t="n">
        <v>260</v>
      </c>
      <c r="F9068" s="9" t="n">
        <v>381.54</v>
      </c>
    </row>
    <row r="9069">
      <c r="A9069" t="n">
        <v>565338</v>
      </c>
      <c r="B9069" s="12" t="n">
        <v>40788</v>
      </c>
      <c r="C9069" t="n">
        <v>14948</v>
      </c>
      <c r="D9069" t="n">
        <v>6</v>
      </c>
      <c r="E9069" t="n">
        <v>92</v>
      </c>
      <c r="F9069" s="9" t="n">
        <v>82.36</v>
      </c>
    </row>
    <row r="9070">
      <c r="A9070" t="n">
        <v>565350</v>
      </c>
      <c r="B9070" s="12" t="n">
        <v>40788</v>
      </c>
      <c r="C9070" t="n">
        <v>14178</v>
      </c>
      <c r="D9070" t="n">
        <v>18</v>
      </c>
      <c r="E9070" t="n">
        <v>114</v>
      </c>
      <c r="F9070" s="9" t="n">
        <v>180.47</v>
      </c>
    </row>
    <row r="9071">
      <c r="A9071" t="n">
        <v>565366</v>
      </c>
      <c r="B9071" s="12" t="n">
        <v>40788</v>
      </c>
      <c r="C9071" t="n">
        <v>17091</v>
      </c>
      <c r="D9071" t="n">
        <v>37</v>
      </c>
      <c r="E9071" t="n">
        <v>265</v>
      </c>
      <c r="F9071" s="9" t="n">
        <v>690.15</v>
      </c>
    </row>
    <row r="9072">
      <c r="A9072" t="n">
        <v>565367</v>
      </c>
      <c r="B9072" s="12" t="n">
        <v>40788</v>
      </c>
      <c r="C9072" t="n">
        <v>17091</v>
      </c>
      <c r="D9072" t="n">
        <v>1</v>
      </c>
      <c r="E9072" t="n">
        <v>12</v>
      </c>
      <c r="F9072" s="9" t="n">
        <v>7.44</v>
      </c>
    </row>
    <row r="9073">
      <c r="A9073" t="n">
        <v>565372</v>
      </c>
      <c r="B9073" s="12" t="n">
        <v>40788</v>
      </c>
      <c r="C9073" t="n">
        <v>17090</v>
      </c>
      <c r="D9073" t="n">
        <v>1</v>
      </c>
      <c r="E9073" t="n">
        <v>48</v>
      </c>
      <c r="F9073" s="9" t="n">
        <v>162.72</v>
      </c>
    </row>
    <row r="9074">
      <c r="A9074" t="n">
        <v>565380</v>
      </c>
      <c r="B9074" s="12" t="n">
        <v>40788</v>
      </c>
      <c r="C9074" t="n">
        <v>14463</v>
      </c>
      <c r="D9074" t="n">
        <v>2</v>
      </c>
      <c r="E9074" t="n">
        <v>52</v>
      </c>
      <c r="F9074" s="9" t="n">
        <v>220.2</v>
      </c>
    </row>
    <row r="9075">
      <c r="A9075" t="n">
        <v>565381</v>
      </c>
      <c r="B9075" s="12" t="n">
        <v>40788</v>
      </c>
      <c r="C9075" t="n">
        <v>16173</v>
      </c>
      <c r="D9075" t="n">
        <v>25</v>
      </c>
      <c r="E9075" t="n">
        <v>137</v>
      </c>
      <c r="F9075" s="9" t="n">
        <v>429.38</v>
      </c>
    </row>
    <row r="9076">
      <c r="A9076" t="n">
        <v>565383</v>
      </c>
      <c r="B9076" s="12" t="n">
        <v>40788</v>
      </c>
      <c r="C9076" t="n">
        <v>14096</v>
      </c>
      <c r="D9076" t="n">
        <v>18</v>
      </c>
      <c r="E9076" t="n">
        <v>34</v>
      </c>
      <c r="F9076" s="9" t="n">
        <v>86.76000000000001</v>
      </c>
    </row>
    <row r="9077">
      <c r="A9077" t="n">
        <v>565384</v>
      </c>
      <c r="B9077" s="12" t="n">
        <v>40788</v>
      </c>
      <c r="C9077" t="n">
        <v>13507</v>
      </c>
      <c r="D9077" t="n">
        <v>20</v>
      </c>
      <c r="E9077" t="n">
        <v>172</v>
      </c>
      <c r="F9077" s="9" t="n">
        <v>386.32</v>
      </c>
    </row>
    <row r="9078">
      <c r="A9078" t="n">
        <v>565386</v>
      </c>
      <c r="B9078" s="12" t="n">
        <v>40788</v>
      </c>
      <c r="C9078" t="n">
        <v>17997</v>
      </c>
      <c r="D9078" t="n">
        <v>40</v>
      </c>
      <c r="E9078" t="n">
        <v>189</v>
      </c>
      <c r="F9078" s="9" t="n">
        <v>269.17</v>
      </c>
    </row>
    <row r="9079">
      <c r="A9079" t="n">
        <v>565387</v>
      </c>
      <c r="B9079" s="12" t="n">
        <v>40788</v>
      </c>
      <c r="C9079" t="n">
        <v>14560</v>
      </c>
      <c r="D9079" t="n">
        <v>1</v>
      </c>
      <c r="E9079" t="n">
        <v>120</v>
      </c>
      <c r="F9079" s="9" t="n">
        <v>50.4</v>
      </c>
    </row>
    <row r="9080">
      <c r="A9080" t="n">
        <v>565388</v>
      </c>
      <c r="B9080" s="12" t="n">
        <v>40788</v>
      </c>
      <c r="C9080" t="n">
        <v>14415</v>
      </c>
      <c r="D9080" t="n">
        <v>64</v>
      </c>
      <c r="E9080" t="n">
        <v>202</v>
      </c>
      <c r="F9080" s="9" t="n">
        <v>460.25</v>
      </c>
    </row>
    <row r="9081">
      <c r="A9081" t="n">
        <v>565397</v>
      </c>
      <c r="B9081" s="12" t="n">
        <v>40788</v>
      </c>
      <c r="C9081" t="n">
        <v>14171</v>
      </c>
      <c r="D9081" t="n">
        <v>58</v>
      </c>
      <c r="E9081" t="n">
        <v>167</v>
      </c>
      <c r="F9081" s="9" t="n">
        <v>363.79</v>
      </c>
    </row>
    <row r="9082">
      <c r="A9082" t="n">
        <v>565398</v>
      </c>
      <c r="B9082" s="12" t="n">
        <v>40788</v>
      </c>
      <c r="C9082" t="n">
        <v>15856</v>
      </c>
      <c r="D9082" t="n">
        <v>16</v>
      </c>
      <c r="E9082" t="n">
        <v>451</v>
      </c>
      <c r="F9082" s="9" t="n">
        <v>820.24</v>
      </c>
    </row>
    <row r="9083">
      <c r="A9083" t="n">
        <v>565399</v>
      </c>
      <c r="B9083" s="12" t="n">
        <v>40788</v>
      </c>
      <c r="C9083" t="n">
        <v>12748</v>
      </c>
      <c r="D9083" t="n">
        <v>4</v>
      </c>
      <c r="E9083" t="n">
        <v>8</v>
      </c>
      <c r="F9083" s="9" t="n">
        <v>3.12</v>
      </c>
    </row>
    <row r="9084">
      <c r="A9084" t="n">
        <v>565401</v>
      </c>
      <c r="B9084" s="12" t="n">
        <v>40788</v>
      </c>
      <c r="C9084" t="n">
        <v>16686</v>
      </c>
      <c r="D9084" t="n">
        <v>51</v>
      </c>
      <c r="E9084" t="n">
        <v>158</v>
      </c>
      <c r="F9084" s="9" t="n">
        <v>401.29</v>
      </c>
    </row>
    <row r="9085">
      <c r="A9085" t="n">
        <v>565404</v>
      </c>
      <c r="B9085" s="12" t="n">
        <v>40790</v>
      </c>
      <c r="C9085" t="n">
        <v>13434</v>
      </c>
      <c r="D9085" t="n">
        <v>5</v>
      </c>
      <c r="E9085" t="n">
        <v>60</v>
      </c>
      <c r="F9085" s="9" t="n">
        <v>72.84</v>
      </c>
    </row>
    <row r="9086">
      <c r="A9086" t="n">
        <v>565405</v>
      </c>
      <c r="B9086" s="12" t="n">
        <v>40790</v>
      </c>
      <c r="C9086" t="n">
        <v>14211</v>
      </c>
      <c r="D9086" t="n">
        <v>13</v>
      </c>
      <c r="E9086" t="n">
        <v>96</v>
      </c>
      <c r="F9086" s="9" t="n">
        <v>220.04</v>
      </c>
    </row>
    <row r="9087">
      <c r="A9087" t="n">
        <v>565406</v>
      </c>
      <c r="B9087" s="12" t="n">
        <v>40790</v>
      </c>
      <c r="C9087" t="n">
        <v>13804</v>
      </c>
      <c r="D9087" t="n">
        <v>10</v>
      </c>
      <c r="E9087" t="n">
        <v>132</v>
      </c>
      <c r="F9087" s="9" t="n">
        <v>170.9</v>
      </c>
    </row>
    <row r="9088">
      <c r="A9088" t="n">
        <v>565407</v>
      </c>
      <c r="B9088" s="12" t="n">
        <v>40790</v>
      </c>
      <c r="C9088" t="n">
        <v>16983</v>
      </c>
      <c r="D9088" t="n">
        <v>43</v>
      </c>
      <c r="E9088" t="n">
        <v>197</v>
      </c>
      <c r="F9088" s="9" t="n">
        <v>300.13</v>
      </c>
    </row>
    <row r="9089">
      <c r="A9089" t="n">
        <v>565408</v>
      </c>
      <c r="B9089" s="12" t="n">
        <v>40790</v>
      </c>
      <c r="C9089" t="n">
        <v>16813</v>
      </c>
      <c r="D9089" t="n">
        <v>29</v>
      </c>
      <c r="E9089" t="n">
        <v>71</v>
      </c>
      <c r="F9089" s="9" t="n">
        <v>117.48</v>
      </c>
    </row>
    <row r="9090">
      <c r="A9090" t="n">
        <v>565409</v>
      </c>
      <c r="B9090" s="12" t="n">
        <v>40790</v>
      </c>
      <c r="C9090" t="n">
        <v>16761</v>
      </c>
      <c r="D9090" t="n">
        <v>13</v>
      </c>
      <c r="E9090" t="n">
        <v>341</v>
      </c>
      <c r="F9090" s="9" t="n">
        <v>316.62</v>
      </c>
    </row>
    <row r="9091">
      <c r="A9091" t="n">
        <v>565410</v>
      </c>
      <c r="B9091" s="12" t="n">
        <v>40790</v>
      </c>
      <c r="C9091" t="n">
        <v>14691</v>
      </c>
      <c r="D9091" t="n">
        <v>29</v>
      </c>
      <c r="E9091" t="n">
        <v>302</v>
      </c>
      <c r="F9091" s="9" t="n">
        <v>835.08</v>
      </c>
    </row>
    <row r="9092">
      <c r="A9092" t="n">
        <v>565411</v>
      </c>
      <c r="B9092" s="12" t="n">
        <v>40790</v>
      </c>
      <c r="C9092" t="n">
        <v>13772</v>
      </c>
      <c r="D9092" t="n">
        <v>69</v>
      </c>
      <c r="E9092" t="n">
        <v>222</v>
      </c>
      <c r="F9092" s="9" t="n">
        <v>454.55</v>
      </c>
    </row>
    <row r="9093">
      <c r="A9093" t="n">
        <v>565413</v>
      </c>
      <c r="B9093" s="12" t="n">
        <v>40790</v>
      </c>
      <c r="C9093" t="n">
        <v>18223</v>
      </c>
      <c r="D9093" t="n">
        <v>22</v>
      </c>
      <c r="E9093" t="n">
        <v>233</v>
      </c>
      <c r="F9093" s="9" t="n">
        <v>431.73</v>
      </c>
    </row>
    <row r="9094">
      <c r="A9094" t="n">
        <v>565414</v>
      </c>
      <c r="B9094" s="12" t="n">
        <v>40790</v>
      </c>
      <c r="C9094" t="n">
        <v>15046</v>
      </c>
      <c r="D9094" t="n">
        <v>6</v>
      </c>
      <c r="E9094" t="n">
        <v>85</v>
      </c>
      <c r="F9094" s="9" t="n">
        <v>121.2</v>
      </c>
    </row>
    <row r="9095">
      <c r="A9095" t="n">
        <v>565415</v>
      </c>
      <c r="B9095" s="12" t="n">
        <v>40790</v>
      </c>
      <c r="C9095" t="n">
        <v>14067</v>
      </c>
      <c r="D9095" t="n">
        <v>25</v>
      </c>
      <c r="E9095" t="n">
        <v>216</v>
      </c>
      <c r="F9095" s="9" t="n">
        <v>224.67</v>
      </c>
    </row>
    <row r="9096">
      <c r="A9096" t="n">
        <v>565417</v>
      </c>
      <c r="B9096" s="12" t="n">
        <v>40790</v>
      </c>
      <c r="C9096" t="n">
        <v>15738</v>
      </c>
      <c r="D9096" t="n">
        <v>12</v>
      </c>
      <c r="E9096" t="n">
        <v>180</v>
      </c>
      <c r="F9096" s="9" t="n">
        <v>295.04</v>
      </c>
    </row>
    <row r="9097">
      <c r="A9097" t="n">
        <v>565418</v>
      </c>
      <c r="B9097" s="12" t="n">
        <v>40790</v>
      </c>
      <c r="C9097" t="n">
        <v>13576</v>
      </c>
      <c r="D9097" t="n">
        <v>5</v>
      </c>
      <c r="E9097" t="n">
        <v>93</v>
      </c>
      <c r="F9097" s="9" t="n">
        <v>323.73</v>
      </c>
    </row>
    <row r="9098">
      <c r="A9098" t="n">
        <v>565419</v>
      </c>
      <c r="B9098" s="12" t="n">
        <v>40790</v>
      </c>
      <c r="C9098" t="n">
        <v>13808</v>
      </c>
      <c r="D9098" t="n">
        <v>27</v>
      </c>
      <c r="E9098" t="n">
        <v>216</v>
      </c>
      <c r="F9098" s="9" t="n">
        <v>573.46</v>
      </c>
    </row>
    <row r="9099">
      <c r="A9099" t="n">
        <v>565420</v>
      </c>
      <c r="B9099" s="12" t="n">
        <v>40790</v>
      </c>
      <c r="C9099" t="n">
        <v>16326</v>
      </c>
      <c r="D9099" t="n">
        <v>28</v>
      </c>
      <c r="E9099" t="n">
        <v>83</v>
      </c>
      <c r="F9099" s="9" t="n">
        <v>309.15</v>
      </c>
    </row>
    <row r="9100">
      <c r="A9100" t="n">
        <v>565421</v>
      </c>
      <c r="B9100" s="12" t="n">
        <v>40790</v>
      </c>
      <c r="C9100" t="n">
        <v>16744</v>
      </c>
      <c r="D9100" t="n">
        <v>37</v>
      </c>
      <c r="E9100" t="n">
        <v>95</v>
      </c>
      <c r="F9100" s="9" t="n">
        <v>158.37</v>
      </c>
    </row>
    <row r="9101">
      <c r="A9101" t="n">
        <v>565424</v>
      </c>
      <c r="B9101" s="12" t="n">
        <v>40790</v>
      </c>
      <c r="C9101" t="n">
        <v>15215</v>
      </c>
      <c r="D9101" t="n">
        <v>16</v>
      </c>
      <c r="E9101" t="n">
        <v>92</v>
      </c>
      <c r="F9101" s="9" t="n">
        <v>300.04</v>
      </c>
    </row>
    <row r="9102">
      <c r="A9102" t="n">
        <v>565426</v>
      </c>
      <c r="B9102" s="12" t="n">
        <v>40790</v>
      </c>
      <c r="C9102" t="n">
        <v>12851</v>
      </c>
      <c r="D9102" t="n">
        <v>47</v>
      </c>
      <c r="E9102" t="n">
        <v>106</v>
      </c>
      <c r="F9102" s="9" t="n">
        <v>131.81</v>
      </c>
    </row>
    <row r="9103">
      <c r="A9103" t="n">
        <v>565427</v>
      </c>
      <c r="B9103" s="12" t="n">
        <v>40790</v>
      </c>
      <c r="C9103" t="n">
        <v>17774</v>
      </c>
      <c r="D9103" t="n">
        <v>30</v>
      </c>
      <c r="E9103" t="n">
        <v>81</v>
      </c>
      <c r="F9103" s="9" t="n">
        <v>235.54</v>
      </c>
    </row>
    <row r="9104">
      <c r="A9104" t="n">
        <v>565429</v>
      </c>
      <c r="B9104" s="12" t="n">
        <v>40790</v>
      </c>
      <c r="C9104" t="n">
        <v>16434</v>
      </c>
      <c r="D9104" t="n">
        <v>14</v>
      </c>
      <c r="E9104" t="n">
        <v>57</v>
      </c>
      <c r="F9104" s="9" t="n">
        <v>182.12</v>
      </c>
    </row>
    <row r="9105">
      <c r="A9105" t="n">
        <v>565431</v>
      </c>
      <c r="B9105" s="12" t="n">
        <v>40790</v>
      </c>
      <c r="C9105" t="n">
        <v>14965</v>
      </c>
      <c r="D9105" t="n">
        <v>79</v>
      </c>
      <c r="E9105" t="n">
        <v>351</v>
      </c>
      <c r="F9105" s="9" t="n">
        <v>471.59</v>
      </c>
    </row>
    <row r="9106">
      <c r="A9106" t="n">
        <v>565432</v>
      </c>
      <c r="B9106" s="12" t="n">
        <v>40790</v>
      </c>
      <c r="C9106" t="n">
        <v>16241</v>
      </c>
      <c r="D9106" t="n">
        <v>66</v>
      </c>
      <c r="E9106" t="n">
        <v>105</v>
      </c>
      <c r="F9106" s="9" t="n">
        <v>242.61</v>
      </c>
    </row>
    <row r="9107">
      <c r="A9107" t="n">
        <v>565433</v>
      </c>
      <c r="B9107" s="12" t="n">
        <v>40790</v>
      </c>
      <c r="C9107" t="n">
        <v>14965</v>
      </c>
      <c r="D9107" t="n">
        <v>2</v>
      </c>
      <c r="E9107" t="n">
        <v>12</v>
      </c>
      <c r="F9107" s="9" t="n">
        <v>124.5</v>
      </c>
    </row>
    <row r="9108">
      <c r="A9108" t="n">
        <v>565434</v>
      </c>
      <c r="B9108" s="12" t="n">
        <v>40790</v>
      </c>
      <c r="C9108" t="n">
        <v>12867</v>
      </c>
      <c r="D9108" t="n">
        <v>89</v>
      </c>
      <c r="E9108" t="n">
        <v>772</v>
      </c>
      <c r="F9108" s="9" t="n">
        <v>672.66</v>
      </c>
    </row>
    <row r="9109">
      <c r="A9109" t="n">
        <v>565435</v>
      </c>
      <c r="B9109" s="12" t="n">
        <v>40790</v>
      </c>
      <c r="C9109" t="n">
        <v>16241</v>
      </c>
      <c r="D9109" t="n">
        <v>1</v>
      </c>
      <c r="E9109" t="n">
        <v>8</v>
      </c>
      <c r="F9109" s="9" t="n">
        <v>34</v>
      </c>
    </row>
    <row r="9110">
      <c r="A9110" t="n">
        <v>565436</v>
      </c>
      <c r="B9110" s="12" t="n">
        <v>40790</v>
      </c>
      <c r="C9110" t="n">
        <v>14189</v>
      </c>
      <c r="D9110" t="n">
        <v>20</v>
      </c>
      <c r="E9110" t="n">
        <v>270</v>
      </c>
      <c r="F9110" s="9" t="n">
        <v>360.96</v>
      </c>
    </row>
    <row r="9111">
      <c r="A9111" t="n">
        <v>565437</v>
      </c>
      <c r="B9111" s="12" t="n">
        <v>40790</v>
      </c>
      <c r="C9111" t="n">
        <v>17050</v>
      </c>
      <c r="D9111" t="n">
        <v>30</v>
      </c>
      <c r="E9111" t="n">
        <v>261</v>
      </c>
      <c r="F9111" s="9" t="n">
        <v>568.25</v>
      </c>
    </row>
    <row r="9112">
      <c r="A9112" t="n">
        <v>565438</v>
      </c>
      <c r="B9112" s="12" t="n">
        <v>40790</v>
      </c>
      <c r="C9112" t="n">
        <v>17229</v>
      </c>
      <c r="D9112" t="n">
        <v>15</v>
      </c>
      <c r="E9112" t="n">
        <v>77</v>
      </c>
      <c r="F9112" s="9" t="n">
        <v>161.05</v>
      </c>
    </row>
    <row r="9113">
      <c r="A9113" t="n">
        <v>565439</v>
      </c>
      <c r="B9113" s="12" t="n">
        <v>40790</v>
      </c>
      <c r="C9113" t="n">
        <v>14852</v>
      </c>
      <c r="D9113" t="n">
        <v>29</v>
      </c>
      <c r="E9113" t="n">
        <v>377</v>
      </c>
      <c r="F9113" s="9" t="n">
        <v>554.21</v>
      </c>
    </row>
    <row r="9114">
      <c r="A9114" t="n">
        <v>565441</v>
      </c>
      <c r="B9114" s="12" t="n">
        <v>40790</v>
      </c>
      <c r="C9114" t="n">
        <v>13240</v>
      </c>
      <c r="D9114" t="n">
        <v>15</v>
      </c>
      <c r="E9114" t="n">
        <v>57</v>
      </c>
      <c r="F9114" s="9" t="n">
        <v>110.04</v>
      </c>
    </row>
    <row r="9115">
      <c r="A9115" t="n">
        <v>565444</v>
      </c>
      <c r="B9115" s="12" t="n">
        <v>40790</v>
      </c>
      <c r="C9115" t="n">
        <v>17894</v>
      </c>
      <c r="D9115" t="n">
        <v>16</v>
      </c>
      <c r="E9115" t="n">
        <v>34</v>
      </c>
      <c r="F9115" s="9" t="n">
        <v>128.9</v>
      </c>
    </row>
    <row r="9116">
      <c r="A9116" t="n">
        <v>565445</v>
      </c>
      <c r="B9116" s="12" t="n">
        <v>40790</v>
      </c>
      <c r="C9116" t="n">
        <v>13548</v>
      </c>
      <c r="D9116" t="n">
        <v>62</v>
      </c>
      <c r="E9116" t="n">
        <v>272</v>
      </c>
      <c r="F9116" s="9" t="n">
        <v>397.15</v>
      </c>
    </row>
    <row r="9117">
      <c r="A9117" t="n">
        <v>565446</v>
      </c>
      <c r="B9117" s="12" t="n">
        <v>40790</v>
      </c>
      <c r="C9117" t="n">
        <v>16057</v>
      </c>
      <c r="D9117" t="n">
        <v>18</v>
      </c>
      <c r="E9117" t="n">
        <v>200</v>
      </c>
      <c r="F9117" s="9" t="n">
        <v>400.24</v>
      </c>
    </row>
    <row r="9118">
      <c r="A9118" t="n">
        <v>565447</v>
      </c>
      <c r="B9118" s="12" t="n">
        <v>40790</v>
      </c>
      <c r="C9118" t="n">
        <v>14107</v>
      </c>
      <c r="D9118" t="n">
        <v>25</v>
      </c>
      <c r="E9118" t="n">
        <v>326</v>
      </c>
      <c r="F9118" s="9" t="n">
        <v>625.1</v>
      </c>
    </row>
    <row r="9119">
      <c r="A9119" t="n">
        <v>565448</v>
      </c>
      <c r="B9119" s="12" t="n">
        <v>40790</v>
      </c>
      <c r="C9119" t="n">
        <v>16057</v>
      </c>
      <c r="D9119" t="n">
        <v>3</v>
      </c>
      <c r="E9119" t="n">
        <v>19</v>
      </c>
      <c r="F9119" s="9" t="n">
        <v>49.65</v>
      </c>
    </row>
    <row r="9120">
      <c r="A9120" t="n">
        <v>565449</v>
      </c>
      <c r="B9120" s="12" t="n">
        <v>40790</v>
      </c>
      <c r="C9120" t="n">
        <v>16057</v>
      </c>
      <c r="D9120" t="n">
        <v>2</v>
      </c>
      <c r="E9120" t="n">
        <v>24</v>
      </c>
      <c r="F9120" s="9" t="n">
        <v>34.8</v>
      </c>
    </row>
    <row r="9121">
      <c r="A9121" t="n">
        <v>565450</v>
      </c>
      <c r="B9121" s="12" t="n">
        <v>40790</v>
      </c>
      <c r="C9121" t="n">
        <v>17722</v>
      </c>
      <c r="D9121" t="n">
        <v>21</v>
      </c>
      <c r="E9121" t="n">
        <v>172</v>
      </c>
      <c r="F9121" s="9" t="n">
        <v>323.16</v>
      </c>
    </row>
    <row r="9122">
      <c r="A9122" t="n">
        <v>565451</v>
      </c>
      <c r="B9122" s="12" t="n">
        <v>40790</v>
      </c>
      <c r="C9122" t="n">
        <v>15365</v>
      </c>
      <c r="D9122" t="n">
        <v>35</v>
      </c>
      <c r="E9122" t="n">
        <v>319</v>
      </c>
      <c r="F9122" s="9" t="n">
        <v>752.67</v>
      </c>
    </row>
    <row r="9123">
      <c r="A9123" t="n">
        <v>565452</v>
      </c>
      <c r="B9123" s="12" t="n">
        <v>40790</v>
      </c>
      <c r="C9123" t="n">
        <v>15187</v>
      </c>
      <c r="D9123" t="n">
        <v>9</v>
      </c>
      <c r="E9123" t="n">
        <v>228</v>
      </c>
      <c r="F9123" s="9" t="n">
        <v>316.84</v>
      </c>
    </row>
    <row r="9124">
      <c r="A9124" t="n">
        <v>565453</v>
      </c>
      <c r="B9124" s="12" t="n">
        <v>40790</v>
      </c>
      <c r="C9124" t="n">
        <v>15136</v>
      </c>
      <c r="D9124" t="n">
        <v>29</v>
      </c>
      <c r="E9124" t="n">
        <v>374</v>
      </c>
      <c r="F9124" s="9" t="n">
        <v>582.9</v>
      </c>
    </row>
    <row r="9125">
      <c r="A9125" t="n">
        <v>565454</v>
      </c>
      <c r="B9125" s="12" t="n">
        <v>40790</v>
      </c>
      <c r="C9125" t="n">
        <v>17410</v>
      </c>
      <c r="D9125" t="n">
        <v>7</v>
      </c>
      <c r="E9125" t="n">
        <v>49</v>
      </c>
      <c r="F9125" s="9" t="n">
        <v>117.15</v>
      </c>
    </row>
    <row r="9126">
      <c r="A9126" t="n">
        <v>565456</v>
      </c>
      <c r="B9126" s="12" t="n">
        <v>40790</v>
      </c>
      <c r="C9126" t="n">
        <v>16629</v>
      </c>
      <c r="D9126" t="n">
        <v>46</v>
      </c>
      <c r="E9126" t="n">
        <v>212</v>
      </c>
      <c r="F9126" s="9" t="n">
        <v>227.68</v>
      </c>
    </row>
    <row r="9127">
      <c r="A9127" t="n">
        <v>565457</v>
      </c>
      <c r="B9127" s="12" t="n">
        <v>40791</v>
      </c>
      <c r="C9127" t="n">
        <v>14565</v>
      </c>
      <c r="D9127" t="n">
        <v>17</v>
      </c>
      <c r="E9127" t="n">
        <v>168</v>
      </c>
      <c r="F9127" s="9" t="n">
        <v>488.8</v>
      </c>
    </row>
    <row r="9128">
      <c r="A9128" t="n">
        <v>565458</v>
      </c>
      <c r="B9128" s="12" t="n">
        <v>40791</v>
      </c>
      <c r="C9128" t="n">
        <v>16523</v>
      </c>
      <c r="D9128" t="n">
        <v>14</v>
      </c>
      <c r="E9128" t="n">
        <v>202</v>
      </c>
      <c r="F9128" s="9" t="n">
        <v>477.7</v>
      </c>
    </row>
    <row r="9129">
      <c r="A9129" t="n">
        <v>565459</v>
      </c>
      <c r="B9129" s="12" t="n">
        <v>40791</v>
      </c>
      <c r="C9129" t="n">
        <v>16656</v>
      </c>
      <c r="D9129" t="n">
        <v>6</v>
      </c>
      <c r="E9129" t="n">
        <v>864</v>
      </c>
      <c r="F9129" s="9" t="n">
        <v>859.6799999999999</v>
      </c>
    </row>
    <row r="9130">
      <c r="A9130" t="n">
        <v>565460</v>
      </c>
      <c r="B9130" s="12" t="n">
        <v>40791</v>
      </c>
      <c r="C9130" t="n">
        <v>16843</v>
      </c>
      <c r="D9130" t="n">
        <v>55</v>
      </c>
      <c r="E9130" t="n">
        <v>2300</v>
      </c>
      <c r="F9130" s="9" t="n">
        <v>1414.64</v>
      </c>
    </row>
    <row r="9131">
      <c r="A9131" t="n">
        <v>565461</v>
      </c>
      <c r="B9131" s="12" t="n">
        <v>40791</v>
      </c>
      <c r="C9131" t="n">
        <v>18261</v>
      </c>
      <c r="D9131" t="n">
        <v>15</v>
      </c>
      <c r="E9131" t="n">
        <v>102</v>
      </c>
      <c r="F9131" s="9" t="n">
        <v>224.8</v>
      </c>
    </row>
    <row r="9132">
      <c r="A9132" t="n">
        <v>565462</v>
      </c>
      <c r="B9132" s="12" t="n">
        <v>40791</v>
      </c>
      <c r="C9132" t="n">
        <v>16551</v>
      </c>
      <c r="D9132" t="n">
        <v>10</v>
      </c>
      <c r="E9132" t="n">
        <v>373</v>
      </c>
      <c r="F9132" s="9" t="n">
        <v>304.95</v>
      </c>
    </row>
    <row r="9133">
      <c r="A9133" t="n">
        <v>565463</v>
      </c>
      <c r="B9133" s="12" t="n">
        <v>40791</v>
      </c>
      <c r="C9133" t="n">
        <v>13748</v>
      </c>
      <c r="D9133" t="n">
        <v>13</v>
      </c>
      <c r="E9133" t="n">
        <v>208</v>
      </c>
      <c r="F9133" s="9" t="n">
        <v>335.8</v>
      </c>
    </row>
    <row r="9134">
      <c r="A9134" t="n">
        <v>565464</v>
      </c>
      <c r="B9134" s="12" t="n">
        <v>40791</v>
      </c>
      <c r="C9134" t="n">
        <v>13748</v>
      </c>
      <c r="D9134" t="n">
        <v>2</v>
      </c>
      <c r="E9134" t="n">
        <v>8</v>
      </c>
      <c r="F9134" s="9" t="n">
        <v>31.6</v>
      </c>
    </row>
    <row r="9135">
      <c r="A9135" t="n">
        <v>565465</v>
      </c>
      <c r="B9135" s="12" t="n">
        <v>40791</v>
      </c>
      <c r="C9135" t="n">
        <v>15364</v>
      </c>
      <c r="D9135" t="n">
        <v>26</v>
      </c>
      <c r="E9135" t="n">
        <v>409</v>
      </c>
      <c r="F9135" s="9" t="n">
        <v>581.39</v>
      </c>
    </row>
    <row r="9136">
      <c r="A9136" t="n">
        <v>565467</v>
      </c>
      <c r="B9136" s="12" t="n">
        <v>40791</v>
      </c>
      <c r="C9136" t="n">
        <v>14129</v>
      </c>
      <c r="D9136" t="n">
        <v>15</v>
      </c>
      <c r="E9136" t="n">
        <v>178</v>
      </c>
      <c r="F9136" s="9" t="n">
        <v>315.78</v>
      </c>
    </row>
    <row r="9137">
      <c r="A9137" t="n">
        <v>565468</v>
      </c>
      <c r="B9137" s="12" t="n">
        <v>40791</v>
      </c>
      <c r="C9137" t="n">
        <v>14129</v>
      </c>
      <c r="D9137" t="n">
        <v>3</v>
      </c>
      <c r="E9137" t="n">
        <v>13</v>
      </c>
      <c r="F9137" s="9" t="n">
        <v>51.55</v>
      </c>
    </row>
    <row r="9138">
      <c r="A9138" t="n">
        <v>565469</v>
      </c>
      <c r="B9138" s="12" t="n">
        <v>40791</v>
      </c>
      <c r="C9138" t="n">
        <v>17389</v>
      </c>
      <c r="D9138" t="n">
        <v>1</v>
      </c>
      <c r="E9138" t="n">
        <v>54</v>
      </c>
      <c r="F9138" s="9" t="n">
        <v>591.3</v>
      </c>
    </row>
    <row r="9139">
      <c r="A9139" t="n">
        <v>565471</v>
      </c>
      <c r="B9139" s="12" t="n">
        <v>40791</v>
      </c>
      <c r="C9139" t="n">
        <v>13931</v>
      </c>
      <c r="D9139" t="n">
        <v>38</v>
      </c>
      <c r="E9139" t="n">
        <v>514</v>
      </c>
      <c r="F9139" s="9" t="n">
        <v>859.3200000000001</v>
      </c>
    </row>
    <row r="9140">
      <c r="A9140" t="n">
        <v>565472</v>
      </c>
      <c r="B9140" s="12" t="n">
        <v>40791</v>
      </c>
      <c r="C9140" t="n">
        <v>16255</v>
      </c>
      <c r="D9140" t="n">
        <v>36</v>
      </c>
      <c r="E9140" t="n">
        <v>277</v>
      </c>
      <c r="F9140" s="9" t="n">
        <v>385.04</v>
      </c>
    </row>
    <row r="9141">
      <c r="A9141" t="n">
        <v>565473</v>
      </c>
      <c r="B9141" s="12" t="n">
        <v>40791</v>
      </c>
      <c r="C9141" t="n">
        <v>16717</v>
      </c>
      <c r="D9141" t="n">
        <v>26</v>
      </c>
      <c r="E9141" t="n">
        <v>240</v>
      </c>
      <c r="F9141" s="9" t="n">
        <v>423.5</v>
      </c>
    </row>
    <row r="9142">
      <c r="A9142" t="n">
        <v>565478</v>
      </c>
      <c r="B9142" s="12" t="n">
        <v>40791</v>
      </c>
      <c r="C9142" t="n">
        <v>15005</v>
      </c>
      <c r="D9142" t="n">
        <v>45</v>
      </c>
      <c r="E9142" t="n">
        <v>137</v>
      </c>
      <c r="F9142" s="9" t="n">
        <v>193.32</v>
      </c>
    </row>
    <row r="9143">
      <c r="A9143" t="n">
        <v>565479</v>
      </c>
      <c r="B9143" s="12" t="n">
        <v>40791</v>
      </c>
      <c r="C9143" t="n">
        <v>13999</v>
      </c>
      <c r="D9143" t="n">
        <v>15</v>
      </c>
      <c r="E9143" t="n">
        <v>142</v>
      </c>
      <c r="F9143" s="9" t="n">
        <v>307.03</v>
      </c>
    </row>
    <row r="9144">
      <c r="A9144" t="n">
        <v>565480</v>
      </c>
      <c r="B9144" s="12" t="n">
        <v>40791</v>
      </c>
      <c r="C9144" t="n">
        <v>18273</v>
      </c>
      <c r="D9144" t="n">
        <v>1</v>
      </c>
      <c r="E9144" t="n">
        <v>40</v>
      </c>
      <c r="F9144" s="9" t="n">
        <v>102</v>
      </c>
    </row>
    <row r="9145">
      <c r="A9145" t="n">
        <v>565481</v>
      </c>
      <c r="B9145" s="12" t="n">
        <v>40791</v>
      </c>
      <c r="C9145" t="n">
        <v>16891</v>
      </c>
      <c r="D9145" t="n">
        <v>25</v>
      </c>
      <c r="E9145" t="n">
        <v>32</v>
      </c>
      <c r="F9145" s="9" t="n">
        <v>122.22</v>
      </c>
    </row>
    <row r="9146">
      <c r="A9146" t="n">
        <v>565488</v>
      </c>
      <c r="B9146" s="12" t="n">
        <v>40791</v>
      </c>
      <c r="C9146" t="n">
        <v>15307</v>
      </c>
      <c r="D9146" t="n">
        <v>12</v>
      </c>
      <c r="E9146" t="n">
        <v>37</v>
      </c>
      <c r="F9146" s="9" t="n">
        <v>205.3</v>
      </c>
    </row>
    <row r="9147">
      <c r="A9147" t="n">
        <v>565491</v>
      </c>
      <c r="B9147" s="12" t="n">
        <v>40791</v>
      </c>
      <c r="C9147" t="n">
        <v>13881</v>
      </c>
      <c r="D9147" t="n">
        <v>19</v>
      </c>
      <c r="E9147" t="n">
        <v>1066</v>
      </c>
      <c r="F9147" s="9" t="n">
        <v>2251.94</v>
      </c>
    </row>
    <row r="9148">
      <c r="A9148" t="n">
        <v>565492</v>
      </c>
      <c r="B9148" s="12" t="n">
        <v>40791</v>
      </c>
      <c r="C9148" t="n">
        <v>13881</v>
      </c>
      <c r="D9148" t="n">
        <v>1</v>
      </c>
      <c r="E9148" t="n">
        <v>96</v>
      </c>
      <c r="F9148" s="9" t="n">
        <v>177.6</v>
      </c>
    </row>
    <row r="9149">
      <c r="A9149" t="n">
        <v>565513</v>
      </c>
      <c r="B9149" s="12" t="n">
        <v>40791</v>
      </c>
      <c r="C9149" t="n">
        <v>14401</v>
      </c>
      <c r="D9149" t="n">
        <v>13</v>
      </c>
      <c r="E9149" t="n">
        <v>276</v>
      </c>
      <c r="F9149" s="9" t="n">
        <v>313.08</v>
      </c>
    </row>
    <row r="9150">
      <c r="A9150" t="n">
        <v>565515</v>
      </c>
      <c r="B9150" s="12" t="n">
        <v>40791</v>
      </c>
      <c r="C9150" t="n">
        <v>17491</v>
      </c>
      <c r="D9150" t="n">
        <v>14</v>
      </c>
      <c r="E9150" t="n">
        <v>213</v>
      </c>
      <c r="F9150" s="9" t="n">
        <v>457.8</v>
      </c>
    </row>
    <row r="9151">
      <c r="A9151" t="n">
        <v>565541</v>
      </c>
      <c r="B9151" s="12" t="n">
        <v>40791</v>
      </c>
      <c r="C9151" t="n">
        <v>14159</v>
      </c>
      <c r="D9151" t="n">
        <v>146</v>
      </c>
      <c r="E9151" t="n">
        <v>571</v>
      </c>
      <c r="F9151" s="9" t="n">
        <v>572.39</v>
      </c>
    </row>
    <row r="9152">
      <c r="A9152" t="n">
        <v>565542</v>
      </c>
      <c r="B9152" s="12" t="n">
        <v>40791</v>
      </c>
      <c r="C9152" t="n">
        <v>16820</v>
      </c>
      <c r="D9152" t="n">
        <v>26</v>
      </c>
      <c r="E9152" t="n">
        <v>307</v>
      </c>
      <c r="F9152" s="9" t="n">
        <v>497.61</v>
      </c>
    </row>
    <row r="9153">
      <c r="A9153" t="n">
        <v>565563</v>
      </c>
      <c r="B9153" s="12" t="n">
        <v>40791</v>
      </c>
      <c r="C9153" t="n">
        <v>14177</v>
      </c>
      <c r="D9153" t="n">
        <v>18</v>
      </c>
      <c r="E9153" t="n">
        <v>104</v>
      </c>
      <c r="F9153" s="9" t="n">
        <v>183.83</v>
      </c>
    </row>
    <row r="9154">
      <c r="A9154" t="n">
        <v>565565</v>
      </c>
      <c r="B9154" s="12" t="n">
        <v>40791</v>
      </c>
      <c r="C9154" t="n">
        <v>14534</v>
      </c>
      <c r="D9154" t="n">
        <v>16</v>
      </c>
      <c r="E9154" t="n">
        <v>34</v>
      </c>
      <c r="F9154" s="9" t="n">
        <v>131.64</v>
      </c>
    </row>
    <row r="9155">
      <c r="A9155" t="n">
        <v>565569</v>
      </c>
      <c r="B9155" s="12" t="n">
        <v>40791</v>
      </c>
      <c r="C9155" t="n">
        <v>14111</v>
      </c>
      <c r="D9155" t="n">
        <v>2</v>
      </c>
      <c r="E9155" t="n">
        <v>18</v>
      </c>
      <c r="F9155" s="9" t="n">
        <v>48.3</v>
      </c>
    </row>
    <row r="9156">
      <c r="A9156" t="n">
        <v>565577</v>
      </c>
      <c r="B9156" s="12" t="n">
        <v>40791</v>
      </c>
      <c r="C9156" t="n">
        <v>14177</v>
      </c>
      <c r="D9156" t="n">
        <v>1</v>
      </c>
      <c r="E9156" t="n">
        <v>2</v>
      </c>
      <c r="F9156" s="9" t="n">
        <v>7.5</v>
      </c>
    </row>
    <row r="9157">
      <c r="A9157" t="n">
        <v>565579</v>
      </c>
      <c r="B9157" s="12" t="n">
        <v>40791</v>
      </c>
      <c r="C9157" t="n">
        <v>18283</v>
      </c>
      <c r="D9157" t="n">
        <v>46</v>
      </c>
      <c r="E9157" t="n">
        <v>94</v>
      </c>
      <c r="F9157" s="9" t="n">
        <v>130.9</v>
      </c>
    </row>
    <row r="9158">
      <c r="A9158" t="n">
        <v>565580</v>
      </c>
      <c r="B9158" s="12" t="n">
        <v>40791</v>
      </c>
      <c r="C9158" t="n">
        <v>13851</v>
      </c>
      <c r="D9158" t="n">
        <v>12</v>
      </c>
      <c r="E9158" t="n">
        <v>682</v>
      </c>
      <c r="F9158" s="9" t="n">
        <v>1298.18</v>
      </c>
    </row>
    <row r="9159">
      <c r="A9159" t="n">
        <v>565584</v>
      </c>
      <c r="B9159" s="12" t="n">
        <v>40791</v>
      </c>
      <c r="C9159" t="n">
        <v>14243</v>
      </c>
      <c r="D9159" t="n">
        <v>15</v>
      </c>
      <c r="E9159" t="n">
        <v>165</v>
      </c>
      <c r="F9159" s="9" t="n">
        <v>315.17</v>
      </c>
    </row>
    <row r="9160">
      <c r="A9160" t="n">
        <v>565585</v>
      </c>
      <c r="B9160" s="12" t="n">
        <v>40791</v>
      </c>
      <c r="C9160" t="n">
        <v>16172</v>
      </c>
      <c r="D9160" t="n">
        <v>18</v>
      </c>
      <c r="E9160" t="n">
        <v>232</v>
      </c>
      <c r="F9160" s="9" t="n">
        <v>306.82</v>
      </c>
    </row>
    <row r="9161">
      <c r="A9161" t="n">
        <v>565586</v>
      </c>
      <c r="B9161" s="12" t="n">
        <v>40791</v>
      </c>
      <c r="C9161" t="n">
        <v>16172</v>
      </c>
      <c r="D9161" t="n">
        <v>2</v>
      </c>
      <c r="E9161" t="n">
        <v>24</v>
      </c>
      <c r="F9161" s="9" t="n">
        <v>33.04</v>
      </c>
    </row>
    <row r="9162">
      <c r="A9162" t="n">
        <v>565588</v>
      </c>
      <c r="B9162" s="12" t="n">
        <v>40791</v>
      </c>
      <c r="C9162" t="n">
        <v>16918</v>
      </c>
      <c r="D9162" t="n">
        <v>39</v>
      </c>
      <c r="E9162" t="n">
        <v>231</v>
      </c>
      <c r="F9162" s="9" t="n">
        <v>299.67</v>
      </c>
    </row>
    <row r="9163">
      <c r="A9163" t="n">
        <v>565589</v>
      </c>
      <c r="B9163" s="12" t="n">
        <v>40791</v>
      </c>
      <c r="C9163" t="n">
        <v>17450</v>
      </c>
      <c r="D9163" t="n">
        <v>2</v>
      </c>
      <c r="E9163" t="n">
        <v>288</v>
      </c>
      <c r="F9163" s="9" t="n">
        <v>691.2</v>
      </c>
    </row>
    <row r="9164">
      <c r="A9164" t="n">
        <v>565590</v>
      </c>
      <c r="B9164" s="12" t="n">
        <v>40791</v>
      </c>
      <c r="C9164" t="n">
        <v>16029</v>
      </c>
      <c r="D9164" t="n">
        <v>2</v>
      </c>
      <c r="E9164" t="n">
        <v>179</v>
      </c>
      <c r="F9164" s="9" t="n">
        <v>324.5</v>
      </c>
    </row>
    <row r="9165">
      <c r="A9165" t="n">
        <v>565591</v>
      </c>
      <c r="B9165" s="12" t="n">
        <v>40791</v>
      </c>
      <c r="C9165" t="n">
        <v>16029</v>
      </c>
      <c r="D9165" t="n">
        <v>1</v>
      </c>
      <c r="E9165" t="n">
        <v>96</v>
      </c>
      <c r="F9165" s="9" t="n">
        <v>177.6</v>
      </c>
    </row>
    <row r="9166">
      <c r="A9166" t="n">
        <v>565592</v>
      </c>
      <c r="B9166" s="12" t="n">
        <v>40791</v>
      </c>
      <c r="C9166" t="n">
        <v>16029</v>
      </c>
      <c r="D9166" t="n">
        <v>2</v>
      </c>
      <c r="E9166" t="n">
        <v>240</v>
      </c>
      <c r="F9166" s="9" t="n">
        <v>480</v>
      </c>
    </row>
    <row r="9167">
      <c r="A9167" t="n">
        <v>565593</v>
      </c>
      <c r="B9167" s="12" t="n">
        <v>40791</v>
      </c>
      <c r="C9167" t="n">
        <v>17612</v>
      </c>
      <c r="D9167" t="n">
        <v>22</v>
      </c>
      <c r="E9167" t="n">
        <v>307</v>
      </c>
      <c r="F9167" s="9" t="n">
        <v>344.07</v>
      </c>
    </row>
    <row r="9168">
      <c r="A9168" t="n">
        <v>565594</v>
      </c>
      <c r="B9168" s="12" t="n">
        <v>40791</v>
      </c>
      <c r="C9168" t="n">
        <v>13510</v>
      </c>
      <c r="D9168" t="n">
        <v>23</v>
      </c>
      <c r="E9168" t="n">
        <v>322</v>
      </c>
      <c r="F9168" s="9" t="n">
        <v>312.49</v>
      </c>
    </row>
    <row r="9169">
      <c r="A9169" t="n">
        <v>565595</v>
      </c>
      <c r="B9169" s="12" t="n">
        <v>40791</v>
      </c>
      <c r="C9169" t="n">
        <v>13192</v>
      </c>
      <c r="D9169" t="n">
        <v>30</v>
      </c>
      <c r="E9169" t="n">
        <v>297</v>
      </c>
      <c r="F9169" s="9" t="n">
        <v>447.62</v>
      </c>
    </row>
    <row r="9170">
      <c r="A9170" t="n">
        <v>565596</v>
      </c>
      <c r="B9170" s="12" t="n">
        <v>40791</v>
      </c>
      <c r="C9170" t="n">
        <v>16444</v>
      </c>
      <c r="D9170" t="n">
        <v>25</v>
      </c>
      <c r="E9170" t="n">
        <v>203</v>
      </c>
      <c r="F9170" s="9" t="n">
        <v>301.32</v>
      </c>
    </row>
    <row r="9171">
      <c r="A9171" t="n">
        <v>565598</v>
      </c>
      <c r="B9171" s="12" t="n">
        <v>40791</v>
      </c>
      <c r="C9171" t="n">
        <v>14842</v>
      </c>
      <c r="D9171" t="n">
        <v>12</v>
      </c>
      <c r="E9171" t="n">
        <v>78</v>
      </c>
      <c r="F9171" s="9" t="n">
        <v>213.04</v>
      </c>
    </row>
    <row r="9172">
      <c r="A9172" t="n">
        <v>565610</v>
      </c>
      <c r="B9172" s="12" t="n">
        <v>40791</v>
      </c>
      <c r="C9172" t="n">
        <v>14849</v>
      </c>
      <c r="D9172" t="n">
        <v>18</v>
      </c>
      <c r="E9172" t="n">
        <v>226</v>
      </c>
      <c r="F9172" s="9" t="n">
        <v>357.34</v>
      </c>
    </row>
    <row r="9173">
      <c r="A9173" t="n">
        <v>565611</v>
      </c>
      <c r="B9173" s="12" t="n">
        <v>40791</v>
      </c>
      <c r="C9173" t="n">
        <v>14849</v>
      </c>
      <c r="D9173" t="n">
        <v>15</v>
      </c>
      <c r="E9173" t="n">
        <v>238</v>
      </c>
      <c r="F9173" s="9" t="n">
        <v>401.94</v>
      </c>
    </row>
    <row r="9174">
      <c r="A9174" t="n">
        <v>565613</v>
      </c>
      <c r="B9174" s="12" t="n">
        <v>40791</v>
      </c>
      <c r="C9174" t="n">
        <v>13744</v>
      </c>
      <c r="D9174" t="n">
        <v>19</v>
      </c>
      <c r="E9174" t="n">
        <v>254</v>
      </c>
      <c r="F9174" s="9" t="n">
        <v>263.2</v>
      </c>
    </row>
    <row r="9175">
      <c r="A9175" t="n">
        <v>565614</v>
      </c>
      <c r="B9175" s="12" t="n">
        <v>40791</v>
      </c>
      <c r="C9175" t="n">
        <v>17309</v>
      </c>
      <c r="D9175" t="n">
        <v>12</v>
      </c>
      <c r="E9175" t="n">
        <v>41</v>
      </c>
      <c r="F9175" s="9" t="n">
        <v>82.75</v>
      </c>
    </row>
    <row r="9176">
      <c r="A9176" t="n">
        <v>565616</v>
      </c>
      <c r="B9176" s="12" t="n">
        <v>40791</v>
      </c>
      <c r="C9176" t="n">
        <v>15238</v>
      </c>
      <c r="D9176" t="n">
        <v>23</v>
      </c>
      <c r="E9176" t="n">
        <v>355</v>
      </c>
      <c r="F9176" s="9" t="n">
        <v>472.64</v>
      </c>
    </row>
    <row r="9177">
      <c r="A9177" t="n">
        <v>565618</v>
      </c>
      <c r="B9177" s="12" t="n">
        <v>40791</v>
      </c>
      <c r="C9177" t="n">
        <v>15974</v>
      </c>
      <c r="D9177" t="n">
        <v>25</v>
      </c>
      <c r="E9177" t="n">
        <v>338</v>
      </c>
      <c r="F9177" s="9" t="n">
        <v>347.88</v>
      </c>
    </row>
    <row r="9178">
      <c r="A9178" t="n">
        <v>565631</v>
      </c>
      <c r="B9178" s="12" t="n">
        <v>40791</v>
      </c>
      <c r="C9178" t="n">
        <v>14680</v>
      </c>
      <c r="D9178" t="n">
        <v>10</v>
      </c>
      <c r="E9178" t="n">
        <v>568</v>
      </c>
      <c r="F9178" s="9" t="n">
        <v>1226.16</v>
      </c>
    </row>
    <row r="9179">
      <c r="A9179" t="n">
        <v>565643</v>
      </c>
      <c r="B9179" s="12" t="n">
        <v>40791</v>
      </c>
      <c r="C9179" t="n">
        <v>13468</v>
      </c>
      <c r="D9179" t="n">
        <v>8</v>
      </c>
      <c r="E9179" t="n">
        <v>207</v>
      </c>
      <c r="F9179" s="9" t="n">
        <v>356.75</v>
      </c>
    </row>
    <row r="9180">
      <c r="A9180" t="n">
        <v>565644</v>
      </c>
      <c r="B9180" s="12" t="n">
        <v>40791</v>
      </c>
      <c r="C9180" t="n">
        <v>15491</v>
      </c>
      <c r="D9180" t="n">
        <v>5</v>
      </c>
      <c r="E9180" t="n">
        <v>156</v>
      </c>
      <c r="F9180" s="9" t="n">
        <v>299.16</v>
      </c>
    </row>
    <row r="9181">
      <c r="A9181" t="n">
        <v>565648</v>
      </c>
      <c r="B9181" s="12" t="n">
        <v>40791</v>
      </c>
      <c r="C9181" t="n">
        <v>18196</v>
      </c>
      <c r="D9181" t="n">
        <v>61</v>
      </c>
      <c r="E9181" t="n">
        <v>190</v>
      </c>
      <c r="F9181" s="9" t="n">
        <v>235.85</v>
      </c>
    </row>
    <row r="9182">
      <c r="A9182" t="n">
        <v>565649</v>
      </c>
      <c r="B9182" s="12" t="n">
        <v>40791</v>
      </c>
      <c r="C9182" t="n">
        <v>16712</v>
      </c>
      <c r="D9182" t="n">
        <v>54</v>
      </c>
      <c r="E9182" t="n">
        <v>156</v>
      </c>
      <c r="F9182" s="9" t="n">
        <v>478.9</v>
      </c>
    </row>
    <row r="9183">
      <c r="A9183" t="n">
        <v>565664</v>
      </c>
      <c r="B9183" s="12" t="n">
        <v>40791</v>
      </c>
      <c r="C9183" t="n">
        <v>13211</v>
      </c>
      <c r="D9183" t="n">
        <v>43</v>
      </c>
      <c r="E9183" t="n">
        <v>533</v>
      </c>
      <c r="F9183" s="9" t="n">
        <v>673.9400000000001</v>
      </c>
    </row>
    <row r="9184">
      <c r="A9184" t="n">
        <v>565665</v>
      </c>
      <c r="B9184" s="12" t="n">
        <v>40791</v>
      </c>
      <c r="C9184" t="n">
        <v>15856</v>
      </c>
      <c r="D9184" t="n">
        <v>26</v>
      </c>
      <c r="E9184" t="n">
        <v>285</v>
      </c>
      <c r="F9184" s="9" t="n">
        <v>488.21</v>
      </c>
    </row>
    <row r="9185">
      <c r="A9185" t="n">
        <v>565667</v>
      </c>
      <c r="B9185" s="12" t="n">
        <v>40792</v>
      </c>
      <c r="C9185" t="n">
        <v>17449</v>
      </c>
      <c r="D9185" t="n">
        <v>9</v>
      </c>
      <c r="E9185" t="n">
        <v>102</v>
      </c>
      <c r="F9185" s="9" t="n">
        <v>174.86</v>
      </c>
    </row>
    <row r="9186">
      <c r="A9186" t="n">
        <v>565668</v>
      </c>
      <c r="B9186" s="12" t="n">
        <v>40792</v>
      </c>
      <c r="C9186" t="n">
        <v>15291</v>
      </c>
      <c r="D9186" t="n">
        <v>4</v>
      </c>
      <c r="E9186" t="n">
        <v>291</v>
      </c>
      <c r="F9186" s="9" t="n">
        <v>378.75</v>
      </c>
    </row>
    <row r="9187">
      <c r="A9187" t="n">
        <v>565669</v>
      </c>
      <c r="B9187" s="12" t="n">
        <v>40792</v>
      </c>
      <c r="C9187" t="n">
        <v>17560</v>
      </c>
      <c r="D9187" t="n">
        <v>3</v>
      </c>
      <c r="E9187" t="n">
        <v>192</v>
      </c>
      <c r="F9187" s="9" t="n">
        <v>149.12</v>
      </c>
    </row>
    <row r="9188">
      <c r="A9188" t="n">
        <v>565670</v>
      </c>
      <c r="B9188" s="12" t="n">
        <v>40792</v>
      </c>
      <c r="C9188" t="n">
        <v>14944</v>
      </c>
      <c r="D9188" t="n">
        <v>25</v>
      </c>
      <c r="E9188" t="n">
        <v>316</v>
      </c>
      <c r="F9188" s="9" t="n">
        <v>656.46</v>
      </c>
    </row>
    <row r="9189">
      <c r="A9189" t="n">
        <v>565672</v>
      </c>
      <c r="B9189" s="12" t="n">
        <v>40792</v>
      </c>
      <c r="C9189" t="n">
        <v>17700</v>
      </c>
      <c r="D9189" t="n">
        <v>30</v>
      </c>
      <c r="E9189" t="n">
        <v>326</v>
      </c>
      <c r="F9189" s="9" t="n">
        <v>556.26</v>
      </c>
    </row>
    <row r="9190">
      <c r="A9190" t="n">
        <v>565673</v>
      </c>
      <c r="B9190" s="12" t="n">
        <v>40792</v>
      </c>
      <c r="C9190" t="n">
        <v>14441</v>
      </c>
      <c r="D9190" t="n">
        <v>10</v>
      </c>
      <c r="E9190" t="n">
        <v>104</v>
      </c>
      <c r="F9190" s="9" t="n">
        <v>340.56</v>
      </c>
    </row>
    <row r="9191">
      <c r="A9191" t="n">
        <v>565674</v>
      </c>
      <c r="B9191" s="12" t="n">
        <v>40792</v>
      </c>
      <c r="C9191" t="n">
        <v>15271</v>
      </c>
      <c r="D9191" t="n">
        <v>13</v>
      </c>
      <c r="E9191" t="n">
        <v>74</v>
      </c>
      <c r="F9191" s="9" t="n">
        <v>224.28</v>
      </c>
    </row>
    <row r="9192">
      <c r="A9192" t="n">
        <v>565675</v>
      </c>
      <c r="B9192" s="12" t="n">
        <v>40792</v>
      </c>
      <c r="C9192" t="n">
        <v>15513</v>
      </c>
      <c r="D9192" t="n">
        <v>38</v>
      </c>
      <c r="E9192" t="n">
        <v>601</v>
      </c>
      <c r="F9192" s="9" t="n">
        <v>2184.59</v>
      </c>
    </row>
    <row r="9193">
      <c r="A9193" t="n">
        <v>565676</v>
      </c>
      <c r="B9193" s="12" t="n">
        <v>40792</v>
      </c>
      <c r="C9193" t="n">
        <v>15513</v>
      </c>
      <c r="D9193" t="n">
        <v>5</v>
      </c>
      <c r="E9193" t="n">
        <v>106</v>
      </c>
      <c r="F9193" s="9" t="n">
        <v>238.68</v>
      </c>
    </row>
    <row r="9194">
      <c r="A9194" t="n">
        <v>565677</v>
      </c>
      <c r="B9194" s="12" t="n">
        <v>40792</v>
      </c>
      <c r="C9194" t="n">
        <v>15521</v>
      </c>
      <c r="D9194" t="n">
        <v>11</v>
      </c>
      <c r="E9194" t="n">
        <v>92</v>
      </c>
      <c r="F9194" s="9" t="n">
        <v>192.4</v>
      </c>
    </row>
    <row r="9195">
      <c r="A9195" t="n">
        <v>565678</v>
      </c>
      <c r="B9195" s="12" t="n">
        <v>40792</v>
      </c>
      <c r="C9195" t="n">
        <v>15521</v>
      </c>
      <c r="D9195" t="n">
        <v>1</v>
      </c>
      <c r="E9195" t="n">
        <v>12</v>
      </c>
      <c r="F9195" s="9" t="n">
        <v>17.4</v>
      </c>
    </row>
    <row r="9196">
      <c r="A9196" t="n">
        <v>565679</v>
      </c>
      <c r="B9196" s="12" t="n">
        <v>40792</v>
      </c>
      <c r="C9196" t="n">
        <v>15199</v>
      </c>
      <c r="D9196" t="n">
        <v>4</v>
      </c>
      <c r="E9196" t="n">
        <v>78</v>
      </c>
      <c r="F9196" s="9" t="n">
        <v>310.6</v>
      </c>
    </row>
    <row r="9197">
      <c r="A9197" t="n">
        <v>565680</v>
      </c>
      <c r="B9197" s="12" t="n">
        <v>40792</v>
      </c>
      <c r="C9197" t="n">
        <v>14560</v>
      </c>
      <c r="D9197" t="n">
        <v>1</v>
      </c>
      <c r="E9197" t="n">
        <v>240</v>
      </c>
      <c r="F9197" s="9" t="n">
        <v>100.8</v>
      </c>
    </row>
    <row r="9198">
      <c r="A9198" t="n">
        <v>565682</v>
      </c>
      <c r="B9198" s="12" t="n">
        <v>40792</v>
      </c>
      <c r="C9198" t="n">
        <v>14796</v>
      </c>
      <c r="D9198" t="n">
        <v>63</v>
      </c>
      <c r="E9198" t="n">
        <v>466</v>
      </c>
      <c r="F9198" s="9" t="n">
        <v>833.0599999999999</v>
      </c>
    </row>
    <row r="9199">
      <c r="A9199" t="n">
        <v>565684</v>
      </c>
      <c r="B9199" s="12" t="n">
        <v>40792</v>
      </c>
      <c r="C9199" t="n">
        <v>16455</v>
      </c>
      <c r="D9199" t="n">
        <v>12</v>
      </c>
      <c r="E9199" t="n">
        <v>144</v>
      </c>
      <c r="F9199" s="9" t="n">
        <v>189.6</v>
      </c>
    </row>
    <row r="9200">
      <c r="A9200" t="n">
        <v>565685</v>
      </c>
      <c r="B9200" s="12" t="n">
        <v>40792</v>
      </c>
      <c r="C9200" t="n">
        <v>15671</v>
      </c>
      <c r="D9200" t="n">
        <v>8</v>
      </c>
      <c r="E9200" t="n">
        <v>384</v>
      </c>
      <c r="F9200" s="9" t="n">
        <v>638.4</v>
      </c>
    </row>
    <row r="9201">
      <c r="A9201" t="n">
        <v>565723</v>
      </c>
      <c r="B9201" s="12" t="n">
        <v>40792</v>
      </c>
      <c r="C9201" t="n">
        <v>14408</v>
      </c>
      <c r="D9201" t="n">
        <v>4</v>
      </c>
      <c r="E9201" t="n">
        <v>158</v>
      </c>
      <c r="F9201" s="9" t="n">
        <v>301.8</v>
      </c>
    </row>
    <row r="9202">
      <c r="A9202" t="n">
        <v>565724</v>
      </c>
      <c r="B9202" s="12" t="n">
        <v>40792</v>
      </c>
      <c r="C9202" t="n">
        <v>16168</v>
      </c>
      <c r="D9202" t="n">
        <v>7</v>
      </c>
      <c r="E9202" t="n">
        <v>120</v>
      </c>
      <c r="F9202" s="9" t="n">
        <v>185</v>
      </c>
    </row>
    <row r="9203">
      <c r="A9203" t="n">
        <v>565725</v>
      </c>
      <c r="B9203" s="12" t="n">
        <v>40792</v>
      </c>
      <c r="C9203" t="n">
        <v>13949</v>
      </c>
      <c r="D9203" t="n">
        <v>38</v>
      </c>
      <c r="E9203" t="n">
        <v>542</v>
      </c>
      <c r="F9203" s="9" t="n">
        <v>537.9</v>
      </c>
    </row>
    <row r="9204">
      <c r="A9204" t="n">
        <v>565726</v>
      </c>
      <c r="B9204" s="12" t="n">
        <v>40792</v>
      </c>
      <c r="C9204" t="n">
        <v>14360</v>
      </c>
      <c r="D9204" t="n">
        <v>71</v>
      </c>
      <c r="E9204" t="n">
        <v>733</v>
      </c>
      <c r="F9204" s="9" t="n">
        <v>1124.49</v>
      </c>
    </row>
    <row r="9205">
      <c r="A9205" t="n">
        <v>565727</v>
      </c>
      <c r="B9205" s="12" t="n">
        <v>40792</v>
      </c>
      <c r="C9205" t="n">
        <v>13158</v>
      </c>
      <c r="D9205" t="n">
        <v>23</v>
      </c>
      <c r="E9205" t="n">
        <v>265</v>
      </c>
      <c r="F9205" s="9" t="n">
        <v>332.89</v>
      </c>
    </row>
    <row r="9206">
      <c r="A9206" t="n">
        <v>565728</v>
      </c>
      <c r="B9206" s="12" t="n">
        <v>40792</v>
      </c>
      <c r="C9206" t="n">
        <v>17716</v>
      </c>
      <c r="D9206" t="n">
        <v>17</v>
      </c>
      <c r="E9206" t="n">
        <v>304</v>
      </c>
      <c r="F9206" s="9" t="n">
        <v>549.7</v>
      </c>
    </row>
    <row r="9207">
      <c r="A9207" t="n">
        <v>565729</v>
      </c>
      <c r="B9207" s="12" t="n">
        <v>40792</v>
      </c>
      <c r="C9207" t="n">
        <v>17716</v>
      </c>
      <c r="D9207" t="n">
        <v>1</v>
      </c>
      <c r="E9207" t="n">
        <v>12</v>
      </c>
      <c r="F9207" s="9" t="n">
        <v>25.2</v>
      </c>
    </row>
    <row r="9208">
      <c r="A9208" t="n">
        <v>565730</v>
      </c>
      <c r="B9208" s="12" t="n">
        <v>40792</v>
      </c>
      <c r="C9208" t="n">
        <v>14715</v>
      </c>
      <c r="D9208" t="n">
        <v>27</v>
      </c>
      <c r="E9208" t="n">
        <v>169</v>
      </c>
      <c r="F9208" s="9" t="n">
        <v>347.3</v>
      </c>
    </row>
    <row r="9209">
      <c r="A9209" t="n">
        <v>565731</v>
      </c>
      <c r="B9209" s="12" t="n">
        <v>40792</v>
      </c>
      <c r="C9209" t="n">
        <v>17716</v>
      </c>
      <c r="D9209" t="n">
        <v>9</v>
      </c>
      <c r="E9209" t="n">
        <v>68</v>
      </c>
      <c r="F9209" s="9" t="n">
        <v>125</v>
      </c>
    </row>
    <row r="9210">
      <c r="A9210" t="n">
        <v>565732</v>
      </c>
      <c r="B9210" s="12" t="n">
        <v>40792</v>
      </c>
      <c r="C9210" t="n">
        <v>17068</v>
      </c>
      <c r="D9210" t="n">
        <v>14</v>
      </c>
      <c r="E9210" t="n">
        <v>140</v>
      </c>
      <c r="F9210" s="9" t="n">
        <v>257.8</v>
      </c>
    </row>
    <row r="9211">
      <c r="A9211" t="n">
        <v>565733</v>
      </c>
      <c r="B9211" s="12" t="n">
        <v>40792</v>
      </c>
      <c r="C9211" t="n">
        <v>16359</v>
      </c>
      <c r="D9211" t="n">
        <v>4</v>
      </c>
      <c r="E9211" t="n">
        <v>80</v>
      </c>
      <c r="F9211" s="9" t="n">
        <v>164.4</v>
      </c>
    </row>
    <row r="9212">
      <c r="A9212" t="n">
        <v>565734</v>
      </c>
      <c r="B9212" s="12" t="n">
        <v>40792</v>
      </c>
      <c r="C9212" t="n">
        <v>17191</v>
      </c>
      <c r="D9212" t="n">
        <v>36</v>
      </c>
      <c r="E9212" t="n">
        <v>220</v>
      </c>
      <c r="F9212" s="9" t="n">
        <v>385.81</v>
      </c>
    </row>
    <row r="9213">
      <c r="A9213" t="n">
        <v>565736</v>
      </c>
      <c r="B9213" s="12" t="n">
        <v>40792</v>
      </c>
      <c r="C9213" t="n">
        <v>13784</v>
      </c>
      <c r="D9213" t="n">
        <v>1</v>
      </c>
      <c r="E9213" t="n">
        <v>432</v>
      </c>
      <c r="F9213" s="9" t="n">
        <v>155.52</v>
      </c>
    </row>
    <row r="9214">
      <c r="A9214" t="n">
        <v>565737</v>
      </c>
      <c r="B9214" s="12" t="n">
        <v>40792</v>
      </c>
      <c r="C9214" t="n">
        <v>16400</v>
      </c>
      <c r="D9214" t="n">
        <v>29</v>
      </c>
      <c r="E9214" t="n">
        <v>172</v>
      </c>
      <c r="F9214" s="9" t="n">
        <v>303.93</v>
      </c>
    </row>
    <row r="9215">
      <c r="A9215" t="n">
        <v>565738</v>
      </c>
      <c r="B9215" s="12" t="n">
        <v>40792</v>
      </c>
      <c r="C9215" t="n">
        <v>14667</v>
      </c>
      <c r="D9215" t="n">
        <v>19</v>
      </c>
      <c r="E9215" t="n">
        <v>277</v>
      </c>
      <c r="F9215" s="9" t="n">
        <v>582.8</v>
      </c>
    </row>
    <row r="9216">
      <c r="A9216" t="n">
        <v>565740</v>
      </c>
      <c r="B9216" s="12" t="n">
        <v>40792</v>
      </c>
      <c r="C9216" t="n">
        <v>15189</v>
      </c>
      <c r="D9216" t="n">
        <v>4</v>
      </c>
      <c r="E9216" t="n">
        <v>192</v>
      </c>
      <c r="F9216" s="9" t="n">
        <v>430.32</v>
      </c>
    </row>
    <row r="9217">
      <c r="A9217" t="n">
        <v>565741</v>
      </c>
      <c r="B9217" s="12" t="n">
        <v>40792</v>
      </c>
      <c r="C9217" t="n">
        <v>15189</v>
      </c>
      <c r="D9217" t="n">
        <v>4</v>
      </c>
      <c r="E9217" t="n">
        <v>164</v>
      </c>
      <c r="F9217" s="9" t="n">
        <v>354.62</v>
      </c>
    </row>
    <row r="9218">
      <c r="A9218" t="n">
        <v>565747</v>
      </c>
      <c r="B9218" s="12" t="n">
        <v>40792</v>
      </c>
      <c r="C9218" t="n">
        <v>14239</v>
      </c>
      <c r="D9218" t="n">
        <v>10</v>
      </c>
      <c r="E9218" t="n">
        <v>103</v>
      </c>
      <c r="F9218" s="9" t="n">
        <v>315.65</v>
      </c>
    </row>
    <row r="9219">
      <c r="A9219" t="n">
        <v>565750</v>
      </c>
      <c r="B9219" s="12" t="n">
        <v>40792</v>
      </c>
      <c r="C9219" t="n">
        <v>14208</v>
      </c>
      <c r="D9219" t="n">
        <v>10</v>
      </c>
      <c r="E9219" t="n">
        <v>114</v>
      </c>
      <c r="F9219" s="9" t="n">
        <v>151.74</v>
      </c>
    </row>
    <row r="9220">
      <c r="A9220" t="n">
        <v>565751</v>
      </c>
      <c r="B9220" s="12" t="n">
        <v>40792</v>
      </c>
      <c r="C9220" t="n">
        <v>16393</v>
      </c>
      <c r="D9220" t="n">
        <v>28</v>
      </c>
      <c r="E9220" t="n">
        <v>115</v>
      </c>
      <c r="F9220" s="9" t="n">
        <v>258.64</v>
      </c>
    </row>
    <row r="9221">
      <c r="A9221" t="n">
        <v>565753</v>
      </c>
      <c r="B9221" s="12" t="n">
        <v>40792</v>
      </c>
      <c r="C9221" t="n">
        <v>13538</v>
      </c>
      <c r="D9221" t="n">
        <v>2</v>
      </c>
      <c r="E9221" t="n">
        <v>12</v>
      </c>
      <c r="F9221" s="9" t="n">
        <v>99</v>
      </c>
    </row>
    <row r="9222">
      <c r="A9222" t="n">
        <v>565754</v>
      </c>
      <c r="B9222" s="12" t="n">
        <v>40792</v>
      </c>
      <c r="C9222" t="n">
        <v>15462</v>
      </c>
      <c r="D9222" t="n">
        <v>4</v>
      </c>
      <c r="E9222" t="n">
        <v>48</v>
      </c>
      <c r="F9222" s="9" t="n">
        <v>64.8</v>
      </c>
    </row>
    <row r="9223">
      <c r="A9223" t="n">
        <v>565756</v>
      </c>
      <c r="B9223" s="12" t="n">
        <v>40792</v>
      </c>
      <c r="C9223" t="n">
        <v>18230</v>
      </c>
      <c r="D9223" t="n">
        <v>12</v>
      </c>
      <c r="E9223" t="n">
        <v>224</v>
      </c>
      <c r="F9223" s="9" t="n">
        <v>503.08</v>
      </c>
    </row>
    <row r="9224">
      <c r="A9224" t="n">
        <v>565757</v>
      </c>
      <c r="B9224" s="12" t="n">
        <v>40792</v>
      </c>
      <c r="C9224" t="n">
        <v>17339</v>
      </c>
      <c r="D9224" t="n">
        <v>5</v>
      </c>
      <c r="E9224" t="n">
        <v>136</v>
      </c>
      <c r="F9224" s="9" t="n">
        <v>183.36</v>
      </c>
    </row>
    <row r="9225">
      <c r="A9225" t="n">
        <v>565758</v>
      </c>
      <c r="B9225" s="12" t="n">
        <v>40792</v>
      </c>
      <c r="C9225" t="n">
        <v>16928</v>
      </c>
      <c r="D9225" t="n">
        <v>15</v>
      </c>
      <c r="E9225" t="n">
        <v>142</v>
      </c>
      <c r="F9225" s="9" t="n">
        <v>199.3</v>
      </c>
    </row>
    <row r="9226">
      <c r="A9226" t="n">
        <v>565763</v>
      </c>
      <c r="B9226" s="12" t="n">
        <v>40792</v>
      </c>
      <c r="C9226" t="n">
        <v>14739</v>
      </c>
      <c r="D9226" t="n">
        <v>10</v>
      </c>
      <c r="E9226" t="n">
        <v>1604</v>
      </c>
      <c r="F9226" s="9" t="n">
        <v>939.96</v>
      </c>
    </row>
    <row r="9227">
      <c r="A9227" t="n">
        <v>565766</v>
      </c>
      <c r="B9227" s="12" t="n">
        <v>40792</v>
      </c>
      <c r="C9227" t="n">
        <v>17841</v>
      </c>
      <c r="D9227" t="n">
        <v>133</v>
      </c>
      <c r="E9227" t="n">
        <v>361</v>
      </c>
      <c r="F9227" s="9" t="n">
        <v>577.55</v>
      </c>
    </row>
    <row r="9228">
      <c r="A9228" t="n">
        <v>565768</v>
      </c>
      <c r="B9228" s="12" t="n">
        <v>40792</v>
      </c>
      <c r="C9228" t="n">
        <v>14040</v>
      </c>
      <c r="D9228" t="n">
        <v>8</v>
      </c>
      <c r="E9228" t="n">
        <v>142</v>
      </c>
      <c r="F9228" s="9" t="n">
        <v>262.4</v>
      </c>
    </row>
    <row r="9229">
      <c r="A9229" t="n">
        <v>565769</v>
      </c>
      <c r="B9229" s="12" t="n">
        <v>40792</v>
      </c>
      <c r="C9229" t="n">
        <v>16175</v>
      </c>
      <c r="D9229" t="n">
        <v>16</v>
      </c>
      <c r="E9229" t="n">
        <v>164</v>
      </c>
      <c r="F9229" s="9" t="n">
        <v>300.7</v>
      </c>
    </row>
    <row r="9230">
      <c r="A9230" t="n">
        <v>565776</v>
      </c>
      <c r="B9230" s="12" t="n">
        <v>40792</v>
      </c>
      <c r="C9230" t="n">
        <v>15311</v>
      </c>
      <c r="D9230" t="n">
        <v>19</v>
      </c>
      <c r="E9230" t="n">
        <v>483</v>
      </c>
      <c r="F9230" s="9" t="n">
        <v>724.01</v>
      </c>
    </row>
    <row r="9231">
      <c r="A9231" t="n">
        <v>565778</v>
      </c>
      <c r="B9231" s="12" t="n">
        <v>40792</v>
      </c>
      <c r="C9231" t="n">
        <v>17460</v>
      </c>
      <c r="D9231" t="n">
        <v>7</v>
      </c>
      <c r="E9231" t="n">
        <v>59</v>
      </c>
      <c r="F9231" s="9" t="n">
        <v>159.85</v>
      </c>
    </row>
    <row r="9232">
      <c r="A9232" t="n">
        <v>565779</v>
      </c>
      <c r="B9232" s="12" t="n">
        <v>40792</v>
      </c>
      <c r="C9232" t="n">
        <v>15804</v>
      </c>
      <c r="D9232" t="n">
        <v>34</v>
      </c>
      <c r="E9232" t="n">
        <v>391</v>
      </c>
      <c r="F9232" s="9" t="n">
        <v>477.93</v>
      </c>
    </row>
    <row r="9233">
      <c r="A9233" t="n">
        <v>565780</v>
      </c>
      <c r="B9233" s="12" t="n">
        <v>40792</v>
      </c>
      <c r="C9233" t="n">
        <v>13130</v>
      </c>
      <c r="D9233" t="n">
        <v>2</v>
      </c>
      <c r="E9233" t="n">
        <v>32</v>
      </c>
      <c r="F9233" s="9" t="n">
        <v>64</v>
      </c>
    </row>
    <row r="9234">
      <c r="A9234" t="n">
        <v>565781</v>
      </c>
      <c r="B9234" s="12" t="n">
        <v>40792</v>
      </c>
      <c r="C9234" t="n">
        <v>13098</v>
      </c>
      <c r="D9234" t="n">
        <v>20</v>
      </c>
      <c r="E9234" t="n">
        <v>450</v>
      </c>
      <c r="F9234" s="9" t="n">
        <v>701.38</v>
      </c>
    </row>
    <row r="9235">
      <c r="A9235" t="n">
        <v>565782</v>
      </c>
      <c r="B9235" s="12" t="n">
        <v>40792</v>
      </c>
      <c r="C9235" t="n">
        <v>12748</v>
      </c>
      <c r="D9235" t="n">
        <v>15</v>
      </c>
      <c r="E9235" t="n">
        <v>176</v>
      </c>
      <c r="F9235" s="9" t="n">
        <v>303.92</v>
      </c>
    </row>
    <row r="9236">
      <c r="A9236" t="n">
        <v>565783</v>
      </c>
      <c r="B9236" s="12" t="n">
        <v>40792</v>
      </c>
      <c r="C9236" t="n">
        <v>13122</v>
      </c>
      <c r="D9236" t="n">
        <v>1</v>
      </c>
      <c r="E9236" t="n">
        <v>48</v>
      </c>
      <c r="F9236" s="9" t="n">
        <v>18.72</v>
      </c>
    </row>
    <row r="9237">
      <c r="A9237" t="n">
        <v>565784</v>
      </c>
      <c r="B9237" s="12" t="n">
        <v>40792</v>
      </c>
      <c r="C9237" t="n">
        <v>15089</v>
      </c>
      <c r="D9237" t="n">
        <v>19</v>
      </c>
      <c r="E9237" t="n">
        <v>104</v>
      </c>
      <c r="F9237" s="9" t="n">
        <v>359.05</v>
      </c>
    </row>
    <row r="9238">
      <c r="A9238" t="n">
        <v>565788</v>
      </c>
      <c r="B9238" s="12" t="n">
        <v>40793</v>
      </c>
      <c r="C9238" t="n">
        <v>13210</v>
      </c>
      <c r="D9238" t="n">
        <v>22</v>
      </c>
      <c r="E9238" t="n">
        <v>316</v>
      </c>
      <c r="F9238" s="9" t="n">
        <v>353.48</v>
      </c>
    </row>
    <row r="9239">
      <c r="A9239" t="n">
        <v>565790</v>
      </c>
      <c r="B9239" s="12" t="n">
        <v>40793</v>
      </c>
      <c r="C9239" t="n">
        <v>16767</v>
      </c>
      <c r="D9239" t="n">
        <v>16</v>
      </c>
      <c r="E9239" t="n">
        <v>480</v>
      </c>
      <c r="F9239" s="9" t="n">
        <v>591.14</v>
      </c>
    </row>
    <row r="9240">
      <c r="A9240" t="n">
        <v>565791</v>
      </c>
      <c r="B9240" s="12" t="n">
        <v>40793</v>
      </c>
      <c r="C9240" t="n">
        <v>16029</v>
      </c>
      <c r="D9240" t="n">
        <v>2</v>
      </c>
      <c r="E9240" t="n">
        <v>96</v>
      </c>
      <c r="F9240" s="9" t="n">
        <v>189.6</v>
      </c>
    </row>
    <row r="9241">
      <c r="A9241" t="n">
        <v>565792</v>
      </c>
      <c r="B9241" s="12" t="n">
        <v>40793</v>
      </c>
      <c r="C9241" t="n">
        <v>14397</v>
      </c>
      <c r="D9241" t="n">
        <v>7</v>
      </c>
      <c r="E9241" t="n">
        <v>112</v>
      </c>
      <c r="F9241" s="9" t="n">
        <v>180.12</v>
      </c>
    </row>
    <row r="9242">
      <c r="A9242" t="n">
        <v>565793</v>
      </c>
      <c r="B9242" s="12" t="n">
        <v>40793</v>
      </c>
      <c r="C9242" t="n">
        <v>16029</v>
      </c>
      <c r="D9242" t="n">
        <v>1</v>
      </c>
      <c r="E9242" t="n">
        <v>96</v>
      </c>
      <c r="F9242" s="9" t="n">
        <v>177.6</v>
      </c>
    </row>
    <row r="9243">
      <c r="A9243" t="n">
        <v>565794</v>
      </c>
      <c r="B9243" s="12" t="n">
        <v>40793</v>
      </c>
      <c r="C9243" t="n">
        <v>16029</v>
      </c>
      <c r="D9243" t="n">
        <v>4</v>
      </c>
      <c r="E9243" t="n">
        <v>312</v>
      </c>
      <c r="F9243" s="9" t="n">
        <v>567.6</v>
      </c>
    </row>
    <row r="9244">
      <c r="A9244" t="n">
        <v>565795</v>
      </c>
      <c r="B9244" s="12" t="n">
        <v>40793</v>
      </c>
      <c r="C9244" t="n">
        <v>17481</v>
      </c>
      <c r="D9244" t="n">
        <v>19</v>
      </c>
      <c r="E9244" t="n">
        <v>149</v>
      </c>
      <c r="F9244" s="9" t="n">
        <v>260.63</v>
      </c>
    </row>
    <row r="9245">
      <c r="A9245" t="n">
        <v>565796</v>
      </c>
      <c r="B9245" s="12" t="n">
        <v>40793</v>
      </c>
      <c r="C9245" t="n">
        <v>14916</v>
      </c>
      <c r="D9245" t="n">
        <v>16</v>
      </c>
      <c r="E9245" t="n">
        <v>226</v>
      </c>
      <c r="F9245" s="9" t="n">
        <v>266.48</v>
      </c>
    </row>
    <row r="9246">
      <c r="A9246" t="n">
        <v>565802</v>
      </c>
      <c r="B9246" s="12" t="n">
        <v>40793</v>
      </c>
      <c r="C9246" t="n">
        <v>17573</v>
      </c>
      <c r="D9246" t="n">
        <v>11</v>
      </c>
      <c r="E9246" t="n">
        <v>177</v>
      </c>
      <c r="F9246" s="9" t="n">
        <v>174.71</v>
      </c>
    </row>
    <row r="9247">
      <c r="A9247" t="n">
        <v>565803</v>
      </c>
      <c r="B9247" s="12" t="n">
        <v>40793</v>
      </c>
      <c r="C9247" t="n">
        <v>17735</v>
      </c>
      <c r="D9247" t="n">
        <v>43</v>
      </c>
      <c r="E9247" t="n">
        <v>454</v>
      </c>
      <c r="F9247" s="9" t="n">
        <v>871.25</v>
      </c>
    </row>
    <row r="9248">
      <c r="A9248" t="n">
        <v>565805</v>
      </c>
      <c r="B9248" s="12" t="n">
        <v>40793</v>
      </c>
      <c r="C9248" t="n">
        <v>18229</v>
      </c>
      <c r="D9248" t="n">
        <v>10</v>
      </c>
      <c r="E9248" t="n">
        <v>186</v>
      </c>
      <c r="F9248" s="9" t="n">
        <v>348</v>
      </c>
    </row>
    <row r="9249">
      <c r="A9249" t="n">
        <v>565806</v>
      </c>
      <c r="B9249" s="12" t="n">
        <v>40793</v>
      </c>
      <c r="C9249" t="n">
        <v>15594</v>
      </c>
      <c r="D9249" t="n">
        <v>30</v>
      </c>
      <c r="E9249" t="n">
        <v>319</v>
      </c>
      <c r="F9249" s="9" t="n">
        <v>520.3099999999999</v>
      </c>
    </row>
    <row r="9250">
      <c r="A9250" t="n">
        <v>565807</v>
      </c>
      <c r="B9250" s="12" t="n">
        <v>40793</v>
      </c>
      <c r="C9250" t="n">
        <v>14334</v>
      </c>
      <c r="D9250" t="n">
        <v>20</v>
      </c>
      <c r="E9250" t="n">
        <v>170</v>
      </c>
      <c r="F9250" s="9" t="n">
        <v>315.2</v>
      </c>
    </row>
    <row r="9251">
      <c r="A9251" t="n">
        <v>565808</v>
      </c>
      <c r="B9251" s="12" t="n">
        <v>40793</v>
      </c>
      <c r="C9251" t="n">
        <v>16843</v>
      </c>
      <c r="D9251" t="n">
        <v>1</v>
      </c>
      <c r="E9251" t="n">
        <v>4</v>
      </c>
      <c r="F9251" s="9" t="n">
        <v>23</v>
      </c>
    </row>
    <row r="9252">
      <c r="A9252" t="n">
        <v>565835</v>
      </c>
      <c r="B9252" s="12" t="n">
        <v>40793</v>
      </c>
      <c r="C9252" t="n">
        <v>14452</v>
      </c>
      <c r="D9252" t="n">
        <v>30</v>
      </c>
      <c r="E9252" t="n">
        <v>46</v>
      </c>
      <c r="F9252" s="9" t="n">
        <v>127.37</v>
      </c>
    </row>
    <row r="9253">
      <c r="A9253" t="n">
        <v>565836</v>
      </c>
      <c r="B9253" s="12" t="n">
        <v>40793</v>
      </c>
      <c r="C9253" t="n">
        <v>17511</v>
      </c>
      <c r="D9253" t="n">
        <v>38</v>
      </c>
      <c r="E9253" t="n">
        <v>2186</v>
      </c>
      <c r="F9253" s="9" t="n">
        <v>3200.28</v>
      </c>
    </row>
    <row r="9254">
      <c r="A9254" t="n">
        <v>565838</v>
      </c>
      <c r="B9254" s="12" t="n">
        <v>40793</v>
      </c>
      <c r="C9254" t="n">
        <v>15071</v>
      </c>
      <c r="D9254" t="n">
        <v>14</v>
      </c>
      <c r="E9254" t="n">
        <v>104</v>
      </c>
      <c r="F9254" s="9" t="n">
        <v>393.4</v>
      </c>
    </row>
    <row r="9255">
      <c r="A9255" t="n">
        <v>565839</v>
      </c>
      <c r="B9255" s="12" t="n">
        <v>40793</v>
      </c>
      <c r="C9255" t="n">
        <v>13186</v>
      </c>
      <c r="D9255" t="n">
        <v>12</v>
      </c>
      <c r="E9255" t="n">
        <v>187</v>
      </c>
      <c r="F9255" s="9" t="n">
        <v>313.6</v>
      </c>
    </row>
    <row r="9256">
      <c r="A9256" t="n">
        <v>565842</v>
      </c>
      <c r="B9256" s="12" t="n">
        <v>40793</v>
      </c>
      <c r="C9256" t="n">
        <v>13808</v>
      </c>
      <c r="D9256" t="n">
        <v>8</v>
      </c>
      <c r="E9256" t="n">
        <v>108</v>
      </c>
      <c r="F9256" s="9" t="n">
        <v>149.64</v>
      </c>
    </row>
    <row r="9257">
      <c r="A9257" t="n">
        <v>565844</v>
      </c>
      <c r="B9257" s="12" t="n">
        <v>40793</v>
      </c>
      <c r="C9257" t="n">
        <v>17442</v>
      </c>
      <c r="D9257" t="n">
        <v>19</v>
      </c>
      <c r="E9257" t="n">
        <v>247</v>
      </c>
      <c r="F9257" s="9" t="n">
        <v>331.24</v>
      </c>
    </row>
    <row r="9258">
      <c r="A9258" t="n">
        <v>565845</v>
      </c>
      <c r="B9258" s="12" t="n">
        <v>40793</v>
      </c>
      <c r="C9258" t="n">
        <v>14709</v>
      </c>
      <c r="D9258" t="n">
        <v>17</v>
      </c>
      <c r="E9258" t="n">
        <v>342</v>
      </c>
      <c r="F9258" s="9" t="n">
        <v>588.3</v>
      </c>
    </row>
    <row r="9259">
      <c r="A9259" t="n">
        <v>565846</v>
      </c>
      <c r="B9259" s="12" t="n">
        <v>40793</v>
      </c>
      <c r="C9259" t="n">
        <v>14606</v>
      </c>
      <c r="D9259" t="n">
        <v>39</v>
      </c>
      <c r="E9259" t="n">
        <v>60</v>
      </c>
      <c r="F9259" s="9" t="n">
        <v>121.5</v>
      </c>
    </row>
    <row r="9260">
      <c r="A9260" t="n">
        <v>565849</v>
      </c>
      <c r="B9260" s="12" t="n">
        <v>40793</v>
      </c>
      <c r="C9260" t="n">
        <v>14309</v>
      </c>
      <c r="D9260" t="n">
        <v>15</v>
      </c>
      <c r="E9260" t="n">
        <v>236</v>
      </c>
      <c r="F9260" s="9" t="n">
        <v>323.68</v>
      </c>
    </row>
    <row r="9261">
      <c r="A9261" t="n">
        <v>565850</v>
      </c>
      <c r="B9261" s="12" t="n">
        <v>40793</v>
      </c>
      <c r="C9261" t="n">
        <v>14530</v>
      </c>
      <c r="D9261" t="n">
        <v>45</v>
      </c>
      <c r="E9261" t="n">
        <v>219</v>
      </c>
      <c r="F9261" s="9" t="n">
        <v>524.85</v>
      </c>
    </row>
    <row r="9262">
      <c r="A9262" t="n">
        <v>565853</v>
      </c>
      <c r="B9262" s="12" t="n">
        <v>40793</v>
      </c>
      <c r="C9262" t="n">
        <v>13756</v>
      </c>
      <c r="D9262" t="n">
        <v>14</v>
      </c>
      <c r="E9262" t="n">
        <v>205</v>
      </c>
      <c r="F9262" s="9" t="n">
        <v>413.99</v>
      </c>
    </row>
    <row r="9263">
      <c r="A9263" t="n">
        <v>565855</v>
      </c>
      <c r="B9263" s="12" t="n">
        <v>40793</v>
      </c>
      <c r="C9263" t="n">
        <v>15114</v>
      </c>
      <c r="D9263" t="n">
        <v>24</v>
      </c>
      <c r="E9263" t="n">
        <v>308</v>
      </c>
      <c r="F9263" s="9" t="n">
        <v>324.96</v>
      </c>
    </row>
    <row r="9264">
      <c r="A9264" t="n">
        <v>565856</v>
      </c>
      <c r="B9264" s="12" t="n">
        <v>40793</v>
      </c>
      <c r="C9264" t="n">
        <v>17345</v>
      </c>
      <c r="D9264" t="n">
        <v>13</v>
      </c>
      <c r="E9264" t="n">
        <v>116</v>
      </c>
      <c r="F9264" s="9" t="n">
        <v>155.8</v>
      </c>
    </row>
    <row r="9265">
      <c r="A9265" t="n">
        <v>565858</v>
      </c>
      <c r="B9265" s="12" t="n">
        <v>40793</v>
      </c>
      <c r="C9265" t="n">
        <v>17949</v>
      </c>
      <c r="D9265" t="n">
        <v>1</v>
      </c>
      <c r="E9265" t="n">
        <v>504</v>
      </c>
      <c r="F9265" s="9" t="n">
        <v>534.24</v>
      </c>
    </row>
    <row r="9266">
      <c r="A9266" t="n">
        <v>565859</v>
      </c>
      <c r="B9266" s="12" t="n">
        <v>40793</v>
      </c>
      <c r="C9266" t="n">
        <v>16818</v>
      </c>
      <c r="D9266" t="n">
        <v>25</v>
      </c>
      <c r="E9266" t="n">
        <v>336</v>
      </c>
      <c r="F9266" s="9" t="n">
        <v>426.07</v>
      </c>
    </row>
    <row r="9267">
      <c r="A9267" t="n">
        <v>565860</v>
      </c>
      <c r="B9267" s="12" t="n">
        <v>40793</v>
      </c>
      <c r="C9267" t="n">
        <v>12748</v>
      </c>
      <c r="D9267" t="n">
        <v>2</v>
      </c>
      <c r="E9267" t="n">
        <v>24</v>
      </c>
      <c r="F9267" s="9" t="n">
        <v>9.359999999999999</v>
      </c>
    </row>
    <row r="9268">
      <c r="A9268" t="n">
        <v>565861</v>
      </c>
      <c r="B9268" s="12" t="n">
        <v>40793</v>
      </c>
      <c r="C9268" t="n">
        <v>17368</v>
      </c>
      <c r="D9268" t="n">
        <v>3</v>
      </c>
      <c r="E9268" t="n">
        <v>4</v>
      </c>
      <c r="F9268" s="9" t="n">
        <v>20.8</v>
      </c>
    </row>
    <row r="9269">
      <c r="A9269" t="n">
        <v>565862</v>
      </c>
      <c r="B9269" s="12" t="n">
        <v>40793</v>
      </c>
      <c r="C9269" t="n">
        <v>15885</v>
      </c>
      <c r="D9269" t="n">
        <v>16</v>
      </c>
      <c r="E9269" t="n">
        <v>109</v>
      </c>
      <c r="F9269" s="9" t="n">
        <v>349.35</v>
      </c>
    </row>
    <row r="9270">
      <c r="A9270" t="n">
        <v>565863</v>
      </c>
      <c r="B9270" s="12" t="n">
        <v>40793</v>
      </c>
      <c r="C9270" t="n">
        <v>17422</v>
      </c>
      <c r="D9270" t="n">
        <v>16</v>
      </c>
      <c r="E9270" t="n">
        <v>393</v>
      </c>
      <c r="F9270" s="9" t="n">
        <v>402.79</v>
      </c>
    </row>
    <row r="9271">
      <c r="A9271" t="n">
        <v>565877</v>
      </c>
      <c r="B9271" s="12" t="n">
        <v>40793</v>
      </c>
      <c r="C9271" t="n">
        <v>15189</v>
      </c>
      <c r="D9271" t="n">
        <v>6</v>
      </c>
      <c r="E9271" t="n">
        <v>133</v>
      </c>
      <c r="F9271" s="9" t="n">
        <v>304.24</v>
      </c>
    </row>
    <row r="9272">
      <c r="A9272" t="n">
        <v>565901</v>
      </c>
      <c r="B9272" s="12" t="n">
        <v>40793</v>
      </c>
      <c r="C9272" t="n">
        <v>13798</v>
      </c>
      <c r="D9272" t="n">
        <v>9</v>
      </c>
      <c r="E9272" t="n">
        <v>666</v>
      </c>
      <c r="F9272" s="9" t="n">
        <v>1094.9</v>
      </c>
    </row>
    <row r="9273">
      <c r="A9273" t="n">
        <v>565914</v>
      </c>
      <c r="B9273" s="12" t="n">
        <v>40793</v>
      </c>
      <c r="C9273" t="n">
        <v>18093</v>
      </c>
      <c r="D9273" t="n">
        <v>2</v>
      </c>
      <c r="E9273" t="n">
        <v>180</v>
      </c>
      <c r="F9273" s="9" t="n">
        <v>89.64</v>
      </c>
    </row>
    <row r="9274">
      <c r="A9274" t="n">
        <v>565915</v>
      </c>
      <c r="B9274" s="12" t="n">
        <v>40793</v>
      </c>
      <c r="C9274" t="n">
        <v>15752</v>
      </c>
      <c r="D9274" t="n">
        <v>67</v>
      </c>
      <c r="E9274" t="n">
        <v>340</v>
      </c>
      <c r="F9274" s="9" t="n">
        <v>480.52</v>
      </c>
    </row>
    <row r="9275">
      <c r="A9275" t="n">
        <v>565918</v>
      </c>
      <c r="B9275" s="12" t="n">
        <v>40793</v>
      </c>
      <c r="C9275" t="n">
        <v>13249</v>
      </c>
      <c r="D9275" t="n">
        <v>19</v>
      </c>
      <c r="E9275" t="n">
        <v>66</v>
      </c>
      <c r="F9275" s="9" t="n">
        <v>127.73</v>
      </c>
    </row>
    <row r="9276">
      <c r="A9276" t="n">
        <v>565920</v>
      </c>
      <c r="B9276" s="12" t="n">
        <v>40794</v>
      </c>
      <c r="C9276" t="n">
        <v>15298</v>
      </c>
      <c r="D9276" t="n">
        <v>33</v>
      </c>
      <c r="E9276" t="n">
        <v>435</v>
      </c>
      <c r="F9276" s="9" t="n">
        <v>591.02</v>
      </c>
    </row>
    <row r="9277">
      <c r="A9277" t="n">
        <v>565921</v>
      </c>
      <c r="B9277" s="12" t="n">
        <v>40794</v>
      </c>
      <c r="C9277" t="n">
        <v>13889</v>
      </c>
      <c r="D9277" t="n">
        <v>15</v>
      </c>
      <c r="E9277" t="n">
        <v>146</v>
      </c>
      <c r="F9277" s="9" t="n">
        <v>416.9</v>
      </c>
    </row>
    <row r="9278">
      <c r="A9278" t="n">
        <v>565922</v>
      </c>
      <c r="B9278" s="12" t="n">
        <v>40794</v>
      </c>
      <c r="C9278" t="n">
        <v>14116</v>
      </c>
      <c r="D9278" t="n">
        <v>16</v>
      </c>
      <c r="E9278" t="n">
        <v>218</v>
      </c>
      <c r="F9278" s="9" t="n">
        <v>308.9</v>
      </c>
    </row>
    <row r="9279">
      <c r="A9279" t="n">
        <v>565923</v>
      </c>
      <c r="B9279" s="12" t="n">
        <v>40794</v>
      </c>
      <c r="C9279" t="n">
        <v>17567</v>
      </c>
      <c r="D9279" t="n">
        <v>13</v>
      </c>
      <c r="E9279" t="n">
        <v>388</v>
      </c>
      <c r="F9279" s="9" t="n">
        <v>590.4</v>
      </c>
    </row>
    <row r="9280">
      <c r="A9280" t="n">
        <v>565924</v>
      </c>
      <c r="B9280" s="12" t="n">
        <v>40794</v>
      </c>
      <c r="C9280" t="n">
        <v>13026</v>
      </c>
      <c r="D9280" t="n">
        <v>11</v>
      </c>
      <c r="E9280" t="n">
        <v>552</v>
      </c>
      <c r="F9280" s="9" t="n">
        <v>360.48</v>
      </c>
    </row>
    <row r="9281">
      <c r="A9281" t="n">
        <v>565926</v>
      </c>
      <c r="B9281" s="12" t="n">
        <v>40794</v>
      </c>
      <c r="C9281" t="n">
        <v>13305</v>
      </c>
      <c r="D9281" t="n">
        <v>13</v>
      </c>
      <c r="E9281" t="n">
        <v>224</v>
      </c>
      <c r="F9281" s="9" t="n">
        <v>310.2</v>
      </c>
    </row>
    <row r="9282">
      <c r="A9282" t="n">
        <v>565929</v>
      </c>
      <c r="B9282" s="12" t="n">
        <v>40794</v>
      </c>
      <c r="C9282" t="n">
        <v>15488</v>
      </c>
      <c r="D9282" t="n">
        <v>2</v>
      </c>
      <c r="E9282" t="n">
        <v>73</v>
      </c>
      <c r="F9282" s="9" t="n">
        <v>91.31999999999999</v>
      </c>
    </row>
    <row r="9283">
      <c r="A9283" t="n">
        <v>565932</v>
      </c>
      <c r="B9283" s="12" t="n">
        <v>40794</v>
      </c>
      <c r="C9283" t="n">
        <v>16418</v>
      </c>
      <c r="D9283" t="n">
        <v>33</v>
      </c>
      <c r="E9283" t="n">
        <v>87</v>
      </c>
      <c r="F9283" s="9" t="n">
        <v>222.45</v>
      </c>
    </row>
    <row r="9284">
      <c r="A9284" t="n">
        <v>565934</v>
      </c>
      <c r="B9284" s="12" t="n">
        <v>40794</v>
      </c>
      <c r="C9284" t="n">
        <v>18222</v>
      </c>
      <c r="D9284" t="n">
        <v>19</v>
      </c>
      <c r="E9284" t="n">
        <v>335</v>
      </c>
      <c r="F9284" s="9" t="n">
        <v>443</v>
      </c>
    </row>
    <row r="9285">
      <c r="A9285" t="n">
        <v>565936</v>
      </c>
      <c r="B9285" s="12" t="n">
        <v>40794</v>
      </c>
      <c r="C9285" t="n">
        <v>15653</v>
      </c>
      <c r="D9285" t="n">
        <v>2</v>
      </c>
      <c r="E9285" t="n">
        <v>1152</v>
      </c>
      <c r="F9285" s="9" t="n">
        <v>829.4400000000001</v>
      </c>
    </row>
    <row r="9286">
      <c r="A9286" t="n">
        <v>565937</v>
      </c>
      <c r="B9286" s="12" t="n">
        <v>40794</v>
      </c>
      <c r="C9286" t="n">
        <v>13468</v>
      </c>
      <c r="D9286" t="n">
        <v>8</v>
      </c>
      <c r="E9286" t="n">
        <v>52</v>
      </c>
      <c r="F9286" s="9" t="n">
        <v>126.74</v>
      </c>
    </row>
    <row r="9287">
      <c r="A9287" t="n">
        <v>565971</v>
      </c>
      <c r="B9287" s="12" t="n">
        <v>40794</v>
      </c>
      <c r="C9287" t="n">
        <v>13571</v>
      </c>
      <c r="D9287" t="n">
        <v>46</v>
      </c>
      <c r="E9287" t="n">
        <v>179</v>
      </c>
      <c r="F9287" s="9" t="n">
        <v>282.68</v>
      </c>
    </row>
    <row r="9288">
      <c r="A9288" t="n">
        <v>565990</v>
      </c>
      <c r="B9288" s="12" t="n">
        <v>40794</v>
      </c>
      <c r="C9288" t="n">
        <v>13577</v>
      </c>
      <c r="D9288" t="n">
        <v>21</v>
      </c>
      <c r="E9288" t="n">
        <v>260</v>
      </c>
      <c r="F9288" s="9" t="n">
        <v>371.7</v>
      </c>
    </row>
    <row r="9289">
      <c r="A9289" t="n">
        <v>565993</v>
      </c>
      <c r="B9289" s="12" t="n">
        <v>40794</v>
      </c>
      <c r="C9289" t="n">
        <v>13013</v>
      </c>
      <c r="D9289" t="n">
        <v>12</v>
      </c>
      <c r="E9289" t="n">
        <v>86</v>
      </c>
      <c r="F9289" s="9" t="n">
        <v>303.3</v>
      </c>
    </row>
    <row r="9290">
      <c r="A9290" t="n">
        <v>565994</v>
      </c>
      <c r="B9290" s="12" t="n">
        <v>40794</v>
      </c>
      <c r="C9290" t="n">
        <v>13244</v>
      </c>
      <c r="D9290" t="n">
        <v>27</v>
      </c>
      <c r="E9290" t="n">
        <v>38</v>
      </c>
      <c r="F9290" s="9" t="n">
        <v>121.74</v>
      </c>
    </row>
    <row r="9291">
      <c r="A9291" t="n">
        <v>565995</v>
      </c>
      <c r="B9291" s="12" t="n">
        <v>40794</v>
      </c>
      <c r="C9291" t="n">
        <v>16076</v>
      </c>
      <c r="D9291" t="n">
        <v>35</v>
      </c>
      <c r="E9291" t="n">
        <v>230</v>
      </c>
      <c r="F9291" s="9" t="n">
        <v>418.34</v>
      </c>
    </row>
    <row r="9292">
      <c r="A9292" t="n">
        <v>566001</v>
      </c>
      <c r="B9292" s="12" t="n">
        <v>40794</v>
      </c>
      <c r="C9292" t="n">
        <v>13700</v>
      </c>
      <c r="D9292" t="n">
        <v>5</v>
      </c>
      <c r="E9292" t="n">
        <v>11</v>
      </c>
      <c r="F9292" s="9" t="n">
        <v>14.99</v>
      </c>
    </row>
    <row r="9293">
      <c r="A9293" t="n">
        <v>566005</v>
      </c>
      <c r="B9293" s="12" t="n">
        <v>40794</v>
      </c>
      <c r="C9293" t="n">
        <v>16426</v>
      </c>
      <c r="D9293" t="n">
        <v>21</v>
      </c>
      <c r="E9293" t="n">
        <v>88</v>
      </c>
      <c r="F9293" s="9" t="n">
        <v>161.69</v>
      </c>
    </row>
    <row r="9294">
      <c r="A9294" t="n">
        <v>566006</v>
      </c>
      <c r="B9294" s="12" t="n">
        <v>40794</v>
      </c>
      <c r="C9294" t="n">
        <v>13018</v>
      </c>
      <c r="D9294" t="n">
        <v>19</v>
      </c>
      <c r="E9294" t="n">
        <v>288</v>
      </c>
      <c r="F9294" s="9" t="n">
        <v>286.86</v>
      </c>
    </row>
    <row r="9295">
      <c r="A9295" t="n">
        <v>566008</v>
      </c>
      <c r="B9295" s="12" t="n">
        <v>40794</v>
      </c>
      <c r="C9295" t="n">
        <v>16426</v>
      </c>
      <c r="D9295" t="n">
        <v>42</v>
      </c>
      <c r="E9295" t="n">
        <v>91</v>
      </c>
      <c r="F9295" s="9" t="n">
        <v>153.99</v>
      </c>
    </row>
    <row r="9296">
      <c r="A9296" t="n">
        <v>566009</v>
      </c>
      <c r="B9296" s="12" t="n">
        <v>40794</v>
      </c>
      <c r="C9296" t="n">
        <v>16076</v>
      </c>
      <c r="D9296" t="n">
        <v>1</v>
      </c>
      <c r="E9296" t="n">
        <v>72</v>
      </c>
      <c r="F9296" s="9" t="n">
        <v>51.84</v>
      </c>
    </row>
    <row r="9297">
      <c r="A9297" t="n">
        <v>566010</v>
      </c>
      <c r="B9297" s="12" t="n">
        <v>40794</v>
      </c>
      <c r="C9297" t="n">
        <v>13700</v>
      </c>
      <c r="D9297" t="n">
        <v>58</v>
      </c>
      <c r="E9297" t="n">
        <v>448</v>
      </c>
      <c r="F9297" s="9" t="n">
        <v>390.47</v>
      </c>
    </row>
    <row r="9298">
      <c r="A9298" t="n">
        <v>566013</v>
      </c>
      <c r="B9298" s="12" t="n">
        <v>40794</v>
      </c>
      <c r="C9298" t="n">
        <v>17004</v>
      </c>
      <c r="D9298" t="n">
        <v>25</v>
      </c>
      <c r="E9298" t="n">
        <v>554</v>
      </c>
      <c r="F9298" s="9" t="n">
        <v>905.6</v>
      </c>
    </row>
    <row r="9299">
      <c r="A9299" t="n">
        <v>566014</v>
      </c>
      <c r="B9299" s="12" t="n">
        <v>40794</v>
      </c>
      <c r="C9299" t="n">
        <v>14688</v>
      </c>
      <c r="D9299" t="n">
        <v>13</v>
      </c>
      <c r="E9299" t="n">
        <v>205</v>
      </c>
      <c r="F9299" s="9" t="n">
        <v>355.08</v>
      </c>
    </row>
    <row r="9300">
      <c r="A9300" t="n">
        <v>566015</v>
      </c>
      <c r="B9300" s="12" t="n">
        <v>40794</v>
      </c>
      <c r="C9300" t="n">
        <v>16426</v>
      </c>
      <c r="D9300" t="n">
        <v>5</v>
      </c>
      <c r="E9300" t="n">
        <v>78</v>
      </c>
      <c r="F9300" s="9" t="n">
        <v>45.78</v>
      </c>
    </row>
    <row r="9301">
      <c r="A9301" t="n">
        <v>566016</v>
      </c>
      <c r="B9301" s="12" t="n">
        <v>40794</v>
      </c>
      <c r="C9301" t="n">
        <v>15144</v>
      </c>
      <c r="D9301" t="n">
        <v>30</v>
      </c>
      <c r="E9301" t="n">
        <v>470</v>
      </c>
      <c r="F9301" s="9" t="n">
        <v>591.9</v>
      </c>
    </row>
    <row r="9302">
      <c r="A9302" t="n">
        <v>566017</v>
      </c>
      <c r="B9302" s="12" t="n">
        <v>40794</v>
      </c>
      <c r="C9302" t="n">
        <v>13330</v>
      </c>
      <c r="D9302" t="n">
        <v>26</v>
      </c>
      <c r="E9302" t="n">
        <v>351</v>
      </c>
      <c r="F9302" s="9" t="n">
        <v>412.71</v>
      </c>
    </row>
    <row r="9303">
      <c r="A9303" t="n">
        <v>566018</v>
      </c>
      <c r="B9303" s="12" t="n">
        <v>40794</v>
      </c>
      <c r="C9303" t="n">
        <v>13137</v>
      </c>
      <c r="D9303" t="n">
        <v>75</v>
      </c>
      <c r="E9303" t="n">
        <v>294</v>
      </c>
      <c r="F9303" s="9" t="n">
        <v>459.56</v>
      </c>
    </row>
    <row r="9304">
      <c r="A9304" t="n">
        <v>566019</v>
      </c>
      <c r="B9304" s="12" t="n">
        <v>40794</v>
      </c>
      <c r="C9304" t="n">
        <v>17243</v>
      </c>
      <c r="D9304" t="n">
        <v>29</v>
      </c>
      <c r="E9304" t="n">
        <v>117</v>
      </c>
      <c r="F9304" s="9" t="n">
        <v>423.09</v>
      </c>
    </row>
    <row r="9305">
      <c r="A9305" t="n">
        <v>566020</v>
      </c>
      <c r="B9305" s="12" t="n">
        <v>40794</v>
      </c>
      <c r="C9305" t="n">
        <v>13925</v>
      </c>
      <c r="D9305" t="n">
        <v>6</v>
      </c>
      <c r="E9305" t="n">
        <v>54</v>
      </c>
      <c r="F9305" s="9" t="n">
        <v>132.7</v>
      </c>
    </row>
    <row r="9306">
      <c r="A9306" t="n">
        <v>566021</v>
      </c>
      <c r="B9306" s="12" t="n">
        <v>40794</v>
      </c>
      <c r="C9306" t="n">
        <v>15306</v>
      </c>
      <c r="D9306" t="n">
        <v>13</v>
      </c>
      <c r="E9306" t="n">
        <v>234</v>
      </c>
      <c r="F9306" s="9" t="n">
        <v>312.45</v>
      </c>
    </row>
    <row r="9307">
      <c r="A9307" t="n">
        <v>566022</v>
      </c>
      <c r="B9307" s="12" t="n">
        <v>40794</v>
      </c>
      <c r="C9307" t="n">
        <v>13925</v>
      </c>
      <c r="D9307" t="n">
        <v>2</v>
      </c>
      <c r="E9307" t="n">
        <v>10</v>
      </c>
      <c r="F9307" s="9" t="n">
        <v>49.5</v>
      </c>
    </row>
    <row r="9308">
      <c r="A9308" t="n">
        <v>566023</v>
      </c>
      <c r="B9308" s="12" t="n">
        <v>40794</v>
      </c>
      <c r="C9308" t="n">
        <v>12955</v>
      </c>
      <c r="D9308" t="n">
        <v>18</v>
      </c>
      <c r="E9308" t="n">
        <v>424</v>
      </c>
      <c r="F9308" s="9" t="n">
        <v>496.44</v>
      </c>
    </row>
    <row r="9309">
      <c r="A9309" t="n">
        <v>566024</v>
      </c>
      <c r="B9309" s="12" t="n">
        <v>40794</v>
      </c>
      <c r="C9309" t="n">
        <v>13871</v>
      </c>
      <c r="D9309" t="n">
        <v>32</v>
      </c>
      <c r="E9309" t="n">
        <v>204</v>
      </c>
      <c r="F9309" s="9" t="n">
        <v>538.4</v>
      </c>
    </row>
    <row r="9310">
      <c r="A9310" t="n">
        <v>566025</v>
      </c>
      <c r="B9310" s="12" t="n">
        <v>40794</v>
      </c>
      <c r="C9310" t="n">
        <v>17634</v>
      </c>
      <c r="D9310" t="n">
        <v>37</v>
      </c>
      <c r="E9310" t="n">
        <v>65</v>
      </c>
      <c r="F9310" s="9" t="n">
        <v>159.79</v>
      </c>
    </row>
    <row r="9311">
      <c r="A9311" t="n">
        <v>566026</v>
      </c>
      <c r="B9311" s="12" t="n">
        <v>40794</v>
      </c>
      <c r="C9311" t="n">
        <v>15618</v>
      </c>
      <c r="D9311" t="n">
        <v>4</v>
      </c>
      <c r="E9311" t="n">
        <v>24</v>
      </c>
      <c r="F9311" s="9" t="n">
        <v>74.40000000000001</v>
      </c>
    </row>
    <row r="9312">
      <c r="A9312" t="n">
        <v>566027</v>
      </c>
      <c r="B9312" s="12" t="n">
        <v>40794</v>
      </c>
      <c r="C9312" t="n">
        <v>15618</v>
      </c>
      <c r="D9312" t="n">
        <v>8</v>
      </c>
      <c r="E9312" t="n">
        <v>91</v>
      </c>
      <c r="F9312" s="9" t="n">
        <v>121.81</v>
      </c>
    </row>
    <row r="9313">
      <c r="A9313" t="n">
        <v>566028</v>
      </c>
      <c r="B9313" s="12" t="n">
        <v>40794</v>
      </c>
      <c r="C9313" t="n">
        <v>13848</v>
      </c>
      <c r="D9313" t="n">
        <v>1</v>
      </c>
      <c r="E9313" t="n">
        <v>1000</v>
      </c>
      <c r="F9313" s="9" t="n">
        <v>320</v>
      </c>
    </row>
    <row r="9314">
      <c r="A9314" t="n">
        <v>566033</v>
      </c>
      <c r="B9314" s="12" t="n">
        <v>40794</v>
      </c>
      <c r="C9314" t="n">
        <v>16031</v>
      </c>
      <c r="D9314" t="n">
        <v>59</v>
      </c>
      <c r="E9314" t="n">
        <v>202</v>
      </c>
      <c r="F9314" s="9" t="n">
        <v>242.27</v>
      </c>
    </row>
    <row r="9315">
      <c r="A9315" t="n">
        <v>566035</v>
      </c>
      <c r="B9315" s="12" t="n">
        <v>40794</v>
      </c>
      <c r="C9315" t="n">
        <v>12839</v>
      </c>
      <c r="D9315" t="n">
        <v>25</v>
      </c>
      <c r="E9315" t="n">
        <v>286</v>
      </c>
      <c r="F9315" s="9" t="n">
        <v>413.58</v>
      </c>
    </row>
    <row r="9316">
      <c r="A9316" t="n">
        <v>566037</v>
      </c>
      <c r="B9316" s="12" t="n">
        <v>40794</v>
      </c>
      <c r="C9316" t="n">
        <v>13249</v>
      </c>
      <c r="D9316" t="n">
        <v>2</v>
      </c>
      <c r="E9316" t="n">
        <v>240</v>
      </c>
      <c r="F9316" s="9" t="n">
        <v>291.84</v>
      </c>
    </row>
    <row r="9317">
      <c r="A9317" t="n">
        <v>566038</v>
      </c>
      <c r="B9317" s="12" t="n">
        <v>40794</v>
      </c>
      <c r="C9317" t="n">
        <v>14511</v>
      </c>
      <c r="D9317" t="n">
        <v>10</v>
      </c>
      <c r="E9317" t="n">
        <v>73</v>
      </c>
      <c r="F9317" s="9" t="n">
        <v>191.73</v>
      </c>
    </row>
    <row r="9318">
      <c r="A9318" t="n">
        <v>566039</v>
      </c>
      <c r="B9318" s="12" t="n">
        <v>40794</v>
      </c>
      <c r="C9318" t="n">
        <v>14223</v>
      </c>
      <c r="D9318" t="n">
        <v>21</v>
      </c>
      <c r="E9318" t="n">
        <v>194</v>
      </c>
      <c r="F9318" s="9" t="n">
        <v>334.54</v>
      </c>
    </row>
    <row r="9319">
      <c r="A9319" t="n">
        <v>566042</v>
      </c>
      <c r="B9319" s="12" t="n">
        <v>40794</v>
      </c>
      <c r="C9319" t="n">
        <v>17811</v>
      </c>
      <c r="D9319" t="n">
        <v>31</v>
      </c>
      <c r="E9319" t="n">
        <v>90</v>
      </c>
      <c r="F9319" s="9" t="n">
        <v>182.9</v>
      </c>
    </row>
    <row r="9320">
      <c r="A9320" t="n">
        <v>566043</v>
      </c>
      <c r="B9320" s="12" t="n">
        <v>40794</v>
      </c>
      <c r="C9320" t="n">
        <v>13769</v>
      </c>
      <c r="D9320" t="n">
        <v>15</v>
      </c>
      <c r="E9320" t="n">
        <v>136</v>
      </c>
      <c r="F9320" s="9" t="n">
        <v>421.18</v>
      </c>
    </row>
    <row r="9321">
      <c r="A9321" t="n">
        <v>566044</v>
      </c>
      <c r="B9321" s="12" t="n">
        <v>40794</v>
      </c>
      <c r="C9321" t="n">
        <v>13769</v>
      </c>
      <c r="D9321" t="n">
        <v>1</v>
      </c>
      <c r="E9321" t="n">
        <v>12</v>
      </c>
      <c r="F9321" s="9" t="n">
        <v>25.2</v>
      </c>
    </row>
    <row r="9322">
      <c r="A9322" t="n">
        <v>566045</v>
      </c>
      <c r="B9322" s="12" t="n">
        <v>40794</v>
      </c>
      <c r="C9322" t="n">
        <v>15400</v>
      </c>
      <c r="D9322" t="n">
        <v>1</v>
      </c>
      <c r="E9322" t="n">
        <v>50</v>
      </c>
      <c r="F9322" s="9" t="n">
        <v>105</v>
      </c>
    </row>
    <row r="9323">
      <c r="A9323" t="n">
        <v>566046</v>
      </c>
      <c r="B9323" s="12" t="n">
        <v>40794</v>
      </c>
      <c r="C9323" t="n">
        <v>12971</v>
      </c>
      <c r="D9323" t="n">
        <v>3</v>
      </c>
      <c r="E9323" t="n">
        <v>118</v>
      </c>
      <c r="F9323" s="9" t="n">
        <v>78.90000000000001</v>
      </c>
    </row>
    <row r="9324">
      <c r="A9324" t="n">
        <v>566047</v>
      </c>
      <c r="B9324" s="12" t="n">
        <v>40794</v>
      </c>
      <c r="C9324" t="n">
        <v>17370</v>
      </c>
      <c r="D9324" t="n">
        <v>9</v>
      </c>
      <c r="E9324" t="n">
        <v>140</v>
      </c>
      <c r="F9324" s="9" t="n">
        <v>117.36</v>
      </c>
    </row>
    <row r="9325">
      <c r="A9325" t="n">
        <v>566048</v>
      </c>
      <c r="B9325" s="12" t="n">
        <v>40794</v>
      </c>
      <c r="C9325" t="n">
        <v>16558</v>
      </c>
      <c r="D9325" t="n">
        <v>23</v>
      </c>
      <c r="E9325" t="n">
        <v>244</v>
      </c>
      <c r="F9325" s="9" t="n">
        <v>322.77</v>
      </c>
    </row>
    <row r="9326">
      <c r="A9326" t="n">
        <v>566049</v>
      </c>
      <c r="B9326" s="12" t="n">
        <v>40794</v>
      </c>
      <c r="C9326" t="n">
        <v>15730</v>
      </c>
      <c r="D9326" t="n">
        <v>18</v>
      </c>
      <c r="E9326" t="n">
        <v>175</v>
      </c>
      <c r="F9326" s="9" t="n">
        <v>309.79</v>
      </c>
    </row>
    <row r="9327">
      <c r="A9327" t="n">
        <v>566050</v>
      </c>
      <c r="B9327" s="12" t="n">
        <v>40794</v>
      </c>
      <c r="C9327" t="n">
        <v>13854</v>
      </c>
      <c r="D9327" t="n">
        <v>5</v>
      </c>
      <c r="E9327" t="n">
        <v>70</v>
      </c>
      <c r="F9327" s="9" t="n">
        <v>324</v>
      </c>
    </row>
    <row r="9328">
      <c r="A9328" t="n">
        <v>566051</v>
      </c>
      <c r="B9328" s="12" t="n">
        <v>40794</v>
      </c>
      <c r="C9328" t="n">
        <v>15198</v>
      </c>
      <c r="D9328" t="n">
        <v>5</v>
      </c>
      <c r="E9328" t="n">
        <v>56</v>
      </c>
      <c r="F9328" s="9" t="n">
        <v>86</v>
      </c>
    </row>
    <row r="9329">
      <c r="A9329" t="n">
        <v>566052</v>
      </c>
      <c r="B9329" s="12" t="n">
        <v>40794</v>
      </c>
      <c r="C9329" t="n">
        <v>13199</v>
      </c>
      <c r="D9329" t="n">
        <v>3</v>
      </c>
      <c r="E9329" t="n">
        <v>160</v>
      </c>
      <c r="F9329" s="9" t="n">
        <v>186.32</v>
      </c>
    </row>
    <row r="9330">
      <c r="A9330" t="n">
        <v>566053</v>
      </c>
      <c r="B9330" s="12" t="n">
        <v>40794</v>
      </c>
      <c r="C9330" t="n">
        <v>14410</v>
      </c>
      <c r="D9330" t="n">
        <v>42</v>
      </c>
      <c r="E9330" t="n">
        <v>77</v>
      </c>
      <c r="F9330" s="9" t="n">
        <v>120.98</v>
      </c>
    </row>
    <row r="9331">
      <c r="A9331" t="n">
        <v>566055</v>
      </c>
      <c r="B9331" s="12" t="n">
        <v>40794</v>
      </c>
      <c r="C9331" t="n">
        <v>15453</v>
      </c>
      <c r="D9331" t="n">
        <v>40</v>
      </c>
      <c r="E9331" t="n">
        <v>96</v>
      </c>
      <c r="F9331" s="9" t="n">
        <v>221.84</v>
      </c>
    </row>
    <row r="9332">
      <c r="A9332" t="n">
        <v>566056</v>
      </c>
      <c r="B9332" s="12" t="n">
        <v>40794</v>
      </c>
      <c r="C9332" t="n">
        <v>14410</v>
      </c>
      <c r="D9332" t="n">
        <v>3</v>
      </c>
      <c r="E9332" t="n">
        <v>6</v>
      </c>
      <c r="F9332" s="9" t="n">
        <v>4.11</v>
      </c>
    </row>
    <row r="9333">
      <c r="A9333" t="n">
        <v>566057</v>
      </c>
      <c r="B9333" s="12" t="n">
        <v>40794</v>
      </c>
      <c r="C9333" t="n">
        <v>17997</v>
      </c>
      <c r="D9333" t="n">
        <v>28</v>
      </c>
      <c r="E9333" t="n">
        <v>370</v>
      </c>
      <c r="F9333" s="9" t="n">
        <v>174.07</v>
      </c>
    </row>
    <row r="9334">
      <c r="A9334" t="n">
        <v>566058</v>
      </c>
      <c r="B9334" s="12" t="n">
        <v>40794</v>
      </c>
      <c r="C9334" t="n">
        <v>16682</v>
      </c>
      <c r="D9334" t="n">
        <v>5</v>
      </c>
      <c r="E9334" t="n">
        <v>200</v>
      </c>
      <c r="F9334" s="9" t="n">
        <v>183.92</v>
      </c>
    </row>
    <row r="9335">
      <c r="A9335" t="n">
        <v>566061</v>
      </c>
      <c r="B9335" s="12" t="n">
        <v>40794</v>
      </c>
      <c r="C9335" t="n">
        <v>13267</v>
      </c>
      <c r="D9335" t="n">
        <v>16</v>
      </c>
      <c r="E9335" t="n">
        <v>132</v>
      </c>
      <c r="F9335" s="9" t="n">
        <v>318.4</v>
      </c>
    </row>
    <row r="9336">
      <c r="A9336" t="n">
        <v>566062</v>
      </c>
      <c r="B9336" s="12" t="n">
        <v>40794</v>
      </c>
      <c r="C9336" t="n">
        <v>14522</v>
      </c>
      <c r="D9336" t="n">
        <v>8</v>
      </c>
      <c r="E9336" t="n">
        <v>251</v>
      </c>
      <c r="F9336" s="9" t="n">
        <v>482.07</v>
      </c>
    </row>
    <row r="9337">
      <c r="A9337" t="n">
        <v>566063</v>
      </c>
      <c r="B9337" s="12" t="n">
        <v>40794</v>
      </c>
      <c r="C9337" t="n">
        <v>16011</v>
      </c>
      <c r="D9337" t="n">
        <v>10</v>
      </c>
      <c r="E9337" t="n">
        <v>96</v>
      </c>
      <c r="F9337" s="9" t="n">
        <v>170.88</v>
      </c>
    </row>
    <row r="9338">
      <c r="A9338" t="n">
        <v>566073</v>
      </c>
      <c r="B9338" s="12" t="n">
        <v>40794</v>
      </c>
      <c r="C9338" t="n">
        <v>14562</v>
      </c>
      <c r="D9338" t="n">
        <v>27</v>
      </c>
      <c r="E9338" t="n">
        <v>94</v>
      </c>
      <c r="F9338" s="9" t="n">
        <v>354.53</v>
      </c>
    </row>
    <row r="9339">
      <c r="A9339" t="n">
        <v>566075</v>
      </c>
      <c r="B9339" s="12" t="n">
        <v>40795</v>
      </c>
      <c r="C9339" t="n">
        <v>16173</v>
      </c>
      <c r="D9339" t="n">
        <v>14</v>
      </c>
      <c r="E9339" t="n">
        <v>105</v>
      </c>
      <c r="F9339" s="9" t="n">
        <v>205.67</v>
      </c>
    </row>
    <row r="9340">
      <c r="A9340" t="n">
        <v>566077</v>
      </c>
      <c r="B9340" s="12" t="n">
        <v>40795</v>
      </c>
      <c r="C9340" t="n">
        <v>13441</v>
      </c>
      <c r="D9340" t="n">
        <v>13</v>
      </c>
      <c r="E9340" t="n">
        <v>204</v>
      </c>
      <c r="F9340" s="9" t="n">
        <v>296.64</v>
      </c>
    </row>
    <row r="9341">
      <c r="A9341" t="n">
        <v>566079</v>
      </c>
      <c r="B9341" s="12" t="n">
        <v>40795</v>
      </c>
      <c r="C9341" t="n">
        <v>17593</v>
      </c>
      <c r="D9341" t="n">
        <v>37</v>
      </c>
      <c r="E9341" t="n">
        <v>782</v>
      </c>
      <c r="F9341" s="9" t="n">
        <v>985.62</v>
      </c>
    </row>
    <row r="9342">
      <c r="A9342" t="n">
        <v>566081</v>
      </c>
      <c r="B9342" s="12" t="n">
        <v>40795</v>
      </c>
      <c r="C9342" t="n">
        <v>16293</v>
      </c>
      <c r="D9342" t="n">
        <v>14</v>
      </c>
      <c r="E9342" t="n">
        <v>95</v>
      </c>
      <c r="F9342" s="9" t="n">
        <v>253.99</v>
      </c>
    </row>
    <row r="9343">
      <c r="A9343" t="n">
        <v>566082</v>
      </c>
      <c r="B9343" s="12" t="n">
        <v>40795</v>
      </c>
      <c r="C9343" t="n">
        <v>16293</v>
      </c>
      <c r="D9343" t="n">
        <v>5</v>
      </c>
      <c r="E9343" t="n">
        <v>35</v>
      </c>
      <c r="F9343" s="9" t="n">
        <v>70.59999999999999</v>
      </c>
    </row>
    <row r="9344">
      <c r="A9344" t="n">
        <v>566083</v>
      </c>
      <c r="B9344" s="12" t="n">
        <v>40795</v>
      </c>
      <c r="C9344" t="n">
        <v>13145</v>
      </c>
      <c r="D9344" t="n">
        <v>3</v>
      </c>
      <c r="E9344" t="n">
        <v>96</v>
      </c>
      <c r="F9344" s="9" t="n">
        <v>85.92</v>
      </c>
    </row>
    <row r="9345">
      <c r="A9345" t="n">
        <v>566085</v>
      </c>
      <c r="B9345" s="12" t="n">
        <v>40795</v>
      </c>
      <c r="C9345" t="n">
        <v>17841</v>
      </c>
      <c r="D9345" t="n">
        <v>47</v>
      </c>
      <c r="E9345" t="n">
        <v>102</v>
      </c>
      <c r="F9345" s="9" t="n">
        <v>188.5</v>
      </c>
    </row>
    <row r="9346">
      <c r="A9346" t="n">
        <v>566086</v>
      </c>
      <c r="B9346" s="12" t="n">
        <v>40795</v>
      </c>
      <c r="C9346" t="n">
        <v>14051</v>
      </c>
      <c r="D9346" t="n">
        <v>5</v>
      </c>
      <c r="E9346" t="n">
        <v>91</v>
      </c>
      <c r="F9346" s="9" t="n">
        <v>584.4</v>
      </c>
    </row>
    <row r="9347">
      <c r="A9347" t="n">
        <v>566087</v>
      </c>
      <c r="B9347" s="12" t="n">
        <v>40795</v>
      </c>
      <c r="C9347" t="n">
        <v>13319</v>
      </c>
      <c r="D9347" t="n">
        <v>27</v>
      </c>
      <c r="E9347" t="n">
        <v>224</v>
      </c>
      <c r="F9347" s="9" t="n">
        <v>493.4</v>
      </c>
    </row>
    <row r="9348">
      <c r="A9348" t="n">
        <v>566089</v>
      </c>
      <c r="B9348" s="12" t="n">
        <v>40795</v>
      </c>
      <c r="C9348" t="n">
        <v>14062</v>
      </c>
      <c r="D9348" t="n">
        <v>7</v>
      </c>
      <c r="E9348" t="n">
        <v>528</v>
      </c>
      <c r="F9348" s="9" t="n">
        <v>998.88</v>
      </c>
    </row>
    <row r="9349">
      <c r="A9349" t="n">
        <v>566091</v>
      </c>
      <c r="B9349" s="12" t="n">
        <v>40795</v>
      </c>
      <c r="C9349" t="n">
        <v>17870</v>
      </c>
      <c r="D9349" t="n">
        <v>26</v>
      </c>
      <c r="E9349" t="n">
        <v>126</v>
      </c>
      <c r="F9349" s="9" t="n">
        <v>143.8</v>
      </c>
    </row>
    <row r="9350">
      <c r="A9350" t="n">
        <v>566092</v>
      </c>
      <c r="B9350" s="12" t="n">
        <v>40795</v>
      </c>
      <c r="C9350" t="n">
        <v>13823</v>
      </c>
      <c r="D9350" t="n">
        <v>26</v>
      </c>
      <c r="E9350" t="n">
        <v>325</v>
      </c>
      <c r="F9350" s="9" t="n">
        <v>650.42</v>
      </c>
    </row>
    <row r="9351">
      <c r="A9351" t="n">
        <v>566094</v>
      </c>
      <c r="B9351" s="12" t="n">
        <v>40795</v>
      </c>
      <c r="C9351" t="n">
        <v>17965</v>
      </c>
      <c r="D9351" t="n">
        <v>50</v>
      </c>
      <c r="E9351" t="n">
        <v>227</v>
      </c>
      <c r="F9351" s="9" t="n">
        <v>348.18</v>
      </c>
    </row>
    <row r="9352">
      <c r="A9352" t="n">
        <v>566108</v>
      </c>
      <c r="B9352" s="12" t="n">
        <v>40795</v>
      </c>
      <c r="C9352" t="n">
        <v>16027</v>
      </c>
      <c r="D9352" t="n">
        <v>1</v>
      </c>
      <c r="E9352" t="n">
        <v>288</v>
      </c>
      <c r="F9352" s="9" t="n">
        <v>158.4</v>
      </c>
    </row>
    <row r="9353">
      <c r="A9353" t="n">
        <v>566117</v>
      </c>
      <c r="B9353" s="12" t="n">
        <v>40795</v>
      </c>
      <c r="C9353" t="n">
        <v>17965</v>
      </c>
      <c r="D9353" t="n">
        <v>1</v>
      </c>
      <c r="E9353" t="n">
        <v>10</v>
      </c>
      <c r="F9353" s="9" t="n">
        <v>15.5</v>
      </c>
    </row>
    <row r="9354">
      <c r="A9354" t="n">
        <v>566123</v>
      </c>
      <c r="B9354" s="12" t="n">
        <v>40795</v>
      </c>
      <c r="C9354" t="n">
        <v>15039</v>
      </c>
      <c r="D9354" t="n">
        <v>35</v>
      </c>
      <c r="E9354" t="n">
        <v>136</v>
      </c>
      <c r="F9354" s="9" t="n">
        <v>322.37</v>
      </c>
    </row>
    <row r="9355">
      <c r="A9355" t="n">
        <v>566124</v>
      </c>
      <c r="B9355" s="12" t="n">
        <v>40795</v>
      </c>
      <c r="C9355" t="n">
        <v>16515</v>
      </c>
      <c r="D9355" t="n">
        <v>25</v>
      </c>
      <c r="E9355" t="n">
        <v>144</v>
      </c>
      <c r="F9355" s="9" t="n">
        <v>262.74</v>
      </c>
    </row>
    <row r="9356">
      <c r="A9356" t="n">
        <v>566162</v>
      </c>
      <c r="B9356" s="12" t="n">
        <v>40795</v>
      </c>
      <c r="C9356" t="n">
        <v>15249</v>
      </c>
      <c r="D9356" t="n">
        <v>18</v>
      </c>
      <c r="E9356" t="n">
        <v>149</v>
      </c>
      <c r="F9356" s="9" t="n">
        <v>282.31</v>
      </c>
    </row>
    <row r="9357">
      <c r="A9357" t="n">
        <v>566169</v>
      </c>
      <c r="B9357" s="12" t="n">
        <v>40795</v>
      </c>
      <c r="C9357" t="n">
        <v>14414</v>
      </c>
      <c r="D9357" t="n">
        <v>10</v>
      </c>
      <c r="E9357" t="n">
        <v>392</v>
      </c>
      <c r="F9357" s="9" t="n">
        <v>185.84</v>
      </c>
    </row>
    <row r="9358">
      <c r="A9358" t="n">
        <v>566170</v>
      </c>
      <c r="B9358" s="12" t="n">
        <v>40795</v>
      </c>
      <c r="C9358" t="n">
        <v>12879</v>
      </c>
      <c r="D9358" t="n">
        <v>4</v>
      </c>
      <c r="E9358" t="n">
        <v>58</v>
      </c>
      <c r="F9358" s="9" t="n">
        <v>140.5</v>
      </c>
    </row>
    <row r="9359">
      <c r="A9359" t="n">
        <v>566171</v>
      </c>
      <c r="B9359" s="12" t="n">
        <v>40795</v>
      </c>
      <c r="C9359" t="n">
        <v>18118</v>
      </c>
      <c r="D9359" t="n">
        <v>41</v>
      </c>
      <c r="E9359" t="n">
        <v>97</v>
      </c>
      <c r="F9359" s="9" t="n">
        <v>158.88</v>
      </c>
    </row>
    <row r="9360">
      <c r="A9360" t="n">
        <v>566172</v>
      </c>
      <c r="B9360" s="12" t="n">
        <v>40795</v>
      </c>
      <c r="C9360" t="n">
        <v>17001</v>
      </c>
      <c r="D9360" t="n">
        <v>11</v>
      </c>
      <c r="E9360" t="n">
        <v>224</v>
      </c>
      <c r="F9360" s="9" t="n">
        <v>322.4</v>
      </c>
    </row>
    <row r="9361">
      <c r="A9361" t="n">
        <v>566175</v>
      </c>
      <c r="B9361" s="12" t="n">
        <v>40795</v>
      </c>
      <c r="C9361" t="n">
        <v>18237</v>
      </c>
      <c r="D9361" t="n">
        <v>10</v>
      </c>
      <c r="E9361" t="n">
        <v>104</v>
      </c>
      <c r="F9361" s="9" t="n">
        <v>158.96</v>
      </c>
    </row>
    <row r="9362">
      <c r="A9362" t="n">
        <v>566178</v>
      </c>
      <c r="B9362" s="12" t="n">
        <v>40795</v>
      </c>
      <c r="C9362" t="n">
        <v>16353</v>
      </c>
      <c r="D9362" t="n">
        <v>4</v>
      </c>
      <c r="E9362" t="n">
        <v>49</v>
      </c>
      <c r="F9362" s="9" t="n">
        <v>141.9</v>
      </c>
    </row>
    <row r="9363">
      <c r="A9363" t="n">
        <v>566184</v>
      </c>
      <c r="B9363" s="12" t="n">
        <v>40795</v>
      </c>
      <c r="C9363" t="n">
        <v>16723</v>
      </c>
      <c r="D9363" t="n">
        <v>1</v>
      </c>
      <c r="E9363" t="n">
        <v>1</v>
      </c>
      <c r="F9363" s="9" t="n">
        <v>165</v>
      </c>
    </row>
    <row r="9364">
      <c r="A9364" t="n">
        <v>566186</v>
      </c>
      <c r="B9364" s="12" t="n">
        <v>40795</v>
      </c>
      <c r="C9364" t="n">
        <v>16603</v>
      </c>
      <c r="D9364" t="n">
        <v>23</v>
      </c>
      <c r="E9364" t="n">
        <v>363</v>
      </c>
      <c r="F9364" s="9" t="n">
        <v>296.62</v>
      </c>
    </row>
    <row r="9365">
      <c r="A9365" t="n">
        <v>566188</v>
      </c>
      <c r="B9365" s="12" t="n">
        <v>40795</v>
      </c>
      <c r="C9365" t="n">
        <v>14312</v>
      </c>
      <c r="D9365" t="n">
        <v>9</v>
      </c>
      <c r="E9365" t="n">
        <v>95</v>
      </c>
      <c r="F9365" s="9" t="n">
        <v>192.6</v>
      </c>
    </row>
    <row r="9366">
      <c r="A9366" t="n">
        <v>566189</v>
      </c>
      <c r="B9366" s="12" t="n">
        <v>40795</v>
      </c>
      <c r="C9366" t="n">
        <v>17800</v>
      </c>
      <c r="D9366" t="n">
        <v>12</v>
      </c>
      <c r="E9366" t="n">
        <v>109</v>
      </c>
      <c r="F9366" s="9" t="n">
        <v>139.5</v>
      </c>
    </row>
    <row r="9367">
      <c r="A9367" t="n">
        <v>566190</v>
      </c>
      <c r="B9367" s="12" t="n">
        <v>40795</v>
      </c>
      <c r="C9367" t="n">
        <v>12748</v>
      </c>
      <c r="D9367" t="n">
        <v>36</v>
      </c>
      <c r="E9367" t="n">
        <v>316</v>
      </c>
      <c r="F9367" s="9" t="n">
        <v>206.45</v>
      </c>
    </row>
    <row r="9368">
      <c r="A9368" t="n">
        <v>566191</v>
      </c>
      <c r="B9368" s="12" t="n">
        <v>40795</v>
      </c>
      <c r="C9368" t="n">
        <v>14388</v>
      </c>
      <c r="D9368" t="n">
        <v>24</v>
      </c>
      <c r="E9368" t="n">
        <v>210</v>
      </c>
      <c r="F9368" s="9" t="n">
        <v>442.66</v>
      </c>
    </row>
    <row r="9369">
      <c r="A9369" t="n">
        <v>566192</v>
      </c>
      <c r="B9369" s="12" t="n">
        <v>40795</v>
      </c>
      <c r="C9369" t="n">
        <v>14915</v>
      </c>
      <c r="D9369" t="n">
        <v>4</v>
      </c>
      <c r="E9369" t="n">
        <v>36</v>
      </c>
      <c r="F9369" s="9" t="n">
        <v>165.2</v>
      </c>
    </row>
    <row r="9370">
      <c r="A9370" t="n">
        <v>566193</v>
      </c>
      <c r="B9370" s="12" t="n">
        <v>40795</v>
      </c>
      <c r="C9370" t="n">
        <v>14961</v>
      </c>
      <c r="D9370" t="n">
        <v>55</v>
      </c>
      <c r="E9370" t="n">
        <v>517</v>
      </c>
      <c r="F9370" s="9" t="n">
        <v>1010.95</v>
      </c>
    </row>
    <row r="9371">
      <c r="A9371" t="n">
        <v>566194</v>
      </c>
      <c r="B9371" s="12" t="n">
        <v>40795</v>
      </c>
      <c r="C9371" t="n">
        <v>14711</v>
      </c>
      <c r="D9371" t="n">
        <v>51</v>
      </c>
      <c r="E9371" t="n">
        <v>90</v>
      </c>
      <c r="F9371" s="9" t="n">
        <v>298.9</v>
      </c>
    </row>
    <row r="9372">
      <c r="A9372" t="n">
        <v>566196</v>
      </c>
      <c r="B9372" s="12" t="n">
        <v>40795</v>
      </c>
      <c r="C9372" t="n">
        <v>14180</v>
      </c>
      <c r="D9372" t="n">
        <v>4</v>
      </c>
      <c r="E9372" t="n">
        <v>16</v>
      </c>
      <c r="F9372" s="9" t="n">
        <v>148.8</v>
      </c>
    </row>
    <row r="9373">
      <c r="A9373" t="n">
        <v>566198</v>
      </c>
      <c r="B9373" s="12" t="n">
        <v>40795</v>
      </c>
      <c r="C9373" t="n">
        <v>18109</v>
      </c>
      <c r="D9373" t="n">
        <v>25</v>
      </c>
      <c r="E9373" t="n">
        <v>82</v>
      </c>
      <c r="F9373" s="9" t="n">
        <v>393.85</v>
      </c>
    </row>
    <row r="9374">
      <c r="A9374" t="n">
        <v>566199</v>
      </c>
      <c r="B9374" s="12" t="n">
        <v>40795</v>
      </c>
      <c r="C9374" t="n">
        <v>14824</v>
      </c>
      <c r="D9374" t="n">
        <v>15</v>
      </c>
      <c r="E9374" t="n">
        <v>217</v>
      </c>
      <c r="F9374" s="9" t="n">
        <v>441.91</v>
      </c>
    </row>
    <row r="9375">
      <c r="A9375" t="n">
        <v>566200</v>
      </c>
      <c r="B9375" s="12" t="n">
        <v>40795</v>
      </c>
      <c r="C9375" t="n">
        <v>16910</v>
      </c>
      <c r="D9375" t="n">
        <v>52</v>
      </c>
      <c r="E9375" t="n">
        <v>93</v>
      </c>
      <c r="F9375" s="9" t="n">
        <v>111.78</v>
      </c>
    </row>
    <row r="9376">
      <c r="A9376" t="n">
        <v>566201</v>
      </c>
      <c r="B9376" s="12" t="n">
        <v>40795</v>
      </c>
      <c r="C9376" t="n">
        <v>15189</v>
      </c>
      <c r="D9376" t="n">
        <v>1</v>
      </c>
      <c r="E9376" t="n">
        <v>18</v>
      </c>
      <c r="F9376" s="9" t="n">
        <v>98.09999999999999</v>
      </c>
    </row>
    <row r="9377">
      <c r="A9377" t="n">
        <v>566202</v>
      </c>
      <c r="B9377" s="12" t="n">
        <v>40795</v>
      </c>
      <c r="C9377" t="n">
        <v>15652</v>
      </c>
      <c r="D9377" t="n">
        <v>21</v>
      </c>
      <c r="E9377" t="n">
        <v>208</v>
      </c>
      <c r="F9377" s="9" t="n">
        <v>337.74</v>
      </c>
    </row>
    <row r="9378">
      <c r="A9378" t="n">
        <v>566203</v>
      </c>
      <c r="B9378" s="12" t="n">
        <v>40795</v>
      </c>
      <c r="C9378" t="n">
        <v>16362</v>
      </c>
      <c r="D9378" t="n">
        <v>34</v>
      </c>
      <c r="E9378" t="n">
        <v>129</v>
      </c>
      <c r="F9378" s="9" t="n">
        <v>318.35</v>
      </c>
    </row>
    <row r="9379">
      <c r="A9379" t="n">
        <v>566204</v>
      </c>
      <c r="B9379" s="12" t="n">
        <v>40795</v>
      </c>
      <c r="C9379" t="n">
        <v>14628</v>
      </c>
      <c r="D9379" t="n">
        <v>12</v>
      </c>
      <c r="E9379" t="n">
        <v>166</v>
      </c>
      <c r="F9379" s="9" t="n">
        <v>340.38</v>
      </c>
    </row>
    <row r="9380">
      <c r="A9380" t="n">
        <v>566206</v>
      </c>
      <c r="B9380" s="12" t="n">
        <v>40795</v>
      </c>
      <c r="C9380" t="n">
        <v>16362</v>
      </c>
      <c r="D9380" t="n">
        <v>3</v>
      </c>
      <c r="E9380" t="n">
        <v>7</v>
      </c>
      <c r="F9380" s="9" t="n">
        <v>34.65</v>
      </c>
    </row>
    <row r="9381">
      <c r="A9381" t="n">
        <v>566207</v>
      </c>
      <c r="B9381" s="12" t="n">
        <v>40795</v>
      </c>
      <c r="C9381" t="n">
        <v>12830</v>
      </c>
      <c r="D9381" t="n">
        <v>9</v>
      </c>
      <c r="E9381" t="n">
        <v>2352</v>
      </c>
      <c r="F9381" s="9" t="n">
        <v>1210.32</v>
      </c>
    </row>
    <row r="9382">
      <c r="A9382" t="n">
        <v>566208</v>
      </c>
      <c r="B9382" s="12" t="n">
        <v>40795</v>
      </c>
      <c r="C9382" t="n">
        <v>16362</v>
      </c>
      <c r="D9382" t="n">
        <v>2</v>
      </c>
      <c r="E9382" t="n">
        <v>9</v>
      </c>
      <c r="F9382" s="9" t="n">
        <v>7.65</v>
      </c>
    </row>
    <row r="9383">
      <c r="A9383" t="n">
        <v>566213</v>
      </c>
      <c r="B9383" s="12" t="n">
        <v>40795</v>
      </c>
      <c r="C9383" t="n">
        <v>14895</v>
      </c>
      <c r="D9383" t="n">
        <v>74</v>
      </c>
      <c r="E9383" t="n">
        <v>959</v>
      </c>
      <c r="F9383" s="9" t="n">
        <v>1732.93</v>
      </c>
    </row>
    <row r="9384">
      <c r="A9384" t="n">
        <v>566214</v>
      </c>
      <c r="B9384" s="12" t="n">
        <v>40795</v>
      </c>
      <c r="C9384" t="n">
        <v>14895</v>
      </c>
      <c r="D9384" t="n">
        <v>1</v>
      </c>
      <c r="E9384" t="n">
        <v>4</v>
      </c>
      <c r="F9384" s="9" t="n">
        <v>51</v>
      </c>
    </row>
    <row r="9385">
      <c r="A9385" t="n">
        <v>566215</v>
      </c>
      <c r="B9385" s="12" t="n">
        <v>40795</v>
      </c>
      <c r="C9385" t="n">
        <v>14895</v>
      </c>
      <c r="D9385" t="n">
        <v>5</v>
      </c>
      <c r="E9385" t="n">
        <v>29</v>
      </c>
      <c r="F9385" s="9" t="n">
        <v>109.15</v>
      </c>
    </row>
    <row r="9386">
      <c r="A9386" t="n">
        <v>566217</v>
      </c>
      <c r="B9386" s="12" t="n">
        <v>40795</v>
      </c>
      <c r="C9386" t="n">
        <v>14096</v>
      </c>
      <c r="D9386" t="n">
        <v>33</v>
      </c>
      <c r="E9386" t="n">
        <v>54</v>
      </c>
      <c r="F9386" s="9" t="n">
        <v>106.46</v>
      </c>
    </row>
    <row r="9387">
      <c r="A9387" t="n">
        <v>566218</v>
      </c>
      <c r="B9387" s="12" t="n">
        <v>40795</v>
      </c>
      <c r="C9387" t="n">
        <v>13079</v>
      </c>
      <c r="D9387" t="n">
        <v>1</v>
      </c>
      <c r="E9387" t="n">
        <v>6</v>
      </c>
      <c r="F9387" s="9" t="n">
        <v>35.7</v>
      </c>
    </row>
    <row r="9388">
      <c r="A9388" t="n">
        <v>566219</v>
      </c>
      <c r="B9388" s="12" t="n">
        <v>40795</v>
      </c>
      <c r="C9388" t="n">
        <v>17426</v>
      </c>
      <c r="D9388" t="n">
        <v>57</v>
      </c>
      <c r="E9388" t="n">
        <v>700</v>
      </c>
      <c r="F9388" s="9" t="n">
        <v>1001.36</v>
      </c>
    </row>
    <row r="9389">
      <c r="A9389" t="n">
        <v>566220</v>
      </c>
      <c r="B9389" s="12" t="n">
        <v>40795</v>
      </c>
      <c r="C9389" t="n">
        <v>15251</v>
      </c>
      <c r="D9389" t="n">
        <v>25</v>
      </c>
      <c r="E9389" t="n">
        <v>1128</v>
      </c>
      <c r="F9389" s="9" t="n">
        <v>2243.7</v>
      </c>
    </row>
    <row r="9390">
      <c r="A9390" t="n">
        <v>566225</v>
      </c>
      <c r="B9390" s="12" t="n">
        <v>40797</v>
      </c>
      <c r="C9390" t="n">
        <v>16899</v>
      </c>
      <c r="D9390" t="n">
        <v>10</v>
      </c>
      <c r="E9390" t="n">
        <v>29</v>
      </c>
      <c r="F9390" s="9" t="n">
        <v>77.55</v>
      </c>
    </row>
    <row r="9391">
      <c r="A9391" t="n">
        <v>566226</v>
      </c>
      <c r="B9391" s="12" t="n">
        <v>40797</v>
      </c>
      <c r="C9391" t="n">
        <v>15605</v>
      </c>
      <c r="D9391" t="n">
        <v>11</v>
      </c>
      <c r="E9391" t="n">
        <v>52</v>
      </c>
      <c r="F9391" s="9" t="n">
        <v>204.6</v>
      </c>
    </row>
    <row r="9392">
      <c r="A9392" t="n">
        <v>566227</v>
      </c>
      <c r="B9392" s="12" t="n">
        <v>40797</v>
      </c>
      <c r="C9392" t="n">
        <v>14258</v>
      </c>
      <c r="D9392" t="n">
        <v>16</v>
      </c>
      <c r="E9392" t="n">
        <v>744</v>
      </c>
      <c r="F9392" s="9" t="n">
        <v>1912.06</v>
      </c>
    </row>
    <row r="9393">
      <c r="A9393" t="n">
        <v>566228</v>
      </c>
      <c r="B9393" s="12" t="n">
        <v>40797</v>
      </c>
      <c r="C9393" t="n">
        <v>13408</v>
      </c>
      <c r="D9393" t="n">
        <v>5</v>
      </c>
      <c r="E9393" t="n">
        <v>484</v>
      </c>
      <c r="F9393" s="9" t="n">
        <v>889.4</v>
      </c>
    </row>
    <row r="9394">
      <c r="A9394" t="n">
        <v>566229</v>
      </c>
      <c r="B9394" s="12" t="n">
        <v>40797</v>
      </c>
      <c r="C9394" t="n">
        <v>13408</v>
      </c>
      <c r="D9394" t="n">
        <v>5</v>
      </c>
      <c r="E9394" t="n">
        <v>62</v>
      </c>
      <c r="F9394" s="9" t="n">
        <v>174.84</v>
      </c>
    </row>
    <row r="9395">
      <c r="A9395" t="n">
        <v>566230</v>
      </c>
      <c r="B9395" s="12" t="n">
        <v>40797</v>
      </c>
      <c r="C9395" t="n">
        <v>15159</v>
      </c>
      <c r="D9395" t="n">
        <v>23</v>
      </c>
      <c r="E9395" t="n">
        <v>263</v>
      </c>
      <c r="F9395" s="9" t="n">
        <v>418.84</v>
      </c>
    </row>
    <row r="9396">
      <c r="A9396" t="n">
        <v>566231</v>
      </c>
      <c r="B9396" s="12" t="n">
        <v>40797</v>
      </c>
      <c r="C9396" t="n">
        <v>14837</v>
      </c>
      <c r="D9396" t="n">
        <v>18</v>
      </c>
      <c r="E9396" t="n">
        <v>210</v>
      </c>
      <c r="F9396" s="9" t="n">
        <v>303.94</v>
      </c>
    </row>
    <row r="9397">
      <c r="A9397" t="n">
        <v>566232</v>
      </c>
      <c r="B9397" s="12" t="n">
        <v>40797</v>
      </c>
      <c r="C9397" t="n">
        <v>15159</v>
      </c>
      <c r="D9397" t="n">
        <v>6</v>
      </c>
      <c r="E9397" t="n">
        <v>82</v>
      </c>
      <c r="F9397" s="9" t="n">
        <v>175.04</v>
      </c>
    </row>
    <row r="9398">
      <c r="A9398" t="n">
        <v>566234</v>
      </c>
      <c r="B9398" s="12" t="n">
        <v>40797</v>
      </c>
      <c r="C9398" t="n">
        <v>15035</v>
      </c>
      <c r="D9398" t="n">
        <v>27</v>
      </c>
      <c r="E9398" t="n">
        <v>245</v>
      </c>
      <c r="F9398" s="9" t="n">
        <v>252.73</v>
      </c>
    </row>
    <row r="9399">
      <c r="A9399" t="n">
        <v>566235</v>
      </c>
      <c r="B9399" s="12" t="n">
        <v>40797</v>
      </c>
      <c r="C9399" t="n">
        <v>15636</v>
      </c>
      <c r="D9399" t="n">
        <v>17</v>
      </c>
      <c r="E9399" t="n">
        <v>202</v>
      </c>
      <c r="F9399" s="9" t="n">
        <v>418.06</v>
      </c>
    </row>
    <row r="9400">
      <c r="A9400" t="n">
        <v>566236</v>
      </c>
      <c r="B9400" s="12" t="n">
        <v>40797</v>
      </c>
      <c r="C9400" t="n">
        <v>16384</v>
      </c>
      <c r="D9400" t="n">
        <v>9</v>
      </c>
      <c r="E9400" t="n">
        <v>60</v>
      </c>
      <c r="F9400" s="9" t="n">
        <v>175.4</v>
      </c>
    </row>
    <row r="9401">
      <c r="A9401" t="n">
        <v>566237</v>
      </c>
      <c r="B9401" s="12" t="n">
        <v>40797</v>
      </c>
      <c r="C9401" t="n">
        <v>13742</v>
      </c>
      <c r="D9401" t="n">
        <v>8</v>
      </c>
      <c r="E9401" t="n">
        <v>30</v>
      </c>
      <c r="F9401" s="9" t="n">
        <v>142.9</v>
      </c>
    </row>
    <row r="9402">
      <c r="A9402" t="n">
        <v>566238</v>
      </c>
      <c r="B9402" s="12" t="n">
        <v>40797</v>
      </c>
      <c r="C9402" t="n">
        <v>17377</v>
      </c>
      <c r="D9402" t="n">
        <v>21</v>
      </c>
      <c r="E9402" t="n">
        <v>39</v>
      </c>
      <c r="F9402" s="9" t="n">
        <v>148.27</v>
      </c>
    </row>
    <row r="9403">
      <c r="A9403" t="n">
        <v>566239</v>
      </c>
      <c r="B9403" s="12" t="n">
        <v>40797</v>
      </c>
      <c r="C9403" t="n">
        <v>14665</v>
      </c>
      <c r="D9403" t="n">
        <v>24</v>
      </c>
      <c r="E9403" t="n">
        <v>234</v>
      </c>
      <c r="F9403" s="9" t="n">
        <v>544.52</v>
      </c>
    </row>
    <row r="9404">
      <c r="A9404" t="n">
        <v>566240</v>
      </c>
      <c r="B9404" s="12" t="n">
        <v>40797</v>
      </c>
      <c r="C9404" t="n">
        <v>14508</v>
      </c>
      <c r="D9404" t="n">
        <v>24</v>
      </c>
      <c r="E9404" t="n">
        <v>70</v>
      </c>
      <c r="F9404" s="9" t="n">
        <v>137.56</v>
      </c>
    </row>
    <row r="9405">
      <c r="A9405" t="n">
        <v>566241</v>
      </c>
      <c r="B9405" s="12" t="n">
        <v>40797</v>
      </c>
      <c r="C9405" t="n">
        <v>15939</v>
      </c>
      <c r="D9405" t="n">
        <v>2</v>
      </c>
      <c r="E9405" t="n">
        <v>156</v>
      </c>
      <c r="F9405" s="9" t="n">
        <v>254.76</v>
      </c>
    </row>
    <row r="9406">
      <c r="A9406" t="n">
        <v>566242</v>
      </c>
      <c r="B9406" s="12" t="n">
        <v>40797</v>
      </c>
      <c r="C9406" t="n">
        <v>15502</v>
      </c>
      <c r="D9406" t="n">
        <v>8</v>
      </c>
      <c r="E9406" t="n">
        <v>52</v>
      </c>
      <c r="F9406" s="9" t="n">
        <v>160.6</v>
      </c>
    </row>
    <row r="9407">
      <c r="A9407" t="n">
        <v>566243</v>
      </c>
      <c r="B9407" s="12" t="n">
        <v>40797</v>
      </c>
      <c r="C9407" t="n">
        <v>15502</v>
      </c>
      <c r="D9407" t="n">
        <v>1</v>
      </c>
      <c r="E9407" t="n">
        <v>2</v>
      </c>
      <c r="F9407" s="9" t="n">
        <v>33.9</v>
      </c>
    </row>
    <row r="9408">
      <c r="A9408" t="n">
        <v>566244</v>
      </c>
      <c r="B9408" s="12" t="n">
        <v>40797</v>
      </c>
      <c r="C9408" t="n">
        <v>15502</v>
      </c>
      <c r="D9408" t="n">
        <v>5</v>
      </c>
      <c r="E9408" t="n">
        <v>60</v>
      </c>
      <c r="F9408" s="9" t="n">
        <v>126</v>
      </c>
    </row>
    <row r="9409">
      <c r="A9409" t="n">
        <v>566245</v>
      </c>
      <c r="B9409" s="12" t="n">
        <v>40797</v>
      </c>
      <c r="C9409" t="n">
        <v>13426</v>
      </c>
      <c r="D9409" t="n">
        <v>11</v>
      </c>
      <c r="E9409" t="n">
        <v>198</v>
      </c>
      <c r="F9409" s="9" t="n">
        <v>451.97</v>
      </c>
    </row>
    <row r="9410">
      <c r="A9410" t="n">
        <v>566246</v>
      </c>
      <c r="B9410" s="12" t="n">
        <v>40797</v>
      </c>
      <c r="C9410" t="n">
        <v>13941</v>
      </c>
      <c r="D9410" t="n">
        <v>8</v>
      </c>
      <c r="E9410" t="n">
        <v>396</v>
      </c>
      <c r="F9410" s="9" t="n">
        <v>1028.04</v>
      </c>
    </row>
    <row r="9411">
      <c r="A9411" t="n">
        <v>566247</v>
      </c>
      <c r="B9411" s="12" t="n">
        <v>40797</v>
      </c>
      <c r="C9411" t="n">
        <v>16107</v>
      </c>
      <c r="D9411" t="n">
        <v>3</v>
      </c>
      <c r="E9411" t="n">
        <v>84</v>
      </c>
      <c r="F9411" s="9" t="n">
        <v>316.6</v>
      </c>
    </row>
    <row r="9412">
      <c r="A9412" t="n">
        <v>566248</v>
      </c>
      <c r="B9412" s="12" t="n">
        <v>40797</v>
      </c>
      <c r="C9412" t="n">
        <v>13272</v>
      </c>
      <c r="D9412" t="n">
        <v>8</v>
      </c>
      <c r="E9412" t="n">
        <v>72</v>
      </c>
      <c r="F9412" s="9" t="n">
        <v>140.96</v>
      </c>
    </row>
    <row r="9413">
      <c r="A9413" t="n">
        <v>566249</v>
      </c>
      <c r="B9413" s="12" t="n">
        <v>40797</v>
      </c>
      <c r="C9413" t="n">
        <v>13527</v>
      </c>
      <c r="D9413" t="n">
        <v>45</v>
      </c>
      <c r="E9413" t="n">
        <v>202</v>
      </c>
      <c r="F9413" s="9" t="n">
        <v>473.3</v>
      </c>
    </row>
    <row r="9414">
      <c r="A9414" t="n">
        <v>566250</v>
      </c>
      <c r="B9414" s="12" t="n">
        <v>40797</v>
      </c>
      <c r="C9414" t="n">
        <v>15587</v>
      </c>
      <c r="D9414" t="n">
        <v>2</v>
      </c>
      <c r="E9414" t="n">
        <v>120</v>
      </c>
      <c r="F9414" s="9" t="n">
        <v>344.88</v>
      </c>
    </row>
    <row r="9415">
      <c r="A9415" t="n">
        <v>566251</v>
      </c>
      <c r="B9415" s="12" t="n">
        <v>40797</v>
      </c>
      <c r="C9415" t="n">
        <v>12841</v>
      </c>
      <c r="D9415" t="n">
        <v>21</v>
      </c>
      <c r="E9415" t="n">
        <v>170</v>
      </c>
      <c r="F9415" s="9" t="n">
        <v>215.87</v>
      </c>
    </row>
    <row r="9416">
      <c r="A9416" t="n">
        <v>566253</v>
      </c>
      <c r="B9416" s="12" t="n">
        <v>40797</v>
      </c>
      <c r="C9416" t="n">
        <v>13527</v>
      </c>
      <c r="D9416" t="n">
        <v>1</v>
      </c>
      <c r="E9416" t="n">
        <v>19</v>
      </c>
      <c r="F9416" s="9" t="n">
        <v>11.97</v>
      </c>
    </row>
    <row r="9417">
      <c r="A9417" t="n">
        <v>566254</v>
      </c>
      <c r="B9417" s="12" t="n">
        <v>40797</v>
      </c>
      <c r="C9417" t="n">
        <v>13993</v>
      </c>
      <c r="D9417" t="n">
        <v>10</v>
      </c>
      <c r="E9417" t="n">
        <v>90</v>
      </c>
      <c r="F9417" s="9" t="n">
        <v>384.9</v>
      </c>
    </row>
    <row r="9418">
      <c r="A9418" t="n">
        <v>566255</v>
      </c>
      <c r="B9418" s="12" t="n">
        <v>40797</v>
      </c>
      <c r="C9418" t="n">
        <v>13324</v>
      </c>
      <c r="D9418" t="n">
        <v>18</v>
      </c>
      <c r="E9418" t="n">
        <v>1492</v>
      </c>
      <c r="F9418" s="9" t="n">
        <v>1783.24</v>
      </c>
    </row>
    <row r="9419">
      <c r="A9419" t="n">
        <v>566257</v>
      </c>
      <c r="B9419" s="12" t="n">
        <v>40797</v>
      </c>
      <c r="C9419" t="n">
        <v>13324</v>
      </c>
      <c r="D9419" t="n">
        <v>9</v>
      </c>
      <c r="E9419" t="n">
        <v>680</v>
      </c>
      <c r="F9419" s="9" t="n">
        <v>855.6</v>
      </c>
    </row>
    <row r="9420">
      <c r="A9420" t="n">
        <v>566258</v>
      </c>
      <c r="B9420" s="12" t="n">
        <v>40797</v>
      </c>
      <c r="C9420" t="n">
        <v>13124</v>
      </c>
      <c r="D9420" t="n">
        <v>79</v>
      </c>
      <c r="E9420" t="n">
        <v>518</v>
      </c>
      <c r="F9420" s="9" t="n">
        <v>1239.86</v>
      </c>
    </row>
    <row r="9421">
      <c r="A9421" t="n">
        <v>566259</v>
      </c>
      <c r="B9421" s="12" t="n">
        <v>40797</v>
      </c>
      <c r="C9421" t="n">
        <v>17317</v>
      </c>
      <c r="D9421" t="n">
        <v>7</v>
      </c>
      <c r="E9421" t="n">
        <v>606</v>
      </c>
      <c r="F9421" s="9" t="n">
        <v>2027.94</v>
      </c>
    </row>
    <row r="9422">
      <c r="A9422" t="n">
        <v>566260</v>
      </c>
      <c r="B9422" s="12" t="n">
        <v>40797</v>
      </c>
      <c r="C9422" t="n">
        <v>14212</v>
      </c>
      <c r="D9422" t="n">
        <v>9</v>
      </c>
      <c r="E9422" t="n">
        <v>1152</v>
      </c>
      <c r="F9422" s="9" t="n">
        <v>1070.48</v>
      </c>
    </row>
    <row r="9423">
      <c r="A9423" t="n">
        <v>566261</v>
      </c>
      <c r="B9423" s="12" t="n">
        <v>40797</v>
      </c>
      <c r="C9423" t="n">
        <v>13372</v>
      </c>
      <c r="D9423" t="n">
        <v>22</v>
      </c>
      <c r="E9423" t="n">
        <v>158</v>
      </c>
      <c r="F9423" s="9" t="n">
        <v>328.64</v>
      </c>
    </row>
    <row r="9424">
      <c r="A9424" t="n">
        <v>566262</v>
      </c>
      <c r="B9424" s="12" t="n">
        <v>40797</v>
      </c>
      <c r="C9424" t="n">
        <v>15527</v>
      </c>
      <c r="D9424" t="n">
        <v>20</v>
      </c>
      <c r="E9424" t="n">
        <v>108</v>
      </c>
      <c r="F9424" s="9" t="n">
        <v>277.55</v>
      </c>
    </row>
    <row r="9425">
      <c r="A9425" t="n">
        <v>566264</v>
      </c>
      <c r="B9425" s="12" t="n">
        <v>40797</v>
      </c>
      <c r="C9425" t="n">
        <v>14606</v>
      </c>
      <c r="D9425" t="n">
        <v>25</v>
      </c>
      <c r="E9425" t="n">
        <v>55</v>
      </c>
      <c r="F9425" s="9" t="n">
        <v>97.73</v>
      </c>
    </row>
    <row r="9426">
      <c r="A9426" t="n">
        <v>566265</v>
      </c>
      <c r="B9426" s="12" t="n">
        <v>40797</v>
      </c>
      <c r="C9426" t="n">
        <v>18255</v>
      </c>
      <c r="D9426" t="n">
        <v>6</v>
      </c>
      <c r="E9426" t="n">
        <v>74</v>
      </c>
      <c r="F9426" s="9" t="n">
        <v>103.3</v>
      </c>
    </row>
    <row r="9427">
      <c r="A9427" t="n">
        <v>566266</v>
      </c>
      <c r="B9427" s="12" t="n">
        <v>40797</v>
      </c>
      <c r="C9427" t="n">
        <v>17299</v>
      </c>
      <c r="D9427" t="n">
        <v>26</v>
      </c>
      <c r="E9427" t="n">
        <v>319</v>
      </c>
      <c r="F9427" s="9" t="n">
        <v>297.36</v>
      </c>
    </row>
    <row r="9428">
      <c r="A9428" t="n">
        <v>566269</v>
      </c>
      <c r="B9428" s="12" t="n">
        <v>40797</v>
      </c>
      <c r="C9428" t="n">
        <v>17864</v>
      </c>
      <c r="D9428" t="n">
        <v>48</v>
      </c>
      <c r="E9428" t="n">
        <v>312</v>
      </c>
      <c r="F9428" s="9" t="n">
        <v>237.22</v>
      </c>
    </row>
    <row r="9429">
      <c r="A9429" t="n">
        <v>566270</v>
      </c>
      <c r="B9429" s="12" t="n">
        <v>40797</v>
      </c>
      <c r="C9429" t="n">
        <v>16523</v>
      </c>
      <c r="D9429" t="n">
        <v>32</v>
      </c>
      <c r="E9429" t="n">
        <v>390</v>
      </c>
      <c r="F9429" s="9" t="n">
        <v>848.98</v>
      </c>
    </row>
    <row r="9430">
      <c r="A9430" t="n">
        <v>566271</v>
      </c>
      <c r="B9430" s="12" t="n">
        <v>40797</v>
      </c>
      <c r="C9430" t="n">
        <v>14250</v>
      </c>
      <c r="D9430" t="n">
        <v>74</v>
      </c>
      <c r="E9430" t="n">
        <v>866</v>
      </c>
      <c r="F9430" s="9" t="n">
        <v>1228.83</v>
      </c>
    </row>
    <row r="9431">
      <c r="A9431" t="n">
        <v>566272</v>
      </c>
      <c r="B9431" s="12" t="n">
        <v>40797</v>
      </c>
      <c r="C9431" t="n">
        <v>14487</v>
      </c>
      <c r="D9431" t="n">
        <v>39</v>
      </c>
      <c r="E9431" t="n">
        <v>264</v>
      </c>
      <c r="F9431" s="9" t="n">
        <v>399.37</v>
      </c>
    </row>
    <row r="9432">
      <c r="A9432" t="n">
        <v>566273</v>
      </c>
      <c r="B9432" s="12" t="n">
        <v>40797</v>
      </c>
      <c r="C9432" t="n">
        <v>14720</v>
      </c>
      <c r="D9432" t="n">
        <v>13</v>
      </c>
      <c r="E9432" t="n">
        <v>107</v>
      </c>
      <c r="F9432" s="9" t="n">
        <v>245.33</v>
      </c>
    </row>
    <row r="9433">
      <c r="A9433" t="n">
        <v>566274</v>
      </c>
      <c r="B9433" s="12" t="n">
        <v>40797</v>
      </c>
      <c r="C9433" t="n">
        <v>13884</v>
      </c>
      <c r="D9433" t="n">
        <v>36</v>
      </c>
      <c r="E9433" t="n">
        <v>149</v>
      </c>
      <c r="F9433" s="9" t="n">
        <v>344.25</v>
      </c>
    </row>
    <row r="9434">
      <c r="A9434" t="n">
        <v>566275</v>
      </c>
      <c r="B9434" s="12" t="n">
        <v>40797</v>
      </c>
      <c r="C9434" t="n">
        <v>16549</v>
      </c>
      <c r="D9434" t="n">
        <v>72</v>
      </c>
      <c r="E9434" t="n">
        <v>240</v>
      </c>
      <c r="F9434" s="9" t="n">
        <v>451.39</v>
      </c>
    </row>
    <row r="9435">
      <c r="A9435" t="n">
        <v>566276</v>
      </c>
      <c r="B9435" s="12" t="n">
        <v>40797</v>
      </c>
      <c r="C9435" t="n">
        <v>13450</v>
      </c>
      <c r="D9435" t="n">
        <v>19</v>
      </c>
      <c r="E9435" t="n">
        <v>348</v>
      </c>
      <c r="F9435" s="9" t="n">
        <v>305.82</v>
      </c>
    </row>
    <row r="9436">
      <c r="A9436" t="n">
        <v>566277</v>
      </c>
      <c r="B9436" s="12" t="n">
        <v>40797</v>
      </c>
      <c r="C9436" t="n">
        <v>16796</v>
      </c>
      <c r="D9436" t="n">
        <v>18</v>
      </c>
      <c r="E9436" t="n">
        <v>186</v>
      </c>
      <c r="F9436" s="9" t="n">
        <v>305.62</v>
      </c>
    </row>
    <row r="9437">
      <c r="A9437" t="n">
        <v>566278</v>
      </c>
      <c r="B9437" s="12" t="n">
        <v>40797</v>
      </c>
      <c r="C9437" t="n">
        <v>13614</v>
      </c>
      <c r="D9437" t="n">
        <v>17</v>
      </c>
      <c r="E9437" t="n">
        <v>67</v>
      </c>
      <c r="F9437" s="9" t="n">
        <v>302.15</v>
      </c>
    </row>
    <row r="9438">
      <c r="A9438" t="n">
        <v>566279</v>
      </c>
      <c r="B9438" s="12" t="n">
        <v>40797</v>
      </c>
      <c r="C9438" t="n">
        <v>14432</v>
      </c>
      <c r="D9438" t="n">
        <v>48</v>
      </c>
      <c r="E9438" t="n">
        <v>308</v>
      </c>
      <c r="F9438" s="9" t="n">
        <v>249.17</v>
      </c>
    </row>
    <row r="9439">
      <c r="A9439" t="n">
        <v>566281</v>
      </c>
      <c r="B9439" s="12" t="n">
        <v>40797</v>
      </c>
      <c r="C9439" t="n">
        <v>12748</v>
      </c>
      <c r="D9439" t="n">
        <v>137</v>
      </c>
      <c r="E9439" t="n">
        <v>1437</v>
      </c>
      <c r="F9439" s="9" t="n">
        <v>1948.35</v>
      </c>
    </row>
    <row r="9440">
      <c r="A9440" t="n">
        <v>566282</v>
      </c>
      <c r="B9440" s="12" t="n">
        <v>40797</v>
      </c>
      <c r="C9440" t="n">
        <v>15782</v>
      </c>
      <c r="D9440" t="n">
        <v>21</v>
      </c>
      <c r="E9440" t="n">
        <v>644</v>
      </c>
      <c r="F9440" s="9" t="n">
        <v>1638.34</v>
      </c>
    </row>
    <row r="9441">
      <c r="A9441" t="n">
        <v>566283</v>
      </c>
      <c r="B9441" s="12" t="n">
        <v>40797</v>
      </c>
      <c r="C9441" t="n">
        <v>17838</v>
      </c>
      <c r="D9441" t="n">
        <v>27</v>
      </c>
      <c r="E9441" t="n">
        <v>375</v>
      </c>
      <c r="F9441" s="9" t="n">
        <v>612.4</v>
      </c>
    </row>
    <row r="9442">
      <c r="A9442" t="n">
        <v>566284</v>
      </c>
      <c r="B9442" s="12" t="n">
        <v>40797</v>
      </c>
      <c r="C9442" t="n">
        <v>14825</v>
      </c>
      <c r="D9442" t="n">
        <v>7</v>
      </c>
      <c r="E9442" t="n">
        <v>72</v>
      </c>
      <c r="F9442" s="9" t="n">
        <v>160.2</v>
      </c>
    </row>
    <row r="9443">
      <c r="A9443" t="n">
        <v>566285</v>
      </c>
      <c r="B9443" s="12" t="n">
        <v>40797</v>
      </c>
      <c r="C9443" t="n">
        <v>13611</v>
      </c>
      <c r="D9443" t="n">
        <v>40</v>
      </c>
      <c r="E9443" t="n">
        <v>334</v>
      </c>
      <c r="F9443" s="9" t="n">
        <v>517.6799999999999</v>
      </c>
    </row>
    <row r="9444">
      <c r="A9444" t="n">
        <v>566286</v>
      </c>
      <c r="B9444" s="12" t="n">
        <v>40797</v>
      </c>
      <c r="C9444" t="n">
        <v>14057</v>
      </c>
      <c r="D9444" t="n">
        <v>15</v>
      </c>
      <c r="E9444" t="n">
        <v>252</v>
      </c>
      <c r="F9444" s="9" t="n">
        <v>331.56</v>
      </c>
    </row>
    <row r="9445">
      <c r="A9445" t="n">
        <v>566287</v>
      </c>
      <c r="B9445" s="12" t="n">
        <v>40797</v>
      </c>
      <c r="C9445" t="n">
        <v>17218</v>
      </c>
      <c r="D9445" t="n">
        <v>24</v>
      </c>
      <c r="E9445" t="n">
        <v>49</v>
      </c>
      <c r="F9445" s="9" t="n">
        <v>133.37</v>
      </c>
    </row>
    <row r="9446">
      <c r="A9446" t="n">
        <v>566288</v>
      </c>
      <c r="B9446" s="12" t="n">
        <v>40797</v>
      </c>
      <c r="C9446" t="n">
        <v>12883</v>
      </c>
      <c r="D9446" t="n">
        <v>19</v>
      </c>
      <c r="E9446" t="n">
        <v>68</v>
      </c>
      <c r="F9446" s="9" t="n">
        <v>291.63</v>
      </c>
    </row>
    <row r="9447">
      <c r="A9447" t="n">
        <v>566289</v>
      </c>
      <c r="B9447" s="12" t="n">
        <v>40797</v>
      </c>
      <c r="C9447" t="n">
        <v>15601</v>
      </c>
      <c r="D9447" t="n">
        <v>14</v>
      </c>
      <c r="E9447" t="n">
        <v>128</v>
      </c>
      <c r="F9447" s="9" t="n">
        <v>231.56</v>
      </c>
    </row>
    <row r="9448">
      <c r="A9448" t="n">
        <v>566290</v>
      </c>
      <c r="B9448" s="12" t="n">
        <v>40797</v>
      </c>
      <c r="C9448" t="n">
        <v>14456</v>
      </c>
      <c r="D9448" t="n">
        <v>207</v>
      </c>
      <c r="E9448" t="n">
        <v>713</v>
      </c>
      <c r="F9448" s="9" t="n">
        <v>800.9</v>
      </c>
    </row>
    <row r="9449">
      <c r="A9449" t="n">
        <v>566291</v>
      </c>
      <c r="B9449" s="12" t="n">
        <v>40797</v>
      </c>
      <c r="C9449" t="n">
        <v>12965</v>
      </c>
      <c r="D9449" t="n">
        <v>108</v>
      </c>
      <c r="E9449" t="n">
        <v>282</v>
      </c>
      <c r="F9449" s="9" t="n">
        <v>769.8099999999999</v>
      </c>
    </row>
    <row r="9450">
      <c r="A9450" t="n">
        <v>566292</v>
      </c>
      <c r="B9450" s="12" t="n">
        <v>40797</v>
      </c>
      <c r="C9450" t="n">
        <v>13381</v>
      </c>
      <c r="D9450" t="n">
        <v>23</v>
      </c>
      <c r="E9450" t="n">
        <v>390</v>
      </c>
      <c r="F9450" s="9" t="n">
        <v>520.9</v>
      </c>
    </row>
    <row r="9451">
      <c r="A9451" t="n">
        <v>566293</v>
      </c>
      <c r="B9451" s="12" t="n">
        <v>40797</v>
      </c>
      <c r="C9451" t="n">
        <v>14533</v>
      </c>
      <c r="D9451" t="n">
        <v>16</v>
      </c>
      <c r="E9451" t="n">
        <v>555</v>
      </c>
      <c r="F9451" s="9" t="n">
        <v>408.38</v>
      </c>
    </row>
    <row r="9452">
      <c r="A9452" t="n">
        <v>566294</v>
      </c>
      <c r="B9452" s="12" t="n">
        <v>40797</v>
      </c>
      <c r="C9452" t="n">
        <v>15533</v>
      </c>
      <c r="D9452" t="n">
        <v>33</v>
      </c>
      <c r="E9452" t="n">
        <v>150</v>
      </c>
      <c r="F9452" s="9" t="n">
        <v>449.66</v>
      </c>
    </row>
    <row r="9453">
      <c r="A9453" t="n">
        <v>566295</v>
      </c>
      <c r="B9453" s="12" t="n">
        <v>40797</v>
      </c>
      <c r="C9453" t="n">
        <v>15547</v>
      </c>
      <c r="D9453" t="n">
        <v>39</v>
      </c>
      <c r="E9453" t="n">
        <v>855</v>
      </c>
      <c r="F9453" s="9" t="n">
        <v>453.39</v>
      </c>
    </row>
    <row r="9454">
      <c r="A9454" t="n">
        <v>566296</v>
      </c>
      <c r="B9454" s="12" t="n">
        <v>40797</v>
      </c>
      <c r="C9454" t="n">
        <v>17841</v>
      </c>
      <c r="D9454" t="n">
        <v>49</v>
      </c>
      <c r="E9454" t="n">
        <v>80</v>
      </c>
      <c r="F9454" s="9" t="n">
        <v>202.53</v>
      </c>
    </row>
    <row r="9455">
      <c r="A9455" t="n">
        <v>566297</v>
      </c>
      <c r="B9455" s="12" t="n">
        <v>40797</v>
      </c>
      <c r="C9455" t="n">
        <v>16794</v>
      </c>
      <c r="D9455" t="n">
        <v>29</v>
      </c>
      <c r="E9455" t="n">
        <v>55</v>
      </c>
      <c r="F9455" s="9" t="n">
        <v>89.52</v>
      </c>
    </row>
    <row r="9456">
      <c r="A9456" t="n">
        <v>566298</v>
      </c>
      <c r="B9456" s="12" t="n">
        <v>40797</v>
      </c>
      <c r="C9456" t="n">
        <v>14030</v>
      </c>
      <c r="D9456" t="n">
        <v>21</v>
      </c>
      <c r="E9456" t="n">
        <v>170</v>
      </c>
      <c r="F9456" s="9" t="n">
        <v>159.31</v>
      </c>
    </row>
    <row r="9457">
      <c r="A9457" t="n">
        <v>566299</v>
      </c>
      <c r="B9457" s="12" t="n">
        <v>40797</v>
      </c>
      <c r="C9457" t="n">
        <v>16871</v>
      </c>
      <c r="D9457" t="n">
        <v>14</v>
      </c>
      <c r="E9457" t="n">
        <v>200</v>
      </c>
      <c r="F9457" s="9" t="n">
        <v>329.44</v>
      </c>
    </row>
    <row r="9458">
      <c r="A9458" t="n">
        <v>566300</v>
      </c>
      <c r="B9458" s="12" t="n">
        <v>40797</v>
      </c>
      <c r="C9458" t="n">
        <v>18215</v>
      </c>
      <c r="D9458" t="n">
        <v>13</v>
      </c>
      <c r="E9458" t="n">
        <v>118</v>
      </c>
      <c r="F9458" s="9" t="n">
        <v>299.34</v>
      </c>
    </row>
    <row r="9459">
      <c r="A9459" t="n">
        <v>566301</v>
      </c>
      <c r="B9459" s="12" t="n">
        <v>40797</v>
      </c>
      <c r="C9459" t="n">
        <v>16474</v>
      </c>
      <c r="D9459" t="n">
        <v>24</v>
      </c>
      <c r="E9459" t="n">
        <v>56</v>
      </c>
      <c r="F9459" s="9" t="n">
        <v>114.84</v>
      </c>
    </row>
    <row r="9460">
      <c r="A9460" t="n">
        <v>566302</v>
      </c>
      <c r="B9460" s="12" t="n">
        <v>40797</v>
      </c>
      <c r="C9460" t="n">
        <v>16474</v>
      </c>
      <c r="D9460" t="n">
        <v>1</v>
      </c>
      <c r="E9460" t="n">
        <v>1</v>
      </c>
      <c r="F9460" s="9" t="n">
        <v>8.25</v>
      </c>
    </row>
    <row r="9461">
      <c r="A9461" t="n">
        <v>566303</v>
      </c>
      <c r="B9461" s="12" t="n">
        <v>40798</v>
      </c>
      <c r="C9461" t="n">
        <v>12997</v>
      </c>
      <c r="D9461" t="n">
        <v>16</v>
      </c>
      <c r="E9461" t="n">
        <v>170</v>
      </c>
      <c r="F9461" s="9" t="n">
        <v>307.92</v>
      </c>
    </row>
    <row r="9462">
      <c r="A9462" t="n">
        <v>566304</v>
      </c>
      <c r="B9462" s="12" t="n">
        <v>40798</v>
      </c>
      <c r="C9462" t="n">
        <v>18158</v>
      </c>
      <c r="D9462" t="n">
        <v>24</v>
      </c>
      <c r="E9462" t="n">
        <v>254</v>
      </c>
      <c r="F9462" s="9" t="n">
        <v>343.8</v>
      </c>
    </row>
    <row r="9463">
      <c r="A9463" t="n">
        <v>566305</v>
      </c>
      <c r="B9463" s="12" t="n">
        <v>40798</v>
      </c>
      <c r="C9463" t="n">
        <v>14110</v>
      </c>
      <c r="D9463" t="n">
        <v>21</v>
      </c>
      <c r="E9463" t="n">
        <v>223</v>
      </c>
      <c r="F9463" s="9" t="n">
        <v>523.25</v>
      </c>
    </row>
    <row r="9464">
      <c r="A9464" t="n">
        <v>566306</v>
      </c>
      <c r="B9464" s="12" t="n">
        <v>40798</v>
      </c>
      <c r="C9464" t="n">
        <v>13265</v>
      </c>
      <c r="D9464" t="n">
        <v>13</v>
      </c>
      <c r="E9464" t="n">
        <v>214</v>
      </c>
      <c r="F9464" s="9" t="n">
        <v>336.64</v>
      </c>
    </row>
    <row r="9465">
      <c r="A9465" t="n">
        <v>566307</v>
      </c>
      <c r="B9465" s="12" t="n">
        <v>40798</v>
      </c>
      <c r="C9465" t="n">
        <v>14307</v>
      </c>
      <c r="D9465" t="n">
        <v>34</v>
      </c>
      <c r="E9465" t="n">
        <v>323</v>
      </c>
      <c r="F9465" s="9" t="n">
        <v>656.23</v>
      </c>
    </row>
    <row r="9466">
      <c r="A9466" t="n">
        <v>566308</v>
      </c>
      <c r="B9466" s="12" t="n">
        <v>40798</v>
      </c>
      <c r="C9466" t="n">
        <v>15865</v>
      </c>
      <c r="D9466" t="n">
        <v>15</v>
      </c>
      <c r="E9466" t="n">
        <v>134</v>
      </c>
      <c r="F9466" s="9" t="n">
        <v>289.92</v>
      </c>
    </row>
    <row r="9467">
      <c r="A9467" t="n">
        <v>566309</v>
      </c>
      <c r="B9467" s="12" t="n">
        <v>40798</v>
      </c>
      <c r="C9467" t="n">
        <v>14307</v>
      </c>
      <c r="D9467" t="n">
        <v>2</v>
      </c>
      <c r="E9467" t="n">
        <v>24</v>
      </c>
      <c r="F9467" s="9" t="n">
        <v>31.6</v>
      </c>
    </row>
    <row r="9468">
      <c r="A9468" t="n">
        <v>566310</v>
      </c>
      <c r="B9468" s="12" t="n">
        <v>40798</v>
      </c>
      <c r="C9468" t="n">
        <v>15980</v>
      </c>
      <c r="D9468" t="n">
        <v>19</v>
      </c>
      <c r="E9468" t="n">
        <v>890</v>
      </c>
      <c r="F9468" s="9" t="n">
        <v>1468.58</v>
      </c>
    </row>
    <row r="9469">
      <c r="A9469" t="n">
        <v>566311</v>
      </c>
      <c r="B9469" s="12" t="n">
        <v>40798</v>
      </c>
      <c r="C9469" t="n">
        <v>15980</v>
      </c>
      <c r="D9469" t="n">
        <v>4</v>
      </c>
      <c r="E9469" t="n">
        <v>78</v>
      </c>
      <c r="F9469" s="9" t="n">
        <v>170.1</v>
      </c>
    </row>
    <row r="9470">
      <c r="A9470" t="n">
        <v>566312</v>
      </c>
      <c r="B9470" s="12" t="n">
        <v>40798</v>
      </c>
      <c r="C9470" t="n">
        <v>16150</v>
      </c>
      <c r="D9470" t="n">
        <v>20</v>
      </c>
      <c r="E9470" t="n">
        <v>164</v>
      </c>
      <c r="F9470" s="9" t="n">
        <v>339.83</v>
      </c>
    </row>
    <row r="9471">
      <c r="A9471" t="n">
        <v>566314</v>
      </c>
      <c r="B9471" s="12" t="n">
        <v>40798</v>
      </c>
      <c r="C9471" t="n">
        <v>15358</v>
      </c>
      <c r="D9471" t="n">
        <v>28</v>
      </c>
      <c r="E9471" t="n">
        <v>372</v>
      </c>
      <c r="F9471" s="9" t="n">
        <v>405.86</v>
      </c>
    </row>
    <row r="9472">
      <c r="A9472" t="n">
        <v>566315</v>
      </c>
      <c r="B9472" s="12" t="n">
        <v>40798</v>
      </c>
      <c r="C9472" t="n">
        <v>15392</v>
      </c>
      <c r="D9472" t="n">
        <v>25</v>
      </c>
      <c r="E9472" t="n">
        <v>314</v>
      </c>
      <c r="F9472" s="9" t="n">
        <v>326.48</v>
      </c>
    </row>
    <row r="9473">
      <c r="A9473" t="n">
        <v>566317</v>
      </c>
      <c r="B9473" s="12" t="n">
        <v>40798</v>
      </c>
      <c r="C9473" t="n">
        <v>13375</v>
      </c>
      <c r="D9473" t="n">
        <v>37</v>
      </c>
      <c r="E9473" t="n">
        <v>442</v>
      </c>
      <c r="F9473" s="9" t="n">
        <v>778.65</v>
      </c>
    </row>
    <row r="9474">
      <c r="A9474" t="n">
        <v>566318</v>
      </c>
      <c r="B9474" s="12" t="n">
        <v>40798</v>
      </c>
      <c r="C9474" t="n">
        <v>15971</v>
      </c>
      <c r="D9474" t="n">
        <v>4</v>
      </c>
      <c r="E9474" t="n">
        <v>110</v>
      </c>
      <c r="F9474" s="9" t="n">
        <v>217.3</v>
      </c>
    </row>
    <row r="9475">
      <c r="A9475" t="n">
        <v>566319</v>
      </c>
      <c r="B9475" s="12" t="n">
        <v>40798</v>
      </c>
      <c r="C9475" t="n">
        <v>13431</v>
      </c>
      <c r="D9475" t="n">
        <v>36</v>
      </c>
      <c r="E9475" t="n">
        <v>556</v>
      </c>
      <c r="F9475" s="9" t="n">
        <v>853.6799999999999</v>
      </c>
    </row>
    <row r="9476">
      <c r="A9476" t="n">
        <v>566320</v>
      </c>
      <c r="B9476" s="12" t="n">
        <v>40798</v>
      </c>
      <c r="C9476" t="n">
        <v>13983</v>
      </c>
      <c r="D9476" t="n">
        <v>17</v>
      </c>
      <c r="E9476" t="n">
        <v>180</v>
      </c>
      <c r="F9476" s="9" t="n">
        <v>382.48</v>
      </c>
    </row>
    <row r="9477">
      <c r="A9477" t="n">
        <v>566321</v>
      </c>
      <c r="B9477" s="12" t="n">
        <v>40798</v>
      </c>
      <c r="C9477" t="n">
        <v>17961</v>
      </c>
      <c r="D9477" t="n">
        <v>1</v>
      </c>
      <c r="E9477" t="n">
        <v>1</v>
      </c>
      <c r="F9477" s="9" t="n">
        <v>5.95</v>
      </c>
    </row>
    <row r="9478">
      <c r="A9478" t="n">
        <v>566322</v>
      </c>
      <c r="B9478" s="12" t="n">
        <v>40798</v>
      </c>
      <c r="C9478" t="n">
        <v>16209</v>
      </c>
      <c r="D9478" t="n">
        <v>5</v>
      </c>
      <c r="E9478" t="n">
        <v>76</v>
      </c>
      <c r="F9478" s="9" t="n">
        <v>145.72</v>
      </c>
    </row>
    <row r="9479">
      <c r="A9479" t="n">
        <v>566326</v>
      </c>
      <c r="B9479" s="12" t="n">
        <v>40798</v>
      </c>
      <c r="C9479" t="n">
        <v>16211</v>
      </c>
      <c r="D9479" t="n">
        <v>23</v>
      </c>
      <c r="E9479" t="n">
        <v>154</v>
      </c>
      <c r="F9479" s="9" t="n">
        <v>547.02</v>
      </c>
    </row>
    <row r="9480">
      <c r="A9480" t="n">
        <v>566328</v>
      </c>
      <c r="B9480" s="12" t="n">
        <v>40798</v>
      </c>
      <c r="C9480" t="n">
        <v>13743</v>
      </c>
      <c r="D9480" t="n">
        <v>4</v>
      </c>
      <c r="E9480" t="n">
        <v>204</v>
      </c>
      <c r="F9480" s="9" t="n">
        <v>153.72</v>
      </c>
    </row>
    <row r="9481">
      <c r="A9481" t="n">
        <v>566329</v>
      </c>
      <c r="B9481" s="12" t="n">
        <v>40798</v>
      </c>
      <c r="C9481" t="n">
        <v>14527</v>
      </c>
      <c r="D9481" t="n">
        <v>18</v>
      </c>
      <c r="E9481" t="n">
        <v>50</v>
      </c>
      <c r="F9481" s="9" t="n">
        <v>207.57</v>
      </c>
    </row>
    <row r="9482">
      <c r="A9482" t="n">
        <v>566334</v>
      </c>
      <c r="B9482" s="12" t="n">
        <v>40798</v>
      </c>
      <c r="C9482" t="n">
        <v>13798</v>
      </c>
      <c r="D9482" t="n">
        <v>5</v>
      </c>
      <c r="E9482" t="n">
        <v>444</v>
      </c>
      <c r="F9482" s="9" t="n">
        <v>410.08</v>
      </c>
    </row>
    <row r="9483">
      <c r="A9483" t="n">
        <v>566345</v>
      </c>
      <c r="B9483" s="12" t="n">
        <v>40798</v>
      </c>
      <c r="C9483" t="n">
        <v>17685</v>
      </c>
      <c r="D9483" t="n">
        <v>56</v>
      </c>
      <c r="E9483" t="n">
        <v>812</v>
      </c>
      <c r="F9483" s="9" t="n">
        <v>1250.71</v>
      </c>
    </row>
    <row r="9484">
      <c r="A9484" t="n">
        <v>566361</v>
      </c>
      <c r="B9484" s="12" t="n">
        <v>40798</v>
      </c>
      <c r="C9484" t="n">
        <v>15253</v>
      </c>
      <c r="D9484" t="n">
        <v>3</v>
      </c>
      <c r="E9484" t="n">
        <v>34</v>
      </c>
      <c r="F9484" s="9" t="n">
        <v>71.7</v>
      </c>
    </row>
    <row r="9485">
      <c r="A9485" t="n">
        <v>566364</v>
      </c>
      <c r="B9485" s="12" t="n">
        <v>40798</v>
      </c>
      <c r="C9485" t="n">
        <v>15253</v>
      </c>
      <c r="D9485" t="n">
        <v>23</v>
      </c>
      <c r="E9485" t="n">
        <v>355</v>
      </c>
      <c r="F9485" s="9" t="n">
        <v>395.05</v>
      </c>
    </row>
    <row r="9486">
      <c r="A9486" t="n">
        <v>566393</v>
      </c>
      <c r="B9486" s="12" t="n">
        <v>40798</v>
      </c>
      <c r="C9486" t="n">
        <v>13269</v>
      </c>
      <c r="D9486" t="n">
        <v>17</v>
      </c>
      <c r="E9486" t="n">
        <v>214</v>
      </c>
      <c r="F9486" s="9" t="n">
        <v>362.18</v>
      </c>
    </row>
    <row r="9487">
      <c r="A9487" t="n">
        <v>566394</v>
      </c>
      <c r="B9487" s="12" t="n">
        <v>40798</v>
      </c>
      <c r="C9487" t="n">
        <v>13650</v>
      </c>
      <c r="D9487" t="n">
        <v>17</v>
      </c>
      <c r="E9487" t="n">
        <v>212</v>
      </c>
      <c r="F9487" s="9" t="n">
        <v>317.96</v>
      </c>
    </row>
    <row r="9488">
      <c r="A9488" t="n">
        <v>566395</v>
      </c>
      <c r="B9488" s="12" t="n">
        <v>40798</v>
      </c>
      <c r="C9488" t="n">
        <v>14952</v>
      </c>
      <c r="D9488" t="n">
        <v>12</v>
      </c>
      <c r="E9488" t="n">
        <v>164</v>
      </c>
      <c r="F9488" s="9" t="n">
        <v>683.8</v>
      </c>
    </row>
    <row r="9489">
      <c r="A9489" t="n">
        <v>566396</v>
      </c>
      <c r="B9489" s="12" t="n">
        <v>40798</v>
      </c>
      <c r="C9489" t="n">
        <v>14292</v>
      </c>
      <c r="D9489" t="n">
        <v>18</v>
      </c>
      <c r="E9489" t="n">
        <v>268</v>
      </c>
      <c r="F9489" s="9" t="n">
        <v>553.74</v>
      </c>
    </row>
    <row r="9490">
      <c r="A9490" t="n">
        <v>566397</v>
      </c>
      <c r="B9490" s="12" t="n">
        <v>40798</v>
      </c>
      <c r="C9490" t="n">
        <v>17811</v>
      </c>
      <c r="D9490" t="n">
        <v>30</v>
      </c>
      <c r="E9490" t="n">
        <v>83</v>
      </c>
      <c r="F9490" s="9" t="n">
        <v>142.82</v>
      </c>
    </row>
    <row r="9491">
      <c r="A9491" t="n">
        <v>566398</v>
      </c>
      <c r="B9491" s="12" t="n">
        <v>40798</v>
      </c>
      <c r="C9491" t="n">
        <v>12884</v>
      </c>
      <c r="D9491" t="n">
        <v>7</v>
      </c>
      <c r="E9491" t="n">
        <v>43</v>
      </c>
      <c r="F9491" s="9" t="n">
        <v>309.05</v>
      </c>
    </row>
    <row r="9492">
      <c r="A9492" t="n">
        <v>566399</v>
      </c>
      <c r="B9492" s="12" t="n">
        <v>40798</v>
      </c>
      <c r="C9492" t="n">
        <v>16141</v>
      </c>
      <c r="D9492" t="n">
        <v>30</v>
      </c>
      <c r="E9492" t="n">
        <v>238</v>
      </c>
      <c r="F9492" s="9" t="n">
        <v>620.4</v>
      </c>
    </row>
    <row r="9493">
      <c r="A9493" t="n">
        <v>566400</v>
      </c>
      <c r="B9493" s="12" t="n">
        <v>40798</v>
      </c>
      <c r="C9493" t="n">
        <v>17139</v>
      </c>
      <c r="D9493" t="n">
        <v>92</v>
      </c>
      <c r="E9493" t="n">
        <v>848</v>
      </c>
      <c r="F9493" s="9" t="n">
        <v>1517.54</v>
      </c>
    </row>
    <row r="9494">
      <c r="A9494" t="n">
        <v>566402</v>
      </c>
      <c r="B9494" s="12" t="n">
        <v>40798</v>
      </c>
      <c r="C9494" t="n">
        <v>14997</v>
      </c>
      <c r="D9494" t="n">
        <v>12</v>
      </c>
      <c r="E9494" t="n">
        <v>612</v>
      </c>
      <c r="F9494" s="9" t="n">
        <v>278.4</v>
      </c>
    </row>
    <row r="9495">
      <c r="A9495" t="n">
        <v>566403</v>
      </c>
      <c r="B9495" s="12" t="n">
        <v>40798</v>
      </c>
      <c r="C9495" t="n">
        <v>16985</v>
      </c>
      <c r="D9495" t="n">
        <v>7</v>
      </c>
      <c r="E9495" t="n">
        <v>114</v>
      </c>
      <c r="F9495" s="9" t="n">
        <v>501.9</v>
      </c>
    </row>
    <row r="9496">
      <c r="A9496" t="n">
        <v>566405</v>
      </c>
      <c r="B9496" s="12" t="n">
        <v>40798</v>
      </c>
      <c r="C9496" t="n">
        <v>17919</v>
      </c>
      <c r="D9496" t="n">
        <v>23</v>
      </c>
      <c r="E9496" t="n">
        <v>756</v>
      </c>
      <c r="F9496" s="9" t="n">
        <v>1304.04</v>
      </c>
    </row>
    <row r="9497">
      <c r="A9497" t="n">
        <v>566408</v>
      </c>
      <c r="B9497" s="12" t="n">
        <v>40798</v>
      </c>
      <c r="C9497" t="n">
        <v>16984</v>
      </c>
      <c r="D9497" t="n">
        <v>126</v>
      </c>
      <c r="E9497" t="n">
        <v>786</v>
      </c>
      <c r="F9497" s="9" t="n">
        <v>1246.33</v>
      </c>
    </row>
    <row r="9498">
      <c r="A9498" t="n">
        <v>566420</v>
      </c>
      <c r="B9498" s="12" t="n">
        <v>40798</v>
      </c>
      <c r="C9498" t="n">
        <v>16360</v>
      </c>
      <c r="D9498" t="n">
        <v>32</v>
      </c>
      <c r="E9498" t="n">
        <v>94</v>
      </c>
      <c r="F9498" s="9" t="n">
        <v>205.11</v>
      </c>
    </row>
    <row r="9499">
      <c r="A9499" t="n">
        <v>566421</v>
      </c>
      <c r="B9499" s="12" t="n">
        <v>40798</v>
      </c>
      <c r="C9499" t="n">
        <v>12924</v>
      </c>
      <c r="D9499" t="n">
        <v>15</v>
      </c>
      <c r="E9499" t="n">
        <v>196</v>
      </c>
      <c r="F9499" s="9" t="n">
        <v>278.43</v>
      </c>
    </row>
    <row r="9500">
      <c r="A9500" t="n">
        <v>566422</v>
      </c>
      <c r="B9500" s="12" t="n">
        <v>40798</v>
      </c>
      <c r="C9500" t="n">
        <v>13064</v>
      </c>
      <c r="D9500" t="n">
        <v>12</v>
      </c>
      <c r="E9500" t="n">
        <v>82</v>
      </c>
      <c r="F9500" s="9" t="n">
        <v>183.08</v>
      </c>
    </row>
    <row r="9501">
      <c r="A9501" t="n">
        <v>566424</v>
      </c>
      <c r="B9501" s="12" t="n">
        <v>40798</v>
      </c>
      <c r="C9501" t="n">
        <v>13309</v>
      </c>
      <c r="D9501" t="n">
        <v>25</v>
      </c>
      <c r="E9501" t="n">
        <v>262</v>
      </c>
      <c r="F9501" s="9" t="n">
        <v>381.5</v>
      </c>
    </row>
    <row r="9502">
      <c r="A9502" t="n">
        <v>566425</v>
      </c>
      <c r="B9502" s="12" t="n">
        <v>40798</v>
      </c>
      <c r="C9502" t="n">
        <v>16458</v>
      </c>
      <c r="D9502" t="n">
        <v>10</v>
      </c>
      <c r="E9502" t="n">
        <v>106</v>
      </c>
      <c r="F9502" s="9" t="n">
        <v>175.9</v>
      </c>
    </row>
    <row r="9503">
      <c r="A9503" t="n">
        <v>566426</v>
      </c>
      <c r="B9503" s="12" t="n">
        <v>40798</v>
      </c>
      <c r="C9503" t="n">
        <v>17865</v>
      </c>
      <c r="D9503" t="n">
        <v>13</v>
      </c>
      <c r="E9503" t="n">
        <v>484</v>
      </c>
      <c r="F9503" s="9" t="n">
        <v>663.24</v>
      </c>
    </row>
    <row r="9504">
      <c r="A9504" t="n">
        <v>566427</v>
      </c>
      <c r="B9504" s="12" t="n">
        <v>40798</v>
      </c>
      <c r="C9504" t="n">
        <v>17433</v>
      </c>
      <c r="D9504" t="n">
        <v>54</v>
      </c>
      <c r="E9504" t="n">
        <v>185</v>
      </c>
      <c r="F9504" s="9" t="n">
        <v>303.16</v>
      </c>
    </row>
    <row r="9505">
      <c r="A9505" t="n">
        <v>566428</v>
      </c>
      <c r="B9505" s="12" t="n">
        <v>40798</v>
      </c>
      <c r="C9505" t="n">
        <v>15932</v>
      </c>
      <c r="D9505" t="n">
        <v>18</v>
      </c>
      <c r="E9505" t="n">
        <v>422</v>
      </c>
      <c r="F9505" s="9" t="n">
        <v>309.7</v>
      </c>
    </row>
    <row r="9506">
      <c r="A9506" t="n">
        <v>566429</v>
      </c>
      <c r="B9506" s="12" t="n">
        <v>40798</v>
      </c>
      <c r="C9506" t="n">
        <v>17865</v>
      </c>
      <c r="D9506" t="n">
        <v>1</v>
      </c>
      <c r="E9506" t="n">
        <v>12</v>
      </c>
      <c r="F9506" s="9" t="n">
        <v>25.2</v>
      </c>
    </row>
    <row r="9507">
      <c r="A9507" t="n">
        <v>566430</v>
      </c>
      <c r="B9507" s="12" t="n">
        <v>40798</v>
      </c>
      <c r="C9507" t="n">
        <v>16475</v>
      </c>
      <c r="D9507" t="n">
        <v>1</v>
      </c>
      <c r="E9507" t="n">
        <v>1</v>
      </c>
      <c r="F9507" s="9" t="n">
        <v>85</v>
      </c>
    </row>
    <row r="9508">
      <c r="A9508" t="n">
        <v>566431</v>
      </c>
      <c r="B9508" s="12" t="n">
        <v>40798</v>
      </c>
      <c r="C9508" t="n">
        <v>18180</v>
      </c>
      <c r="D9508" t="n">
        <v>18</v>
      </c>
      <c r="E9508" t="n">
        <v>254</v>
      </c>
      <c r="F9508" s="9" t="n">
        <v>303.36</v>
      </c>
    </row>
    <row r="9509">
      <c r="A9509" t="n">
        <v>566432</v>
      </c>
      <c r="B9509" s="12" t="n">
        <v>40798</v>
      </c>
      <c r="C9509" t="n">
        <v>13704</v>
      </c>
      <c r="D9509" t="n">
        <v>6</v>
      </c>
      <c r="E9509" t="n">
        <v>132</v>
      </c>
      <c r="F9509" s="9" t="n">
        <v>88.56</v>
      </c>
    </row>
    <row r="9510">
      <c r="A9510" t="n">
        <v>566433</v>
      </c>
      <c r="B9510" s="12" t="n">
        <v>40798</v>
      </c>
      <c r="C9510" t="n">
        <v>16839</v>
      </c>
      <c r="D9510" t="n">
        <v>17</v>
      </c>
      <c r="E9510" t="n">
        <v>438</v>
      </c>
      <c r="F9510" s="9" t="n">
        <v>987.9400000000001</v>
      </c>
    </row>
    <row r="9511">
      <c r="A9511" t="n">
        <v>566434</v>
      </c>
      <c r="B9511" s="12" t="n">
        <v>40798</v>
      </c>
      <c r="C9511" t="n">
        <v>17090</v>
      </c>
      <c r="D9511" t="n">
        <v>36</v>
      </c>
      <c r="E9511" t="n">
        <v>276</v>
      </c>
      <c r="F9511" s="9" t="n">
        <v>636.4400000000001</v>
      </c>
    </row>
    <row r="9512">
      <c r="A9512" t="n">
        <v>566435</v>
      </c>
      <c r="B9512" s="12" t="n">
        <v>40798</v>
      </c>
      <c r="C9512" t="n">
        <v>13854</v>
      </c>
      <c r="D9512" t="n">
        <v>4</v>
      </c>
      <c r="E9512" t="n">
        <v>68</v>
      </c>
      <c r="F9512" s="9" t="n">
        <v>302.2</v>
      </c>
    </row>
    <row r="9513">
      <c r="A9513" t="n">
        <v>566438</v>
      </c>
      <c r="B9513" s="12" t="n">
        <v>40798</v>
      </c>
      <c r="C9513" t="n">
        <v>15996</v>
      </c>
      <c r="D9513" t="n">
        <v>18</v>
      </c>
      <c r="E9513" t="n">
        <v>44</v>
      </c>
      <c r="F9513" s="9" t="n">
        <v>152.82</v>
      </c>
    </row>
    <row r="9514">
      <c r="A9514" t="n">
        <v>566439</v>
      </c>
      <c r="B9514" s="12" t="n">
        <v>40798</v>
      </c>
      <c r="C9514" t="n">
        <v>17656</v>
      </c>
      <c r="D9514" t="n">
        <v>3</v>
      </c>
      <c r="E9514" t="n">
        <v>28</v>
      </c>
      <c r="F9514" s="9" t="n">
        <v>132.4</v>
      </c>
    </row>
    <row r="9515">
      <c r="A9515" t="n">
        <v>566440</v>
      </c>
      <c r="B9515" s="12" t="n">
        <v>40798</v>
      </c>
      <c r="C9515" t="n">
        <v>15755</v>
      </c>
      <c r="D9515" t="n">
        <v>21</v>
      </c>
      <c r="E9515" t="n">
        <v>292</v>
      </c>
      <c r="F9515" s="9" t="n">
        <v>330.92</v>
      </c>
    </row>
    <row r="9516">
      <c r="A9516" t="n">
        <v>566441</v>
      </c>
      <c r="B9516" s="12" t="n">
        <v>40798</v>
      </c>
      <c r="C9516" t="n">
        <v>17719</v>
      </c>
      <c r="D9516" t="n">
        <v>18</v>
      </c>
      <c r="E9516" t="n">
        <v>149</v>
      </c>
      <c r="F9516" s="9" t="n">
        <v>302.19</v>
      </c>
    </row>
    <row r="9517">
      <c r="A9517" t="n">
        <v>566442</v>
      </c>
      <c r="B9517" s="12" t="n">
        <v>40798</v>
      </c>
      <c r="C9517" t="n">
        <v>14732</v>
      </c>
      <c r="D9517" t="n">
        <v>19</v>
      </c>
      <c r="E9517" t="n">
        <v>175</v>
      </c>
      <c r="F9517" s="9" t="n">
        <v>308.89</v>
      </c>
    </row>
    <row r="9518">
      <c r="A9518" t="n">
        <v>566443</v>
      </c>
      <c r="B9518" s="12" t="n">
        <v>40798</v>
      </c>
      <c r="C9518" t="n">
        <v>17071</v>
      </c>
      <c r="D9518" t="n">
        <v>18</v>
      </c>
      <c r="E9518" t="n">
        <v>144</v>
      </c>
      <c r="F9518" s="9" t="n">
        <v>291.8</v>
      </c>
    </row>
    <row r="9519">
      <c r="A9519" t="n">
        <v>566444</v>
      </c>
      <c r="B9519" s="12" t="n">
        <v>40798</v>
      </c>
      <c r="C9519" t="n">
        <v>14020</v>
      </c>
      <c r="D9519" t="n">
        <v>18</v>
      </c>
      <c r="E9519" t="n">
        <v>180</v>
      </c>
      <c r="F9519" s="9" t="n">
        <v>331.14</v>
      </c>
    </row>
    <row r="9520">
      <c r="A9520" t="n">
        <v>566447</v>
      </c>
      <c r="B9520" s="12" t="n">
        <v>40798</v>
      </c>
      <c r="C9520" t="n">
        <v>12989</v>
      </c>
      <c r="D9520" t="n">
        <v>4</v>
      </c>
      <c r="E9520" t="n">
        <v>348</v>
      </c>
      <c r="F9520" s="9" t="n">
        <v>637.92</v>
      </c>
    </row>
    <row r="9521">
      <c r="A9521" t="n">
        <v>566448</v>
      </c>
      <c r="B9521" s="12" t="n">
        <v>40798</v>
      </c>
      <c r="C9521" t="n">
        <v>14897</v>
      </c>
      <c r="D9521" t="n">
        <v>7</v>
      </c>
      <c r="E9521" t="n">
        <v>30</v>
      </c>
      <c r="F9521" s="9" t="n">
        <v>169.9</v>
      </c>
    </row>
    <row r="9522">
      <c r="A9522" t="n">
        <v>566450</v>
      </c>
      <c r="B9522" s="12" t="n">
        <v>40798</v>
      </c>
      <c r="C9522" t="n">
        <v>15673</v>
      </c>
      <c r="D9522" t="n">
        <v>38</v>
      </c>
      <c r="E9522" t="n">
        <v>420</v>
      </c>
      <c r="F9522" s="9" t="n">
        <v>711.53</v>
      </c>
    </row>
    <row r="9523">
      <c r="A9523" t="n">
        <v>566451</v>
      </c>
      <c r="B9523" s="12" t="n">
        <v>40798</v>
      </c>
      <c r="C9523" t="n">
        <v>18069</v>
      </c>
      <c r="D9523" t="n">
        <v>139</v>
      </c>
      <c r="E9523" t="n">
        <v>468</v>
      </c>
      <c r="F9523" s="9" t="n">
        <v>782.85</v>
      </c>
    </row>
    <row r="9524">
      <c r="A9524" t="n">
        <v>566452</v>
      </c>
      <c r="B9524" s="12" t="n">
        <v>40798</v>
      </c>
      <c r="C9524" t="n">
        <v>14901</v>
      </c>
      <c r="D9524" t="n">
        <v>11</v>
      </c>
      <c r="E9524" t="n">
        <v>57</v>
      </c>
      <c r="F9524" s="9" t="n">
        <v>129.33</v>
      </c>
    </row>
    <row r="9525">
      <c r="A9525" t="n">
        <v>566453</v>
      </c>
      <c r="B9525" s="12" t="n">
        <v>40798</v>
      </c>
      <c r="C9525" t="n">
        <v>17811</v>
      </c>
      <c r="D9525" t="n">
        <v>3</v>
      </c>
      <c r="E9525" t="n">
        <v>48</v>
      </c>
      <c r="F9525" s="9" t="n">
        <v>84.5</v>
      </c>
    </row>
    <row r="9526">
      <c r="A9526" t="n">
        <v>566455</v>
      </c>
      <c r="B9526" s="12" t="n">
        <v>40798</v>
      </c>
      <c r="C9526" t="n">
        <v>14500</v>
      </c>
      <c r="D9526" t="n">
        <v>1</v>
      </c>
      <c r="E9526" t="n">
        <v>10</v>
      </c>
      <c r="F9526" s="9" t="n">
        <v>21</v>
      </c>
    </row>
    <row r="9527">
      <c r="A9527" t="n">
        <v>566465</v>
      </c>
      <c r="B9527" s="12" t="n">
        <v>40798</v>
      </c>
      <c r="C9527" t="n">
        <v>15764</v>
      </c>
      <c r="D9527" t="n">
        <v>2</v>
      </c>
      <c r="E9527" t="n">
        <v>2</v>
      </c>
      <c r="F9527" s="9" t="n">
        <v>3.35</v>
      </c>
    </row>
    <row r="9528">
      <c r="A9528" t="n">
        <v>566477</v>
      </c>
      <c r="B9528" s="12" t="n">
        <v>40799</v>
      </c>
      <c r="C9528" t="n">
        <v>14359</v>
      </c>
      <c r="D9528" t="n">
        <v>28</v>
      </c>
      <c r="E9528" t="n">
        <v>189</v>
      </c>
      <c r="F9528" s="9" t="n">
        <v>483.39</v>
      </c>
    </row>
    <row r="9529">
      <c r="A9529" t="n">
        <v>566479</v>
      </c>
      <c r="B9529" s="12" t="n">
        <v>40799</v>
      </c>
      <c r="C9529" t="n">
        <v>13831</v>
      </c>
      <c r="D9529" t="n">
        <v>5</v>
      </c>
      <c r="E9529" t="n">
        <v>104</v>
      </c>
      <c r="F9529" s="9" t="n">
        <v>340.2</v>
      </c>
    </row>
    <row r="9530">
      <c r="A9530" t="n">
        <v>566480</v>
      </c>
      <c r="B9530" s="12" t="n">
        <v>40799</v>
      </c>
      <c r="C9530" t="n">
        <v>16451</v>
      </c>
      <c r="D9530" t="n">
        <v>14</v>
      </c>
      <c r="E9530" t="n">
        <v>120</v>
      </c>
      <c r="F9530" s="9" t="n">
        <v>266.97</v>
      </c>
    </row>
    <row r="9531">
      <c r="A9531" t="n">
        <v>566481</v>
      </c>
      <c r="B9531" s="12" t="n">
        <v>40799</v>
      </c>
      <c r="C9531" t="n">
        <v>15769</v>
      </c>
      <c r="D9531" t="n">
        <v>3</v>
      </c>
      <c r="E9531" t="n">
        <v>700</v>
      </c>
      <c r="F9531" s="9" t="n">
        <v>1253</v>
      </c>
    </row>
    <row r="9532">
      <c r="A9532" t="n">
        <v>566482</v>
      </c>
      <c r="B9532" s="12" t="n">
        <v>40799</v>
      </c>
      <c r="C9532" t="n">
        <v>16609</v>
      </c>
      <c r="D9532" t="n">
        <v>67</v>
      </c>
      <c r="E9532" t="n">
        <v>624</v>
      </c>
      <c r="F9532" s="9" t="n">
        <v>1319.78</v>
      </c>
    </row>
    <row r="9533">
      <c r="A9533" t="n">
        <v>566483</v>
      </c>
      <c r="B9533" s="12" t="n">
        <v>40799</v>
      </c>
      <c r="C9533" t="n">
        <v>13880</v>
      </c>
      <c r="D9533" t="n">
        <v>17</v>
      </c>
      <c r="E9533" t="n">
        <v>249</v>
      </c>
      <c r="F9533" s="9" t="n">
        <v>414.82</v>
      </c>
    </row>
    <row r="9534">
      <c r="A9534" t="n">
        <v>566484</v>
      </c>
      <c r="B9534" s="12" t="n">
        <v>40799</v>
      </c>
      <c r="C9534" t="n">
        <v>13880</v>
      </c>
      <c r="D9534" t="n">
        <v>12</v>
      </c>
      <c r="E9534" t="n">
        <v>216</v>
      </c>
      <c r="F9534" s="9" t="n">
        <v>223.84</v>
      </c>
    </row>
    <row r="9535">
      <c r="A9535" t="n">
        <v>566485</v>
      </c>
      <c r="B9535" s="12" t="n">
        <v>40799</v>
      </c>
      <c r="C9535" t="n">
        <v>13880</v>
      </c>
      <c r="D9535" t="n">
        <v>9</v>
      </c>
      <c r="E9535" t="n">
        <v>112</v>
      </c>
      <c r="F9535" s="9" t="n">
        <v>181.6</v>
      </c>
    </row>
    <row r="9536">
      <c r="A9536" t="n">
        <v>566486</v>
      </c>
      <c r="B9536" s="12" t="n">
        <v>40799</v>
      </c>
      <c r="C9536" t="n">
        <v>16098</v>
      </c>
      <c r="D9536" t="n">
        <v>13</v>
      </c>
      <c r="E9536" t="n">
        <v>112</v>
      </c>
      <c r="F9536" s="9" t="n">
        <v>293.14</v>
      </c>
    </row>
    <row r="9537">
      <c r="A9537" t="n">
        <v>566487</v>
      </c>
      <c r="B9537" s="12" t="n">
        <v>40799</v>
      </c>
      <c r="C9537" t="n">
        <v>16422</v>
      </c>
      <c r="D9537" t="n">
        <v>5</v>
      </c>
      <c r="E9537" t="n">
        <v>316</v>
      </c>
      <c r="F9537" s="9" t="n">
        <v>358.2</v>
      </c>
    </row>
    <row r="9538">
      <c r="A9538" t="n">
        <v>566488</v>
      </c>
      <c r="B9538" s="12" t="n">
        <v>40799</v>
      </c>
      <c r="C9538" t="n">
        <v>12940</v>
      </c>
      <c r="D9538" t="n">
        <v>19</v>
      </c>
      <c r="E9538" t="n">
        <v>95</v>
      </c>
      <c r="F9538" s="9" t="n">
        <v>361.27</v>
      </c>
    </row>
    <row r="9539">
      <c r="A9539" t="n">
        <v>566489</v>
      </c>
      <c r="B9539" s="12" t="n">
        <v>40799</v>
      </c>
      <c r="C9539" t="n">
        <v>16814</v>
      </c>
      <c r="D9539" t="n">
        <v>21</v>
      </c>
      <c r="E9539" t="n">
        <v>243</v>
      </c>
      <c r="F9539" s="9" t="n">
        <v>556.3</v>
      </c>
    </row>
    <row r="9540">
      <c r="A9540" t="n">
        <v>566491</v>
      </c>
      <c r="B9540" s="12" t="n">
        <v>40799</v>
      </c>
      <c r="C9540" t="n">
        <v>14060</v>
      </c>
      <c r="D9540" t="n">
        <v>15</v>
      </c>
      <c r="E9540" t="n">
        <v>216</v>
      </c>
      <c r="F9540" s="9" t="n">
        <v>294.24</v>
      </c>
    </row>
    <row r="9541">
      <c r="A9541" t="n">
        <v>566495</v>
      </c>
      <c r="B9541" s="12" t="n">
        <v>40799</v>
      </c>
      <c r="C9541" t="n">
        <v>15529</v>
      </c>
      <c r="D9541" t="n">
        <v>144</v>
      </c>
      <c r="E9541" t="n">
        <v>804</v>
      </c>
      <c r="F9541" s="9" t="n">
        <v>811.24</v>
      </c>
    </row>
    <row r="9542">
      <c r="A9542" t="n">
        <v>566518</v>
      </c>
      <c r="B9542" s="12" t="n">
        <v>40799</v>
      </c>
      <c r="C9542" t="n">
        <v>17779</v>
      </c>
      <c r="D9542" t="n">
        <v>31</v>
      </c>
      <c r="E9542" t="n">
        <v>101</v>
      </c>
      <c r="F9542" s="9" t="n">
        <v>158.17</v>
      </c>
    </row>
    <row r="9543">
      <c r="A9543" t="n">
        <v>566520</v>
      </c>
      <c r="B9543" s="12" t="n">
        <v>40799</v>
      </c>
      <c r="C9543" t="n">
        <v>17757</v>
      </c>
      <c r="D9543" t="n">
        <v>23</v>
      </c>
      <c r="E9543" t="n">
        <v>61</v>
      </c>
      <c r="F9543" s="9" t="n">
        <v>161.19</v>
      </c>
    </row>
    <row r="9544">
      <c r="A9544" t="n">
        <v>566537</v>
      </c>
      <c r="B9544" s="12" t="n">
        <v>40799</v>
      </c>
      <c r="C9544" t="n">
        <v>13767</v>
      </c>
      <c r="D9544" t="n">
        <v>11</v>
      </c>
      <c r="E9544" t="n">
        <v>134</v>
      </c>
      <c r="F9544" s="9" t="n">
        <v>371.7</v>
      </c>
    </row>
    <row r="9545">
      <c r="A9545" t="n">
        <v>566539</v>
      </c>
      <c r="B9545" s="12" t="n">
        <v>40799</v>
      </c>
      <c r="C9545" t="n">
        <v>17228</v>
      </c>
      <c r="D9545" t="n">
        <v>48</v>
      </c>
      <c r="E9545" t="n">
        <v>261</v>
      </c>
      <c r="F9545" s="9" t="n">
        <v>368.72</v>
      </c>
    </row>
    <row r="9546">
      <c r="A9546" t="n">
        <v>566554</v>
      </c>
      <c r="B9546" s="12" t="n">
        <v>40799</v>
      </c>
      <c r="C9546" t="n">
        <v>13136</v>
      </c>
      <c r="D9546" t="n">
        <v>37</v>
      </c>
      <c r="E9546" t="n">
        <v>360</v>
      </c>
      <c r="F9546" s="9" t="n">
        <v>921.4</v>
      </c>
    </row>
    <row r="9547">
      <c r="A9547" t="n">
        <v>566555</v>
      </c>
      <c r="B9547" s="12" t="n">
        <v>40799</v>
      </c>
      <c r="C9547" t="n">
        <v>15216</v>
      </c>
      <c r="D9547" t="n">
        <v>2</v>
      </c>
      <c r="E9547" t="n">
        <v>28</v>
      </c>
      <c r="F9547" s="9" t="n">
        <v>96.59999999999999</v>
      </c>
    </row>
    <row r="9548">
      <c r="A9548" t="n">
        <v>566556</v>
      </c>
      <c r="B9548" s="12" t="n">
        <v>40799</v>
      </c>
      <c r="C9548" t="n">
        <v>16353</v>
      </c>
      <c r="D9548" t="n">
        <v>1</v>
      </c>
      <c r="E9548" t="n">
        <v>48</v>
      </c>
      <c r="F9548" s="9" t="n">
        <v>237.6</v>
      </c>
    </row>
    <row r="9549">
      <c r="A9549" t="n">
        <v>566558</v>
      </c>
      <c r="B9549" s="12" t="n">
        <v>40799</v>
      </c>
      <c r="C9549" t="n">
        <v>15311</v>
      </c>
      <c r="D9549" t="n">
        <v>30</v>
      </c>
      <c r="E9549" t="n">
        <v>361</v>
      </c>
      <c r="F9549" s="9" t="n">
        <v>679.6900000000001</v>
      </c>
    </row>
    <row r="9550">
      <c r="A9550" t="n">
        <v>566559</v>
      </c>
      <c r="B9550" s="12" t="n">
        <v>40799</v>
      </c>
      <c r="C9550" t="n">
        <v>18044</v>
      </c>
      <c r="D9550" t="n">
        <v>23</v>
      </c>
      <c r="E9550" t="n">
        <v>157</v>
      </c>
      <c r="F9550" s="9" t="n">
        <v>431.97</v>
      </c>
    </row>
    <row r="9551">
      <c r="A9551" t="n">
        <v>566560</v>
      </c>
      <c r="B9551" s="12" t="n">
        <v>40799</v>
      </c>
      <c r="C9551" t="n">
        <v>17092</v>
      </c>
      <c r="D9551" t="n">
        <v>26</v>
      </c>
      <c r="E9551" t="n">
        <v>216</v>
      </c>
      <c r="F9551" s="9" t="n">
        <v>356.6</v>
      </c>
    </row>
    <row r="9552">
      <c r="A9552" t="n">
        <v>566561</v>
      </c>
      <c r="B9552" s="12" t="n">
        <v>40799</v>
      </c>
      <c r="C9552" t="n">
        <v>18145</v>
      </c>
      <c r="D9552" t="n">
        <v>72</v>
      </c>
      <c r="E9552" t="n">
        <v>972</v>
      </c>
      <c r="F9552" s="9" t="n">
        <v>1079.47</v>
      </c>
    </row>
    <row r="9553">
      <c r="A9553" t="n">
        <v>566562</v>
      </c>
      <c r="B9553" s="12" t="n">
        <v>40799</v>
      </c>
      <c r="C9553" t="n">
        <v>17365</v>
      </c>
      <c r="D9553" t="n">
        <v>97</v>
      </c>
      <c r="E9553" t="n">
        <v>1135</v>
      </c>
      <c r="F9553" s="9" t="n">
        <v>1121.43</v>
      </c>
    </row>
    <row r="9554">
      <c r="A9554" t="n">
        <v>566563</v>
      </c>
      <c r="B9554" s="12" t="n">
        <v>40799</v>
      </c>
      <c r="C9554" t="n">
        <v>12909</v>
      </c>
      <c r="D9554" t="n">
        <v>20</v>
      </c>
      <c r="E9554" t="n">
        <v>250</v>
      </c>
      <c r="F9554" s="9" t="n">
        <v>328.98</v>
      </c>
    </row>
    <row r="9555">
      <c r="A9555" t="n">
        <v>566564</v>
      </c>
      <c r="B9555" s="12" t="n">
        <v>40799</v>
      </c>
      <c r="C9555" t="n">
        <v>15522</v>
      </c>
      <c r="D9555" t="n">
        <v>41</v>
      </c>
      <c r="E9555" t="n">
        <v>315</v>
      </c>
      <c r="F9555" s="9" t="n">
        <v>259.05</v>
      </c>
    </row>
    <row r="9556">
      <c r="A9556" t="n">
        <v>566566</v>
      </c>
      <c r="B9556" s="12" t="n">
        <v>40799</v>
      </c>
      <c r="C9556" t="n">
        <v>14096</v>
      </c>
      <c r="D9556" t="n">
        <v>69</v>
      </c>
      <c r="E9556" t="n">
        <v>105</v>
      </c>
      <c r="F9556" s="9" t="n">
        <v>348.35</v>
      </c>
    </row>
    <row r="9557">
      <c r="A9557" t="n">
        <v>566567</v>
      </c>
      <c r="B9557" s="12" t="n">
        <v>40799</v>
      </c>
      <c r="C9557" t="n">
        <v>16161</v>
      </c>
      <c r="D9557" t="n">
        <v>14</v>
      </c>
      <c r="E9557" t="n">
        <v>139</v>
      </c>
      <c r="F9557" s="9" t="n">
        <v>303.65</v>
      </c>
    </row>
    <row r="9558">
      <c r="A9558" t="n">
        <v>566571</v>
      </c>
      <c r="B9558" s="12" t="n">
        <v>40799</v>
      </c>
      <c r="C9558" t="n">
        <v>17037</v>
      </c>
      <c r="D9558" t="n">
        <v>75</v>
      </c>
      <c r="E9558" t="n">
        <v>656</v>
      </c>
      <c r="F9558" s="9" t="n">
        <v>1267.32</v>
      </c>
    </row>
    <row r="9559">
      <c r="A9559" t="n">
        <v>566572</v>
      </c>
      <c r="B9559" s="12" t="n">
        <v>40799</v>
      </c>
      <c r="C9559" t="n">
        <v>13488</v>
      </c>
      <c r="D9559" t="n">
        <v>19</v>
      </c>
      <c r="E9559" t="n">
        <v>177</v>
      </c>
      <c r="F9559" s="9" t="n">
        <v>432.75</v>
      </c>
    </row>
    <row r="9560">
      <c r="A9560" t="n">
        <v>566575</v>
      </c>
      <c r="B9560" s="12" t="n">
        <v>40799</v>
      </c>
      <c r="C9560" t="n">
        <v>17133</v>
      </c>
      <c r="D9560" t="n">
        <v>8</v>
      </c>
      <c r="E9560" t="n">
        <v>1238</v>
      </c>
      <c r="F9560" s="9" t="n">
        <v>1658.9</v>
      </c>
    </row>
    <row r="9561">
      <c r="A9561" t="n">
        <v>566576</v>
      </c>
      <c r="B9561" s="12" t="n">
        <v>40799</v>
      </c>
      <c r="C9561" t="n">
        <v>13098</v>
      </c>
      <c r="D9561" t="n">
        <v>20</v>
      </c>
      <c r="E9561" t="n">
        <v>977</v>
      </c>
      <c r="F9561" s="9" t="n">
        <v>2180.3</v>
      </c>
    </row>
    <row r="9562">
      <c r="A9562" t="n">
        <v>566580</v>
      </c>
      <c r="B9562" s="12" t="n">
        <v>40799</v>
      </c>
      <c r="C9562" t="n">
        <v>12822</v>
      </c>
      <c r="D9562" t="n">
        <v>37</v>
      </c>
      <c r="E9562" t="n">
        <v>424</v>
      </c>
      <c r="F9562" s="9" t="n">
        <v>690.9</v>
      </c>
    </row>
    <row r="9563">
      <c r="A9563" t="n">
        <v>566581</v>
      </c>
      <c r="B9563" s="12" t="n">
        <v>40799</v>
      </c>
      <c r="C9563" t="n">
        <v>16081</v>
      </c>
      <c r="D9563" t="n">
        <v>107</v>
      </c>
      <c r="E9563" t="n">
        <v>887</v>
      </c>
      <c r="F9563" s="9" t="n">
        <v>1599.55</v>
      </c>
    </row>
    <row r="9564">
      <c r="A9564" t="n">
        <v>566582</v>
      </c>
      <c r="B9564" s="12" t="n">
        <v>40799</v>
      </c>
      <c r="C9564" t="n">
        <v>13384</v>
      </c>
      <c r="D9564" t="n">
        <v>28</v>
      </c>
      <c r="E9564" t="n">
        <v>538</v>
      </c>
      <c r="F9564" s="9" t="n">
        <v>1024.08</v>
      </c>
    </row>
    <row r="9565">
      <c r="A9565" t="n">
        <v>566583</v>
      </c>
      <c r="B9565" s="12" t="n">
        <v>40799</v>
      </c>
      <c r="C9565" t="n">
        <v>15343</v>
      </c>
      <c r="D9565" t="n">
        <v>21</v>
      </c>
      <c r="E9565" t="n">
        <v>84</v>
      </c>
      <c r="F9565" s="9" t="n">
        <v>364.5</v>
      </c>
    </row>
    <row r="9566">
      <c r="A9566" t="n">
        <v>566585</v>
      </c>
      <c r="B9566" s="12" t="n">
        <v>40799</v>
      </c>
      <c r="C9566" t="n">
        <v>16409</v>
      </c>
      <c r="D9566" t="n">
        <v>19</v>
      </c>
      <c r="E9566" t="n">
        <v>172</v>
      </c>
      <c r="F9566" s="9" t="n">
        <v>380.76</v>
      </c>
    </row>
    <row r="9567">
      <c r="A9567" t="n">
        <v>566587</v>
      </c>
      <c r="B9567" s="12" t="n">
        <v>40799</v>
      </c>
      <c r="C9567" t="n">
        <v>14132</v>
      </c>
      <c r="D9567" t="n">
        <v>20</v>
      </c>
      <c r="E9567" t="n">
        <v>266</v>
      </c>
      <c r="F9567" s="9" t="n">
        <v>347.74</v>
      </c>
    </row>
    <row r="9568">
      <c r="A9568" t="n">
        <v>566588</v>
      </c>
      <c r="B9568" s="12" t="n">
        <v>40799</v>
      </c>
      <c r="C9568" t="n">
        <v>17562</v>
      </c>
      <c r="D9568" t="n">
        <v>7</v>
      </c>
      <c r="E9568" t="n">
        <v>74</v>
      </c>
      <c r="F9568" s="9" t="n">
        <v>191.78</v>
      </c>
    </row>
    <row r="9569">
      <c r="A9569" t="n">
        <v>566589</v>
      </c>
      <c r="B9569" s="12" t="n">
        <v>40799</v>
      </c>
      <c r="C9569" t="n">
        <v>14753</v>
      </c>
      <c r="D9569" t="n">
        <v>30</v>
      </c>
      <c r="E9569" t="n">
        <v>211</v>
      </c>
      <c r="F9569" s="9" t="n">
        <v>563.15</v>
      </c>
    </row>
    <row r="9570">
      <c r="A9570" t="n">
        <v>566590</v>
      </c>
      <c r="B9570" s="12" t="n">
        <v>40799</v>
      </c>
      <c r="C9570" t="n">
        <v>14032</v>
      </c>
      <c r="D9570" t="n">
        <v>19</v>
      </c>
      <c r="E9570" t="n">
        <v>273</v>
      </c>
      <c r="F9570" s="9" t="n">
        <v>302.2</v>
      </c>
    </row>
    <row r="9571">
      <c r="A9571" t="n">
        <v>566591</v>
      </c>
      <c r="B9571" s="12" t="n">
        <v>40799</v>
      </c>
      <c r="C9571" t="n">
        <v>16036</v>
      </c>
      <c r="D9571" t="n">
        <v>44</v>
      </c>
      <c r="E9571" t="n">
        <v>589</v>
      </c>
      <c r="F9571" s="9" t="n">
        <v>570.1900000000001</v>
      </c>
    </row>
    <row r="9572">
      <c r="A9572" t="n">
        <v>566592</v>
      </c>
      <c r="B9572" s="12" t="n">
        <v>40799</v>
      </c>
      <c r="C9572" t="n">
        <v>15201</v>
      </c>
      <c r="D9572" t="n">
        <v>17</v>
      </c>
      <c r="E9572" t="n">
        <v>296</v>
      </c>
      <c r="F9572" s="9" t="n">
        <v>303.28</v>
      </c>
    </row>
    <row r="9573">
      <c r="A9573" t="n">
        <v>566594</v>
      </c>
      <c r="B9573" s="12" t="n">
        <v>40799</v>
      </c>
      <c r="C9573" t="n">
        <v>16959</v>
      </c>
      <c r="D9573" t="n">
        <v>7</v>
      </c>
      <c r="E9573" t="n">
        <v>49</v>
      </c>
      <c r="F9573" s="9" t="n">
        <v>117.35</v>
      </c>
    </row>
    <row r="9574">
      <c r="A9574" t="n">
        <v>566595</v>
      </c>
      <c r="B9574" s="12" t="n">
        <v>40799</v>
      </c>
      <c r="C9574" t="n">
        <v>18251</v>
      </c>
      <c r="D9574" t="n">
        <v>16</v>
      </c>
      <c r="E9574" t="n">
        <v>7824</v>
      </c>
      <c r="F9574" s="9" t="n">
        <v>4314.72</v>
      </c>
    </row>
    <row r="9575">
      <c r="A9575" t="n">
        <v>566596</v>
      </c>
      <c r="B9575" s="12" t="n">
        <v>40799</v>
      </c>
      <c r="C9575" t="n">
        <v>14163</v>
      </c>
      <c r="D9575" t="n">
        <v>10</v>
      </c>
      <c r="E9575" t="n">
        <v>304</v>
      </c>
      <c r="F9575" s="9" t="n">
        <v>786.52</v>
      </c>
    </row>
    <row r="9576">
      <c r="A9576" t="n">
        <v>566597</v>
      </c>
      <c r="B9576" s="12" t="n">
        <v>40799</v>
      </c>
      <c r="C9576" t="n">
        <v>14194</v>
      </c>
      <c r="D9576" t="n">
        <v>19</v>
      </c>
      <c r="E9576" t="n">
        <v>160</v>
      </c>
      <c r="F9576" s="9" t="n">
        <v>446.31</v>
      </c>
    </row>
    <row r="9577">
      <c r="A9577" t="n">
        <v>566599</v>
      </c>
      <c r="B9577" s="12" t="n">
        <v>40799</v>
      </c>
      <c r="C9577" t="n">
        <v>15998</v>
      </c>
      <c r="D9577" t="n">
        <v>77</v>
      </c>
      <c r="E9577" t="n">
        <v>280</v>
      </c>
      <c r="F9577" s="9" t="n">
        <v>398.7</v>
      </c>
    </row>
    <row r="9578">
      <c r="A9578" t="n">
        <v>566600</v>
      </c>
      <c r="B9578" s="12" t="n">
        <v>40799</v>
      </c>
      <c r="C9578" t="n">
        <v>13704</v>
      </c>
      <c r="D9578" t="n">
        <v>22</v>
      </c>
      <c r="E9578" t="n">
        <v>274</v>
      </c>
      <c r="F9578" s="9" t="n">
        <v>417.08</v>
      </c>
    </row>
    <row r="9579">
      <c r="A9579" t="n">
        <v>566601</v>
      </c>
      <c r="B9579" s="12" t="n">
        <v>40799</v>
      </c>
      <c r="C9579" t="n">
        <v>16469</v>
      </c>
      <c r="D9579" t="n">
        <v>46</v>
      </c>
      <c r="E9579" t="n">
        <v>50</v>
      </c>
      <c r="F9579" s="9" t="n">
        <v>179.19</v>
      </c>
    </row>
    <row r="9580">
      <c r="A9580" t="n">
        <v>566604</v>
      </c>
      <c r="B9580" s="12" t="n">
        <v>40799</v>
      </c>
      <c r="C9580" t="n">
        <v>16279</v>
      </c>
      <c r="D9580" t="n">
        <v>46</v>
      </c>
      <c r="E9580" t="n">
        <v>306</v>
      </c>
      <c r="F9580" s="9" t="n">
        <v>365.1</v>
      </c>
    </row>
    <row r="9581">
      <c r="A9581" t="n">
        <v>566605</v>
      </c>
      <c r="B9581" s="12" t="n">
        <v>40799</v>
      </c>
      <c r="C9581" t="n">
        <v>13263</v>
      </c>
      <c r="D9581" t="n">
        <v>64</v>
      </c>
      <c r="E9581" t="n">
        <v>122</v>
      </c>
      <c r="F9581" s="9" t="n">
        <v>276.31</v>
      </c>
    </row>
    <row r="9582">
      <c r="A9582" t="n">
        <v>566606</v>
      </c>
      <c r="B9582" s="12" t="n">
        <v>40799</v>
      </c>
      <c r="C9582" t="n">
        <v>15194</v>
      </c>
      <c r="D9582" t="n">
        <v>20</v>
      </c>
      <c r="E9582" t="n">
        <v>229</v>
      </c>
      <c r="F9582" s="9" t="n">
        <v>305.37</v>
      </c>
    </row>
    <row r="9583">
      <c r="A9583" t="n">
        <v>566607</v>
      </c>
      <c r="B9583" s="12" t="n">
        <v>40799</v>
      </c>
      <c r="C9583" t="n">
        <v>13032</v>
      </c>
      <c r="D9583" t="n">
        <v>44</v>
      </c>
      <c r="E9583" t="n">
        <v>175</v>
      </c>
      <c r="F9583" s="9" t="n">
        <v>496.3</v>
      </c>
    </row>
    <row r="9584">
      <c r="A9584" t="n">
        <v>566610</v>
      </c>
      <c r="B9584" s="12" t="n">
        <v>40799</v>
      </c>
      <c r="C9584" t="n">
        <v>17961</v>
      </c>
      <c r="D9584" t="n">
        <v>1</v>
      </c>
      <c r="E9584" t="n">
        <v>1</v>
      </c>
      <c r="F9584" s="9" t="n">
        <v>1.65</v>
      </c>
    </row>
    <row r="9585">
      <c r="A9585" t="n">
        <v>566612</v>
      </c>
      <c r="B9585" s="12" t="n">
        <v>40799</v>
      </c>
      <c r="C9585" t="n">
        <v>16229</v>
      </c>
      <c r="D9585" t="n">
        <v>35</v>
      </c>
      <c r="E9585" t="n">
        <v>226</v>
      </c>
      <c r="F9585" s="9" t="n">
        <v>652.4</v>
      </c>
    </row>
    <row r="9586">
      <c r="A9586" t="n">
        <v>566616</v>
      </c>
      <c r="B9586" s="12" t="n">
        <v>40800</v>
      </c>
      <c r="C9586" t="n">
        <v>12895</v>
      </c>
      <c r="D9586" t="n">
        <v>16</v>
      </c>
      <c r="E9586" t="n">
        <v>142</v>
      </c>
      <c r="F9586" s="9" t="n">
        <v>267.8</v>
      </c>
    </row>
    <row r="9587">
      <c r="A9587" t="n">
        <v>566617</v>
      </c>
      <c r="B9587" s="12" t="n">
        <v>40800</v>
      </c>
      <c r="C9587" t="n">
        <v>18092</v>
      </c>
      <c r="D9587" t="n">
        <v>16</v>
      </c>
      <c r="E9587" t="n">
        <v>346</v>
      </c>
      <c r="F9587" s="9" t="n">
        <v>1304.04</v>
      </c>
    </row>
    <row r="9588">
      <c r="A9588" t="n">
        <v>566618</v>
      </c>
      <c r="B9588" s="12" t="n">
        <v>40800</v>
      </c>
      <c r="C9588" t="n">
        <v>17640</v>
      </c>
      <c r="D9588" t="n">
        <v>5</v>
      </c>
      <c r="E9588" t="n">
        <v>250</v>
      </c>
      <c r="F9588" s="9" t="n">
        <v>621.66</v>
      </c>
    </row>
    <row r="9589">
      <c r="A9589" t="n">
        <v>566619</v>
      </c>
      <c r="B9589" s="12" t="n">
        <v>40800</v>
      </c>
      <c r="C9589" t="n">
        <v>13798</v>
      </c>
      <c r="D9589" t="n">
        <v>3</v>
      </c>
      <c r="E9589" t="n">
        <v>196</v>
      </c>
      <c r="F9589" s="9" t="n">
        <v>327.8</v>
      </c>
    </row>
    <row r="9590">
      <c r="A9590" t="n">
        <v>566620</v>
      </c>
      <c r="B9590" s="12" t="n">
        <v>40800</v>
      </c>
      <c r="C9590" t="n">
        <v>13588</v>
      </c>
      <c r="D9590" t="n">
        <v>12</v>
      </c>
      <c r="E9590" t="n">
        <v>126</v>
      </c>
      <c r="F9590" s="9" t="n">
        <v>185.22</v>
      </c>
    </row>
    <row r="9591">
      <c r="A9591" t="n">
        <v>566621</v>
      </c>
      <c r="B9591" s="12" t="n">
        <v>40800</v>
      </c>
      <c r="C9591" t="n">
        <v>15845</v>
      </c>
      <c r="D9591" t="n">
        <v>18</v>
      </c>
      <c r="E9591" t="n">
        <v>283</v>
      </c>
      <c r="F9591" s="9" t="n">
        <v>543.24</v>
      </c>
    </row>
    <row r="9592">
      <c r="A9592" t="n">
        <v>566622</v>
      </c>
      <c r="B9592" s="12" t="n">
        <v>40800</v>
      </c>
      <c r="C9592" t="n">
        <v>13860</v>
      </c>
      <c r="D9592" t="n">
        <v>24</v>
      </c>
      <c r="E9592" t="n">
        <v>176</v>
      </c>
      <c r="F9592" s="9" t="n">
        <v>405.88</v>
      </c>
    </row>
    <row r="9593">
      <c r="A9593" t="n">
        <v>566624</v>
      </c>
      <c r="B9593" s="12" t="n">
        <v>40800</v>
      </c>
      <c r="C9593" t="n">
        <v>17315</v>
      </c>
      <c r="D9593" t="n">
        <v>15</v>
      </c>
      <c r="E9593" t="n">
        <v>199</v>
      </c>
      <c r="F9593" s="9" t="n">
        <v>302.25</v>
      </c>
    </row>
    <row r="9594">
      <c r="A9594" t="n">
        <v>566627</v>
      </c>
      <c r="B9594" s="12" t="n">
        <v>40800</v>
      </c>
      <c r="C9594" t="n">
        <v>18229</v>
      </c>
      <c r="D9594" t="n">
        <v>6</v>
      </c>
      <c r="E9594" t="n">
        <v>202</v>
      </c>
      <c r="F9594" s="9" t="n">
        <v>327</v>
      </c>
    </row>
    <row r="9595">
      <c r="A9595" t="n">
        <v>566628</v>
      </c>
      <c r="B9595" s="12" t="n">
        <v>40800</v>
      </c>
      <c r="C9595" t="n">
        <v>12971</v>
      </c>
      <c r="D9595" t="n">
        <v>2</v>
      </c>
      <c r="E9595" t="n">
        <v>604</v>
      </c>
      <c r="F9595" s="9" t="n">
        <v>167</v>
      </c>
    </row>
    <row r="9596">
      <c r="A9596" t="n">
        <v>566629</v>
      </c>
      <c r="B9596" s="12" t="n">
        <v>40800</v>
      </c>
      <c r="C9596" t="n">
        <v>15622</v>
      </c>
      <c r="D9596" t="n">
        <v>25</v>
      </c>
      <c r="E9596" t="n">
        <v>285</v>
      </c>
      <c r="F9596" s="9" t="n">
        <v>613.77</v>
      </c>
    </row>
    <row r="9597">
      <c r="A9597" t="n">
        <v>566630</v>
      </c>
      <c r="B9597" s="12" t="n">
        <v>40800</v>
      </c>
      <c r="C9597" t="n">
        <v>12971</v>
      </c>
      <c r="D9597" t="n">
        <v>6</v>
      </c>
      <c r="E9597" t="n">
        <v>96</v>
      </c>
      <c r="F9597" s="9" t="n">
        <v>157.2</v>
      </c>
    </row>
    <row r="9598">
      <c r="A9598" t="n">
        <v>566631</v>
      </c>
      <c r="B9598" s="12" t="n">
        <v>40800</v>
      </c>
      <c r="C9598" t="n">
        <v>15622</v>
      </c>
      <c r="D9598" t="n">
        <v>2</v>
      </c>
      <c r="E9598" t="n">
        <v>12</v>
      </c>
      <c r="F9598" s="9" t="n">
        <v>42.24</v>
      </c>
    </row>
    <row r="9599">
      <c r="A9599" t="n">
        <v>566632</v>
      </c>
      <c r="B9599" s="12" t="n">
        <v>40800</v>
      </c>
      <c r="C9599" t="n">
        <v>15622</v>
      </c>
      <c r="D9599" t="n">
        <v>5</v>
      </c>
      <c r="E9599" t="n">
        <v>46</v>
      </c>
      <c r="F9599" s="9" t="n">
        <v>69.59999999999999</v>
      </c>
    </row>
    <row r="9600">
      <c r="A9600" t="n">
        <v>566633</v>
      </c>
      <c r="B9600" s="12" t="n">
        <v>40800</v>
      </c>
      <c r="C9600" t="n">
        <v>17193</v>
      </c>
      <c r="D9600" t="n">
        <v>4</v>
      </c>
      <c r="E9600" t="n">
        <v>96</v>
      </c>
      <c r="F9600" s="9" t="n">
        <v>299.04</v>
      </c>
    </row>
    <row r="9601">
      <c r="A9601" t="n">
        <v>566634</v>
      </c>
      <c r="B9601" s="12" t="n">
        <v>40800</v>
      </c>
      <c r="C9601" t="n">
        <v>13183</v>
      </c>
      <c r="D9601" t="n">
        <v>8</v>
      </c>
      <c r="E9601" t="n">
        <v>356</v>
      </c>
      <c r="F9601" s="9" t="n">
        <v>690.6</v>
      </c>
    </row>
    <row r="9602">
      <c r="A9602" t="n">
        <v>566647</v>
      </c>
      <c r="B9602" s="12" t="n">
        <v>40800</v>
      </c>
      <c r="C9602" t="n">
        <v>18001</v>
      </c>
      <c r="D9602" t="n">
        <v>41</v>
      </c>
      <c r="E9602" t="n">
        <v>284</v>
      </c>
      <c r="F9602" s="9" t="n">
        <v>250.13</v>
      </c>
    </row>
    <row r="9603">
      <c r="A9603" t="n">
        <v>566648</v>
      </c>
      <c r="B9603" s="12" t="n">
        <v>40800</v>
      </c>
      <c r="C9603" t="n">
        <v>14198</v>
      </c>
      <c r="D9603" t="n">
        <v>8</v>
      </c>
      <c r="E9603" t="n">
        <v>79</v>
      </c>
      <c r="F9603" s="9" t="n">
        <v>171.85</v>
      </c>
    </row>
    <row r="9604">
      <c r="A9604" t="n">
        <v>566649</v>
      </c>
      <c r="B9604" s="12" t="n">
        <v>40800</v>
      </c>
      <c r="C9604" t="n">
        <v>18173</v>
      </c>
      <c r="D9604" t="n">
        <v>6</v>
      </c>
      <c r="E9604" t="n">
        <v>192</v>
      </c>
      <c r="F9604" s="9" t="n">
        <v>378</v>
      </c>
    </row>
    <row r="9605">
      <c r="A9605" t="n">
        <v>566667</v>
      </c>
      <c r="B9605" s="12" t="n">
        <v>40800</v>
      </c>
      <c r="C9605" t="n">
        <v>14660</v>
      </c>
      <c r="D9605" t="n">
        <v>16</v>
      </c>
      <c r="E9605" t="n">
        <v>124</v>
      </c>
      <c r="F9605" s="9" t="n">
        <v>156.79</v>
      </c>
    </row>
    <row r="9606">
      <c r="A9606" t="n">
        <v>566668</v>
      </c>
      <c r="B9606" s="12" t="n">
        <v>40800</v>
      </c>
      <c r="C9606" t="n">
        <v>18065</v>
      </c>
      <c r="D9606" t="n">
        <v>2</v>
      </c>
      <c r="E9606" t="n">
        <v>9</v>
      </c>
      <c r="F9606" s="9" t="n">
        <v>53.55</v>
      </c>
    </row>
    <row r="9607">
      <c r="A9607" t="n">
        <v>566669</v>
      </c>
      <c r="B9607" s="12" t="n">
        <v>40800</v>
      </c>
      <c r="C9607" t="n">
        <v>18065</v>
      </c>
      <c r="D9607" t="n">
        <v>28</v>
      </c>
      <c r="E9607" t="n">
        <v>251</v>
      </c>
      <c r="F9607" s="9" t="n">
        <v>466.09</v>
      </c>
    </row>
    <row r="9608">
      <c r="A9608" t="n">
        <v>566670</v>
      </c>
      <c r="B9608" s="12" t="n">
        <v>40800</v>
      </c>
      <c r="C9608" t="n">
        <v>18065</v>
      </c>
      <c r="D9608" t="n">
        <v>1</v>
      </c>
      <c r="E9608" t="n">
        <v>12</v>
      </c>
      <c r="F9608" s="9" t="n">
        <v>17.4</v>
      </c>
    </row>
    <row r="9609">
      <c r="A9609" t="n">
        <v>566673</v>
      </c>
      <c r="B9609" s="12" t="n">
        <v>40800</v>
      </c>
      <c r="C9609" t="n">
        <v>17728</v>
      </c>
      <c r="D9609" t="n">
        <v>20</v>
      </c>
      <c r="E9609" t="n">
        <v>129</v>
      </c>
      <c r="F9609" s="9" t="n">
        <v>345.03</v>
      </c>
    </row>
    <row r="9610">
      <c r="A9610" t="n">
        <v>566674</v>
      </c>
      <c r="B9610" s="12" t="n">
        <v>40800</v>
      </c>
      <c r="C9610" t="n">
        <v>15105</v>
      </c>
      <c r="D9610" t="n">
        <v>31</v>
      </c>
      <c r="E9610" t="n">
        <v>356</v>
      </c>
      <c r="F9610" s="9" t="n">
        <v>614.88</v>
      </c>
    </row>
    <row r="9611">
      <c r="A9611" t="n">
        <v>566675</v>
      </c>
      <c r="B9611" s="12" t="n">
        <v>40800</v>
      </c>
      <c r="C9611" t="n">
        <v>15105</v>
      </c>
      <c r="D9611" t="n">
        <v>3</v>
      </c>
      <c r="E9611" t="n">
        <v>60</v>
      </c>
      <c r="F9611" s="9" t="n">
        <v>28.68</v>
      </c>
    </row>
    <row r="9612">
      <c r="A9612" t="n">
        <v>566694</v>
      </c>
      <c r="B9612" s="12" t="n">
        <v>40800</v>
      </c>
      <c r="C9612" t="n">
        <v>16401</v>
      </c>
      <c r="D9612" t="n">
        <v>17</v>
      </c>
      <c r="E9612" t="n">
        <v>248</v>
      </c>
      <c r="F9612" s="9" t="n">
        <v>318.24</v>
      </c>
    </row>
    <row r="9613">
      <c r="A9613" t="n">
        <v>566705</v>
      </c>
      <c r="B9613" s="12" t="n">
        <v>40800</v>
      </c>
      <c r="C9613" t="n">
        <v>13552</v>
      </c>
      <c r="D9613" t="n">
        <v>15</v>
      </c>
      <c r="E9613" t="n">
        <v>162</v>
      </c>
      <c r="F9613" s="9" t="n">
        <v>471.84</v>
      </c>
    </row>
    <row r="9614">
      <c r="A9614" t="n">
        <v>566707</v>
      </c>
      <c r="B9614" s="12" t="n">
        <v>40800</v>
      </c>
      <c r="C9614" t="n">
        <v>13552</v>
      </c>
      <c r="D9614" t="n">
        <v>3</v>
      </c>
      <c r="E9614" t="n">
        <v>52</v>
      </c>
      <c r="F9614" s="9" t="n">
        <v>79.8</v>
      </c>
    </row>
    <row r="9615">
      <c r="A9615" t="n">
        <v>566708</v>
      </c>
      <c r="B9615" s="12" t="n">
        <v>40800</v>
      </c>
      <c r="C9615" t="n">
        <v>13078</v>
      </c>
      <c r="D9615" t="n">
        <v>11</v>
      </c>
      <c r="E9615" t="n">
        <v>400</v>
      </c>
      <c r="F9615" s="9" t="n">
        <v>737.8</v>
      </c>
    </row>
    <row r="9616">
      <c r="A9616" t="n">
        <v>566709</v>
      </c>
      <c r="B9616" s="12" t="n">
        <v>40800</v>
      </c>
      <c r="C9616" t="n">
        <v>16745</v>
      </c>
      <c r="D9616" t="n">
        <v>23</v>
      </c>
      <c r="E9616" t="n">
        <v>948</v>
      </c>
      <c r="F9616" s="9" t="n">
        <v>821.6</v>
      </c>
    </row>
    <row r="9617">
      <c r="A9617" t="n">
        <v>566713</v>
      </c>
      <c r="B9617" s="12" t="n">
        <v>40800</v>
      </c>
      <c r="C9617" t="n">
        <v>15933</v>
      </c>
      <c r="D9617" t="n">
        <v>24</v>
      </c>
      <c r="E9617" t="n">
        <v>345</v>
      </c>
      <c r="F9617" s="9" t="n">
        <v>411.81</v>
      </c>
    </row>
    <row r="9618">
      <c r="A9618" t="n">
        <v>566717</v>
      </c>
      <c r="B9618" s="12" t="n">
        <v>40800</v>
      </c>
      <c r="C9618" t="n">
        <v>17841</v>
      </c>
      <c r="D9618" t="n">
        <v>54</v>
      </c>
      <c r="E9618" t="n">
        <v>107</v>
      </c>
      <c r="F9618" s="9" t="n">
        <v>237.19</v>
      </c>
    </row>
    <row r="9619">
      <c r="A9619" t="n">
        <v>566718</v>
      </c>
      <c r="B9619" s="12" t="n">
        <v>40800</v>
      </c>
      <c r="C9619" t="n">
        <v>15854</v>
      </c>
      <c r="D9619" t="n">
        <v>4</v>
      </c>
      <c r="E9619" t="n">
        <v>75</v>
      </c>
      <c r="F9619" s="9" t="n">
        <v>446.25</v>
      </c>
    </row>
    <row r="9620">
      <c r="A9620" t="n">
        <v>566719</v>
      </c>
      <c r="B9620" s="12" t="n">
        <v>40800</v>
      </c>
      <c r="C9620" t="n">
        <v>15081</v>
      </c>
      <c r="D9620" t="n">
        <v>6</v>
      </c>
      <c r="E9620" t="n">
        <v>20</v>
      </c>
      <c r="F9620" s="9" t="n">
        <v>88.2</v>
      </c>
    </row>
    <row r="9621">
      <c r="A9621" t="n">
        <v>566720</v>
      </c>
      <c r="B9621" s="12" t="n">
        <v>40800</v>
      </c>
      <c r="C9621" t="n">
        <v>13634</v>
      </c>
      <c r="D9621" t="n">
        <v>63</v>
      </c>
      <c r="E9621" t="n">
        <v>231</v>
      </c>
      <c r="F9621" s="9" t="n">
        <v>588.51</v>
      </c>
    </row>
    <row r="9622">
      <c r="A9622" t="n">
        <v>566721</v>
      </c>
      <c r="B9622" s="12" t="n">
        <v>40800</v>
      </c>
      <c r="C9622" t="n">
        <v>12921</v>
      </c>
      <c r="D9622" t="n">
        <v>25</v>
      </c>
      <c r="E9622" t="n">
        <v>203</v>
      </c>
      <c r="F9622" s="9" t="n">
        <v>490.95</v>
      </c>
    </row>
    <row r="9623">
      <c r="A9623" t="n">
        <v>566722</v>
      </c>
      <c r="B9623" s="12" t="n">
        <v>40800</v>
      </c>
      <c r="C9623" t="n">
        <v>13408</v>
      </c>
      <c r="D9623" t="n">
        <v>12</v>
      </c>
      <c r="E9623" t="n">
        <v>336</v>
      </c>
      <c r="F9623" s="9" t="n">
        <v>466.52</v>
      </c>
    </row>
    <row r="9624">
      <c r="A9624" t="n">
        <v>566723</v>
      </c>
      <c r="B9624" s="12" t="n">
        <v>40800</v>
      </c>
      <c r="C9624" t="n">
        <v>15804</v>
      </c>
      <c r="D9624" t="n">
        <v>12</v>
      </c>
      <c r="E9624" t="n">
        <v>79</v>
      </c>
      <c r="F9624" s="9" t="n">
        <v>233.39</v>
      </c>
    </row>
    <row r="9625">
      <c r="A9625" t="n">
        <v>566724</v>
      </c>
      <c r="B9625" s="12" t="n">
        <v>40800</v>
      </c>
      <c r="C9625" t="n">
        <v>14284</v>
      </c>
      <c r="D9625" t="n">
        <v>13</v>
      </c>
      <c r="E9625" t="n">
        <v>70</v>
      </c>
      <c r="F9625" s="9" t="n">
        <v>252.1</v>
      </c>
    </row>
    <row r="9626">
      <c r="A9626" t="n">
        <v>566726</v>
      </c>
      <c r="B9626" s="12" t="n">
        <v>40800</v>
      </c>
      <c r="C9626" t="n">
        <v>15021</v>
      </c>
      <c r="D9626" t="n">
        <v>76</v>
      </c>
      <c r="E9626" t="n">
        <v>125</v>
      </c>
      <c r="F9626" s="9" t="n">
        <v>305.13</v>
      </c>
    </row>
    <row r="9627">
      <c r="A9627" t="n">
        <v>566727</v>
      </c>
      <c r="B9627" s="12" t="n">
        <v>40800</v>
      </c>
      <c r="C9627" t="n">
        <v>17347</v>
      </c>
      <c r="D9627" t="n">
        <v>1</v>
      </c>
      <c r="E9627" t="n">
        <v>216</v>
      </c>
      <c r="F9627" s="9" t="n">
        <v>228.96</v>
      </c>
    </row>
    <row r="9628">
      <c r="A9628" t="n">
        <v>566728</v>
      </c>
      <c r="B9628" s="12" t="n">
        <v>40800</v>
      </c>
      <c r="C9628" t="n">
        <v>15841</v>
      </c>
      <c r="D9628" t="n">
        <v>15</v>
      </c>
      <c r="E9628" t="n">
        <v>348</v>
      </c>
      <c r="F9628" s="9" t="n">
        <v>303.48</v>
      </c>
    </row>
    <row r="9629">
      <c r="A9629" t="n">
        <v>566729</v>
      </c>
      <c r="B9629" s="12" t="n">
        <v>40800</v>
      </c>
      <c r="C9629" t="n">
        <v>14562</v>
      </c>
      <c r="D9629" t="n">
        <v>8</v>
      </c>
      <c r="E9629" t="n">
        <v>27</v>
      </c>
      <c r="F9629" s="9" t="n">
        <v>177.44</v>
      </c>
    </row>
    <row r="9630">
      <c r="A9630" t="n">
        <v>566730</v>
      </c>
      <c r="B9630" s="12" t="n">
        <v>40800</v>
      </c>
      <c r="C9630" t="n">
        <v>14606</v>
      </c>
      <c r="D9630" t="n">
        <v>26</v>
      </c>
      <c r="E9630" t="n">
        <v>39</v>
      </c>
      <c r="F9630" s="9" t="n">
        <v>64.26000000000001</v>
      </c>
    </row>
    <row r="9631">
      <c r="A9631" t="n">
        <v>566731</v>
      </c>
      <c r="B9631" s="12" t="n">
        <v>40800</v>
      </c>
      <c r="C9631" t="n">
        <v>17883</v>
      </c>
      <c r="D9631" t="n">
        <v>20</v>
      </c>
      <c r="E9631" t="n">
        <v>31</v>
      </c>
      <c r="F9631" s="9" t="n">
        <v>78.45</v>
      </c>
    </row>
    <row r="9632">
      <c r="A9632" t="n">
        <v>566732</v>
      </c>
      <c r="B9632" s="12" t="n">
        <v>40800</v>
      </c>
      <c r="C9632" t="n">
        <v>17716</v>
      </c>
      <c r="D9632" t="n">
        <v>18</v>
      </c>
      <c r="E9632" t="n">
        <v>183</v>
      </c>
      <c r="F9632" s="9" t="n">
        <v>378.45</v>
      </c>
    </row>
    <row r="9633">
      <c r="A9633" t="n">
        <v>566733</v>
      </c>
      <c r="B9633" s="12" t="n">
        <v>40800</v>
      </c>
      <c r="C9633" t="n">
        <v>15103</v>
      </c>
      <c r="D9633" t="n">
        <v>13</v>
      </c>
      <c r="E9633" t="n">
        <v>148</v>
      </c>
      <c r="F9633" s="9" t="n">
        <v>291.68</v>
      </c>
    </row>
    <row r="9634">
      <c r="A9634" t="n">
        <v>566734</v>
      </c>
      <c r="B9634" s="12" t="n">
        <v>40800</v>
      </c>
      <c r="C9634" t="n">
        <v>16910</v>
      </c>
      <c r="D9634" t="n">
        <v>64</v>
      </c>
      <c r="E9634" t="n">
        <v>89</v>
      </c>
      <c r="F9634" s="9" t="n">
        <v>163.08</v>
      </c>
    </row>
    <row r="9635">
      <c r="A9635" t="n">
        <v>566735</v>
      </c>
      <c r="B9635" s="12" t="n">
        <v>40800</v>
      </c>
      <c r="C9635" t="n">
        <v>15707</v>
      </c>
      <c r="D9635" t="n">
        <v>41</v>
      </c>
      <c r="E9635" t="n">
        <v>79</v>
      </c>
      <c r="F9635" s="9" t="n">
        <v>158.88</v>
      </c>
    </row>
    <row r="9636">
      <c r="A9636" t="n">
        <v>566737</v>
      </c>
      <c r="B9636" s="12" t="n">
        <v>40800</v>
      </c>
      <c r="C9636" t="n">
        <v>13430</v>
      </c>
      <c r="D9636" t="n">
        <v>29</v>
      </c>
      <c r="E9636" t="n">
        <v>433</v>
      </c>
      <c r="F9636" s="9" t="n">
        <v>336.31</v>
      </c>
    </row>
    <row r="9637">
      <c r="A9637" t="n">
        <v>566738</v>
      </c>
      <c r="B9637" s="12" t="n">
        <v>40800</v>
      </c>
      <c r="C9637" t="n">
        <v>14110</v>
      </c>
      <c r="D9637" t="n">
        <v>3</v>
      </c>
      <c r="E9637" t="n">
        <v>110</v>
      </c>
      <c r="F9637" s="9" t="n">
        <v>382.74</v>
      </c>
    </row>
    <row r="9638">
      <c r="A9638" t="n">
        <v>566740</v>
      </c>
      <c r="B9638" s="12" t="n">
        <v>40800</v>
      </c>
      <c r="C9638" t="n">
        <v>17033</v>
      </c>
      <c r="D9638" t="n">
        <v>14</v>
      </c>
      <c r="E9638" t="n">
        <v>560</v>
      </c>
      <c r="F9638" s="9" t="n">
        <v>422.04</v>
      </c>
    </row>
    <row r="9639">
      <c r="A9639" t="n">
        <v>566744</v>
      </c>
      <c r="B9639" s="12" t="n">
        <v>40800</v>
      </c>
      <c r="C9639" t="n">
        <v>14177</v>
      </c>
      <c r="D9639" t="n">
        <v>3</v>
      </c>
      <c r="E9639" t="n">
        <v>60</v>
      </c>
      <c r="F9639" s="9" t="n">
        <v>250</v>
      </c>
    </row>
    <row r="9640">
      <c r="A9640" t="n">
        <v>566746</v>
      </c>
      <c r="B9640" s="12" t="n">
        <v>40800</v>
      </c>
      <c r="C9640" t="n">
        <v>13321</v>
      </c>
      <c r="D9640" t="n">
        <v>9</v>
      </c>
      <c r="E9640" t="n">
        <v>140</v>
      </c>
      <c r="F9640" s="9" t="n">
        <v>259.04</v>
      </c>
    </row>
    <row r="9641">
      <c r="A9641" t="n">
        <v>566747</v>
      </c>
      <c r="B9641" s="12" t="n">
        <v>40800</v>
      </c>
      <c r="C9641" t="n">
        <v>16928</v>
      </c>
      <c r="D9641" t="n">
        <v>14</v>
      </c>
      <c r="E9641" t="n">
        <v>173</v>
      </c>
      <c r="F9641" s="9" t="n">
        <v>221.17</v>
      </c>
    </row>
    <row r="9642">
      <c r="A9642" t="n">
        <v>566750</v>
      </c>
      <c r="B9642" s="12" t="n">
        <v>40800</v>
      </c>
      <c r="C9642" t="n">
        <v>15380</v>
      </c>
      <c r="D9642" t="n">
        <v>7</v>
      </c>
      <c r="E9642" t="n">
        <v>56</v>
      </c>
      <c r="F9642" s="9" t="n">
        <v>422</v>
      </c>
    </row>
    <row r="9643">
      <c r="A9643" t="n">
        <v>566755</v>
      </c>
      <c r="B9643" s="12" t="n">
        <v>40800</v>
      </c>
      <c r="C9643" t="n">
        <v>13877</v>
      </c>
      <c r="D9643" t="n">
        <v>3</v>
      </c>
      <c r="E9643" t="n">
        <v>108</v>
      </c>
      <c r="F9643" s="9" t="n">
        <v>117.24</v>
      </c>
    </row>
    <row r="9644">
      <c r="A9644" t="n">
        <v>566759</v>
      </c>
      <c r="B9644" s="12" t="n">
        <v>40800</v>
      </c>
      <c r="C9644" t="n">
        <v>16210</v>
      </c>
      <c r="D9644" t="n">
        <v>4</v>
      </c>
      <c r="E9644" t="n">
        <v>182</v>
      </c>
      <c r="F9644" s="9" t="n">
        <v>358.06</v>
      </c>
    </row>
    <row r="9645">
      <c r="A9645" t="n">
        <v>566760</v>
      </c>
      <c r="B9645" s="12" t="n">
        <v>40800</v>
      </c>
      <c r="C9645" t="n">
        <v>15272</v>
      </c>
      <c r="D9645" t="n">
        <v>27</v>
      </c>
      <c r="E9645" t="n">
        <v>182</v>
      </c>
      <c r="F9645" s="9" t="n">
        <v>298.96</v>
      </c>
    </row>
    <row r="9646">
      <c r="A9646" t="n">
        <v>566769</v>
      </c>
      <c r="B9646" s="12" t="n">
        <v>40801</v>
      </c>
      <c r="C9646" t="n">
        <v>18211</v>
      </c>
      <c r="D9646" t="n">
        <v>7</v>
      </c>
      <c r="E9646" t="n">
        <v>82</v>
      </c>
      <c r="F9646" s="9" t="n">
        <v>151.5</v>
      </c>
    </row>
    <row r="9647">
      <c r="A9647" t="n">
        <v>566770</v>
      </c>
      <c r="B9647" s="12" t="n">
        <v>40801</v>
      </c>
      <c r="C9647" t="n">
        <v>15304</v>
      </c>
      <c r="D9647" t="n">
        <v>2</v>
      </c>
      <c r="E9647" t="n">
        <v>12</v>
      </c>
      <c r="F9647" s="9" t="n">
        <v>90.59999999999999</v>
      </c>
    </row>
    <row r="9648">
      <c r="A9648" t="n">
        <v>566771</v>
      </c>
      <c r="B9648" s="12" t="n">
        <v>40801</v>
      </c>
      <c r="C9648" t="n">
        <v>15322</v>
      </c>
      <c r="D9648" t="n">
        <v>42</v>
      </c>
      <c r="E9648" t="n">
        <v>416</v>
      </c>
      <c r="F9648" s="9" t="n">
        <v>679.6799999999999</v>
      </c>
    </row>
    <row r="9649">
      <c r="A9649" t="n">
        <v>566772</v>
      </c>
      <c r="B9649" s="12" t="n">
        <v>40801</v>
      </c>
      <c r="C9649" t="n">
        <v>13107</v>
      </c>
      <c r="D9649" t="n">
        <v>19</v>
      </c>
      <c r="E9649" t="n">
        <v>377</v>
      </c>
      <c r="F9649" s="9" t="n">
        <v>472.2</v>
      </c>
    </row>
    <row r="9650">
      <c r="A9650" t="n">
        <v>566774</v>
      </c>
      <c r="B9650" s="12" t="n">
        <v>40801</v>
      </c>
      <c r="C9650" t="n">
        <v>12921</v>
      </c>
      <c r="D9650" t="n">
        <v>13</v>
      </c>
      <c r="E9650" t="n">
        <v>116</v>
      </c>
      <c r="F9650" s="9" t="n">
        <v>272.1</v>
      </c>
    </row>
    <row r="9651">
      <c r="A9651" t="n">
        <v>566778</v>
      </c>
      <c r="B9651" s="12" t="n">
        <v>40801</v>
      </c>
      <c r="C9651" t="n">
        <v>17961</v>
      </c>
      <c r="D9651" t="n">
        <v>15</v>
      </c>
      <c r="E9651" t="n">
        <v>65</v>
      </c>
      <c r="F9651" s="9" t="n">
        <v>74.56</v>
      </c>
    </row>
    <row r="9652">
      <c r="A9652" t="n">
        <v>566781</v>
      </c>
      <c r="B9652" s="12" t="n">
        <v>40801</v>
      </c>
      <c r="C9652" t="n">
        <v>17333</v>
      </c>
      <c r="D9652" t="n">
        <v>28</v>
      </c>
      <c r="E9652" t="n">
        <v>375</v>
      </c>
      <c r="F9652" s="9" t="n">
        <v>494.25</v>
      </c>
    </row>
    <row r="9653">
      <c r="A9653" t="n">
        <v>566783</v>
      </c>
      <c r="B9653" s="12" t="n">
        <v>40801</v>
      </c>
      <c r="C9653" t="n">
        <v>13539</v>
      </c>
      <c r="D9653" t="n">
        <v>16</v>
      </c>
      <c r="E9653" t="n">
        <v>89</v>
      </c>
      <c r="F9653" s="9" t="n">
        <v>315.69</v>
      </c>
    </row>
    <row r="9654">
      <c r="A9654" t="n">
        <v>566786</v>
      </c>
      <c r="B9654" s="12" t="n">
        <v>40801</v>
      </c>
      <c r="C9654" t="n">
        <v>13518</v>
      </c>
      <c r="D9654" t="n">
        <v>36</v>
      </c>
      <c r="E9654" t="n">
        <v>382</v>
      </c>
      <c r="F9654" s="9" t="n">
        <v>627.16</v>
      </c>
    </row>
    <row r="9655">
      <c r="A9655" t="n">
        <v>566788</v>
      </c>
      <c r="B9655" s="12" t="n">
        <v>40801</v>
      </c>
      <c r="C9655" t="n">
        <v>14306</v>
      </c>
      <c r="D9655" t="n">
        <v>26</v>
      </c>
      <c r="E9655" t="n">
        <v>917</v>
      </c>
      <c r="F9655" s="9" t="n">
        <v>1702.94</v>
      </c>
    </row>
    <row r="9656">
      <c r="A9656" t="n">
        <v>566789</v>
      </c>
      <c r="B9656" s="12" t="n">
        <v>40801</v>
      </c>
      <c r="C9656" t="n">
        <v>13134</v>
      </c>
      <c r="D9656" t="n">
        <v>52</v>
      </c>
      <c r="E9656" t="n">
        <v>729</v>
      </c>
      <c r="F9656" s="9" t="n">
        <v>907.84</v>
      </c>
    </row>
    <row r="9657">
      <c r="A9657" t="n">
        <v>566790</v>
      </c>
      <c r="B9657" s="12" t="n">
        <v>40801</v>
      </c>
      <c r="C9657" t="n">
        <v>17679</v>
      </c>
      <c r="D9657" t="n">
        <v>26</v>
      </c>
      <c r="E9657" t="n">
        <v>678</v>
      </c>
      <c r="F9657" s="9" t="n">
        <v>1643.2</v>
      </c>
    </row>
    <row r="9658">
      <c r="A9658" t="n">
        <v>566817</v>
      </c>
      <c r="B9658" s="12" t="n">
        <v>40801</v>
      </c>
      <c r="C9658" t="n">
        <v>16160</v>
      </c>
      <c r="D9658" t="n">
        <v>15</v>
      </c>
      <c r="E9658" t="n">
        <v>1012</v>
      </c>
      <c r="F9658" s="9" t="n">
        <v>801.9400000000001</v>
      </c>
    </row>
    <row r="9659">
      <c r="A9659" t="n">
        <v>566818</v>
      </c>
      <c r="B9659" s="12" t="n">
        <v>40801</v>
      </c>
      <c r="C9659" t="n">
        <v>13104</v>
      </c>
      <c r="D9659" t="n">
        <v>9</v>
      </c>
      <c r="E9659" t="n">
        <v>144</v>
      </c>
      <c r="F9659" s="9" t="n">
        <v>202.56</v>
      </c>
    </row>
    <row r="9660">
      <c r="A9660" t="n">
        <v>566819</v>
      </c>
      <c r="B9660" s="12" t="n">
        <v>40801</v>
      </c>
      <c r="C9660" t="n">
        <v>17214</v>
      </c>
      <c r="D9660" t="n">
        <v>17</v>
      </c>
      <c r="E9660" t="n">
        <v>43</v>
      </c>
      <c r="F9660" s="9" t="n">
        <v>250.45</v>
      </c>
    </row>
    <row r="9661">
      <c r="A9661" t="n">
        <v>566821</v>
      </c>
      <c r="B9661" s="12" t="n">
        <v>40801</v>
      </c>
      <c r="C9661" t="n">
        <v>14227</v>
      </c>
      <c r="D9661" t="n">
        <v>25</v>
      </c>
      <c r="E9661" t="n">
        <v>318</v>
      </c>
      <c r="F9661" s="9" t="n">
        <v>617.26</v>
      </c>
    </row>
    <row r="9662">
      <c r="A9662" t="n">
        <v>566822</v>
      </c>
      <c r="B9662" s="12" t="n">
        <v>40801</v>
      </c>
      <c r="C9662" t="n">
        <v>17677</v>
      </c>
      <c r="D9662" t="n">
        <v>16</v>
      </c>
      <c r="E9662" t="n">
        <v>181</v>
      </c>
      <c r="F9662" s="9" t="n">
        <v>320.68</v>
      </c>
    </row>
    <row r="9663">
      <c r="A9663" t="n">
        <v>566823</v>
      </c>
      <c r="B9663" s="12" t="n">
        <v>40801</v>
      </c>
      <c r="C9663" t="n">
        <v>14227</v>
      </c>
      <c r="D9663" t="n">
        <v>1</v>
      </c>
      <c r="E9663" t="n">
        <v>36</v>
      </c>
      <c r="F9663" s="9" t="n">
        <v>15.12</v>
      </c>
    </row>
    <row r="9664">
      <c r="A9664" t="n">
        <v>566829</v>
      </c>
      <c r="B9664" s="12" t="n">
        <v>40801</v>
      </c>
      <c r="C9664" t="n">
        <v>14608</v>
      </c>
      <c r="D9664" t="n">
        <v>7</v>
      </c>
      <c r="E9664" t="n">
        <v>145</v>
      </c>
      <c r="F9664" s="9" t="n">
        <v>586.95</v>
      </c>
    </row>
    <row r="9665">
      <c r="A9665" t="n">
        <v>566833</v>
      </c>
      <c r="B9665" s="12" t="n">
        <v>40801</v>
      </c>
      <c r="C9665" t="n">
        <v>17865</v>
      </c>
      <c r="D9665" t="n">
        <v>12</v>
      </c>
      <c r="E9665" t="n">
        <v>128</v>
      </c>
      <c r="F9665" s="9" t="n">
        <v>237.08</v>
      </c>
    </row>
    <row r="9666">
      <c r="A9666" t="n">
        <v>566847</v>
      </c>
      <c r="B9666" s="12" t="n">
        <v>40801</v>
      </c>
      <c r="C9666" t="n">
        <v>15005</v>
      </c>
      <c r="D9666" t="n">
        <v>47</v>
      </c>
      <c r="E9666" t="n">
        <v>136</v>
      </c>
      <c r="F9666" s="9" t="n">
        <v>261.15</v>
      </c>
    </row>
    <row r="9667">
      <c r="A9667" t="n">
        <v>566848</v>
      </c>
      <c r="B9667" s="12" t="n">
        <v>40801</v>
      </c>
      <c r="C9667" t="n">
        <v>18172</v>
      </c>
      <c r="D9667" t="n">
        <v>1</v>
      </c>
      <c r="E9667" t="n">
        <v>128</v>
      </c>
      <c r="F9667" s="9" t="n">
        <v>326.4</v>
      </c>
    </row>
    <row r="9668">
      <c r="A9668" t="n">
        <v>566849</v>
      </c>
      <c r="B9668" s="12" t="n">
        <v>40801</v>
      </c>
      <c r="C9668" t="n">
        <v>16341</v>
      </c>
      <c r="D9668" t="n">
        <v>34</v>
      </c>
      <c r="E9668" t="n">
        <v>552</v>
      </c>
      <c r="F9668" s="9" t="n">
        <v>734.24</v>
      </c>
    </row>
    <row r="9669">
      <c r="A9669" t="n">
        <v>566850</v>
      </c>
      <c r="B9669" s="12" t="n">
        <v>40801</v>
      </c>
      <c r="C9669" t="n">
        <v>13662</v>
      </c>
      <c r="D9669" t="n">
        <v>18</v>
      </c>
      <c r="E9669" t="n">
        <v>180</v>
      </c>
      <c r="F9669" s="9" t="n">
        <v>364.82</v>
      </c>
    </row>
    <row r="9670">
      <c r="A9670" t="n">
        <v>566851</v>
      </c>
      <c r="B9670" s="12" t="n">
        <v>40801</v>
      </c>
      <c r="C9670" t="n">
        <v>15573</v>
      </c>
      <c r="D9670" t="n">
        <v>54</v>
      </c>
      <c r="E9670" t="n">
        <v>217</v>
      </c>
      <c r="F9670" s="9" t="n">
        <v>404.09</v>
      </c>
    </row>
    <row r="9671">
      <c r="A9671" t="n">
        <v>566860</v>
      </c>
      <c r="B9671" s="12" t="n">
        <v>40801</v>
      </c>
      <c r="C9671" t="n">
        <v>17002</v>
      </c>
      <c r="D9671" t="n">
        <v>19</v>
      </c>
      <c r="E9671" t="n">
        <v>257</v>
      </c>
      <c r="F9671" s="9" t="n">
        <v>500.21</v>
      </c>
    </row>
    <row r="9672">
      <c r="A9672" t="n">
        <v>566861</v>
      </c>
      <c r="B9672" s="12" t="n">
        <v>40801</v>
      </c>
      <c r="C9672" t="n">
        <v>12748</v>
      </c>
      <c r="D9672" t="n">
        <v>2</v>
      </c>
      <c r="E9672" t="n">
        <v>70</v>
      </c>
      <c r="F9672" s="9" t="n">
        <v>59.8</v>
      </c>
    </row>
    <row r="9673">
      <c r="A9673" t="n">
        <v>566862</v>
      </c>
      <c r="B9673" s="12" t="n">
        <v>40801</v>
      </c>
      <c r="C9673" t="n">
        <v>13018</v>
      </c>
      <c r="D9673" t="n">
        <v>11</v>
      </c>
      <c r="E9673" t="n">
        <v>105</v>
      </c>
      <c r="F9673" s="9" t="n">
        <v>248.07</v>
      </c>
    </row>
    <row r="9674">
      <c r="A9674" t="n">
        <v>566863</v>
      </c>
      <c r="B9674" s="12" t="n">
        <v>40801</v>
      </c>
      <c r="C9674" t="n">
        <v>13018</v>
      </c>
      <c r="D9674" t="n">
        <v>4</v>
      </c>
      <c r="E9674" t="n">
        <v>18</v>
      </c>
      <c r="F9674" s="9" t="n">
        <v>72.3</v>
      </c>
    </row>
    <row r="9675">
      <c r="A9675" t="n">
        <v>566864</v>
      </c>
      <c r="B9675" s="12" t="n">
        <v>40801</v>
      </c>
      <c r="C9675" t="n">
        <v>17786</v>
      </c>
      <c r="D9675" t="n">
        <v>43</v>
      </c>
      <c r="E9675" t="n">
        <v>143</v>
      </c>
      <c r="F9675" s="9" t="n">
        <v>163.5</v>
      </c>
    </row>
    <row r="9676">
      <c r="A9676" t="n">
        <v>566866</v>
      </c>
      <c r="B9676" s="12" t="n">
        <v>40801</v>
      </c>
      <c r="C9676" t="n">
        <v>13694</v>
      </c>
      <c r="D9676" t="n">
        <v>13</v>
      </c>
      <c r="E9676" t="n">
        <v>1088</v>
      </c>
      <c r="F9676" s="9" t="n">
        <v>1596.24</v>
      </c>
    </row>
    <row r="9677">
      <c r="A9677" t="n">
        <v>566867</v>
      </c>
      <c r="B9677" s="12" t="n">
        <v>40801</v>
      </c>
      <c r="C9677" t="n">
        <v>13694</v>
      </c>
      <c r="D9677" t="n">
        <v>8</v>
      </c>
      <c r="E9677" t="n">
        <v>902</v>
      </c>
      <c r="F9677" s="9" t="n">
        <v>1642.18</v>
      </c>
    </row>
    <row r="9678">
      <c r="A9678" t="n">
        <v>566868</v>
      </c>
      <c r="B9678" s="12" t="n">
        <v>40801</v>
      </c>
      <c r="C9678" t="n">
        <v>14595</v>
      </c>
      <c r="D9678" t="n">
        <v>7</v>
      </c>
      <c r="E9678" t="n">
        <v>71</v>
      </c>
      <c r="F9678" s="9" t="n">
        <v>136.23</v>
      </c>
    </row>
    <row r="9679">
      <c r="A9679" t="n">
        <v>566869</v>
      </c>
      <c r="B9679" s="12" t="n">
        <v>40801</v>
      </c>
      <c r="C9679" t="n">
        <v>13658</v>
      </c>
      <c r="D9679" t="n">
        <v>43</v>
      </c>
      <c r="E9679" t="n">
        <v>427</v>
      </c>
      <c r="F9679" s="9" t="n">
        <v>1009.27</v>
      </c>
    </row>
    <row r="9680">
      <c r="A9680" t="n">
        <v>566870</v>
      </c>
      <c r="B9680" s="12" t="n">
        <v>40801</v>
      </c>
      <c r="C9680" t="n">
        <v>13658</v>
      </c>
      <c r="D9680" t="n">
        <v>7</v>
      </c>
      <c r="E9680" t="n">
        <v>84</v>
      </c>
      <c r="F9680" s="9" t="n">
        <v>154.2</v>
      </c>
    </row>
    <row r="9681">
      <c r="A9681" t="n">
        <v>566871</v>
      </c>
      <c r="B9681" s="12" t="n">
        <v>40801</v>
      </c>
      <c r="C9681" t="n">
        <v>17047</v>
      </c>
      <c r="D9681" t="n">
        <v>22</v>
      </c>
      <c r="E9681" t="n">
        <v>181</v>
      </c>
      <c r="F9681" s="9" t="n">
        <v>351.47</v>
      </c>
    </row>
    <row r="9682">
      <c r="A9682" t="n">
        <v>566872</v>
      </c>
      <c r="B9682" s="12" t="n">
        <v>40801</v>
      </c>
      <c r="C9682" t="n">
        <v>16729</v>
      </c>
      <c r="D9682" t="n">
        <v>39</v>
      </c>
      <c r="E9682" t="n">
        <v>246</v>
      </c>
      <c r="F9682" s="9" t="n">
        <v>354.45</v>
      </c>
    </row>
    <row r="9683">
      <c r="A9683" t="n">
        <v>566875</v>
      </c>
      <c r="B9683" s="12" t="n">
        <v>40801</v>
      </c>
      <c r="C9683" t="n">
        <v>17669</v>
      </c>
      <c r="D9683" t="n">
        <v>15</v>
      </c>
      <c r="E9683" t="n">
        <v>398</v>
      </c>
      <c r="F9683" s="9" t="n">
        <v>761.5</v>
      </c>
    </row>
    <row r="9684">
      <c r="A9684" t="n">
        <v>566891</v>
      </c>
      <c r="B9684" s="12" t="n">
        <v>40801</v>
      </c>
      <c r="C9684" t="n">
        <v>14894</v>
      </c>
      <c r="D9684" t="n">
        <v>23</v>
      </c>
      <c r="E9684" t="n">
        <v>265</v>
      </c>
      <c r="F9684" s="9" t="n">
        <v>655.75</v>
      </c>
    </row>
    <row r="9685">
      <c r="A9685" t="n">
        <v>566901</v>
      </c>
      <c r="B9685" s="12" t="n">
        <v>40801</v>
      </c>
      <c r="C9685" t="n">
        <v>17434</v>
      </c>
      <c r="D9685" t="n">
        <v>22</v>
      </c>
      <c r="E9685" t="n">
        <v>192</v>
      </c>
      <c r="F9685" s="9" t="n">
        <v>499.56</v>
      </c>
    </row>
    <row r="9686">
      <c r="A9686" t="n">
        <v>566904</v>
      </c>
      <c r="B9686" s="12" t="n">
        <v>40801</v>
      </c>
      <c r="C9686" t="n">
        <v>15660</v>
      </c>
      <c r="D9686" t="n">
        <v>19</v>
      </c>
      <c r="E9686" t="n">
        <v>294</v>
      </c>
      <c r="F9686" s="9" t="n">
        <v>372.16</v>
      </c>
    </row>
    <row r="9687">
      <c r="A9687" t="n">
        <v>566912</v>
      </c>
      <c r="B9687" s="12" t="n">
        <v>40801</v>
      </c>
      <c r="C9687" t="n">
        <v>14367</v>
      </c>
      <c r="D9687" t="n">
        <v>54</v>
      </c>
      <c r="E9687" t="n">
        <v>503</v>
      </c>
      <c r="F9687" s="9" t="n">
        <v>990.15</v>
      </c>
    </row>
    <row r="9688">
      <c r="A9688" t="n">
        <v>566913</v>
      </c>
      <c r="B9688" s="12" t="n">
        <v>40801</v>
      </c>
      <c r="C9688" t="n">
        <v>17602</v>
      </c>
      <c r="D9688" t="n">
        <v>108</v>
      </c>
      <c r="E9688" t="n">
        <v>889</v>
      </c>
      <c r="F9688" s="9" t="n">
        <v>1224.64</v>
      </c>
    </row>
    <row r="9689">
      <c r="A9689" t="n">
        <v>566914</v>
      </c>
      <c r="B9689" s="12" t="n">
        <v>40801</v>
      </c>
      <c r="C9689" t="n">
        <v>15466</v>
      </c>
      <c r="D9689" t="n">
        <v>57</v>
      </c>
      <c r="E9689" t="n">
        <v>246</v>
      </c>
      <c r="F9689" s="9" t="n">
        <v>334.53</v>
      </c>
    </row>
    <row r="9690">
      <c r="A9690" t="n">
        <v>566915</v>
      </c>
      <c r="B9690" s="12" t="n">
        <v>40801</v>
      </c>
      <c r="C9690" t="n">
        <v>16945</v>
      </c>
      <c r="D9690" t="n">
        <v>16</v>
      </c>
      <c r="E9690" t="n">
        <v>172</v>
      </c>
      <c r="F9690" s="9" t="n">
        <v>285.48</v>
      </c>
    </row>
    <row r="9691">
      <c r="A9691" t="n">
        <v>566917</v>
      </c>
      <c r="B9691" s="12" t="n">
        <v>40801</v>
      </c>
      <c r="C9691" t="n">
        <v>18259</v>
      </c>
      <c r="D9691" t="n">
        <v>21</v>
      </c>
      <c r="E9691" t="n">
        <v>262</v>
      </c>
      <c r="F9691" s="9" t="n">
        <v>891.9</v>
      </c>
    </row>
    <row r="9692">
      <c r="A9692" t="n">
        <v>566921</v>
      </c>
      <c r="B9692" s="12" t="n">
        <v>40801</v>
      </c>
      <c r="C9692" t="n">
        <v>17898</v>
      </c>
      <c r="D9692" t="n">
        <v>8</v>
      </c>
      <c r="E9692" t="n">
        <v>66</v>
      </c>
      <c r="F9692" s="9" t="n">
        <v>52.22</v>
      </c>
    </row>
    <row r="9693">
      <c r="A9693" t="n">
        <v>566922</v>
      </c>
      <c r="B9693" s="12" t="n">
        <v>40801</v>
      </c>
      <c r="C9693" t="n">
        <v>16156</v>
      </c>
      <c r="D9693" t="n">
        <v>26</v>
      </c>
      <c r="E9693" t="n">
        <v>250</v>
      </c>
      <c r="F9693" s="9" t="n">
        <v>680.28</v>
      </c>
    </row>
    <row r="9694">
      <c r="A9694" t="n">
        <v>566923</v>
      </c>
      <c r="B9694" s="12" t="n">
        <v>40801</v>
      </c>
      <c r="C9694" t="n">
        <v>15511</v>
      </c>
      <c r="D9694" t="n">
        <v>23</v>
      </c>
      <c r="E9694" t="n">
        <v>42</v>
      </c>
      <c r="F9694" s="9" t="n">
        <v>202.9</v>
      </c>
    </row>
    <row r="9695">
      <c r="A9695" t="n">
        <v>566926</v>
      </c>
      <c r="B9695" s="12" t="n">
        <v>40801</v>
      </c>
      <c r="C9695" t="n">
        <v>17402</v>
      </c>
      <c r="D9695" t="n">
        <v>3</v>
      </c>
      <c r="E9695" t="n">
        <v>48</v>
      </c>
      <c r="F9695" s="9" t="n">
        <v>115.2</v>
      </c>
    </row>
    <row r="9696">
      <c r="A9696" t="n">
        <v>566928</v>
      </c>
      <c r="B9696" s="12" t="n">
        <v>40801</v>
      </c>
      <c r="C9696" t="n">
        <v>16189</v>
      </c>
      <c r="D9696" t="n">
        <v>6</v>
      </c>
      <c r="E9696" t="n">
        <v>102</v>
      </c>
      <c r="F9696" s="9" t="n">
        <v>144.48</v>
      </c>
    </row>
    <row r="9697">
      <c r="A9697" t="n">
        <v>566929</v>
      </c>
      <c r="B9697" s="12" t="n">
        <v>40801</v>
      </c>
      <c r="C9697" t="n">
        <v>17428</v>
      </c>
      <c r="D9697" t="n">
        <v>47</v>
      </c>
      <c r="E9697" t="n">
        <v>1848</v>
      </c>
      <c r="F9697" s="9" t="n">
        <v>4090.28</v>
      </c>
    </row>
    <row r="9698">
      <c r="A9698" t="n">
        <v>566930</v>
      </c>
      <c r="B9698" s="12" t="n">
        <v>40801</v>
      </c>
      <c r="C9698" t="n">
        <v>15417</v>
      </c>
      <c r="D9698" t="n">
        <v>28</v>
      </c>
      <c r="E9698" t="n">
        <v>284</v>
      </c>
      <c r="F9698" s="9" t="n">
        <v>508.8</v>
      </c>
    </row>
    <row r="9699">
      <c r="A9699" t="n">
        <v>566931</v>
      </c>
      <c r="B9699" s="12" t="n">
        <v>40801</v>
      </c>
      <c r="C9699" t="n">
        <v>18102</v>
      </c>
      <c r="D9699" t="n">
        <v>3</v>
      </c>
      <c r="E9699" t="n">
        <v>1250</v>
      </c>
      <c r="F9699" s="9" t="n">
        <v>5725</v>
      </c>
    </row>
    <row r="9700">
      <c r="A9700" t="n">
        <v>566932</v>
      </c>
      <c r="B9700" s="12" t="n">
        <v>40801</v>
      </c>
      <c r="C9700" t="n">
        <v>17576</v>
      </c>
      <c r="D9700" t="n">
        <v>29</v>
      </c>
      <c r="E9700" t="n">
        <v>117</v>
      </c>
      <c r="F9700" s="9" t="n">
        <v>236.8</v>
      </c>
    </row>
    <row r="9701">
      <c r="A9701" t="n">
        <v>566933</v>
      </c>
      <c r="B9701" s="12" t="n">
        <v>40801</v>
      </c>
      <c r="C9701" t="n">
        <v>18102</v>
      </c>
      <c r="D9701" t="n">
        <v>16</v>
      </c>
      <c r="E9701" t="n">
        <v>320</v>
      </c>
      <c r="F9701" s="9" t="n">
        <v>1465.6</v>
      </c>
    </row>
    <row r="9702">
      <c r="A9702" t="n">
        <v>566934</v>
      </c>
      <c r="B9702" s="12" t="n">
        <v>40801</v>
      </c>
      <c r="C9702" t="n">
        <v>18102</v>
      </c>
      <c r="D9702" t="n">
        <v>8</v>
      </c>
      <c r="E9702" t="n">
        <v>2893</v>
      </c>
      <c r="F9702" s="9" t="n">
        <v>13249.94</v>
      </c>
    </row>
    <row r="9703">
      <c r="A9703" t="n">
        <v>566935</v>
      </c>
      <c r="B9703" s="12" t="n">
        <v>40801</v>
      </c>
      <c r="C9703" t="n">
        <v>18102</v>
      </c>
      <c r="D9703" t="n">
        <v>5</v>
      </c>
      <c r="E9703" t="n">
        <v>1500</v>
      </c>
      <c r="F9703" s="9" t="n">
        <v>6870</v>
      </c>
    </row>
    <row r="9704">
      <c r="A9704" t="n">
        <v>566936</v>
      </c>
      <c r="B9704" s="12" t="n">
        <v>40801</v>
      </c>
      <c r="C9704" t="n">
        <v>18102</v>
      </c>
      <c r="D9704" t="n">
        <v>7</v>
      </c>
      <c r="E9704" t="n">
        <v>950</v>
      </c>
      <c r="F9704" s="9" t="n">
        <v>4351</v>
      </c>
    </row>
    <row r="9705">
      <c r="A9705" t="n">
        <v>566937</v>
      </c>
      <c r="B9705" s="12" t="n">
        <v>40801</v>
      </c>
      <c r="C9705" t="n">
        <v>12995</v>
      </c>
      <c r="D9705" t="n">
        <v>3</v>
      </c>
      <c r="E9705" t="n">
        <v>108</v>
      </c>
      <c r="F9705" s="9" t="n">
        <v>211.32</v>
      </c>
    </row>
    <row r="9706">
      <c r="A9706" t="n">
        <v>566938</v>
      </c>
      <c r="B9706" s="12" t="n">
        <v>40801</v>
      </c>
      <c r="C9706" t="n">
        <v>14557</v>
      </c>
      <c r="D9706" t="n">
        <v>16</v>
      </c>
      <c r="E9706" t="n">
        <v>510</v>
      </c>
      <c r="F9706" s="9" t="n">
        <v>788.38</v>
      </c>
    </row>
    <row r="9707">
      <c r="A9707" t="n">
        <v>566950</v>
      </c>
      <c r="B9707" s="12" t="n">
        <v>40801</v>
      </c>
      <c r="C9707" t="n">
        <v>17594</v>
      </c>
      <c r="D9707" t="n">
        <v>36</v>
      </c>
      <c r="E9707" t="n">
        <v>330</v>
      </c>
      <c r="F9707" s="9" t="n">
        <v>678.1799999999999</v>
      </c>
    </row>
    <row r="9708">
      <c r="A9708" t="n">
        <v>566951</v>
      </c>
      <c r="B9708" s="12" t="n">
        <v>40801</v>
      </c>
      <c r="C9708" t="n">
        <v>17293</v>
      </c>
      <c r="D9708" t="n">
        <v>13</v>
      </c>
      <c r="E9708" t="n">
        <v>183</v>
      </c>
      <c r="F9708" s="9" t="n">
        <v>250.34</v>
      </c>
    </row>
    <row r="9709">
      <c r="A9709" t="n">
        <v>566954</v>
      </c>
      <c r="B9709" s="12" t="n">
        <v>40801</v>
      </c>
      <c r="C9709" t="n">
        <v>15804</v>
      </c>
      <c r="D9709" t="n">
        <v>1</v>
      </c>
      <c r="E9709" t="n">
        <v>12</v>
      </c>
      <c r="F9709" s="9" t="n">
        <v>19.8</v>
      </c>
    </row>
    <row r="9710">
      <c r="A9710" t="n">
        <v>566959</v>
      </c>
      <c r="B9710" s="12" t="n">
        <v>40801</v>
      </c>
      <c r="C9710" t="n">
        <v>17530</v>
      </c>
      <c r="D9710" t="n">
        <v>45</v>
      </c>
      <c r="E9710" t="n">
        <v>341</v>
      </c>
      <c r="F9710" s="9" t="n">
        <v>395.55</v>
      </c>
    </row>
    <row r="9711">
      <c r="A9711" t="n">
        <v>566962</v>
      </c>
      <c r="B9711" s="12" t="n">
        <v>40801</v>
      </c>
      <c r="C9711" t="n">
        <v>16764</v>
      </c>
      <c r="D9711" t="n">
        <v>32</v>
      </c>
      <c r="E9711" t="n">
        <v>44</v>
      </c>
      <c r="F9711" s="9" t="n">
        <v>110.93</v>
      </c>
    </row>
    <row r="9712">
      <c r="A9712" t="n">
        <v>566964</v>
      </c>
      <c r="B9712" s="12" t="n">
        <v>40801</v>
      </c>
      <c r="C9712" t="n">
        <v>17573</v>
      </c>
      <c r="D9712" t="n">
        <v>1</v>
      </c>
      <c r="E9712" t="n">
        <v>6</v>
      </c>
      <c r="F9712" s="9" t="n">
        <v>7.5</v>
      </c>
    </row>
    <row r="9713">
      <c r="A9713" t="n">
        <v>566967</v>
      </c>
      <c r="B9713" s="12" t="n">
        <v>40801</v>
      </c>
      <c r="C9713" t="n">
        <v>16746</v>
      </c>
      <c r="D9713" t="n">
        <v>23</v>
      </c>
      <c r="E9713" t="n">
        <v>177</v>
      </c>
      <c r="F9713" s="9" t="n">
        <v>397.17</v>
      </c>
    </row>
    <row r="9714">
      <c r="A9714" t="n">
        <v>566968</v>
      </c>
      <c r="B9714" s="12" t="n">
        <v>40801</v>
      </c>
      <c r="C9714" t="n">
        <v>16350</v>
      </c>
      <c r="D9714" t="n">
        <v>10</v>
      </c>
      <c r="E9714" t="n">
        <v>78</v>
      </c>
      <c r="F9714" s="9" t="n">
        <v>189.7</v>
      </c>
    </row>
    <row r="9715">
      <c r="A9715" t="n">
        <v>566969</v>
      </c>
      <c r="B9715" s="12" t="n">
        <v>40801</v>
      </c>
      <c r="C9715" t="n">
        <v>15205</v>
      </c>
      <c r="D9715" t="n">
        <v>13</v>
      </c>
      <c r="E9715" t="n">
        <v>182</v>
      </c>
      <c r="F9715" s="9" t="n">
        <v>176.94</v>
      </c>
    </row>
    <row r="9716">
      <c r="A9716" t="n">
        <v>566971</v>
      </c>
      <c r="B9716" s="12" t="n">
        <v>40802</v>
      </c>
      <c r="C9716" t="n">
        <v>12963</v>
      </c>
      <c r="D9716" t="n">
        <v>15</v>
      </c>
      <c r="E9716" t="n">
        <v>138</v>
      </c>
      <c r="F9716" s="9" t="n">
        <v>253.91</v>
      </c>
    </row>
    <row r="9717">
      <c r="A9717" t="n">
        <v>566972</v>
      </c>
      <c r="B9717" s="12" t="n">
        <v>40802</v>
      </c>
      <c r="C9717" t="n">
        <v>16573</v>
      </c>
      <c r="D9717" t="n">
        <v>26</v>
      </c>
      <c r="E9717" t="n">
        <v>249</v>
      </c>
      <c r="F9717" s="9" t="n">
        <v>370.98</v>
      </c>
    </row>
    <row r="9718">
      <c r="A9718" t="n">
        <v>566973</v>
      </c>
      <c r="B9718" s="12" t="n">
        <v>40802</v>
      </c>
      <c r="C9718" t="n">
        <v>15152</v>
      </c>
      <c r="D9718" t="n">
        <v>15</v>
      </c>
      <c r="E9718" t="n">
        <v>240</v>
      </c>
      <c r="F9718" s="9" t="n">
        <v>329.02</v>
      </c>
    </row>
    <row r="9719">
      <c r="A9719" t="n">
        <v>566974</v>
      </c>
      <c r="B9719" s="12" t="n">
        <v>40802</v>
      </c>
      <c r="C9719" t="n">
        <v>13599</v>
      </c>
      <c r="D9719" t="n">
        <v>4</v>
      </c>
      <c r="E9719" t="n">
        <v>50</v>
      </c>
      <c r="F9719" s="9" t="n">
        <v>91.7</v>
      </c>
    </row>
    <row r="9720">
      <c r="A9720" t="n">
        <v>566975</v>
      </c>
      <c r="B9720" s="12" t="n">
        <v>40802</v>
      </c>
      <c r="C9720" t="n">
        <v>13599</v>
      </c>
      <c r="D9720" t="n">
        <v>22</v>
      </c>
      <c r="E9720" t="n">
        <v>293</v>
      </c>
      <c r="F9720" s="9" t="n">
        <v>428.34</v>
      </c>
    </row>
    <row r="9721">
      <c r="A9721" t="n">
        <v>566976</v>
      </c>
      <c r="B9721" s="12" t="n">
        <v>40802</v>
      </c>
      <c r="C9721" t="n">
        <v>15382</v>
      </c>
      <c r="D9721" t="n">
        <v>116</v>
      </c>
      <c r="E9721" t="n">
        <v>1677</v>
      </c>
      <c r="F9721" s="9" t="n">
        <v>2582.78</v>
      </c>
    </row>
    <row r="9722">
      <c r="A9722" t="n">
        <v>566979</v>
      </c>
      <c r="B9722" s="12" t="n">
        <v>40802</v>
      </c>
      <c r="C9722" t="n">
        <v>13141</v>
      </c>
      <c r="D9722" t="n">
        <v>46</v>
      </c>
      <c r="E9722" t="n">
        <v>606</v>
      </c>
      <c r="F9722" s="9" t="n">
        <v>987.72</v>
      </c>
    </row>
    <row r="9723">
      <c r="A9723" t="n">
        <v>566980</v>
      </c>
      <c r="B9723" s="12" t="n">
        <v>40802</v>
      </c>
      <c r="C9723" t="n">
        <v>15498</v>
      </c>
      <c r="D9723" t="n">
        <v>13</v>
      </c>
      <c r="E9723" t="n">
        <v>176</v>
      </c>
      <c r="F9723" s="9" t="n">
        <v>683.28</v>
      </c>
    </row>
    <row r="9724">
      <c r="A9724" t="n">
        <v>566981</v>
      </c>
      <c r="B9724" s="12" t="n">
        <v>40802</v>
      </c>
      <c r="C9724" t="n">
        <v>15498</v>
      </c>
      <c r="D9724" t="n">
        <v>20</v>
      </c>
      <c r="E9724" t="n">
        <v>152</v>
      </c>
      <c r="F9724" s="9" t="n">
        <v>373.9</v>
      </c>
    </row>
    <row r="9725">
      <c r="A9725" t="n">
        <v>566988</v>
      </c>
      <c r="B9725" s="12" t="n">
        <v>40802</v>
      </c>
      <c r="C9725" t="n">
        <v>16709</v>
      </c>
      <c r="D9725" t="n">
        <v>29</v>
      </c>
      <c r="E9725" t="n">
        <v>330</v>
      </c>
      <c r="F9725" s="9" t="n">
        <v>1045.28</v>
      </c>
    </row>
    <row r="9726">
      <c r="A9726" t="n">
        <v>567043</v>
      </c>
      <c r="B9726" s="12" t="n">
        <v>40802</v>
      </c>
      <c r="C9726" t="n">
        <v>13268</v>
      </c>
      <c r="D9726" t="n">
        <v>43</v>
      </c>
      <c r="E9726" t="n">
        <v>283</v>
      </c>
      <c r="F9726" s="9" t="n">
        <v>318.57</v>
      </c>
    </row>
    <row r="9727">
      <c r="A9727" t="n">
        <v>567062</v>
      </c>
      <c r="B9727" s="12" t="n">
        <v>40802</v>
      </c>
      <c r="C9727" t="n">
        <v>16108</v>
      </c>
      <c r="D9727" t="n">
        <v>48</v>
      </c>
      <c r="E9727" t="n">
        <v>615</v>
      </c>
      <c r="F9727" s="9" t="n">
        <v>842.5</v>
      </c>
    </row>
    <row r="9728">
      <c r="A9728" t="n">
        <v>567066</v>
      </c>
      <c r="B9728" s="12" t="n">
        <v>40802</v>
      </c>
      <c r="C9728" t="n">
        <v>13418</v>
      </c>
      <c r="D9728" t="n">
        <v>23</v>
      </c>
      <c r="E9728" t="n">
        <v>229</v>
      </c>
      <c r="F9728" s="9" t="n">
        <v>324</v>
      </c>
    </row>
    <row r="9729">
      <c r="A9729" t="n">
        <v>567074</v>
      </c>
      <c r="B9729" s="12" t="n">
        <v>40802</v>
      </c>
      <c r="C9729" t="n">
        <v>17068</v>
      </c>
      <c r="D9729" t="n">
        <v>24</v>
      </c>
      <c r="E9729" t="n">
        <v>145</v>
      </c>
      <c r="F9729" s="9" t="n">
        <v>287.4</v>
      </c>
    </row>
    <row r="9730">
      <c r="A9730" t="n">
        <v>567076</v>
      </c>
      <c r="B9730" s="12" t="n">
        <v>40802</v>
      </c>
      <c r="C9730" t="n">
        <v>15505</v>
      </c>
      <c r="D9730" t="n">
        <v>28</v>
      </c>
      <c r="E9730" t="n">
        <v>634</v>
      </c>
      <c r="F9730" s="9" t="n">
        <v>639.24</v>
      </c>
    </row>
    <row r="9731">
      <c r="A9731" t="n">
        <v>567077</v>
      </c>
      <c r="B9731" s="12" t="n">
        <v>40802</v>
      </c>
      <c r="C9731" t="n">
        <v>18122</v>
      </c>
      <c r="D9731" t="n">
        <v>41</v>
      </c>
      <c r="E9731" t="n">
        <v>104</v>
      </c>
      <c r="F9731" s="9" t="n">
        <v>201.94</v>
      </c>
    </row>
    <row r="9732">
      <c r="A9732" t="n">
        <v>567092</v>
      </c>
      <c r="B9732" s="12" t="n">
        <v>40802</v>
      </c>
      <c r="C9732" t="n">
        <v>13196</v>
      </c>
      <c r="D9732" t="n">
        <v>63</v>
      </c>
      <c r="E9732" t="n">
        <v>739</v>
      </c>
      <c r="F9732" s="9" t="n">
        <v>1074.82</v>
      </c>
    </row>
    <row r="9733">
      <c r="A9733" t="n">
        <v>567093</v>
      </c>
      <c r="B9733" s="12" t="n">
        <v>40802</v>
      </c>
      <c r="C9733" t="n">
        <v>17144</v>
      </c>
      <c r="D9733" t="n">
        <v>23</v>
      </c>
      <c r="E9733" t="n">
        <v>351</v>
      </c>
      <c r="F9733" s="9" t="n">
        <v>595.89</v>
      </c>
    </row>
    <row r="9734">
      <c r="A9734" t="n">
        <v>567094</v>
      </c>
      <c r="B9734" s="12" t="n">
        <v>40802</v>
      </c>
      <c r="C9734" t="n">
        <v>16924</v>
      </c>
      <c r="D9734" t="n">
        <v>24</v>
      </c>
      <c r="E9734" t="n">
        <v>97</v>
      </c>
      <c r="F9734" s="9" t="n">
        <v>271.11</v>
      </c>
    </row>
    <row r="9735">
      <c r="A9735" t="n">
        <v>567095</v>
      </c>
      <c r="B9735" s="12" t="n">
        <v>40802</v>
      </c>
      <c r="C9735" t="n">
        <v>17049</v>
      </c>
      <c r="D9735" t="n">
        <v>37</v>
      </c>
      <c r="E9735" t="n">
        <v>283</v>
      </c>
      <c r="F9735" s="9" t="n">
        <v>635.1900000000001</v>
      </c>
    </row>
    <row r="9736">
      <c r="A9736" t="n">
        <v>567096</v>
      </c>
      <c r="B9736" s="12" t="n">
        <v>40802</v>
      </c>
      <c r="C9736" t="n">
        <v>15099</v>
      </c>
      <c r="D9736" t="n">
        <v>23</v>
      </c>
      <c r="E9736" t="n">
        <v>343</v>
      </c>
      <c r="F9736" s="9" t="n">
        <v>410.48</v>
      </c>
    </row>
    <row r="9737">
      <c r="A9737" t="n">
        <v>567097</v>
      </c>
      <c r="B9737" s="12" t="n">
        <v>40802</v>
      </c>
      <c r="C9737" t="n">
        <v>13323</v>
      </c>
      <c r="D9737" t="n">
        <v>5</v>
      </c>
      <c r="E9737" t="n">
        <v>26</v>
      </c>
      <c r="F9737" s="9" t="n">
        <v>120.3</v>
      </c>
    </row>
    <row r="9738">
      <c r="A9738" t="n">
        <v>567099</v>
      </c>
      <c r="B9738" s="12" t="n">
        <v>40802</v>
      </c>
      <c r="C9738" t="n">
        <v>15311</v>
      </c>
      <c r="D9738" t="n">
        <v>58</v>
      </c>
      <c r="E9738" t="n">
        <v>136</v>
      </c>
      <c r="F9738" s="9" t="n">
        <v>257.3</v>
      </c>
    </row>
    <row r="9739">
      <c r="A9739" t="n">
        <v>567102</v>
      </c>
      <c r="B9739" s="12" t="n">
        <v>40802</v>
      </c>
      <c r="C9739" t="n">
        <v>14124</v>
      </c>
      <c r="D9739" t="n">
        <v>5</v>
      </c>
      <c r="E9739" t="n">
        <v>1618</v>
      </c>
      <c r="F9739" s="9" t="n">
        <v>419.58</v>
      </c>
    </row>
    <row r="9740">
      <c r="A9740" t="n">
        <v>567104</v>
      </c>
      <c r="B9740" s="12" t="n">
        <v>40802</v>
      </c>
      <c r="C9740" t="n">
        <v>15975</v>
      </c>
      <c r="D9740" t="n">
        <v>24</v>
      </c>
      <c r="E9740" t="n">
        <v>243</v>
      </c>
      <c r="F9740" s="9" t="n">
        <v>371.01</v>
      </c>
    </row>
    <row r="9741">
      <c r="A9741" t="n">
        <v>567111</v>
      </c>
      <c r="B9741" s="12" t="n">
        <v>40802</v>
      </c>
      <c r="C9741" t="n">
        <v>17663</v>
      </c>
      <c r="D9741" t="n">
        <v>16</v>
      </c>
      <c r="E9741" t="n">
        <v>170</v>
      </c>
      <c r="F9741" s="9" t="n">
        <v>271.28</v>
      </c>
    </row>
    <row r="9742">
      <c r="A9742" t="n">
        <v>567124</v>
      </c>
      <c r="B9742" s="12" t="n">
        <v>40802</v>
      </c>
      <c r="C9742" t="n">
        <v>15240</v>
      </c>
      <c r="D9742" t="n">
        <v>16</v>
      </c>
      <c r="E9742" t="n">
        <v>234</v>
      </c>
      <c r="F9742" s="9" t="n">
        <v>337.17</v>
      </c>
    </row>
    <row r="9743">
      <c r="A9743" t="n">
        <v>567126</v>
      </c>
      <c r="B9743" s="12" t="n">
        <v>40802</v>
      </c>
      <c r="C9743" t="n">
        <v>17238</v>
      </c>
      <c r="D9743" t="n">
        <v>43</v>
      </c>
      <c r="E9743" t="n">
        <v>142</v>
      </c>
      <c r="F9743" s="9" t="n">
        <v>264.31</v>
      </c>
    </row>
    <row r="9744">
      <c r="A9744" t="n">
        <v>567128</v>
      </c>
      <c r="B9744" s="12" t="n">
        <v>40802</v>
      </c>
      <c r="C9744" t="n">
        <v>18055</v>
      </c>
      <c r="D9744" t="n">
        <v>79</v>
      </c>
      <c r="E9744" t="n">
        <v>487</v>
      </c>
      <c r="F9744" s="9" t="n">
        <v>1233.01</v>
      </c>
    </row>
    <row r="9745">
      <c r="A9745" t="n">
        <v>567138</v>
      </c>
      <c r="B9745" s="12" t="n">
        <v>40802</v>
      </c>
      <c r="C9745" t="n">
        <v>17652</v>
      </c>
      <c r="D9745" t="n">
        <v>25</v>
      </c>
      <c r="E9745" t="n">
        <v>189</v>
      </c>
      <c r="F9745" s="9" t="n">
        <v>488.45</v>
      </c>
    </row>
    <row r="9746">
      <c r="A9746" t="n">
        <v>567139</v>
      </c>
      <c r="B9746" s="12" t="n">
        <v>40802</v>
      </c>
      <c r="C9746" t="n">
        <v>13563</v>
      </c>
      <c r="D9746" t="n">
        <v>10</v>
      </c>
      <c r="E9746" t="n">
        <v>63</v>
      </c>
      <c r="F9746" s="9" t="n">
        <v>466.65</v>
      </c>
    </row>
    <row r="9747">
      <c r="A9747" t="n">
        <v>567140</v>
      </c>
      <c r="B9747" s="12" t="n">
        <v>40802</v>
      </c>
      <c r="C9747" t="n">
        <v>15410</v>
      </c>
      <c r="D9747" t="n">
        <v>15</v>
      </c>
      <c r="E9747" t="n">
        <v>151</v>
      </c>
      <c r="F9747" s="9" t="n">
        <v>361.43</v>
      </c>
    </row>
    <row r="9748">
      <c r="A9748" t="n">
        <v>567141</v>
      </c>
      <c r="B9748" s="12" t="n">
        <v>40802</v>
      </c>
      <c r="C9748" t="n">
        <v>17370</v>
      </c>
      <c r="D9748" t="n">
        <v>8</v>
      </c>
      <c r="E9748" t="n">
        <v>192</v>
      </c>
      <c r="F9748" s="9" t="n">
        <v>108</v>
      </c>
    </row>
    <row r="9749">
      <c r="A9749" t="n">
        <v>567142</v>
      </c>
      <c r="B9749" s="12" t="n">
        <v>40802</v>
      </c>
      <c r="C9749" t="n">
        <v>14262</v>
      </c>
      <c r="D9749" t="n">
        <v>27</v>
      </c>
      <c r="E9749" t="n">
        <v>262</v>
      </c>
      <c r="F9749" s="9" t="n">
        <v>524.3</v>
      </c>
    </row>
    <row r="9750">
      <c r="A9750" t="n">
        <v>567144</v>
      </c>
      <c r="B9750" s="12" t="n">
        <v>40802</v>
      </c>
      <c r="C9750" t="n">
        <v>12871</v>
      </c>
      <c r="D9750" t="n">
        <v>7</v>
      </c>
      <c r="E9750" t="n">
        <v>120</v>
      </c>
      <c r="F9750" s="9" t="n">
        <v>248.64</v>
      </c>
    </row>
    <row r="9751">
      <c r="A9751" t="n">
        <v>567145</v>
      </c>
      <c r="B9751" s="12" t="n">
        <v>40802</v>
      </c>
      <c r="C9751" t="n">
        <v>12921</v>
      </c>
      <c r="D9751" t="n">
        <v>27</v>
      </c>
      <c r="E9751" t="n">
        <v>354</v>
      </c>
      <c r="F9751" s="9" t="n">
        <v>549.46</v>
      </c>
    </row>
    <row r="9752">
      <c r="A9752" t="n">
        <v>567148</v>
      </c>
      <c r="B9752" s="12" t="n">
        <v>40802</v>
      </c>
      <c r="C9752" t="n">
        <v>18225</v>
      </c>
      <c r="D9752" t="n">
        <v>33</v>
      </c>
      <c r="E9752" t="n">
        <v>639</v>
      </c>
      <c r="F9752" s="9" t="n">
        <v>1188.18</v>
      </c>
    </row>
    <row r="9753">
      <c r="A9753" t="n">
        <v>567153</v>
      </c>
      <c r="B9753" s="12" t="n">
        <v>40802</v>
      </c>
      <c r="C9753" t="n">
        <v>14056</v>
      </c>
      <c r="D9753" t="n">
        <v>35</v>
      </c>
      <c r="E9753" t="n">
        <v>120</v>
      </c>
      <c r="F9753" s="9" t="n">
        <v>254.06</v>
      </c>
    </row>
    <row r="9754">
      <c r="A9754" t="n">
        <v>567154</v>
      </c>
      <c r="B9754" s="12" t="n">
        <v>40802</v>
      </c>
      <c r="C9754" t="n">
        <v>15523</v>
      </c>
      <c r="D9754" t="n">
        <v>10</v>
      </c>
      <c r="E9754" t="n">
        <v>132</v>
      </c>
      <c r="F9754" s="9" t="n">
        <v>412.01</v>
      </c>
    </row>
    <row r="9755">
      <c r="A9755" t="n">
        <v>567156</v>
      </c>
      <c r="B9755" s="12" t="n">
        <v>40802</v>
      </c>
      <c r="C9755" t="n">
        <v>14462</v>
      </c>
      <c r="D9755" t="n">
        <v>32</v>
      </c>
      <c r="E9755" t="n">
        <v>85</v>
      </c>
      <c r="F9755" s="9" t="n">
        <v>168.05</v>
      </c>
    </row>
    <row r="9756">
      <c r="A9756" t="n">
        <v>567157</v>
      </c>
      <c r="B9756" s="12" t="n">
        <v>40802</v>
      </c>
      <c r="C9756" t="n">
        <v>12748</v>
      </c>
      <c r="D9756" t="n">
        <v>9</v>
      </c>
      <c r="E9756" t="n">
        <v>216</v>
      </c>
      <c r="F9756" s="9" t="n">
        <v>663.6</v>
      </c>
    </row>
    <row r="9757">
      <c r="A9757" t="n">
        <v>567158</v>
      </c>
      <c r="B9757" s="12" t="n">
        <v>40802</v>
      </c>
      <c r="C9757" t="n">
        <v>16878</v>
      </c>
      <c r="D9757" t="n">
        <v>3</v>
      </c>
      <c r="E9757" t="n">
        <v>12</v>
      </c>
      <c r="F9757" s="9" t="n">
        <v>13.3</v>
      </c>
    </row>
    <row r="9758">
      <c r="A9758" t="n">
        <v>567159</v>
      </c>
      <c r="B9758" s="12" t="n">
        <v>40804</v>
      </c>
      <c r="C9758" t="n">
        <v>15465</v>
      </c>
      <c r="D9758" t="n">
        <v>10</v>
      </c>
      <c r="E9758" t="n">
        <v>81</v>
      </c>
      <c r="F9758" s="9" t="n">
        <v>426.95</v>
      </c>
    </row>
    <row r="9759">
      <c r="A9759" t="n">
        <v>567160</v>
      </c>
      <c r="B9759" s="12" t="n">
        <v>40804</v>
      </c>
      <c r="C9759" t="n">
        <v>14562</v>
      </c>
      <c r="D9759" t="n">
        <v>13</v>
      </c>
      <c r="E9759" t="n">
        <v>22</v>
      </c>
      <c r="F9759" s="9" t="n">
        <v>154.95</v>
      </c>
    </row>
    <row r="9760">
      <c r="A9760" t="n">
        <v>567161</v>
      </c>
      <c r="B9760" s="12" t="n">
        <v>40804</v>
      </c>
      <c r="C9760" t="n">
        <v>15947</v>
      </c>
      <c r="D9760" t="n">
        <v>29</v>
      </c>
      <c r="E9760" t="n">
        <v>898</v>
      </c>
      <c r="F9760" s="9" t="n">
        <v>1708.24</v>
      </c>
    </row>
    <row r="9761">
      <c r="A9761" t="n">
        <v>567162</v>
      </c>
      <c r="B9761" s="12" t="n">
        <v>40804</v>
      </c>
      <c r="C9761" t="n">
        <v>16525</v>
      </c>
      <c r="D9761" t="n">
        <v>9</v>
      </c>
      <c r="E9761" t="n">
        <v>400</v>
      </c>
      <c r="F9761" s="9" t="n">
        <v>828.6799999999999</v>
      </c>
    </row>
    <row r="9762">
      <c r="A9762" t="n">
        <v>567163</v>
      </c>
      <c r="B9762" s="12" t="n">
        <v>40804</v>
      </c>
      <c r="C9762" t="n">
        <v>13247</v>
      </c>
      <c r="D9762" t="n">
        <v>14</v>
      </c>
      <c r="E9762" t="n">
        <v>203</v>
      </c>
      <c r="F9762" s="9" t="n">
        <v>305.07</v>
      </c>
    </row>
    <row r="9763">
      <c r="A9763" t="n">
        <v>567164</v>
      </c>
      <c r="B9763" s="12" t="n">
        <v>40804</v>
      </c>
      <c r="C9763" t="n">
        <v>14487</v>
      </c>
      <c r="D9763" t="n">
        <v>34</v>
      </c>
      <c r="E9763" t="n">
        <v>151</v>
      </c>
      <c r="F9763" s="9" t="n">
        <v>279.85</v>
      </c>
    </row>
    <row r="9764">
      <c r="A9764" t="n">
        <v>567165</v>
      </c>
      <c r="B9764" s="12" t="n">
        <v>40804</v>
      </c>
      <c r="C9764" t="n">
        <v>17841</v>
      </c>
      <c r="D9764" t="n">
        <v>62</v>
      </c>
      <c r="E9764" t="n">
        <v>160</v>
      </c>
      <c r="F9764" s="9" t="n">
        <v>256.08</v>
      </c>
    </row>
    <row r="9765">
      <c r="A9765" t="n">
        <v>567166</v>
      </c>
      <c r="B9765" s="12" t="n">
        <v>40804</v>
      </c>
      <c r="C9765" t="n">
        <v>13078</v>
      </c>
      <c r="D9765" t="n">
        <v>11</v>
      </c>
      <c r="E9765" t="n">
        <v>218</v>
      </c>
      <c r="F9765" s="9" t="n">
        <v>757.7</v>
      </c>
    </row>
    <row r="9766">
      <c r="A9766" t="n">
        <v>567167</v>
      </c>
      <c r="B9766" s="12" t="n">
        <v>40804</v>
      </c>
      <c r="C9766" t="n">
        <v>15547</v>
      </c>
      <c r="D9766" t="n">
        <v>60</v>
      </c>
      <c r="E9766" t="n">
        <v>297</v>
      </c>
      <c r="F9766" s="9" t="n">
        <v>282.7</v>
      </c>
    </row>
    <row r="9767">
      <c r="A9767" t="n">
        <v>567168</v>
      </c>
      <c r="B9767" s="12" t="n">
        <v>40804</v>
      </c>
      <c r="C9767" t="n">
        <v>14878</v>
      </c>
      <c r="D9767" t="n">
        <v>20</v>
      </c>
      <c r="E9767" t="n">
        <v>64</v>
      </c>
      <c r="F9767" s="9" t="n">
        <v>101.24</v>
      </c>
    </row>
    <row r="9768">
      <c r="A9768" t="n">
        <v>567169</v>
      </c>
      <c r="B9768" s="12" t="n">
        <v>40804</v>
      </c>
      <c r="C9768" t="n">
        <v>14487</v>
      </c>
      <c r="D9768" t="n">
        <v>2</v>
      </c>
      <c r="E9768" t="n">
        <v>7</v>
      </c>
      <c r="F9768" s="9" t="n">
        <v>12.29</v>
      </c>
    </row>
    <row r="9769">
      <c r="A9769" t="n">
        <v>567170</v>
      </c>
      <c r="B9769" s="12" t="n">
        <v>40804</v>
      </c>
      <c r="C9769" t="n">
        <v>13566</v>
      </c>
      <c r="D9769" t="n">
        <v>106</v>
      </c>
      <c r="E9769" t="n">
        <v>335</v>
      </c>
      <c r="F9769" s="9" t="n">
        <v>567.3099999999999</v>
      </c>
    </row>
    <row r="9770">
      <c r="A9770" t="n">
        <v>567171</v>
      </c>
      <c r="B9770" s="12" t="n">
        <v>40804</v>
      </c>
      <c r="C9770" t="n">
        <v>17677</v>
      </c>
      <c r="D9770" t="n">
        <v>4</v>
      </c>
      <c r="E9770" t="n">
        <v>400</v>
      </c>
      <c r="F9770" s="9" t="n">
        <v>716</v>
      </c>
    </row>
    <row r="9771">
      <c r="A9771" t="n">
        <v>567172</v>
      </c>
      <c r="B9771" s="12" t="n">
        <v>40804</v>
      </c>
      <c r="C9771" t="n">
        <v>18194</v>
      </c>
      <c r="D9771" t="n">
        <v>7</v>
      </c>
      <c r="E9771" t="n">
        <v>632</v>
      </c>
      <c r="F9771" s="9" t="n">
        <v>973.84</v>
      </c>
    </row>
    <row r="9772">
      <c r="A9772" t="n">
        <v>567173</v>
      </c>
      <c r="B9772" s="12" t="n">
        <v>40804</v>
      </c>
      <c r="C9772" t="n">
        <v>16689</v>
      </c>
      <c r="D9772" t="n">
        <v>10</v>
      </c>
      <c r="E9772" t="n">
        <v>266</v>
      </c>
      <c r="F9772" s="9" t="n">
        <v>294.16</v>
      </c>
    </row>
    <row r="9773">
      <c r="A9773" t="n">
        <v>567174</v>
      </c>
      <c r="B9773" s="12" t="n">
        <v>40804</v>
      </c>
      <c r="C9773" t="n">
        <v>16438</v>
      </c>
      <c r="D9773" t="n">
        <v>37</v>
      </c>
      <c r="E9773" t="n">
        <v>117</v>
      </c>
      <c r="F9773" s="9" t="n">
        <v>204.4</v>
      </c>
    </row>
    <row r="9774">
      <c r="A9774" t="n">
        <v>567175</v>
      </c>
      <c r="B9774" s="12" t="n">
        <v>40804</v>
      </c>
      <c r="C9774" t="n">
        <v>13067</v>
      </c>
      <c r="D9774" t="n">
        <v>15</v>
      </c>
      <c r="E9774" t="n">
        <v>32</v>
      </c>
      <c r="F9774" s="9" t="n">
        <v>115.46</v>
      </c>
    </row>
    <row r="9775">
      <c r="A9775" t="n">
        <v>567176</v>
      </c>
      <c r="B9775" s="12" t="n">
        <v>40804</v>
      </c>
      <c r="C9775" t="n">
        <v>15533</v>
      </c>
      <c r="D9775" t="n">
        <v>11</v>
      </c>
      <c r="E9775" t="n">
        <v>33</v>
      </c>
      <c r="F9775" s="9" t="n">
        <v>105.08</v>
      </c>
    </row>
    <row r="9776">
      <c r="A9776" t="n">
        <v>567178</v>
      </c>
      <c r="B9776" s="12" t="n">
        <v>40804</v>
      </c>
      <c r="C9776" t="n">
        <v>17858</v>
      </c>
      <c r="D9776" t="n">
        <v>20</v>
      </c>
      <c r="E9776" t="n">
        <v>34</v>
      </c>
      <c r="F9776" s="9" t="n">
        <v>266.14</v>
      </c>
    </row>
    <row r="9777">
      <c r="A9777" t="n">
        <v>567179</v>
      </c>
      <c r="B9777" s="12" t="n">
        <v>40804</v>
      </c>
      <c r="C9777" t="n">
        <v>15547</v>
      </c>
      <c r="D9777" t="n">
        <v>35</v>
      </c>
      <c r="E9777" t="n">
        <v>124</v>
      </c>
      <c r="F9777" s="9" t="n">
        <v>217.93</v>
      </c>
    </row>
    <row r="9778">
      <c r="A9778" t="n">
        <v>567180</v>
      </c>
      <c r="B9778" s="12" t="n">
        <v>40804</v>
      </c>
      <c r="C9778" t="n">
        <v>17802</v>
      </c>
      <c r="D9778" t="n">
        <v>65</v>
      </c>
      <c r="E9778" t="n">
        <v>345</v>
      </c>
      <c r="F9778" s="9" t="n">
        <v>652.62</v>
      </c>
    </row>
    <row r="9779">
      <c r="A9779" t="n">
        <v>567181</v>
      </c>
      <c r="B9779" s="12" t="n">
        <v>40804</v>
      </c>
      <c r="C9779" t="n">
        <v>17750</v>
      </c>
      <c r="D9779" t="n">
        <v>14</v>
      </c>
      <c r="E9779" t="n">
        <v>249</v>
      </c>
      <c r="F9779" s="9" t="n">
        <v>129.63</v>
      </c>
    </row>
    <row r="9780">
      <c r="A9780" t="n">
        <v>567182</v>
      </c>
      <c r="B9780" s="12" t="n">
        <v>40804</v>
      </c>
      <c r="C9780" t="n">
        <v>13334</v>
      </c>
      <c r="D9780" t="n">
        <v>52</v>
      </c>
      <c r="E9780" t="n">
        <v>421</v>
      </c>
      <c r="F9780" s="9" t="n">
        <v>793.73</v>
      </c>
    </row>
    <row r="9781">
      <c r="A9781" t="n">
        <v>567183</v>
      </c>
      <c r="B9781" s="12" t="n">
        <v>40804</v>
      </c>
      <c r="C9781" t="n">
        <v>14769</v>
      </c>
      <c r="D9781" t="n">
        <v>391</v>
      </c>
      <c r="E9781" t="n">
        <v>2708</v>
      </c>
      <c r="F9781" s="9" t="n">
        <v>3788.52</v>
      </c>
    </row>
    <row r="9782">
      <c r="A9782" t="n">
        <v>567184</v>
      </c>
      <c r="B9782" s="12" t="n">
        <v>40804</v>
      </c>
      <c r="C9782" t="n">
        <v>16033</v>
      </c>
      <c r="D9782" t="n">
        <v>119</v>
      </c>
      <c r="E9782" t="n">
        <v>421</v>
      </c>
      <c r="F9782" s="9" t="n">
        <v>954.51</v>
      </c>
    </row>
    <row r="9783">
      <c r="A9783" t="n">
        <v>567185</v>
      </c>
      <c r="B9783" s="12" t="n">
        <v>40804</v>
      </c>
      <c r="C9783" t="n">
        <v>16370</v>
      </c>
      <c r="D9783" t="n">
        <v>46</v>
      </c>
      <c r="E9783" t="n">
        <v>121</v>
      </c>
      <c r="F9783" s="9" t="n">
        <v>357.42</v>
      </c>
    </row>
    <row r="9784">
      <c r="A9784" t="n">
        <v>567186</v>
      </c>
      <c r="B9784" s="12" t="n">
        <v>40804</v>
      </c>
      <c r="C9784" t="n">
        <v>17073</v>
      </c>
      <c r="D9784" t="n">
        <v>54</v>
      </c>
      <c r="E9784" t="n">
        <v>197</v>
      </c>
      <c r="F9784" s="9" t="n">
        <v>387.4</v>
      </c>
    </row>
    <row r="9785">
      <c r="A9785" t="n">
        <v>567189</v>
      </c>
      <c r="B9785" s="12" t="n">
        <v>40805</v>
      </c>
      <c r="C9785" t="n">
        <v>17069</v>
      </c>
      <c r="D9785" t="n">
        <v>24</v>
      </c>
      <c r="E9785" t="n">
        <v>338</v>
      </c>
      <c r="F9785" s="9" t="n">
        <v>545.78</v>
      </c>
    </row>
    <row r="9786">
      <c r="A9786" t="n">
        <v>567190</v>
      </c>
      <c r="B9786" s="12" t="n">
        <v>40805</v>
      </c>
      <c r="C9786" t="n">
        <v>18226</v>
      </c>
      <c r="D9786" t="n">
        <v>20</v>
      </c>
      <c r="E9786" t="n">
        <v>226</v>
      </c>
      <c r="F9786" s="9" t="n">
        <v>484.52</v>
      </c>
    </row>
    <row r="9787">
      <c r="A9787" t="n">
        <v>567192</v>
      </c>
      <c r="B9787" s="12" t="n">
        <v>40805</v>
      </c>
      <c r="C9787" t="n">
        <v>17961</v>
      </c>
      <c r="D9787" t="n">
        <v>4</v>
      </c>
      <c r="E9787" t="n">
        <v>4</v>
      </c>
      <c r="F9787" s="9" t="n">
        <v>4.86</v>
      </c>
    </row>
    <row r="9788">
      <c r="A9788" t="n">
        <v>567193</v>
      </c>
      <c r="B9788" s="12" t="n">
        <v>40805</v>
      </c>
      <c r="C9788" t="n">
        <v>18094</v>
      </c>
      <c r="D9788" t="n">
        <v>12</v>
      </c>
      <c r="E9788" t="n">
        <v>288</v>
      </c>
      <c r="F9788" s="9" t="n">
        <v>570</v>
      </c>
    </row>
    <row r="9789">
      <c r="A9789" t="n">
        <v>567194</v>
      </c>
      <c r="B9789" s="12" t="n">
        <v>40805</v>
      </c>
      <c r="C9789" t="n">
        <v>18094</v>
      </c>
      <c r="D9789" t="n">
        <v>2</v>
      </c>
      <c r="E9789" t="n">
        <v>36</v>
      </c>
      <c r="F9789" s="9" t="n">
        <v>45</v>
      </c>
    </row>
    <row r="9790">
      <c r="A9790" t="n">
        <v>567195</v>
      </c>
      <c r="B9790" s="12" t="n">
        <v>40805</v>
      </c>
      <c r="C9790" t="n">
        <v>17451</v>
      </c>
      <c r="D9790" t="n">
        <v>12</v>
      </c>
      <c r="E9790" t="n">
        <v>107</v>
      </c>
      <c r="F9790" s="9" t="n">
        <v>214.97</v>
      </c>
    </row>
    <row r="9791">
      <c r="A9791" t="n">
        <v>567199</v>
      </c>
      <c r="B9791" s="12" t="n">
        <v>40805</v>
      </c>
      <c r="C9791" t="n">
        <v>17058</v>
      </c>
      <c r="D9791" t="n">
        <v>13</v>
      </c>
      <c r="E9791" t="n">
        <v>137</v>
      </c>
      <c r="F9791" s="9" t="n">
        <v>360.23</v>
      </c>
    </row>
    <row r="9792">
      <c r="A9792" t="n">
        <v>567200</v>
      </c>
      <c r="B9792" s="12" t="n">
        <v>40805</v>
      </c>
      <c r="C9792" t="n">
        <v>16460</v>
      </c>
      <c r="D9792" t="n">
        <v>26</v>
      </c>
      <c r="E9792" t="n">
        <v>548</v>
      </c>
      <c r="F9792" s="9" t="n">
        <v>258.84</v>
      </c>
    </row>
    <row r="9793">
      <c r="A9793" t="n">
        <v>567202</v>
      </c>
      <c r="B9793" s="12" t="n">
        <v>40805</v>
      </c>
      <c r="C9793" t="n">
        <v>13325</v>
      </c>
      <c r="D9793" t="n">
        <v>12</v>
      </c>
      <c r="E9793" t="n">
        <v>240</v>
      </c>
      <c r="F9793" s="9" t="n">
        <v>675.3</v>
      </c>
    </row>
    <row r="9794">
      <c r="A9794" t="n">
        <v>567203</v>
      </c>
      <c r="B9794" s="12" t="n">
        <v>40805</v>
      </c>
      <c r="C9794" t="n">
        <v>16080</v>
      </c>
      <c r="D9794" t="n">
        <v>5</v>
      </c>
      <c r="E9794" t="n">
        <v>62</v>
      </c>
      <c r="F9794" s="9" t="n">
        <v>86.90000000000001</v>
      </c>
    </row>
    <row r="9795">
      <c r="A9795" t="n">
        <v>567204</v>
      </c>
      <c r="B9795" s="12" t="n">
        <v>40805</v>
      </c>
      <c r="C9795" t="n">
        <v>15365</v>
      </c>
      <c r="D9795" t="n">
        <v>36</v>
      </c>
      <c r="E9795" t="n">
        <v>325</v>
      </c>
      <c r="F9795" s="9" t="n">
        <v>765.15</v>
      </c>
    </row>
    <row r="9796">
      <c r="A9796" t="n">
        <v>567205</v>
      </c>
      <c r="B9796" s="12" t="n">
        <v>40805</v>
      </c>
      <c r="C9796" t="n">
        <v>15365</v>
      </c>
      <c r="D9796" t="n">
        <v>11</v>
      </c>
      <c r="E9796" t="n">
        <v>146</v>
      </c>
      <c r="F9796" s="9" t="n">
        <v>218.72</v>
      </c>
    </row>
    <row r="9797">
      <c r="A9797" t="n">
        <v>567206</v>
      </c>
      <c r="B9797" s="12" t="n">
        <v>40805</v>
      </c>
      <c r="C9797" t="n">
        <v>13562</v>
      </c>
      <c r="D9797" t="n">
        <v>29</v>
      </c>
      <c r="E9797" t="n">
        <v>230</v>
      </c>
      <c r="F9797" s="9" t="n">
        <v>589.6</v>
      </c>
    </row>
    <row r="9798">
      <c r="A9798" t="n">
        <v>567211</v>
      </c>
      <c r="B9798" s="12" t="n">
        <v>40805</v>
      </c>
      <c r="C9798" t="n">
        <v>14159</v>
      </c>
      <c r="D9798" t="n">
        <v>83</v>
      </c>
      <c r="E9798" t="n">
        <v>293</v>
      </c>
      <c r="F9798" s="9" t="n">
        <v>387</v>
      </c>
    </row>
    <row r="9799">
      <c r="A9799" t="n">
        <v>567213</v>
      </c>
      <c r="B9799" s="12" t="n">
        <v>40805</v>
      </c>
      <c r="C9799" t="n">
        <v>14684</v>
      </c>
      <c r="D9799" t="n">
        <v>41</v>
      </c>
      <c r="E9799" t="n">
        <v>84</v>
      </c>
      <c r="F9799" s="9" t="n">
        <v>129.33</v>
      </c>
    </row>
    <row r="9800">
      <c r="A9800" t="n">
        <v>567236</v>
      </c>
      <c r="B9800" s="12" t="n">
        <v>40805</v>
      </c>
      <c r="C9800" t="n">
        <v>14735</v>
      </c>
      <c r="D9800" t="n">
        <v>21</v>
      </c>
      <c r="E9800" t="n">
        <v>146</v>
      </c>
      <c r="F9800" s="9" t="n">
        <v>467.5</v>
      </c>
    </row>
    <row r="9801">
      <c r="A9801" t="n">
        <v>567239</v>
      </c>
      <c r="B9801" s="12" t="n">
        <v>40805</v>
      </c>
      <c r="C9801" t="n">
        <v>14735</v>
      </c>
      <c r="D9801" t="n">
        <v>6</v>
      </c>
      <c r="E9801" t="n">
        <v>80</v>
      </c>
      <c r="F9801" s="9" t="n">
        <v>269.04</v>
      </c>
    </row>
    <row r="9802">
      <c r="A9802" t="n">
        <v>567252</v>
      </c>
      <c r="B9802" s="12" t="n">
        <v>40805</v>
      </c>
      <c r="C9802" t="n">
        <v>13695</v>
      </c>
      <c r="D9802" t="n">
        <v>7</v>
      </c>
      <c r="E9802" t="n">
        <v>229</v>
      </c>
      <c r="F9802" s="9" t="n">
        <v>329.88</v>
      </c>
    </row>
    <row r="9803">
      <c r="A9803" t="n">
        <v>567287</v>
      </c>
      <c r="B9803" s="12" t="n">
        <v>40805</v>
      </c>
      <c r="C9803" t="n">
        <v>18232</v>
      </c>
      <c r="D9803" t="n">
        <v>5</v>
      </c>
      <c r="E9803" t="n">
        <v>25</v>
      </c>
      <c r="F9803" s="9" t="n">
        <v>92.34999999999999</v>
      </c>
    </row>
    <row r="9804">
      <c r="A9804" t="n">
        <v>567288</v>
      </c>
      <c r="B9804" s="12" t="n">
        <v>40805</v>
      </c>
      <c r="C9804" t="n">
        <v>16906</v>
      </c>
      <c r="D9804" t="n">
        <v>45</v>
      </c>
      <c r="E9804" t="n">
        <v>80</v>
      </c>
      <c r="F9804" s="9" t="n">
        <v>166.6</v>
      </c>
    </row>
    <row r="9805">
      <c r="A9805" t="n">
        <v>567292</v>
      </c>
      <c r="B9805" s="12" t="n">
        <v>40805</v>
      </c>
      <c r="C9805" t="n">
        <v>14606</v>
      </c>
      <c r="D9805" t="n">
        <v>16</v>
      </c>
      <c r="E9805" t="n">
        <v>19</v>
      </c>
      <c r="F9805" s="9" t="n">
        <v>47.38</v>
      </c>
    </row>
    <row r="9806">
      <c r="A9806" t="n">
        <v>567294</v>
      </c>
      <c r="B9806" s="12" t="n">
        <v>40805</v>
      </c>
      <c r="C9806" t="n">
        <v>13774</v>
      </c>
      <c r="D9806" t="n">
        <v>22</v>
      </c>
      <c r="E9806" t="n">
        <v>192</v>
      </c>
      <c r="F9806" s="9" t="n">
        <v>345</v>
      </c>
    </row>
    <row r="9807">
      <c r="A9807" t="n">
        <v>567295</v>
      </c>
      <c r="B9807" s="12" t="n">
        <v>40805</v>
      </c>
      <c r="C9807" t="n">
        <v>17490</v>
      </c>
      <c r="D9807" t="n">
        <v>12</v>
      </c>
      <c r="E9807" t="n">
        <v>178</v>
      </c>
      <c r="F9807" s="9" t="n">
        <v>313.1</v>
      </c>
    </row>
    <row r="9808">
      <c r="A9808" t="n">
        <v>567297</v>
      </c>
      <c r="B9808" s="12" t="n">
        <v>40805</v>
      </c>
      <c r="C9808" t="n">
        <v>15594</v>
      </c>
      <c r="D9808" t="n">
        <v>44</v>
      </c>
      <c r="E9808" t="n">
        <v>402</v>
      </c>
      <c r="F9808" s="9" t="n">
        <v>718.21</v>
      </c>
    </row>
    <row r="9809">
      <c r="A9809" t="n">
        <v>567299</v>
      </c>
      <c r="B9809" s="12" t="n">
        <v>40805</v>
      </c>
      <c r="C9809" t="n">
        <v>13524</v>
      </c>
      <c r="D9809" t="n">
        <v>2</v>
      </c>
      <c r="E9809" t="n">
        <v>20</v>
      </c>
      <c r="F9809" s="9" t="n">
        <v>75</v>
      </c>
    </row>
    <row r="9810">
      <c r="A9810" t="n">
        <v>567302</v>
      </c>
      <c r="B9810" s="12" t="n">
        <v>40805</v>
      </c>
      <c r="C9810" t="n">
        <v>15058</v>
      </c>
      <c r="D9810" t="n">
        <v>13</v>
      </c>
      <c r="E9810" t="n">
        <v>114</v>
      </c>
      <c r="F9810" s="9" t="n">
        <v>197.55</v>
      </c>
    </row>
    <row r="9811">
      <c r="A9811" t="n">
        <v>567303</v>
      </c>
      <c r="B9811" s="12" t="n">
        <v>40805</v>
      </c>
      <c r="C9811" t="n">
        <v>17613</v>
      </c>
      <c r="D9811" t="n">
        <v>32</v>
      </c>
      <c r="E9811" t="n">
        <v>376</v>
      </c>
      <c r="F9811" s="9" t="n">
        <v>789.84</v>
      </c>
    </row>
    <row r="9812">
      <c r="A9812" t="n">
        <v>567304</v>
      </c>
      <c r="B9812" s="12" t="n">
        <v>40805</v>
      </c>
      <c r="C9812" t="n">
        <v>14704</v>
      </c>
      <c r="D9812" t="n">
        <v>42</v>
      </c>
      <c r="E9812" t="n">
        <v>68</v>
      </c>
      <c r="F9812" s="9" t="n">
        <v>165.32</v>
      </c>
    </row>
    <row r="9813">
      <c r="A9813" t="n">
        <v>567307</v>
      </c>
      <c r="B9813" s="12" t="n">
        <v>40805</v>
      </c>
      <c r="C9813" t="n">
        <v>15078</v>
      </c>
      <c r="D9813" t="n">
        <v>24</v>
      </c>
      <c r="E9813" t="n">
        <v>290</v>
      </c>
      <c r="F9813" s="9" t="n">
        <v>573.2</v>
      </c>
    </row>
    <row r="9814">
      <c r="A9814" t="n">
        <v>567308</v>
      </c>
      <c r="B9814" s="12" t="n">
        <v>40805</v>
      </c>
      <c r="C9814" t="n">
        <v>16422</v>
      </c>
      <c r="D9814" t="n">
        <v>7</v>
      </c>
      <c r="E9814" t="n">
        <v>1110</v>
      </c>
      <c r="F9814" s="9" t="n">
        <v>575.46</v>
      </c>
    </row>
    <row r="9815">
      <c r="A9815" t="n">
        <v>567309</v>
      </c>
      <c r="B9815" s="12" t="n">
        <v>40805</v>
      </c>
      <c r="C9815" t="n">
        <v>12901</v>
      </c>
      <c r="D9815" t="n">
        <v>1</v>
      </c>
      <c r="E9815" t="n">
        <v>1788</v>
      </c>
      <c r="F9815" s="9" t="n">
        <v>1519.8</v>
      </c>
    </row>
    <row r="9816">
      <c r="A9816" t="n">
        <v>567310</v>
      </c>
      <c r="B9816" s="12" t="n">
        <v>40805</v>
      </c>
      <c r="C9816" t="n">
        <v>15504</v>
      </c>
      <c r="D9816" t="n">
        <v>13</v>
      </c>
      <c r="E9816" t="n">
        <v>33</v>
      </c>
      <c r="F9816" s="9" t="n">
        <v>52.83</v>
      </c>
    </row>
    <row r="9817">
      <c r="A9817" t="n">
        <v>567311</v>
      </c>
      <c r="B9817" s="12" t="n">
        <v>40805</v>
      </c>
      <c r="C9817" t="n">
        <v>13777</v>
      </c>
      <c r="D9817" t="n">
        <v>8</v>
      </c>
      <c r="E9817" t="n">
        <v>220</v>
      </c>
      <c r="F9817" s="9" t="n">
        <v>313.28</v>
      </c>
    </row>
    <row r="9818">
      <c r="A9818" t="n">
        <v>567312</v>
      </c>
      <c r="B9818" s="12" t="n">
        <v>40805</v>
      </c>
      <c r="C9818" t="n">
        <v>15500</v>
      </c>
      <c r="D9818" t="n">
        <v>18</v>
      </c>
      <c r="E9818" t="n">
        <v>154</v>
      </c>
      <c r="F9818" s="9" t="n">
        <v>406.02</v>
      </c>
    </row>
    <row r="9819">
      <c r="A9819" t="n">
        <v>567313</v>
      </c>
      <c r="B9819" s="12" t="n">
        <v>40805</v>
      </c>
      <c r="C9819" t="n">
        <v>15675</v>
      </c>
      <c r="D9819" t="n">
        <v>5</v>
      </c>
      <c r="E9819" t="n">
        <v>42</v>
      </c>
      <c r="F9819" s="9" t="n">
        <v>98.3</v>
      </c>
    </row>
    <row r="9820">
      <c r="A9820" t="n">
        <v>567323</v>
      </c>
      <c r="B9820" s="12" t="n">
        <v>40805</v>
      </c>
      <c r="C9820" t="n">
        <v>17557</v>
      </c>
      <c r="D9820" t="n">
        <v>20</v>
      </c>
      <c r="E9820" t="n">
        <v>147</v>
      </c>
      <c r="F9820" s="9" t="n">
        <v>288.36</v>
      </c>
    </row>
    <row r="9821">
      <c r="A9821" t="n">
        <v>567324</v>
      </c>
      <c r="B9821" s="12" t="n">
        <v>40805</v>
      </c>
      <c r="C9821" t="n">
        <v>12879</v>
      </c>
      <c r="D9821" t="n">
        <v>3</v>
      </c>
      <c r="E9821" t="n">
        <v>144</v>
      </c>
      <c r="F9821" s="9" t="n">
        <v>367.2</v>
      </c>
    </row>
    <row r="9822">
      <c r="A9822" t="n">
        <v>567325</v>
      </c>
      <c r="B9822" s="12" t="n">
        <v>40805</v>
      </c>
      <c r="C9822" t="n">
        <v>13228</v>
      </c>
      <c r="D9822" t="n">
        <v>2</v>
      </c>
      <c r="E9822" t="n">
        <v>200</v>
      </c>
      <c r="F9822" s="9" t="n">
        <v>358</v>
      </c>
    </row>
    <row r="9823">
      <c r="A9823" t="n">
        <v>567326</v>
      </c>
      <c r="B9823" s="12" t="n">
        <v>40805</v>
      </c>
      <c r="C9823" t="n">
        <v>14290</v>
      </c>
      <c r="D9823" t="n">
        <v>17</v>
      </c>
      <c r="E9823" t="n">
        <v>78</v>
      </c>
      <c r="F9823" s="9" t="n">
        <v>293.54</v>
      </c>
    </row>
    <row r="9824">
      <c r="A9824" t="n">
        <v>567327</v>
      </c>
      <c r="B9824" s="12" t="n">
        <v>40805</v>
      </c>
      <c r="C9824" t="n">
        <v>13102</v>
      </c>
      <c r="D9824" t="n">
        <v>17</v>
      </c>
      <c r="E9824" t="n">
        <v>159</v>
      </c>
      <c r="F9824" s="9" t="n">
        <v>331.14</v>
      </c>
    </row>
    <row r="9825">
      <c r="A9825" t="n">
        <v>567328</v>
      </c>
      <c r="B9825" s="12" t="n">
        <v>40805</v>
      </c>
      <c r="C9825" t="n">
        <v>14356</v>
      </c>
      <c r="D9825" t="n">
        <v>20</v>
      </c>
      <c r="E9825" t="n">
        <v>129</v>
      </c>
      <c r="F9825" s="9" t="n">
        <v>345.03</v>
      </c>
    </row>
    <row r="9826">
      <c r="A9826" t="n">
        <v>567329</v>
      </c>
      <c r="B9826" s="12" t="n">
        <v>40805</v>
      </c>
      <c r="C9826" t="n">
        <v>13416</v>
      </c>
      <c r="D9826" t="n">
        <v>11</v>
      </c>
      <c r="E9826" t="n">
        <v>48</v>
      </c>
      <c r="F9826" s="9" t="n">
        <v>275</v>
      </c>
    </row>
    <row r="9827">
      <c r="A9827" t="n">
        <v>567333</v>
      </c>
      <c r="B9827" s="12" t="n">
        <v>40805</v>
      </c>
      <c r="C9827" t="n">
        <v>14282</v>
      </c>
      <c r="D9827" t="n">
        <v>17</v>
      </c>
      <c r="E9827" t="n">
        <v>328</v>
      </c>
      <c r="F9827" s="9" t="n">
        <v>301.3</v>
      </c>
    </row>
    <row r="9828">
      <c r="A9828" t="n">
        <v>567338</v>
      </c>
      <c r="B9828" s="12" t="n">
        <v>40805</v>
      </c>
      <c r="C9828" t="n">
        <v>14146</v>
      </c>
      <c r="D9828" t="n">
        <v>22</v>
      </c>
      <c r="E9828" t="n">
        <v>325</v>
      </c>
      <c r="F9828" s="9" t="n">
        <v>310.95</v>
      </c>
    </row>
    <row r="9829">
      <c r="A9829" t="n">
        <v>567339</v>
      </c>
      <c r="B9829" s="12" t="n">
        <v>40805</v>
      </c>
      <c r="C9829" t="n">
        <v>14146</v>
      </c>
      <c r="D9829" t="n">
        <v>50</v>
      </c>
      <c r="E9829" t="n">
        <v>641</v>
      </c>
      <c r="F9829" s="9" t="n">
        <v>751.16</v>
      </c>
    </row>
    <row r="9830">
      <c r="A9830" t="n">
        <v>567341</v>
      </c>
      <c r="B9830" s="12" t="n">
        <v>40805</v>
      </c>
      <c r="C9830" t="n">
        <v>14961</v>
      </c>
      <c r="D9830" t="n">
        <v>43</v>
      </c>
      <c r="E9830" t="n">
        <v>582</v>
      </c>
      <c r="F9830" s="9" t="n">
        <v>982</v>
      </c>
    </row>
    <row r="9831">
      <c r="A9831" t="n">
        <v>567343</v>
      </c>
      <c r="B9831" s="12" t="n">
        <v>40805</v>
      </c>
      <c r="C9831" t="n">
        <v>17628</v>
      </c>
      <c r="D9831" t="n">
        <v>5</v>
      </c>
      <c r="E9831" t="n">
        <v>79</v>
      </c>
      <c r="F9831" s="9" t="n">
        <v>75.75</v>
      </c>
    </row>
    <row r="9832">
      <c r="A9832" t="n">
        <v>567344</v>
      </c>
      <c r="B9832" s="12" t="n">
        <v>40805</v>
      </c>
      <c r="C9832" t="n">
        <v>13704</v>
      </c>
      <c r="D9832" t="n">
        <v>8</v>
      </c>
      <c r="E9832" t="n">
        <v>132</v>
      </c>
      <c r="F9832" s="9" t="n">
        <v>92.28</v>
      </c>
    </row>
    <row r="9833">
      <c r="A9833" t="n">
        <v>567346</v>
      </c>
      <c r="B9833" s="12" t="n">
        <v>40805</v>
      </c>
      <c r="C9833" t="n">
        <v>13767</v>
      </c>
      <c r="D9833" t="n">
        <v>9</v>
      </c>
      <c r="E9833" t="n">
        <v>444</v>
      </c>
      <c r="F9833" s="9" t="n">
        <v>1004.4</v>
      </c>
    </row>
    <row r="9834">
      <c r="A9834" t="n">
        <v>567354</v>
      </c>
      <c r="B9834" s="12" t="n">
        <v>40805</v>
      </c>
      <c r="C9834" t="n">
        <v>18017</v>
      </c>
      <c r="D9834" t="n">
        <v>1</v>
      </c>
      <c r="E9834" t="n">
        <v>100</v>
      </c>
      <c r="F9834" s="9" t="n">
        <v>179</v>
      </c>
    </row>
    <row r="9835">
      <c r="A9835" t="n">
        <v>567356</v>
      </c>
      <c r="B9835" s="12" t="n">
        <v>40805</v>
      </c>
      <c r="C9835" t="n">
        <v>16527</v>
      </c>
      <c r="D9835" t="n">
        <v>14</v>
      </c>
      <c r="E9835" t="n">
        <v>106</v>
      </c>
      <c r="F9835" s="9" t="n">
        <v>228.06</v>
      </c>
    </row>
    <row r="9836">
      <c r="A9836" t="n">
        <v>567362</v>
      </c>
      <c r="B9836" s="12" t="n">
        <v>40805</v>
      </c>
      <c r="C9836" t="n">
        <v>17848</v>
      </c>
      <c r="D9836" t="n">
        <v>1</v>
      </c>
      <c r="E9836" t="n">
        <v>8</v>
      </c>
      <c r="F9836" s="9" t="n">
        <v>79.59999999999999</v>
      </c>
    </row>
    <row r="9837">
      <c r="A9837" t="n">
        <v>567368</v>
      </c>
      <c r="B9837" s="12" t="n">
        <v>40806</v>
      </c>
      <c r="C9837" t="n">
        <v>17147</v>
      </c>
      <c r="D9837" t="n">
        <v>19</v>
      </c>
      <c r="E9837" t="n">
        <v>172</v>
      </c>
      <c r="F9837" s="9" t="n">
        <v>376.19</v>
      </c>
    </row>
    <row r="9838">
      <c r="A9838" t="n">
        <v>567369</v>
      </c>
      <c r="B9838" s="12" t="n">
        <v>40806</v>
      </c>
      <c r="C9838" t="n">
        <v>17527</v>
      </c>
      <c r="D9838" t="n">
        <v>14</v>
      </c>
      <c r="E9838" t="n">
        <v>233</v>
      </c>
      <c r="F9838" s="9" t="n">
        <v>181.6</v>
      </c>
    </row>
    <row r="9839">
      <c r="A9839" t="n">
        <v>567370</v>
      </c>
      <c r="B9839" s="12" t="n">
        <v>40806</v>
      </c>
      <c r="C9839" t="n">
        <v>14236</v>
      </c>
      <c r="D9839" t="n">
        <v>12</v>
      </c>
      <c r="E9839" t="n">
        <v>272</v>
      </c>
      <c r="F9839" s="9" t="n">
        <v>301.56</v>
      </c>
    </row>
    <row r="9840">
      <c r="A9840" t="n">
        <v>567372</v>
      </c>
      <c r="B9840" s="12" t="n">
        <v>40806</v>
      </c>
      <c r="C9840" t="n">
        <v>14191</v>
      </c>
      <c r="D9840" t="n">
        <v>16</v>
      </c>
      <c r="E9840" t="n">
        <v>187</v>
      </c>
      <c r="F9840" s="9" t="n">
        <v>267.03</v>
      </c>
    </row>
    <row r="9841">
      <c r="A9841" t="n">
        <v>567373</v>
      </c>
      <c r="B9841" s="12" t="n">
        <v>40806</v>
      </c>
      <c r="C9841" t="n">
        <v>16700</v>
      </c>
      <c r="D9841" t="n">
        <v>18</v>
      </c>
      <c r="E9841" t="n">
        <v>313</v>
      </c>
      <c r="F9841" s="9" t="n">
        <v>327.67</v>
      </c>
    </row>
    <row r="9842">
      <c r="A9842" t="n">
        <v>567374</v>
      </c>
      <c r="B9842" s="12" t="n">
        <v>40806</v>
      </c>
      <c r="C9842" t="n">
        <v>15341</v>
      </c>
      <c r="D9842" t="n">
        <v>17</v>
      </c>
      <c r="E9842" t="n">
        <v>812</v>
      </c>
      <c r="F9842" s="9" t="n">
        <v>2020.52</v>
      </c>
    </row>
    <row r="9843">
      <c r="A9843" t="n">
        <v>567375</v>
      </c>
      <c r="B9843" s="12" t="n">
        <v>40806</v>
      </c>
      <c r="C9843" t="n">
        <v>14766</v>
      </c>
      <c r="D9843" t="n">
        <v>21</v>
      </c>
      <c r="E9843" t="n">
        <v>215</v>
      </c>
      <c r="F9843" s="9" t="n">
        <v>519.53</v>
      </c>
    </row>
    <row r="9844">
      <c r="A9844" t="n">
        <v>567376</v>
      </c>
      <c r="B9844" s="12" t="n">
        <v>40806</v>
      </c>
      <c r="C9844" t="n">
        <v>13767</v>
      </c>
      <c r="D9844" t="n">
        <v>9</v>
      </c>
      <c r="E9844" t="n">
        <v>444</v>
      </c>
      <c r="F9844" s="9" t="n">
        <v>1004.4</v>
      </c>
    </row>
    <row r="9845">
      <c r="A9845" t="n">
        <v>567377</v>
      </c>
      <c r="B9845" s="12" t="n">
        <v>40806</v>
      </c>
      <c r="C9845" t="n">
        <v>17450</v>
      </c>
      <c r="D9845" t="n">
        <v>1</v>
      </c>
      <c r="E9845" t="n">
        <v>186</v>
      </c>
      <c r="F9845" s="9" t="n">
        <v>957.9</v>
      </c>
    </row>
    <row r="9846">
      <c r="A9846" t="n">
        <v>567379</v>
      </c>
      <c r="B9846" s="12" t="n">
        <v>40806</v>
      </c>
      <c r="C9846" t="n">
        <v>13089</v>
      </c>
      <c r="D9846" t="n">
        <v>11</v>
      </c>
      <c r="E9846" t="n">
        <v>496</v>
      </c>
      <c r="F9846" s="9" t="n">
        <v>761.4400000000001</v>
      </c>
    </row>
    <row r="9847">
      <c r="A9847" t="n">
        <v>567381</v>
      </c>
      <c r="B9847" s="12" t="n">
        <v>40806</v>
      </c>
      <c r="C9847" t="n">
        <v>17450</v>
      </c>
      <c r="D9847" t="n">
        <v>12</v>
      </c>
      <c r="E9847" t="n">
        <v>6760</v>
      </c>
      <c r="F9847" s="9" t="n">
        <v>22104.8</v>
      </c>
    </row>
    <row r="9848">
      <c r="A9848" t="n">
        <v>567382</v>
      </c>
      <c r="B9848" s="12" t="n">
        <v>40806</v>
      </c>
      <c r="C9848" t="n">
        <v>16215</v>
      </c>
      <c r="D9848" t="n">
        <v>14</v>
      </c>
      <c r="E9848" t="n">
        <v>104</v>
      </c>
      <c r="F9848" s="9" t="n">
        <v>242.35</v>
      </c>
    </row>
    <row r="9849">
      <c r="A9849" t="n">
        <v>567383</v>
      </c>
      <c r="B9849" s="12" t="n">
        <v>40806</v>
      </c>
      <c r="C9849" t="n">
        <v>18180</v>
      </c>
      <c r="D9849" t="n">
        <v>13</v>
      </c>
      <c r="E9849" t="n">
        <v>109</v>
      </c>
      <c r="F9849" s="9" t="n">
        <v>301.15</v>
      </c>
    </row>
    <row r="9850">
      <c r="A9850" t="n">
        <v>567384</v>
      </c>
      <c r="B9850" s="12" t="n">
        <v>40806</v>
      </c>
      <c r="C9850" t="n">
        <v>17450</v>
      </c>
      <c r="D9850" t="n">
        <v>16</v>
      </c>
      <c r="E9850" t="n">
        <v>1876</v>
      </c>
      <c r="F9850" s="9" t="n">
        <v>4418</v>
      </c>
    </row>
    <row r="9851">
      <c r="A9851" t="n">
        <v>567385</v>
      </c>
      <c r="B9851" s="12" t="n">
        <v>40806</v>
      </c>
      <c r="C9851" t="n">
        <v>14866</v>
      </c>
      <c r="D9851" t="n">
        <v>22</v>
      </c>
      <c r="E9851" t="n">
        <v>2472</v>
      </c>
      <c r="F9851" s="9" t="n">
        <v>5639.52</v>
      </c>
    </row>
    <row r="9852">
      <c r="A9852" t="n">
        <v>567386</v>
      </c>
      <c r="B9852" s="12" t="n">
        <v>40806</v>
      </c>
      <c r="C9852" t="n">
        <v>17863</v>
      </c>
      <c r="D9852" t="n">
        <v>19</v>
      </c>
      <c r="E9852" t="n">
        <v>250</v>
      </c>
      <c r="F9852" s="9" t="n">
        <v>342.02</v>
      </c>
    </row>
    <row r="9853">
      <c r="A9853" t="n">
        <v>567387</v>
      </c>
      <c r="B9853" s="12" t="n">
        <v>40806</v>
      </c>
      <c r="C9853" t="n">
        <v>17450</v>
      </c>
      <c r="D9853" t="n">
        <v>7</v>
      </c>
      <c r="E9853" t="n">
        <v>1232</v>
      </c>
      <c r="F9853" s="9" t="n">
        <v>3189.94</v>
      </c>
    </row>
    <row r="9854">
      <c r="A9854" t="n">
        <v>567408</v>
      </c>
      <c r="B9854" s="12" t="n">
        <v>40806</v>
      </c>
      <c r="C9854" t="n">
        <v>14201</v>
      </c>
      <c r="D9854" t="n">
        <v>6</v>
      </c>
      <c r="E9854" t="n">
        <v>82</v>
      </c>
      <c r="F9854" s="9" t="n">
        <v>105.9</v>
      </c>
    </row>
    <row r="9855">
      <c r="A9855" t="n">
        <v>567423</v>
      </c>
      <c r="B9855" s="12" t="n">
        <v>40806</v>
      </c>
      <c r="C9855" t="n">
        <v>17450</v>
      </c>
      <c r="D9855" t="n">
        <v>12</v>
      </c>
      <c r="E9855" t="n">
        <v>12572</v>
      </c>
      <c r="F9855" s="9" t="n">
        <v>31698.16</v>
      </c>
    </row>
    <row r="9856">
      <c r="A9856" t="n">
        <v>567424</v>
      </c>
      <c r="B9856" s="12" t="n">
        <v>40806</v>
      </c>
      <c r="C9856" t="n">
        <v>16369</v>
      </c>
      <c r="D9856" t="n">
        <v>47</v>
      </c>
      <c r="E9856" t="n">
        <v>295</v>
      </c>
      <c r="F9856" s="9" t="n">
        <v>486.91</v>
      </c>
    </row>
    <row r="9857">
      <c r="A9857" t="n">
        <v>567425</v>
      </c>
      <c r="B9857" s="12" t="n">
        <v>40806</v>
      </c>
      <c r="C9857" t="n">
        <v>13767</v>
      </c>
      <c r="D9857" t="n">
        <v>9</v>
      </c>
      <c r="E9857" t="n">
        <v>444</v>
      </c>
      <c r="F9857" s="9" t="n">
        <v>1004.4</v>
      </c>
    </row>
    <row r="9858">
      <c r="A9858" t="n">
        <v>567426</v>
      </c>
      <c r="B9858" s="12" t="n">
        <v>40806</v>
      </c>
      <c r="C9858" t="n">
        <v>13767</v>
      </c>
      <c r="D9858" t="n">
        <v>9</v>
      </c>
      <c r="E9858" t="n">
        <v>70</v>
      </c>
      <c r="F9858" s="9" t="n">
        <v>242.1</v>
      </c>
    </row>
    <row r="9859">
      <c r="A9859" t="n">
        <v>567429</v>
      </c>
      <c r="B9859" s="12" t="n">
        <v>40806</v>
      </c>
      <c r="C9859" t="n">
        <v>17686</v>
      </c>
      <c r="D9859" t="n">
        <v>27</v>
      </c>
      <c r="E9859" t="n">
        <v>223</v>
      </c>
      <c r="F9859" s="9" t="n">
        <v>520.74</v>
      </c>
    </row>
    <row r="9860">
      <c r="A9860" t="n">
        <v>567453</v>
      </c>
      <c r="B9860" s="12" t="n">
        <v>40806</v>
      </c>
      <c r="C9860" t="n">
        <v>17450</v>
      </c>
      <c r="D9860" t="n">
        <v>1</v>
      </c>
      <c r="E9860" t="n">
        <v>288</v>
      </c>
      <c r="F9860" s="9" t="n">
        <v>1468.8</v>
      </c>
    </row>
    <row r="9861">
      <c r="A9861" t="n">
        <v>567454</v>
      </c>
      <c r="B9861" s="12" t="n">
        <v>40806</v>
      </c>
      <c r="C9861" t="n">
        <v>15839</v>
      </c>
      <c r="D9861" t="n">
        <v>29</v>
      </c>
      <c r="E9861" t="n">
        <v>306</v>
      </c>
      <c r="F9861" s="9" t="n">
        <v>491.18</v>
      </c>
    </row>
    <row r="9862">
      <c r="A9862" t="n">
        <v>567455</v>
      </c>
      <c r="B9862" s="12" t="n">
        <v>40806</v>
      </c>
      <c r="C9862" t="n">
        <v>16029</v>
      </c>
      <c r="D9862" t="n">
        <v>3</v>
      </c>
      <c r="E9862" t="n">
        <v>312</v>
      </c>
      <c r="F9862" s="9" t="n">
        <v>552.6</v>
      </c>
    </row>
    <row r="9863">
      <c r="A9863" t="n">
        <v>567456</v>
      </c>
      <c r="B9863" s="12" t="n">
        <v>40806</v>
      </c>
      <c r="C9863" t="n">
        <v>16029</v>
      </c>
      <c r="D9863" t="n">
        <v>6</v>
      </c>
      <c r="E9863" t="n">
        <v>420</v>
      </c>
      <c r="F9863" s="9" t="n">
        <v>703</v>
      </c>
    </row>
    <row r="9864">
      <c r="A9864" t="n">
        <v>567457</v>
      </c>
      <c r="B9864" s="12" t="n">
        <v>40806</v>
      </c>
      <c r="C9864" t="n">
        <v>14164</v>
      </c>
      <c r="D9864" t="n">
        <v>28</v>
      </c>
      <c r="E9864" t="n">
        <v>833</v>
      </c>
      <c r="F9864" s="9" t="n">
        <v>1273.77</v>
      </c>
    </row>
    <row r="9865">
      <c r="A9865" t="n">
        <v>567458</v>
      </c>
      <c r="B9865" s="12" t="n">
        <v>40806</v>
      </c>
      <c r="C9865" t="n">
        <v>17450</v>
      </c>
      <c r="D9865" t="n">
        <v>7</v>
      </c>
      <c r="E9865" t="n">
        <v>2016</v>
      </c>
      <c r="F9865" s="9" t="n">
        <v>4563.84</v>
      </c>
    </row>
    <row r="9866">
      <c r="A9866" t="n">
        <v>567459</v>
      </c>
      <c r="B9866" s="12" t="n">
        <v>40806</v>
      </c>
      <c r="C9866" t="n">
        <v>14221</v>
      </c>
      <c r="D9866" t="n">
        <v>34</v>
      </c>
      <c r="E9866" t="n">
        <v>467</v>
      </c>
      <c r="F9866" s="9" t="n">
        <v>471.88</v>
      </c>
    </row>
    <row r="9867">
      <c r="A9867" t="n">
        <v>567460</v>
      </c>
      <c r="B9867" s="12" t="n">
        <v>40806</v>
      </c>
      <c r="C9867" t="n">
        <v>15888</v>
      </c>
      <c r="D9867" t="n">
        <v>10</v>
      </c>
      <c r="E9867" t="n">
        <v>67</v>
      </c>
      <c r="F9867" s="9" t="n">
        <v>162.64</v>
      </c>
    </row>
    <row r="9868">
      <c r="A9868" t="n">
        <v>567462</v>
      </c>
      <c r="B9868" s="12" t="n">
        <v>40806</v>
      </c>
      <c r="C9868" t="n">
        <v>14446</v>
      </c>
      <c r="D9868" t="n">
        <v>92</v>
      </c>
      <c r="E9868" t="n">
        <v>302</v>
      </c>
      <c r="F9868" s="9" t="n">
        <v>366.72</v>
      </c>
    </row>
    <row r="9869">
      <c r="A9869" t="n">
        <v>567470</v>
      </c>
      <c r="B9869" s="12" t="n">
        <v>40806</v>
      </c>
      <c r="C9869" t="n">
        <v>16624</v>
      </c>
      <c r="D9869" t="n">
        <v>27</v>
      </c>
      <c r="E9869" t="n">
        <v>292</v>
      </c>
      <c r="F9869" s="9" t="n">
        <v>384.14</v>
      </c>
    </row>
    <row r="9870">
      <c r="A9870" t="n">
        <v>567472</v>
      </c>
      <c r="B9870" s="12" t="n">
        <v>40806</v>
      </c>
      <c r="C9870" t="n">
        <v>15039</v>
      </c>
      <c r="D9870" t="n">
        <v>24</v>
      </c>
      <c r="E9870" t="n">
        <v>108</v>
      </c>
      <c r="F9870" s="9" t="n">
        <v>270.54</v>
      </c>
    </row>
    <row r="9871">
      <c r="A9871" t="n">
        <v>567473</v>
      </c>
      <c r="B9871" s="12" t="n">
        <v>40806</v>
      </c>
      <c r="C9871" t="n">
        <v>17841</v>
      </c>
      <c r="D9871" t="n">
        <v>63</v>
      </c>
      <c r="E9871" t="n">
        <v>165</v>
      </c>
      <c r="F9871" s="9" t="n">
        <v>458.79</v>
      </c>
    </row>
    <row r="9872">
      <c r="A9872" t="n">
        <v>567474</v>
      </c>
      <c r="B9872" s="12" t="n">
        <v>40806</v>
      </c>
      <c r="C9872" t="n">
        <v>13448</v>
      </c>
      <c r="D9872" t="n">
        <v>90</v>
      </c>
      <c r="E9872" t="n">
        <v>476</v>
      </c>
      <c r="F9872" s="9" t="n">
        <v>1061.11</v>
      </c>
    </row>
    <row r="9873">
      <c r="A9873" t="n">
        <v>567475</v>
      </c>
      <c r="B9873" s="12" t="n">
        <v>40806</v>
      </c>
      <c r="C9873" t="n">
        <v>16360</v>
      </c>
      <c r="D9873" t="n">
        <v>59</v>
      </c>
      <c r="E9873" t="n">
        <v>164</v>
      </c>
      <c r="F9873" s="9" t="n">
        <v>242.16</v>
      </c>
    </row>
    <row r="9874">
      <c r="A9874" t="n">
        <v>567476</v>
      </c>
      <c r="B9874" s="12" t="n">
        <v>40806</v>
      </c>
      <c r="C9874" t="n">
        <v>14859</v>
      </c>
      <c r="D9874" t="n">
        <v>32</v>
      </c>
      <c r="E9874" t="n">
        <v>254</v>
      </c>
      <c r="F9874" s="9" t="n">
        <v>630.26</v>
      </c>
    </row>
    <row r="9875">
      <c r="A9875" t="n">
        <v>567477</v>
      </c>
      <c r="B9875" s="12" t="n">
        <v>40806</v>
      </c>
      <c r="C9875" t="n">
        <v>16327</v>
      </c>
      <c r="D9875" t="n">
        <v>57</v>
      </c>
      <c r="E9875" t="n">
        <v>402</v>
      </c>
      <c r="F9875" s="9" t="n">
        <v>702.75</v>
      </c>
    </row>
    <row r="9876">
      <c r="A9876" t="n">
        <v>567480</v>
      </c>
      <c r="B9876" s="12" t="n">
        <v>40806</v>
      </c>
      <c r="C9876" t="n">
        <v>17450</v>
      </c>
      <c r="D9876" t="n">
        <v>2</v>
      </c>
      <c r="E9876" t="n">
        <v>1000</v>
      </c>
      <c r="F9876" s="9" t="n">
        <v>3200</v>
      </c>
    </row>
    <row r="9877">
      <c r="A9877" t="n">
        <v>567481</v>
      </c>
      <c r="B9877" s="12" t="n">
        <v>40806</v>
      </c>
      <c r="C9877" t="n">
        <v>16777</v>
      </c>
      <c r="D9877" t="n">
        <v>11</v>
      </c>
      <c r="E9877" t="n">
        <v>14</v>
      </c>
      <c r="F9877" s="9" t="n">
        <v>49.1</v>
      </c>
    </row>
    <row r="9878">
      <c r="A9878" t="n">
        <v>567482</v>
      </c>
      <c r="B9878" s="12" t="n">
        <v>40806</v>
      </c>
      <c r="C9878" t="n">
        <v>16464</v>
      </c>
      <c r="D9878" t="n">
        <v>82</v>
      </c>
      <c r="E9878" t="n">
        <v>372</v>
      </c>
      <c r="F9878" s="9" t="n">
        <v>603</v>
      </c>
    </row>
    <row r="9879">
      <c r="A9879" t="n">
        <v>567483</v>
      </c>
      <c r="B9879" s="12" t="n">
        <v>40806</v>
      </c>
      <c r="C9879" t="n">
        <v>16584</v>
      </c>
      <c r="D9879" t="n">
        <v>14</v>
      </c>
      <c r="E9879" t="n">
        <v>158</v>
      </c>
      <c r="F9879" s="9" t="n">
        <v>324.14</v>
      </c>
    </row>
    <row r="9880">
      <c r="A9880" t="n">
        <v>567484</v>
      </c>
      <c r="B9880" s="12" t="n">
        <v>40806</v>
      </c>
      <c r="C9880" t="n">
        <v>17340</v>
      </c>
      <c r="D9880" t="n">
        <v>28</v>
      </c>
      <c r="E9880" t="n">
        <v>233</v>
      </c>
      <c r="F9880" s="9" t="n">
        <v>790.73</v>
      </c>
    </row>
    <row r="9881">
      <c r="A9881" t="n">
        <v>567485</v>
      </c>
      <c r="B9881" s="12" t="n">
        <v>40806</v>
      </c>
      <c r="C9881" t="n">
        <v>15026</v>
      </c>
      <c r="D9881" t="n">
        <v>34</v>
      </c>
      <c r="E9881" t="n">
        <v>144</v>
      </c>
      <c r="F9881" s="9" t="n">
        <v>233.42</v>
      </c>
    </row>
    <row r="9882">
      <c r="A9882" t="n">
        <v>567486</v>
      </c>
      <c r="B9882" s="12" t="n">
        <v>40806</v>
      </c>
      <c r="C9882" t="n">
        <v>17340</v>
      </c>
      <c r="D9882" t="n">
        <v>1</v>
      </c>
      <c r="E9882" t="n">
        <v>12</v>
      </c>
      <c r="F9882" s="9" t="n">
        <v>25.2</v>
      </c>
    </row>
    <row r="9883">
      <c r="A9883" t="n">
        <v>567487</v>
      </c>
      <c r="B9883" s="12" t="n">
        <v>40806</v>
      </c>
      <c r="C9883" t="n">
        <v>17340</v>
      </c>
      <c r="D9883" t="n">
        <v>1</v>
      </c>
      <c r="E9883" t="n">
        <v>24</v>
      </c>
      <c r="F9883" s="9" t="n">
        <v>49.92</v>
      </c>
    </row>
    <row r="9884">
      <c r="A9884" t="n">
        <v>567488</v>
      </c>
      <c r="B9884" s="12" t="n">
        <v>40806</v>
      </c>
      <c r="C9884" t="n">
        <v>17564</v>
      </c>
      <c r="D9884" t="n">
        <v>16</v>
      </c>
      <c r="E9884" t="n">
        <v>30</v>
      </c>
      <c r="F9884" s="9" t="n">
        <v>119.12</v>
      </c>
    </row>
    <row r="9885">
      <c r="A9885" t="n">
        <v>567489</v>
      </c>
      <c r="B9885" s="12" t="n">
        <v>40806</v>
      </c>
      <c r="C9885" t="n">
        <v>18135</v>
      </c>
      <c r="D9885" t="n">
        <v>4</v>
      </c>
      <c r="E9885" t="n">
        <v>57</v>
      </c>
      <c r="F9885" s="9" t="n">
        <v>123.65</v>
      </c>
    </row>
    <row r="9886">
      <c r="A9886" t="n">
        <v>567504</v>
      </c>
      <c r="B9886" s="12" t="n">
        <v>40806</v>
      </c>
      <c r="C9886" t="n">
        <v>13356</v>
      </c>
      <c r="D9886" t="n">
        <v>42</v>
      </c>
      <c r="E9886" t="n">
        <v>325</v>
      </c>
      <c r="F9886" s="9" t="n">
        <v>768.24</v>
      </c>
    </row>
    <row r="9887">
      <c r="A9887" t="n">
        <v>567506</v>
      </c>
      <c r="B9887" s="12" t="n">
        <v>40806</v>
      </c>
      <c r="C9887" t="n">
        <v>13038</v>
      </c>
      <c r="D9887" t="n">
        <v>6</v>
      </c>
      <c r="E9887" t="n">
        <v>80</v>
      </c>
      <c r="F9887" s="9" t="n">
        <v>316.7</v>
      </c>
    </row>
    <row r="9888">
      <c r="A9888" t="n">
        <v>567508</v>
      </c>
      <c r="B9888" s="12" t="n">
        <v>40806</v>
      </c>
      <c r="C9888" t="n">
        <v>17724</v>
      </c>
      <c r="D9888" t="n">
        <v>10</v>
      </c>
      <c r="E9888" t="n">
        <v>112</v>
      </c>
      <c r="F9888" s="9" t="n">
        <v>241.2</v>
      </c>
    </row>
    <row r="9889">
      <c r="A9889" t="n">
        <v>567509</v>
      </c>
      <c r="B9889" s="12" t="n">
        <v>40806</v>
      </c>
      <c r="C9889" t="n">
        <v>14298</v>
      </c>
      <c r="D9889" t="n">
        <v>29</v>
      </c>
      <c r="E9889" t="n">
        <v>730</v>
      </c>
      <c r="F9889" s="9" t="n">
        <v>752.42</v>
      </c>
    </row>
    <row r="9890">
      <c r="A9890" t="n">
        <v>567510</v>
      </c>
      <c r="B9890" s="12" t="n">
        <v>40806</v>
      </c>
      <c r="C9890" t="n">
        <v>14298</v>
      </c>
      <c r="D9890" t="n">
        <v>5</v>
      </c>
      <c r="E9890" t="n">
        <v>78</v>
      </c>
      <c r="F9890" s="9" t="n">
        <v>196.02</v>
      </c>
    </row>
    <row r="9891">
      <c r="A9891" t="n">
        <v>567511</v>
      </c>
      <c r="B9891" s="12" t="n">
        <v>40806</v>
      </c>
      <c r="C9891" t="n">
        <v>13094</v>
      </c>
      <c r="D9891" t="n">
        <v>2</v>
      </c>
      <c r="E9891" t="n">
        <v>216</v>
      </c>
      <c r="F9891" s="9" t="n">
        <v>228.96</v>
      </c>
    </row>
    <row r="9892">
      <c r="A9892" t="n">
        <v>567513</v>
      </c>
      <c r="B9892" s="12" t="n">
        <v>40806</v>
      </c>
      <c r="C9892" t="n">
        <v>14401</v>
      </c>
      <c r="D9892" t="n">
        <v>6</v>
      </c>
      <c r="E9892" t="n">
        <v>106</v>
      </c>
      <c r="F9892" s="9" t="n">
        <v>305.5</v>
      </c>
    </row>
    <row r="9893">
      <c r="A9893" t="n">
        <v>567514</v>
      </c>
      <c r="B9893" s="12" t="n">
        <v>40806</v>
      </c>
      <c r="C9893" t="n">
        <v>16928</v>
      </c>
      <c r="D9893" t="n">
        <v>9</v>
      </c>
      <c r="E9893" t="n">
        <v>168</v>
      </c>
      <c r="F9893" s="9" t="n">
        <v>222.88</v>
      </c>
    </row>
    <row r="9894">
      <c r="A9894" t="n">
        <v>567515</v>
      </c>
      <c r="B9894" s="12" t="n">
        <v>40806</v>
      </c>
      <c r="C9894" t="n">
        <v>16839</v>
      </c>
      <c r="D9894" t="n">
        <v>6</v>
      </c>
      <c r="E9894" t="n">
        <v>72</v>
      </c>
      <c r="F9894" s="9" t="n">
        <v>351.9</v>
      </c>
    </row>
    <row r="9895">
      <c r="A9895" t="n">
        <v>567516</v>
      </c>
      <c r="B9895" s="12" t="n">
        <v>40806</v>
      </c>
      <c r="C9895" t="n">
        <v>13138</v>
      </c>
      <c r="D9895" t="n">
        <v>14</v>
      </c>
      <c r="E9895" t="n">
        <v>106</v>
      </c>
      <c r="F9895" s="9" t="n">
        <v>198.44</v>
      </c>
    </row>
    <row r="9896">
      <c r="A9896" t="n">
        <v>567517</v>
      </c>
      <c r="B9896" s="12" t="n">
        <v>40806</v>
      </c>
      <c r="C9896" t="n">
        <v>14211</v>
      </c>
      <c r="D9896" t="n">
        <v>9</v>
      </c>
      <c r="E9896" t="n">
        <v>100</v>
      </c>
      <c r="F9896" s="9" t="n">
        <v>209.16</v>
      </c>
    </row>
    <row r="9897">
      <c r="A9897" t="n">
        <v>567522</v>
      </c>
      <c r="B9897" s="12" t="n">
        <v>40806</v>
      </c>
      <c r="C9897" t="n">
        <v>17873</v>
      </c>
      <c r="D9897" t="n">
        <v>7</v>
      </c>
      <c r="E9897" t="n">
        <v>120</v>
      </c>
      <c r="F9897" s="9" t="n">
        <v>272.04</v>
      </c>
    </row>
    <row r="9898">
      <c r="A9898" t="n">
        <v>567523</v>
      </c>
      <c r="B9898" s="12" t="n">
        <v>40807</v>
      </c>
      <c r="C9898" t="n">
        <v>17034</v>
      </c>
      <c r="D9898" t="n">
        <v>10</v>
      </c>
      <c r="E9898" t="n">
        <v>124</v>
      </c>
      <c r="F9898" s="9" t="n">
        <v>223.08</v>
      </c>
    </row>
    <row r="9899">
      <c r="A9899" t="n">
        <v>567524</v>
      </c>
      <c r="B9899" s="12" t="n">
        <v>40807</v>
      </c>
      <c r="C9899" t="n">
        <v>15696</v>
      </c>
      <c r="D9899" t="n">
        <v>18</v>
      </c>
      <c r="E9899" t="n">
        <v>77</v>
      </c>
      <c r="F9899" s="9" t="n">
        <v>378.95</v>
      </c>
    </row>
    <row r="9900">
      <c r="A9900" t="n">
        <v>567525</v>
      </c>
      <c r="B9900" s="12" t="n">
        <v>40807</v>
      </c>
      <c r="C9900" t="n">
        <v>18241</v>
      </c>
      <c r="D9900" t="n">
        <v>3</v>
      </c>
      <c r="E9900" t="n">
        <v>36</v>
      </c>
      <c r="F9900" s="9" t="n">
        <v>109.56</v>
      </c>
    </row>
    <row r="9901">
      <c r="A9901" t="n">
        <v>567528</v>
      </c>
      <c r="B9901" s="12" t="n">
        <v>40807</v>
      </c>
      <c r="C9901" t="n">
        <v>14356</v>
      </c>
      <c r="D9901" t="n">
        <v>13</v>
      </c>
      <c r="E9901" t="n">
        <v>148</v>
      </c>
      <c r="F9901" s="9" t="n">
        <v>356.2</v>
      </c>
    </row>
    <row r="9902">
      <c r="A9902" t="n">
        <v>567529</v>
      </c>
      <c r="B9902" s="12" t="n">
        <v>40807</v>
      </c>
      <c r="C9902" t="n">
        <v>18236</v>
      </c>
      <c r="D9902" t="n">
        <v>7</v>
      </c>
      <c r="E9902" t="n">
        <v>29</v>
      </c>
      <c r="F9902" s="9" t="n">
        <v>132.55</v>
      </c>
    </row>
    <row r="9903">
      <c r="A9903" t="n">
        <v>567531</v>
      </c>
      <c r="B9903" s="12" t="n">
        <v>40807</v>
      </c>
      <c r="C9903" t="n">
        <v>14397</v>
      </c>
      <c r="D9903" t="n">
        <v>2</v>
      </c>
      <c r="E9903" t="n">
        <v>32</v>
      </c>
      <c r="F9903" s="9" t="n">
        <v>53.12</v>
      </c>
    </row>
    <row r="9904">
      <c r="A9904" t="n">
        <v>567533</v>
      </c>
      <c r="B9904" s="12" t="n">
        <v>40807</v>
      </c>
      <c r="C9904" t="n">
        <v>17651</v>
      </c>
      <c r="D9904" t="n">
        <v>37</v>
      </c>
      <c r="E9904" t="n">
        <v>408</v>
      </c>
      <c r="F9904" s="9" t="n">
        <v>652.85</v>
      </c>
    </row>
    <row r="9905">
      <c r="A9905" t="n">
        <v>567537</v>
      </c>
      <c r="B9905" s="12" t="n">
        <v>40807</v>
      </c>
      <c r="C9905" t="n">
        <v>16656</v>
      </c>
      <c r="D9905" t="n">
        <v>5</v>
      </c>
      <c r="E9905" t="n">
        <v>230</v>
      </c>
      <c r="F9905" s="9" t="n">
        <v>353.58</v>
      </c>
    </row>
    <row r="9906">
      <c r="A9906" t="n">
        <v>567542</v>
      </c>
      <c r="B9906" s="12" t="n">
        <v>40807</v>
      </c>
      <c r="C9906" t="n">
        <v>16626</v>
      </c>
      <c r="D9906" t="n">
        <v>14</v>
      </c>
      <c r="E9906" t="n">
        <v>254</v>
      </c>
      <c r="F9906" s="9" t="n">
        <v>315.1</v>
      </c>
    </row>
    <row r="9907">
      <c r="A9907" t="n">
        <v>567545</v>
      </c>
      <c r="B9907" s="12" t="n">
        <v>40807</v>
      </c>
      <c r="C9907" t="n">
        <v>13155</v>
      </c>
      <c r="D9907" t="n">
        <v>16</v>
      </c>
      <c r="E9907" t="n">
        <v>183</v>
      </c>
      <c r="F9907" s="9" t="n">
        <v>313.3</v>
      </c>
    </row>
    <row r="9908">
      <c r="A9908" t="n">
        <v>567546</v>
      </c>
      <c r="B9908" s="12" t="n">
        <v>40807</v>
      </c>
      <c r="C9908" t="n">
        <v>16525</v>
      </c>
      <c r="D9908" t="n">
        <v>5</v>
      </c>
      <c r="E9908" t="n">
        <v>240</v>
      </c>
      <c r="F9908" s="9" t="n">
        <v>300.12</v>
      </c>
    </row>
    <row r="9909">
      <c r="A9909" t="n">
        <v>567579</v>
      </c>
      <c r="B9909" s="12" t="n">
        <v>40807</v>
      </c>
      <c r="C9909" t="n">
        <v>18228</v>
      </c>
      <c r="D9909" t="n">
        <v>20</v>
      </c>
      <c r="E9909" t="n">
        <v>141</v>
      </c>
      <c r="F9909" s="9" t="n">
        <v>420.39</v>
      </c>
    </row>
    <row r="9910">
      <c r="A9910" t="n">
        <v>567580</v>
      </c>
      <c r="B9910" s="12" t="n">
        <v>40807</v>
      </c>
      <c r="C9910" t="n">
        <v>16493</v>
      </c>
      <c r="D9910" t="n">
        <v>22</v>
      </c>
      <c r="E9910" t="n">
        <v>458</v>
      </c>
      <c r="F9910" s="9" t="n">
        <v>569.34</v>
      </c>
    </row>
    <row r="9911">
      <c r="A9911" t="n">
        <v>567610</v>
      </c>
      <c r="B9911" s="12" t="n">
        <v>40807</v>
      </c>
      <c r="C9911" t="n">
        <v>17511</v>
      </c>
      <c r="D9911" t="n">
        <v>42</v>
      </c>
      <c r="E9911" t="n">
        <v>2612</v>
      </c>
      <c r="F9911" s="9" t="n">
        <v>4463.08</v>
      </c>
    </row>
    <row r="9912">
      <c r="A9912" t="n">
        <v>567611</v>
      </c>
      <c r="B9912" s="12" t="n">
        <v>40807</v>
      </c>
      <c r="C9912" t="n">
        <v>16076</v>
      </c>
      <c r="D9912" t="n">
        <v>5</v>
      </c>
      <c r="E9912" t="n">
        <v>39</v>
      </c>
      <c r="F9912" s="9" t="n">
        <v>97.83</v>
      </c>
    </row>
    <row r="9913">
      <c r="A9913" t="n">
        <v>567612</v>
      </c>
      <c r="B9913" s="12" t="n">
        <v>40807</v>
      </c>
      <c r="C9913" t="n">
        <v>17164</v>
      </c>
      <c r="D9913" t="n">
        <v>44</v>
      </c>
      <c r="E9913" t="n">
        <v>442</v>
      </c>
      <c r="F9913" s="9" t="n">
        <v>745.84</v>
      </c>
    </row>
    <row r="9914">
      <c r="A9914" t="n">
        <v>567613</v>
      </c>
      <c r="B9914" s="12" t="n">
        <v>40807</v>
      </c>
      <c r="C9914" t="n">
        <v>13908</v>
      </c>
      <c r="D9914" t="n">
        <v>46</v>
      </c>
      <c r="E9914" t="n">
        <v>559</v>
      </c>
      <c r="F9914" s="9" t="n">
        <v>907.9400000000001</v>
      </c>
    </row>
    <row r="9915">
      <c r="A9915" t="n">
        <v>567614</v>
      </c>
      <c r="B9915" s="12" t="n">
        <v>40807</v>
      </c>
      <c r="C9915" t="n">
        <v>16103</v>
      </c>
      <c r="D9915" t="n">
        <v>10</v>
      </c>
      <c r="E9915" t="n">
        <v>168</v>
      </c>
      <c r="F9915" s="9" t="n">
        <v>256.74</v>
      </c>
    </row>
    <row r="9916">
      <c r="A9916" t="n">
        <v>567615</v>
      </c>
      <c r="B9916" s="12" t="n">
        <v>40807</v>
      </c>
      <c r="C9916" t="n">
        <v>13316</v>
      </c>
      <c r="D9916" t="n">
        <v>21</v>
      </c>
      <c r="E9916" t="n">
        <v>487</v>
      </c>
      <c r="F9916" s="9" t="n">
        <v>683.58</v>
      </c>
    </row>
    <row r="9917">
      <c r="A9917" t="n">
        <v>567617</v>
      </c>
      <c r="B9917" s="12" t="n">
        <v>40807</v>
      </c>
      <c r="C9917" t="n">
        <v>15140</v>
      </c>
      <c r="D9917" t="n">
        <v>11</v>
      </c>
      <c r="E9917" t="n">
        <v>198</v>
      </c>
      <c r="F9917" s="9" t="n">
        <v>324.74</v>
      </c>
    </row>
    <row r="9918">
      <c r="A9918" t="n">
        <v>567619</v>
      </c>
      <c r="B9918" s="12" t="n">
        <v>40807</v>
      </c>
      <c r="C9918" t="n">
        <v>15203</v>
      </c>
      <c r="D9918" t="n">
        <v>13</v>
      </c>
      <c r="E9918" t="n">
        <v>125</v>
      </c>
      <c r="F9918" s="9" t="n">
        <v>189.4</v>
      </c>
    </row>
    <row r="9919">
      <c r="A9919" t="n">
        <v>567621</v>
      </c>
      <c r="B9919" s="12" t="n">
        <v>40807</v>
      </c>
      <c r="C9919" t="n">
        <v>16016</v>
      </c>
      <c r="D9919" t="n">
        <v>11</v>
      </c>
      <c r="E9919" t="n">
        <v>44</v>
      </c>
      <c r="F9919" s="9" t="n">
        <v>108.92</v>
      </c>
    </row>
    <row r="9920">
      <c r="A9920" t="n">
        <v>567622</v>
      </c>
      <c r="B9920" s="12" t="n">
        <v>40807</v>
      </c>
      <c r="C9920" t="n">
        <v>14527</v>
      </c>
      <c r="D9920" t="n">
        <v>19</v>
      </c>
      <c r="E9920" t="n">
        <v>55</v>
      </c>
      <c r="F9920" s="9" t="n">
        <v>186.26</v>
      </c>
    </row>
    <row r="9921">
      <c r="A9921" t="n">
        <v>567623</v>
      </c>
      <c r="B9921" s="12" t="n">
        <v>40807</v>
      </c>
      <c r="C9921" t="n">
        <v>17415</v>
      </c>
      <c r="D9921" t="n">
        <v>14</v>
      </c>
      <c r="E9921" t="n">
        <v>114</v>
      </c>
      <c r="F9921" s="9" t="n">
        <v>507.84</v>
      </c>
    </row>
    <row r="9922">
      <c r="A9922" t="n">
        <v>567625</v>
      </c>
      <c r="B9922" s="12" t="n">
        <v>40807</v>
      </c>
      <c r="C9922" t="n">
        <v>13627</v>
      </c>
      <c r="D9922" t="n">
        <v>21</v>
      </c>
      <c r="E9922" t="n">
        <v>235</v>
      </c>
      <c r="F9922" s="9" t="n">
        <v>307.18</v>
      </c>
    </row>
    <row r="9923">
      <c r="A9923" t="n">
        <v>567626</v>
      </c>
      <c r="B9923" s="12" t="n">
        <v>40807</v>
      </c>
      <c r="C9923" t="n">
        <v>15311</v>
      </c>
      <c r="D9923" t="n">
        <v>14</v>
      </c>
      <c r="E9923" t="n">
        <v>279</v>
      </c>
      <c r="F9923" s="9" t="n">
        <v>597.45</v>
      </c>
    </row>
    <row r="9924">
      <c r="A9924" t="n">
        <v>567628</v>
      </c>
      <c r="B9924" s="12" t="n">
        <v>40807</v>
      </c>
      <c r="C9924" t="n">
        <v>14060</v>
      </c>
      <c r="D9924" t="n">
        <v>19</v>
      </c>
      <c r="E9924" t="n">
        <v>646</v>
      </c>
      <c r="F9924" s="9" t="n">
        <v>738.58</v>
      </c>
    </row>
    <row r="9925">
      <c r="A9925" t="n">
        <v>567630</v>
      </c>
      <c r="B9925" s="12" t="n">
        <v>40807</v>
      </c>
      <c r="C9925" t="n">
        <v>15737</v>
      </c>
      <c r="D9925" t="n">
        <v>12</v>
      </c>
      <c r="E9925" t="n">
        <v>96</v>
      </c>
      <c r="F9925" s="9" t="n">
        <v>183.58</v>
      </c>
    </row>
    <row r="9926">
      <c r="A9926" t="n">
        <v>567631</v>
      </c>
      <c r="B9926" s="12" t="n">
        <v>40807</v>
      </c>
      <c r="C9926" t="n">
        <v>13350</v>
      </c>
      <c r="D9926" t="n">
        <v>31</v>
      </c>
      <c r="E9926" t="n">
        <v>154</v>
      </c>
      <c r="F9926" s="9" t="n">
        <v>596.5700000000001</v>
      </c>
    </row>
    <row r="9927">
      <c r="A9927" t="n">
        <v>567632</v>
      </c>
      <c r="B9927" s="12" t="n">
        <v>40807</v>
      </c>
      <c r="C9927" t="n">
        <v>13946</v>
      </c>
      <c r="D9927" t="n">
        <v>2</v>
      </c>
      <c r="E9927" t="n">
        <v>180</v>
      </c>
      <c r="F9927" s="9" t="n">
        <v>75.59999999999999</v>
      </c>
    </row>
    <row r="9928">
      <c r="A9928" t="n">
        <v>567633</v>
      </c>
      <c r="B9928" s="12" t="n">
        <v>40807</v>
      </c>
      <c r="C9928" t="n">
        <v>12939</v>
      </c>
      <c r="D9928" t="n">
        <v>2</v>
      </c>
      <c r="E9928" t="n">
        <v>144</v>
      </c>
      <c r="F9928" s="9" t="n">
        <v>346.32</v>
      </c>
    </row>
    <row r="9929">
      <c r="A9929" t="n">
        <v>567634</v>
      </c>
      <c r="B9929" s="12" t="n">
        <v>40807</v>
      </c>
      <c r="C9929" t="n">
        <v>12939</v>
      </c>
      <c r="D9929" t="n">
        <v>4</v>
      </c>
      <c r="E9929" t="n">
        <v>348</v>
      </c>
      <c r="F9929" s="9" t="n">
        <v>699.72</v>
      </c>
    </row>
    <row r="9930">
      <c r="A9930" t="n">
        <v>567635</v>
      </c>
      <c r="B9930" s="12" t="n">
        <v>40807</v>
      </c>
      <c r="C9930" t="n">
        <v>16523</v>
      </c>
      <c r="D9930" t="n">
        <v>28</v>
      </c>
      <c r="E9930" t="n">
        <v>416</v>
      </c>
      <c r="F9930" s="9" t="n">
        <v>686.48</v>
      </c>
    </row>
    <row r="9931">
      <c r="A9931" t="n">
        <v>567636</v>
      </c>
      <c r="B9931" s="12" t="n">
        <v>40807</v>
      </c>
      <c r="C9931" t="n">
        <v>16358</v>
      </c>
      <c r="D9931" t="n">
        <v>22</v>
      </c>
      <c r="E9931" t="n">
        <v>298</v>
      </c>
      <c r="F9931" s="9" t="n">
        <v>672.4</v>
      </c>
    </row>
    <row r="9932">
      <c r="A9932" t="n">
        <v>567637</v>
      </c>
      <c r="B9932" s="12" t="n">
        <v>40807</v>
      </c>
      <c r="C9932" t="n">
        <v>17865</v>
      </c>
      <c r="D9932" t="n">
        <v>17</v>
      </c>
      <c r="E9932" t="n">
        <v>262</v>
      </c>
      <c r="F9932" s="9" t="n">
        <v>498.62</v>
      </c>
    </row>
    <row r="9933">
      <c r="A9933" t="n">
        <v>567638</v>
      </c>
      <c r="B9933" s="12" t="n">
        <v>40807</v>
      </c>
      <c r="C9933" t="n">
        <v>17865</v>
      </c>
      <c r="D9933" t="n">
        <v>2</v>
      </c>
      <c r="E9933" t="n">
        <v>16</v>
      </c>
      <c r="F9933" s="9" t="n">
        <v>73.59999999999999</v>
      </c>
    </row>
    <row r="9934">
      <c r="A9934" t="n">
        <v>567639</v>
      </c>
      <c r="B9934" s="12" t="n">
        <v>40807</v>
      </c>
      <c r="C9934" t="n">
        <v>15290</v>
      </c>
      <c r="D9934" t="n">
        <v>22</v>
      </c>
      <c r="E9934" t="n">
        <v>532</v>
      </c>
      <c r="F9934" s="9" t="n">
        <v>1067.28</v>
      </c>
    </row>
    <row r="9935">
      <c r="A9935" t="n">
        <v>567644</v>
      </c>
      <c r="B9935" s="12" t="n">
        <v>40807</v>
      </c>
      <c r="C9935" t="n">
        <v>16989</v>
      </c>
      <c r="D9935" t="n">
        <v>1</v>
      </c>
      <c r="E9935" t="n">
        <v>23</v>
      </c>
      <c r="F9935" s="9" t="n">
        <v>37.95</v>
      </c>
    </row>
    <row r="9936">
      <c r="A9936" t="n">
        <v>567654</v>
      </c>
      <c r="B9936" s="12" t="n">
        <v>40807</v>
      </c>
      <c r="C9936" t="n">
        <v>16627</v>
      </c>
      <c r="D9936" t="n">
        <v>20</v>
      </c>
      <c r="E9936" t="n">
        <v>162</v>
      </c>
      <c r="F9936" s="9" t="n">
        <v>322.8</v>
      </c>
    </row>
    <row r="9937">
      <c r="A9937" t="n">
        <v>567656</v>
      </c>
      <c r="B9937" s="12" t="n">
        <v>40807</v>
      </c>
      <c r="C9937" t="n">
        <v>14096</v>
      </c>
      <c r="D9937" t="n">
        <v>420</v>
      </c>
      <c r="E9937" t="n">
        <v>1210</v>
      </c>
      <c r="F9937" s="9" t="n">
        <v>4058.1</v>
      </c>
    </row>
    <row r="9938">
      <c r="A9938" t="n">
        <v>567658</v>
      </c>
      <c r="B9938" s="12" t="n">
        <v>40807</v>
      </c>
      <c r="C9938" t="n">
        <v>14428</v>
      </c>
      <c r="D9938" t="n">
        <v>13</v>
      </c>
      <c r="E9938" t="n">
        <v>49</v>
      </c>
      <c r="F9938" s="9" t="n">
        <v>203.5</v>
      </c>
    </row>
    <row r="9939">
      <c r="A9939" t="n">
        <v>567659</v>
      </c>
      <c r="B9939" s="12" t="n">
        <v>40807</v>
      </c>
      <c r="C9939" t="n">
        <v>17475</v>
      </c>
      <c r="D9939" t="n">
        <v>14</v>
      </c>
      <c r="E9939" t="n">
        <v>178</v>
      </c>
      <c r="F9939" s="9" t="n">
        <v>194.37</v>
      </c>
    </row>
    <row r="9940">
      <c r="A9940" t="n">
        <v>567660</v>
      </c>
      <c r="B9940" s="12" t="n">
        <v>40807</v>
      </c>
      <c r="C9940" t="n">
        <v>17731</v>
      </c>
      <c r="D9940" t="n">
        <v>18</v>
      </c>
      <c r="E9940" t="n">
        <v>143</v>
      </c>
      <c r="F9940" s="9" t="n">
        <v>276.37</v>
      </c>
    </row>
    <row r="9941">
      <c r="A9941" t="n">
        <v>567661</v>
      </c>
      <c r="B9941" s="12" t="n">
        <v>40807</v>
      </c>
      <c r="C9941" t="n">
        <v>13959</v>
      </c>
      <c r="D9941" t="n">
        <v>56</v>
      </c>
      <c r="E9941" t="n">
        <v>157</v>
      </c>
      <c r="F9941" s="9" t="n">
        <v>256.6</v>
      </c>
    </row>
    <row r="9942">
      <c r="A9942" t="n">
        <v>567662</v>
      </c>
      <c r="B9942" s="12" t="n">
        <v>40807</v>
      </c>
      <c r="C9942" t="n">
        <v>17758</v>
      </c>
      <c r="D9942" t="n">
        <v>75</v>
      </c>
      <c r="E9942" t="n">
        <v>339</v>
      </c>
      <c r="F9942" s="9" t="n">
        <v>659.23</v>
      </c>
    </row>
    <row r="9943">
      <c r="A9943" t="n">
        <v>567663</v>
      </c>
      <c r="B9943" s="12" t="n">
        <v>40807</v>
      </c>
      <c r="C9943" t="n">
        <v>14951</v>
      </c>
      <c r="D9943" t="n">
        <v>20</v>
      </c>
      <c r="E9943" t="n">
        <v>311</v>
      </c>
      <c r="F9943" s="9" t="n">
        <v>311.69</v>
      </c>
    </row>
    <row r="9944">
      <c r="A9944" t="n">
        <v>567664</v>
      </c>
      <c r="B9944" s="12" t="n">
        <v>40807</v>
      </c>
      <c r="C9944" t="n">
        <v>14780</v>
      </c>
      <c r="D9944" t="n">
        <v>19</v>
      </c>
      <c r="E9944" t="n">
        <v>210</v>
      </c>
      <c r="F9944" s="9" t="n">
        <v>332.8</v>
      </c>
    </row>
    <row r="9945">
      <c r="A9945" t="n">
        <v>567669</v>
      </c>
      <c r="B9945" s="12" t="n">
        <v>40807</v>
      </c>
      <c r="C9945" t="n">
        <v>14887</v>
      </c>
      <c r="D9945" t="n">
        <v>6</v>
      </c>
      <c r="E9945" t="n">
        <v>1100</v>
      </c>
      <c r="F9945" s="9" t="n">
        <v>1862</v>
      </c>
    </row>
    <row r="9946">
      <c r="A9946" t="n">
        <v>567672</v>
      </c>
      <c r="B9946" s="12" t="n">
        <v>40807</v>
      </c>
      <c r="C9946" t="n">
        <v>16085</v>
      </c>
      <c r="D9946" t="n">
        <v>48</v>
      </c>
      <c r="E9946" t="n">
        <v>150</v>
      </c>
      <c r="F9946" s="9" t="n">
        <v>294.61</v>
      </c>
    </row>
    <row r="9947">
      <c r="A9947" t="n">
        <v>567675</v>
      </c>
      <c r="B9947" s="12" t="n">
        <v>40807</v>
      </c>
      <c r="C9947" t="n">
        <v>15351</v>
      </c>
      <c r="D9947" t="n">
        <v>45</v>
      </c>
      <c r="E9947" t="n">
        <v>213</v>
      </c>
      <c r="F9947" s="9" t="n">
        <v>601.5700000000001</v>
      </c>
    </row>
    <row r="9948">
      <c r="A9948" t="n">
        <v>567676</v>
      </c>
      <c r="B9948" s="12" t="n">
        <v>40807</v>
      </c>
      <c r="C9948" t="n">
        <v>15114</v>
      </c>
      <c r="D9948" t="n">
        <v>15</v>
      </c>
      <c r="E9948" t="n">
        <v>249</v>
      </c>
      <c r="F9948" s="9" t="n">
        <v>197.29</v>
      </c>
    </row>
    <row r="9949">
      <c r="A9949" t="n">
        <v>567678</v>
      </c>
      <c r="B9949" s="12" t="n">
        <v>40807</v>
      </c>
      <c r="C9949" t="n">
        <v>15399</v>
      </c>
      <c r="D9949" t="n">
        <v>15</v>
      </c>
      <c r="E9949" t="n">
        <v>139</v>
      </c>
      <c r="F9949" s="9" t="n">
        <v>305.17</v>
      </c>
    </row>
    <row r="9950">
      <c r="A9950" t="n">
        <v>567679</v>
      </c>
      <c r="B9950" s="12" t="n">
        <v>40807</v>
      </c>
      <c r="C9950" t="n">
        <v>14606</v>
      </c>
      <c r="D9950" t="n">
        <v>18</v>
      </c>
      <c r="E9950" t="n">
        <v>42</v>
      </c>
      <c r="F9950" s="9" t="n">
        <v>106.39</v>
      </c>
    </row>
    <row r="9951">
      <c r="A9951" t="n">
        <v>567683</v>
      </c>
      <c r="B9951" s="12" t="n">
        <v>40807</v>
      </c>
      <c r="C9951" t="n">
        <v>13704</v>
      </c>
      <c r="D9951" t="n">
        <v>16</v>
      </c>
      <c r="E9951" t="n">
        <v>150</v>
      </c>
      <c r="F9951" s="9" t="n">
        <v>269.16</v>
      </c>
    </row>
    <row r="9952">
      <c r="A9952" t="n">
        <v>567687</v>
      </c>
      <c r="B9952" s="12" t="n">
        <v>40807</v>
      </c>
      <c r="C9952" t="n">
        <v>17888</v>
      </c>
      <c r="D9952" t="n">
        <v>6</v>
      </c>
      <c r="E9952" t="n">
        <v>20</v>
      </c>
      <c r="F9952" s="9" t="n">
        <v>58.6</v>
      </c>
    </row>
    <row r="9953">
      <c r="A9953" t="n">
        <v>567692</v>
      </c>
      <c r="B9953" s="12" t="n">
        <v>40807</v>
      </c>
      <c r="C9953" t="n">
        <v>17997</v>
      </c>
      <c r="D9953" t="n">
        <v>15</v>
      </c>
      <c r="E9953" t="n">
        <v>173</v>
      </c>
      <c r="F9953" s="9" t="n">
        <v>117.12</v>
      </c>
    </row>
    <row r="9954">
      <c r="A9954" t="n">
        <v>567697</v>
      </c>
      <c r="B9954" s="12" t="n">
        <v>40808</v>
      </c>
      <c r="C9954" t="n">
        <v>16558</v>
      </c>
      <c r="D9954" t="n">
        <v>26</v>
      </c>
      <c r="E9954" t="n">
        <v>307</v>
      </c>
      <c r="F9954" s="9" t="n">
        <v>416.14</v>
      </c>
    </row>
    <row r="9955">
      <c r="A9955" t="n">
        <v>567698</v>
      </c>
      <c r="B9955" s="12" t="n">
        <v>40808</v>
      </c>
      <c r="C9955" t="n">
        <v>13529</v>
      </c>
      <c r="D9955" t="n">
        <v>8</v>
      </c>
      <c r="E9955" t="n">
        <v>44</v>
      </c>
      <c r="F9955" s="9" t="n">
        <v>126.66</v>
      </c>
    </row>
    <row r="9956">
      <c r="A9956" t="n">
        <v>567699</v>
      </c>
      <c r="B9956" s="12" t="n">
        <v>40808</v>
      </c>
      <c r="C9956" t="n">
        <v>17466</v>
      </c>
      <c r="D9956" t="n">
        <v>23</v>
      </c>
      <c r="E9956" t="n">
        <v>133</v>
      </c>
      <c r="F9956" s="9" t="n">
        <v>460.41</v>
      </c>
    </row>
    <row r="9957">
      <c r="A9957" t="n">
        <v>567700</v>
      </c>
      <c r="B9957" s="12" t="n">
        <v>40808</v>
      </c>
      <c r="C9957" t="n">
        <v>16379</v>
      </c>
      <c r="D9957" t="n">
        <v>27</v>
      </c>
      <c r="E9957" t="n">
        <v>330</v>
      </c>
      <c r="F9957" s="9" t="n">
        <v>478.88</v>
      </c>
    </row>
    <row r="9958">
      <c r="A9958" t="n">
        <v>567701</v>
      </c>
      <c r="B9958" s="12" t="n">
        <v>40808</v>
      </c>
      <c r="C9958" t="n">
        <v>17172</v>
      </c>
      <c r="D9958" t="n">
        <v>15</v>
      </c>
      <c r="E9958" t="n">
        <v>480</v>
      </c>
      <c r="F9958" s="9" t="n">
        <v>317.76</v>
      </c>
    </row>
    <row r="9959">
      <c r="A9959" t="n">
        <v>567702</v>
      </c>
      <c r="B9959" s="12" t="n">
        <v>40808</v>
      </c>
      <c r="C9959" t="n">
        <v>15810</v>
      </c>
      <c r="D9959" t="n">
        <v>2</v>
      </c>
      <c r="E9959" t="n">
        <v>5</v>
      </c>
      <c r="F9959" s="9" t="n">
        <v>30.79</v>
      </c>
    </row>
    <row r="9960">
      <c r="A9960" t="n">
        <v>567707</v>
      </c>
      <c r="B9960" s="12" t="n">
        <v>40808</v>
      </c>
      <c r="C9960" t="n">
        <v>14676</v>
      </c>
      <c r="D9960" t="n">
        <v>9</v>
      </c>
      <c r="E9960" t="n">
        <v>268</v>
      </c>
      <c r="F9960" s="9" t="n">
        <v>480.04</v>
      </c>
    </row>
    <row r="9961">
      <c r="A9961" t="n">
        <v>567709</v>
      </c>
      <c r="B9961" s="12" t="n">
        <v>40808</v>
      </c>
      <c r="C9961" t="n">
        <v>15239</v>
      </c>
      <c r="D9961" t="n">
        <v>30</v>
      </c>
      <c r="E9961" t="n">
        <v>373</v>
      </c>
      <c r="F9961" s="9" t="n">
        <v>461.79</v>
      </c>
    </row>
    <row r="9962">
      <c r="A9962" t="n">
        <v>567710</v>
      </c>
      <c r="B9962" s="12" t="n">
        <v>40808</v>
      </c>
      <c r="C9962" t="n">
        <v>16213</v>
      </c>
      <c r="D9962" t="n">
        <v>6</v>
      </c>
      <c r="E9962" t="n">
        <v>48</v>
      </c>
      <c r="F9962" s="9" t="n">
        <v>159</v>
      </c>
    </row>
    <row r="9963">
      <c r="A9963" t="n">
        <v>567711</v>
      </c>
      <c r="B9963" s="12" t="n">
        <v>40808</v>
      </c>
      <c r="C9963" t="n">
        <v>15603</v>
      </c>
      <c r="D9963" t="n">
        <v>2</v>
      </c>
      <c r="E9963" t="n">
        <v>96</v>
      </c>
      <c r="F9963" s="9" t="n">
        <v>48.48</v>
      </c>
    </row>
    <row r="9964">
      <c r="A9964" t="n">
        <v>567718</v>
      </c>
      <c r="B9964" s="12" t="n">
        <v>40808</v>
      </c>
      <c r="C9964" t="n">
        <v>17730</v>
      </c>
      <c r="D9964" t="n">
        <v>22</v>
      </c>
      <c r="E9964" t="n">
        <v>364</v>
      </c>
      <c r="F9964" s="9" t="n">
        <v>491.56</v>
      </c>
    </row>
    <row r="9965">
      <c r="A9965" t="n">
        <v>567742</v>
      </c>
      <c r="B9965" s="12" t="n">
        <v>40808</v>
      </c>
      <c r="C9965" t="n">
        <v>14261</v>
      </c>
      <c r="D9965" t="n">
        <v>45</v>
      </c>
      <c r="E9965" t="n">
        <v>387</v>
      </c>
      <c r="F9965" s="9" t="n">
        <v>943.75</v>
      </c>
    </row>
    <row r="9966">
      <c r="A9966" t="n">
        <v>567747</v>
      </c>
      <c r="B9966" s="12" t="n">
        <v>40808</v>
      </c>
      <c r="C9966" t="n">
        <v>18102</v>
      </c>
      <c r="D9966" t="n">
        <v>1</v>
      </c>
      <c r="E9966" t="n">
        <v>48</v>
      </c>
      <c r="F9966" s="9" t="n">
        <v>389.76</v>
      </c>
    </row>
    <row r="9967">
      <c r="A9967" t="n">
        <v>567768</v>
      </c>
      <c r="B9967" s="12" t="n">
        <v>40808</v>
      </c>
      <c r="C9967" t="n">
        <v>15950</v>
      </c>
      <c r="D9967" t="n">
        <v>8</v>
      </c>
      <c r="E9967" t="n">
        <v>113</v>
      </c>
      <c r="F9967" s="9" t="n">
        <v>235.04</v>
      </c>
    </row>
    <row r="9968">
      <c r="A9968" t="n">
        <v>567785</v>
      </c>
      <c r="B9968" s="12" t="n">
        <v>40808</v>
      </c>
      <c r="C9968" t="n">
        <v>18102</v>
      </c>
      <c r="D9968" t="n">
        <v>6</v>
      </c>
      <c r="E9968" t="n">
        <v>600</v>
      </c>
      <c r="F9968" s="9" t="n">
        <v>1074</v>
      </c>
    </row>
    <row r="9969">
      <c r="A9969" t="n">
        <v>567792</v>
      </c>
      <c r="B9969" s="12" t="n">
        <v>40808</v>
      </c>
      <c r="C9969" t="n">
        <v>17581</v>
      </c>
      <c r="D9969" t="n">
        <v>32</v>
      </c>
      <c r="E9969" t="n">
        <v>432</v>
      </c>
      <c r="F9969" s="9" t="n">
        <v>1015.2</v>
      </c>
    </row>
    <row r="9970">
      <c r="A9970" t="n">
        <v>567794</v>
      </c>
      <c r="B9970" s="12" t="n">
        <v>40808</v>
      </c>
      <c r="C9970" t="n">
        <v>17581</v>
      </c>
      <c r="D9970" t="n">
        <v>26</v>
      </c>
      <c r="E9970" t="n">
        <v>474</v>
      </c>
      <c r="F9970" s="9" t="n">
        <v>820.78</v>
      </c>
    </row>
    <row r="9971">
      <c r="A9971" t="n">
        <v>567796</v>
      </c>
      <c r="B9971" s="12" t="n">
        <v>40808</v>
      </c>
      <c r="C9971" t="n">
        <v>16395</v>
      </c>
      <c r="D9971" t="n">
        <v>45</v>
      </c>
      <c r="E9971" t="n">
        <v>303</v>
      </c>
      <c r="F9971" s="9" t="n">
        <v>304.96</v>
      </c>
    </row>
    <row r="9972">
      <c r="A9972" t="n">
        <v>567797</v>
      </c>
      <c r="B9972" s="12" t="n">
        <v>40808</v>
      </c>
      <c r="C9972" t="n">
        <v>16735</v>
      </c>
      <c r="D9972" t="n">
        <v>17</v>
      </c>
      <c r="E9972" t="n">
        <v>206</v>
      </c>
      <c r="F9972" s="9" t="n">
        <v>306.26</v>
      </c>
    </row>
    <row r="9973">
      <c r="A9973" t="n">
        <v>567798</v>
      </c>
      <c r="B9973" s="12" t="n">
        <v>40808</v>
      </c>
      <c r="C9973" t="n">
        <v>13089</v>
      </c>
      <c r="D9973" t="n">
        <v>28</v>
      </c>
      <c r="E9973" t="n">
        <v>331</v>
      </c>
      <c r="F9973" s="9" t="n">
        <v>886.63</v>
      </c>
    </row>
    <row r="9974">
      <c r="A9974" t="n">
        <v>567799</v>
      </c>
      <c r="B9974" s="12" t="n">
        <v>40808</v>
      </c>
      <c r="C9974" t="n">
        <v>13089</v>
      </c>
      <c r="D9974" t="n">
        <v>3</v>
      </c>
      <c r="E9974" t="n">
        <v>36</v>
      </c>
      <c r="F9974" s="9" t="n">
        <v>80.76000000000001</v>
      </c>
    </row>
    <row r="9975">
      <c r="A9975" t="n">
        <v>567800</v>
      </c>
      <c r="B9975" s="12" t="n">
        <v>40808</v>
      </c>
      <c r="C9975" t="n">
        <v>13089</v>
      </c>
      <c r="D9975" t="n">
        <v>1</v>
      </c>
      <c r="E9975" t="n">
        <v>4</v>
      </c>
      <c r="F9975" s="9" t="n">
        <v>51</v>
      </c>
    </row>
    <row r="9976">
      <c r="A9976" t="n">
        <v>567801</v>
      </c>
      <c r="B9976" s="12" t="n">
        <v>40808</v>
      </c>
      <c r="C9976" t="n">
        <v>13089</v>
      </c>
      <c r="D9976" t="n">
        <v>13</v>
      </c>
      <c r="E9976" t="n">
        <v>272</v>
      </c>
      <c r="F9976" s="9" t="n">
        <v>310.24</v>
      </c>
    </row>
    <row r="9977">
      <c r="A9977" t="n">
        <v>567802</v>
      </c>
      <c r="B9977" s="12" t="n">
        <v>40808</v>
      </c>
      <c r="C9977" t="n">
        <v>14299</v>
      </c>
      <c r="D9977" t="n">
        <v>23</v>
      </c>
      <c r="E9977" t="n">
        <v>260</v>
      </c>
      <c r="F9977" s="9" t="n">
        <v>406.35</v>
      </c>
    </row>
    <row r="9978">
      <c r="A9978" t="n">
        <v>567803</v>
      </c>
      <c r="B9978" s="12" t="n">
        <v>40808</v>
      </c>
      <c r="C9978" t="n">
        <v>18102</v>
      </c>
      <c r="D9978" t="n">
        <v>6</v>
      </c>
      <c r="E9978" t="n">
        <v>768</v>
      </c>
      <c r="F9978" s="9" t="n">
        <v>3877.56</v>
      </c>
    </row>
    <row r="9979">
      <c r="A9979" t="n">
        <v>567804</v>
      </c>
      <c r="B9979" s="12" t="n">
        <v>40808</v>
      </c>
      <c r="C9979" t="n">
        <v>17920</v>
      </c>
      <c r="D9979" t="n">
        <v>41</v>
      </c>
      <c r="E9979" t="n">
        <v>120</v>
      </c>
      <c r="F9979" s="9" t="n">
        <v>227</v>
      </c>
    </row>
    <row r="9980">
      <c r="A9980" t="n">
        <v>567805</v>
      </c>
      <c r="B9980" s="12" t="n">
        <v>40808</v>
      </c>
      <c r="C9980" t="n">
        <v>12854</v>
      </c>
      <c r="D9980" t="n">
        <v>33</v>
      </c>
      <c r="E9980" t="n">
        <v>204</v>
      </c>
      <c r="F9980" s="9" t="n">
        <v>505.88</v>
      </c>
    </row>
    <row r="9981">
      <c r="A9981" t="n">
        <v>567806</v>
      </c>
      <c r="B9981" s="12" t="n">
        <v>40808</v>
      </c>
      <c r="C9981" t="n">
        <v>18102</v>
      </c>
      <c r="D9981" t="n">
        <v>6</v>
      </c>
      <c r="E9981" t="n">
        <v>88</v>
      </c>
      <c r="F9981" s="9" t="n">
        <v>452.84</v>
      </c>
    </row>
    <row r="9982">
      <c r="A9982" t="n">
        <v>567807</v>
      </c>
      <c r="B9982" s="12" t="n">
        <v>40808</v>
      </c>
      <c r="C9982" t="n">
        <v>17027</v>
      </c>
      <c r="D9982" t="n">
        <v>22</v>
      </c>
      <c r="E9982" t="n">
        <v>128</v>
      </c>
      <c r="F9982" s="9" t="n">
        <v>219.93</v>
      </c>
    </row>
    <row r="9983">
      <c r="A9983" t="n">
        <v>567808</v>
      </c>
      <c r="B9983" s="12" t="n">
        <v>40808</v>
      </c>
      <c r="C9983" t="n">
        <v>17027</v>
      </c>
      <c r="D9983" t="n">
        <v>2</v>
      </c>
      <c r="E9983" t="n">
        <v>4</v>
      </c>
      <c r="F9983" s="9" t="n">
        <v>12.4</v>
      </c>
    </row>
    <row r="9984">
      <c r="A9984" t="n">
        <v>567809</v>
      </c>
      <c r="B9984" s="12" t="n">
        <v>40808</v>
      </c>
      <c r="C9984" t="n">
        <v>13804</v>
      </c>
      <c r="D9984" t="n">
        <v>34</v>
      </c>
      <c r="E9984" t="n">
        <v>356</v>
      </c>
      <c r="F9984" s="9" t="n">
        <v>709.5700000000001</v>
      </c>
    </row>
    <row r="9985">
      <c r="A9985" t="n">
        <v>567816</v>
      </c>
      <c r="B9985" s="12" t="n">
        <v>40808</v>
      </c>
      <c r="C9985" t="n">
        <v>17243</v>
      </c>
      <c r="D9985" t="n">
        <v>21</v>
      </c>
      <c r="E9985" t="n">
        <v>84</v>
      </c>
      <c r="F9985" s="9" t="n">
        <v>248.7</v>
      </c>
    </row>
    <row r="9986">
      <c r="A9986" t="n">
        <v>567817</v>
      </c>
      <c r="B9986" s="12" t="n">
        <v>40808</v>
      </c>
      <c r="C9986" t="n">
        <v>15005</v>
      </c>
      <c r="D9986" t="n">
        <v>23</v>
      </c>
      <c r="E9986" t="n">
        <v>75</v>
      </c>
      <c r="F9986" s="9" t="n">
        <v>165.14</v>
      </c>
    </row>
    <row r="9987">
      <c r="A9987" t="n">
        <v>567818</v>
      </c>
      <c r="B9987" s="12" t="n">
        <v>40808</v>
      </c>
      <c r="C9987" t="n">
        <v>14395</v>
      </c>
      <c r="D9987" t="n">
        <v>74</v>
      </c>
      <c r="E9987" t="n">
        <v>315</v>
      </c>
      <c r="F9987" s="9" t="n">
        <v>658.0599999999999</v>
      </c>
    </row>
    <row r="9988">
      <c r="A9988" t="n">
        <v>567819</v>
      </c>
      <c r="B9988" s="12" t="n">
        <v>40808</v>
      </c>
      <c r="C9988" t="n">
        <v>14004</v>
      </c>
      <c r="D9988" t="n">
        <v>22</v>
      </c>
      <c r="E9988" t="n">
        <v>497</v>
      </c>
      <c r="F9988" s="9" t="n">
        <v>566.23</v>
      </c>
    </row>
    <row r="9989">
      <c r="A9989" t="n">
        <v>567821</v>
      </c>
      <c r="B9989" s="12" t="n">
        <v>40808</v>
      </c>
      <c r="C9989" t="n">
        <v>14659</v>
      </c>
      <c r="D9989" t="n">
        <v>45</v>
      </c>
      <c r="E9989" t="n">
        <v>207</v>
      </c>
      <c r="F9989" s="9" t="n">
        <v>426.43</v>
      </c>
    </row>
    <row r="9990">
      <c r="A9990" t="n">
        <v>567822</v>
      </c>
      <c r="B9990" s="12" t="n">
        <v>40808</v>
      </c>
      <c r="C9990" t="n">
        <v>17644</v>
      </c>
      <c r="D9990" t="n">
        <v>24</v>
      </c>
      <c r="E9990" t="n">
        <v>454</v>
      </c>
      <c r="F9990" s="9" t="n">
        <v>507.04</v>
      </c>
    </row>
    <row r="9991">
      <c r="A9991" t="n">
        <v>567823</v>
      </c>
      <c r="B9991" s="12" t="n">
        <v>40808</v>
      </c>
      <c r="C9991" t="n">
        <v>12910</v>
      </c>
      <c r="D9991" t="n">
        <v>21</v>
      </c>
      <c r="E9991" t="n">
        <v>456</v>
      </c>
      <c r="F9991" s="9" t="n">
        <v>563.28</v>
      </c>
    </row>
    <row r="9992">
      <c r="A9992" t="n">
        <v>567826</v>
      </c>
      <c r="B9992" s="12" t="n">
        <v>40808</v>
      </c>
      <c r="C9992" t="n">
        <v>12877</v>
      </c>
      <c r="D9992" t="n">
        <v>13</v>
      </c>
      <c r="E9992" t="n">
        <v>117</v>
      </c>
      <c r="F9992" s="9" t="n">
        <v>101.14</v>
      </c>
    </row>
    <row r="9993">
      <c r="A9993" t="n">
        <v>567846</v>
      </c>
      <c r="B9993" s="12" t="n">
        <v>40808</v>
      </c>
      <c r="C9993" t="n">
        <v>13486</v>
      </c>
      <c r="D9993" t="n">
        <v>17</v>
      </c>
      <c r="E9993" t="n">
        <v>140</v>
      </c>
      <c r="F9993" s="9" t="n">
        <v>302.8</v>
      </c>
    </row>
    <row r="9994">
      <c r="A9994" t="n">
        <v>567849</v>
      </c>
      <c r="B9994" s="12" t="n">
        <v>40808</v>
      </c>
      <c r="C9994" t="n">
        <v>15571</v>
      </c>
      <c r="D9994" t="n">
        <v>16</v>
      </c>
      <c r="E9994" t="n">
        <v>77</v>
      </c>
      <c r="F9994" s="9" t="n">
        <v>202.35</v>
      </c>
    </row>
    <row r="9995">
      <c r="A9995" t="n">
        <v>567850</v>
      </c>
      <c r="B9995" s="12" t="n">
        <v>40808</v>
      </c>
      <c r="C9995" t="n">
        <v>15067</v>
      </c>
      <c r="D9995" t="n">
        <v>34</v>
      </c>
      <c r="E9995" t="n">
        <v>347</v>
      </c>
      <c r="F9995" s="9" t="n">
        <v>538.6900000000001</v>
      </c>
    </row>
    <row r="9996">
      <c r="A9996" t="n">
        <v>567851</v>
      </c>
      <c r="B9996" s="12" t="n">
        <v>40808</v>
      </c>
      <c r="C9996" t="n">
        <v>15067</v>
      </c>
      <c r="D9996" t="n">
        <v>13</v>
      </c>
      <c r="E9996" t="n">
        <v>272</v>
      </c>
      <c r="F9996" s="9" t="n">
        <v>358.02</v>
      </c>
    </row>
    <row r="9997">
      <c r="A9997" t="n">
        <v>567852</v>
      </c>
      <c r="B9997" s="12" t="n">
        <v>40808</v>
      </c>
      <c r="C9997" t="n">
        <v>18102</v>
      </c>
      <c r="D9997" t="n">
        <v>13</v>
      </c>
      <c r="E9997" t="n">
        <v>784</v>
      </c>
      <c r="F9997" s="9" t="n">
        <v>4117.4</v>
      </c>
    </row>
    <row r="9998">
      <c r="A9998" t="n">
        <v>567853</v>
      </c>
      <c r="B9998" s="12" t="n">
        <v>40808</v>
      </c>
      <c r="C9998" t="n">
        <v>15484</v>
      </c>
      <c r="D9998" t="n">
        <v>110</v>
      </c>
      <c r="E9998" t="n">
        <v>1476</v>
      </c>
      <c r="F9998" s="9" t="n">
        <v>1632.62</v>
      </c>
    </row>
    <row r="9999">
      <c r="A9999" t="n">
        <v>567854</v>
      </c>
      <c r="B9999" s="12" t="n">
        <v>40808</v>
      </c>
      <c r="C9999" t="n">
        <v>14038</v>
      </c>
      <c r="D9999" t="n">
        <v>27</v>
      </c>
      <c r="E9999" t="n">
        <v>264</v>
      </c>
      <c r="F9999" s="9" t="n">
        <v>473.96</v>
      </c>
    </row>
    <row r="10000">
      <c r="A10000" t="n">
        <v>567855</v>
      </c>
      <c r="B10000" s="12" t="n">
        <v>40808</v>
      </c>
      <c r="C10000" t="n">
        <v>13220</v>
      </c>
      <c r="D10000" t="n">
        <v>4</v>
      </c>
      <c r="E10000" t="n">
        <v>64</v>
      </c>
      <c r="F10000" s="9" t="n">
        <v>92.8</v>
      </c>
    </row>
    <row r="10001">
      <c r="A10001" t="n">
        <v>567856</v>
      </c>
      <c r="B10001" s="12" t="n">
        <v>40808</v>
      </c>
      <c r="C10001" t="n">
        <v>14077</v>
      </c>
      <c r="D10001" t="n">
        <v>6</v>
      </c>
      <c r="E10001" t="n">
        <v>48</v>
      </c>
      <c r="F10001" s="9" t="n">
        <v>56.3</v>
      </c>
    </row>
    <row r="10002">
      <c r="A10002" t="n">
        <v>567858</v>
      </c>
      <c r="B10002" s="12" t="n">
        <v>40808</v>
      </c>
      <c r="C10002" t="n">
        <v>16813</v>
      </c>
      <c r="D10002" t="n">
        <v>26</v>
      </c>
      <c r="E10002" t="n">
        <v>70</v>
      </c>
      <c r="F10002" s="9" t="n">
        <v>112.25</v>
      </c>
    </row>
    <row r="10003">
      <c r="A10003" t="n">
        <v>567859</v>
      </c>
      <c r="B10003" s="12" t="n">
        <v>40808</v>
      </c>
      <c r="C10003" t="n">
        <v>12936</v>
      </c>
      <c r="D10003" t="n">
        <v>33</v>
      </c>
      <c r="E10003" t="n">
        <v>434</v>
      </c>
      <c r="F10003" s="9" t="n">
        <v>798.46</v>
      </c>
    </row>
    <row r="10004">
      <c r="A10004" t="n">
        <v>567860</v>
      </c>
      <c r="B10004" s="12" t="n">
        <v>40808</v>
      </c>
      <c r="C10004" t="n">
        <v>18102</v>
      </c>
      <c r="D10004" t="n">
        <v>8</v>
      </c>
      <c r="E10004" t="n">
        <v>60</v>
      </c>
      <c r="F10004" s="9" t="n">
        <v>295.96</v>
      </c>
    </row>
    <row r="10005">
      <c r="A10005" t="n">
        <v>567864</v>
      </c>
      <c r="B10005" s="12" t="n">
        <v>40808</v>
      </c>
      <c r="C10005" t="n">
        <v>16236</v>
      </c>
      <c r="D10005" t="n">
        <v>20</v>
      </c>
      <c r="E10005" t="n">
        <v>184</v>
      </c>
      <c r="F10005" s="9" t="n">
        <v>432.2</v>
      </c>
    </row>
    <row r="10006">
      <c r="A10006" t="n">
        <v>567865</v>
      </c>
      <c r="B10006" s="12" t="n">
        <v>40808</v>
      </c>
      <c r="C10006" t="n">
        <v>17311</v>
      </c>
      <c r="D10006" t="n">
        <v>31</v>
      </c>
      <c r="E10006" t="n">
        <v>595</v>
      </c>
      <c r="F10006" s="9" t="n">
        <v>828.39</v>
      </c>
    </row>
    <row r="10007">
      <c r="A10007" t="n">
        <v>567866</v>
      </c>
      <c r="B10007" s="12" t="n">
        <v>40808</v>
      </c>
      <c r="C10007" t="n">
        <v>16669</v>
      </c>
      <c r="D10007" t="n">
        <v>75</v>
      </c>
      <c r="E10007" t="n">
        <v>475</v>
      </c>
      <c r="F10007" s="9" t="n">
        <v>720.9400000000001</v>
      </c>
    </row>
    <row r="10008">
      <c r="A10008" t="n">
        <v>567868</v>
      </c>
      <c r="B10008" s="12" t="n">
        <v>40808</v>
      </c>
      <c r="C10008" t="n">
        <v>17603</v>
      </c>
      <c r="D10008" t="n">
        <v>11</v>
      </c>
      <c r="E10008" t="n">
        <v>74</v>
      </c>
      <c r="F10008" s="9" t="n">
        <v>394.72</v>
      </c>
    </row>
    <row r="10009">
      <c r="A10009" t="n">
        <v>567873</v>
      </c>
      <c r="B10009" s="12" t="n">
        <v>40808</v>
      </c>
      <c r="C10009" t="n">
        <v>13055</v>
      </c>
      <c r="D10009" t="n">
        <v>50</v>
      </c>
      <c r="E10009" t="n">
        <v>606</v>
      </c>
      <c r="F10009" s="9" t="n">
        <v>795.75</v>
      </c>
    </row>
    <row r="10010">
      <c r="A10010" t="n">
        <v>567874</v>
      </c>
      <c r="B10010" s="12" t="n">
        <v>40808</v>
      </c>
      <c r="C10010" t="n">
        <v>13055</v>
      </c>
      <c r="D10010" t="n">
        <v>4</v>
      </c>
      <c r="E10010" t="n">
        <v>36</v>
      </c>
      <c r="F10010" s="9" t="n">
        <v>73.8</v>
      </c>
    </row>
    <row r="10011">
      <c r="A10011" t="n">
        <v>567875</v>
      </c>
      <c r="B10011" s="12" t="n">
        <v>40808</v>
      </c>
      <c r="C10011" t="n">
        <v>16348</v>
      </c>
      <c r="D10011" t="n">
        <v>32</v>
      </c>
      <c r="E10011" t="n">
        <v>171</v>
      </c>
      <c r="F10011" s="9" t="n">
        <v>275.4</v>
      </c>
    </row>
    <row r="10012">
      <c r="A10012" t="n">
        <v>567878</v>
      </c>
      <c r="B10012" s="12" t="n">
        <v>40808</v>
      </c>
      <c r="C10012" t="n">
        <v>16910</v>
      </c>
      <c r="D10012" t="n">
        <v>87</v>
      </c>
      <c r="E10012" t="n">
        <v>179</v>
      </c>
      <c r="F10012" s="9" t="n">
        <v>290.52</v>
      </c>
    </row>
    <row r="10013">
      <c r="A10013" t="n">
        <v>567879</v>
      </c>
      <c r="B10013" s="12" t="n">
        <v>40808</v>
      </c>
      <c r="C10013" t="n">
        <v>16161</v>
      </c>
      <c r="D10013" t="n">
        <v>29</v>
      </c>
      <c r="E10013" t="n">
        <v>296</v>
      </c>
      <c r="F10013" s="9" t="n">
        <v>534.28</v>
      </c>
    </row>
    <row r="10014">
      <c r="A10014" t="n">
        <v>567880</v>
      </c>
      <c r="B10014" s="12" t="n">
        <v>40808</v>
      </c>
      <c r="C10014" t="n">
        <v>15398</v>
      </c>
      <c r="D10014" t="n">
        <v>35</v>
      </c>
      <c r="E10014" t="n">
        <v>375</v>
      </c>
      <c r="F10014" s="9" t="n">
        <v>634.85</v>
      </c>
    </row>
    <row r="10015">
      <c r="A10015" t="n">
        <v>567881</v>
      </c>
      <c r="B10015" s="12" t="n">
        <v>40808</v>
      </c>
      <c r="C10015" t="n">
        <v>15640</v>
      </c>
      <c r="D10015" t="n">
        <v>28</v>
      </c>
      <c r="E10015" t="n">
        <v>278</v>
      </c>
      <c r="F10015" s="9" t="n">
        <v>524.26</v>
      </c>
    </row>
    <row r="10016">
      <c r="A10016" t="n">
        <v>567882</v>
      </c>
      <c r="B10016" s="12" t="n">
        <v>40808</v>
      </c>
      <c r="C10016" t="n">
        <v>12906</v>
      </c>
      <c r="D10016" t="n">
        <v>28</v>
      </c>
      <c r="E10016" t="n">
        <v>956</v>
      </c>
      <c r="F10016" s="9" t="n">
        <v>1546.86</v>
      </c>
    </row>
    <row r="10017">
      <c r="A10017" t="n">
        <v>567883</v>
      </c>
      <c r="B10017" s="12" t="n">
        <v>40808</v>
      </c>
      <c r="C10017" t="n">
        <v>12906</v>
      </c>
      <c r="D10017" t="n">
        <v>19</v>
      </c>
      <c r="E10017" t="n">
        <v>207</v>
      </c>
      <c r="F10017" s="9" t="n">
        <v>389.73</v>
      </c>
    </row>
    <row r="10018">
      <c r="A10018" t="n">
        <v>567886</v>
      </c>
      <c r="B10018" s="12" t="n">
        <v>40808</v>
      </c>
      <c r="C10018" t="n">
        <v>12930</v>
      </c>
      <c r="D10018" t="n">
        <v>11</v>
      </c>
      <c r="E10018" t="n">
        <v>144</v>
      </c>
      <c r="F10018" s="9" t="n">
        <v>194.24</v>
      </c>
    </row>
    <row r="10019">
      <c r="A10019" t="n">
        <v>567887</v>
      </c>
      <c r="B10019" s="12" t="n">
        <v>40808</v>
      </c>
      <c r="C10019" t="n">
        <v>15237</v>
      </c>
      <c r="D10019" t="n">
        <v>16</v>
      </c>
      <c r="E10019" t="n">
        <v>185</v>
      </c>
      <c r="F10019" s="9" t="n">
        <v>235.07</v>
      </c>
    </row>
    <row r="10020">
      <c r="A10020" t="n">
        <v>567888</v>
      </c>
      <c r="B10020" s="12" t="n">
        <v>40808</v>
      </c>
      <c r="C10020" t="n">
        <v>17079</v>
      </c>
      <c r="D10020" t="n">
        <v>2</v>
      </c>
      <c r="E10020" t="n">
        <v>24</v>
      </c>
      <c r="F10020" s="9" t="n">
        <v>118.8</v>
      </c>
    </row>
    <row r="10021">
      <c r="A10021" t="n">
        <v>567889</v>
      </c>
      <c r="B10021" s="12" t="n">
        <v>40808</v>
      </c>
      <c r="C10021" t="n">
        <v>16633</v>
      </c>
      <c r="D10021" t="n">
        <v>17</v>
      </c>
      <c r="E10021" t="n">
        <v>134</v>
      </c>
      <c r="F10021" s="9" t="n">
        <v>340.74</v>
      </c>
    </row>
    <row r="10022">
      <c r="A10022" t="n">
        <v>567890</v>
      </c>
      <c r="B10022" s="12" t="n">
        <v>40808</v>
      </c>
      <c r="C10022" t="n">
        <v>14125</v>
      </c>
      <c r="D10022" t="n">
        <v>84</v>
      </c>
      <c r="E10022" t="n">
        <v>972</v>
      </c>
      <c r="F10022" s="9" t="n">
        <v>1295.43</v>
      </c>
    </row>
    <row r="10023">
      <c r="A10023" t="n">
        <v>567892</v>
      </c>
      <c r="B10023" s="12" t="n">
        <v>40808</v>
      </c>
      <c r="C10023" t="n">
        <v>15394</v>
      </c>
      <c r="D10023" t="n">
        <v>17</v>
      </c>
      <c r="E10023" t="n">
        <v>226</v>
      </c>
      <c r="F10023" s="9" t="n">
        <v>417.7</v>
      </c>
    </row>
    <row r="10024">
      <c r="A10024" t="n">
        <v>567893</v>
      </c>
      <c r="B10024" s="12" t="n">
        <v>40808</v>
      </c>
      <c r="C10024" t="n">
        <v>17163</v>
      </c>
      <c r="D10024" t="n">
        <v>3</v>
      </c>
      <c r="E10024" t="n">
        <v>26</v>
      </c>
      <c r="F10024" s="9" t="n">
        <v>123.1</v>
      </c>
    </row>
    <row r="10025">
      <c r="A10025" t="n">
        <v>567894</v>
      </c>
      <c r="B10025" s="12" t="n">
        <v>40808</v>
      </c>
      <c r="C10025" t="n">
        <v>16389</v>
      </c>
      <c r="D10025" t="n">
        <v>7</v>
      </c>
      <c r="E10025" t="n">
        <v>162</v>
      </c>
      <c r="F10025" s="9" t="n">
        <v>408.54</v>
      </c>
    </row>
    <row r="10026">
      <c r="A10026" t="n">
        <v>567895</v>
      </c>
      <c r="B10026" s="12" t="n">
        <v>40808</v>
      </c>
      <c r="C10026" t="n">
        <v>13777</v>
      </c>
      <c r="D10026" t="n">
        <v>1</v>
      </c>
      <c r="E10026" t="n">
        <v>12</v>
      </c>
      <c r="F10026" s="9" t="n">
        <v>40.68</v>
      </c>
    </row>
    <row r="10027">
      <c r="A10027" t="n">
        <v>567898</v>
      </c>
      <c r="B10027" s="12" t="n">
        <v>40808</v>
      </c>
      <c r="C10027" t="n">
        <v>13394</v>
      </c>
      <c r="D10027" t="n">
        <v>23</v>
      </c>
      <c r="E10027" t="n">
        <v>280</v>
      </c>
      <c r="F10027" s="9" t="n">
        <v>302.74</v>
      </c>
    </row>
    <row r="10028">
      <c r="A10028" t="n">
        <v>567905</v>
      </c>
      <c r="B10028" s="12" t="n">
        <v>40808</v>
      </c>
      <c r="C10028" t="n">
        <v>12952</v>
      </c>
      <c r="D10028" t="n">
        <v>41</v>
      </c>
      <c r="E10028" t="n">
        <v>408</v>
      </c>
      <c r="F10028" s="9" t="n">
        <v>731.54</v>
      </c>
    </row>
    <row r="10029">
      <c r="A10029" t="n">
        <v>567906</v>
      </c>
      <c r="B10029" s="12" t="n">
        <v>40808</v>
      </c>
      <c r="C10029" t="n">
        <v>14113</v>
      </c>
      <c r="D10029" t="n">
        <v>7</v>
      </c>
      <c r="E10029" t="n">
        <v>224</v>
      </c>
      <c r="F10029" s="9" t="n">
        <v>492.88</v>
      </c>
    </row>
    <row r="10030">
      <c r="A10030" t="n">
        <v>567907</v>
      </c>
      <c r="B10030" s="12" t="n">
        <v>40808</v>
      </c>
      <c r="C10030" t="n">
        <v>18172</v>
      </c>
      <c r="D10030" t="n">
        <v>10</v>
      </c>
      <c r="E10030" t="n">
        <v>150</v>
      </c>
      <c r="F10030" s="9" t="n">
        <v>336.16</v>
      </c>
    </row>
    <row r="10031">
      <c r="A10031" t="n">
        <v>567908</v>
      </c>
      <c r="B10031" s="12" t="n">
        <v>40808</v>
      </c>
      <c r="C10031" t="n">
        <v>18172</v>
      </c>
      <c r="D10031" t="n">
        <v>3</v>
      </c>
      <c r="E10031" t="n">
        <v>36</v>
      </c>
      <c r="F10031" s="9" t="n">
        <v>75.59999999999999</v>
      </c>
    </row>
    <row r="10032">
      <c r="A10032" t="n">
        <v>567909</v>
      </c>
      <c r="B10032" s="12" t="n">
        <v>40808</v>
      </c>
      <c r="C10032" t="n">
        <v>13012</v>
      </c>
      <c r="D10032" t="n">
        <v>10</v>
      </c>
      <c r="E10032" t="n">
        <v>91</v>
      </c>
      <c r="F10032" s="9" t="n">
        <v>178.53</v>
      </c>
    </row>
    <row r="10033">
      <c r="A10033" t="n">
        <v>567911</v>
      </c>
      <c r="B10033" s="12" t="n">
        <v>40808</v>
      </c>
      <c r="C10033" t="n">
        <v>14854</v>
      </c>
      <c r="D10033" t="n">
        <v>17</v>
      </c>
      <c r="E10033" t="n">
        <v>391</v>
      </c>
      <c r="F10033" s="9" t="n">
        <v>458.2</v>
      </c>
    </row>
    <row r="10034">
      <c r="A10034" t="n">
        <v>567912</v>
      </c>
      <c r="B10034" s="12" t="n">
        <v>40808</v>
      </c>
      <c r="C10034" t="n">
        <v>15555</v>
      </c>
      <c r="D10034" t="n">
        <v>84</v>
      </c>
      <c r="E10034" t="n">
        <v>507</v>
      </c>
      <c r="F10034" s="9" t="n">
        <v>351.46</v>
      </c>
    </row>
    <row r="10035">
      <c r="A10035" t="n">
        <v>567913</v>
      </c>
      <c r="B10035" s="12" t="n">
        <v>40808</v>
      </c>
      <c r="C10035" t="n">
        <v>18144</v>
      </c>
      <c r="D10035" t="n">
        <v>4</v>
      </c>
      <c r="E10035" t="n">
        <v>47</v>
      </c>
      <c r="F10035" s="9" t="n">
        <v>176.2</v>
      </c>
    </row>
    <row r="10036">
      <c r="A10036" t="n">
        <v>567917</v>
      </c>
      <c r="B10036" s="12" t="n">
        <v>40808</v>
      </c>
      <c r="C10036" t="n">
        <v>14298</v>
      </c>
      <c r="D10036" t="n">
        <v>42</v>
      </c>
      <c r="E10036" t="n">
        <v>2235</v>
      </c>
      <c r="F10036" s="9" t="n">
        <v>1364.61</v>
      </c>
    </row>
    <row r="10037">
      <c r="A10037" t="n">
        <v>567922</v>
      </c>
      <c r="B10037" s="12" t="n">
        <v>40808</v>
      </c>
      <c r="C10037" t="n">
        <v>13279</v>
      </c>
      <c r="D10037" t="n">
        <v>9</v>
      </c>
      <c r="E10037" t="n">
        <v>73</v>
      </c>
      <c r="F10037" s="9" t="n">
        <v>137.75</v>
      </c>
    </row>
    <row r="10038">
      <c r="A10038" t="n">
        <v>567934</v>
      </c>
      <c r="B10038" s="12" t="n">
        <v>40808</v>
      </c>
      <c r="C10038" t="n">
        <v>16173</v>
      </c>
      <c r="D10038" t="n">
        <v>4</v>
      </c>
      <c r="E10038" t="n">
        <v>32</v>
      </c>
      <c r="F10038" s="9" t="n">
        <v>109.2</v>
      </c>
    </row>
    <row r="10039">
      <c r="A10039" t="n">
        <v>567935</v>
      </c>
      <c r="B10039" s="12" t="n">
        <v>40808</v>
      </c>
      <c r="C10039" t="n">
        <v>13320</v>
      </c>
      <c r="D10039" t="n">
        <v>35</v>
      </c>
      <c r="E10039" t="n">
        <v>299</v>
      </c>
      <c r="F10039" s="9" t="n">
        <v>551.05</v>
      </c>
    </row>
    <row r="10040">
      <c r="A10040" t="n">
        <v>567936</v>
      </c>
      <c r="B10040" s="12" t="n">
        <v>40808</v>
      </c>
      <c r="C10040" t="n">
        <v>15194</v>
      </c>
      <c r="D10040" t="n">
        <v>15</v>
      </c>
      <c r="E10040" t="n">
        <v>444</v>
      </c>
      <c r="F10040" s="9" t="n">
        <v>713.3200000000001</v>
      </c>
    </row>
    <row r="10041">
      <c r="A10041" t="n">
        <v>567937</v>
      </c>
      <c r="B10041" s="12" t="n">
        <v>40808</v>
      </c>
      <c r="C10041" t="n">
        <v>14147</v>
      </c>
      <c r="D10041" t="n">
        <v>3</v>
      </c>
      <c r="E10041" t="n">
        <v>68</v>
      </c>
      <c r="F10041" s="9" t="n">
        <v>300.6</v>
      </c>
    </row>
    <row r="10042">
      <c r="A10042" t="n">
        <v>567939</v>
      </c>
      <c r="B10042" s="12" t="n">
        <v>40808</v>
      </c>
      <c r="C10042" t="n">
        <v>16715</v>
      </c>
      <c r="D10042" t="n">
        <v>19</v>
      </c>
      <c r="E10042" t="n">
        <v>642</v>
      </c>
      <c r="F10042" s="9" t="n">
        <v>301.72</v>
      </c>
    </row>
    <row r="10043">
      <c r="A10043" t="n">
        <v>567941</v>
      </c>
      <c r="B10043" s="12" t="n">
        <v>40808</v>
      </c>
      <c r="C10043" t="n">
        <v>13519</v>
      </c>
      <c r="D10043" t="n">
        <v>8</v>
      </c>
      <c r="E10043" t="n">
        <v>23</v>
      </c>
      <c r="F10043" s="9" t="n">
        <v>122.75</v>
      </c>
    </row>
    <row r="10044">
      <c r="A10044" t="n">
        <v>567942</v>
      </c>
      <c r="B10044" s="12" t="n">
        <v>40808</v>
      </c>
      <c r="C10044" t="n">
        <v>15804</v>
      </c>
      <c r="D10044" t="n">
        <v>10</v>
      </c>
      <c r="E10044" t="n">
        <v>51</v>
      </c>
      <c r="F10044" s="9" t="n">
        <v>142.27</v>
      </c>
    </row>
    <row r="10045">
      <c r="A10045" t="n">
        <v>567943</v>
      </c>
      <c r="B10045" s="12" t="n">
        <v>40808</v>
      </c>
      <c r="C10045" t="n">
        <v>14702</v>
      </c>
      <c r="D10045" t="n">
        <v>17</v>
      </c>
      <c r="E10045" t="n">
        <v>63</v>
      </c>
      <c r="F10045" s="9" t="n">
        <v>216.09</v>
      </c>
    </row>
    <row r="10046">
      <c r="A10046" t="n">
        <v>567944</v>
      </c>
      <c r="B10046" s="12" t="n">
        <v>40808</v>
      </c>
      <c r="C10046" t="n">
        <v>14562</v>
      </c>
      <c r="D10046" t="n">
        <v>27</v>
      </c>
      <c r="E10046" t="n">
        <v>96</v>
      </c>
      <c r="F10046" s="9" t="n">
        <v>357.45</v>
      </c>
    </row>
    <row r="10047">
      <c r="A10047" t="n">
        <v>567951</v>
      </c>
      <c r="B10047" s="12" t="n">
        <v>40809</v>
      </c>
      <c r="C10047" t="n">
        <v>17069</v>
      </c>
      <c r="D10047" t="n">
        <v>1</v>
      </c>
      <c r="E10047" t="n">
        <v>6</v>
      </c>
      <c r="F10047" s="9" t="n">
        <v>17.34</v>
      </c>
    </row>
    <row r="10048">
      <c r="A10048" t="n">
        <v>567954</v>
      </c>
      <c r="B10048" s="12" t="n">
        <v>40809</v>
      </c>
      <c r="C10048" t="n">
        <v>13004</v>
      </c>
      <c r="D10048" t="n">
        <v>30</v>
      </c>
      <c r="E10048" t="n">
        <v>426</v>
      </c>
      <c r="F10048" s="9" t="n">
        <v>340.21</v>
      </c>
    </row>
    <row r="10049">
      <c r="A10049" t="n">
        <v>567957</v>
      </c>
      <c r="B10049" s="12" t="n">
        <v>40809</v>
      </c>
      <c r="C10049" t="n">
        <v>16136</v>
      </c>
      <c r="D10049" t="n">
        <v>7</v>
      </c>
      <c r="E10049" t="n">
        <v>114</v>
      </c>
      <c r="F10049" s="9" t="n">
        <v>143.34</v>
      </c>
    </row>
    <row r="10050">
      <c r="A10050" t="n">
        <v>567960</v>
      </c>
      <c r="B10050" s="12" t="n">
        <v>40809</v>
      </c>
      <c r="C10050" t="n">
        <v>13777</v>
      </c>
      <c r="D10050" t="n">
        <v>8</v>
      </c>
      <c r="E10050" t="n">
        <v>142</v>
      </c>
      <c r="F10050" s="9" t="n">
        <v>307.3</v>
      </c>
    </row>
    <row r="10051">
      <c r="A10051" t="n">
        <v>567962</v>
      </c>
      <c r="B10051" s="12" t="n">
        <v>40809</v>
      </c>
      <c r="C10051" t="n">
        <v>15838</v>
      </c>
      <c r="D10051" t="n">
        <v>17</v>
      </c>
      <c r="E10051" t="n">
        <v>1768</v>
      </c>
      <c r="F10051" s="9" t="n">
        <v>3187.12</v>
      </c>
    </row>
    <row r="10052">
      <c r="A10052" t="n">
        <v>567966</v>
      </c>
      <c r="B10052" s="12" t="n">
        <v>40809</v>
      </c>
      <c r="C10052" t="n">
        <v>16782</v>
      </c>
      <c r="D10052" t="n">
        <v>10</v>
      </c>
      <c r="E10052" t="n">
        <v>53</v>
      </c>
      <c r="F10052" s="9" t="n">
        <v>161.95</v>
      </c>
    </row>
    <row r="10053">
      <c r="A10053" t="n">
        <v>567967</v>
      </c>
      <c r="B10053" s="12" t="n">
        <v>40809</v>
      </c>
      <c r="C10053" t="n">
        <v>15858</v>
      </c>
      <c r="D10053" t="n">
        <v>27</v>
      </c>
      <c r="E10053" t="n">
        <v>177</v>
      </c>
      <c r="F10053" s="9" t="n">
        <v>153.9</v>
      </c>
    </row>
    <row r="10054">
      <c r="A10054" t="n">
        <v>567969</v>
      </c>
      <c r="B10054" s="12" t="n">
        <v>40809</v>
      </c>
      <c r="C10054" t="n">
        <v>15744</v>
      </c>
      <c r="D10054" t="n">
        <v>3</v>
      </c>
      <c r="E10054" t="n">
        <v>120</v>
      </c>
      <c r="F10054" s="9" t="n">
        <v>34.8</v>
      </c>
    </row>
    <row r="10055">
      <c r="A10055" t="n">
        <v>567970</v>
      </c>
      <c r="B10055" s="12" t="n">
        <v>40809</v>
      </c>
      <c r="C10055" t="n">
        <v>18041</v>
      </c>
      <c r="D10055" t="n">
        <v>10</v>
      </c>
      <c r="E10055" t="n">
        <v>199</v>
      </c>
      <c r="F10055" s="9" t="n">
        <v>134.17</v>
      </c>
    </row>
    <row r="10056">
      <c r="A10056" t="n">
        <v>567971</v>
      </c>
      <c r="B10056" s="12" t="n">
        <v>40809</v>
      </c>
      <c r="C10056" t="n">
        <v>16681</v>
      </c>
      <c r="D10056" t="n">
        <v>9</v>
      </c>
      <c r="E10056" t="n">
        <v>309</v>
      </c>
      <c r="F10056" s="9" t="n">
        <v>417.5</v>
      </c>
    </row>
    <row r="10057">
      <c r="A10057" t="n">
        <v>567972</v>
      </c>
      <c r="B10057" s="12" t="n">
        <v>40809</v>
      </c>
      <c r="C10057" t="n">
        <v>13949</v>
      </c>
      <c r="D10057" t="n">
        <v>24</v>
      </c>
      <c r="E10057" t="n">
        <v>318</v>
      </c>
      <c r="F10057" s="9" t="n">
        <v>371.36</v>
      </c>
    </row>
    <row r="10058">
      <c r="A10058" t="n">
        <v>567973</v>
      </c>
      <c r="B10058" s="12" t="n">
        <v>40809</v>
      </c>
      <c r="C10058" t="n">
        <v>13994</v>
      </c>
      <c r="D10058" t="n">
        <v>21</v>
      </c>
      <c r="E10058" t="n">
        <v>179</v>
      </c>
      <c r="F10058" s="9" t="n">
        <v>361.07</v>
      </c>
    </row>
    <row r="10059">
      <c r="A10059" t="n">
        <v>567975</v>
      </c>
      <c r="B10059" s="12" t="n">
        <v>40809</v>
      </c>
      <c r="C10059" t="n">
        <v>17416</v>
      </c>
      <c r="D10059" t="n">
        <v>28</v>
      </c>
      <c r="E10059" t="n">
        <v>320</v>
      </c>
      <c r="F10059" s="9" t="n">
        <v>584.3200000000001</v>
      </c>
    </row>
    <row r="10060">
      <c r="A10060" t="n">
        <v>567976</v>
      </c>
      <c r="B10060" s="12" t="n">
        <v>40809</v>
      </c>
      <c r="C10060" t="n">
        <v>13127</v>
      </c>
      <c r="D10060" t="n">
        <v>15</v>
      </c>
      <c r="E10060" t="n">
        <v>127</v>
      </c>
      <c r="F10060" s="9" t="n">
        <v>259.17</v>
      </c>
    </row>
    <row r="10061">
      <c r="A10061" t="n">
        <v>567977</v>
      </c>
      <c r="B10061" s="12" t="n">
        <v>40809</v>
      </c>
      <c r="C10061" t="n">
        <v>17388</v>
      </c>
      <c r="D10061" t="n">
        <v>2</v>
      </c>
      <c r="E10061" t="n">
        <v>289</v>
      </c>
      <c r="F10061" s="9" t="n">
        <v>306.53</v>
      </c>
    </row>
    <row r="10062">
      <c r="A10062" t="n">
        <v>567979</v>
      </c>
      <c r="B10062" s="12" t="n">
        <v>40809</v>
      </c>
      <c r="C10062" t="n">
        <v>14215</v>
      </c>
      <c r="D10062" t="n">
        <v>18</v>
      </c>
      <c r="E10062" t="n">
        <v>258</v>
      </c>
      <c r="F10062" s="9" t="n">
        <v>245.64</v>
      </c>
    </row>
    <row r="10063">
      <c r="A10063" t="n">
        <v>567980</v>
      </c>
      <c r="B10063" s="12" t="n">
        <v>40809</v>
      </c>
      <c r="C10063" t="n">
        <v>15311</v>
      </c>
      <c r="D10063" t="n">
        <v>32</v>
      </c>
      <c r="E10063" t="n">
        <v>59</v>
      </c>
      <c r="F10063" s="9" t="n">
        <v>157.14</v>
      </c>
    </row>
    <row r="10064">
      <c r="A10064" t="n">
        <v>567983</v>
      </c>
      <c r="B10064" s="12" t="n">
        <v>40809</v>
      </c>
      <c r="C10064" t="n">
        <v>15714</v>
      </c>
      <c r="D10064" t="n">
        <v>5</v>
      </c>
      <c r="E10064" t="n">
        <v>66</v>
      </c>
      <c r="F10064" s="9" t="n">
        <v>132.48</v>
      </c>
    </row>
    <row r="10065">
      <c r="A10065" t="n">
        <v>568013</v>
      </c>
      <c r="B10065" s="12" t="n">
        <v>40809</v>
      </c>
      <c r="C10065" t="n">
        <v>17480</v>
      </c>
      <c r="D10065" t="n">
        <v>29</v>
      </c>
      <c r="E10065" t="n">
        <v>338</v>
      </c>
      <c r="F10065" s="9" t="n">
        <v>511.82</v>
      </c>
    </row>
    <row r="10066">
      <c r="A10066" t="n">
        <v>568044</v>
      </c>
      <c r="B10066" s="12" t="n">
        <v>40809</v>
      </c>
      <c r="C10066" t="n">
        <v>15763</v>
      </c>
      <c r="D10066" t="n">
        <v>33</v>
      </c>
      <c r="E10066" t="n">
        <v>187</v>
      </c>
      <c r="F10066" s="9" t="n">
        <v>522.49</v>
      </c>
    </row>
    <row r="10067">
      <c r="A10067" t="n">
        <v>568046</v>
      </c>
      <c r="B10067" s="12" t="n">
        <v>40809</v>
      </c>
      <c r="C10067" t="n">
        <v>18118</v>
      </c>
      <c r="D10067" t="n">
        <v>53</v>
      </c>
      <c r="E10067" t="n">
        <v>85</v>
      </c>
      <c r="F10067" s="9" t="n">
        <v>193.64</v>
      </c>
    </row>
    <row r="10068">
      <c r="A10068" t="n">
        <v>568047</v>
      </c>
      <c r="B10068" s="12" t="n">
        <v>40809</v>
      </c>
      <c r="C10068" t="n">
        <v>15075</v>
      </c>
      <c r="D10068" t="n">
        <v>27</v>
      </c>
      <c r="E10068" t="n">
        <v>447</v>
      </c>
      <c r="F10068" s="9" t="n">
        <v>773.03</v>
      </c>
    </row>
    <row r="10069">
      <c r="A10069" t="n">
        <v>568049</v>
      </c>
      <c r="B10069" s="12" t="n">
        <v>40809</v>
      </c>
      <c r="C10069" t="n">
        <v>17841</v>
      </c>
      <c r="D10069" t="n">
        <v>85</v>
      </c>
      <c r="E10069" t="n">
        <v>224</v>
      </c>
      <c r="F10069" s="9" t="n">
        <v>456.42</v>
      </c>
    </row>
    <row r="10070">
      <c r="A10070" t="n">
        <v>568050</v>
      </c>
      <c r="B10070" s="12" t="n">
        <v>40809</v>
      </c>
      <c r="C10070" t="n">
        <v>15901</v>
      </c>
      <c r="D10070" t="n">
        <v>39</v>
      </c>
      <c r="E10070" t="n">
        <v>111</v>
      </c>
      <c r="F10070" s="9" t="n">
        <v>116.73</v>
      </c>
    </row>
    <row r="10071">
      <c r="A10071" t="n">
        <v>568051</v>
      </c>
      <c r="B10071" s="12" t="n">
        <v>40809</v>
      </c>
      <c r="C10071" t="n">
        <v>18189</v>
      </c>
      <c r="D10071" t="n">
        <v>28</v>
      </c>
      <c r="E10071" t="n">
        <v>214</v>
      </c>
      <c r="F10071" s="9" t="n">
        <v>457.14</v>
      </c>
    </row>
    <row r="10072">
      <c r="A10072" t="n">
        <v>568054</v>
      </c>
      <c r="B10072" s="12" t="n">
        <v>40809</v>
      </c>
      <c r="C10072" t="n">
        <v>16978</v>
      </c>
      <c r="D10072" t="n">
        <v>39</v>
      </c>
      <c r="E10072" t="n">
        <v>166</v>
      </c>
      <c r="F10072" s="9" t="n">
        <v>344.33</v>
      </c>
    </row>
    <row r="10073">
      <c r="A10073" t="n">
        <v>568058</v>
      </c>
      <c r="B10073" s="12" t="n">
        <v>40809</v>
      </c>
      <c r="C10073" t="n">
        <v>18188</v>
      </c>
      <c r="D10073" t="n">
        <v>42</v>
      </c>
      <c r="E10073" t="n">
        <v>736</v>
      </c>
      <c r="F10073" s="9" t="n">
        <v>1181.68</v>
      </c>
    </row>
    <row r="10074">
      <c r="A10074" t="n">
        <v>568059</v>
      </c>
      <c r="B10074" s="12" t="n">
        <v>40809</v>
      </c>
      <c r="C10074" t="n">
        <v>13097</v>
      </c>
      <c r="D10074" t="n">
        <v>74</v>
      </c>
      <c r="E10074" t="n">
        <v>315</v>
      </c>
      <c r="F10074" s="9" t="n">
        <v>835.5700000000001</v>
      </c>
    </row>
    <row r="10075">
      <c r="A10075" t="n">
        <v>568060</v>
      </c>
      <c r="B10075" s="12" t="n">
        <v>40809</v>
      </c>
      <c r="C10075" t="n">
        <v>14546</v>
      </c>
      <c r="D10075" t="n">
        <v>127</v>
      </c>
      <c r="E10075" t="n">
        <v>407</v>
      </c>
      <c r="F10075" s="9" t="n">
        <v>727.22</v>
      </c>
    </row>
    <row r="10076">
      <c r="A10076" t="n">
        <v>568061</v>
      </c>
      <c r="B10076" s="12" t="n">
        <v>40809</v>
      </c>
      <c r="C10076" t="n">
        <v>16910</v>
      </c>
      <c r="D10076" t="n">
        <v>58</v>
      </c>
      <c r="E10076" t="n">
        <v>105</v>
      </c>
      <c r="F10076" s="9" t="n">
        <v>189.7</v>
      </c>
    </row>
    <row r="10077">
      <c r="A10077" t="n">
        <v>568062</v>
      </c>
      <c r="B10077" s="12" t="n">
        <v>40809</v>
      </c>
      <c r="C10077" t="n">
        <v>14014</v>
      </c>
      <c r="D10077" t="n">
        <v>39</v>
      </c>
      <c r="E10077" t="n">
        <v>1076</v>
      </c>
      <c r="F10077" s="9" t="n">
        <v>505.18</v>
      </c>
    </row>
    <row r="10078">
      <c r="A10078" t="n">
        <v>568063</v>
      </c>
      <c r="B10078" s="12" t="n">
        <v>40809</v>
      </c>
      <c r="C10078" t="n">
        <v>15981</v>
      </c>
      <c r="D10078" t="n">
        <v>20</v>
      </c>
      <c r="E10078" t="n">
        <v>234</v>
      </c>
      <c r="F10078" s="9" t="n">
        <v>391.68</v>
      </c>
    </row>
    <row r="10079">
      <c r="A10079" t="n">
        <v>568064</v>
      </c>
      <c r="B10079" s="12" t="n">
        <v>40809</v>
      </c>
      <c r="C10079" t="n">
        <v>14880</v>
      </c>
      <c r="D10079" t="n">
        <v>21</v>
      </c>
      <c r="E10079" t="n">
        <v>128</v>
      </c>
      <c r="F10079" s="9" t="n">
        <v>342.92</v>
      </c>
    </row>
    <row r="10080">
      <c r="A10080" t="n">
        <v>568065</v>
      </c>
      <c r="B10080" s="12" t="n">
        <v>40809</v>
      </c>
      <c r="C10080" t="n">
        <v>16240</v>
      </c>
      <c r="D10080" t="n">
        <v>75</v>
      </c>
      <c r="E10080" t="n">
        <v>935</v>
      </c>
      <c r="F10080" s="9" t="n">
        <v>1824.79</v>
      </c>
    </row>
    <row r="10081">
      <c r="A10081" t="n">
        <v>568066</v>
      </c>
      <c r="B10081" s="12" t="n">
        <v>40809</v>
      </c>
      <c r="C10081" t="n">
        <v>14529</v>
      </c>
      <c r="D10081" t="n">
        <v>75</v>
      </c>
      <c r="E10081" t="n">
        <v>102</v>
      </c>
      <c r="F10081" s="9" t="n">
        <v>202.9</v>
      </c>
    </row>
    <row r="10082">
      <c r="A10082" t="n">
        <v>568069</v>
      </c>
      <c r="B10082" s="12" t="n">
        <v>40809</v>
      </c>
      <c r="C10082" t="n">
        <v>13336</v>
      </c>
      <c r="D10082" t="n">
        <v>51</v>
      </c>
      <c r="E10082" t="n">
        <v>559</v>
      </c>
      <c r="F10082" s="9" t="n">
        <v>795.12</v>
      </c>
    </row>
    <row r="10083">
      <c r="A10083" t="n">
        <v>568070</v>
      </c>
      <c r="B10083" s="12" t="n">
        <v>40809</v>
      </c>
      <c r="C10083" t="n">
        <v>16128</v>
      </c>
      <c r="D10083" t="n">
        <v>37</v>
      </c>
      <c r="E10083" t="n">
        <v>424</v>
      </c>
      <c r="F10083" s="9" t="n">
        <v>717.36</v>
      </c>
    </row>
    <row r="10084">
      <c r="A10084" t="n">
        <v>568075</v>
      </c>
      <c r="B10084" s="12" t="n">
        <v>40809</v>
      </c>
      <c r="C10084" t="n">
        <v>14652</v>
      </c>
      <c r="D10084" t="n">
        <v>29</v>
      </c>
      <c r="E10084" t="n">
        <v>53</v>
      </c>
      <c r="F10084" s="9" t="n">
        <v>114.18</v>
      </c>
    </row>
    <row r="10085">
      <c r="A10085" t="n">
        <v>568082</v>
      </c>
      <c r="B10085" s="12" t="n">
        <v>40809</v>
      </c>
      <c r="C10085" t="n">
        <v>14944</v>
      </c>
      <c r="D10085" t="n">
        <v>24</v>
      </c>
      <c r="E10085" t="n">
        <v>556</v>
      </c>
      <c r="F10085" s="9" t="n">
        <v>1308.82</v>
      </c>
    </row>
    <row r="10086">
      <c r="A10086" t="n">
        <v>568083</v>
      </c>
      <c r="B10086" s="12" t="n">
        <v>40809</v>
      </c>
      <c r="C10086" t="n">
        <v>15903</v>
      </c>
      <c r="D10086" t="n">
        <v>14</v>
      </c>
      <c r="E10086" t="n">
        <v>336</v>
      </c>
      <c r="F10086" s="9" t="n">
        <v>310.32</v>
      </c>
    </row>
    <row r="10087">
      <c r="A10087" t="n">
        <v>568086</v>
      </c>
      <c r="B10087" s="12" t="n">
        <v>40809</v>
      </c>
      <c r="C10087" t="n">
        <v>14944</v>
      </c>
      <c r="D10087" t="n">
        <v>9</v>
      </c>
      <c r="E10087" t="n">
        <v>210</v>
      </c>
      <c r="F10087" s="9" t="n">
        <v>449.5</v>
      </c>
    </row>
    <row r="10088">
      <c r="A10088" t="n">
        <v>568094</v>
      </c>
      <c r="B10088" s="12" t="n">
        <v>40809</v>
      </c>
      <c r="C10088" t="n">
        <v>15807</v>
      </c>
      <c r="D10088" t="n">
        <v>40</v>
      </c>
      <c r="E10088" t="n">
        <v>380</v>
      </c>
      <c r="F10088" s="9" t="n">
        <v>635.6</v>
      </c>
    </row>
    <row r="10089">
      <c r="A10089" t="n">
        <v>568098</v>
      </c>
      <c r="B10089" s="12" t="n">
        <v>40809</v>
      </c>
      <c r="C10089" t="n">
        <v>15762</v>
      </c>
      <c r="D10089" t="n">
        <v>22</v>
      </c>
      <c r="E10089" t="n">
        <v>147</v>
      </c>
      <c r="F10089" s="9" t="n">
        <v>315.31</v>
      </c>
    </row>
    <row r="10090">
      <c r="A10090" t="n">
        <v>568099</v>
      </c>
      <c r="B10090" s="12" t="n">
        <v>40809</v>
      </c>
      <c r="C10090" t="n">
        <v>15916</v>
      </c>
      <c r="D10090" t="n">
        <v>9</v>
      </c>
      <c r="E10090" t="n">
        <v>26</v>
      </c>
      <c r="F10090" s="9" t="n">
        <v>118.9</v>
      </c>
    </row>
    <row r="10091">
      <c r="A10091" t="n">
        <v>568100</v>
      </c>
      <c r="B10091" s="12" t="n">
        <v>40809</v>
      </c>
      <c r="C10091" t="n">
        <v>15475</v>
      </c>
      <c r="D10091" t="n">
        <v>29</v>
      </c>
      <c r="E10091" t="n">
        <v>319</v>
      </c>
      <c r="F10091" s="9" t="n">
        <v>454.11</v>
      </c>
    </row>
    <row r="10092">
      <c r="A10092" t="n">
        <v>568101</v>
      </c>
      <c r="B10092" s="12" t="n">
        <v>40809</v>
      </c>
      <c r="C10092" t="n">
        <v>15978</v>
      </c>
      <c r="D10092" t="n">
        <v>49</v>
      </c>
      <c r="E10092" t="n">
        <v>888</v>
      </c>
      <c r="F10092" s="9" t="n">
        <v>1098.78</v>
      </c>
    </row>
    <row r="10093">
      <c r="A10093" t="n">
        <v>568104</v>
      </c>
      <c r="B10093" s="12" t="n">
        <v>40809</v>
      </c>
      <c r="C10093" t="n">
        <v>16485</v>
      </c>
      <c r="D10093" t="n">
        <v>42</v>
      </c>
      <c r="E10093" t="n">
        <v>235</v>
      </c>
      <c r="F10093" s="9" t="n">
        <v>363.65</v>
      </c>
    </row>
    <row r="10094">
      <c r="A10094" t="n">
        <v>568131</v>
      </c>
      <c r="B10094" s="12" t="n">
        <v>40809</v>
      </c>
      <c r="C10094" t="n">
        <v>16872</v>
      </c>
      <c r="D10094" t="n">
        <v>3</v>
      </c>
      <c r="E10094" t="n">
        <v>146</v>
      </c>
      <c r="F10094" s="9" t="n">
        <v>215.34</v>
      </c>
    </row>
    <row r="10095">
      <c r="A10095" t="n">
        <v>568132</v>
      </c>
      <c r="B10095" s="12" t="n">
        <v>40809</v>
      </c>
      <c r="C10095" t="n">
        <v>15549</v>
      </c>
      <c r="D10095" t="n">
        <v>10</v>
      </c>
      <c r="E10095" t="n">
        <v>35</v>
      </c>
      <c r="F10095" s="9" t="n">
        <v>57.83</v>
      </c>
    </row>
    <row r="10096">
      <c r="A10096" t="n">
        <v>568136</v>
      </c>
      <c r="B10096" s="12" t="n">
        <v>40811</v>
      </c>
      <c r="C10096" t="n">
        <v>13630</v>
      </c>
      <c r="D10096" t="n">
        <v>6</v>
      </c>
      <c r="E10096" t="n">
        <v>298</v>
      </c>
      <c r="F10096" s="9" t="n">
        <v>438.32</v>
      </c>
    </row>
    <row r="10097">
      <c r="A10097" t="n">
        <v>568139</v>
      </c>
      <c r="B10097" s="12" t="n">
        <v>40811</v>
      </c>
      <c r="C10097" t="n">
        <v>13083</v>
      </c>
      <c r="D10097" t="n">
        <v>14</v>
      </c>
      <c r="E10097" t="n">
        <v>143</v>
      </c>
      <c r="F10097" s="9" t="n">
        <v>192.39</v>
      </c>
    </row>
    <row r="10098">
      <c r="A10098" t="n">
        <v>568140</v>
      </c>
      <c r="B10098" s="12" t="n">
        <v>40811</v>
      </c>
      <c r="C10098" t="n">
        <v>17411</v>
      </c>
      <c r="D10098" t="n">
        <v>16</v>
      </c>
      <c r="E10098" t="n">
        <v>114</v>
      </c>
      <c r="F10098" s="9" t="n">
        <v>283.86</v>
      </c>
    </row>
    <row r="10099">
      <c r="A10099" t="n">
        <v>568141</v>
      </c>
      <c r="B10099" s="12" t="n">
        <v>40811</v>
      </c>
      <c r="C10099" t="n">
        <v>16326</v>
      </c>
      <c r="D10099" t="n">
        <v>38</v>
      </c>
      <c r="E10099" t="n">
        <v>78</v>
      </c>
      <c r="F10099" s="9" t="n">
        <v>182.44</v>
      </c>
    </row>
    <row r="10100">
      <c r="A10100" t="n">
        <v>568142</v>
      </c>
      <c r="B10100" s="12" t="n">
        <v>40811</v>
      </c>
      <c r="C10100" t="n">
        <v>16744</v>
      </c>
      <c r="D10100" t="n">
        <v>30</v>
      </c>
      <c r="E10100" t="n">
        <v>91</v>
      </c>
      <c r="F10100" s="9" t="n">
        <v>221.07</v>
      </c>
    </row>
    <row r="10101">
      <c r="A10101" t="n">
        <v>568143</v>
      </c>
      <c r="B10101" s="12" t="n">
        <v>40811</v>
      </c>
      <c r="C10101" t="n">
        <v>13266</v>
      </c>
      <c r="D10101" t="n">
        <v>17</v>
      </c>
      <c r="E10101" t="n">
        <v>373</v>
      </c>
      <c r="F10101" s="9" t="n">
        <v>305.77</v>
      </c>
    </row>
    <row r="10102">
      <c r="A10102" t="n">
        <v>568144</v>
      </c>
      <c r="B10102" s="12" t="n">
        <v>40811</v>
      </c>
      <c r="C10102" t="n">
        <v>14005</v>
      </c>
      <c r="D10102" t="n">
        <v>16</v>
      </c>
      <c r="E10102" t="n">
        <v>228</v>
      </c>
      <c r="F10102" s="9" t="n">
        <v>281.12</v>
      </c>
    </row>
    <row r="10103">
      <c r="A10103" t="n">
        <v>568146</v>
      </c>
      <c r="B10103" s="12" t="n">
        <v>40811</v>
      </c>
      <c r="C10103" t="n">
        <v>16169</v>
      </c>
      <c r="D10103" t="n">
        <v>26</v>
      </c>
      <c r="E10103" t="n">
        <v>410</v>
      </c>
      <c r="F10103" s="9" t="n">
        <v>587.46</v>
      </c>
    </row>
    <row r="10104">
      <c r="A10104" t="n">
        <v>568147</v>
      </c>
      <c r="B10104" s="12" t="n">
        <v>40811</v>
      </c>
      <c r="C10104" t="n">
        <v>15044</v>
      </c>
      <c r="D10104" t="n">
        <v>20</v>
      </c>
      <c r="E10104" t="n">
        <v>83</v>
      </c>
      <c r="F10104" s="9" t="n">
        <v>347.85</v>
      </c>
    </row>
    <row r="10105">
      <c r="A10105" t="n">
        <v>568148</v>
      </c>
      <c r="B10105" s="12" t="n">
        <v>40811</v>
      </c>
      <c r="C10105" t="n">
        <v>14135</v>
      </c>
      <c r="D10105" t="n">
        <v>5</v>
      </c>
      <c r="E10105" t="n">
        <v>80</v>
      </c>
      <c r="F10105" s="9" t="n">
        <v>324</v>
      </c>
    </row>
    <row r="10106">
      <c r="A10106" t="n">
        <v>568149</v>
      </c>
      <c r="B10106" s="12" t="n">
        <v>40811</v>
      </c>
      <c r="C10106" t="n">
        <v>14285</v>
      </c>
      <c r="D10106" t="n">
        <v>16</v>
      </c>
      <c r="E10106" t="n">
        <v>293</v>
      </c>
      <c r="F10106" s="9" t="n">
        <v>1247.53</v>
      </c>
    </row>
    <row r="10107">
      <c r="A10107" t="n">
        <v>568150</v>
      </c>
      <c r="B10107" s="12" t="n">
        <v>40811</v>
      </c>
      <c r="C10107" t="n">
        <v>16689</v>
      </c>
      <c r="D10107" t="n">
        <v>3</v>
      </c>
      <c r="E10107" t="n">
        <v>64</v>
      </c>
      <c r="F10107" s="9" t="n">
        <v>128.44</v>
      </c>
    </row>
    <row r="10108">
      <c r="A10108" t="n">
        <v>568151</v>
      </c>
      <c r="B10108" s="12" t="n">
        <v>40811</v>
      </c>
      <c r="C10108" t="n">
        <v>17506</v>
      </c>
      <c r="D10108" t="n">
        <v>14</v>
      </c>
      <c r="E10108" t="n">
        <v>139</v>
      </c>
      <c r="F10108" s="9" t="n">
        <v>302.2</v>
      </c>
    </row>
    <row r="10109">
      <c r="A10109" t="n">
        <v>568152</v>
      </c>
      <c r="B10109" s="12" t="n">
        <v>40811</v>
      </c>
      <c r="C10109" t="n">
        <v>16480</v>
      </c>
      <c r="D10109" t="n">
        <v>53</v>
      </c>
      <c r="E10109" t="n">
        <v>455</v>
      </c>
      <c r="F10109" s="9" t="n">
        <v>769.29</v>
      </c>
    </row>
    <row r="10110">
      <c r="A10110" t="n">
        <v>568153</v>
      </c>
      <c r="B10110" s="12" t="n">
        <v>40811</v>
      </c>
      <c r="C10110" t="n">
        <v>17716</v>
      </c>
      <c r="D10110" t="n">
        <v>16</v>
      </c>
      <c r="E10110" t="n">
        <v>272</v>
      </c>
      <c r="F10110" s="9" t="n">
        <v>487.2</v>
      </c>
    </row>
    <row r="10111">
      <c r="A10111" t="n">
        <v>568154</v>
      </c>
      <c r="B10111" s="12" t="n">
        <v>40811</v>
      </c>
      <c r="C10111" t="n">
        <v>13787</v>
      </c>
      <c r="D10111" t="n">
        <v>24</v>
      </c>
      <c r="E10111" t="n">
        <v>281</v>
      </c>
      <c r="F10111" s="9" t="n">
        <v>202.64</v>
      </c>
    </row>
    <row r="10112">
      <c r="A10112" t="n">
        <v>568155</v>
      </c>
      <c r="B10112" s="12" t="n">
        <v>40811</v>
      </c>
      <c r="C10112" t="n">
        <v>17006</v>
      </c>
      <c r="D10112" t="n">
        <v>13</v>
      </c>
      <c r="E10112" t="n">
        <v>100</v>
      </c>
      <c r="F10112" s="9" t="n">
        <v>280.76</v>
      </c>
    </row>
    <row r="10113">
      <c r="A10113" t="n">
        <v>568156</v>
      </c>
      <c r="B10113" s="12" t="n">
        <v>40811</v>
      </c>
      <c r="C10113" t="n">
        <v>14367</v>
      </c>
      <c r="D10113" t="n">
        <v>38</v>
      </c>
      <c r="E10113" t="n">
        <v>223</v>
      </c>
      <c r="F10113" s="9" t="n">
        <v>506.39</v>
      </c>
    </row>
    <row r="10114">
      <c r="A10114" t="n">
        <v>568158</v>
      </c>
      <c r="B10114" s="12" t="n">
        <v>40811</v>
      </c>
      <c r="C10114" t="n">
        <v>16133</v>
      </c>
      <c r="D10114" t="n">
        <v>24</v>
      </c>
      <c r="E10114" t="n">
        <v>510</v>
      </c>
      <c r="F10114" s="9" t="n">
        <v>1146.8</v>
      </c>
    </row>
    <row r="10115">
      <c r="A10115" t="n">
        <v>568159</v>
      </c>
      <c r="B10115" s="12" t="n">
        <v>40811</v>
      </c>
      <c r="C10115" t="n">
        <v>17719</v>
      </c>
      <c r="D10115" t="n">
        <v>15</v>
      </c>
      <c r="E10115" t="n">
        <v>89</v>
      </c>
      <c r="F10115" s="9" t="n">
        <v>309.31</v>
      </c>
    </row>
    <row r="10116">
      <c r="A10116" t="n">
        <v>568160</v>
      </c>
      <c r="B10116" s="12" t="n">
        <v>40811</v>
      </c>
      <c r="C10116" t="n">
        <v>17498</v>
      </c>
      <c r="D10116" t="n">
        <v>17</v>
      </c>
      <c r="E10116" t="n">
        <v>394</v>
      </c>
      <c r="F10116" s="9" t="n">
        <v>272.22</v>
      </c>
    </row>
    <row r="10117">
      <c r="A10117" t="n">
        <v>568161</v>
      </c>
      <c r="B10117" s="12" t="n">
        <v>40811</v>
      </c>
      <c r="C10117" t="n">
        <v>15860</v>
      </c>
      <c r="D10117" t="n">
        <v>18</v>
      </c>
      <c r="E10117" t="n">
        <v>37</v>
      </c>
      <c r="F10117" s="9" t="n">
        <v>96.01000000000001</v>
      </c>
    </row>
    <row r="10118">
      <c r="A10118" t="n">
        <v>568162</v>
      </c>
      <c r="B10118" s="12" t="n">
        <v>40811</v>
      </c>
      <c r="C10118" t="n">
        <v>14194</v>
      </c>
      <c r="D10118" t="n">
        <v>37</v>
      </c>
      <c r="E10118" t="n">
        <v>366</v>
      </c>
      <c r="F10118" s="9" t="n">
        <v>863.2</v>
      </c>
    </row>
    <row r="10119">
      <c r="A10119" t="n">
        <v>568163</v>
      </c>
      <c r="B10119" s="12" t="n">
        <v>40811</v>
      </c>
      <c r="C10119" t="n">
        <v>14540</v>
      </c>
      <c r="D10119" t="n">
        <v>45</v>
      </c>
      <c r="E10119" t="n">
        <v>178</v>
      </c>
      <c r="F10119" s="9" t="n">
        <v>442.03</v>
      </c>
    </row>
    <row r="10120">
      <c r="A10120" t="n">
        <v>568164</v>
      </c>
      <c r="B10120" s="12" t="n">
        <v>40811</v>
      </c>
      <c r="C10120" t="n">
        <v>14561</v>
      </c>
      <c r="D10120" t="n">
        <v>33</v>
      </c>
      <c r="E10120" t="n">
        <v>639</v>
      </c>
      <c r="F10120" s="9" t="n">
        <v>513.77</v>
      </c>
    </row>
    <row r="10121">
      <c r="A10121" t="n">
        <v>568165</v>
      </c>
      <c r="B10121" s="12" t="n">
        <v>40811</v>
      </c>
      <c r="C10121" t="n">
        <v>17131</v>
      </c>
      <c r="D10121" t="n">
        <v>40</v>
      </c>
      <c r="E10121" t="n">
        <v>264</v>
      </c>
      <c r="F10121" s="9" t="n">
        <v>789.77</v>
      </c>
    </row>
    <row r="10122">
      <c r="A10122" t="n">
        <v>568166</v>
      </c>
      <c r="B10122" s="12" t="n">
        <v>40811</v>
      </c>
      <c r="C10122" t="n">
        <v>14800</v>
      </c>
      <c r="D10122" t="n">
        <v>23</v>
      </c>
      <c r="E10122" t="n">
        <v>179</v>
      </c>
      <c r="F10122" s="9" t="n">
        <v>107.06</v>
      </c>
    </row>
    <row r="10123">
      <c r="A10123" t="n">
        <v>568167</v>
      </c>
      <c r="B10123" s="12" t="n">
        <v>40811</v>
      </c>
      <c r="C10123" t="n">
        <v>15706</v>
      </c>
      <c r="D10123" t="n">
        <v>23</v>
      </c>
      <c r="E10123" t="n">
        <v>129</v>
      </c>
      <c r="F10123" s="9" t="n">
        <v>428.71</v>
      </c>
    </row>
    <row r="10124">
      <c r="A10124" t="n">
        <v>568168</v>
      </c>
      <c r="B10124" s="12" t="n">
        <v>40811</v>
      </c>
      <c r="C10124" t="n">
        <v>15799</v>
      </c>
      <c r="D10124" t="n">
        <v>61</v>
      </c>
      <c r="E10124" t="n">
        <v>416</v>
      </c>
      <c r="F10124" s="9" t="n">
        <v>402.9</v>
      </c>
    </row>
    <row r="10125">
      <c r="A10125" t="n">
        <v>568169</v>
      </c>
      <c r="B10125" s="12" t="n">
        <v>40811</v>
      </c>
      <c r="C10125" t="n">
        <v>14152</v>
      </c>
      <c r="D10125" t="n">
        <v>20</v>
      </c>
      <c r="E10125" t="n">
        <v>342</v>
      </c>
      <c r="F10125" s="9" t="n">
        <v>306.78</v>
      </c>
    </row>
    <row r="10126">
      <c r="A10126" t="n">
        <v>568170</v>
      </c>
      <c r="B10126" s="12" t="n">
        <v>40811</v>
      </c>
      <c r="C10126" t="n">
        <v>16931</v>
      </c>
      <c r="D10126" t="n">
        <v>36</v>
      </c>
      <c r="E10126" t="n">
        <v>161</v>
      </c>
      <c r="F10126" s="9" t="n">
        <v>256.64</v>
      </c>
    </row>
    <row r="10127">
      <c r="A10127" t="n">
        <v>568171</v>
      </c>
      <c r="B10127" s="12" t="n">
        <v>40811</v>
      </c>
      <c r="C10127" t="n">
        <v>15312</v>
      </c>
      <c r="D10127" t="n">
        <v>9</v>
      </c>
      <c r="E10127" t="n">
        <v>106</v>
      </c>
      <c r="F10127" s="9" t="n">
        <v>130.05</v>
      </c>
    </row>
    <row r="10128">
      <c r="A10128" t="n">
        <v>568173</v>
      </c>
      <c r="B10128" s="12" t="n">
        <v>40811</v>
      </c>
      <c r="C10128" t="n">
        <v>16187</v>
      </c>
      <c r="D10128" t="n">
        <v>34</v>
      </c>
      <c r="E10128" t="n">
        <v>644</v>
      </c>
      <c r="F10128" s="9" t="n">
        <v>886.49</v>
      </c>
    </row>
    <row r="10129">
      <c r="A10129" t="n">
        <v>568174</v>
      </c>
      <c r="B10129" s="12" t="n">
        <v>40811</v>
      </c>
      <c r="C10129" t="n">
        <v>16261</v>
      </c>
      <c r="D10129" t="n">
        <v>23</v>
      </c>
      <c r="E10129" t="n">
        <v>43</v>
      </c>
      <c r="F10129" s="9" t="n">
        <v>134.15</v>
      </c>
    </row>
    <row r="10130">
      <c r="A10130" t="n">
        <v>568175</v>
      </c>
      <c r="B10130" s="12" t="n">
        <v>40811</v>
      </c>
      <c r="C10130" t="n">
        <v>14820</v>
      </c>
      <c r="D10130" t="n">
        <v>7</v>
      </c>
      <c r="E10130" t="n">
        <v>58</v>
      </c>
      <c r="F10130" s="9" t="n">
        <v>102.42</v>
      </c>
    </row>
    <row r="10131">
      <c r="A10131" t="n">
        <v>568177</v>
      </c>
      <c r="B10131" s="12" t="n">
        <v>40811</v>
      </c>
      <c r="C10131" t="n">
        <v>13536</v>
      </c>
      <c r="D10131" t="n">
        <v>25</v>
      </c>
      <c r="E10131" t="n">
        <v>319</v>
      </c>
      <c r="F10131" s="9" t="n">
        <v>455.17</v>
      </c>
    </row>
    <row r="10132">
      <c r="A10132" t="n">
        <v>568178</v>
      </c>
      <c r="B10132" s="12" t="n">
        <v>40811</v>
      </c>
      <c r="C10132" t="n">
        <v>18155</v>
      </c>
      <c r="D10132" t="n">
        <v>6</v>
      </c>
      <c r="E10132" t="n">
        <v>70</v>
      </c>
      <c r="F10132" s="9" t="n">
        <v>105.06</v>
      </c>
    </row>
    <row r="10133">
      <c r="A10133" t="n">
        <v>568180</v>
      </c>
      <c r="B10133" s="12" t="n">
        <v>40811</v>
      </c>
      <c r="C10133" t="n">
        <v>15429</v>
      </c>
      <c r="D10133" t="n">
        <v>47</v>
      </c>
      <c r="E10133" t="n">
        <v>309</v>
      </c>
      <c r="F10133" s="9" t="n">
        <v>243.06</v>
      </c>
    </row>
    <row r="10134">
      <c r="A10134" t="n">
        <v>568181</v>
      </c>
      <c r="B10134" s="12" t="n">
        <v>40811</v>
      </c>
      <c r="C10134" t="n">
        <v>17154</v>
      </c>
      <c r="D10134" t="n">
        <v>23</v>
      </c>
      <c r="E10134" t="n">
        <v>490</v>
      </c>
      <c r="F10134" s="9" t="n">
        <v>329.34</v>
      </c>
    </row>
    <row r="10135">
      <c r="A10135" t="n">
        <v>568182</v>
      </c>
      <c r="B10135" s="12" t="n">
        <v>40811</v>
      </c>
      <c r="C10135" t="n">
        <v>13079</v>
      </c>
      <c r="D10135" t="n">
        <v>2</v>
      </c>
      <c r="E10135" t="n">
        <v>22</v>
      </c>
      <c r="F10135" s="9" t="n">
        <v>112.9</v>
      </c>
    </row>
    <row r="10136">
      <c r="A10136" t="n">
        <v>568183</v>
      </c>
      <c r="B10136" s="12" t="n">
        <v>40811</v>
      </c>
      <c r="C10136" t="n">
        <v>13991</v>
      </c>
      <c r="D10136" t="n">
        <v>30</v>
      </c>
      <c r="E10136" t="n">
        <v>263</v>
      </c>
      <c r="F10136" s="9" t="n">
        <v>210.85</v>
      </c>
    </row>
    <row r="10137">
      <c r="A10137" t="n">
        <v>568185</v>
      </c>
      <c r="B10137" s="12" t="n">
        <v>40811</v>
      </c>
      <c r="C10137" t="n">
        <v>16594</v>
      </c>
      <c r="D10137" t="n">
        <v>53</v>
      </c>
      <c r="E10137" t="n">
        <v>64</v>
      </c>
      <c r="F10137" s="9" t="n">
        <v>181.09</v>
      </c>
    </row>
    <row r="10138">
      <c r="A10138" t="n">
        <v>568186</v>
      </c>
      <c r="B10138" s="12" t="n">
        <v>40811</v>
      </c>
      <c r="C10138" t="n">
        <v>17837</v>
      </c>
      <c r="D10138" t="n">
        <v>26</v>
      </c>
      <c r="E10138" t="n">
        <v>61</v>
      </c>
      <c r="F10138" s="9" t="n">
        <v>158.04</v>
      </c>
    </row>
    <row r="10139">
      <c r="A10139" t="n">
        <v>568187</v>
      </c>
      <c r="B10139" s="12" t="n">
        <v>40811</v>
      </c>
      <c r="C10139" t="n">
        <v>13408</v>
      </c>
      <c r="D10139" t="n">
        <v>18</v>
      </c>
      <c r="E10139" t="n">
        <v>504</v>
      </c>
      <c r="F10139" s="9" t="n">
        <v>974.14</v>
      </c>
    </row>
    <row r="10140">
      <c r="A10140" t="n">
        <v>568188</v>
      </c>
      <c r="B10140" s="12" t="n">
        <v>40811</v>
      </c>
      <c r="C10140" t="n">
        <v>16049</v>
      </c>
      <c r="D10140" t="n">
        <v>111</v>
      </c>
      <c r="E10140" t="n">
        <v>316</v>
      </c>
      <c r="F10140" s="9" t="n">
        <v>484.11</v>
      </c>
    </row>
    <row r="10141">
      <c r="A10141" t="n">
        <v>568189</v>
      </c>
      <c r="B10141" s="12" t="n">
        <v>40811</v>
      </c>
      <c r="C10141" t="n">
        <v>14757</v>
      </c>
      <c r="D10141" t="n">
        <v>19</v>
      </c>
      <c r="E10141" t="n">
        <v>160</v>
      </c>
      <c r="F10141" s="9" t="n">
        <v>420.5</v>
      </c>
    </row>
    <row r="10142">
      <c r="A10142" t="n">
        <v>568190</v>
      </c>
      <c r="B10142" s="12" t="n">
        <v>40811</v>
      </c>
      <c r="C10142" t="n">
        <v>16342</v>
      </c>
      <c r="D10142" t="n">
        <v>2</v>
      </c>
      <c r="E10142" t="n">
        <v>12</v>
      </c>
      <c r="F10142" s="9" t="n">
        <v>38.7</v>
      </c>
    </row>
    <row r="10143">
      <c r="A10143" t="n">
        <v>568191</v>
      </c>
      <c r="B10143" s="12" t="n">
        <v>40811</v>
      </c>
      <c r="C10143" t="n">
        <v>16655</v>
      </c>
      <c r="D10143" t="n">
        <v>88</v>
      </c>
      <c r="E10143" t="n">
        <v>766</v>
      </c>
      <c r="F10143" s="9" t="n">
        <v>1039.01</v>
      </c>
    </row>
    <row r="10144">
      <c r="A10144" t="n">
        <v>568192</v>
      </c>
      <c r="B10144" s="12" t="n">
        <v>40811</v>
      </c>
      <c r="C10144" t="n">
        <v>14235</v>
      </c>
      <c r="D10144" t="n">
        <v>7</v>
      </c>
      <c r="E10144" t="n">
        <v>118</v>
      </c>
      <c r="F10144" s="9" t="n">
        <v>342</v>
      </c>
    </row>
    <row r="10145">
      <c r="A10145" t="n">
        <v>568193</v>
      </c>
      <c r="B10145" s="12" t="n">
        <v>40811</v>
      </c>
      <c r="C10145" t="n">
        <v>17107</v>
      </c>
      <c r="D10145" t="n">
        <v>105</v>
      </c>
      <c r="E10145" t="n">
        <v>1089</v>
      </c>
      <c r="F10145" s="9" t="n">
        <v>2166.21</v>
      </c>
    </row>
    <row r="10146">
      <c r="A10146" t="n">
        <v>568194</v>
      </c>
      <c r="B10146" s="12" t="n">
        <v>40811</v>
      </c>
      <c r="C10146" t="n">
        <v>16008</v>
      </c>
      <c r="D10146" t="n">
        <v>11</v>
      </c>
      <c r="E10146" t="n">
        <v>123</v>
      </c>
      <c r="F10146" s="9" t="n">
        <v>191.56</v>
      </c>
    </row>
    <row r="10147">
      <c r="A10147" t="n">
        <v>568195</v>
      </c>
      <c r="B10147" s="12" t="n">
        <v>40811</v>
      </c>
      <c r="C10147" t="n">
        <v>13408</v>
      </c>
      <c r="D10147" t="n">
        <v>1</v>
      </c>
      <c r="E10147" t="n">
        <v>32</v>
      </c>
      <c r="F10147" s="9" t="n">
        <v>40</v>
      </c>
    </row>
    <row r="10148">
      <c r="A10148" t="n">
        <v>568196</v>
      </c>
      <c r="B10148" s="12" t="n">
        <v>40811</v>
      </c>
      <c r="C10148" t="n">
        <v>16705</v>
      </c>
      <c r="D10148" t="n">
        <v>14</v>
      </c>
      <c r="E10148" t="n">
        <v>248</v>
      </c>
      <c r="F10148" s="9" t="n">
        <v>322.94</v>
      </c>
    </row>
    <row r="10149">
      <c r="A10149" t="n">
        <v>568197</v>
      </c>
      <c r="B10149" s="12" t="n">
        <v>40811</v>
      </c>
      <c r="C10149" t="n">
        <v>16746</v>
      </c>
      <c r="D10149" t="n">
        <v>30</v>
      </c>
      <c r="E10149" t="n">
        <v>800</v>
      </c>
      <c r="F10149" s="9" t="n">
        <v>503.6</v>
      </c>
    </row>
    <row r="10150">
      <c r="A10150" t="n">
        <v>568198</v>
      </c>
      <c r="B10150" s="12" t="n">
        <v>40811</v>
      </c>
      <c r="C10150" t="n">
        <v>16771</v>
      </c>
      <c r="D10150" t="n">
        <v>64</v>
      </c>
      <c r="E10150" t="n">
        <v>356</v>
      </c>
      <c r="F10150" s="9" t="n">
        <v>446.56</v>
      </c>
    </row>
    <row r="10151">
      <c r="A10151" t="n">
        <v>568199</v>
      </c>
      <c r="B10151" s="12" t="n">
        <v>40811</v>
      </c>
      <c r="C10151" t="n">
        <v>17315</v>
      </c>
      <c r="D10151" t="n">
        <v>7</v>
      </c>
      <c r="E10151" t="n">
        <v>65</v>
      </c>
      <c r="F10151" s="9" t="n">
        <v>266.55</v>
      </c>
    </row>
    <row r="10152">
      <c r="A10152" t="n">
        <v>568200</v>
      </c>
      <c r="B10152" s="12" t="n">
        <v>40811</v>
      </c>
      <c r="C10152" t="n">
        <v>16198</v>
      </c>
      <c r="D10152" t="n">
        <v>14</v>
      </c>
      <c r="E10152" t="n">
        <v>128</v>
      </c>
      <c r="F10152" s="9" t="n">
        <v>400.68</v>
      </c>
    </row>
    <row r="10153">
      <c r="A10153" t="n">
        <v>568201</v>
      </c>
      <c r="B10153" s="12" t="n">
        <v>40811</v>
      </c>
      <c r="C10153" t="n">
        <v>14712</v>
      </c>
      <c r="D10153" t="n">
        <v>13</v>
      </c>
      <c r="E10153" t="n">
        <v>93</v>
      </c>
      <c r="F10153" s="9" t="n">
        <v>305.75</v>
      </c>
    </row>
    <row r="10154">
      <c r="A10154" t="n">
        <v>568202</v>
      </c>
      <c r="B10154" s="12" t="n">
        <v>40811</v>
      </c>
      <c r="C10154" t="n">
        <v>15366</v>
      </c>
      <c r="D10154" t="n">
        <v>36</v>
      </c>
      <c r="E10154" t="n">
        <v>560</v>
      </c>
      <c r="F10154" s="9" t="n">
        <v>496.97</v>
      </c>
    </row>
    <row r="10155">
      <c r="A10155" t="n">
        <v>568203</v>
      </c>
      <c r="B10155" s="12" t="n">
        <v>40811</v>
      </c>
      <c r="C10155" t="n">
        <v>13435</v>
      </c>
      <c r="D10155" t="n">
        <v>17</v>
      </c>
      <c r="E10155" t="n">
        <v>303</v>
      </c>
      <c r="F10155" s="9" t="n">
        <v>884.9</v>
      </c>
    </row>
    <row r="10156">
      <c r="A10156" t="n">
        <v>568204</v>
      </c>
      <c r="B10156" s="12" t="n">
        <v>40811</v>
      </c>
      <c r="C10156" t="n">
        <v>13670</v>
      </c>
      <c r="D10156" t="n">
        <v>25</v>
      </c>
      <c r="E10156" t="n">
        <v>282</v>
      </c>
      <c r="F10156" s="9" t="n">
        <v>349.7</v>
      </c>
    </row>
    <row r="10157">
      <c r="A10157" t="n">
        <v>568205</v>
      </c>
      <c r="B10157" s="12" t="n">
        <v>40811</v>
      </c>
      <c r="C10157" t="n">
        <v>18066</v>
      </c>
      <c r="D10157" t="n">
        <v>10</v>
      </c>
      <c r="E10157" t="n">
        <v>108</v>
      </c>
      <c r="F10157" s="9" t="n">
        <v>318</v>
      </c>
    </row>
    <row r="10158">
      <c r="A10158" t="n">
        <v>568206</v>
      </c>
      <c r="B10158" s="12" t="n">
        <v>40811</v>
      </c>
      <c r="C10158" t="n">
        <v>14806</v>
      </c>
      <c r="D10158" t="n">
        <v>11</v>
      </c>
      <c r="E10158" t="n">
        <v>330</v>
      </c>
      <c r="F10158" s="9" t="n">
        <v>193.39</v>
      </c>
    </row>
    <row r="10159">
      <c r="A10159" t="n">
        <v>568207</v>
      </c>
      <c r="B10159" s="12" t="n">
        <v>40811</v>
      </c>
      <c r="C10159" t="n">
        <v>15150</v>
      </c>
      <c r="D10159" t="n">
        <v>47</v>
      </c>
      <c r="E10159" t="n">
        <v>557</v>
      </c>
      <c r="F10159" s="9" t="n">
        <v>760.97</v>
      </c>
    </row>
    <row r="10160">
      <c r="A10160" t="n">
        <v>568209</v>
      </c>
      <c r="B10160" s="12" t="n">
        <v>40811</v>
      </c>
      <c r="C10160" t="n">
        <v>13089</v>
      </c>
      <c r="D10160" t="n">
        <v>5</v>
      </c>
      <c r="E10160" t="n">
        <v>132</v>
      </c>
      <c r="F10160" s="9" t="n">
        <v>234.6</v>
      </c>
    </row>
    <row r="10161">
      <c r="A10161" t="n">
        <v>568210</v>
      </c>
      <c r="B10161" s="12" t="n">
        <v>40811</v>
      </c>
      <c r="C10161" t="n">
        <v>17159</v>
      </c>
      <c r="D10161" t="n">
        <v>25</v>
      </c>
      <c r="E10161" t="n">
        <v>241</v>
      </c>
      <c r="F10161" s="9" t="n">
        <v>398.22</v>
      </c>
    </row>
    <row r="10162">
      <c r="A10162" t="n">
        <v>568211</v>
      </c>
      <c r="B10162" s="12" t="n">
        <v>40811</v>
      </c>
      <c r="C10162" t="n">
        <v>13429</v>
      </c>
      <c r="D10162" t="n">
        <v>24</v>
      </c>
      <c r="E10162" t="n">
        <v>620</v>
      </c>
      <c r="F10162" s="9" t="n">
        <v>330.6</v>
      </c>
    </row>
    <row r="10163">
      <c r="A10163" t="n">
        <v>568212</v>
      </c>
      <c r="B10163" s="12" t="n">
        <v>40811</v>
      </c>
      <c r="C10163" t="n">
        <v>15154</v>
      </c>
      <c r="D10163" t="n">
        <v>71</v>
      </c>
      <c r="E10163" t="n">
        <v>89</v>
      </c>
      <c r="F10163" s="9" t="n">
        <v>254.28</v>
      </c>
    </row>
    <row r="10164">
      <c r="A10164" t="n">
        <v>568213</v>
      </c>
      <c r="B10164" s="12" t="n">
        <v>40811</v>
      </c>
      <c r="C10164" t="n">
        <v>15214</v>
      </c>
      <c r="D10164" t="n">
        <v>18</v>
      </c>
      <c r="E10164" t="n">
        <v>184</v>
      </c>
      <c r="F10164" s="9" t="n">
        <v>305.12</v>
      </c>
    </row>
    <row r="10165">
      <c r="A10165" t="n">
        <v>568214</v>
      </c>
      <c r="B10165" s="12" t="n">
        <v>40812</v>
      </c>
      <c r="C10165" t="n">
        <v>12823</v>
      </c>
      <c r="D10165" t="n">
        <v>1</v>
      </c>
      <c r="E10165" t="n">
        <v>70</v>
      </c>
      <c r="F10165" s="9" t="n">
        <v>535.5</v>
      </c>
    </row>
    <row r="10166">
      <c r="A10166" t="n">
        <v>568215</v>
      </c>
      <c r="B10166" s="12" t="n">
        <v>40812</v>
      </c>
      <c r="C10166" t="n">
        <v>13390</v>
      </c>
      <c r="D10166" t="n">
        <v>13</v>
      </c>
      <c r="E10166" t="n">
        <v>224</v>
      </c>
      <c r="F10166" s="9" t="n">
        <v>544.08</v>
      </c>
    </row>
    <row r="10167">
      <c r="A10167" t="n">
        <v>568216</v>
      </c>
      <c r="B10167" s="12" t="n">
        <v>40812</v>
      </c>
      <c r="C10167" t="n">
        <v>16168</v>
      </c>
      <c r="D10167" t="n">
        <v>8</v>
      </c>
      <c r="E10167" t="n">
        <v>86</v>
      </c>
      <c r="F10167" s="9" t="n">
        <v>163.02</v>
      </c>
    </row>
    <row r="10168">
      <c r="A10168" t="n">
        <v>568218</v>
      </c>
      <c r="B10168" s="12" t="n">
        <v>40812</v>
      </c>
      <c r="C10168" t="n">
        <v>13389</v>
      </c>
      <c r="D10168" t="n">
        <v>20</v>
      </c>
      <c r="E10168" t="n">
        <v>204</v>
      </c>
      <c r="F10168" s="9" t="n">
        <v>322.26</v>
      </c>
    </row>
    <row r="10169">
      <c r="A10169" t="n">
        <v>568219</v>
      </c>
      <c r="B10169" s="12" t="n">
        <v>40812</v>
      </c>
      <c r="C10169" t="n">
        <v>13468</v>
      </c>
      <c r="D10169" t="n">
        <v>7</v>
      </c>
      <c r="E10169" t="n">
        <v>88</v>
      </c>
      <c r="F10169" s="9" t="n">
        <v>116.12</v>
      </c>
    </row>
    <row r="10170">
      <c r="A10170" t="n">
        <v>568220</v>
      </c>
      <c r="B10170" s="12" t="n">
        <v>40812</v>
      </c>
      <c r="C10170" t="n">
        <v>15626</v>
      </c>
      <c r="D10170" t="n">
        <v>29</v>
      </c>
      <c r="E10170" t="n">
        <v>454</v>
      </c>
      <c r="F10170" s="9" t="n">
        <v>393.92</v>
      </c>
    </row>
    <row r="10171">
      <c r="A10171" t="n">
        <v>568222</v>
      </c>
      <c r="B10171" s="12" t="n">
        <v>40812</v>
      </c>
      <c r="C10171" t="n">
        <v>16603</v>
      </c>
      <c r="D10171" t="n">
        <v>11</v>
      </c>
      <c r="E10171" t="n">
        <v>117</v>
      </c>
      <c r="F10171" s="9" t="n">
        <v>185.85</v>
      </c>
    </row>
    <row r="10172">
      <c r="A10172" t="n">
        <v>568224</v>
      </c>
      <c r="B10172" s="12" t="n">
        <v>40812</v>
      </c>
      <c r="C10172" t="n">
        <v>17377</v>
      </c>
      <c r="D10172" t="n">
        <v>21</v>
      </c>
      <c r="E10172" t="n">
        <v>69</v>
      </c>
      <c r="F10172" s="9" t="n">
        <v>123.97</v>
      </c>
    </row>
    <row r="10173">
      <c r="A10173" t="n">
        <v>568225</v>
      </c>
      <c r="B10173" s="12" t="n">
        <v>40812</v>
      </c>
      <c r="C10173" t="n">
        <v>13014</v>
      </c>
      <c r="D10173" t="n">
        <v>15</v>
      </c>
      <c r="E10173" t="n">
        <v>100</v>
      </c>
      <c r="F10173" s="9" t="n">
        <v>399.15</v>
      </c>
    </row>
    <row r="10174">
      <c r="A10174" t="n">
        <v>568226</v>
      </c>
      <c r="B10174" s="12" t="n">
        <v>40812</v>
      </c>
      <c r="C10174" t="n">
        <v>16719</v>
      </c>
      <c r="D10174" t="n">
        <v>20</v>
      </c>
      <c r="E10174" t="n">
        <v>205</v>
      </c>
      <c r="F10174" s="9" t="n">
        <v>199.87</v>
      </c>
    </row>
    <row r="10175">
      <c r="A10175" t="n">
        <v>568227</v>
      </c>
      <c r="B10175" s="12" t="n">
        <v>40812</v>
      </c>
      <c r="C10175" t="n">
        <v>17841</v>
      </c>
      <c r="D10175" t="n">
        <v>46</v>
      </c>
      <c r="E10175" t="n">
        <v>203</v>
      </c>
      <c r="F10175" s="9" t="n">
        <v>182.99</v>
      </c>
    </row>
    <row r="10176">
      <c r="A10176" t="n">
        <v>568228</v>
      </c>
      <c r="B10176" s="12" t="n">
        <v>40812</v>
      </c>
      <c r="C10176" t="n">
        <v>15358</v>
      </c>
      <c r="D10176" t="n">
        <v>36</v>
      </c>
      <c r="E10176" t="n">
        <v>503</v>
      </c>
      <c r="F10176" s="9" t="n">
        <v>524.61</v>
      </c>
    </row>
    <row r="10177">
      <c r="A10177" t="n">
        <v>568229</v>
      </c>
      <c r="B10177" s="12" t="n">
        <v>40812</v>
      </c>
      <c r="C10177" t="n">
        <v>15358</v>
      </c>
      <c r="D10177" t="n">
        <v>10</v>
      </c>
      <c r="E10177" t="n">
        <v>60</v>
      </c>
      <c r="F10177" s="9" t="n">
        <v>164.58</v>
      </c>
    </row>
    <row r="10178">
      <c r="A10178" t="n">
        <v>568230</v>
      </c>
      <c r="B10178" s="12" t="n">
        <v>40812</v>
      </c>
      <c r="C10178" t="n">
        <v>12925</v>
      </c>
      <c r="D10178" t="n">
        <v>23</v>
      </c>
      <c r="E10178" t="n">
        <v>258</v>
      </c>
      <c r="F10178" s="9" t="n">
        <v>368.31</v>
      </c>
    </row>
    <row r="10179">
      <c r="A10179" t="n">
        <v>568231</v>
      </c>
      <c r="B10179" s="12" t="n">
        <v>40812</v>
      </c>
      <c r="C10179" t="n">
        <v>14808</v>
      </c>
      <c r="D10179" t="n">
        <v>19</v>
      </c>
      <c r="E10179" t="n">
        <v>424</v>
      </c>
      <c r="F10179" s="9" t="n">
        <v>350.59</v>
      </c>
    </row>
    <row r="10180">
      <c r="A10180" t="n">
        <v>568234</v>
      </c>
      <c r="B10180" s="12" t="n">
        <v>40812</v>
      </c>
      <c r="C10180" t="n">
        <v>17705</v>
      </c>
      <c r="D10180" t="n">
        <v>16</v>
      </c>
      <c r="E10180" t="n">
        <v>166</v>
      </c>
      <c r="F10180" s="9" t="n">
        <v>223.92</v>
      </c>
    </row>
    <row r="10181">
      <c r="A10181" t="n">
        <v>568235</v>
      </c>
      <c r="B10181" s="12" t="n">
        <v>40812</v>
      </c>
      <c r="C10181" t="n">
        <v>13410</v>
      </c>
      <c r="D10181" t="n">
        <v>8</v>
      </c>
      <c r="E10181" t="n">
        <v>106</v>
      </c>
      <c r="F10181" s="9" t="n">
        <v>183.62</v>
      </c>
    </row>
    <row r="10182">
      <c r="A10182" t="n">
        <v>568236</v>
      </c>
      <c r="B10182" s="12" t="n">
        <v>40812</v>
      </c>
      <c r="C10182" t="n">
        <v>12820</v>
      </c>
      <c r="D10182" t="n">
        <v>14</v>
      </c>
      <c r="E10182" t="n">
        <v>217</v>
      </c>
      <c r="F10182" s="9" t="n">
        <v>217.77</v>
      </c>
    </row>
    <row r="10183">
      <c r="A10183" t="n">
        <v>568238</v>
      </c>
      <c r="B10183" s="12" t="n">
        <v>40812</v>
      </c>
      <c r="C10183" t="n">
        <v>13927</v>
      </c>
      <c r="D10183" t="n">
        <v>21</v>
      </c>
      <c r="E10183" t="n">
        <v>214</v>
      </c>
      <c r="F10183" s="9" t="n">
        <v>348.99</v>
      </c>
    </row>
    <row r="10184">
      <c r="A10184" t="n">
        <v>568239</v>
      </c>
      <c r="B10184" s="12" t="n">
        <v>40812</v>
      </c>
      <c r="C10184" t="n">
        <v>18205</v>
      </c>
      <c r="D10184" t="n">
        <v>15</v>
      </c>
      <c r="E10184" t="n">
        <v>76</v>
      </c>
      <c r="F10184" s="9" t="n">
        <v>225.76</v>
      </c>
    </row>
    <row r="10185">
      <c r="A10185" t="n">
        <v>568241</v>
      </c>
      <c r="B10185" s="12" t="n">
        <v>40812</v>
      </c>
      <c r="C10185" t="n">
        <v>15218</v>
      </c>
      <c r="D10185" t="n">
        <v>14</v>
      </c>
      <c r="E10185" t="n">
        <v>370</v>
      </c>
      <c r="F10185" s="9" t="n">
        <v>780.5599999999999</v>
      </c>
    </row>
    <row r="10186">
      <c r="A10186" t="n">
        <v>568243</v>
      </c>
      <c r="B10186" s="12" t="n">
        <v>40812</v>
      </c>
      <c r="C10186" t="n">
        <v>14217</v>
      </c>
      <c r="D10186" t="n">
        <v>7</v>
      </c>
      <c r="E10186" t="n">
        <v>25</v>
      </c>
      <c r="F10186" s="9" t="n">
        <v>93.87</v>
      </c>
    </row>
    <row r="10187">
      <c r="A10187" t="n">
        <v>568245</v>
      </c>
      <c r="B10187" s="12" t="n">
        <v>40812</v>
      </c>
      <c r="C10187" t="n">
        <v>13867</v>
      </c>
      <c r="D10187" t="n">
        <v>29</v>
      </c>
      <c r="E10187" t="n">
        <v>285</v>
      </c>
      <c r="F10187" s="9" t="n">
        <v>443.79</v>
      </c>
    </row>
    <row r="10188">
      <c r="A10188" t="n">
        <v>568301</v>
      </c>
      <c r="B10188" s="12" t="n">
        <v>40812</v>
      </c>
      <c r="C10188" t="n">
        <v>16383</v>
      </c>
      <c r="D10188" t="n">
        <v>45</v>
      </c>
      <c r="E10188" t="n">
        <v>169</v>
      </c>
      <c r="F10188" s="9" t="n">
        <v>334.3</v>
      </c>
    </row>
    <row r="10189">
      <c r="A10189" t="n">
        <v>568311</v>
      </c>
      <c r="B10189" s="12" t="n">
        <v>40812</v>
      </c>
      <c r="C10189" t="n">
        <v>17287</v>
      </c>
      <c r="D10189" t="n">
        <v>28</v>
      </c>
      <c r="E10189" t="n">
        <v>121</v>
      </c>
      <c r="F10189" s="9" t="n">
        <v>177.89</v>
      </c>
    </row>
    <row r="10190">
      <c r="A10190" t="n">
        <v>568312</v>
      </c>
      <c r="B10190" s="12" t="n">
        <v>40812</v>
      </c>
      <c r="C10190" t="n">
        <v>18241</v>
      </c>
      <c r="D10190" t="n">
        <v>9</v>
      </c>
      <c r="E10190" t="n">
        <v>88</v>
      </c>
      <c r="F10190" s="9" t="n">
        <v>184.78</v>
      </c>
    </row>
    <row r="10191">
      <c r="A10191" t="n">
        <v>568313</v>
      </c>
      <c r="B10191" s="12" t="n">
        <v>40812</v>
      </c>
      <c r="C10191" t="n">
        <v>14908</v>
      </c>
      <c r="D10191" t="n">
        <v>9</v>
      </c>
      <c r="E10191" t="n">
        <v>132</v>
      </c>
      <c r="F10191" s="9" t="n">
        <v>277.8</v>
      </c>
    </row>
    <row r="10192">
      <c r="A10192" t="n">
        <v>568314</v>
      </c>
      <c r="B10192" s="12" t="n">
        <v>40812</v>
      </c>
      <c r="C10192" t="n">
        <v>14387</v>
      </c>
      <c r="D10192" t="n">
        <v>42</v>
      </c>
      <c r="E10192" t="n">
        <v>222</v>
      </c>
      <c r="F10192" s="9" t="n">
        <v>488.98</v>
      </c>
    </row>
    <row r="10193">
      <c r="A10193" t="n">
        <v>568315</v>
      </c>
      <c r="B10193" s="12" t="n">
        <v>40812</v>
      </c>
      <c r="C10193" t="n">
        <v>16705</v>
      </c>
      <c r="D10193" t="n">
        <v>3</v>
      </c>
      <c r="E10193" t="n">
        <v>18</v>
      </c>
      <c r="F10193" s="9" t="n">
        <v>57.48</v>
      </c>
    </row>
    <row r="10194">
      <c r="A10194" t="n">
        <v>568316</v>
      </c>
      <c r="B10194" s="12" t="n">
        <v>40812</v>
      </c>
      <c r="C10194" t="n">
        <v>16407</v>
      </c>
      <c r="D10194" t="n">
        <v>27</v>
      </c>
      <c r="E10194" t="n">
        <v>132</v>
      </c>
      <c r="F10194" s="9" t="n">
        <v>265.14</v>
      </c>
    </row>
    <row r="10195">
      <c r="A10195" t="n">
        <v>568317</v>
      </c>
      <c r="B10195" s="12" t="n">
        <v>40812</v>
      </c>
      <c r="C10195" t="n">
        <v>17491</v>
      </c>
      <c r="D10195" t="n">
        <v>10</v>
      </c>
      <c r="E10195" t="n">
        <v>89</v>
      </c>
      <c r="F10195" s="9" t="n">
        <v>305.51</v>
      </c>
    </row>
    <row r="10196">
      <c r="A10196" t="n">
        <v>568318</v>
      </c>
      <c r="B10196" s="12" t="n">
        <v>40812</v>
      </c>
      <c r="C10196" t="n">
        <v>13233</v>
      </c>
      <c r="D10196" t="n">
        <v>26</v>
      </c>
      <c r="E10196" t="n">
        <v>600</v>
      </c>
      <c r="F10196" s="9" t="n">
        <v>300.88</v>
      </c>
    </row>
    <row r="10197">
      <c r="A10197" t="n">
        <v>568319</v>
      </c>
      <c r="B10197" s="12" t="n">
        <v>40812</v>
      </c>
      <c r="C10197" t="n">
        <v>17389</v>
      </c>
      <c r="D10197" t="n">
        <v>19</v>
      </c>
      <c r="E10197" t="n">
        <v>1038</v>
      </c>
      <c r="F10197" s="9" t="n">
        <v>4091.46</v>
      </c>
    </row>
    <row r="10198">
      <c r="A10198" t="n">
        <v>568320</v>
      </c>
      <c r="B10198" s="12" t="n">
        <v>40812</v>
      </c>
      <c r="C10198" t="n">
        <v>17674</v>
      </c>
      <c r="D10198" t="n">
        <v>16</v>
      </c>
      <c r="E10198" t="n">
        <v>323</v>
      </c>
      <c r="F10198" s="9" t="n">
        <v>250.38</v>
      </c>
    </row>
    <row r="10199">
      <c r="A10199" t="n">
        <v>568321</v>
      </c>
      <c r="B10199" s="12" t="n">
        <v>40812</v>
      </c>
      <c r="C10199" t="n">
        <v>13639</v>
      </c>
      <c r="D10199" t="n">
        <v>40</v>
      </c>
      <c r="E10199" t="n">
        <v>800</v>
      </c>
      <c r="F10199" s="9" t="n">
        <v>1033.34</v>
      </c>
    </row>
    <row r="10200">
      <c r="A10200" t="n">
        <v>568322</v>
      </c>
      <c r="B10200" s="12" t="n">
        <v>40812</v>
      </c>
      <c r="C10200" t="n">
        <v>15958</v>
      </c>
      <c r="D10200" t="n">
        <v>7</v>
      </c>
      <c r="E10200" t="n">
        <v>33</v>
      </c>
      <c r="F10200" s="9" t="n">
        <v>104.35</v>
      </c>
    </row>
    <row r="10201">
      <c r="A10201" t="n">
        <v>568323</v>
      </c>
      <c r="B10201" s="12" t="n">
        <v>40812</v>
      </c>
      <c r="C10201" t="n">
        <v>15078</v>
      </c>
      <c r="D10201" t="n">
        <v>13</v>
      </c>
      <c r="E10201" t="n">
        <v>136</v>
      </c>
      <c r="F10201" s="9" t="n">
        <v>304.36</v>
      </c>
    </row>
    <row r="10202">
      <c r="A10202" t="n">
        <v>568324</v>
      </c>
      <c r="B10202" s="12" t="n">
        <v>40812</v>
      </c>
      <c r="C10202" t="n">
        <v>16778</v>
      </c>
      <c r="D10202" t="n">
        <v>11</v>
      </c>
      <c r="E10202" t="n">
        <v>128</v>
      </c>
      <c r="F10202" s="9" t="n">
        <v>152.76</v>
      </c>
    </row>
    <row r="10203">
      <c r="A10203" t="n">
        <v>568325</v>
      </c>
      <c r="B10203" s="12" t="n">
        <v>40812</v>
      </c>
      <c r="C10203" t="n">
        <v>14667</v>
      </c>
      <c r="D10203" t="n">
        <v>47</v>
      </c>
      <c r="E10203" t="n">
        <v>563</v>
      </c>
      <c r="F10203" s="9" t="n">
        <v>1064.34</v>
      </c>
    </row>
    <row r="10204">
      <c r="A10204" t="n">
        <v>568326</v>
      </c>
      <c r="B10204" s="12" t="n">
        <v>40812</v>
      </c>
      <c r="C10204" t="n">
        <v>13200</v>
      </c>
      <c r="D10204" t="n">
        <v>21</v>
      </c>
      <c r="E10204" t="n">
        <v>161</v>
      </c>
      <c r="F10204" s="9" t="n">
        <v>307.69</v>
      </c>
    </row>
    <row r="10205">
      <c r="A10205" t="n">
        <v>568327</v>
      </c>
      <c r="B10205" s="12" t="n">
        <v>40812</v>
      </c>
      <c r="C10205" t="n">
        <v>15492</v>
      </c>
      <c r="D10205" t="n">
        <v>28</v>
      </c>
      <c r="E10205" t="n">
        <v>327</v>
      </c>
      <c r="F10205" s="9" t="n">
        <v>487.74</v>
      </c>
    </row>
    <row r="10206">
      <c r="A10206" t="n">
        <v>568328</v>
      </c>
      <c r="B10206" s="12" t="n">
        <v>40812</v>
      </c>
      <c r="C10206" t="n">
        <v>18016</v>
      </c>
      <c r="D10206" t="n">
        <v>48</v>
      </c>
      <c r="E10206" t="n">
        <v>481</v>
      </c>
      <c r="F10206" s="9" t="n">
        <v>624.55</v>
      </c>
    </row>
    <row r="10207">
      <c r="A10207" t="n">
        <v>568329</v>
      </c>
      <c r="B10207" s="12" t="n">
        <v>40812</v>
      </c>
      <c r="C10207" t="n">
        <v>15243</v>
      </c>
      <c r="D10207" t="n">
        <v>22</v>
      </c>
      <c r="E10207" t="n">
        <v>185</v>
      </c>
      <c r="F10207" s="9" t="n">
        <v>316.68</v>
      </c>
    </row>
    <row r="10208">
      <c r="A10208" t="n">
        <v>568330</v>
      </c>
      <c r="B10208" s="12" t="n">
        <v>40812</v>
      </c>
      <c r="C10208" t="n">
        <v>16468</v>
      </c>
      <c r="D10208" t="n">
        <v>2</v>
      </c>
      <c r="E10208" t="n">
        <v>31</v>
      </c>
      <c r="F10208" s="9" t="n">
        <v>74.90000000000001</v>
      </c>
    </row>
    <row r="10209">
      <c r="A10209" t="n">
        <v>568331</v>
      </c>
      <c r="B10209" s="12" t="n">
        <v>40812</v>
      </c>
      <c r="C10209" t="n">
        <v>16600</v>
      </c>
      <c r="D10209" t="n">
        <v>10</v>
      </c>
      <c r="E10209" t="n">
        <v>202</v>
      </c>
      <c r="F10209" s="9" t="n">
        <v>115.74</v>
      </c>
    </row>
    <row r="10210">
      <c r="A10210" t="n">
        <v>568332</v>
      </c>
      <c r="B10210" s="12" t="n">
        <v>40812</v>
      </c>
      <c r="C10210" t="n">
        <v>13434</v>
      </c>
      <c r="D10210" t="n">
        <v>5</v>
      </c>
      <c r="E10210" t="n">
        <v>240</v>
      </c>
      <c r="F10210" s="9" t="n">
        <v>461.4</v>
      </c>
    </row>
    <row r="10211">
      <c r="A10211" t="n">
        <v>568333</v>
      </c>
      <c r="B10211" s="12" t="n">
        <v>40812</v>
      </c>
      <c r="C10211" t="n">
        <v>15344</v>
      </c>
      <c r="D10211" t="n">
        <v>17</v>
      </c>
      <c r="E10211" t="n">
        <v>91</v>
      </c>
      <c r="F10211" s="9" t="n">
        <v>308.69</v>
      </c>
    </row>
    <row r="10212">
      <c r="A10212" t="n">
        <v>568340</v>
      </c>
      <c r="B10212" s="12" t="n">
        <v>40812</v>
      </c>
      <c r="C10212" t="n">
        <v>13866</v>
      </c>
      <c r="D10212" t="n">
        <v>7</v>
      </c>
      <c r="E10212" t="n">
        <v>57</v>
      </c>
      <c r="F10212" s="9" t="n">
        <v>145.67</v>
      </c>
    </row>
    <row r="10213">
      <c r="A10213" t="n">
        <v>568342</v>
      </c>
      <c r="B10213" s="12" t="n">
        <v>40812</v>
      </c>
      <c r="C10213" t="n">
        <v>14473</v>
      </c>
      <c r="D10213" t="n">
        <v>6</v>
      </c>
      <c r="E10213" t="n">
        <v>78</v>
      </c>
      <c r="F10213" s="9" t="n">
        <v>149.34</v>
      </c>
    </row>
    <row r="10214">
      <c r="A10214" t="n">
        <v>568343</v>
      </c>
      <c r="B10214" s="12" t="n">
        <v>40812</v>
      </c>
      <c r="C10214" t="n">
        <v>16839</v>
      </c>
      <c r="D10214" t="n">
        <v>6</v>
      </c>
      <c r="E10214" t="n">
        <v>382</v>
      </c>
      <c r="F10214" s="9" t="n">
        <v>418.82</v>
      </c>
    </row>
    <row r="10215">
      <c r="A10215" t="n">
        <v>568344</v>
      </c>
      <c r="B10215" s="12" t="n">
        <v>40812</v>
      </c>
      <c r="C10215" t="n">
        <v>16531</v>
      </c>
      <c r="D10215" t="n">
        <v>12</v>
      </c>
      <c r="E10215" t="n">
        <v>210</v>
      </c>
      <c r="F10215" s="9" t="n">
        <v>204.9</v>
      </c>
    </row>
    <row r="10216">
      <c r="A10216" t="n">
        <v>568346</v>
      </c>
      <c r="B10216" s="12" t="n">
        <v>40812</v>
      </c>
      <c r="C10216" t="n">
        <v>14096</v>
      </c>
      <c r="D10216" t="n">
        <v>334</v>
      </c>
      <c r="E10216" t="n">
        <v>936</v>
      </c>
      <c r="F10216" s="9" t="n">
        <v>2983.36</v>
      </c>
    </row>
    <row r="10217">
      <c r="A10217" t="n">
        <v>568364</v>
      </c>
      <c r="B10217" s="12" t="n">
        <v>40812</v>
      </c>
      <c r="C10217" t="n">
        <v>16999</v>
      </c>
      <c r="D10217" t="n">
        <v>17</v>
      </c>
      <c r="E10217" t="n">
        <v>141</v>
      </c>
      <c r="F10217" s="9" t="n">
        <v>245.83</v>
      </c>
    </row>
    <row r="10218">
      <c r="A10218" t="n">
        <v>568366</v>
      </c>
      <c r="B10218" s="12" t="n">
        <v>40812</v>
      </c>
      <c r="C10218" t="n">
        <v>14217</v>
      </c>
      <c r="D10218" t="n">
        <v>3</v>
      </c>
      <c r="E10218" t="n">
        <v>34</v>
      </c>
      <c r="F10218" s="9" t="n">
        <v>164.3</v>
      </c>
    </row>
    <row r="10219">
      <c r="A10219" t="n">
        <v>568367</v>
      </c>
      <c r="B10219" s="12" t="n">
        <v>40812</v>
      </c>
      <c r="C10219" t="n">
        <v>15755</v>
      </c>
      <c r="D10219" t="n">
        <v>39</v>
      </c>
      <c r="E10219" t="n">
        <v>402</v>
      </c>
      <c r="F10219" s="9" t="n">
        <v>600.99</v>
      </c>
    </row>
    <row r="10220">
      <c r="A10220" t="n">
        <v>568368</v>
      </c>
      <c r="B10220" s="12" t="n">
        <v>40812</v>
      </c>
      <c r="C10220" t="n">
        <v>17997</v>
      </c>
      <c r="D10220" t="n">
        <v>7</v>
      </c>
      <c r="E10220" t="n">
        <v>65</v>
      </c>
      <c r="F10220" s="9" t="n">
        <v>133.59</v>
      </c>
    </row>
    <row r="10221">
      <c r="A10221" t="n">
        <v>568369</v>
      </c>
      <c r="B10221" s="12" t="n">
        <v>40812</v>
      </c>
      <c r="C10221" t="n">
        <v>16710</v>
      </c>
      <c r="D10221" t="n">
        <v>37</v>
      </c>
      <c r="E10221" t="n">
        <v>213</v>
      </c>
      <c r="F10221" s="9" t="n">
        <v>249.7</v>
      </c>
    </row>
    <row r="10222">
      <c r="A10222" t="n">
        <v>568374</v>
      </c>
      <c r="B10222" s="12" t="n">
        <v>40812</v>
      </c>
      <c r="C10222" t="n">
        <v>12748</v>
      </c>
      <c r="D10222" t="n">
        <v>2</v>
      </c>
      <c r="E10222" t="n">
        <v>40</v>
      </c>
      <c r="F10222" s="9" t="n">
        <v>31.6</v>
      </c>
    </row>
    <row r="10223">
      <c r="A10223" t="n">
        <v>568376</v>
      </c>
      <c r="B10223" s="12" t="n">
        <v>40812</v>
      </c>
      <c r="C10223" t="n">
        <v>14031</v>
      </c>
      <c r="D10223" t="n">
        <v>20</v>
      </c>
      <c r="E10223" t="n">
        <v>690</v>
      </c>
      <c r="F10223" s="9" t="n">
        <v>1592.12</v>
      </c>
    </row>
    <row r="10224">
      <c r="A10224" t="n">
        <v>568378</v>
      </c>
      <c r="B10224" s="12" t="n">
        <v>40813</v>
      </c>
      <c r="C10224" t="n">
        <v>13035</v>
      </c>
      <c r="D10224" t="n">
        <v>15</v>
      </c>
      <c r="E10224" t="n">
        <v>432</v>
      </c>
      <c r="F10224" s="9" t="n">
        <v>588.88</v>
      </c>
    </row>
    <row r="10225">
      <c r="A10225" t="n">
        <v>568379</v>
      </c>
      <c r="B10225" s="12" t="n">
        <v>40813</v>
      </c>
      <c r="C10225" t="n">
        <v>16626</v>
      </c>
      <c r="D10225" t="n">
        <v>8</v>
      </c>
      <c r="E10225" t="n">
        <v>178</v>
      </c>
      <c r="F10225" s="9" t="n">
        <v>182.3</v>
      </c>
    </row>
    <row r="10226">
      <c r="A10226" t="n">
        <v>568380</v>
      </c>
      <c r="B10226" s="12" t="n">
        <v>40813</v>
      </c>
      <c r="C10226" t="n">
        <v>18008</v>
      </c>
      <c r="D10226" t="n">
        <v>1</v>
      </c>
      <c r="E10226" t="n">
        <v>50</v>
      </c>
      <c r="F10226" s="9" t="n">
        <v>42.5</v>
      </c>
    </row>
    <row r="10227">
      <c r="A10227" t="n">
        <v>568381</v>
      </c>
      <c r="B10227" s="12" t="n">
        <v>40813</v>
      </c>
      <c r="C10227" t="n">
        <v>14321</v>
      </c>
      <c r="D10227" t="n">
        <v>26</v>
      </c>
      <c r="E10227" t="n">
        <v>522</v>
      </c>
      <c r="F10227" s="9" t="n">
        <v>329.94</v>
      </c>
    </row>
    <row r="10228">
      <c r="A10228" t="n">
        <v>568382</v>
      </c>
      <c r="B10228" s="12" t="n">
        <v>40813</v>
      </c>
      <c r="C10228" t="n">
        <v>13499</v>
      </c>
      <c r="D10228" t="n">
        <v>7</v>
      </c>
      <c r="E10228" t="n">
        <v>186</v>
      </c>
      <c r="F10228" s="9" t="n">
        <v>150.06</v>
      </c>
    </row>
    <row r="10229">
      <c r="A10229" t="n">
        <v>568383</v>
      </c>
      <c r="B10229" s="12" t="n">
        <v>40813</v>
      </c>
      <c r="C10229" t="n">
        <v>13514</v>
      </c>
      <c r="D10229" t="n">
        <v>4</v>
      </c>
      <c r="E10229" t="n">
        <v>40</v>
      </c>
      <c r="F10229" s="9" t="n">
        <v>152.2</v>
      </c>
    </row>
    <row r="10230">
      <c r="A10230" t="n">
        <v>568387</v>
      </c>
      <c r="B10230" s="12" t="n">
        <v>40813</v>
      </c>
      <c r="C10230" t="n">
        <v>13704</v>
      </c>
      <c r="D10230" t="n">
        <v>22</v>
      </c>
      <c r="E10230" t="n">
        <v>340</v>
      </c>
      <c r="F10230" s="9" t="n">
        <v>422.32</v>
      </c>
    </row>
    <row r="10231">
      <c r="A10231" t="n">
        <v>568389</v>
      </c>
      <c r="B10231" s="12" t="n">
        <v>40813</v>
      </c>
      <c r="C10231" t="n">
        <v>12971</v>
      </c>
      <c r="D10231" t="n">
        <v>4</v>
      </c>
      <c r="E10231" t="n">
        <v>76</v>
      </c>
      <c r="F10231" s="9" t="n">
        <v>164.28</v>
      </c>
    </row>
    <row r="10232">
      <c r="A10232" t="n">
        <v>568390</v>
      </c>
      <c r="B10232" s="12" t="n">
        <v>40813</v>
      </c>
      <c r="C10232" t="n">
        <v>17811</v>
      </c>
      <c r="D10232" t="n">
        <v>11</v>
      </c>
      <c r="E10232" t="n">
        <v>58</v>
      </c>
      <c r="F10232" s="9" t="n">
        <v>132.68</v>
      </c>
    </row>
    <row r="10233">
      <c r="A10233" t="n">
        <v>568392</v>
      </c>
      <c r="B10233" s="12" t="n">
        <v>40813</v>
      </c>
      <c r="C10233" t="n">
        <v>14272</v>
      </c>
      <c r="D10233" t="n">
        <v>25</v>
      </c>
      <c r="E10233" t="n">
        <v>512</v>
      </c>
      <c r="F10233" s="9" t="n">
        <v>305.87</v>
      </c>
    </row>
    <row r="10234">
      <c r="A10234" t="n">
        <v>568391</v>
      </c>
      <c r="B10234" s="12" t="n">
        <v>40813</v>
      </c>
      <c r="C10234" t="n">
        <v>17788</v>
      </c>
      <c r="D10234" t="n">
        <v>2</v>
      </c>
      <c r="E10234" t="n">
        <v>208</v>
      </c>
      <c r="F10234" s="9" t="n">
        <v>1101.2</v>
      </c>
    </row>
    <row r="10235">
      <c r="A10235" t="n">
        <v>568393</v>
      </c>
      <c r="B10235" s="12" t="n">
        <v>40813</v>
      </c>
      <c r="C10235" t="n">
        <v>15754</v>
      </c>
      <c r="D10235" t="n">
        <v>13</v>
      </c>
      <c r="E10235" t="n">
        <v>110</v>
      </c>
      <c r="F10235" s="9" t="n">
        <v>211.62</v>
      </c>
    </row>
    <row r="10236">
      <c r="A10236" t="n">
        <v>568394</v>
      </c>
      <c r="B10236" s="12" t="n">
        <v>40813</v>
      </c>
      <c r="C10236" t="n">
        <v>13314</v>
      </c>
      <c r="D10236" t="n">
        <v>40</v>
      </c>
      <c r="E10236" t="n">
        <v>356</v>
      </c>
      <c r="F10236" s="9" t="n">
        <v>499.62</v>
      </c>
    </row>
    <row r="10237">
      <c r="A10237" t="n">
        <v>568396</v>
      </c>
      <c r="B10237" s="12" t="n">
        <v>40813</v>
      </c>
      <c r="C10237" t="n">
        <v>16462</v>
      </c>
      <c r="D10237" t="n">
        <v>1</v>
      </c>
      <c r="E10237" t="n">
        <v>8</v>
      </c>
      <c r="F10237" s="9" t="n">
        <v>68</v>
      </c>
    </row>
    <row r="10238">
      <c r="A10238" t="n">
        <v>568397</v>
      </c>
      <c r="B10238" s="12" t="n">
        <v>40813</v>
      </c>
      <c r="C10238" t="n">
        <v>15745</v>
      </c>
      <c r="D10238" t="n">
        <v>18</v>
      </c>
      <c r="E10238" t="n">
        <v>116</v>
      </c>
      <c r="F10238" s="9" t="n">
        <v>304.9</v>
      </c>
    </row>
    <row r="10239">
      <c r="A10239" t="n">
        <v>568398</v>
      </c>
      <c r="B10239" s="12" t="n">
        <v>40813</v>
      </c>
      <c r="C10239" t="n">
        <v>14543</v>
      </c>
      <c r="D10239" t="n">
        <v>2</v>
      </c>
      <c r="E10239" t="n">
        <v>7</v>
      </c>
      <c r="F10239" s="9" t="n">
        <v>31.65</v>
      </c>
    </row>
    <row r="10240">
      <c r="A10240" t="n">
        <v>568399</v>
      </c>
      <c r="B10240" s="12" t="n">
        <v>40813</v>
      </c>
      <c r="C10240" t="n">
        <v>16145</v>
      </c>
      <c r="D10240" t="n">
        <v>21</v>
      </c>
      <c r="E10240" t="n">
        <v>342</v>
      </c>
      <c r="F10240" s="9" t="n">
        <v>341.62</v>
      </c>
    </row>
    <row r="10241">
      <c r="A10241" t="n">
        <v>568400</v>
      </c>
      <c r="B10241" s="12" t="n">
        <v>40813</v>
      </c>
      <c r="C10241" t="n">
        <v>13644</v>
      </c>
      <c r="D10241" t="n">
        <v>34</v>
      </c>
      <c r="E10241" t="n">
        <v>444</v>
      </c>
      <c r="F10241" s="9" t="n">
        <v>547.52</v>
      </c>
    </row>
    <row r="10242">
      <c r="A10242" t="n">
        <v>568402</v>
      </c>
      <c r="B10242" s="12" t="n">
        <v>40813</v>
      </c>
      <c r="C10242" t="n">
        <v>16629</v>
      </c>
      <c r="D10242" t="n">
        <v>14</v>
      </c>
      <c r="E10242" t="n">
        <v>277</v>
      </c>
      <c r="F10242" s="9" t="n">
        <v>180.95</v>
      </c>
    </row>
    <row r="10243">
      <c r="A10243" t="n">
        <v>568409</v>
      </c>
      <c r="B10243" s="12" t="n">
        <v>40813</v>
      </c>
      <c r="C10243" t="n">
        <v>15701</v>
      </c>
      <c r="D10243" t="n">
        <v>8</v>
      </c>
      <c r="E10243" t="n">
        <v>29</v>
      </c>
      <c r="F10243" s="9" t="n">
        <v>111.07</v>
      </c>
    </row>
    <row r="10244">
      <c r="A10244" t="n">
        <v>568413</v>
      </c>
      <c r="B10244" s="12" t="n">
        <v>40813</v>
      </c>
      <c r="C10244" t="n">
        <v>14818</v>
      </c>
      <c r="D10244" t="n">
        <v>23</v>
      </c>
      <c r="E10244" t="n">
        <v>122</v>
      </c>
      <c r="F10244" s="9" t="n">
        <v>248.17</v>
      </c>
    </row>
    <row r="10245">
      <c r="A10245" t="n">
        <v>568414</v>
      </c>
      <c r="B10245" s="12" t="n">
        <v>40813</v>
      </c>
      <c r="C10245" t="n">
        <v>14901</v>
      </c>
      <c r="D10245" t="n">
        <v>3</v>
      </c>
      <c r="E10245" t="n">
        <v>56</v>
      </c>
      <c r="F10245" s="9" t="n">
        <v>142.38</v>
      </c>
    </row>
    <row r="10246">
      <c r="A10246" t="n">
        <v>568415</v>
      </c>
      <c r="B10246" s="12" t="n">
        <v>40813</v>
      </c>
      <c r="C10246" t="n">
        <v>15150</v>
      </c>
      <c r="D10246" t="n">
        <v>1</v>
      </c>
      <c r="E10246" t="n">
        <v>6</v>
      </c>
      <c r="F10246" s="9" t="n">
        <v>29.7</v>
      </c>
    </row>
    <row r="10247">
      <c r="A10247" t="n">
        <v>568423</v>
      </c>
      <c r="B10247" s="12" t="n">
        <v>40813</v>
      </c>
      <c r="C10247" t="n">
        <v>17061</v>
      </c>
      <c r="D10247" t="n">
        <v>20</v>
      </c>
      <c r="E10247" t="n">
        <v>118</v>
      </c>
      <c r="F10247" s="9" t="n">
        <v>573.4</v>
      </c>
    </row>
    <row r="10248">
      <c r="A10248" t="n">
        <v>568428</v>
      </c>
      <c r="B10248" s="12" t="n">
        <v>40813</v>
      </c>
      <c r="C10248" t="n">
        <v>14419</v>
      </c>
      <c r="D10248" t="n">
        <v>42</v>
      </c>
      <c r="E10248" t="n">
        <v>120</v>
      </c>
      <c r="F10248" s="9" t="n">
        <v>233.65</v>
      </c>
    </row>
    <row r="10249">
      <c r="A10249" t="n">
        <v>568458</v>
      </c>
      <c r="B10249" s="12" t="n">
        <v>40813</v>
      </c>
      <c r="C10249" t="n">
        <v>13384</v>
      </c>
      <c r="D10249" t="n">
        <v>11</v>
      </c>
      <c r="E10249" t="n">
        <v>77</v>
      </c>
      <c r="F10249" s="9" t="n">
        <v>261.55</v>
      </c>
    </row>
    <row r="10250">
      <c r="A10250" t="n">
        <v>568460</v>
      </c>
      <c r="B10250" s="12" t="n">
        <v>40813</v>
      </c>
      <c r="C10250" t="n">
        <v>13384</v>
      </c>
      <c r="D10250" t="n">
        <v>3</v>
      </c>
      <c r="E10250" t="n">
        <v>24</v>
      </c>
      <c r="F10250" s="9" t="n">
        <v>90</v>
      </c>
    </row>
    <row r="10251">
      <c r="A10251" t="n">
        <v>568469</v>
      </c>
      <c r="B10251" s="12" t="n">
        <v>40813</v>
      </c>
      <c r="C10251" t="n">
        <v>14141</v>
      </c>
      <c r="D10251" t="n">
        <v>7</v>
      </c>
      <c r="E10251" t="n">
        <v>81</v>
      </c>
      <c r="F10251" s="9" t="n">
        <v>204.15</v>
      </c>
    </row>
    <row r="10252">
      <c r="A10252" t="n">
        <v>568471</v>
      </c>
      <c r="B10252" s="12" t="n">
        <v>40813</v>
      </c>
      <c r="C10252" t="n">
        <v>17805</v>
      </c>
      <c r="D10252" t="n">
        <v>10</v>
      </c>
      <c r="E10252" t="n">
        <v>478</v>
      </c>
      <c r="F10252" s="9" t="n">
        <v>512.3099999999999</v>
      </c>
    </row>
    <row r="10253">
      <c r="A10253" t="n">
        <v>568480</v>
      </c>
      <c r="B10253" s="12" t="n">
        <v>40813</v>
      </c>
      <c r="C10253" t="n">
        <v>17490</v>
      </c>
      <c r="D10253" t="n">
        <v>14</v>
      </c>
      <c r="E10253" t="n">
        <v>118</v>
      </c>
      <c r="F10253" s="9" t="n">
        <v>396.2</v>
      </c>
    </row>
    <row r="10254">
      <c r="A10254" t="n">
        <v>568485</v>
      </c>
      <c r="B10254" s="12" t="n">
        <v>40813</v>
      </c>
      <c r="C10254" t="n">
        <v>17511</v>
      </c>
      <c r="D10254" t="n">
        <v>6</v>
      </c>
      <c r="E10254" t="n">
        <v>1264</v>
      </c>
      <c r="F10254" s="9" t="n">
        <v>566.5599999999999</v>
      </c>
    </row>
    <row r="10255">
      <c r="A10255" t="n">
        <v>568491</v>
      </c>
      <c r="B10255" s="12" t="n">
        <v>40813</v>
      </c>
      <c r="C10255" t="n">
        <v>15443</v>
      </c>
      <c r="D10255" t="n">
        <v>47</v>
      </c>
      <c r="E10255" t="n">
        <v>194</v>
      </c>
      <c r="F10255" s="9" t="n">
        <v>369.54</v>
      </c>
    </row>
    <row r="10256">
      <c r="A10256" t="n">
        <v>568492</v>
      </c>
      <c r="B10256" s="12" t="n">
        <v>40813</v>
      </c>
      <c r="C10256" t="n">
        <v>18278</v>
      </c>
      <c r="D10256" t="n">
        <v>9</v>
      </c>
      <c r="E10256" t="n">
        <v>66</v>
      </c>
      <c r="F10256" s="9" t="n">
        <v>173.9</v>
      </c>
    </row>
    <row r="10257">
      <c r="A10257" t="n">
        <v>568493</v>
      </c>
      <c r="B10257" s="12" t="n">
        <v>40813</v>
      </c>
      <c r="C10257" t="n">
        <v>12987</v>
      </c>
      <c r="D10257" t="n">
        <v>14</v>
      </c>
      <c r="E10257" t="n">
        <v>111</v>
      </c>
      <c r="F10257" s="9" t="n">
        <v>254.4</v>
      </c>
    </row>
    <row r="10258">
      <c r="A10258" t="n">
        <v>568494</v>
      </c>
      <c r="B10258" s="12" t="n">
        <v>40813</v>
      </c>
      <c r="C10258" t="n">
        <v>16266</v>
      </c>
      <c r="D10258" t="n">
        <v>11</v>
      </c>
      <c r="E10258" t="n">
        <v>45</v>
      </c>
      <c r="F10258" s="9" t="n">
        <v>100.77</v>
      </c>
    </row>
    <row r="10259">
      <c r="A10259" t="n">
        <v>568495</v>
      </c>
      <c r="B10259" s="12" t="n">
        <v>40813</v>
      </c>
      <c r="C10259" t="n">
        <v>14755</v>
      </c>
      <c r="D10259" t="n">
        <v>16</v>
      </c>
      <c r="E10259" t="n">
        <v>128</v>
      </c>
      <c r="F10259" s="9" t="n">
        <v>304.3</v>
      </c>
    </row>
    <row r="10260">
      <c r="A10260" t="n">
        <v>568505</v>
      </c>
      <c r="B10260" s="12" t="n">
        <v>40813</v>
      </c>
      <c r="C10260" t="n">
        <v>15311</v>
      </c>
      <c r="D10260" t="n">
        <v>12</v>
      </c>
      <c r="E10260" t="n">
        <v>380</v>
      </c>
      <c r="F10260" s="9" t="n">
        <v>626.52</v>
      </c>
    </row>
    <row r="10261">
      <c r="A10261" t="n">
        <v>568509</v>
      </c>
      <c r="B10261" s="12" t="n">
        <v>40813</v>
      </c>
      <c r="C10261" t="n">
        <v>16422</v>
      </c>
      <c r="D10261" t="n">
        <v>4</v>
      </c>
      <c r="E10261" t="n">
        <v>480</v>
      </c>
      <c r="F10261" s="9" t="n">
        <v>504.96</v>
      </c>
    </row>
    <row r="10262">
      <c r="A10262" t="n">
        <v>568510</v>
      </c>
      <c r="B10262" s="12" t="n">
        <v>40813</v>
      </c>
      <c r="C10262" t="n">
        <v>13555</v>
      </c>
      <c r="D10262" t="n">
        <v>58</v>
      </c>
      <c r="E10262" t="n">
        <v>1321</v>
      </c>
      <c r="F10262" s="9" t="n">
        <v>1693.7</v>
      </c>
    </row>
    <row r="10263">
      <c r="A10263" t="n">
        <v>568511</v>
      </c>
      <c r="B10263" s="12" t="n">
        <v>40813</v>
      </c>
      <c r="C10263" t="n">
        <v>16422</v>
      </c>
      <c r="D10263" t="n">
        <v>1</v>
      </c>
      <c r="E10263" t="n">
        <v>168</v>
      </c>
      <c r="F10263" s="9" t="n">
        <v>109.2</v>
      </c>
    </row>
    <row r="10264">
      <c r="A10264" t="n">
        <v>568512</v>
      </c>
      <c r="B10264" s="12" t="n">
        <v>40813</v>
      </c>
      <c r="C10264" t="n">
        <v>14101</v>
      </c>
      <c r="D10264" t="n">
        <v>5</v>
      </c>
      <c r="E10264" t="n">
        <v>536</v>
      </c>
      <c r="F10264" s="9" t="n">
        <v>1032.4</v>
      </c>
    </row>
    <row r="10265">
      <c r="A10265" t="n">
        <v>568513</v>
      </c>
      <c r="B10265" s="12" t="n">
        <v>40813</v>
      </c>
      <c r="C10265" t="n">
        <v>13555</v>
      </c>
      <c r="D10265" t="n">
        <v>22</v>
      </c>
      <c r="E10265" t="n">
        <v>447</v>
      </c>
      <c r="F10265" s="9" t="n">
        <v>815.13</v>
      </c>
    </row>
    <row r="10266">
      <c r="A10266" t="n">
        <v>568515</v>
      </c>
      <c r="B10266" s="12" t="n">
        <v>40813</v>
      </c>
      <c r="C10266" t="n">
        <v>14466</v>
      </c>
      <c r="D10266" t="n">
        <v>10</v>
      </c>
      <c r="E10266" t="n">
        <v>232</v>
      </c>
      <c r="F10266" s="9" t="n">
        <v>205.2</v>
      </c>
    </row>
    <row r="10267">
      <c r="A10267" t="n">
        <v>568517</v>
      </c>
      <c r="B10267" s="12" t="n">
        <v>40813</v>
      </c>
      <c r="C10267" t="n">
        <v>14456</v>
      </c>
      <c r="D10267" t="n">
        <v>123</v>
      </c>
      <c r="E10267" t="n">
        <v>365</v>
      </c>
      <c r="F10267" s="9" t="n">
        <v>383.27</v>
      </c>
    </row>
    <row r="10268">
      <c r="A10268" t="n">
        <v>568519</v>
      </c>
      <c r="B10268" s="12" t="n">
        <v>40813</v>
      </c>
      <c r="C10268" t="n">
        <v>16607</v>
      </c>
      <c r="D10268" t="n">
        <v>20</v>
      </c>
      <c r="E10268" t="n">
        <v>266</v>
      </c>
      <c r="F10268" s="9" t="n">
        <v>314.36</v>
      </c>
    </row>
    <row r="10269">
      <c r="A10269" t="n">
        <v>568526</v>
      </c>
      <c r="B10269" s="12" t="n">
        <v>40813</v>
      </c>
      <c r="C10269" t="n">
        <v>17656</v>
      </c>
      <c r="D10269" t="n">
        <v>35</v>
      </c>
      <c r="E10269" t="n">
        <v>908</v>
      </c>
      <c r="F10269" s="9" t="n">
        <v>614.64</v>
      </c>
    </row>
    <row r="10270">
      <c r="A10270" t="n">
        <v>568527</v>
      </c>
      <c r="B10270" s="12" t="n">
        <v>40813</v>
      </c>
      <c r="C10270" t="n">
        <v>13178</v>
      </c>
      <c r="D10270" t="n">
        <v>34</v>
      </c>
      <c r="E10270" t="n">
        <v>539</v>
      </c>
      <c r="F10270" s="9" t="n">
        <v>765</v>
      </c>
    </row>
    <row r="10271">
      <c r="A10271" t="n">
        <v>568528</v>
      </c>
      <c r="B10271" s="12" t="n">
        <v>40813</v>
      </c>
      <c r="C10271" t="n">
        <v>13979</v>
      </c>
      <c r="D10271" t="n">
        <v>54</v>
      </c>
      <c r="E10271" t="n">
        <v>639</v>
      </c>
      <c r="F10271" s="9" t="n">
        <v>869.87</v>
      </c>
    </row>
    <row r="10272">
      <c r="A10272" t="n">
        <v>568529</v>
      </c>
      <c r="B10272" s="12" t="n">
        <v>40813</v>
      </c>
      <c r="C10272" t="n">
        <v>16181</v>
      </c>
      <c r="D10272" t="n">
        <v>11</v>
      </c>
      <c r="E10272" t="n">
        <v>152</v>
      </c>
      <c r="F10272" s="9" t="n">
        <v>305.54</v>
      </c>
    </row>
    <row r="10273">
      <c r="A10273" t="n">
        <v>568530</v>
      </c>
      <c r="B10273" s="12" t="n">
        <v>40813</v>
      </c>
      <c r="C10273" t="n">
        <v>17591</v>
      </c>
      <c r="D10273" t="n">
        <v>9</v>
      </c>
      <c r="E10273" t="n">
        <v>124</v>
      </c>
      <c r="F10273" s="9" t="n">
        <v>362.8</v>
      </c>
    </row>
    <row r="10274">
      <c r="A10274" t="n">
        <v>568531</v>
      </c>
      <c r="B10274" s="12" t="n">
        <v>40813</v>
      </c>
      <c r="C10274" t="n">
        <v>16713</v>
      </c>
      <c r="D10274" t="n">
        <v>98</v>
      </c>
      <c r="E10274" t="n">
        <v>662</v>
      </c>
      <c r="F10274" s="9" t="n">
        <v>617.95</v>
      </c>
    </row>
    <row r="10275">
      <c r="A10275" t="n">
        <v>568533</v>
      </c>
      <c r="B10275" s="12" t="n">
        <v>40813</v>
      </c>
      <c r="C10275" t="n">
        <v>15061</v>
      </c>
      <c r="D10275" t="n">
        <v>10</v>
      </c>
      <c r="E10275" t="n">
        <v>614</v>
      </c>
      <c r="F10275" s="9" t="n">
        <v>1031.28</v>
      </c>
    </row>
    <row r="10276">
      <c r="A10276" t="n">
        <v>568535</v>
      </c>
      <c r="B10276" s="12" t="n">
        <v>40813</v>
      </c>
      <c r="C10276" t="n">
        <v>15241</v>
      </c>
      <c r="D10276" t="n">
        <v>4</v>
      </c>
      <c r="E10276" t="n">
        <v>46</v>
      </c>
      <c r="F10276" s="9" t="n">
        <v>66.66</v>
      </c>
    </row>
    <row r="10277">
      <c r="A10277" t="n">
        <v>568536</v>
      </c>
      <c r="B10277" s="12" t="n">
        <v>40813</v>
      </c>
      <c r="C10277" t="n">
        <v>15061</v>
      </c>
      <c r="D10277" t="n">
        <v>7</v>
      </c>
      <c r="E10277" t="n">
        <v>266</v>
      </c>
      <c r="F10277" s="9" t="n">
        <v>291.24</v>
      </c>
    </row>
    <row r="10278">
      <c r="A10278" t="n">
        <v>568537</v>
      </c>
      <c r="B10278" s="12" t="n">
        <v>40813</v>
      </c>
      <c r="C10278" t="n">
        <v>15061</v>
      </c>
      <c r="D10278" t="n">
        <v>6</v>
      </c>
      <c r="E10278" t="n">
        <v>274</v>
      </c>
      <c r="F10278" s="9" t="n">
        <v>1001.4</v>
      </c>
    </row>
    <row r="10279">
      <c r="A10279" t="n">
        <v>568538</v>
      </c>
      <c r="B10279" s="12" t="n">
        <v>40813</v>
      </c>
      <c r="C10279" t="n">
        <v>15061</v>
      </c>
      <c r="D10279" t="n">
        <v>9</v>
      </c>
      <c r="E10279" t="n">
        <v>717</v>
      </c>
      <c r="F10279" s="9" t="n">
        <v>1668.84</v>
      </c>
    </row>
    <row r="10280">
      <c r="A10280" t="n">
        <v>568539</v>
      </c>
      <c r="B10280" s="12" t="n">
        <v>40813</v>
      </c>
      <c r="C10280" t="n">
        <v>13016</v>
      </c>
      <c r="D10280" t="n">
        <v>18</v>
      </c>
      <c r="E10280" t="n">
        <v>206</v>
      </c>
      <c r="F10280" s="9" t="n">
        <v>352.16</v>
      </c>
    </row>
    <row r="10281">
      <c r="A10281" t="n">
        <v>568540</v>
      </c>
      <c r="B10281" s="12" t="n">
        <v>40813</v>
      </c>
      <c r="C10281" t="n">
        <v>13016</v>
      </c>
      <c r="D10281" t="n">
        <v>1</v>
      </c>
      <c r="E10281" t="n">
        <v>6</v>
      </c>
      <c r="F10281" s="9" t="n">
        <v>12.48</v>
      </c>
    </row>
    <row r="10282">
      <c r="A10282" t="n">
        <v>568541</v>
      </c>
      <c r="B10282" s="12" t="n">
        <v>40813</v>
      </c>
      <c r="C10282" t="n">
        <v>14047</v>
      </c>
      <c r="D10282" t="n">
        <v>3</v>
      </c>
      <c r="E10282" t="n">
        <v>62</v>
      </c>
      <c r="F10282" s="9" t="n">
        <v>321.54</v>
      </c>
    </row>
    <row r="10283">
      <c r="A10283" t="n">
        <v>568542</v>
      </c>
      <c r="B10283" s="12" t="n">
        <v>40813</v>
      </c>
      <c r="C10283" t="n">
        <v>16750</v>
      </c>
      <c r="D10283" t="n">
        <v>17</v>
      </c>
      <c r="E10283" t="n">
        <v>30</v>
      </c>
      <c r="F10283" s="9" t="n">
        <v>93.06999999999999</v>
      </c>
    </row>
    <row r="10284">
      <c r="A10284" t="n">
        <v>568547</v>
      </c>
      <c r="B10284" s="12" t="n">
        <v>40813</v>
      </c>
      <c r="C10284" t="n">
        <v>15568</v>
      </c>
      <c r="D10284" t="n">
        <v>20</v>
      </c>
      <c r="E10284" t="n">
        <v>169</v>
      </c>
      <c r="F10284" s="9" t="n">
        <v>228.31</v>
      </c>
    </row>
    <row r="10285">
      <c r="A10285" t="n">
        <v>568549</v>
      </c>
      <c r="B10285" s="12" t="n">
        <v>40813</v>
      </c>
      <c r="C10285" t="n">
        <v>13950</v>
      </c>
      <c r="D10285" t="n">
        <v>8</v>
      </c>
      <c r="E10285" t="n">
        <v>69</v>
      </c>
      <c r="F10285" s="9" t="n">
        <v>144.35</v>
      </c>
    </row>
    <row r="10286">
      <c r="A10286" t="n">
        <v>568550</v>
      </c>
      <c r="B10286" s="12" t="n">
        <v>40813</v>
      </c>
      <c r="C10286" t="n">
        <v>14883</v>
      </c>
      <c r="D10286" t="n">
        <v>2</v>
      </c>
      <c r="E10286" t="n">
        <v>20</v>
      </c>
      <c r="F10286" s="9" t="n">
        <v>29.3</v>
      </c>
    </row>
    <row r="10287">
      <c r="A10287" t="n">
        <v>568551</v>
      </c>
      <c r="B10287" s="12" t="n">
        <v>40813</v>
      </c>
      <c r="C10287" t="n">
        <v>14883</v>
      </c>
      <c r="D10287" t="n">
        <v>15</v>
      </c>
      <c r="E10287" t="n">
        <v>250</v>
      </c>
      <c r="F10287" s="9" t="n">
        <v>184.21</v>
      </c>
    </row>
    <row r="10288">
      <c r="A10288" t="n">
        <v>568552</v>
      </c>
      <c r="B10288" s="12" t="n">
        <v>40813</v>
      </c>
      <c r="C10288" t="n">
        <v>14824</v>
      </c>
      <c r="D10288" t="n">
        <v>5</v>
      </c>
      <c r="E10288" t="n">
        <v>132</v>
      </c>
      <c r="F10288" s="9" t="n">
        <v>313.6</v>
      </c>
    </row>
    <row r="10289">
      <c r="A10289" t="n">
        <v>568553</v>
      </c>
      <c r="B10289" s="12" t="n">
        <v>40813</v>
      </c>
      <c r="C10289" t="n">
        <v>15674</v>
      </c>
      <c r="D10289" t="n">
        <v>54</v>
      </c>
      <c r="E10289" t="n">
        <v>649</v>
      </c>
      <c r="F10289" s="9" t="n">
        <v>1066.94</v>
      </c>
    </row>
    <row r="10290">
      <c r="A10290" t="n">
        <v>568555</v>
      </c>
      <c r="B10290" s="12" t="n">
        <v>40813</v>
      </c>
      <c r="C10290" t="n">
        <v>16122</v>
      </c>
      <c r="D10290" t="n">
        <v>2</v>
      </c>
      <c r="E10290" t="n">
        <v>216</v>
      </c>
      <c r="F10290" s="9" t="n">
        <v>134.16</v>
      </c>
    </row>
    <row r="10291">
      <c r="A10291" t="n">
        <v>568556</v>
      </c>
      <c r="B10291" s="12" t="n">
        <v>40813</v>
      </c>
      <c r="C10291" t="n">
        <v>15827</v>
      </c>
      <c r="D10291" t="n">
        <v>16</v>
      </c>
      <c r="E10291" t="n">
        <v>133</v>
      </c>
      <c r="F10291" s="9" t="n">
        <v>237.93</v>
      </c>
    </row>
    <row r="10292">
      <c r="A10292" t="n">
        <v>568558</v>
      </c>
      <c r="B10292" s="12" t="n">
        <v>40813</v>
      </c>
      <c r="C10292" t="n">
        <v>16354</v>
      </c>
      <c r="D10292" t="n">
        <v>38</v>
      </c>
      <c r="E10292" t="n">
        <v>144</v>
      </c>
      <c r="F10292" s="9" t="n">
        <v>366.1</v>
      </c>
    </row>
    <row r="10293">
      <c r="A10293" t="n">
        <v>568564</v>
      </c>
      <c r="B10293" s="12" t="n">
        <v>40813</v>
      </c>
      <c r="C10293" t="n">
        <v>17576</v>
      </c>
      <c r="D10293" t="n">
        <v>22</v>
      </c>
      <c r="E10293" t="n">
        <v>97</v>
      </c>
      <c r="F10293" s="9" t="n">
        <v>226.5</v>
      </c>
    </row>
    <row r="10294">
      <c r="A10294" t="n">
        <v>568566</v>
      </c>
      <c r="B10294" s="12" t="n">
        <v>40813</v>
      </c>
      <c r="C10294" t="n">
        <v>17609</v>
      </c>
      <c r="D10294" t="n">
        <v>32</v>
      </c>
      <c r="E10294" t="n">
        <v>86</v>
      </c>
      <c r="F10294" s="9" t="n">
        <v>213.35</v>
      </c>
    </row>
    <row r="10295">
      <c r="A10295" t="n">
        <v>568568</v>
      </c>
      <c r="B10295" s="12" t="n">
        <v>40814</v>
      </c>
      <c r="C10295" t="n">
        <v>14412</v>
      </c>
      <c r="D10295" t="n">
        <v>28</v>
      </c>
      <c r="E10295" t="n">
        <v>666</v>
      </c>
      <c r="F10295" s="9" t="n">
        <v>462.45</v>
      </c>
    </row>
    <row r="10296">
      <c r="A10296" t="n">
        <v>568569</v>
      </c>
      <c r="B10296" s="12" t="n">
        <v>40814</v>
      </c>
      <c r="C10296" t="n">
        <v>17857</v>
      </c>
      <c r="D10296" t="n">
        <v>2</v>
      </c>
      <c r="E10296" t="n">
        <v>300</v>
      </c>
      <c r="F10296" s="9" t="n">
        <v>585</v>
      </c>
    </row>
    <row r="10297">
      <c r="A10297" t="n">
        <v>568574</v>
      </c>
      <c r="B10297" s="12" t="n">
        <v>40814</v>
      </c>
      <c r="C10297" t="n">
        <v>13862</v>
      </c>
      <c r="D10297" t="n">
        <v>21</v>
      </c>
      <c r="E10297" t="n">
        <v>264</v>
      </c>
      <c r="F10297" s="9" t="n">
        <v>308.4</v>
      </c>
    </row>
    <row r="10298">
      <c r="A10298" t="n">
        <v>568576</v>
      </c>
      <c r="B10298" s="12" t="n">
        <v>40814</v>
      </c>
      <c r="C10298" t="n">
        <v>17017</v>
      </c>
      <c r="D10298" t="n">
        <v>18</v>
      </c>
      <c r="E10298" t="n">
        <v>700</v>
      </c>
      <c r="F10298" s="9" t="n">
        <v>815.04</v>
      </c>
    </row>
    <row r="10299">
      <c r="A10299" t="n">
        <v>568577</v>
      </c>
      <c r="B10299" s="12" t="n">
        <v>40814</v>
      </c>
      <c r="C10299" t="n">
        <v>15301</v>
      </c>
      <c r="D10299" t="n">
        <v>15</v>
      </c>
      <c r="E10299" t="n">
        <v>102</v>
      </c>
      <c r="F10299" s="9" t="n">
        <v>273.1</v>
      </c>
    </row>
    <row r="10300">
      <c r="A10300" t="n">
        <v>568578</v>
      </c>
      <c r="B10300" s="12" t="n">
        <v>40814</v>
      </c>
      <c r="C10300" t="n">
        <v>15301</v>
      </c>
      <c r="D10300" t="n">
        <v>20</v>
      </c>
      <c r="E10300" t="n">
        <v>201</v>
      </c>
      <c r="F10300" s="9" t="n">
        <v>445.69</v>
      </c>
    </row>
    <row r="10301">
      <c r="A10301" t="n">
        <v>568583</v>
      </c>
      <c r="B10301" s="12" t="n">
        <v>40814</v>
      </c>
      <c r="C10301" t="n">
        <v>15584</v>
      </c>
      <c r="D10301" t="n">
        <v>19</v>
      </c>
      <c r="E10301" t="n">
        <v>75</v>
      </c>
      <c r="F10301" s="9" t="n">
        <v>138.03</v>
      </c>
    </row>
    <row r="10302">
      <c r="A10302" t="n">
        <v>568585</v>
      </c>
      <c r="B10302" s="12" t="n">
        <v>40814</v>
      </c>
      <c r="C10302" t="n">
        <v>17370</v>
      </c>
      <c r="D10302" t="n">
        <v>8</v>
      </c>
      <c r="E10302" t="n">
        <v>130</v>
      </c>
      <c r="F10302" s="9" t="n">
        <v>110.12</v>
      </c>
    </row>
    <row r="10303">
      <c r="A10303" t="n">
        <v>568586</v>
      </c>
      <c r="B10303" s="12" t="n">
        <v>40814</v>
      </c>
      <c r="C10303" t="n">
        <v>16119</v>
      </c>
      <c r="D10303" t="n">
        <v>11</v>
      </c>
      <c r="E10303" t="n">
        <v>172</v>
      </c>
      <c r="F10303" s="9" t="n">
        <v>309.48</v>
      </c>
    </row>
    <row r="10304">
      <c r="A10304" t="n">
        <v>568588</v>
      </c>
      <c r="B10304" s="12" t="n">
        <v>40814</v>
      </c>
      <c r="C10304" t="n">
        <v>14109</v>
      </c>
      <c r="D10304" t="n">
        <v>9</v>
      </c>
      <c r="E10304" t="n">
        <v>88</v>
      </c>
      <c r="F10304" s="9" t="n">
        <v>144.2</v>
      </c>
    </row>
    <row r="10305">
      <c r="A10305" t="n">
        <v>568589</v>
      </c>
      <c r="B10305" s="12" t="n">
        <v>40814</v>
      </c>
      <c r="C10305" t="n">
        <v>17405</v>
      </c>
      <c r="D10305" t="n">
        <v>27</v>
      </c>
      <c r="E10305" t="n">
        <v>228</v>
      </c>
      <c r="F10305" s="9" t="n">
        <v>489.7</v>
      </c>
    </row>
    <row r="10306">
      <c r="A10306" t="n">
        <v>568590</v>
      </c>
      <c r="B10306" s="12" t="n">
        <v>40814</v>
      </c>
      <c r="C10306" t="n">
        <v>13126</v>
      </c>
      <c r="D10306" t="n">
        <v>25</v>
      </c>
      <c r="E10306" t="n">
        <v>486</v>
      </c>
      <c r="F10306" s="9" t="n">
        <v>308.56</v>
      </c>
    </row>
    <row r="10307">
      <c r="A10307" t="n">
        <v>568591</v>
      </c>
      <c r="B10307" s="12" t="n">
        <v>40814</v>
      </c>
      <c r="C10307" t="n">
        <v>17088</v>
      </c>
      <c r="D10307" t="n">
        <v>22</v>
      </c>
      <c r="E10307" t="n">
        <v>222</v>
      </c>
      <c r="F10307" s="9" t="n">
        <v>352.62</v>
      </c>
    </row>
    <row r="10308">
      <c r="A10308" t="n">
        <v>568592</v>
      </c>
      <c r="B10308" s="12" t="n">
        <v>40814</v>
      </c>
      <c r="C10308" t="n">
        <v>17469</v>
      </c>
      <c r="D10308" t="n">
        <v>18</v>
      </c>
      <c r="E10308" t="n">
        <v>172</v>
      </c>
      <c r="F10308" s="9" t="n">
        <v>441.8</v>
      </c>
    </row>
    <row r="10309">
      <c r="A10309" t="n">
        <v>568593</v>
      </c>
      <c r="B10309" s="12" t="n">
        <v>40814</v>
      </c>
      <c r="C10309" t="n">
        <v>13988</v>
      </c>
      <c r="D10309" t="n">
        <v>68</v>
      </c>
      <c r="E10309" t="n">
        <v>1076</v>
      </c>
      <c r="F10309" s="9" t="n">
        <v>1261.81</v>
      </c>
    </row>
    <row r="10310">
      <c r="A10310" t="n">
        <v>568594</v>
      </c>
      <c r="B10310" s="12" t="n">
        <v>40814</v>
      </c>
      <c r="C10310" t="n">
        <v>13397</v>
      </c>
      <c r="D10310" t="n">
        <v>9</v>
      </c>
      <c r="E10310" t="n">
        <v>72</v>
      </c>
      <c r="F10310" s="9" t="n">
        <v>315.94</v>
      </c>
    </row>
    <row r="10311">
      <c r="A10311" t="n">
        <v>568595</v>
      </c>
      <c r="B10311" s="12" t="n">
        <v>40814</v>
      </c>
      <c r="C10311" t="n">
        <v>16681</v>
      </c>
      <c r="D10311" t="n">
        <v>1</v>
      </c>
      <c r="E10311" t="n">
        <v>48</v>
      </c>
      <c r="F10311" s="9" t="n">
        <v>20.16</v>
      </c>
    </row>
    <row r="10312">
      <c r="A10312" t="n">
        <v>568614</v>
      </c>
      <c r="B10312" s="12" t="n">
        <v>40814</v>
      </c>
      <c r="C10312" t="n">
        <v>13515</v>
      </c>
      <c r="D10312" t="n">
        <v>24</v>
      </c>
      <c r="E10312" t="n">
        <v>208</v>
      </c>
      <c r="F10312" s="9" t="n">
        <v>367.16</v>
      </c>
    </row>
    <row r="10313">
      <c r="A10313" t="n">
        <v>568647</v>
      </c>
      <c r="B10313" s="12" t="n">
        <v>40814</v>
      </c>
      <c r="C10313" t="n">
        <v>16157</v>
      </c>
      <c r="D10313" t="n">
        <v>6</v>
      </c>
      <c r="E10313" t="n">
        <v>44</v>
      </c>
      <c r="F10313" s="9" t="n">
        <v>168.32</v>
      </c>
    </row>
    <row r="10314">
      <c r="A10314" t="n">
        <v>568648</v>
      </c>
      <c r="B10314" s="12" t="n">
        <v>40814</v>
      </c>
      <c r="C10314" t="n">
        <v>16672</v>
      </c>
      <c r="D10314" t="n">
        <v>4</v>
      </c>
      <c r="E10314" t="n">
        <v>130</v>
      </c>
      <c r="F10314" s="9" t="n">
        <v>415.5</v>
      </c>
    </row>
    <row r="10315">
      <c r="A10315" t="n">
        <v>568652</v>
      </c>
      <c r="B10315" s="12" t="n">
        <v>40814</v>
      </c>
      <c r="C10315" t="n">
        <v>15841</v>
      </c>
      <c r="D10315" t="n">
        <v>8</v>
      </c>
      <c r="E10315" t="n">
        <v>228</v>
      </c>
      <c r="F10315" s="9" t="n">
        <v>307.32</v>
      </c>
    </row>
    <row r="10316">
      <c r="A10316" t="n">
        <v>568653</v>
      </c>
      <c r="B10316" s="12" t="n">
        <v>40814</v>
      </c>
      <c r="C10316" t="n">
        <v>13798</v>
      </c>
      <c r="D10316" t="n">
        <v>4</v>
      </c>
      <c r="E10316" t="n">
        <v>784</v>
      </c>
      <c r="F10316" s="9" t="n">
        <v>522.48</v>
      </c>
    </row>
    <row r="10317">
      <c r="A10317" t="n">
        <v>568655</v>
      </c>
      <c r="B10317" s="12" t="n">
        <v>40814</v>
      </c>
      <c r="C10317" t="n">
        <v>17611</v>
      </c>
      <c r="D10317" t="n">
        <v>20</v>
      </c>
      <c r="E10317" t="n">
        <v>167</v>
      </c>
      <c r="F10317" s="9" t="n">
        <v>292.47</v>
      </c>
    </row>
    <row r="10318">
      <c r="A10318" t="n">
        <v>568657</v>
      </c>
      <c r="B10318" s="12" t="n">
        <v>40814</v>
      </c>
      <c r="C10318" t="n">
        <v>16460</v>
      </c>
      <c r="D10318" t="n">
        <v>89</v>
      </c>
      <c r="E10318" t="n">
        <v>188</v>
      </c>
      <c r="F10318" s="9" t="n">
        <v>249.77</v>
      </c>
    </row>
    <row r="10319">
      <c r="A10319" t="n">
        <v>568658</v>
      </c>
      <c r="B10319" s="12" t="n">
        <v>40814</v>
      </c>
      <c r="C10319" t="n">
        <v>18242</v>
      </c>
      <c r="D10319" t="n">
        <v>8</v>
      </c>
      <c r="E10319" t="n">
        <v>116</v>
      </c>
      <c r="F10319" s="9" t="n">
        <v>312.92</v>
      </c>
    </row>
    <row r="10320">
      <c r="A10320" t="n">
        <v>568659</v>
      </c>
      <c r="B10320" s="12" t="n">
        <v>40814</v>
      </c>
      <c r="C10320" t="n">
        <v>13516</v>
      </c>
      <c r="D10320" t="n">
        <v>31</v>
      </c>
      <c r="E10320" t="n">
        <v>264</v>
      </c>
      <c r="F10320" s="9" t="n">
        <v>474.41</v>
      </c>
    </row>
    <row r="10321">
      <c r="A10321" t="n">
        <v>568660</v>
      </c>
      <c r="B10321" s="12" t="n">
        <v>40814</v>
      </c>
      <c r="C10321" t="n">
        <v>15134</v>
      </c>
      <c r="D10321" t="n">
        <v>15</v>
      </c>
      <c r="E10321" t="n">
        <v>149</v>
      </c>
      <c r="F10321" s="9" t="n">
        <v>282.69</v>
      </c>
    </row>
    <row r="10322">
      <c r="A10322" t="n">
        <v>568661</v>
      </c>
      <c r="B10322" s="12" t="n">
        <v>40814</v>
      </c>
      <c r="C10322" t="n">
        <v>18109</v>
      </c>
      <c r="D10322" t="n">
        <v>22</v>
      </c>
      <c r="E10322" t="n">
        <v>85</v>
      </c>
      <c r="F10322" s="9" t="n">
        <v>311.37</v>
      </c>
    </row>
    <row r="10323">
      <c r="A10323" t="n">
        <v>568662</v>
      </c>
      <c r="B10323" s="12" t="n">
        <v>40814</v>
      </c>
      <c r="C10323" t="n">
        <v>16764</v>
      </c>
      <c r="D10323" t="n">
        <v>47</v>
      </c>
      <c r="E10323" t="n">
        <v>74</v>
      </c>
      <c r="F10323" s="9" t="n">
        <v>190.59</v>
      </c>
    </row>
    <row r="10324">
      <c r="A10324" t="n">
        <v>568663</v>
      </c>
      <c r="B10324" s="12" t="n">
        <v>40814</v>
      </c>
      <c r="C10324" t="n">
        <v>14440</v>
      </c>
      <c r="D10324" t="n">
        <v>11</v>
      </c>
      <c r="E10324" t="n">
        <v>108</v>
      </c>
      <c r="F10324" s="9" t="n">
        <v>373.02</v>
      </c>
    </row>
    <row r="10325">
      <c r="A10325" t="n">
        <v>568665</v>
      </c>
      <c r="B10325" s="12" t="n">
        <v>40814</v>
      </c>
      <c r="C10325" t="n">
        <v>13018</v>
      </c>
      <c r="D10325" t="n">
        <v>19</v>
      </c>
      <c r="E10325" t="n">
        <v>273</v>
      </c>
      <c r="F10325" s="9" t="n">
        <v>282.09</v>
      </c>
    </row>
    <row r="10326">
      <c r="A10326" t="n">
        <v>568666</v>
      </c>
      <c r="B10326" s="12" t="n">
        <v>40814</v>
      </c>
      <c r="C10326" t="n">
        <v>14609</v>
      </c>
      <c r="D10326" t="n">
        <v>1</v>
      </c>
      <c r="E10326" t="n">
        <v>720</v>
      </c>
      <c r="F10326" s="9" t="n">
        <v>115.2</v>
      </c>
    </row>
    <row r="10327">
      <c r="A10327" t="n">
        <v>568667</v>
      </c>
      <c r="B10327" s="12" t="n">
        <v>40814</v>
      </c>
      <c r="C10327" t="n">
        <v>14606</v>
      </c>
      <c r="D10327" t="n">
        <v>32</v>
      </c>
      <c r="E10327" t="n">
        <v>44</v>
      </c>
      <c r="F10327" s="9" t="n">
        <v>109.96</v>
      </c>
    </row>
    <row r="10328">
      <c r="A10328" t="n">
        <v>568668</v>
      </c>
      <c r="B10328" s="12" t="n">
        <v>40814</v>
      </c>
      <c r="C10328" t="n">
        <v>15750</v>
      </c>
      <c r="D10328" t="n">
        <v>74</v>
      </c>
      <c r="E10328" t="n">
        <v>212</v>
      </c>
      <c r="F10328" s="9" t="n">
        <v>507.29</v>
      </c>
    </row>
    <row r="10329">
      <c r="A10329" t="n">
        <v>568669</v>
      </c>
      <c r="B10329" s="12" t="n">
        <v>40814</v>
      </c>
      <c r="C10329" t="n">
        <v>13488</v>
      </c>
      <c r="D10329" t="n">
        <v>15</v>
      </c>
      <c r="E10329" t="n">
        <v>139</v>
      </c>
      <c r="F10329" s="9" t="n">
        <v>338.06</v>
      </c>
    </row>
    <row r="10330">
      <c r="A10330" t="n">
        <v>568670</v>
      </c>
      <c r="B10330" s="12" t="n">
        <v>40814</v>
      </c>
      <c r="C10330" t="n">
        <v>14978</v>
      </c>
      <c r="D10330" t="n">
        <v>38</v>
      </c>
      <c r="E10330" t="n">
        <v>108</v>
      </c>
      <c r="F10330" s="9" t="n">
        <v>394.14</v>
      </c>
    </row>
    <row r="10331">
      <c r="A10331" t="n">
        <v>568671</v>
      </c>
      <c r="B10331" s="12" t="n">
        <v>40814</v>
      </c>
      <c r="C10331" t="n">
        <v>13139</v>
      </c>
      <c r="D10331" t="n">
        <v>73</v>
      </c>
      <c r="E10331" t="n">
        <v>1073</v>
      </c>
      <c r="F10331" s="9" t="n">
        <v>1873.62</v>
      </c>
    </row>
    <row r="10332">
      <c r="A10332" t="n">
        <v>568672</v>
      </c>
      <c r="B10332" s="12" t="n">
        <v>40814</v>
      </c>
      <c r="C10332" t="n">
        <v>15348</v>
      </c>
      <c r="D10332" t="n">
        <v>9</v>
      </c>
      <c r="E10332" t="n">
        <v>84</v>
      </c>
      <c r="F10332" s="9" t="n">
        <v>158.04</v>
      </c>
    </row>
    <row r="10333">
      <c r="A10333" t="n">
        <v>568673</v>
      </c>
      <c r="B10333" s="12" t="n">
        <v>40814</v>
      </c>
      <c r="C10333" t="n">
        <v>16182</v>
      </c>
      <c r="D10333" t="n">
        <v>11</v>
      </c>
      <c r="E10333" t="n">
        <v>991</v>
      </c>
      <c r="F10333" s="9" t="n">
        <v>1773.65</v>
      </c>
    </row>
    <row r="10334">
      <c r="A10334" t="n">
        <v>568675</v>
      </c>
      <c r="B10334" s="12" t="n">
        <v>40814</v>
      </c>
      <c r="C10334" t="n">
        <v>14298</v>
      </c>
      <c r="D10334" t="n">
        <v>23</v>
      </c>
      <c r="E10334" t="n">
        <v>540</v>
      </c>
      <c r="F10334" s="9" t="n">
        <v>741.9</v>
      </c>
    </row>
    <row r="10335">
      <c r="A10335" t="n">
        <v>568676</v>
      </c>
      <c r="B10335" s="12" t="n">
        <v>40814</v>
      </c>
      <c r="C10335" t="n">
        <v>18242</v>
      </c>
      <c r="D10335" t="n">
        <v>44</v>
      </c>
      <c r="E10335" t="n">
        <v>493</v>
      </c>
      <c r="F10335" s="9" t="n">
        <v>1225.49</v>
      </c>
    </row>
    <row r="10336">
      <c r="A10336" t="n">
        <v>568680</v>
      </c>
      <c r="B10336" s="12" t="n">
        <v>40814</v>
      </c>
      <c r="C10336" t="n">
        <v>18265</v>
      </c>
      <c r="D10336" t="n">
        <v>17</v>
      </c>
      <c r="E10336" t="n">
        <v>87</v>
      </c>
      <c r="F10336" s="9" t="n">
        <v>312.96</v>
      </c>
    </row>
    <row r="10337">
      <c r="A10337" t="n">
        <v>568685</v>
      </c>
      <c r="B10337" s="12" t="n">
        <v>40814</v>
      </c>
      <c r="C10337" t="n">
        <v>16394</v>
      </c>
      <c r="D10337" t="n">
        <v>11</v>
      </c>
      <c r="E10337" t="n">
        <v>612</v>
      </c>
      <c r="F10337" s="9" t="n">
        <v>308.76</v>
      </c>
    </row>
    <row r="10338">
      <c r="A10338" t="n">
        <v>568686</v>
      </c>
      <c r="B10338" s="12" t="n">
        <v>40814</v>
      </c>
      <c r="C10338" t="n">
        <v>16115</v>
      </c>
      <c r="D10338" t="n">
        <v>53</v>
      </c>
      <c r="E10338" t="n">
        <v>214</v>
      </c>
      <c r="F10338" s="9" t="n">
        <v>361.34</v>
      </c>
    </row>
    <row r="10339">
      <c r="A10339" t="n">
        <v>568688</v>
      </c>
      <c r="B10339" s="12" t="n">
        <v>40814</v>
      </c>
      <c r="C10339" t="n">
        <v>16458</v>
      </c>
      <c r="D10339" t="n">
        <v>10</v>
      </c>
      <c r="E10339" t="n">
        <v>128</v>
      </c>
      <c r="F10339" s="9" t="n">
        <v>157.66</v>
      </c>
    </row>
    <row r="10340">
      <c r="A10340" t="n">
        <v>568690</v>
      </c>
      <c r="B10340" s="12" t="n">
        <v>40814</v>
      </c>
      <c r="C10340" t="n">
        <v>16332</v>
      </c>
      <c r="D10340" t="n">
        <v>40</v>
      </c>
      <c r="E10340" t="n">
        <v>278</v>
      </c>
      <c r="F10340" s="9" t="n">
        <v>466.12</v>
      </c>
    </row>
    <row r="10341">
      <c r="A10341" t="n">
        <v>568692</v>
      </c>
      <c r="B10341" s="12" t="n">
        <v>40814</v>
      </c>
      <c r="C10341" t="n">
        <v>13901</v>
      </c>
      <c r="D10341" t="n">
        <v>15</v>
      </c>
      <c r="E10341" t="n">
        <v>192</v>
      </c>
      <c r="F10341" s="9" t="n">
        <v>214.92</v>
      </c>
    </row>
    <row r="10342">
      <c r="A10342" t="n">
        <v>568696</v>
      </c>
      <c r="B10342" s="12" t="n">
        <v>40814</v>
      </c>
      <c r="C10342" t="n">
        <v>13842</v>
      </c>
      <c r="D10342" t="n">
        <v>41</v>
      </c>
      <c r="E10342" t="n">
        <v>404</v>
      </c>
      <c r="F10342" s="9" t="n">
        <v>638.66</v>
      </c>
    </row>
    <row r="10343">
      <c r="A10343" t="n">
        <v>568697</v>
      </c>
      <c r="B10343" s="12" t="n">
        <v>40814</v>
      </c>
      <c r="C10343" t="n">
        <v>16281</v>
      </c>
      <c r="D10343" t="n">
        <v>17</v>
      </c>
      <c r="E10343" t="n">
        <v>934</v>
      </c>
      <c r="F10343" s="9" t="n">
        <v>2062.06</v>
      </c>
    </row>
    <row r="10344">
      <c r="A10344" t="n">
        <v>568700</v>
      </c>
      <c r="B10344" s="12" t="n">
        <v>40814</v>
      </c>
      <c r="C10344" t="n">
        <v>16690</v>
      </c>
      <c r="D10344" t="n">
        <v>7</v>
      </c>
      <c r="E10344" t="n">
        <v>92</v>
      </c>
      <c r="F10344" s="9" t="n">
        <v>139.08</v>
      </c>
    </row>
    <row r="10345">
      <c r="A10345" t="n">
        <v>568701</v>
      </c>
      <c r="B10345" s="12" t="n">
        <v>40814</v>
      </c>
      <c r="C10345" t="n">
        <v>13924</v>
      </c>
      <c r="D10345" t="n">
        <v>39</v>
      </c>
      <c r="E10345" t="n">
        <v>437</v>
      </c>
      <c r="F10345" s="9" t="n">
        <v>679.03</v>
      </c>
    </row>
    <row r="10346">
      <c r="A10346" t="n">
        <v>568702</v>
      </c>
      <c r="B10346" s="12" t="n">
        <v>40814</v>
      </c>
      <c r="C10346" t="n">
        <v>17950</v>
      </c>
      <c r="D10346" t="n">
        <v>32</v>
      </c>
      <c r="E10346" t="n">
        <v>180</v>
      </c>
      <c r="F10346" s="9" t="n">
        <v>219.03</v>
      </c>
    </row>
    <row r="10347">
      <c r="A10347" t="n">
        <v>568703</v>
      </c>
      <c r="B10347" s="12" t="n">
        <v>40814</v>
      </c>
      <c r="C10347" t="n">
        <v>12748</v>
      </c>
      <c r="D10347" t="n">
        <v>139</v>
      </c>
      <c r="E10347" t="n">
        <v>1631</v>
      </c>
      <c r="F10347" s="9" t="n">
        <v>1295.58</v>
      </c>
    </row>
    <row r="10348">
      <c r="A10348" t="n">
        <v>568704</v>
      </c>
      <c r="B10348" s="12" t="n">
        <v>40814</v>
      </c>
      <c r="C10348" t="n">
        <v>13321</v>
      </c>
      <c r="D10348" t="n">
        <v>2</v>
      </c>
      <c r="E10348" t="n">
        <v>232</v>
      </c>
      <c r="F10348" s="9" t="n">
        <v>308.32</v>
      </c>
    </row>
    <row r="10349">
      <c r="A10349" t="n">
        <v>568705</v>
      </c>
      <c r="B10349" s="12" t="n">
        <v>40814</v>
      </c>
      <c r="C10349" t="n">
        <v>14434</v>
      </c>
      <c r="D10349" t="n">
        <v>3</v>
      </c>
      <c r="E10349" t="n">
        <v>92</v>
      </c>
      <c r="F10349" s="9" t="n">
        <v>310.8</v>
      </c>
    </row>
    <row r="10350">
      <c r="A10350" t="n">
        <v>568709</v>
      </c>
      <c r="B10350" s="12" t="n">
        <v>40814</v>
      </c>
      <c r="C10350" t="n">
        <v>15036</v>
      </c>
      <c r="D10350" t="n">
        <v>66</v>
      </c>
      <c r="E10350" t="n">
        <v>173</v>
      </c>
      <c r="F10350" s="9" t="n">
        <v>217.07</v>
      </c>
    </row>
    <row r="10351">
      <c r="A10351" t="n">
        <v>568710</v>
      </c>
      <c r="B10351" s="12" t="n">
        <v>40814</v>
      </c>
      <c r="C10351" t="n">
        <v>14649</v>
      </c>
      <c r="D10351" t="n">
        <v>56</v>
      </c>
      <c r="E10351" t="n">
        <v>308</v>
      </c>
      <c r="F10351" s="9" t="n">
        <v>313.06</v>
      </c>
    </row>
    <row r="10352">
      <c r="A10352" t="n">
        <v>568711</v>
      </c>
      <c r="B10352" s="12" t="n">
        <v>40814</v>
      </c>
      <c r="C10352" t="n">
        <v>14947</v>
      </c>
      <c r="D10352" t="n">
        <v>4</v>
      </c>
      <c r="E10352" t="n">
        <v>61</v>
      </c>
      <c r="F10352" s="9" t="n">
        <v>112.32</v>
      </c>
    </row>
    <row r="10353">
      <c r="A10353" t="n">
        <v>568712</v>
      </c>
      <c r="B10353" s="12" t="n">
        <v>40814</v>
      </c>
      <c r="C10353" t="n">
        <v>17841</v>
      </c>
      <c r="D10353" t="n">
        <v>139</v>
      </c>
      <c r="E10353" t="n">
        <v>294</v>
      </c>
      <c r="F10353" s="9" t="n">
        <v>713.05</v>
      </c>
    </row>
    <row r="10354">
      <c r="A10354" t="n">
        <v>568713</v>
      </c>
      <c r="B10354" s="12" t="n">
        <v>40814</v>
      </c>
      <c r="C10354" t="n">
        <v>13061</v>
      </c>
      <c r="D10354" t="n">
        <v>10</v>
      </c>
      <c r="E10354" t="n">
        <v>107</v>
      </c>
      <c r="F10354" s="9" t="n">
        <v>248.61</v>
      </c>
    </row>
    <row r="10355">
      <c r="A10355" t="n">
        <v>568715</v>
      </c>
      <c r="B10355" s="12" t="n">
        <v>40814</v>
      </c>
      <c r="C10355" t="n">
        <v>17783</v>
      </c>
      <c r="D10355" t="n">
        <v>37</v>
      </c>
      <c r="E10355" t="n">
        <v>301</v>
      </c>
      <c r="F10355" s="9" t="n">
        <v>171.06</v>
      </c>
    </row>
    <row r="10356">
      <c r="A10356" t="n">
        <v>568717</v>
      </c>
      <c r="B10356" s="12" t="n">
        <v>40814</v>
      </c>
      <c r="C10356" t="n">
        <v>18102</v>
      </c>
      <c r="D10356" t="n">
        <v>2</v>
      </c>
      <c r="E10356" t="n">
        <v>600</v>
      </c>
      <c r="F10356" s="9" t="n">
        <v>2748</v>
      </c>
    </row>
    <row r="10357">
      <c r="A10357" t="n">
        <v>568718</v>
      </c>
      <c r="B10357" s="12" t="n">
        <v>40814</v>
      </c>
      <c r="C10357" t="n">
        <v>18102</v>
      </c>
      <c r="D10357" t="n">
        <v>1</v>
      </c>
      <c r="E10357" t="n">
        <v>20</v>
      </c>
      <c r="F10357" s="9" t="n">
        <v>91.59999999999999</v>
      </c>
    </row>
    <row r="10358">
      <c r="A10358" t="n">
        <v>568726</v>
      </c>
      <c r="B10358" s="12" t="n">
        <v>40814</v>
      </c>
      <c r="C10358" t="n">
        <v>16775</v>
      </c>
      <c r="D10358" t="n">
        <v>19</v>
      </c>
      <c r="E10358" t="n">
        <v>68</v>
      </c>
      <c r="F10358" s="9" t="n">
        <v>183.53</v>
      </c>
    </row>
    <row r="10359">
      <c r="A10359" t="n">
        <v>568727</v>
      </c>
      <c r="B10359" s="12" t="n">
        <v>40814</v>
      </c>
      <c r="C10359" t="n">
        <v>15796</v>
      </c>
      <c r="D10359" t="n">
        <v>13</v>
      </c>
      <c r="E10359" t="n">
        <v>113</v>
      </c>
      <c r="F10359" s="9" t="n">
        <v>311.99</v>
      </c>
    </row>
    <row r="10360">
      <c r="A10360" t="n">
        <v>568728</v>
      </c>
      <c r="B10360" s="12" t="n">
        <v>40814</v>
      </c>
      <c r="C10360" t="n">
        <v>17513</v>
      </c>
      <c r="D10360" t="n">
        <v>6</v>
      </c>
      <c r="E10360" t="n">
        <v>254</v>
      </c>
      <c r="F10360" s="9" t="n">
        <v>513.2</v>
      </c>
    </row>
    <row r="10361">
      <c r="A10361" t="n">
        <v>568729</v>
      </c>
      <c r="B10361" s="12" t="n">
        <v>40814</v>
      </c>
      <c r="C10361" t="n">
        <v>16909</v>
      </c>
      <c r="D10361" t="n">
        <v>18</v>
      </c>
      <c r="E10361" t="n">
        <v>436</v>
      </c>
      <c r="F10361" s="9" t="n">
        <v>379.14</v>
      </c>
    </row>
    <row r="10362">
      <c r="A10362" t="n">
        <v>568780</v>
      </c>
      <c r="B10362" s="12" t="n">
        <v>40815</v>
      </c>
      <c r="C10362" t="n">
        <v>18235</v>
      </c>
      <c r="D10362" t="n">
        <v>51</v>
      </c>
      <c r="E10362" t="n">
        <v>872</v>
      </c>
      <c r="F10362" s="9" t="n">
        <v>1046.68</v>
      </c>
    </row>
    <row r="10363">
      <c r="A10363" t="n">
        <v>568781</v>
      </c>
      <c r="B10363" s="12" t="n">
        <v>40815</v>
      </c>
      <c r="C10363" t="n">
        <v>14952</v>
      </c>
      <c r="D10363" t="n">
        <v>16</v>
      </c>
      <c r="E10363" t="n">
        <v>1000</v>
      </c>
      <c r="F10363" s="9" t="n">
        <v>2505.84</v>
      </c>
    </row>
    <row r="10364">
      <c r="A10364" t="n">
        <v>568782</v>
      </c>
      <c r="B10364" s="12" t="n">
        <v>40815</v>
      </c>
      <c r="C10364" t="n">
        <v>13985</v>
      </c>
      <c r="D10364" t="n">
        <v>46</v>
      </c>
      <c r="E10364" t="n">
        <v>494</v>
      </c>
      <c r="F10364" s="9" t="n">
        <v>1018.22</v>
      </c>
    </row>
    <row r="10365">
      <c r="A10365" t="n">
        <v>568783</v>
      </c>
      <c r="B10365" s="12" t="n">
        <v>40815</v>
      </c>
      <c r="C10365" t="n">
        <v>17739</v>
      </c>
      <c r="D10365" t="n">
        <v>8</v>
      </c>
      <c r="E10365" t="n">
        <v>120</v>
      </c>
      <c r="F10365" s="9" t="n">
        <v>542.16</v>
      </c>
    </row>
    <row r="10366">
      <c r="A10366" t="n">
        <v>568784</v>
      </c>
      <c r="B10366" s="12" t="n">
        <v>40815</v>
      </c>
      <c r="C10366" t="n">
        <v>15144</v>
      </c>
      <c r="D10366" t="n">
        <v>2</v>
      </c>
      <c r="E10366" t="n">
        <v>20</v>
      </c>
      <c r="F10366" s="9" t="n">
        <v>141.6</v>
      </c>
    </row>
    <row r="10367">
      <c r="A10367" t="n">
        <v>568785</v>
      </c>
      <c r="B10367" s="12" t="n">
        <v>40815</v>
      </c>
      <c r="C10367" t="n">
        <v>16929</v>
      </c>
      <c r="D10367" t="n">
        <v>5</v>
      </c>
      <c r="E10367" t="n">
        <v>80</v>
      </c>
      <c r="F10367" s="9" t="n">
        <v>110.84</v>
      </c>
    </row>
    <row r="10368">
      <c r="A10368" t="n">
        <v>568786</v>
      </c>
      <c r="B10368" s="12" t="n">
        <v>40815</v>
      </c>
      <c r="C10368" t="n">
        <v>15144</v>
      </c>
      <c r="D10368" t="n">
        <v>10</v>
      </c>
      <c r="E10368" t="n">
        <v>128</v>
      </c>
      <c r="F10368" s="9" t="n">
        <v>303.2</v>
      </c>
    </row>
    <row r="10369">
      <c r="A10369" t="n">
        <v>568787</v>
      </c>
      <c r="B10369" s="12" t="n">
        <v>40815</v>
      </c>
      <c r="C10369" t="n">
        <v>13741</v>
      </c>
      <c r="D10369" t="n">
        <v>14</v>
      </c>
      <c r="E10369" t="n">
        <v>75</v>
      </c>
      <c r="F10369" s="9" t="n">
        <v>305.3</v>
      </c>
    </row>
    <row r="10370">
      <c r="A10370" t="n">
        <v>568788</v>
      </c>
      <c r="B10370" s="12" t="n">
        <v>40815</v>
      </c>
      <c r="C10370" t="n">
        <v>17894</v>
      </c>
      <c r="D10370" t="n">
        <v>33</v>
      </c>
      <c r="E10370" t="n">
        <v>50</v>
      </c>
      <c r="F10370" s="9" t="n">
        <v>123.06</v>
      </c>
    </row>
    <row r="10371">
      <c r="A10371" t="n">
        <v>568789</v>
      </c>
      <c r="B10371" s="12" t="n">
        <v>40815</v>
      </c>
      <c r="C10371" t="n">
        <v>14522</v>
      </c>
      <c r="D10371" t="n">
        <v>1</v>
      </c>
      <c r="E10371" t="n">
        <v>10</v>
      </c>
      <c r="F10371" s="9" t="n">
        <v>70.8</v>
      </c>
    </row>
    <row r="10372">
      <c r="A10372" t="n">
        <v>568790</v>
      </c>
      <c r="B10372" s="12" t="n">
        <v>40815</v>
      </c>
      <c r="C10372" t="n">
        <v>14062</v>
      </c>
      <c r="D10372" t="n">
        <v>1</v>
      </c>
      <c r="E10372" t="n">
        <v>60</v>
      </c>
      <c r="F10372" s="9" t="n">
        <v>424.8</v>
      </c>
    </row>
    <row r="10373">
      <c r="A10373" t="n">
        <v>568791</v>
      </c>
      <c r="B10373" s="12" t="n">
        <v>40815</v>
      </c>
      <c r="C10373" t="n">
        <v>16650</v>
      </c>
      <c r="D10373" t="n">
        <v>24</v>
      </c>
      <c r="E10373" t="n">
        <v>372</v>
      </c>
      <c r="F10373" s="9" t="n">
        <v>518.42</v>
      </c>
    </row>
    <row r="10374">
      <c r="A10374" t="n">
        <v>568792</v>
      </c>
      <c r="B10374" s="12" t="n">
        <v>40815</v>
      </c>
      <c r="C10374" t="n">
        <v>18192</v>
      </c>
      <c r="D10374" t="n">
        <v>45</v>
      </c>
      <c r="E10374" t="n">
        <v>339</v>
      </c>
      <c r="F10374" s="9" t="n">
        <v>957.97</v>
      </c>
    </row>
    <row r="10375">
      <c r="A10375" t="n">
        <v>568793</v>
      </c>
      <c r="B10375" s="12" t="n">
        <v>40815</v>
      </c>
      <c r="C10375" t="n">
        <v>16011</v>
      </c>
      <c r="D10375" t="n">
        <v>17</v>
      </c>
      <c r="E10375" t="n">
        <v>166</v>
      </c>
      <c r="F10375" s="9" t="n">
        <v>271.88</v>
      </c>
    </row>
    <row r="10376">
      <c r="A10376" t="n">
        <v>568794</v>
      </c>
      <c r="B10376" s="12" t="n">
        <v>40815</v>
      </c>
      <c r="C10376" t="n">
        <v>17447</v>
      </c>
      <c r="D10376" t="n">
        <v>28</v>
      </c>
      <c r="E10376" t="n">
        <v>350</v>
      </c>
      <c r="F10376" s="9" t="n">
        <v>372.48</v>
      </c>
    </row>
    <row r="10377">
      <c r="A10377" t="n">
        <v>568795</v>
      </c>
      <c r="B10377" s="12" t="n">
        <v>40815</v>
      </c>
      <c r="C10377" t="n">
        <v>17870</v>
      </c>
      <c r="D10377" t="n">
        <v>20</v>
      </c>
      <c r="E10377" t="n">
        <v>77</v>
      </c>
      <c r="F10377" s="9" t="n">
        <v>159.79</v>
      </c>
    </row>
    <row r="10378">
      <c r="A10378" t="n">
        <v>568797</v>
      </c>
      <c r="B10378" s="12" t="n">
        <v>40815</v>
      </c>
      <c r="C10378" t="n">
        <v>13694</v>
      </c>
      <c r="D10378" t="n">
        <v>12</v>
      </c>
      <c r="E10378" t="n">
        <v>1340</v>
      </c>
      <c r="F10378" s="9" t="n">
        <v>2377</v>
      </c>
    </row>
    <row r="10379">
      <c r="A10379" t="n">
        <v>568800</v>
      </c>
      <c r="B10379" s="12" t="n">
        <v>40815</v>
      </c>
      <c r="C10379" t="n">
        <v>14868</v>
      </c>
      <c r="D10379" t="n">
        <v>15</v>
      </c>
      <c r="E10379" t="n">
        <v>182</v>
      </c>
      <c r="F10379" s="9" t="n">
        <v>337.7</v>
      </c>
    </row>
    <row r="10380">
      <c r="A10380" t="n">
        <v>568801</v>
      </c>
      <c r="B10380" s="12" t="n">
        <v>40815</v>
      </c>
      <c r="C10380" t="n">
        <v>14475</v>
      </c>
      <c r="D10380" t="n">
        <v>14</v>
      </c>
      <c r="E10380" t="n">
        <v>204</v>
      </c>
      <c r="F10380" s="9" t="n">
        <v>303.68</v>
      </c>
    </row>
    <row r="10381">
      <c r="A10381" t="n">
        <v>568802</v>
      </c>
      <c r="B10381" s="12" t="n">
        <v>40815</v>
      </c>
      <c r="C10381" t="n">
        <v>14834</v>
      </c>
      <c r="D10381" t="n">
        <v>19</v>
      </c>
      <c r="E10381" t="n">
        <v>196</v>
      </c>
      <c r="F10381" s="9" t="n">
        <v>421.9</v>
      </c>
    </row>
    <row r="10382">
      <c r="A10382" t="n">
        <v>568803</v>
      </c>
      <c r="B10382" s="12" t="n">
        <v>40815</v>
      </c>
      <c r="C10382" t="n">
        <v>15030</v>
      </c>
      <c r="D10382" t="n">
        <v>4</v>
      </c>
      <c r="E10382" t="n">
        <v>216</v>
      </c>
      <c r="F10382" s="9" t="n">
        <v>365.52</v>
      </c>
    </row>
    <row r="10383">
      <c r="A10383" t="n">
        <v>568804</v>
      </c>
      <c r="B10383" s="12" t="n">
        <v>40815</v>
      </c>
      <c r="C10383" t="n">
        <v>17819</v>
      </c>
      <c r="D10383" t="n">
        <v>2</v>
      </c>
      <c r="E10383" t="n">
        <v>40</v>
      </c>
      <c r="F10383" s="9" t="n">
        <v>236.4</v>
      </c>
    </row>
    <row r="10384">
      <c r="A10384" t="n">
        <v>568805</v>
      </c>
      <c r="B10384" s="12" t="n">
        <v>40815</v>
      </c>
      <c r="C10384" t="n">
        <v>12826</v>
      </c>
      <c r="D10384" t="n">
        <v>13</v>
      </c>
      <c r="E10384" t="n">
        <v>133</v>
      </c>
      <c r="F10384" s="9" t="n">
        <v>234</v>
      </c>
    </row>
    <row r="10385">
      <c r="A10385" t="n">
        <v>568819</v>
      </c>
      <c r="B10385" s="12" t="n">
        <v>40815</v>
      </c>
      <c r="C10385" t="n">
        <v>17427</v>
      </c>
      <c r="D10385" t="n">
        <v>2</v>
      </c>
      <c r="E10385" t="n">
        <v>34</v>
      </c>
      <c r="F10385" s="9" t="n">
        <v>100.8</v>
      </c>
    </row>
    <row r="10386">
      <c r="A10386" t="n">
        <v>568828</v>
      </c>
      <c r="B10386" s="12" t="n">
        <v>40815</v>
      </c>
      <c r="C10386" t="n">
        <v>15175</v>
      </c>
      <c r="D10386" t="n">
        <v>23</v>
      </c>
      <c r="E10386" t="n">
        <v>454</v>
      </c>
      <c r="F10386" s="9" t="n">
        <v>224.14</v>
      </c>
    </row>
    <row r="10387">
      <c r="A10387" t="n">
        <v>568829</v>
      </c>
      <c r="B10387" s="12" t="n">
        <v>40815</v>
      </c>
      <c r="C10387" t="n">
        <v>17633</v>
      </c>
      <c r="D10387" t="n">
        <v>20</v>
      </c>
      <c r="E10387" t="n">
        <v>223</v>
      </c>
      <c r="F10387" s="9" t="n">
        <v>355.89</v>
      </c>
    </row>
    <row r="10388">
      <c r="A10388" t="n">
        <v>568831</v>
      </c>
      <c r="B10388" s="12" t="n">
        <v>40815</v>
      </c>
      <c r="C10388" t="n">
        <v>16059</v>
      </c>
      <c r="D10388" t="n">
        <v>40</v>
      </c>
      <c r="E10388" t="n">
        <v>211</v>
      </c>
      <c r="F10388" s="9" t="n">
        <v>403.26</v>
      </c>
    </row>
    <row r="10389">
      <c r="A10389" t="n">
        <v>568833</v>
      </c>
      <c r="B10389" s="12" t="n">
        <v>40815</v>
      </c>
      <c r="C10389" t="n">
        <v>17348</v>
      </c>
      <c r="D10389" t="n">
        <v>50</v>
      </c>
      <c r="E10389" t="n">
        <v>704</v>
      </c>
      <c r="F10389" s="9" t="n">
        <v>500.46</v>
      </c>
    </row>
    <row r="10390">
      <c r="A10390" t="n">
        <v>568868</v>
      </c>
      <c r="B10390" s="12" t="n">
        <v>40815</v>
      </c>
      <c r="C10390" t="n">
        <v>12957</v>
      </c>
      <c r="D10390" t="n">
        <v>48</v>
      </c>
      <c r="E10390" t="n">
        <v>441</v>
      </c>
      <c r="F10390" s="9" t="n">
        <v>872.23</v>
      </c>
    </row>
    <row r="10391">
      <c r="A10391" t="n">
        <v>568869</v>
      </c>
      <c r="B10391" s="12" t="n">
        <v>40815</v>
      </c>
      <c r="C10391" t="n">
        <v>12957</v>
      </c>
      <c r="D10391" t="n">
        <v>4</v>
      </c>
      <c r="E10391" t="n">
        <v>24</v>
      </c>
      <c r="F10391" s="9" t="n">
        <v>53.2</v>
      </c>
    </row>
    <row r="10392">
      <c r="A10392" t="n">
        <v>568870</v>
      </c>
      <c r="B10392" s="12" t="n">
        <v>40815</v>
      </c>
      <c r="C10392" t="n">
        <v>17930</v>
      </c>
      <c r="D10392" t="n">
        <v>5</v>
      </c>
      <c r="E10392" t="n">
        <v>285</v>
      </c>
      <c r="F10392" s="9" t="n">
        <v>296.46</v>
      </c>
    </row>
    <row r="10393">
      <c r="A10393" t="n">
        <v>568873</v>
      </c>
      <c r="B10393" s="12" t="n">
        <v>40815</v>
      </c>
      <c r="C10393" t="n">
        <v>14188</v>
      </c>
      <c r="D10393" t="n">
        <v>12</v>
      </c>
      <c r="E10393" t="n">
        <v>201</v>
      </c>
      <c r="F10393" s="9" t="n">
        <v>334.5</v>
      </c>
    </row>
    <row r="10394">
      <c r="A10394" t="n">
        <v>568874</v>
      </c>
      <c r="B10394" s="12" t="n">
        <v>40815</v>
      </c>
      <c r="C10394" t="n">
        <v>14524</v>
      </c>
      <c r="D10394" t="n">
        <v>13</v>
      </c>
      <c r="E10394" t="n">
        <v>28</v>
      </c>
      <c r="F10394" s="9" t="n">
        <v>191.11</v>
      </c>
    </row>
    <row r="10395">
      <c r="A10395" t="n">
        <v>568875</v>
      </c>
      <c r="B10395" s="12" t="n">
        <v>40815</v>
      </c>
      <c r="C10395" t="n">
        <v>14527</v>
      </c>
      <c r="D10395" t="n">
        <v>18</v>
      </c>
      <c r="E10395" t="n">
        <v>35</v>
      </c>
      <c r="F10395" s="9" t="n">
        <v>160.7</v>
      </c>
    </row>
    <row r="10396">
      <c r="A10396" t="n">
        <v>568876</v>
      </c>
      <c r="B10396" s="12" t="n">
        <v>40815</v>
      </c>
      <c r="C10396" t="n">
        <v>13881</v>
      </c>
      <c r="D10396" t="n">
        <v>10</v>
      </c>
      <c r="E10396" t="n">
        <v>112</v>
      </c>
      <c r="F10396" s="9" t="n">
        <v>325.5</v>
      </c>
    </row>
    <row r="10397">
      <c r="A10397" t="n">
        <v>568877</v>
      </c>
      <c r="B10397" s="12" t="n">
        <v>40815</v>
      </c>
      <c r="C10397" t="n">
        <v>14680</v>
      </c>
      <c r="D10397" t="n">
        <v>18</v>
      </c>
      <c r="E10397" t="n">
        <v>891</v>
      </c>
      <c r="F10397" s="9" t="n">
        <v>2163.95</v>
      </c>
    </row>
    <row r="10398">
      <c r="A10398" t="n">
        <v>568878</v>
      </c>
      <c r="B10398" s="12" t="n">
        <v>40815</v>
      </c>
      <c r="C10398" t="n">
        <v>14524</v>
      </c>
      <c r="D10398" t="n">
        <v>28</v>
      </c>
      <c r="E10398" t="n">
        <v>120</v>
      </c>
      <c r="F10398" s="9" t="n">
        <v>411.55</v>
      </c>
    </row>
    <row r="10399">
      <c r="A10399" t="n">
        <v>568880</v>
      </c>
      <c r="B10399" s="12" t="n">
        <v>40815</v>
      </c>
      <c r="C10399" t="n">
        <v>14524</v>
      </c>
      <c r="D10399" t="n">
        <v>18</v>
      </c>
      <c r="E10399" t="n">
        <v>79</v>
      </c>
      <c r="F10399" s="9" t="n">
        <v>100.4</v>
      </c>
    </row>
    <row r="10400">
      <c r="A10400" t="n">
        <v>568881</v>
      </c>
      <c r="B10400" s="12" t="n">
        <v>40815</v>
      </c>
      <c r="C10400" t="n">
        <v>13960</v>
      </c>
      <c r="D10400" t="n">
        <v>4</v>
      </c>
      <c r="E10400" t="n">
        <v>40</v>
      </c>
      <c r="F10400" s="9" t="n">
        <v>128.1</v>
      </c>
    </row>
    <row r="10401">
      <c r="A10401" t="n">
        <v>568882</v>
      </c>
      <c r="B10401" s="12" t="n">
        <v>40815</v>
      </c>
      <c r="C10401" t="n">
        <v>12839</v>
      </c>
      <c r="D10401" t="n">
        <v>20</v>
      </c>
      <c r="E10401" t="n">
        <v>205</v>
      </c>
      <c r="F10401" s="9" t="n">
        <v>278.66</v>
      </c>
    </row>
    <row r="10402">
      <c r="A10402" t="n">
        <v>568883</v>
      </c>
      <c r="B10402" s="12" t="n">
        <v>40815</v>
      </c>
      <c r="C10402" t="n">
        <v>18198</v>
      </c>
      <c r="D10402" t="n">
        <v>19</v>
      </c>
      <c r="E10402" t="n">
        <v>176</v>
      </c>
      <c r="F10402" s="9" t="n">
        <v>376.64</v>
      </c>
    </row>
    <row r="10403">
      <c r="A10403" t="n">
        <v>568893</v>
      </c>
      <c r="B10403" s="12" t="n">
        <v>40815</v>
      </c>
      <c r="C10403" t="n">
        <v>15712</v>
      </c>
      <c r="D10403" t="n">
        <v>1</v>
      </c>
      <c r="E10403" t="n">
        <v>24</v>
      </c>
      <c r="F10403" s="9" t="n">
        <v>99.59999999999999</v>
      </c>
    </row>
    <row r="10404">
      <c r="A10404" t="n">
        <v>568894</v>
      </c>
      <c r="B10404" s="12" t="n">
        <v>40815</v>
      </c>
      <c r="C10404" t="n">
        <v>17528</v>
      </c>
      <c r="D10404" t="n">
        <v>85</v>
      </c>
      <c r="E10404" t="n">
        <v>494</v>
      </c>
      <c r="F10404" s="9" t="n">
        <v>779.36</v>
      </c>
    </row>
    <row r="10405">
      <c r="A10405" t="n">
        <v>568895</v>
      </c>
      <c r="B10405" s="12" t="n">
        <v>40815</v>
      </c>
      <c r="C10405" t="n">
        <v>15356</v>
      </c>
      <c r="D10405" t="n">
        <v>54</v>
      </c>
      <c r="E10405" t="n">
        <v>194</v>
      </c>
      <c r="F10405" s="9" t="n">
        <v>336.82</v>
      </c>
    </row>
    <row r="10406">
      <c r="A10406" t="n">
        <v>568896</v>
      </c>
      <c r="B10406" s="12" t="n">
        <v>40815</v>
      </c>
      <c r="C10406" t="n">
        <v>16361</v>
      </c>
      <c r="D10406" t="n">
        <v>43</v>
      </c>
      <c r="E10406" t="n">
        <v>206</v>
      </c>
      <c r="F10406" s="9" t="n">
        <v>334.94</v>
      </c>
    </row>
    <row r="10407">
      <c r="A10407" t="n">
        <v>568897</v>
      </c>
      <c r="B10407" s="12" t="n">
        <v>40815</v>
      </c>
      <c r="C10407" t="n">
        <v>13886</v>
      </c>
      <c r="D10407" t="n">
        <v>16</v>
      </c>
      <c r="E10407" t="n">
        <v>126</v>
      </c>
      <c r="F10407" s="9" t="n">
        <v>243.56</v>
      </c>
    </row>
    <row r="10408">
      <c r="A10408" t="n">
        <v>568898</v>
      </c>
      <c r="B10408" s="12" t="n">
        <v>40815</v>
      </c>
      <c r="C10408" t="n">
        <v>13354</v>
      </c>
      <c r="D10408" t="n">
        <v>51</v>
      </c>
      <c r="E10408" t="n">
        <v>604</v>
      </c>
      <c r="F10408" s="9" t="n">
        <v>743.53</v>
      </c>
    </row>
    <row r="10409">
      <c r="A10409" t="n">
        <v>568900</v>
      </c>
      <c r="B10409" s="12" t="n">
        <v>40815</v>
      </c>
      <c r="C10409" t="n">
        <v>13647</v>
      </c>
      <c r="D10409" t="n">
        <v>27</v>
      </c>
      <c r="E10409" t="n">
        <v>218</v>
      </c>
      <c r="F10409" s="9" t="n">
        <v>472.04</v>
      </c>
    </row>
    <row r="10410">
      <c r="A10410" t="n">
        <v>568901</v>
      </c>
      <c r="B10410" s="12" t="n">
        <v>40815</v>
      </c>
      <c r="C10410" t="n">
        <v>15050</v>
      </c>
      <c r="D10410" t="n">
        <v>55</v>
      </c>
      <c r="E10410" t="n">
        <v>893</v>
      </c>
      <c r="F10410" s="9" t="n">
        <v>1248.78</v>
      </c>
    </row>
    <row r="10411">
      <c r="A10411" t="n">
        <v>568902</v>
      </c>
      <c r="B10411" s="12" t="n">
        <v>40815</v>
      </c>
      <c r="C10411" t="n">
        <v>13503</v>
      </c>
      <c r="D10411" t="n">
        <v>17</v>
      </c>
      <c r="E10411" t="n">
        <v>248</v>
      </c>
      <c r="F10411" s="9" t="n">
        <v>216.85</v>
      </c>
    </row>
    <row r="10412">
      <c r="A10412" t="n">
        <v>568904</v>
      </c>
      <c r="B10412" s="12" t="n">
        <v>40815</v>
      </c>
      <c r="C10412" t="n">
        <v>14691</v>
      </c>
      <c r="D10412" t="n">
        <v>15</v>
      </c>
      <c r="E10412" t="n">
        <v>133</v>
      </c>
      <c r="F10412" s="9" t="n">
        <v>423.59</v>
      </c>
    </row>
    <row r="10413">
      <c r="A10413" t="n">
        <v>568905</v>
      </c>
      <c r="B10413" s="12" t="n">
        <v>40815</v>
      </c>
      <c r="C10413" t="n">
        <v>14691</v>
      </c>
      <c r="D10413" t="n">
        <v>1</v>
      </c>
      <c r="E10413" t="n">
        <v>10</v>
      </c>
      <c r="F10413" s="9" t="n">
        <v>70.8</v>
      </c>
    </row>
    <row r="10414">
      <c r="A10414" t="n">
        <v>568906</v>
      </c>
      <c r="B10414" s="12" t="n">
        <v>40815</v>
      </c>
      <c r="C10414" t="n">
        <v>14681</v>
      </c>
      <c r="D10414" t="n">
        <v>1</v>
      </c>
      <c r="E10414" t="n">
        <v>16</v>
      </c>
      <c r="F10414" s="9" t="n">
        <v>60</v>
      </c>
    </row>
    <row r="10415">
      <c r="A10415" t="n">
        <v>568907</v>
      </c>
      <c r="B10415" s="12" t="n">
        <v>40815</v>
      </c>
      <c r="C10415" t="n">
        <v>15370</v>
      </c>
      <c r="D10415" t="n">
        <v>23</v>
      </c>
      <c r="E10415" t="n">
        <v>187</v>
      </c>
      <c r="F10415" s="9" t="n">
        <v>525.79</v>
      </c>
    </row>
    <row r="10416">
      <c r="A10416" t="n">
        <v>568908</v>
      </c>
      <c r="B10416" s="12" t="n">
        <v>40815</v>
      </c>
      <c r="C10416" t="n">
        <v>16653</v>
      </c>
      <c r="D10416" t="n">
        <v>67</v>
      </c>
      <c r="E10416" t="n">
        <v>709</v>
      </c>
      <c r="F10416" s="9" t="n">
        <v>1117.86</v>
      </c>
    </row>
    <row r="10417">
      <c r="A10417" t="n">
        <v>568909</v>
      </c>
      <c r="B10417" s="12" t="n">
        <v>40815</v>
      </c>
      <c r="C10417" t="n">
        <v>16818</v>
      </c>
      <c r="D10417" t="n">
        <v>39</v>
      </c>
      <c r="E10417" t="n">
        <v>524</v>
      </c>
      <c r="F10417" s="9" t="n">
        <v>693.34</v>
      </c>
    </row>
    <row r="10418">
      <c r="A10418" t="n">
        <v>568910</v>
      </c>
      <c r="B10418" s="12" t="n">
        <v>40815</v>
      </c>
      <c r="C10418" t="n">
        <v>16574</v>
      </c>
      <c r="D10418" t="n">
        <v>28</v>
      </c>
      <c r="E10418" t="n">
        <v>416</v>
      </c>
      <c r="F10418" s="9" t="n">
        <v>451.44</v>
      </c>
    </row>
    <row r="10419">
      <c r="A10419" t="n">
        <v>568912</v>
      </c>
      <c r="B10419" s="12" t="n">
        <v>40815</v>
      </c>
      <c r="C10419" t="n">
        <v>17528</v>
      </c>
      <c r="D10419" t="n">
        <v>37</v>
      </c>
      <c r="E10419" t="n">
        <v>274</v>
      </c>
      <c r="F10419" s="9" t="n">
        <v>327.72</v>
      </c>
    </row>
    <row r="10420">
      <c r="A10420" t="n">
        <v>568913</v>
      </c>
      <c r="B10420" s="12" t="n">
        <v>40815</v>
      </c>
      <c r="C10420" t="n">
        <v>15050</v>
      </c>
      <c r="D10420" t="n">
        <v>1</v>
      </c>
      <c r="E10420" t="n">
        <v>24</v>
      </c>
      <c r="F10420" s="9" t="n">
        <v>30</v>
      </c>
    </row>
    <row r="10421">
      <c r="A10421" t="n">
        <v>568915</v>
      </c>
      <c r="B10421" s="12" t="n">
        <v>40815</v>
      </c>
      <c r="C10421" t="n">
        <v>14948</v>
      </c>
      <c r="D10421" t="n">
        <v>10</v>
      </c>
      <c r="E10421" t="n">
        <v>116</v>
      </c>
      <c r="F10421" s="9" t="n">
        <v>195.04</v>
      </c>
    </row>
    <row r="10422">
      <c r="A10422" t="n">
        <v>568916</v>
      </c>
      <c r="B10422" s="12" t="n">
        <v>40815</v>
      </c>
      <c r="C10422" t="n">
        <v>15452</v>
      </c>
      <c r="D10422" t="n">
        <v>9</v>
      </c>
      <c r="E10422" t="n">
        <v>86</v>
      </c>
      <c r="F10422" s="9" t="n">
        <v>166.08</v>
      </c>
    </row>
    <row r="10423">
      <c r="A10423" t="n">
        <v>568917</v>
      </c>
      <c r="B10423" s="12" t="n">
        <v>40815</v>
      </c>
      <c r="C10423" t="n">
        <v>15955</v>
      </c>
      <c r="D10423" t="n">
        <v>32</v>
      </c>
      <c r="E10423" t="n">
        <v>380</v>
      </c>
      <c r="F10423" s="9" t="n">
        <v>477.14</v>
      </c>
    </row>
    <row r="10424">
      <c r="A10424" t="n">
        <v>568918</v>
      </c>
      <c r="B10424" s="12" t="n">
        <v>40815</v>
      </c>
      <c r="C10424" t="n">
        <v>15955</v>
      </c>
      <c r="D10424" t="n">
        <v>1</v>
      </c>
      <c r="E10424" t="n">
        <v>12</v>
      </c>
      <c r="F10424" s="9" t="n">
        <v>25.2</v>
      </c>
    </row>
    <row r="10425">
      <c r="A10425" t="n">
        <v>568919</v>
      </c>
      <c r="B10425" s="12" t="n">
        <v>40815</v>
      </c>
      <c r="C10425" t="n">
        <v>12937</v>
      </c>
      <c r="D10425" t="n">
        <v>32</v>
      </c>
      <c r="E10425" t="n">
        <v>253</v>
      </c>
      <c r="F10425" s="9" t="n">
        <v>398.21</v>
      </c>
    </row>
    <row r="10426">
      <c r="A10426" t="n">
        <v>568921</v>
      </c>
      <c r="B10426" s="12" t="n">
        <v>40815</v>
      </c>
      <c r="C10426" t="n">
        <v>17373</v>
      </c>
      <c r="D10426" t="n">
        <v>11</v>
      </c>
      <c r="E10426" t="n">
        <v>90</v>
      </c>
      <c r="F10426" s="9" t="n">
        <v>146.22</v>
      </c>
    </row>
    <row r="10427">
      <c r="A10427" t="n">
        <v>568938</v>
      </c>
      <c r="B10427" s="12" t="n">
        <v>40815</v>
      </c>
      <c r="C10427" t="n">
        <v>17220</v>
      </c>
      <c r="D10427" t="n">
        <v>68</v>
      </c>
      <c r="E10427" t="n">
        <v>249</v>
      </c>
      <c r="F10427" s="9" t="n">
        <v>321.93</v>
      </c>
    </row>
    <row r="10428">
      <c r="A10428" t="n">
        <v>568943</v>
      </c>
      <c r="B10428" s="12" t="n">
        <v>40815</v>
      </c>
      <c r="C10428" t="n">
        <v>17306</v>
      </c>
      <c r="D10428" t="n">
        <v>5</v>
      </c>
      <c r="E10428" t="n">
        <v>874</v>
      </c>
      <c r="F10428" s="9" t="n">
        <v>506.18</v>
      </c>
    </row>
    <row r="10429">
      <c r="A10429" t="n">
        <v>568944</v>
      </c>
      <c r="B10429" s="12" t="n">
        <v>40815</v>
      </c>
      <c r="C10429" t="n">
        <v>16589</v>
      </c>
      <c r="D10429" t="n">
        <v>18</v>
      </c>
      <c r="E10429" t="n">
        <v>212</v>
      </c>
      <c r="F10429" s="9" t="n">
        <v>244.56</v>
      </c>
    </row>
    <row r="10430">
      <c r="A10430" t="n">
        <v>568945</v>
      </c>
      <c r="B10430" s="12" t="n">
        <v>40815</v>
      </c>
      <c r="C10430" t="n">
        <v>14239</v>
      </c>
      <c r="D10430" t="n">
        <v>14</v>
      </c>
      <c r="E10430" t="n">
        <v>100</v>
      </c>
      <c r="F10430" s="9" t="n">
        <v>338.5</v>
      </c>
    </row>
    <row r="10431">
      <c r="A10431" t="n">
        <v>568947</v>
      </c>
      <c r="B10431" s="12" t="n">
        <v>40815</v>
      </c>
      <c r="C10431" t="n">
        <v>14696</v>
      </c>
      <c r="D10431" t="n">
        <v>20</v>
      </c>
      <c r="E10431" t="n">
        <v>353</v>
      </c>
      <c r="F10431" s="9" t="n">
        <v>319.87</v>
      </c>
    </row>
    <row r="10432">
      <c r="A10432" t="n">
        <v>568951</v>
      </c>
      <c r="B10432" s="12" t="n">
        <v>40815</v>
      </c>
      <c r="C10432" t="n">
        <v>17724</v>
      </c>
      <c r="D10432" t="n">
        <v>19</v>
      </c>
      <c r="E10432" t="n">
        <v>110</v>
      </c>
      <c r="F10432" s="9" t="n">
        <v>418.7</v>
      </c>
    </row>
    <row r="10433">
      <c r="A10433" t="n">
        <v>568952</v>
      </c>
      <c r="B10433" s="12" t="n">
        <v>40815</v>
      </c>
      <c r="C10433" t="n">
        <v>14305</v>
      </c>
      <c r="D10433" t="n">
        <v>42</v>
      </c>
      <c r="E10433" t="n">
        <v>507</v>
      </c>
      <c r="F10433" s="9" t="n">
        <v>810.51</v>
      </c>
    </row>
    <row r="10434">
      <c r="A10434" t="n">
        <v>568954</v>
      </c>
      <c r="B10434" s="12" t="n">
        <v>40815</v>
      </c>
      <c r="C10434" t="n">
        <v>13576</v>
      </c>
      <c r="D10434" t="n">
        <v>8</v>
      </c>
      <c r="E10434" t="n">
        <v>176</v>
      </c>
      <c r="F10434" s="9" t="n">
        <v>502.44</v>
      </c>
    </row>
    <row r="10435">
      <c r="A10435" t="n">
        <v>568955</v>
      </c>
      <c r="B10435" s="12" t="n">
        <v>40815</v>
      </c>
      <c r="C10435" t="n">
        <v>13759</v>
      </c>
      <c r="D10435" t="n">
        <v>24</v>
      </c>
      <c r="E10435" t="n">
        <v>267</v>
      </c>
      <c r="F10435" s="9" t="n">
        <v>560.41</v>
      </c>
    </row>
    <row r="10436">
      <c r="A10436" t="n">
        <v>568966</v>
      </c>
      <c r="B10436" s="12" t="n">
        <v>40815</v>
      </c>
      <c r="C10436" t="n">
        <v>14681</v>
      </c>
      <c r="D10436" t="n">
        <v>1</v>
      </c>
      <c r="E10436" t="n">
        <v>12</v>
      </c>
      <c r="F10436" s="9" t="n">
        <v>45</v>
      </c>
    </row>
    <row r="10437">
      <c r="A10437" t="n">
        <v>568984</v>
      </c>
      <c r="B10437" s="12" t="n">
        <v>40815</v>
      </c>
      <c r="C10437" t="n">
        <v>17813</v>
      </c>
      <c r="D10437" t="n">
        <v>57</v>
      </c>
      <c r="E10437" t="n">
        <v>67</v>
      </c>
      <c r="F10437" s="9" t="n">
        <v>306.61</v>
      </c>
    </row>
    <row r="10438">
      <c r="A10438" t="n">
        <v>568989</v>
      </c>
      <c r="B10438" s="12" t="n">
        <v>40815</v>
      </c>
      <c r="C10438" t="n">
        <v>14709</v>
      </c>
      <c r="D10438" t="n">
        <v>14</v>
      </c>
      <c r="E10438" t="n">
        <v>160</v>
      </c>
      <c r="F10438" s="9" t="n">
        <v>311.3</v>
      </c>
    </row>
    <row r="10439">
      <c r="A10439" t="n">
        <v>568990</v>
      </c>
      <c r="B10439" s="12" t="n">
        <v>40815</v>
      </c>
      <c r="C10439" t="n">
        <v>15933</v>
      </c>
      <c r="D10439" t="n">
        <v>23</v>
      </c>
      <c r="E10439" t="n">
        <v>271</v>
      </c>
      <c r="F10439" s="9" t="n">
        <v>316.46</v>
      </c>
    </row>
    <row r="10440">
      <c r="A10440" t="n">
        <v>568991</v>
      </c>
      <c r="B10440" s="12" t="n">
        <v>40815</v>
      </c>
      <c r="C10440" t="n">
        <v>18204</v>
      </c>
      <c r="D10440" t="n">
        <v>59</v>
      </c>
      <c r="E10440" t="n">
        <v>283</v>
      </c>
      <c r="F10440" s="9" t="n">
        <v>616.48</v>
      </c>
    </row>
    <row r="10441">
      <c r="A10441" t="n">
        <v>568992</v>
      </c>
      <c r="B10441" s="12" t="n">
        <v>40815</v>
      </c>
      <c r="C10441" t="n">
        <v>17218</v>
      </c>
      <c r="D10441" t="n">
        <v>17</v>
      </c>
      <c r="E10441" t="n">
        <v>195</v>
      </c>
      <c r="F10441" s="9" t="n">
        <v>278.65</v>
      </c>
    </row>
    <row r="10442">
      <c r="A10442" t="n">
        <v>568993</v>
      </c>
      <c r="B10442" s="12" t="n">
        <v>40815</v>
      </c>
      <c r="C10442" t="n">
        <v>15062</v>
      </c>
      <c r="D10442" t="n">
        <v>12</v>
      </c>
      <c r="E10442" t="n">
        <v>222</v>
      </c>
      <c r="F10442" s="9" t="n">
        <v>173.82</v>
      </c>
    </row>
    <row r="10443">
      <c r="A10443" t="n">
        <v>568995</v>
      </c>
      <c r="B10443" s="12" t="n">
        <v>40815</v>
      </c>
      <c r="C10443" t="n">
        <v>16779</v>
      </c>
      <c r="D10443" t="n">
        <v>21</v>
      </c>
      <c r="E10443" t="n">
        <v>411</v>
      </c>
      <c r="F10443" s="9" t="n">
        <v>891.55</v>
      </c>
    </row>
    <row r="10444">
      <c r="A10444" t="n">
        <v>568996</v>
      </c>
      <c r="B10444" s="12" t="n">
        <v>40815</v>
      </c>
      <c r="C10444" t="n">
        <v>13131</v>
      </c>
      <c r="D10444" t="n">
        <v>17</v>
      </c>
      <c r="E10444" t="n">
        <v>153</v>
      </c>
      <c r="F10444" s="9" t="n">
        <v>447.3</v>
      </c>
    </row>
    <row r="10445">
      <c r="A10445" t="n">
        <v>568997</v>
      </c>
      <c r="B10445" s="12" t="n">
        <v>40815</v>
      </c>
      <c r="C10445" t="n">
        <v>16233</v>
      </c>
      <c r="D10445" t="n">
        <v>13</v>
      </c>
      <c r="E10445" t="n">
        <v>84</v>
      </c>
      <c r="F10445" s="9" t="n">
        <v>210.18</v>
      </c>
    </row>
    <row r="10446">
      <c r="A10446" t="n">
        <v>568998</v>
      </c>
      <c r="B10446" s="12" t="n">
        <v>40815</v>
      </c>
      <c r="C10446" t="n">
        <v>17905</v>
      </c>
      <c r="D10446" t="n">
        <v>1</v>
      </c>
      <c r="E10446" t="n">
        <v>125</v>
      </c>
      <c r="F10446" s="9" t="n">
        <v>181.25</v>
      </c>
    </row>
    <row r="10447">
      <c r="A10447" t="n">
        <v>568999</v>
      </c>
      <c r="B10447" s="12" t="n">
        <v>40815</v>
      </c>
      <c r="C10447" t="n">
        <v>15949</v>
      </c>
      <c r="D10447" t="n">
        <v>12</v>
      </c>
      <c r="E10447" t="n">
        <v>168</v>
      </c>
      <c r="F10447" s="9" t="n">
        <v>237.04</v>
      </c>
    </row>
    <row r="10448">
      <c r="A10448" t="n">
        <v>569000</v>
      </c>
      <c r="B10448" s="12" t="n">
        <v>40815</v>
      </c>
      <c r="C10448" t="n">
        <v>17015</v>
      </c>
      <c r="D10448" t="n">
        <v>74</v>
      </c>
      <c r="E10448" t="n">
        <v>1153</v>
      </c>
      <c r="F10448" s="9" t="n">
        <v>1045.48</v>
      </c>
    </row>
    <row r="10449">
      <c r="A10449" t="n">
        <v>569002</v>
      </c>
      <c r="B10449" s="12" t="n">
        <v>40815</v>
      </c>
      <c r="C10449" t="n">
        <v>17572</v>
      </c>
      <c r="D10449" t="n">
        <v>2</v>
      </c>
      <c r="E10449" t="n">
        <v>15</v>
      </c>
      <c r="F10449" s="9" t="n">
        <v>30.75</v>
      </c>
    </row>
    <row r="10450">
      <c r="A10450" t="n">
        <v>569003</v>
      </c>
      <c r="B10450" s="12" t="n">
        <v>40815</v>
      </c>
      <c r="C10450" t="n">
        <v>13364</v>
      </c>
      <c r="D10450" t="n">
        <v>10</v>
      </c>
      <c r="E10450" t="n">
        <v>71</v>
      </c>
      <c r="F10450" s="9" t="n">
        <v>134.96</v>
      </c>
    </row>
    <row r="10451">
      <c r="A10451" t="n">
        <v>569004</v>
      </c>
      <c r="B10451" s="12" t="n">
        <v>40815</v>
      </c>
      <c r="C10451" t="n">
        <v>14409</v>
      </c>
      <c r="D10451" t="n">
        <v>8</v>
      </c>
      <c r="E10451" t="n">
        <v>70</v>
      </c>
      <c r="F10451" s="9" t="n">
        <v>115.72</v>
      </c>
    </row>
    <row r="10452">
      <c r="A10452" t="n">
        <v>569005</v>
      </c>
      <c r="B10452" s="12" t="n">
        <v>40815</v>
      </c>
      <c r="C10452" t="n">
        <v>16268</v>
      </c>
      <c r="D10452" t="n">
        <v>36</v>
      </c>
      <c r="E10452" t="n">
        <v>465</v>
      </c>
      <c r="F10452" s="9" t="n">
        <v>493.76</v>
      </c>
    </row>
    <row r="10453">
      <c r="A10453" t="n">
        <v>569006</v>
      </c>
      <c r="B10453" s="12" t="n">
        <v>40815</v>
      </c>
      <c r="C10453" t="n">
        <v>16268</v>
      </c>
      <c r="D10453" t="n">
        <v>8</v>
      </c>
      <c r="E10453" t="n">
        <v>67</v>
      </c>
      <c r="F10453" s="9" t="n">
        <v>123.89</v>
      </c>
    </row>
    <row r="10454">
      <c r="A10454" t="n">
        <v>569007</v>
      </c>
      <c r="B10454" s="12" t="n">
        <v>40815</v>
      </c>
      <c r="C10454" t="n">
        <v>17552</v>
      </c>
      <c r="D10454" t="n">
        <v>35</v>
      </c>
      <c r="E10454" t="n">
        <v>565</v>
      </c>
      <c r="F10454" s="9" t="n">
        <v>615.39</v>
      </c>
    </row>
    <row r="10455">
      <c r="A10455" t="n">
        <v>569008</v>
      </c>
      <c r="B10455" s="12" t="n">
        <v>40815</v>
      </c>
      <c r="C10455" t="n">
        <v>15114</v>
      </c>
      <c r="D10455" t="n">
        <v>27</v>
      </c>
      <c r="E10455" t="n">
        <v>466</v>
      </c>
      <c r="F10455" s="9" t="n">
        <v>376.02</v>
      </c>
    </row>
    <row r="10456">
      <c r="A10456" t="n">
        <v>569009</v>
      </c>
      <c r="B10456" s="12" t="n">
        <v>40815</v>
      </c>
      <c r="C10456" t="n">
        <v>15984</v>
      </c>
      <c r="D10456" t="n">
        <v>3</v>
      </c>
      <c r="E10456" t="n">
        <v>146</v>
      </c>
      <c r="F10456" s="9" t="n">
        <v>243.2</v>
      </c>
    </row>
    <row r="10457">
      <c r="A10457" t="n">
        <v>569011</v>
      </c>
      <c r="B10457" s="12" t="n">
        <v>40816</v>
      </c>
      <c r="C10457" t="n">
        <v>14655</v>
      </c>
      <c r="D10457" t="n">
        <v>13</v>
      </c>
      <c r="E10457" t="n">
        <v>239</v>
      </c>
      <c r="F10457" s="9" t="n">
        <v>400.61</v>
      </c>
    </row>
    <row r="10458">
      <c r="A10458" t="n">
        <v>569012</v>
      </c>
      <c r="B10458" s="12" t="n">
        <v>40816</v>
      </c>
      <c r="C10458" t="n">
        <v>15187</v>
      </c>
      <c r="D10458" t="n">
        <v>12</v>
      </c>
      <c r="E10458" t="n">
        <v>162</v>
      </c>
      <c r="F10458" s="9" t="n">
        <v>194.18</v>
      </c>
    </row>
    <row r="10459">
      <c r="A10459" t="n">
        <v>569013</v>
      </c>
      <c r="B10459" s="12" t="n">
        <v>40816</v>
      </c>
      <c r="C10459" t="n">
        <v>15187</v>
      </c>
      <c r="D10459" t="n">
        <v>3</v>
      </c>
      <c r="E10459" t="n">
        <v>84</v>
      </c>
      <c r="F10459" s="9" t="n">
        <v>303</v>
      </c>
    </row>
    <row r="10460">
      <c r="A10460" t="n">
        <v>569014</v>
      </c>
      <c r="B10460" s="12" t="n">
        <v>40816</v>
      </c>
      <c r="C10460" t="n">
        <v>18053</v>
      </c>
      <c r="D10460" t="n">
        <v>20</v>
      </c>
      <c r="E10460" t="n">
        <v>302</v>
      </c>
      <c r="F10460" s="9" t="n">
        <v>300.02</v>
      </c>
    </row>
    <row r="10461">
      <c r="A10461" t="n">
        <v>569015</v>
      </c>
      <c r="B10461" s="12" t="n">
        <v>40816</v>
      </c>
      <c r="C10461" t="n">
        <v>13575</v>
      </c>
      <c r="D10461" t="n">
        <v>16</v>
      </c>
      <c r="E10461" t="n">
        <v>154</v>
      </c>
      <c r="F10461" s="9" t="n">
        <v>258.46</v>
      </c>
    </row>
    <row r="10462">
      <c r="A10462" t="n">
        <v>569016</v>
      </c>
      <c r="B10462" s="12" t="n">
        <v>40816</v>
      </c>
      <c r="C10462" t="n">
        <v>14916</v>
      </c>
      <c r="D10462" t="n">
        <v>19</v>
      </c>
      <c r="E10462" t="n">
        <v>306</v>
      </c>
      <c r="F10462" s="9" t="n">
        <v>301.22</v>
      </c>
    </row>
    <row r="10463">
      <c r="A10463" t="n">
        <v>569019</v>
      </c>
      <c r="B10463" s="12" t="n">
        <v>40816</v>
      </c>
      <c r="C10463" t="n">
        <v>15602</v>
      </c>
      <c r="D10463" t="n">
        <v>16</v>
      </c>
      <c r="E10463" t="n">
        <v>428</v>
      </c>
      <c r="F10463" s="9" t="n">
        <v>402.24</v>
      </c>
    </row>
    <row r="10464">
      <c r="A10464" t="n">
        <v>569020</v>
      </c>
      <c r="B10464" s="12" t="n">
        <v>40816</v>
      </c>
      <c r="C10464" t="n">
        <v>15321</v>
      </c>
      <c r="D10464" t="n">
        <v>48</v>
      </c>
      <c r="E10464" t="n">
        <v>554</v>
      </c>
      <c r="F10464" s="9" t="n">
        <v>1238.54</v>
      </c>
    </row>
    <row r="10465">
      <c r="A10465" t="n">
        <v>569021</v>
      </c>
      <c r="B10465" s="12" t="n">
        <v>40816</v>
      </c>
      <c r="C10465" t="n">
        <v>15321</v>
      </c>
      <c r="D10465" t="n">
        <v>9</v>
      </c>
      <c r="E10465" t="n">
        <v>82</v>
      </c>
      <c r="F10465" s="9" t="n">
        <v>350.3</v>
      </c>
    </row>
    <row r="10466">
      <c r="A10466" t="n">
        <v>569022</v>
      </c>
      <c r="B10466" s="12" t="n">
        <v>40816</v>
      </c>
      <c r="C10466" t="n">
        <v>17725</v>
      </c>
      <c r="D10466" t="n">
        <v>16</v>
      </c>
      <c r="E10466" t="n">
        <v>172</v>
      </c>
      <c r="F10466" s="9" t="n">
        <v>333.96</v>
      </c>
    </row>
    <row r="10467">
      <c r="A10467" t="n">
        <v>569024</v>
      </c>
      <c r="B10467" s="12" t="n">
        <v>40816</v>
      </c>
      <c r="C10467" t="n">
        <v>12822</v>
      </c>
      <c r="D10467" t="n">
        <v>9</v>
      </c>
      <c r="E10467" t="n">
        <v>126</v>
      </c>
      <c r="F10467" s="9" t="n">
        <v>257.98</v>
      </c>
    </row>
    <row r="10468">
      <c r="A10468" t="n">
        <v>569025</v>
      </c>
      <c r="B10468" s="12" t="n">
        <v>40816</v>
      </c>
      <c r="C10468" t="n">
        <v>18041</v>
      </c>
      <c r="D10468" t="n">
        <v>23</v>
      </c>
      <c r="E10468" t="n">
        <v>108</v>
      </c>
      <c r="F10468" s="9" t="n">
        <v>356.75</v>
      </c>
    </row>
    <row r="10469">
      <c r="A10469" t="n">
        <v>569026</v>
      </c>
      <c r="B10469" s="12" t="n">
        <v>40816</v>
      </c>
      <c r="C10469" t="n">
        <v>16101</v>
      </c>
      <c r="D10469" t="n">
        <v>76</v>
      </c>
      <c r="E10469" t="n">
        <v>757</v>
      </c>
      <c r="F10469" s="9" t="n">
        <v>1290.7</v>
      </c>
    </row>
    <row r="10470">
      <c r="A10470" t="n">
        <v>569027</v>
      </c>
      <c r="B10470" s="12" t="n">
        <v>40816</v>
      </c>
      <c r="C10470" t="n">
        <v>13089</v>
      </c>
      <c r="D10470" t="n">
        <v>40</v>
      </c>
      <c r="E10470" t="n">
        <v>370</v>
      </c>
      <c r="F10470" s="9" t="n">
        <v>712.0599999999999</v>
      </c>
    </row>
    <row r="10471">
      <c r="A10471" t="n">
        <v>569029</v>
      </c>
      <c r="B10471" s="12" t="n">
        <v>40816</v>
      </c>
      <c r="C10471" t="n">
        <v>17450</v>
      </c>
      <c r="D10471" t="n">
        <v>2</v>
      </c>
      <c r="E10471" t="n">
        <v>40</v>
      </c>
      <c r="F10471" s="9" t="n">
        <v>320</v>
      </c>
    </row>
    <row r="10472">
      <c r="A10472" t="n">
        <v>569030</v>
      </c>
      <c r="B10472" s="12" t="n">
        <v>40816</v>
      </c>
      <c r="C10472" t="n">
        <v>17450</v>
      </c>
      <c r="D10472" t="n">
        <v>9</v>
      </c>
      <c r="E10472" t="n">
        <v>350</v>
      </c>
      <c r="F10472" s="9" t="n">
        <v>2800</v>
      </c>
    </row>
    <row r="10473">
      <c r="A10473" t="n">
        <v>569035</v>
      </c>
      <c r="B10473" s="12" t="n">
        <v>40816</v>
      </c>
      <c r="C10473" t="n">
        <v>15565</v>
      </c>
      <c r="D10473" t="n">
        <v>4</v>
      </c>
      <c r="E10473" t="n">
        <v>28</v>
      </c>
      <c r="F10473" s="9" t="n">
        <v>88.8</v>
      </c>
    </row>
    <row r="10474">
      <c r="A10474" t="n">
        <v>569036</v>
      </c>
      <c r="B10474" s="12" t="n">
        <v>40816</v>
      </c>
      <c r="C10474" t="n">
        <v>18217</v>
      </c>
      <c r="D10474" t="n">
        <v>19</v>
      </c>
      <c r="E10474" t="n">
        <v>268</v>
      </c>
      <c r="F10474" s="9" t="n">
        <v>317.9</v>
      </c>
    </row>
    <row r="10475">
      <c r="A10475" t="n">
        <v>569037</v>
      </c>
      <c r="B10475" s="12" t="n">
        <v>40816</v>
      </c>
      <c r="C10475" t="n">
        <v>13263</v>
      </c>
      <c r="D10475" t="n">
        <v>69</v>
      </c>
      <c r="E10475" t="n">
        <v>565</v>
      </c>
      <c r="F10475" s="9" t="n">
        <v>499.49</v>
      </c>
    </row>
    <row r="10476">
      <c r="A10476" t="n">
        <v>569046</v>
      </c>
      <c r="B10476" s="12" t="n">
        <v>40816</v>
      </c>
      <c r="C10476" t="n">
        <v>14422</v>
      </c>
      <c r="D10476" t="n">
        <v>61</v>
      </c>
      <c r="E10476" t="n">
        <v>1286</v>
      </c>
      <c r="F10476" s="9" t="n">
        <v>1285.98</v>
      </c>
    </row>
    <row r="10477">
      <c r="A10477" t="n">
        <v>569060</v>
      </c>
      <c r="B10477" s="12" t="n">
        <v>40816</v>
      </c>
      <c r="C10477" t="n">
        <v>13954</v>
      </c>
      <c r="D10477" t="n">
        <v>13</v>
      </c>
      <c r="E10477" t="n">
        <v>49</v>
      </c>
      <c r="F10477" s="9" t="n">
        <v>227.41</v>
      </c>
    </row>
    <row r="10478">
      <c r="A10478" t="n">
        <v>569077</v>
      </c>
      <c r="B10478" s="12" t="n">
        <v>40816</v>
      </c>
      <c r="C10478" t="n">
        <v>13092</v>
      </c>
      <c r="D10478" t="n">
        <v>4</v>
      </c>
      <c r="E10478" t="n">
        <v>184</v>
      </c>
      <c r="F10478" s="9" t="n">
        <v>38.08</v>
      </c>
    </row>
    <row r="10479">
      <c r="A10479" t="n">
        <v>569078</v>
      </c>
      <c r="B10479" s="12" t="n">
        <v>40816</v>
      </c>
      <c r="C10479" t="n">
        <v>14688</v>
      </c>
      <c r="D10479" t="n">
        <v>8</v>
      </c>
      <c r="E10479" t="n">
        <v>137</v>
      </c>
      <c r="F10479" s="9" t="n">
        <v>234.73</v>
      </c>
    </row>
    <row r="10480">
      <c r="A10480" t="n">
        <v>569079</v>
      </c>
      <c r="B10480" s="12" t="n">
        <v>40816</v>
      </c>
      <c r="C10480" t="n">
        <v>14226</v>
      </c>
      <c r="D10480" t="n">
        <v>12</v>
      </c>
      <c r="E10480" t="n">
        <v>87</v>
      </c>
      <c r="F10480" s="9" t="n">
        <v>185.77</v>
      </c>
    </row>
    <row r="10481">
      <c r="A10481" t="n">
        <v>569080</v>
      </c>
      <c r="B10481" s="12" t="n">
        <v>40816</v>
      </c>
      <c r="C10481" t="n">
        <v>15593</v>
      </c>
      <c r="D10481" t="n">
        <v>5</v>
      </c>
      <c r="E10481" t="n">
        <v>60</v>
      </c>
      <c r="F10481" s="9" t="n">
        <v>199.8</v>
      </c>
    </row>
    <row r="10482">
      <c r="A10482" t="n">
        <v>569081</v>
      </c>
      <c r="B10482" s="12" t="n">
        <v>40816</v>
      </c>
      <c r="C10482" t="n">
        <v>13972</v>
      </c>
      <c r="D10482" t="n">
        <v>6</v>
      </c>
      <c r="E10482" t="n">
        <v>145</v>
      </c>
      <c r="F10482" s="9" t="n">
        <v>44.35</v>
      </c>
    </row>
    <row r="10483">
      <c r="A10483" t="n">
        <v>569082</v>
      </c>
      <c r="B10483" s="12" t="n">
        <v>40816</v>
      </c>
      <c r="C10483" t="n">
        <v>18229</v>
      </c>
      <c r="D10483" t="n">
        <v>12</v>
      </c>
      <c r="E10483" t="n">
        <v>130</v>
      </c>
      <c r="F10483" s="9" t="n">
        <v>313.8</v>
      </c>
    </row>
    <row r="10484">
      <c r="A10484" t="n">
        <v>569084</v>
      </c>
      <c r="B10484" s="12" t="n">
        <v>40816</v>
      </c>
      <c r="C10484" t="n">
        <v>17949</v>
      </c>
      <c r="D10484" t="n">
        <v>1</v>
      </c>
      <c r="E10484" t="n">
        <v>384</v>
      </c>
      <c r="F10484" s="9" t="n">
        <v>2496</v>
      </c>
    </row>
    <row r="10485">
      <c r="A10485" t="n">
        <v>569085</v>
      </c>
      <c r="B10485" s="12" t="n">
        <v>40816</v>
      </c>
      <c r="C10485" t="n">
        <v>17949</v>
      </c>
      <c r="D10485" t="n">
        <v>1</v>
      </c>
      <c r="E10485" t="n">
        <v>1200</v>
      </c>
      <c r="F10485" s="9" t="n">
        <v>1272</v>
      </c>
    </row>
    <row r="10486">
      <c r="A10486" t="n">
        <v>569086</v>
      </c>
      <c r="B10486" s="12" t="n">
        <v>40816</v>
      </c>
      <c r="C10486" t="n">
        <v>17949</v>
      </c>
      <c r="D10486" t="n">
        <v>1</v>
      </c>
      <c r="E10486" t="n">
        <v>1000</v>
      </c>
      <c r="F10486" s="9" t="n">
        <v>720</v>
      </c>
    </row>
    <row r="10487">
      <c r="A10487" t="n">
        <v>569087</v>
      </c>
      <c r="B10487" s="12" t="n">
        <v>40816</v>
      </c>
      <c r="C10487" t="n">
        <v>13095</v>
      </c>
      <c r="D10487" t="n">
        <v>6</v>
      </c>
      <c r="E10487" t="n">
        <v>144</v>
      </c>
      <c r="F10487" s="9" t="n">
        <v>74.40000000000001</v>
      </c>
    </row>
    <row r="10488">
      <c r="A10488" t="n">
        <v>569089</v>
      </c>
      <c r="B10488" s="12" t="n">
        <v>40816</v>
      </c>
      <c r="C10488" t="n">
        <v>13764</v>
      </c>
      <c r="D10488" t="n">
        <v>69</v>
      </c>
      <c r="E10488" t="n">
        <v>339</v>
      </c>
      <c r="F10488" s="9" t="n">
        <v>573.13</v>
      </c>
    </row>
    <row r="10489">
      <c r="A10489" t="n">
        <v>569099</v>
      </c>
      <c r="B10489" s="12" t="n">
        <v>40816</v>
      </c>
      <c r="C10489" t="n">
        <v>17961</v>
      </c>
      <c r="D10489" t="n">
        <v>1</v>
      </c>
      <c r="E10489" t="n">
        <v>1</v>
      </c>
      <c r="F10489" s="9" t="n">
        <v>3.25</v>
      </c>
    </row>
    <row r="10490">
      <c r="A10490" t="n">
        <v>569100</v>
      </c>
      <c r="B10490" s="12" t="n">
        <v>40816</v>
      </c>
      <c r="C10490" t="n">
        <v>12748</v>
      </c>
      <c r="D10490" t="n">
        <v>21</v>
      </c>
      <c r="E10490" t="n">
        <v>192</v>
      </c>
      <c r="F10490" s="9" t="n">
        <v>381.87</v>
      </c>
    </row>
    <row r="10491">
      <c r="A10491" t="n">
        <v>569101</v>
      </c>
      <c r="B10491" s="12" t="n">
        <v>40816</v>
      </c>
      <c r="C10491" t="n">
        <v>14164</v>
      </c>
      <c r="D10491" t="n">
        <v>1</v>
      </c>
      <c r="E10491" t="n">
        <v>200</v>
      </c>
      <c r="F10491" s="9" t="n">
        <v>358</v>
      </c>
    </row>
    <row r="10492">
      <c r="A10492" t="n">
        <v>569103</v>
      </c>
      <c r="B10492" s="12" t="n">
        <v>40816</v>
      </c>
      <c r="C10492" t="n">
        <v>16133</v>
      </c>
      <c r="D10492" t="n">
        <v>13</v>
      </c>
      <c r="E10492" t="n">
        <v>165</v>
      </c>
      <c r="F10492" s="9" t="n">
        <v>312.2</v>
      </c>
    </row>
    <row r="10493">
      <c r="A10493" t="n">
        <v>569104</v>
      </c>
      <c r="B10493" s="12" t="n">
        <v>40816</v>
      </c>
      <c r="C10493" t="n">
        <v>15287</v>
      </c>
      <c r="D10493" t="n">
        <v>15</v>
      </c>
      <c r="E10493" t="n">
        <v>176</v>
      </c>
      <c r="F10493" s="9" t="n">
        <v>340.98</v>
      </c>
    </row>
    <row r="10494">
      <c r="A10494" t="n">
        <v>569105</v>
      </c>
      <c r="B10494" s="12" t="n">
        <v>40816</v>
      </c>
      <c r="C10494" t="n">
        <v>16729</v>
      </c>
      <c r="D10494" t="n">
        <v>49</v>
      </c>
      <c r="E10494" t="n">
        <v>364</v>
      </c>
      <c r="F10494" s="9" t="n">
        <v>454.33</v>
      </c>
    </row>
    <row r="10495">
      <c r="A10495" t="n">
        <v>569106</v>
      </c>
      <c r="B10495" s="12" t="n">
        <v>40816</v>
      </c>
      <c r="C10495" t="n">
        <v>17376</v>
      </c>
      <c r="D10495" t="n">
        <v>11</v>
      </c>
      <c r="E10495" t="n">
        <v>51</v>
      </c>
      <c r="F10495" s="9" t="n">
        <v>97.34999999999999</v>
      </c>
    </row>
    <row r="10496">
      <c r="A10496" t="n">
        <v>569108</v>
      </c>
      <c r="B10496" s="12" t="n">
        <v>40816</v>
      </c>
      <c r="C10496" t="n">
        <v>16013</v>
      </c>
      <c r="D10496" t="n">
        <v>2</v>
      </c>
      <c r="E10496" t="n">
        <v>288</v>
      </c>
      <c r="F10496" s="9" t="n">
        <v>669.6</v>
      </c>
    </row>
    <row r="10497">
      <c r="A10497" t="n">
        <v>569110</v>
      </c>
      <c r="B10497" s="12" t="n">
        <v>40816</v>
      </c>
      <c r="C10497" t="n">
        <v>17675</v>
      </c>
      <c r="D10497" t="n">
        <v>46</v>
      </c>
      <c r="E10497" t="n">
        <v>396</v>
      </c>
      <c r="F10497" s="9" t="n">
        <v>1025.78</v>
      </c>
    </row>
    <row r="10498">
      <c r="A10498" t="n">
        <v>569111</v>
      </c>
      <c r="B10498" s="12" t="n">
        <v>40816</v>
      </c>
      <c r="C10498" t="n">
        <v>17675</v>
      </c>
      <c r="D10498" t="n">
        <v>1</v>
      </c>
      <c r="E10498" t="n">
        <v>12</v>
      </c>
      <c r="F10498" s="9" t="n">
        <v>25.2</v>
      </c>
    </row>
    <row r="10499">
      <c r="A10499" t="n">
        <v>569123</v>
      </c>
      <c r="B10499" s="12" t="n">
        <v>40816</v>
      </c>
      <c r="C10499" t="n">
        <v>12748</v>
      </c>
      <c r="D10499" t="n">
        <v>33</v>
      </c>
      <c r="E10499" t="n">
        <v>327</v>
      </c>
      <c r="F10499" s="9" t="n">
        <v>1132.55</v>
      </c>
    </row>
    <row r="10500">
      <c r="A10500" t="n">
        <v>569124</v>
      </c>
      <c r="B10500" s="12" t="n">
        <v>40816</v>
      </c>
      <c r="C10500" t="n">
        <v>15172</v>
      </c>
      <c r="D10500" t="n">
        <v>23</v>
      </c>
      <c r="E10500" t="n">
        <v>387</v>
      </c>
      <c r="F10500" s="9" t="n">
        <v>361.21</v>
      </c>
    </row>
    <row r="10501">
      <c r="A10501" t="n">
        <v>569125</v>
      </c>
      <c r="B10501" s="12" t="n">
        <v>40816</v>
      </c>
      <c r="C10501" t="n">
        <v>15611</v>
      </c>
      <c r="D10501" t="n">
        <v>5</v>
      </c>
      <c r="E10501" t="n">
        <v>26</v>
      </c>
      <c r="F10501" s="9" t="n">
        <v>142.7</v>
      </c>
    </row>
    <row r="10502">
      <c r="A10502" t="n">
        <v>569126</v>
      </c>
      <c r="B10502" s="12" t="n">
        <v>40816</v>
      </c>
      <c r="C10502" t="n">
        <v>13347</v>
      </c>
      <c r="D10502" t="n">
        <v>7</v>
      </c>
      <c r="E10502" t="n">
        <v>204</v>
      </c>
      <c r="F10502" s="9" t="n">
        <v>291.36</v>
      </c>
    </row>
    <row r="10503">
      <c r="A10503" t="n">
        <v>569127</v>
      </c>
      <c r="B10503" s="12" t="n">
        <v>40816</v>
      </c>
      <c r="C10503" t="n">
        <v>15903</v>
      </c>
      <c r="D10503" t="n">
        <v>12</v>
      </c>
      <c r="E10503" t="n">
        <v>600</v>
      </c>
      <c r="F10503" s="9" t="n">
        <v>1568.4</v>
      </c>
    </row>
    <row r="10504">
      <c r="A10504" t="n">
        <v>569129</v>
      </c>
      <c r="B10504" s="12" t="n">
        <v>40816</v>
      </c>
      <c r="C10504" t="n">
        <v>15034</v>
      </c>
      <c r="D10504" t="n">
        <v>99</v>
      </c>
      <c r="E10504" t="n">
        <v>336</v>
      </c>
      <c r="F10504" s="9" t="n">
        <v>624.03</v>
      </c>
    </row>
    <row r="10505">
      <c r="A10505" t="n">
        <v>569132</v>
      </c>
      <c r="B10505" s="12" t="n">
        <v>40816</v>
      </c>
      <c r="C10505" t="n">
        <v>17757</v>
      </c>
      <c r="D10505" t="n">
        <v>52</v>
      </c>
      <c r="E10505" t="n">
        <v>181</v>
      </c>
      <c r="F10505" s="9" t="n">
        <v>253.78</v>
      </c>
    </row>
    <row r="10506">
      <c r="A10506" t="n">
        <v>569133</v>
      </c>
      <c r="B10506" s="12" t="n">
        <v>40816</v>
      </c>
      <c r="C10506" t="n">
        <v>15185</v>
      </c>
      <c r="D10506" t="n">
        <v>21</v>
      </c>
      <c r="E10506" t="n">
        <v>666</v>
      </c>
      <c r="F10506" s="9" t="n">
        <v>310.62</v>
      </c>
    </row>
    <row r="10507">
      <c r="A10507" t="n">
        <v>569134</v>
      </c>
      <c r="B10507" s="12" t="n">
        <v>40816</v>
      </c>
      <c r="C10507" t="n">
        <v>15411</v>
      </c>
      <c r="D10507" t="n">
        <v>33</v>
      </c>
      <c r="E10507" t="n">
        <v>251</v>
      </c>
      <c r="F10507" s="9" t="n">
        <v>609.05</v>
      </c>
    </row>
    <row r="10508">
      <c r="A10508" t="n">
        <v>569136</v>
      </c>
      <c r="B10508" s="12" t="n">
        <v>40816</v>
      </c>
      <c r="C10508" t="n">
        <v>15834</v>
      </c>
      <c r="D10508" t="n">
        <v>77</v>
      </c>
      <c r="E10508" t="n">
        <v>284</v>
      </c>
      <c r="F10508" s="9" t="n">
        <v>441.93</v>
      </c>
    </row>
    <row r="10509">
      <c r="A10509" t="n">
        <v>569139</v>
      </c>
      <c r="B10509" s="12" t="n">
        <v>40816</v>
      </c>
      <c r="C10509" t="n">
        <v>16404</v>
      </c>
      <c r="D10509" t="n">
        <v>23</v>
      </c>
      <c r="E10509" t="n">
        <v>157</v>
      </c>
      <c r="F10509" s="9" t="n">
        <v>443.05</v>
      </c>
    </row>
    <row r="10510">
      <c r="A10510" t="n">
        <v>569140</v>
      </c>
      <c r="B10510" s="12" t="n">
        <v>40816</v>
      </c>
      <c r="C10510" t="n">
        <v>14503</v>
      </c>
      <c r="D10510" t="n">
        <v>45</v>
      </c>
      <c r="E10510" t="n">
        <v>560</v>
      </c>
      <c r="F10510" s="9" t="n">
        <v>687.38</v>
      </c>
    </row>
    <row r="10511">
      <c r="A10511" t="n">
        <v>569141</v>
      </c>
      <c r="B10511" s="12" t="n">
        <v>40816</v>
      </c>
      <c r="C10511" t="n">
        <v>13021</v>
      </c>
      <c r="D10511" t="n">
        <v>16</v>
      </c>
      <c r="E10511" t="n">
        <v>157</v>
      </c>
      <c r="F10511" s="9" t="n">
        <v>441.61</v>
      </c>
    </row>
    <row r="10512">
      <c r="A10512" t="n">
        <v>569142</v>
      </c>
      <c r="B10512" s="12" t="n">
        <v>40816</v>
      </c>
      <c r="C10512" t="n">
        <v>13021</v>
      </c>
      <c r="D10512" t="n">
        <v>1</v>
      </c>
      <c r="E10512" t="n">
        <v>12</v>
      </c>
      <c r="F10512" s="9" t="n">
        <v>25.2</v>
      </c>
    </row>
    <row r="10513">
      <c r="A10513" t="n">
        <v>569143</v>
      </c>
      <c r="B10513" s="12" t="n">
        <v>40816</v>
      </c>
      <c r="C10513" t="n">
        <v>15867</v>
      </c>
      <c r="D10513" t="n">
        <v>26</v>
      </c>
      <c r="E10513" t="n">
        <v>118</v>
      </c>
      <c r="F10513" s="9" t="n">
        <v>357.71</v>
      </c>
    </row>
    <row r="10514">
      <c r="A10514" t="n">
        <v>569144</v>
      </c>
      <c r="B10514" s="12" t="n">
        <v>40816</v>
      </c>
      <c r="C10514" t="n">
        <v>17227</v>
      </c>
      <c r="D10514" t="n">
        <v>10</v>
      </c>
      <c r="E10514" t="n">
        <v>111</v>
      </c>
      <c r="F10514" s="9" t="n">
        <v>139.45</v>
      </c>
    </row>
    <row r="10515">
      <c r="A10515" t="n">
        <v>569145</v>
      </c>
      <c r="B10515" s="12" t="n">
        <v>40816</v>
      </c>
      <c r="C10515" t="n">
        <v>18008</v>
      </c>
      <c r="D10515" t="n">
        <v>2</v>
      </c>
      <c r="E10515" t="n">
        <v>14</v>
      </c>
      <c r="F10515" s="9" t="n">
        <v>8.279999999999999</v>
      </c>
    </row>
    <row r="10516">
      <c r="A10516" t="n">
        <v>569147</v>
      </c>
      <c r="B10516" s="12" t="n">
        <v>40816</v>
      </c>
      <c r="C10516" t="n">
        <v>12842</v>
      </c>
      <c r="D10516" t="n">
        <v>20</v>
      </c>
      <c r="E10516" t="n">
        <v>390</v>
      </c>
      <c r="F10516" s="9" t="n">
        <v>808.26</v>
      </c>
    </row>
    <row r="10517">
      <c r="A10517" t="n">
        <v>569148</v>
      </c>
      <c r="B10517" s="12" t="n">
        <v>40816</v>
      </c>
      <c r="C10517" t="n">
        <v>16613</v>
      </c>
      <c r="D10517" t="n">
        <v>30</v>
      </c>
      <c r="E10517" t="n">
        <v>293</v>
      </c>
      <c r="F10517" s="9" t="n">
        <v>618.59</v>
      </c>
    </row>
    <row r="10518">
      <c r="A10518" t="n">
        <v>569203</v>
      </c>
      <c r="B10518" s="12" t="n">
        <v>40818</v>
      </c>
      <c r="C10518" t="n">
        <v>16353</v>
      </c>
      <c r="D10518" t="n">
        <v>2</v>
      </c>
      <c r="E10518" t="n">
        <v>68</v>
      </c>
      <c r="F10518" s="9" t="n">
        <v>262.6</v>
      </c>
    </row>
    <row r="10519">
      <c r="A10519" t="n">
        <v>569204</v>
      </c>
      <c r="B10519" s="12" t="n">
        <v>40818</v>
      </c>
      <c r="C10519" t="n">
        <v>16591</v>
      </c>
      <c r="D10519" t="n">
        <v>10</v>
      </c>
      <c r="E10519" t="n">
        <v>41</v>
      </c>
      <c r="F10519" s="9" t="n">
        <v>213.5</v>
      </c>
    </row>
    <row r="10520">
      <c r="A10520" t="n">
        <v>569205</v>
      </c>
      <c r="B10520" s="12" t="n">
        <v>40818</v>
      </c>
      <c r="C10520" t="n">
        <v>16923</v>
      </c>
      <c r="D10520" t="n">
        <v>39</v>
      </c>
      <c r="E10520" t="n">
        <v>400</v>
      </c>
      <c r="F10520" s="9" t="n">
        <v>649.61</v>
      </c>
    </row>
    <row r="10521">
      <c r="A10521" t="n">
        <v>569206</v>
      </c>
      <c r="B10521" s="12" t="n">
        <v>40818</v>
      </c>
      <c r="C10521" t="n">
        <v>15038</v>
      </c>
      <c r="D10521" t="n">
        <v>19</v>
      </c>
      <c r="E10521" t="n">
        <v>77</v>
      </c>
      <c r="F10521" s="9" t="n">
        <v>173.04</v>
      </c>
    </row>
    <row r="10522">
      <c r="A10522" t="n">
        <v>569207</v>
      </c>
      <c r="B10522" s="12" t="n">
        <v>40818</v>
      </c>
      <c r="C10522" t="n">
        <v>17811</v>
      </c>
      <c r="D10522" t="n">
        <v>17</v>
      </c>
      <c r="E10522" t="n">
        <v>86</v>
      </c>
      <c r="F10522" s="9" t="n">
        <v>159.97</v>
      </c>
    </row>
    <row r="10523">
      <c r="A10523" t="n">
        <v>569208</v>
      </c>
      <c r="B10523" s="12" t="n">
        <v>40818</v>
      </c>
      <c r="C10523" t="n">
        <v>16693</v>
      </c>
      <c r="D10523" t="n">
        <v>38</v>
      </c>
      <c r="E10523" t="n">
        <v>153</v>
      </c>
      <c r="F10523" s="9" t="n">
        <v>324.45</v>
      </c>
    </row>
    <row r="10524">
      <c r="A10524" t="n">
        <v>569209</v>
      </c>
      <c r="B10524" s="12" t="n">
        <v>40818</v>
      </c>
      <c r="C10524" t="n">
        <v>16626</v>
      </c>
      <c r="D10524" t="n">
        <v>3</v>
      </c>
      <c r="E10524" t="n">
        <v>302</v>
      </c>
      <c r="F10524" s="9" t="n">
        <v>189.9</v>
      </c>
    </row>
    <row r="10525">
      <c r="A10525" t="n">
        <v>569210</v>
      </c>
      <c r="B10525" s="12" t="n">
        <v>40818</v>
      </c>
      <c r="C10525" t="n">
        <v>13681</v>
      </c>
      <c r="D10525" t="n">
        <v>20</v>
      </c>
      <c r="E10525" t="n">
        <v>152</v>
      </c>
      <c r="F10525" s="9" t="n">
        <v>327.62</v>
      </c>
    </row>
    <row r="10526">
      <c r="A10526" t="n">
        <v>569211</v>
      </c>
      <c r="B10526" s="12" t="n">
        <v>40818</v>
      </c>
      <c r="C10526" t="n">
        <v>15774</v>
      </c>
      <c r="D10526" t="n">
        <v>25</v>
      </c>
      <c r="E10526" t="n">
        <v>87</v>
      </c>
      <c r="F10526" s="9" t="n">
        <v>270.8</v>
      </c>
    </row>
    <row r="10527">
      <c r="A10527" t="n">
        <v>569212</v>
      </c>
      <c r="B10527" s="12" t="n">
        <v>40818</v>
      </c>
      <c r="C10527" t="n">
        <v>15164</v>
      </c>
      <c r="D10527" t="n">
        <v>46</v>
      </c>
      <c r="E10527" t="n">
        <v>209</v>
      </c>
      <c r="F10527" s="9" t="n">
        <v>461.35</v>
      </c>
    </row>
    <row r="10528">
      <c r="A10528" t="n">
        <v>569213</v>
      </c>
      <c r="B10528" s="12" t="n">
        <v>40818</v>
      </c>
      <c r="C10528" t="n">
        <v>13782</v>
      </c>
      <c r="D10528" t="n">
        <v>17</v>
      </c>
      <c r="E10528" t="n">
        <v>31</v>
      </c>
      <c r="F10528" s="9" t="n">
        <v>142.51</v>
      </c>
    </row>
    <row r="10529">
      <c r="A10529" t="n">
        <v>569214</v>
      </c>
      <c r="B10529" s="12" t="n">
        <v>40818</v>
      </c>
      <c r="C10529" t="n">
        <v>14533</v>
      </c>
      <c r="D10529" t="n">
        <v>9</v>
      </c>
      <c r="E10529" t="n">
        <v>1976</v>
      </c>
      <c r="F10529" s="9" t="n">
        <v>326.8</v>
      </c>
    </row>
    <row r="10530">
      <c r="A10530" t="n">
        <v>569215</v>
      </c>
      <c r="B10530" s="12" t="n">
        <v>40818</v>
      </c>
      <c r="C10530" t="n">
        <v>13571</v>
      </c>
      <c r="D10530" t="n">
        <v>35</v>
      </c>
      <c r="E10530" t="n">
        <v>200</v>
      </c>
      <c r="F10530" s="9" t="n">
        <v>205.28</v>
      </c>
    </row>
    <row r="10531">
      <c r="A10531" t="n">
        <v>569216</v>
      </c>
      <c r="B10531" s="12" t="n">
        <v>40818</v>
      </c>
      <c r="C10531" t="n">
        <v>15555</v>
      </c>
      <c r="D10531" t="n">
        <v>63</v>
      </c>
      <c r="E10531" t="n">
        <v>287</v>
      </c>
      <c r="F10531" s="9" t="n">
        <v>261.12</v>
      </c>
    </row>
    <row r="10532">
      <c r="A10532" t="n">
        <v>569217</v>
      </c>
      <c r="B10532" s="12" t="n">
        <v>40818</v>
      </c>
      <c r="C10532" t="n">
        <v>15579</v>
      </c>
      <c r="D10532" t="n">
        <v>23</v>
      </c>
      <c r="E10532" t="n">
        <v>62</v>
      </c>
      <c r="F10532" s="9" t="n">
        <v>132.25</v>
      </c>
    </row>
    <row r="10533">
      <c r="A10533" t="n">
        <v>569218</v>
      </c>
      <c r="B10533" s="12" t="n">
        <v>40818</v>
      </c>
      <c r="C10533" t="n">
        <v>15952</v>
      </c>
      <c r="D10533" t="n">
        <v>31</v>
      </c>
      <c r="E10533" t="n">
        <v>110</v>
      </c>
      <c r="F10533" s="9" t="n">
        <v>249.44</v>
      </c>
    </row>
    <row r="10534">
      <c r="A10534" t="n">
        <v>569219</v>
      </c>
      <c r="B10534" s="12" t="n">
        <v>40818</v>
      </c>
      <c r="C10534" t="n">
        <v>13558</v>
      </c>
      <c r="D10534" t="n">
        <v>54</v>
      </c>
      <c r="E10534" t="n">
        <v>121</v>
      </c>
      <c r="F10534" s="9" t="n">
        <v>192.7</v>
      </c>
    </row>
    <row r="10535">
      <c r="A10535" t="n">
        <v>569220</v>
      </c>
      <c r="B10535" s="12" t="n">
        <v>40818</v>
      </c>
      <c r="C10535" t="n">
        <v>16007</v>
      </c>
      <c r="D10535" t="n">
        <v>161</v>
      </c>
      <c r="E10535" t="n">
        <v>596</v>
      </c>
      <c r="F10535" s="9" t="n">
        <v>750.04</v>
      </c>
    </row>
    <row r="10536">
      <c r="A10536" t="n">
        <v>569221</v>
      </c>
      <c r="B10536" s="12" t="n">
        <v>40818</v>
      </c>
      <c r="C10536" t="n">
        <v>14970</v>
      </c>
      <c r="D10536" t="n">
        <v>17</v>
      </c>
      <c r="E10536" t="n">
        <v>85</v>
      </c>
      <c r="F10536" s="9" t="n">
        <v>472.31</v>
      </c>
    </row>
    <row r="10537">
      <c r="A10537" t="n">
        <v>569222</v>
      </c>
      <c r="B10537" s="12" t="n">
        <v>40818</v>
      </c>
      <c r="C10537" t="n">
        <v>15906</v>
      </c>
      <c r="D10537" t="n">
        <v>54</v>
      </c>
      <c r="E10537" t="n">
        <v>217</v>
      </c>
      <c r="F10537" s="9" t="n">
        <v>590.49</v>
      </c>
    </row>
    <row r="10538">
      <c r="A10538" t="n">
        <v>569223</v>
      </c>
      <c r="B10538" s="12" t="n">
        <v>40818</v>
      </c>
      <c r="C10538" t="n">
        <v>16283</v>
      </c>
      <c r="D10538" t="n">
        <v>75</v>
      </c>
      <c r="E10538" t="n">
        <v>646</v>
      </c>
      <c r="F10538" s="9" t="n">
        <v>743.79</v>
      </c>
    </row>
    <row r="10539">
      <c r="A10539" t="n">
        <v>569224</v>
      </c>
      <c r="B10539" s="12" t="n">
        <v>40818</v>
      </c>
      <c r="C10539" t="n">
        <v>15701</v>
      </c>
      <c r="D10539" t="n">
        <v>69</v>
      </c>
      <c r="E10539" t="n">
        <v>147</v>
      </c>
      <c r="F10539" s="9" t="n">
        <v>245.09</v>
      </c>
    </row>
    <row r="10540">
      <c r="A10540" t="n">
        <v>569225</v>
      </c>
      <c r="B10540" s="12" t="n">
        <v>40818</v>
      </c>
      <c r="C10540" t="n">
        <v>16930</v>
      </c>
      <c r="D10540" t="n">
        <v>28</v>
      </c>
      <c r="E10540" t="n">
        <v>183</v>
      </c>
      <c r="F10540" s="9" t="n">
        <v>193.65</v>
      </c>
    </row>
    <row r="10541">
      <c r="A10541" t="n">
        <v>569226</v>
      </c>
      <c r="B10541" s="12" t="n">
        <v>40818</v>
      </c>
      <c r="C10541" t="n">
        <v>16930</v>
      </c>
      <c r="D10541" t="n">
        <v>2</v>
      </c>
      <c r="E10541" t="n">
        <v>4</v>
      </c>
      <c r="F10541" s="9" t="n">
        <v>11.8</v>
      </c>
    </row>
    <row r="10542">
      <c r="A10542" t="n">
        <v>569227</v>
      </c>
      <c r="B10542" s="12" t="n">
        <v>40818</v>
      </c>
      <c r="C10542" t="n">
        <v>14051</v>
      </c>
      <c r="D10542" t="n">
        <v>14</v>
      </c>
      <c r="E10542" t="n">
        <v>181</v>
      </c>
      <c r="F10542" s="9" t="n">
        <v>973.95</v>
      </c>
    </row>
    <row r="10543">
      <c r="A10543" t="n">
        <v>569228</v>
      </c>
      <c r="B10543" s="12" t="n">
        <v>40818</v>
      </c>
      <c r="C10543" t="n">
        <v>15547</v>
      </c>
      <c r="D10543" t="n">
        <v>66</v>
      </c>
      <c r="E10543" t="n">
        <v>280</v>
      </c>
      <c r="F10543" s="9" t="n">
        <v>462.09</v>
      </c>
    </row>
    <row r="10544">
      <c r="A10544" t="n">
        <v>569229</v>
      </c>
      <c r="B10544" s="12" t="n">
        <v>40818</v>
      </c>
      <c r="C10544" t="n">
        <v>14502</v>
      </c>
      <c r="D10544" t="n">
        <v>131</v>
      </c>
      <c r="E10544" t="n">
        <v>302</v>
      </c>
      <c r="F10544" s="9" t="n">
        <v>464.64</v>
      </c>
    </row>
    <row r="10545">
      <c r="A10545" t="n">
        <v>569230</v>
      </c>
      <c r="B10545" s="12" t="n">
        <v>40818</v>
      </c>
      <c r="C10545" t="n">
        <v>16533</v>
      </c>
      <c r="D10545" t="n">
        <v>64</v>
      </c>
      <c r="E10545" t="n">
        <v>161</v>
      </c>
      <c r="F10545" s="9" t="n">
        <v>364.22</v>
      </c>
    </row>
    <row r="10546">
      <c r="A10546" t="n">
        <v>569231</v>
      </c>
      <c r="B10546" s="12" t="n">
        <v>40818</v>
      </c>
      <c r="C10546" t="n">
        <v>13379</v>
      </c>
      <c r="D10546" t="n">
        <v>45</v>
      </c>
      <c r="E10546" t="n">
        <v>309</v>
      </c>
      <c r="F10546" s="9" t="n">
        <v>299.53</v>
      </c>
    </row>
    <row r="10547">
      <c r="A10547" t="n">
        <v>569232</v>
      </c>
      <c r="B10547" s="12" t="n">
        <v>40818</v>
      </c>
      <c r="C10547" t="n">
        <v>16667</v>
      </c>
      <c r="D10547" t="n">
        <v>32</v>
      </c>
      <c r="E10547" t="n">
        <v>159</v>
      </c>
      <c r="F10547" s="9" t="n">
        <v>366.78</v>
      </c>
    </row>
    <row r="10548">
      <c r="A10548" t="n">
        <v>569234</v>
      </c>
      <c r="B10548" s="12" t="n">
        <v>40818</v>
      </c>
      <c r="C10548" t="n">
        <v>17841</v>
      </c>
      <c r="D10548" t="n">
        <v>87</v>
      </c>
      <c r="E10548" t="n">
        <v>204</v>
      </c>
      <c r="F10548" s="9" t="n">
        <v>536.62</v>
      </c>
    </row>
    <row r="10549">
      <c r="A10549" t="n">
        <v>569235</v>
      </c>
      <c r="B10549" s="12" t="n">
        <v>40818</v>
      </c>
      <c r="C10549" t="n">
        <v>17841</v>
      </c>
      <c r="D10549" t="n">
        <v>1</v>
      </c>
      <c r="E10549" t="n">
        <v>48</v>
      </c>
      <c r="F10549" s="9" t="n">
        <v>5.76</v>
      </c>
    </row>
    <row r="10550">
      <c r="A10550" t="n">
        <v>569236</v>
      </c>
      <c r="B10550" s="12" t="n">
        <v>40818</v>
      </c>
      <c r="C10550" t="n">
        <v>14432</v>
      </c>
      <c r="D10550" t="n">
        <v>66</v>
      </c>
      <c r="E10550" t="n">
        <v>319</v>
      </c>
      <c r="F10550" s="9" t="n">
        <v>306.73</v>
      </c>
    </row>
    <row r="10551">
      <c r="A10551" t="n">
        <v>569238</v>
      </c>
      <c r="B10551" s="12" t="n">
        <v>40818</v>
      </c>
      <c r="C10551" t="n">
        <v>17954</v>
      </c>
      <c r="D10551" t="n">
        <v>30</v>
      </c>
      <c r="E10551" t="n">
        <v>119</v>
      </c>
      <c r="F10551" s="9" t="n">
        <v>149.55</v>
      </c>
    </row>
    <row r="10552">
      <c r="A10552" t="n">
        <v>569239</v>
      </c>
      <c r="B10552" s="12" t="n">
        <v>40819</v>
      </c>
      <c r="C10552" t="n">
        <v>14644</v>
      </c>
      <c r="D10552" t="n">
        <v>18</v>
      </c>
      <c r="E10552" t="n">
        <v>192</v>
      </c>
      <c r="F10552" s="9" t="n">
        <v>643.26</v>
      </c>
    </row>
    <row r="10553">
      <c r="A10553" t="n">
        <v>569240</v>
      </c>
      <c r="B10553" s="12" t="n">
        <v>40819</v>
      </c>
      <c r="C10553" t="n">
        <v>18059</v>
      </c>
      <c r="D10553" t="n">
        <v>6</v>
      </c>
      <c r="E10553" t="n">
        <v>104</v>
      </c>
      <c r="F10553" s="9" t="n">
        <v>124.08</v>
      </c>
    </row>
    <row r="10554">
      <c r="A10554" t="n">
        <v>569241</v>
      </c>
      <c r="B10554" s="12" t="n">
        <v>40819</v>
      </c>
      <c r="C10554" t="n">
        <v>14488</v>
      </c>
      <c r="D10554" t="n">
        <v>46</v>
      </c>
      <c r="E10554" t="n">
        <v>799</v>
      </c>
      <c r="F10554" s="9" t="n">
        <v>1064.28</v>
      </c>
    </row>
    <row r="10555">
      <c r="A10555" t="n">
        <v>569242</v>
      </c>
      <c r="B10555" s="12" t="n">
        <v>40819</v>
      </c>
      <c r="C10555" t="n">
        <v>14193</v>
      </c>
      <c r="D10555" t="n">
        <v>19</v>
      </c>
      <c r="E10555" t="n">
        <v>195</v>
      </c>
      <c r="F10555" s="9" t="n">
        <v>430.85</v>
      </c>
    </row>
    <row r="10556">
      <c r="A10556" t="n">
        <v>569243</v>
      </c>
      <c r="B10556" s="12" t="n">
        <v>40819</v>
      </c>
      <c r="C10556" t="n">
        <v>13344</v>
      </c>
      <c r="D10556" t="n">
        <v>32</v>
      </c>
      <c r="E10556" t="n">
        <v>239</v>
      </c>
      <c r="F10556" s="9" t="n">
        <v>533.46</v>
      </c>
    </row>
    <row r="10557">
      <c r="A10557" t="n">
        <v>569244</v>
      </c>
      <c r="B10557" s="12" t="n">
        <v>40819</v>
      </c>
      <c r="C10557" t="n">
        <v>13344</v>
      </c>
      <c r="D10557" t="n">
        <v>16</v>
      </c>
      <c r="E10557" t="n">
        <v>114</v>
      </c>
      <c r="F10557" s="9" t="n">
        <v>322.08</v>
      </c>
    </row>
    <row r="10558">
      <c r="A10558" t="n">
        <v>569246</v>
      </c>
      <c r="B10558" s="12" t="n">
        <v>40819</v>
      </c>
      <c r="C10558" t="n">
        <v>14096</v>
      </c>
      <c r="D10558" t="n">
        <v>284</v>
      </c>
      <c r="E10558" t="n">
        <v>709</v>
      </c>
      <c r="F10558" s="9" t="n">
        <v>2410.74</v>
      </c>
    </row>
    <row r="10559">
      <c r="A10559" t="n">
        <v>569247</v>
      </c>
      <c r="B10559" s="12" t="n">
        <v>40819</v>
      </c>
      <c r="C10559" t="n">
        <v>17924</v>
      </c>
      <c r="D10559" t="n">
        <v>17</v>
      </c>
      <c r="E10559" t="n">
        <v>552</v>
      </c>
      <c r="F10559" s="9" t="n">
        <v>1574.52</v>
      </c>
    </row>
    <row r="10560">
      <c r="A10560" t="n">
        <v>569248</v>
      </c>
      <c r="B10560" s="12" t="n">
        <v>40819</v>
      </c>
      <c r="C10560" t="n">
        <v>12886</v>
      </c>
      <c r="D10560" t="n">
        <v>35</v>
      </c>
      <c r="E10560" t="n">
        <v>354</v>
      </c>
      <c r="F10560" s="9" t="n">
        <v>603.4</v>
      </c>
    </row>
    <row r="10561">
      <c r="A10561" t="n">
        <v>569249</v>
      </c>
      <c r="B10561" s="12" t="n">
        <v>40819</v>
      </c>
      <c r="C10561" t="n">
        <v>14092</v>
      </c>
      <c r="D10561" t="n">
        <v>16</v>
      </c>
      <c r="E10561" t="n">
        <v>153</v>
      </c>
      <c r="F10561" s="9" t="n">
        <v>351.17</v>
      </c>
    </row>
    <row r="10562">
      <c r="A10562" t="n">
        <v>569250</v>
      </c>
      <c r="B10562" s="12" t="n">
        <v>40819</v>
      </c>
      <c r="C10562" t="n">
        <v>16747</v>
      </c>
      <c r="D10562" t="n">
        <v>27</v>
      </c>
      <c r="E10562" t="n">
        <v>281</v>
      </c>
      <c r="F10562" s="9" t="n">
        <v>480.2</v>
      </c>
    </row>
    <row r="10563">
      <c r="A10563" t="n">
        <v>569252</v>
      </c>
      <c r="B10563" s="12" t="n">
        <v>40819</v>
      </c>
      <c r="C10563" t="n">
        <v>14333</v>
      </c>
      <c r="D10563" t="n">
        <v>15</v>
      </c>
      <c r="E10563" t="n">
        <v>58</v>
      </c>
      <c r="F10563" s="9" t="n">
        <v>415.2</v>
      </c>
    </row>
    <row r="10564">
      <c r="A10564" t="n">
        <v>569253</v>
      </c>
      <c r="B10564" s="12" t="n">
        <v>40819</v>
      </c>
      <c r="C10564" t="n">
        <v>13635</v>
      </c>
      <c r="D10564" t="n">
        <v>62</v>
      </c>
      <c r="E10564" t="n">
        <v>677</v>
      </c>
      <c r="F10564" s="9" t="n">
        <v>1071.03</v>
      </c>
    </row>
    <row r="10565">
      <c r="A10565" t="n">
        <v>569254</v>
      </c>
      <c r="B10565" s="12" t="n">
        <v>40819</v>
      </c>
      <c r="C10565" t="n">
        <v>18116</v>
      </c>
      <c r="D10565" t="n">
        <v>36</v>
      </c>
      <c r="E10565" t="n">
        <v>170</v>
      </c>
      <c r="F10565" s="9" t="n">
        <v>163.56</v>
      </c>
    </row>
    <row r="10566">
      <c r="A10566" t="n">
        <v>569255</v>
      </c>
      <c r="B10566" s="12" t="n">
        <v>40819</v>
      </c>
      <c r="C10566" t="n">
        <v>18102</v>
      </c>
      <c r="D10566" t="n">
        <v>18</v>
      </c>
      <c r="E10566" t="n">
        <v>1934</v>
      </c>
      <c r="F10566" s="9" t="n">
        <v>5164.66</v>
      </c>
    </row>
    <row r="10567">
      <c r="A10567" t="n">
        <v>569257</v>
      </c>
      <c r="B10567" s="12" t="n">
        <v>40819</v>
      </c>
      <c r="C10567" t="n">
        <v>18102</v>
      </c>
      <c r="D10567" t="n">
        <v>19</v>
      </c>
      <c r="E10567" t="n">
        <v>916</v>
      </c>
      <c r="F10567" s="9" t="n">
        <v>2350.98</v>
      </c>
    </row>
    <row r="10568">
      <c r="A10568" t="n">
        <v>569258</v>
      </c>
      <c r="B10568" s="12" t="n">
        <v>40819</v>
      </c>
      <c r="C10568" t="n">
        <v>17330</v>
      </c>
      <c r="D10568" t="n">
        <v>5</v>
      </c>
      <c r="E10568" t="n">
        <v>100</v>
      </c>
      <c r="F10568" s="9" t="n">
        <v>264.9</v>
      </c>
    </row>
    <row r="10569">
      <c r="A10569" t="n">
        <v>569261</v>
      </c>
      <c r="B10569" s="12" t="n">
        <v>40819</v>
      </c>
      <c r="C10569" t="n">
        <v>17321</v>
      </c>
      <c r="D10569" t="n">
        <v>98</v>
      </c>
      <c r="E10569" t="n">
        <v>359</v>
      </c>
      <c r="F10569" s="9" t="n">
        <v>615.91</v>
      </c>
    </row>
    <row r="10570">
      <c r="A10570" t="n">
        <v>569262</v>
      </c>
      <c r="B10570" s="12" t="n">
        <v>40819</v>
      </c>
      <c r="C10570" t="n">
        <v>14815</v>
      </c>
      <c r="D10570" t="n">
        <v>39</v>
      </c>
      <c r="E10570" t="n">
        <v>460</v>
      </c>
      <c r="F10570" s="9" t="n">
        <v>551.58</v>
      </c>
    </row>
    <row r="10571">
      <c r="A10571" t="n">
        <v>569263</v>
      </c>
      <c r="B10571" s="12" t="n">
        <v>40819</v>
      </c>
      <c r="C10571" t="n">
        <v>18102</v>
      </c>
      <c r="D10571" t="n">
        <v>13</v>
      </c>
      <c r="E10571" t="n">
        <v>1702</v>
      </c>
      <c r="F10571" s="9" t="n">
        <v>4849.1</v>
      </c>
    </row>
    <row r="10572">
      <c r="A10572" t="n">
        <v>569302</v>
      </c>
      <c r="B10572" s="12" t="n">
        <v>40819</v>
      </c>
      <c r="C10572" t="n">
        <v>16205</v>
      </c>
      <c r="D10572" t="n">
        <v>50</v>
      </c>
      <c r="E10572" t="n">
        <v>254</v>
      </c>
      <c r="F10572" s="9" t="n">
        <v>319.4</v>
      </c>
    </row>
    <row r="10573">
      <c r="A10573" t="n">
        <v>569319</v>
      </c>
      <c r="B10573" s="12" t="n">
        <v>40819</v>
      </c>
      <c r="C10573" t="n">
        <v>14290</v>
      </c>
      <c r="D10573" t="n">
        <v>33</v>
      </c>
      <c r="E10573" t="n">
        <v>448</v>
      </c>
      <c r="F10573" s="9" t="n">
        <v>728.5</v>
      </c>
    </row>
    <row r="10574">
      <c r="A10574" t="n">
        <v>569322</v>
      </c>
      <c r="B10574" s="12" t="n">
        <v>40819</v>
      </c>
      <c r="C10574" t="n">
        <v>16912</v>
      </c>
      <c r="D10574" t="n">
        <v>15</v>
      </c>
      <c r="E10574" t="n">
        <v>212</v>
      </c>
      <c r="F10574" s="9" t="n">
        <v>464.64</v>
      </c>
    </row>
    <row r="10575">
      <c r="A10575" t="n">
        <v>569323</v>
      </c>
      <c r="B10575" s="12" t="n">
        <v>40819</v>
      </c>
      <c r="C10575" t="n">
        <v>16912</v>
      </c>
      <c r="D10575" t="n">
        <v>2</v>
      </c>
      <c r="E10575" t="n">
        <v>5</v>
      </c>
      <c r="F10575" s="9" t="n">
        <v>32.85</v>
      </c>
    </row>
    <row r="10576">
      <c r="A10576" t="n">
        <v>569324</v>
      </c>
      <c r="B10576" s="12" t="n">
        <v>40819</v>
      </c>
      <c r="C10576" t="n">
        <v>16912</v>
      </c>
      <c r="D10576" t="n">
        <v>14</v>
      </c>
      <c r="E10576" t="n">
        <v>192</v>
      </c>
      <c r="F10576" s="9" t="n">
        <v>363.08</v>
      </c>
    </row>
    <row r="10577">
      <c r="A10577" t="n">
        <v>569325</v>
      </c>
      <c r="B10577" s="12" t="n">
        <v>40819</v>
      </c>
      <c r="C10577" t="n">
        <v>16774</v>
      </c>
      <c r="D10577" t="n">
        <v>16</v>
      </c>
      <c r="E10577" t="n">
        <v>96</v>
      </c>
      <c r="F10577" s="9" t="n">
        <v>119.32</v>
      </c>
    </row>
    <row r="10578">
      <c r="A10578" t="n">
        <v>569326</v>
      </c>
      <c r="B10578" s="12" t="n">
        <v>40819</v>
      </c>
      <c r="C10578" t="n">
        <v>14360</v>
      </c>
      <c r="D10578" t="n">
        <v>23</v>
      </c>
      <c r="E10578" t="n">
        <v>211</v>
      </c>
      <c r="F10578" s="9" t="n">
        <v>624.91</v>
      </c>
    </row>
    <row r="10579">
      <c r="A10579" t="n">
        <v>569327</v>
      </c>
      <c r="B10579" s="12" t="n">
        <v>40819</v>
      </c>
      <c r="C10579" t="n">
        <v>15091</v>
      </c>
      <c r="D10579" t="n">
        <v>30</v>
      </c>
      <c r="E10579" t="n">
        <v>346</v>
      </c>
      <c r="F10579" s="9" t="n">
        <v>480.71</v>
      </c>
    </row>
    <row r="10580">
      <c r="A10580" t="n">
        <v>569328</v>
      </c>
      <c r="B10580" s="12" t="n">
        <v>40819</v>
      </c>
      <c r="C10580" t="n">
        <v>14360</v>
      </c>
      <c r="D10580" t="n">
        <v>7</v>
      </c>
      <c r="E10580" t="n">
        <v>56</v>
      </c>
      <c r="F10580" s="9" t="n">
        <v>157.68</v>
      </c>
    </row>
    <row r="10581">
      <c r="A10581" t="n">
        <v>569329</v>
      </c>
      <c r="B10581" s="12" t="n">
        <v>40819</v>
      </c>
      <c r="C10581" t="n">
        <v>17652</v>
      </c>
      <c r="D10581" t="n">
        <v>27</v>
      </c>
      <c r="E10581" t="n">
        <v>195</v>
      </c>
      <c r="F10581" s="9" t="n">
        <v>441.82</v>
      </c>
    </row>
    <row r="10582">
      <c r="A10582" t="n">
        <v>569330</v>
      </c>
      <c r="B10582" s="12" t="n">
        <v>40819</v>
      </c>
      <c r="C10582" t="n">
        <v>15311</v>
      </c>
      <c r="D10582" t="n">
        <v>21</v>
      </c>
      <c r="E10582" t="n">
        <v>279</v>
      </c>
      <c r="F10582" s="9" t="n">
        <v>607.33</v>
      </c>
    </row>
    <row r="10583">
      <c r="A10583" t="n">
        <v>569331</v>
      </c>
      <c r="B10583" s="12" t="n">
        <v>40819</v>
      </c>
      <c r="C10583" t="n">
        <v>16875</v>
      </c>
      <c r="D10583" t="n">
        <v>53</v>
      </c>
      <c r="E10583" t="n">
        <v>581</v>
      </c>
      <c r="F10583" s="9" t="n">
        <v>957.33</v>
      </c>
    </row>
    <row r="10584">
      <c r="A10584" t="n">
        <v>569333</v>
      </c>
      <c r="B10584" s="12" t="n">
        <v>40819</v>
      </c>
      <c r="C10584" t="n">
        <v>13431</v>
      </c>
      <c r="D10584" t="n">
        <v>10</v>
      </c>
      <c r="E10584" t="n">
        <v>116</v>
      </c>
      <c r="F10584" s="9" t="n">
        <v>415.42</v>
      </c>
    </row>
    <row r="10585">
      <c r="A10585" t="n">
        <v>569334</v>
      </c>
      <c r="B10585" s="12" t="n">
        <v>40819</v>
      </c>
      <c r="C10585" t="n">
        <v>12931</v>
      </c>
      <c r="D10585" t="n">
        <v>8</v>
      </c>
      <c r="E10585" t="n">
        <v>1514</v>
      </c>
      <c r="F10585" s="9" t="n">
        <v>1909.36</v>
      </c>
    </row>
    <row r="10586">
      <c r="A10586" t="n">
        <v>569336</v>
      </c>
      <c r="B10586" s="12" t="n">
        <v>40819</v>
      </c>
      <c r="C10586" t="n">
        <v>15088</v>
      </c>
      <c r="D10586" t="n">
        <v>40</v>
      </c>
      <c r="E10586" t="n">
        <v>340</v>
      </c>
      <c r="F10586" s="9" t="n">
        <v>864.1900000000001</v>
      </c>
    </row>
    <row r="10587">
      <c r="A10587" t="n">
        <v>569337</v>
      </c>
      <c r="B10587" s="12" t="n">
        <v>40819</v>
      </c>
      <c r="C10587" t="n">
        <v>17396</v>
      </c>
      <c r="D10587" t="n">
        <v>6</v>
      </c>
      <c r="E10587" t="n">
        <v>600</v>
      </c>
      <c r="F10587" s="9" t="n">
        <v>2034</v>
      </c>
    </row>
    <row r="10588">
      <c r="A10588" t="n">
        <v>569338</v>
      </c>
      <c r="B10588" s="12" t="n">
        <v>40819</v>
      </c>
      <c r="C10588" t="n">
        <v>16013</v>
      </c>
      <c r="D10588" t="n">
        <v>11</v>
      </c>
      <c r="E10588" t="n">
        <v>286</v>
      </c>
      <c r="F10588" s="9" t="n">
        <v>339.26</v>
      </c>
    </row>
    <row r="10589">
      <c r="A10589" t="n">
        <v>569339</v>
      </c>
      <c r="B10589" s="12" t="n">
        <v>40819</v>
      </c>
      <c r="C10589" t="n">
        <v>15299</v>
      </c>
      <c r="D10589" t="n">
        <v>1</v>
      </c>
      <c r="E10589" t="n">
        <v>250</v>
      </c>
      <c r="F10589" s="9" t="n">
        <v>830</v>
      </c>
    </row>
    <row r="10590">
      <c r="A10590" t="n">
        <v>569340</v>
      </c>
      <c r="B10590" s="12" t="n">
        <v>40819</v>
      </c>
      <c r="C10590" t="n">
        <v>15299</v>
      </c>
      <c r="D10590" t="n">
        <v>1</v>
      </c>
      <c r="E10590" t="n">
        <v>120</v>
      </c>
      <c r="F10590" s="9" t="n">
        <v>642</v>
      </c>
    </row>
    <row r="10591">
      <c r="A10591" t="n">
        <v>569342</v>
      </c>
      <c r="B10591" s="12" t="n">
        <v>40819</v>
      </c>
      <c r="C10591" t="n">
        <v>16013</v>
      </c>
      <c r="D10591" t="n">
        <v>3</v>
      </c>
      <c r="E10591" t="n">
        <v>1160</v>
      </c>
      <c r="F10591" s="9" t="n">
        <v>1441.2</v>
      </c>
    </row>
    <row r="10592">
      <c r="A10592" t="n">
        <v>569343</v>
      </c>
      <c r="B10592" s="12" t="n">
        <v>40819</v>
      </c>
      <c r="C10592" t="n">
        <v>18102</v>
      </c>
      <c r="D10592" t="n">
        <v>13</v>
      </c>
      <c r="E10592" t="n">
        <v>1764</v>
      </c>
      <c r="F10592" s="9" t="n">
        <v>7298.76</v>
      </c>
    </row>
    <row r="10593">
      <c r="A10593" t="n">
        <v>569357</v>
      </c>
      <c r="B10593" s="12" t="n">
        <v>40819</v>
      </c>
      <c r="C10593" t="n">
        <v>15930</v>
      </c>
      <c r="D10593" t="n">
        <v>21</v>
      </c>
      <c r="E10593" t="n">
        <v>139</v>
      </c>
      <c r="F10593" s="9" t="n">
        <v>426.63</v>
      </c>
    </row>
    <row r="10594">
      <c r="A10594" t="n">
        <v>569358</v>
      </c>
      <c r="B10594" s="12" t="n">
        <v>40819</v>
      </c>
      <c r="C10594" t="n">
        <v>18257</v>
      </c>
      <c r="D10594" t="n">
        <v>25</v>
      </c>
      <c r="E10594" t="n">
        <v>189</v>
      </c>
      <c r="F10594" s="9" t="n">
        <v>517.53</v>
      </c>
    </row>
    <row r="10595">
      <c r="A10595" t="n">
        <v>569359</v>
      </c>
      <c r="B10595" s="12" t="n">
        <v>40819</v>
      </c>
      <c r="C10595" t="n">
        <v>18257</v>
      </c>
      <c r="D10595" t="n">
        <v>1</v>
      </c>
      <c r="E10595" t="n">
        <v>3</v>
      </c>
      <c r="F10595" s="9" t="n">
        <v>14.85</v>
      </c>
    </row>
    <row r="10596">
      <c r="A10596" t="n">
        <v>569360</v>
      </c>
      <c r="B10596" s="12" t="n">
        <v>40819</v>
      </c>
      <c r="C10596" t="n">
        <v>14653</v>
      </c>
      <c r="D10596" t="n">
        <v>56</v>
      </c>
      <c r="E10596" t="n">
        <v>138</v>
      </c>
      <c r="F10596" s="9" t="n">
        <v>340.14</v>
      </c>
    </row>
    <row r="10597">
      <c r="A10597" t="n">
        <v>569361</v>
      </c>
      <c r="B10597" s="12" t="n">
        <v>40819</v>
      </c>
      <c r="C10597" t="n">
        <v>16183</v>
      </c>
      <c r="D10597" t="n">
        <v>15</v>
      </c>
      <c r="E10597" t="n">
        <v>113</v>
      </c>
      <c r="F10597" s="9" t="n">
        <v>338.71</v>
      </c>
    </row>
    <row r="10598">
      <c r="A10598" t="n">
        <v>569362</v>
      </c>
      <c r="B10598" s="12" t="n">
        <v>40819</v>
      </c>
      <c r="C10598" t="n">
        <v>18102</v>
      </c>
      <c r="D10598" t="n">
        <v>13</v>
      </c>
      <c r="E10598" t="n">
        <v>314</v>
      </c>
      <c r="F10598" s="9" t="n">
        <v>1023.96</v>
      </c>
    </row>
    <row r="10599">
      <c r="A10599" t="n">
        <v>569363</v>
      </c>
      <c r="B10599" s="12" t="n">
        <v>40819</v>
      </c>
      <c r="C10599" t="n">
        <v>13297</v>
      </c>
      <c r="D10599" t="n">
        <v>38</v>
      </c>
      <c r="E10599" t="n">
        <v>618</v>
      </c>
      <c r="F10599" s="9" t="n">
        <v>1315.38</v>
      </c>
    </row>
    <row r="10600">
      <c r="A10600" t="n">
        <v>569364</v>
      </c>
      <c r="B10600" s="12" t="n">
        <v>40819</v>
      </c>
      <c r="C10600" t="n">
        <v>13167</v>
      </c>
      <c r="D10600" t="n">
        <v>17</v>
      </c>
      <c r="E10600" t="n">
        <v>234</v>
      </c>
      <c r="F10600" s="9" t="n">
        <v>230.12</v>
      </c>
    </row>
    <row r="10601">
      <c r="A10601" t="n">
        <v>569365</v>
      </c>
      <c r="B10601" s="12" t="n">
        <v>40819</v>
      </c>
      <c r="C10601" t="n">
        <v>18102</v>
      </c>
      <c r="D10601" t="n">
        <v>13</v>
      </c>
      <c r="E10601" t="n">
        <v>300</v>
      </c>
      <c r="F10601" s="9" t="n">
        <v>1094.71</v>
      </c>
    </row>
    <row r="10602">
      <c r="A10602" t="n">
        <v>569366</v>
      </c>
      <c r="B10602" s="12" t="n">
        <v>40819</v>
      </c>
      <c r="C10602" t="n">
        <v>18102</v>
      </c>
      <c r="D10602" t="n">
        <v>1</v>
      </c>
      <c r="E10602" t="n">
        <v>114</v>
      </c>
      <c r="F10602" s="9" t="n">
        <v>647.52</v>
      </c>
    </row>
    <row r="10603">
      <c r="A10603" t="n">
        <v>569367</v>
      </c>
      <c r="B10603" s="12" t="n">
        <v>40819</v>
      </c>
      <c r="C10603" t="n">
        <v>13994</v>
      </c>
      <c r="D10603" t="n">
        <v>68</v>
      </c>
      <c r="E10603" t="n">
        <v>370</v>
      </c>
      <c r="F10603" s="9" t="n">
        <v>769.11</v>
      </c>
    </row>
    <row r="10604">
      <c r="A10604" t="n">
        <v>569368</v>
      </c>
      <c r="B10604" s="12" t="n">
        <v>40819</v>
      </c>
      <c r="C10604" t="n">
        <v>15971</v>
      </c>
      <c r="D10604" t="n">
        <v>4</v>
      </c>
      <c r="E10604" t="n">
        <v>125</v>
      </c>
      <c r="F10604" s="9" t="n">
        <v>260.1</v>
      </c>
    </row>
    <row r="10605">
      <c r="A10605" t="n">
        <v>569369</v>
      </c>
      <c r="B10605" s="12" t="n">
        <v>40819</v>
      </c>
      <c r="C10605" t="n">
        <v>15105</v>
      </c>
      <c r="D10605" t="n">
        <v>30</v>
      </c>
      <c r="E10605" t="n">
        <v>329</v>
      </c>
      <c r="F10605" s="9" t="n">
        <v>541.03</v>
      </c>
    </row>
    <row r="10606">
      <c r="A10606" t="n">
        <v>569371</v>
      </c>
      <c r="B10606" s="12" t="n">
        <v>40819</v>
      </c>
      <c r="C10606" t="n">
        <v>14651</v>
      </c>
      <c r="D10606" t="n">
        <v>42</v>
      </c>
      <c r="E10606" t="n">
        <v>158</v>
      </c>
      <c r="F10606" s="9" t="n">
        <v>238.28</v>
      </c>
    </row>
    <row r="10607">
      <c r="A10607" t="n">
        <v>569373</v>
      </c>
      <c r="B10607" s="12" t="n">
        <v>40819</v>
      </c>
      <c r="C10607" t="n">
        <v>12971</v>
      </c>
      <c r="D10607" t="n">
        <v>5</v>
      </c>
      <c r="E10607" t="n">
        <v>200</v>
      </c>
      <c r="F10607" s="9" t="n">
        <v>162.64</v>
      </c>
    </row>
    <row r="10608">
      <c r="A10608" t="n">
        <v>569383</v>
      </c>
      <c r="B10608" s="12" t="n">
        <v>40819</v>
      </c>
      <c r="C10608" t="n">
        <v>15159</v>
      </c>
      <c r="D10608" t="n">
        <v>63</v>
      </c>
      <c r="E10608" t="n">
        <v>1127</v>
      </c>
      <c r="F10608" s="9" t="n">
        <v>1395.09</v>
      </c>
    </row>
    <row r="10609">
      <c r="A10609" t="n">
        <v>569384</v>
      </c>
      <c r="B10609" s="12" t="n">
        <v>40819</v>
      </c>
      <c r="C10609" t="n">
        <v>15159</v>
      </c>
      <c r="D10609" t="n">
        <v>16</v>
      </c>
      <c r="E10609" t="n">
        <v>318</v>
      </c>
      <c r="F10609" s="9" t="n">
        <v>207.6</v>
      </c>
    </row>
    <row r="10610">
      <c r="A10610" t="n">
        <v>569385</v>
      </c>
      <c r="B10610" s="12" t="n">
        <v>40819</v>
      </c>
      <c r="C10610" t="n">
        <v>14031</v>
      </c>
      <c r="D10610" t="n">
        <v>1</v>
      </c>
      <c r="E10610" t="n">
        <v>200</v>
      </c>
      <c r="F10610" s="9" t="n">
        <v>1416</v>
      </c>
    </row>
    <row r="10611">
      <c r="A10611" t="n">
        <v>569386</v>
      </c>
      <c r="B10611" s="12" t="n">
        <v>40819</v>
      </c>
      <c r="C10611" t="n">
        <v>15159</v>
      </c>
      <c r="D10611" t="n">
        <v>9</v>
      </c>
      <c r="E10611" t="n">
        <v>38</v>
      </c>
      <c r="F10611" s="9" t="n">
        <v>243.6</v>
      </c>
    </row>
    <row r="10612">
      <c r="A10612" t="n">
        <v>569388</v>
      </c>
      <c r="B10612" s="12" t="n">
        <v>40819</v>
      </c>
      <c r="C10612" t="n">
        <v>14031</v>
      </c>
      <c r="D10612" t="n">
        <v>1</v>
      </c>
      <c r="E10612" t="n">
        <v>200</v>
      </c>
      <c r="F10612" s="9" t="n">
        <v>1416</v>
      </c>
    </row>
    <row r="10613">
      <c r="A10613" t="n">
        <v>569396</v>
      </c>
      <c r="B10613" s="12" t="n">
        <v>40819</v>
      </c>
      <c r="C10613" t="n">
        <v>16441</v>
      </c>
      <c r="D10613" t="n">
        <v>11</v>
      </c>
      <c r="E10613" t="n">
        <v>63</v>
      </c>
      <c r="F10613" s="9" t="n">
        <v>170.2</v>
      </c>
    </row>
    <row r="10614">
      <c r="A10614" t="n">
        <v>569397</v>
      </c>
      <c r="B10614" s="12" t="n">
        <v>40820</v>
      </c>
      <c r="C10614" t="n">
        <v>12747</v>
      </c>
      <c r="D10614" t="n">
        <v>15</v>
      </c>
      <c r="E10614" t="n">
        <v>208</v>
      </c>
      <c r="F10614" s="9" t="n">
        <v>675.38</v>
      </c>
    </row>
    <row r="10615">
      <c r="A10615" t="n">
        <v>569398</v>
      </c>
      <c r="B10615" s="12" t="n">
        <v>40820</v>
      </c>
      <c r="C10615" t="n">
        <v>17381</v>
      </c>
      <c r="D10615" t="n">
        <v>3</v>
      </c>
      <c r="E10615" t="n">
        <v>408</v>
      </c>
      <c r="F10615" s="9" t="n">
        <v>359.04</v>
      </c>
    </row>
    <row r="10616">
      <c r="A10616" t="n">
        <v>569399</v>
      </c>
      <c r="B10616" s="12" t="n">
        <v>40820</v>
      </c>
      <c r="C10616" t="n">
        <v>17381</v>
      </c>
      <c r="D10616" t="n">
        <v>2</v>
      </c>
      <c r="E10616" t="n">
        <v>768</v>
      </c>
      <c r="F10616" s="9" t="n">
        <v>520.3200000000001</v>
      </c>
    </row>
    <row r="10617">
      <c r="A10617" t="n">
        <v>569400</v>
      </c>
      <c r="B10617" s="12" t="n">
        <v>40820</v>
      </c>
      <c r="C10617" t="n">
        <v>17381</v>
      </c>
      <c r="D10617" t="n">
        <v>3</v>
      </c>
      <c r="E10617" t="n">
        <v>110</v>
      </c>
      <c r="F10617" s="9" t="n">
        <v>231</v>
      </c>
    </row>
    <row r="10618">
      <c r="A10618" t="n">
        <v>569401</v>
      </c>
      <c r="B10618" s="12" t="n">
        <v>40820</v>
      </c>
      <c r="C10618" t="n">
        <v>15111</v>
      </c>
      <c r="D10618" t="n">
        <v>52</v>
      </c>
      <c r="E10618" t="n">
        <v>456</v>
      </c>
      <c r="F10618" s="9" t="n">
        <v>949.3</v>
      </c>
    </row>
    <row r="10619">
      <c r="A10619" t="n">
        <v>569403</v>
      </c>
      <c r="B10619" s="12" t="n">
        <v>40820</v>
      </c>
      <c r="C10619" t="n">
        <v>13319</v>
      </c>
      <c r="D10619" t="n">
        <v>36</v>
      </c>
      <c r="E10619" t="n">
        <v>327</v>
      </c>
      <c r="F10619" s="9" t="n">
        <v>678.11</v>
      </c>
    </row>
    <row r="10620">
      <c r="A10620" t="n">
        <v>569404</v>
      </c>
      <c r="B10620" s="12" t="n">
        <v>40820</v>
      </c>
      <c r="C10620" t="n">
        <v>13319</v>
      </c>
      <c r="D10620" t="n">
        <v>8</v>
      </c>
      <c r="E10620" t="n">
        <v>36</v>
      </c>
      <c r="F10620" s="9" t="n">
        <v>180</v>
      </c>
    </row>
    <row r="10621">
      <c r="A10621" t="n">
        <v>569405</v>
      </c>
      <c r="B10621" s="12" t="n">
        <v>40820</v>
      </c>
      <c r="C10621" t="n">
        <v>15241</v>
      </c>
      <c r="D10621" t="n">
        <v>15</v>
      </c>
      <c r="E10621" t="n">
        <v>214</v>
      </c>
      <c r="F10621" s="9" t="n">
        <v>344.92</v>
      </c>
    </row>
    <row r="10622">
      <c r="A10622" t="n">
        <v>569406</v>
      </c>
      <c r="B10622" s="12" t="n">
        <v>40820</v>
      </c>
      <c r="C10622" t="n">
        <v>16253</v>
      </c>
      <c r="D10622" t="n">
        <v>70</v>
      </c>
      <c r="E10622" t="n">
        <v>1893</v>
      </c>
      <c r="F10622" s="9" t="n">
        <v>1983.46</v>
      </c>
    </row>
    <row r="10623">
      <c r="A10623" t="n">
        <v>569407</v>
      </c>
      <c r="B10623" s="12" t="n">
        <v>40820</v>
      </c>
      <c r="C10623" t="n">
        <v>15694</v>
      </c>
      <c r="D10623" t="n">
        <v>14</v>
      </c>
      <c r="E10623" t="n">
        <v>426</v>
      </c>
      <c r="F10623" s="9" t="n">
        <v>1410.26</v>
      </c>
    </row>
    <row r="10624">
      <c r="A10624" t="n">
        <v>569408</v>
      </c>
      <c r="B10624" s="12" t="n">
        <v>40820</v>
      </c>
      <c r="C10624" t="n">
        <v>13881</v>
      </c>
      <c r="D10624" t="n">
        <v>14</v>
      </c>
      <c r="E10624" t="n">
        <v>874</v>
      </c>
      <c r="F10624" s="9" t="n">
        <v>1897.16</v>
      </c>
    </row>
    <row r="10625">
      <c r="A10625" t="n">
        <v>569409</v>
      </c>
      <c r="B10625" s="12" t="n">
        <v>40820</v>
      </c>
      <c r="C10625" t="n">
        <v>14110</v>
      </c>
      <c r="D10625" t="n">
        <v>11</v>
      </c>
      <c r="E10625" t="n">
        <v>142</v>
      </c>
      <c r="F10625" s="9" t="n">
        <v>304.62</v>
      </c>
    </row>
    <row r="10626">
      <c r="A10626" t="n">
        <v>569411</v>
      </c>
      <c r="B10626" s="12" t="n">
        <v>40820</v>
      </c>
      <c r="C10626" t="n">
        <v>12989</v>
      </c>
      <c r="D10626" t="n">
        <v>1</v>
      </c>
      <c r="E10626" t="n">
        <v>80</v>
      </c>
      <c r="F10626" s="9" t="n">
        <v>566.4</v>
      </c>
    </row>
    <row r="10627">
      <c r="A10627" t="n">
        <v>569412</v>
      </c>
      <c r="B10627" s="12" t="n">
        <v>40820</v>
      </c>
      <c r="C10627" t="n">
        <v>13650</v>
      </c>
      <c r="D10627" t="n">
        <v>24</v>
      </c>
      <c r="E10627" t="n">
        <v>276</v>
      </c>
      <c r="F10627" s="9" t="n">
        <v>447.62</v>
      </c>
    </row>
    <row r="10628">
      <c r="A10628" t="n">
        <v>569413</v>
      </c>
      <c r="B10628" s="12" t="n">
        <v>40820</v>
      </c>
      <c r="C10628" t="n">
        <v>13650</v>
      </c>
      <c r="D10628" t="n">
        <v>2</v>
      </c>
      <c r="E10628" t="n">
        <v>20</v>
      </c>
      <c r="F10628" s="9" t="n">
        <v>27</v>
      </c>
    </row>
    <row r="10629">
      <c r="A10629" t="n">
        <v>569416</v>
      </c>
      <c r="B10629" s="12" t="n">
        <v>40820</v>
      </c>
      <c r="C10629" t="n">
        <v>13801</v>
      </c>
      <c r="D10629" t="n">
        <v>23</v>
      </c>
      <c r="E10629" t="n">
        <v>168</v>
      </c>
      <c r="F10629" s="9" t="n">
        <v>324.8</v>
      </c>
    </row>
    <row r="10630">
      <c r="A10630" t="n">
        <v>569417</v>
      </c>
      <c r="B10630" s="12" t="n">
        <v>40820</v>
      </c>
      <c r="C10630" t="n">
        <v>17629</v>
      </c>
      <c r="D10630" t="n">
        <v>25</v>
      </c>
      <c r="E10630" t="n">
        <v>372</v>
      </c>
      <c r="F10630" s="9" t="n">
        <v>593.79</v>
      </c>
    </row>
    <row r="10631">
      <c r="A10631" t="n">
        <v>569418</v>
      </c>
      <c r="B10631" s="12" t="n">
        <v>40820</v>
      </c>
      <c r="C10631" t="n">
        <v>12989</v>
      </c>
      <c r="D10631" t="n">
        <v>4</v>
      </c>
      <c r="E10631" t="n">
        <v>72</v>
      </c>
      <c r="F10631" s="9" t="n">
        <v>284.16</v>
      </c>
    </row>
    <row r="10632">
      <c r="A10632" t="n">
        <v>569419</v>
      </c>
      <c r="B10632" s="12" t="n">
        <v>40820</v>
      </c>
      <c r="C10632" t="n">
        <v>15864</v>
      </c>
      <c r="D10632" t="n">
        <v>5</v>
      </c>
      <c r="E10632" t="n">
        <v>202</v>
      </c>
      <c r="F10632" s="9" t="n">
        <v>520.54</v>
      </c>
    </row>
    <row r="10633">
      <c r="A10633" t="n">
        <v>569420</v>
      </c>
      <c r="B10633" s="12" t="n">
        <v>40820</v>
      </c>
      <c r="C10633" t="n">
        <v>16881</v>
      </c>
      <c r="D10633" t="n">
        <v>1</v>
      </c>
      <c r="E10633" t="n">
        <v>600</v>
      </c>
      <c r="F10633" s="9" t="n">
        <v>432</v>
      </c>
    </row>
    <row r="10634">
      <c r="A10634" t="n">
        <v>569423</v>
      </c>
      <c r="B10634" s="12" t="n">
        <v>40820</v>
      </c>
      <c r="C10634" t="n">
        <v>16882</v>
      </c>
      <c r="D10634" t="n">
        <v>24</v>
      </c>
      <c r="E10634" t="n">
        <v>322</v>
      </c>
      <c r="F10634" s="9" t="n">
        <v>489.42</v>
      </c>
    </row>
    <row r="10635">
      <c r="A10635" t="n">
        <v>569424</v>
      </c>
      <c r="B10635" s="12" t="n">
        <v>40820</v>
      </c>
      <c r="C10635" t="n">
        <v>15529</v>
      </c>
      <c r="D10635" t="n">
        <v>59</v>
      </c>
      <c r="E10635" t="n">
        <v>314</v>
      </c>
      <c r="F10635" s="9" t="n">
        <v>414.57</v>
      </c>
    </row>
    <row r="10636">
      <c r="A10636" t="n">
        <v>569457</v>
      </c>
      <c r="B10636" s="12" t="n">
        <v>40820</v>
      </c>
      <c r="C10636" t="n">
        <v>14606</v>
      </c>
      <c r="D10636" t="n">
        <v>30</v>
      </c>
      <c r="E10636" t="n">
        <v>61</v>
      </c>
      <c r="F10636" s="9" t="n">
        <v>117.94</v>
      </c>
    </row>
    <row r="10637">
      <c r="A10637" t="n">
        <v>569459</v>
      </c>
      <c r="B10637" s="12" t="n">
        <v>40820</v>
      </c>
      <c r="C10637" t="n">
        <v>16713</v>
      </c>
      <c r="D10637" t="n">
        <v>18</v>
      </c>
      <c r="E10637" t="n">
        <v>374</v>
      </c>
      <c r="F10637" s="9" t="n">
        <v>702.04</v>
      </c>
    </row>
    <row r="10638">
      <c r="A10638" t="n">
        <v>569460</v>
      </c>
      <c r="B10638" s="12" t="n">
        <v>40820</v>
      </c>
      <c r="C10638" t="n">
        <v>13895</v>
      </c>
      <c r="D10638" t="n">
        <v>38</v>
      </c>
      <c r="E10638" t="n">
        <v>511</v>
      </c>
      <c r="F10638" s="9" t="n">
        <v>973.8099999999999</v>
      </c>
    </row>
    <row r="10639">
      <c r="A10639" t="n">
        <v>569461</v>
      </c>
      <c r="B10639" s="12" t="n">
        <v>40820</v>
      </c>
      <c r="C10639" t="n">
        <v>16556</v>
      </c>
      <c r="D10639" t="n">
        <v>47</v>
      </c>
      <c r="E10639" t="n">
        <v>548</v>
      </c>
      <c r="F10639" s="9" t="n">
        <v>757.42</v>
      </c>
    </row>
    <row r="10640">
      <c r="A10640" t="n">
        <v>569462</v>
      </c>
      <c r="B10640" s="12" t="n">
        <v>40820</v>
      </c>
      <c r="C10640" t="n">
        <v>17014</v>
      </c>
      <c r="D10640" t="n">
        <v>13</v>
      </c>
      <c r="E10640" t="n">
        <v>55</v>
      </c>
      <c r="F10640" s="9" t="n">
        <v>188.05</v>
      </c>
    </row>
    <row r="10641">
      <c r="A10641" t="n">
        <v>569467</v>
      </c>
      <c r="B10641" s="12" t="n">
        <v>40820</v>
      </c>
      <c r="C10641" t="n">
        <v>14291</v>
      </c>
      <c r="D10641" t="n">
        <v>43</v>
      </c>
      <c r="E10641" t="n">
        <v>526</v>
      </c>
      <c r="F10641" s="9" t="n">
        <v>610.42</v>
      </c>
    </row>
    <row r="10642">
      <c r="A10642" t="n">
        <v>569468</v>
      </c>
      <c r="B10642" s="12" t="n">
        <v>40820</v>
      </c>
      <c r="C10642" t="n">
        <v>16186</v>
      </c>
      <c r="D10642" t="n">
        <v>37</v>
      </c>
      <c r="E10642" t="n">
        <v>440</v>
      </c>
      <c r="F10642" s="9" t="n">
        <v>666.21</v>
      </c>
    </row>
    <row r="10643">
      <c r="A10643" t="n">
        <v>569469</v>
      </c>
      <c r="B10643" s="12" t="n">
        <v>40820</v>
      </c>
      <c r="C10643" t="n">
        <v>16360</v>
      </c>
      <c r="D10643" t="n">
        <v>123</v>
      </c>
      <c r="E10643" t="n">
        <v>555</v>
      </c>
      <c r="F10643" s="9" t="n">
        <v>1000.75</v>
      </c>
    </row>
    <row r="10644">
      <c r="A10644" t="n">
        <v>569470</v>
      </c>
      <c r="B10644" s="12" t="n">
        <v>40820</v>
      </c>
      <c r="C10644" t="n">
        <v>17673</v>
      </c>
      <c r="D10644" t="n">
        <v>33</v>
      </c>
      <c r="E10644" t="n">
        <v>307</v>
      </c>
      <c r="F10644" s="9" t="n">
        <v>306.88</v>
      </c>
    </row>
    <row r="10645">
      <c r="A10645" t="n">
        <v>569471</v>
      </c>
      <c r="B10645" s="12" t="n">
        <v>40820</v>
      </c>
      <c r="C10645" t="n">
        <v>15046</v>
      </c>
      <c r="D10645" t="n">
        <v>12</v>
      </c>
      <c r="E10645" t="n">
        <v>63</v>
      </c>
      <c r="F10645" s="9" t="n">
        <v>244.06</v>
      </c>
    </row>
    <row r="10646">
      <c r="A10646" t="n">
        <v>569472</v>
      </c>
      <c r="B10646" s="12" t="n">
        <v>40820</v>
      </c>
      <c r="C10646" t="n">
        <v>14515</v>
      </c>
      <c r="D10646" t="n">
        <v>32</v>
      </c>
      <c r="E10646" t="n">
        <v>375</v>
      </c>
      <c r="F10646" s="9" t="n">
        <v>558.22</v>
      </c>
    </row>
    <row r="10647">
      <c r="A10647" t="n">
        <v>569474</v>
      </c>
      <c r="B10647" s="12" t="n">
        <v>40820</v>
      </c>
      <c r="C10647" t="n">
        <v>14178</v>
      </c>
      <c r="D10647" t="n">
        <v>47</v>
      </c>
      <c r="E10647" t="n">
        <v>218</v>
      </c>
      <c r="F10647" s="9" t="n">
        <v>198.74</v>
      </c>
    </row>
    <row r="10648">
      <c r="A10648" t="n">
        <v>569479</v>
      </c>
      <c r="B10648" s="12" t="n">
        <v>40820</v>
      </c>
      <c r="C10648" t="n">
        <v>13408</v>
      </c>
      <c r="D10648" t="n">
        <v>14</v>
      </c>
      <c r="E10648" t="n">
        <v>662</v>
      </c>
      <c r="F10648" s="9" t="n">
        <v>971.46</v>
      </c>
    </row>
    <row r="10649">
      <c r="A10649" t="n">
        <v>569480</v>
      </c>
      <c r="B10649" s="12" t="n">
        <v>40820</v>
      </c>
      <c r="C10649" t="n">
        <v>13408</v>
      </c>
      <c r="D10649" t="n">
        <v>1</v>
      </c>
      <c r="E10649" t="n">
        <v>4</v>
      </c>
      <c r="F10649" s="9" t="n">
        <v>23.8</v>
      </c>
    </row>
    <row r="10650">
      <c r="A10650" t="n">
        <v>569481</v>
      </c>
      <c r="B10650" s="12" t="n">
        <v>40820</v>
      </c>
      <c r="C10650" t="n">
        <v>15255</v>
      </c>
      <c r="D10650" t="n">
        <v>47</v>
      </c>
      <c r="E10650" t="n">
        <v>489</v>
      </c>
      <c r="F10650" s="9" t="n">
        <v>890.85</v>
      </c>
    </row>
    <row r="10651">
      <c r="A10651" t="n">
        <v>569482</v>
      </c>
      <c r="B10651" s="12" t="n">
        <v>40820</v>
      </c>
      <c r="C10651" t="n">
        <v>14184</v>
      </c>
      <c r="D10651" t="n">
        <v>24</v>
      </c>
      <c r="E10651" t="n">
        <v>127</v>
      </c>
      <c r="F10651" s="9" t="n">
        <v>452.89</v>
      </c>
    </row>
    <row r="10652">
      <c r="A10652" t="n">
        <v>569483</v>
      </c>
      <c r="B10652" s="12" t="n">
        <v>40820</v>
      </c>
      <c r="C10652" t="n">
        <v>14057</v>
      </c>
      <c r="D10652" t="n">
        <v>15</v>
      </c>
      <c r="E10652" t="n">
        <v>174</v>
      </c>
      <c r="F10652" s="9" t="n">
        <v>390.26</v>
      </c>
    </row>
    <row r="10653">
      <c r="A10653" t="n">
        <v>569484</v>
      </c>
      <c r="B10653" s="12" t="n">
        <v>40820</v>
      </c>
      <c r="C10653" t="n">
        <v>14057</v>
      </c>
      <c r="D10653" t="n">
        <v>2</v>
      </c>
      <c r="E10653" t="n">
        <v>12</v>
      </c>
      <c r="F10653" s="9" t="n">
        <v>45</v>
      </c>
    </row>
    <row r="10654">
      <c r="A10654" t="n">
        <v>569486</v>
      </c>
      <c r="B10654" s="12" t="n">
        <v>40820</v>
      </c>
      <c r="C10654" t="n">
        <v>15339</v>
      </c>
      <c r="D10654" t="n">
        <v>45</v>
      </c>
      <c r="E10654" t="n">
        <v>257</v>
      </c>
      <c r="F10654" s="9" t="n">
        <v>316.17</v>
      </c>
    </row>
    <row r="10655">
      <c r="A10655" t="n">
        <v>569487</v>
      </c>
      <c r="B10655" s="12" t="n">
        <v>40820</v>
      </c>
      <c r="C10655" t="n">
        <v>13351</v>
      </c>
      <c r="D10655" t="n">
        <v>15</v>
      </c>
      <c r="E10655" t="n">
        <v>116</v>
      </c>
      <c r="F10655" s="9" t="n">
        <v>323.94</v>
      </c>
    </row>
    <row r="10656">
      <c r="A10656" t="n">
        <v>569488</v>
      </c>
      <c r="B10656" s="12" t="n">
        <v>40820</v>
      </c>
      <c r="C10656" t="n">
        <v>16440</v>
      </c>
      <c r="D10656" t="n">
        <v>46</v>
      </c>
      <c r="E10656" t="n">
        <v>459</v>
      </c>
      <c r="F10656" s="9" t="n">
        <v>433.01</v>
      </c>
    </row>
    <row r="10657">
      <c r="A10657" t="n">
        <v>569491</v>
      </c>
      <c r="B10657" s="12" t="n">
        <v>40820</v>
      </c>
      <c r="C10657" t="n">
        <v>14056</v>
      </c>
      <c r="D10657" t="n">
        <v>82</v>
      </c>
      <c r="E10657" t="n">
        <v>239</v>
      </c>
      <c r="F10657" s="9" t="n">
        <v>527.03</v>
      </c>
    </row>
    <row r="10658">
      <c r="A10658" t="n">
        <v>569492</v>
      </c>
      <c r="B10658" s="12" t="n">
        <v>40820</v>
      </c>
      <c r="C10658" t="n">
        <v>16333</v>
      </c>
      <c r="D10658" t="n">
        <v>3</v>
      </c>
      <c r="E10658" t="n">
        <v>2584</v>
      </c>
      <c r="F10658" s="9" t="n">
        <v>3733</v>
      </c>
    </row>
    <row r="10659">
      <c r="A10659" t="n">
        <v>569493</v>
      </c>
      <c r="B10659" s="12" t="n">
        <v>40820</v>
      </c>
      <c r="C10659" t="n">
        <v>13317</v>
      </c>
      <c r="D10659" t="n">
        <v>56</v>
      </c>
      <c r="E10659" t="n">
        <v>535</v>
      </c>
      <c r="F10659" s="9" t="n">
        <v>959.7</v>
      </c>
    </row>
    <row r="10660">
      <c r="A10660" t="n">
        <v>569494</v>
      </c>
      <c r="B10660" s="12" t="n">
        <v>40820</v>
      </c>
      <c r="C10660" t="n">
        <v>15739</v>
      </c>
      <c r="D10660" t="n">
        <v>8</v>
      </c>
      <c r="E10660" t="n">
        <v>472</v>
      </c>
      <c r="F10660" s="9" t="n">
        <v>449.12</v>
      </c>
    </row>
    <row r="10661">
      <c r="A10661" t="n">
        <v>569513</v>
      </c>
      <c r="B10661" s="12" t="n">
        <v>40820</v>
      </c>
      <c r="C10661" t="n">
        <v>14332</v>
      </c>
      <c r="D10661" t="n">
        <v>13</v>
      </c>
      <c r="E10661" t="n">
        <v>224</v>
      </c>
      <c r="F10661" s="9" t="n">
        <v>440.2</v>
      </c>
    </row>
    <row r="10662">
      <c r="A10662" t="n">
        <v>569514</v>
      </c>
      <c r="B10662" s="12" t="n">
        <v>40820</v>
      </c>
      <c r="C10662" t="n">
        <v>15228</v>
      </c>
      <c r="D10662" t="n">
        <v>36</v>
      </c>
      <c r="E10662" t="n">
        <v>750</v>
      </c>
      <c r="F10662" s="9" t="n">
        <v>1162.68</v>
      </c>
    </row>
    <row r="10663">
      <c r="A10663" t="n">
        <v>569515</v>
      </c>
      <c r="B10663" s="12" t="n">
        <v>40820</v>
      </c>
      <c r="C10663" t="n">
        <v>15181</v>
      </c>
      <c r="D10663" t="n">
        <v>6</v>
      </c>
      <c r="E10663" t="n">
        <v>292</v>
      </c>
      <c r="F10663" s="9" t="n">
        <v>254.48</v>
      </c>
    </row>
    <row r="10664">
      <c r="A10664" t="n">
        <v>569518</v>
      </c>
      <c r="B10664" s="12" t="n">
        <v>40820</v>
      </c>
      <c r="C10664" t="n">
        <v>13263</v>
      </c>
      <c r="D10664" t="n">
        <v>21</v>
      </c>
      <c r="E10664" t="n">
        <v>55</v>
      </c>
      <c r="F10664" s="9" t="n">
        <v>127.85</v>
      </c>
    </row>
    <row r="10665">
      <c r="A10665" t="n">
        <v>569519</v>
      </c>
      <c r="B10665" s="12" t="n">
        <v>40820</v>
      </c>
      <c r="C10665" t="n">
        <v>13792</v>
      </c>
      <c r="D10665" t="n">
        <v>9</v>
      </c>
      <c r="E10665" t="n">
        <v>64</v>
      </c>
      <c r="F10665" s="9" t="n">
        <v>120.95</v>
      </c>
    </row>
    <row r="10666">
      <c r="A10666" t="n">
        <v>569520</v>
      </c>
      <c r="B10666" s="12" t="n">
        <v>40820</v>
      </c>
      <c r="C10666" t="n">
        <v>17667</v>
      </c>
      <c r="D10666" t="n">
        <v>18</v>
      </c>
      <c r="E10666" t="n">
        <v>130</v>
      </c>
      <c r="F10666" s="9" t="n">
        <v>304.5</v>
      </c>
    </row>
    <row r="10667">
      <c r="A10667" t="n">
        <v>569521</v>
      </c>
      <c r="B10667" s="12" t="n">
        <v>40820</v>
      </c>
      <c r="C10667" t="n">
        <v>16474</v>
      </c>
      <c r="D10667" t="n">
        <v>81</v>
      </c>
      <c r="E10667" t="n">
        <v>225</v>
      </c>
      <c r="F10667" s="9" t="n">
        <v>534.1</v>
      </c>
    </row>
    <row r="10668">
      <c r="A10668" t="n">
        <v>569523</v>
      </c>
      <c r="B10668" s="12" t="n">
        <v>40820</v>
      </c>
      <c r="C10668" t="n">
        <v>16033</v>
      </c>
      <c r="D10668" t="n">
        <v>64</v>
      </c>
      <c r="E10668" t="n">
        <v>145</v>
      </c>
      <c r="F10668" s="9" t="n">
        <v>366.3</v>
      </c>
    </row>
    <row r="10669">
      <c r="A10669" t="n">
        <v>569524</v>
      </c>
      <c r="B10669" s="12" t="n">
        <v>40820</v>
      </c>
      <c r="C10669" t="n">
        <v>14506</v>
      </c>
      <c r="D10669" t="n">
        <v>128</v>
      </c>
      <c r="E10669" t="n">
        <v>204</v>
      </c>
      <c r="F10669" s="9" t="n">
        <v>665.72</v>
      </c>
    </row>
    <row r="10670">
      <c r="A10670" t="n">
        <v>569528</v>
      </c>
      <c r="B10670" s="12" t="n">
        <v>40820</v>
      </c>
      <c r="C10670" t="n">
        <v>16242</v>
      </c>
      <c r="D10670" t="n">
        <v>73</v>
      </c>
      <c r="E10670" t="n">
        <v>471</v>
      </c>
      <c r="F10670" s="9" t="n">
        <v>822.74</v>
      </c>
    </row>
    <row r="10671">
      <c r="A10671" t="n">
        <v>569530</v>
      </c>
      <c r="B10671" s="12" t="n">
        <v>40820</v>
      </c>
      <c r="C10671" t="n">
        <v>17957</v>
      </c>
      <c r="D10671" t="n">
        <v>30</v>
      </c>
      <c r="E10671" t="n">
        <v>275</v>
      </c>
      <c r="F10671" s="9" t="n">
        <v>110.72</v>
      </c>
    </row>
    <row r="10672">
      <c r="A10672" t="n">
        <v>569532</v>
      </c>
      <c r="B10672" s="12" t="n">
        <v>40820</v>
      </c>
      <c r="C10672" t="n">
        <v>13552</v>
      </c>
      <c r="D10672" t="n">
        <v>15</v>
      </c>
      <c r="E10672" t="n">
        <v>179</v>
      </c>
      <c r="F10672" s="9" t="n">
        <v>425.52</v>
      </c>
    </row>
    <row r="10673">
      <c r="A10673" t="n">
        <v>569533</v>
      </c>
      <c r="B10673" s="12" t="n">
        <v>40820</v>
      </c>
      <c r="C10673" t="n">
        <v>16374</v>
      </c>
      <c r="D10673" t="n">
        <v>82</v>
      </c>
      <c r="E10673" t="n">
        <v>185</v>
      </c>
      <c r="F10673" s="9" t="n">
        <v>304.58</v>
      </c>
    </row>
    <row r="10674">
      <c r="A10674" t="n">
        <v>569535</v>
      </c>
      <c r="B10674" s="12" t="n">
        <v>40820</v>
      </c>
      <c r="C10674" t="n">
        <v>15044</v>
      </c>
      <c r="D10674" t="n">
        <v>35</v>
      </c>
      <c r="E10674" t="n">
        <v>157</v>
      </c>
      <c r="F10674" s="9" t="n">
        <v>444.71</v>
      </c>
    </row>
    <row r="10675">
      <c r="A10675" t="n">
        <v>569536</v>
      </c>
      <c r="B10675" s="12" t="n">
        <v>40820</v>
      </c>
      <c r="C10675" t="n">
        <v>13269</v>
      </c>
      <c r="D10675" t="n">
        <v>20</v>
      </c>
      <c r="E10675" t="n">
        <v>294</v>
      </c>
      <c r="F10675" s="9" t="n">
        <v>476.52</v>
      </c>
    </row>
    <row r="10676">
      <c r="A10676" t="n">
        <v>569537</v>
      </c>
      <c r="B10676" s="12" t="n">
        <v>40820</v>
      </c>
      <c r="C10676" t="n">
        <v>13269</v>
      </c>
      <c r="D10676" t="n">
        <v>7</v>
      </c>
      <c r="E10676" t="n">
        <v>90</v>
      </c>
      <c r="F10676" s="9" t="n">
        <v>97.7</v>
      </c>
    </row>
    <row r="10677">
      <c r="A10677" t="n">
        <v>569538</v>
      </c>
      <c r="B10677" s="12" t="n">
        <v>40820</v>
      </c>
      <c r="C10677" t="n">
        <v>14462</v>
      </c>
      <c r="D10677" t="n">
        <v>19</v>
      </c>
      <c r="E10677" t="n">
        <v>193</v>
      </c>
      <c r="F10677" s="9" t="n">
        <v>301.87</v>
      </c>
    </row>
    <row r="10678">
      <c r="A10678" t="n">
        <v>569539</v>
      </c>
      <c r="B10678" s="12" t="n">
        <v>40820</v>
      </c>
      <c r="C10678" t="n">
        <v>18102</v>
      </c>
      <c r="D10678" t="n">
        <v>1</v>
      </c>
      <c r="E10678" t="n">
        <v>112</v>
      </c>
      <c r="F10678" s="9" t="n">
        <v>557.76</v>
      </c>
    </row>
    <row r="10679">
      <c r="A10679" t="n">
        <v>569546</v>
      </c>
      <c r="B10679" s="12" t="n">
        <v>40820</v>
      </c>
      <c r="C10679" t="n">
        <v>15276</v>
      </c>
      <c r="D10679" t="n">
        <v>49</v>
      </c>
      <c r="E10679" t="n">
        <v>61</v>
      </c>
      <c r="F10679" s="9" t="n">
        <v>128.63</v>
      </c>
    </row>
    <row r="10680">
      <c r="A10680" t="n">
        <v>569550</v>
      </c>
      <c r="B10680" s="12" t="n">
        <v>40820</v>
      </c>
      <c r="C10680" t="n">
        <v>15955</v>
      </c>
      <c r="D10680" t="n">
        <v>1</v>
      </c>
      <c r="E10680" t="n">
        <v>10</v>
      </c>
      <c r="F10680" s="9" t="n">
        <v>8.5</v>
      </c>
    </row>
    <row r="10681">
      <c r="A10681" t="n">
        <v>569555</v>
      </c>
      <c r="B10681" s="12" t="n">
        <v>40821</v>
      </c>
      <c r="C10681" t="n">
        <v>17728</v>
      </c>
      <c r="D10681" t="n">
        <v>113</v>
      </c>
      <c r="E10681" t="n">
        <v>1019</v>
      </c>
      <c r="F10681" s="9" t="n">
        <v>1943.13</v>
      </c>
    </row>
    <row r="10682">
      <c r="A10682" t="n">
        <v>569559</v>
      </c>
      <c r="B10682" s="12" t="n">
        <v>40821</v>
      </c>
      <c r="C10682" t="n">
        <v>12971</v>
      </c>
      <c r="D10682" t="n">
        <v>2</v>
      </c>
      <c r="E10682" t="n">
        <v>120</v>
      </c>
      <c r="F10682" s="9" t="n">
        <v>171.6</v>
      </c>
    </row>
    <row r="10683">
      <c r="A10683" t="n">
        <v>569560</v>
      </c>
      <c r="B10683" s="12" t="n">
        <v>40821</v>
      </c>
      <c r="C10683" t="n">
        <v>14511</v>
      </c>
      <c r="D10683" t="n">
        <v>16</v>
      </c>
      <c r="E10683" t="n">
        <v>170</v>
      </c>
      <c r="F10683" s="9" t="n">
        <v>318.44</v>
      </c>
    </row>
    <row r="10684">
      <c r="A10684" t="n">
        <v>569561</v>
      </c>
      <c r="B10684" s="12" t="n">
        <v>40821</v>
      </c>
      <c r="C10684" t="n">
        <v>13468</v>
      </c>
      <c r="D10684" t="n">
        <v>6</v>
      </c>
      <c r="E10684" t="n">
        <v>35</v>
      </c>
      <c r="F10684" s="9" t="n">
        <v>122.05</v>
      </c>
    </row>
    <row r="10685">
      <c r="A10685" t="n">
        <v>569564</v>
      </c>
      <c r="B10685" s="12" t="n">
        <v>40821</v>
      </c>
      <c r="C10685" t="n">
        <v>13989</v>
      </c>
      <c r="D10685" t="n">
        <v>18</v>
      </c>
      <c r="E10685" t="n">
        <v>444</v>
      </c>
      <c r="F10685" s="9" t="n">
        <v>369.41</v>
      </c>
    </row>
    <row r="10686">
      <c r="A10686" t="n">
        <v>569565</v>
      </c>
      <c r="B10686" s="12" t="n">
        <v>40821</v>
      </c>
      <c r="C10686" t="n">
        <v>16722</v>
      </c>
      <c r="D10686" t="n">
        <v>25</v>
      </c>
      <c r="E10686" t="n">
        <v>475</v>
      </c>
      <c r="F10686" s="9" t="n">
        <v>314.5</v>
      </c>
    </row>
    <row r="10687">
      <c r="A10687" t="n">
        <v>569566</v>
      </c>
      <c r="B10687" s="12" t="n">
        <v>40821</v>
      </c>
      <c r="C10687" t="n">
        <v>14739</v>
      </c>
      <c r="D10687" t="n">
        <v>10</v>
      </c>
      <c r="E10687" t="n">
        <v>546</v>
      </c>
      <c r="F10687" s="9" t="n">
        <v>609.78</v>
      </c>
    </row>
    <row r="10688">
      <c r="A10688" t="n">
        <v>569567</v>
      </c>
      <c r="B10688" s="12" t="n">
        <v>40821</v>
      </c>
      <c r="C10688" t="n">
        <v>16059</v>
      </c>
      <c r="D10688" t="n">
        <v>6</v>
      </c>
      <c r="E10688" t="n">
        <v>40</v>
      </c>
      <c r="F10688" s="9" t="n">
        <v>105.3</v>
      </c>
    </row>
    <row r="10689">
      <c r="A10689" t="n">
        <v>569569</v>
      </c>
      <c r="B10689" s="12" t="n">
        <v>40821</v>
      </c>
      <c r="C10689" t="n">
        <v>18061</v>
      </c>
      <c r="D10689" t="n">
        <v>3</v>
      </c>
      <c r="E10689" t="n">
        <v>38</v>
      </c>
      <c r="F10689" s="9" t="n">
        <v>233.5</v>
      </c>
    </row>
    <row r="10690">
      <c r="A10690" t="n">
        <v>569570</v>
      </c>
      <c r="B10690" s="12" t="n">
        <v>40821</v>
      </c>
      <c r="C10690" t="n">
        <v>16684</v>
      </c>
      <c r="D10690" t="n">
        <v>25</v>
      </c>
      <c r="E10690" t="n">
        <v>7020</v>
      </c>
      <c r="F10690" s="9" t="n">
        <v>13760.02</v>
      </c>
    </row>
    <row r="10691">
      <c r="A10691" t="n">
        <v>569571</v>
      </c>
      <c r="B10691" s="12" t="n">
        <v>40821</v>
      </c>
      <c r="C10691" t="n">
        <v>16684</v>
      </c>
      <c r="D10691" t="n">
        <v>13</v>
      </c>
      <c r="E10691" t="n">
        <v>2788</v>
      </c>
      <c r="F10691" s="9" t="n">
        <v>2487.4</v>
      </c>
    </row>
    <row r="10692">
      <c r="A10692" t="n">
        <v>569572</v>
      </c>
      <c r="B10692" s="12" t="n">
        <v>40821</v>
      </c>
      <c r="C10692" t="n">
        <v>16684</v>
      </c>
      <c r="D10692" t="n">
        <v>10</v>
      </c>
      <c r="E10692" t="n">
        <v>5000</v>
      </c>
      <c r="F10692" s="9" t="n">
        <v>1800</v>
      </c>
    </row>
    <row r="10693">
      <c r="A10693" t="n">
        <v>569573</v>
      </c>
      <c r="B10693" s="12" t="n">
        <v>40821</v>
      </c>
      <c r="C10693" t="n">
        <v>17511</v>
      </c>
      <c r="D10693" t="n">
        <v>33</v>
      </c>
      <c r="E10693" t="n">
        <v>2085</v>
      </c>
      <c r="F10693" s="9" t="n">
        <v>3855.84</v>
      </c>
    </row>
    <row r="10694">
      <c r="A10694" t="n">
        <v>569574</v>
      </c>
      <c r="B10694" s="12" t="n">
        <v>40821</v>
      </c>
      <c r="C10694" t="n">
        <v>15127</v>
      </c>
      <c r="D10694" t="n">
        <v>16</v>
      </c>
      <c r="E10694" t="n">
        <v>251</v>
      </c>
      <c r="F10694" s="9" t="n">
        <v>406.53</v>
      </c>
    </row>
    <row r="10695">
      <c r="A10695" t="n">
        <v>569575</v>
      </c>
      <c r="B10695" s="12" t="n">
        <v>40821</v>
      </c>
      <c r="C10695" t="n">
        <v>16106</v>
      </c>
      <c r="D10695" t="n">
        <v>6</v>
      </c>
      <c r="E10695" t="n">
        <v>74</v>
      </c>
      <c r="F10695" s="9" t="n">
        <v>108.38</v>
      </c>
    </row>
    <row r="10696">
      <c r="A10696" t="n">
        <v>569576</v>
      </c>
      <c r="B10696" s="12" t="n">
        <v>40821</v>
      </c>
      <c r="C10696" t="n">
        <v>17739</v>
      </c>
      <c r="D10696" t="n">
        <v>7</v>
      </c>
      <c r="E10696" t="n">
        <v>87</v>
      </c>
      <c r="F10696" s="9" t="n">
        <v>434.65</v>
      </c>
    </row>
    <row r="10697">
      <c r="A10697" t="n">
        <v>569577</v>
      </c>
      <c r="B10697" s="12" t="n">
        <v>40821</v>
      </c>
      <c r="C10697" t="n">
        <v>12828</v>
      </c>
      <c r="D10697" t="n">
        <v>13</v>
      </c>
      <c r="E10697" t="n">
        <v>152</v>
      </c>
      <c r="F10697" s="9" t="n">
        <v>245.8</v>
      </c>
    </row>
    <row r="10698">
      <c r="A10698" t="n">
        <v>569579</v>
      </c>
      <c r="B10698" s="12" t="n">
        <v>40821</v>
      </c>
      <c r="C10698" t="n">
        <v>17666</v>
      </c>
      <c r="D10698" t="n">
        <v>12</v>
      </c>
      <c r="E10698" t="n">
        <v>356</v>
      </c>
      <c r="F10698" s="9" t="n">
        <v>409.08</v>
      </c>
    </row>
    <row r="10699">
      <c r="A10699" t="n">
        <v>569580</v>
      </c>
      <c r="B10699" s="12" t="n">
        <v>40821</v>
      </c>
      <c r="C10699" t="n">
        <v>15039</v>
      </c>
      <c r="D10699" t="n">
        <v>15</v>
      </c>
      <c r="E10699" t="n">
        <v>107</v>
      </c>
      <c r="F10699" s="9" t="n">
        <v>185.87</v>
      </c>
    </row>
    <row r="10700">
      <c r="A10700" t="n">
        <v>569581</v>
      </c>
      <c r="B10700" s="12" t="n">
        <v>40821</v>
      </c>
      <c r="C10700" t="n">
        <v>15081</v>
      </c>
      <c r="D10700" t="n">
        <v>4</v>
      </c>
      <c r="E10700" t="n">
        <v>32</v>
      </c>
      <c r="F10700" s="9" t="n">
        <v>80.3</v>
      </c>
    </row>
    <row r="10701">
      <c r="A10701" t="n">
        <v>569583</v>
      </c>
      <c r="B10701" s="12" t="n">
        <v>40821</v>
      </c>
      <c r="C10701" t="n">
        <v>15039</v>
      </c>
      <c r="D10701" t="n">
        <v>1</v>
      </c>
      <c r="E10701" t="n">
        <v>1</v>
      </c>
      <c r="F10701" s="9" t="n">
        <v>2.95</v>
      </c>
    </row>
    <row r="10702">
      <c r="A10702" t="n">
        <v>569590</v>
      </c>
      <c r="B10702" s="12" t="n">
        <v>40821</v>
      </c>
      <c r="C10702" t="n">
        <v>13949</v>
      </c>
      <c r="D10702" t="n">
        <v>19</v>
      </c>
      <c r="E10702" t="n">
        <v>257</v>
      </c>
      <c r="F10702" s="9" t="n">
        <v>302.91</v>
      </c>
    </row>
    <row r="10703">
      <c r="A10703" t="n">
        <v>569629</v>
      </c>
      <c r="B10703" s="12" t="n">
        <v>40821</v>
      </c>
      <c r="C10703" t="n">
        <v>15249</v>
      </c>
      <c r="D10703" t="n">
        <v>34</v>
      </c>
      <c r="E10703" t="n">
        <v>307</v>
      </c>
      <c r="F10703" s="9" t="n">
        <v>641.5700000000001</v>
      </c>
    </row>
    <row r="10704">
      <c r="A10704" t="n">
        <v>569630</v>
      </c>
      <c r="B10704" s="12" t="n">
        <v>40821</v>
      </c>
      <c r="C10704" t="n">
        <v>13458</v>
      </c>
      <c r="D10704" t="n">
        <v>21</v>
      </c>
      <c r="E10704" t="n">
        <v>246</v>
      </c>
      <c r="F10704" s="9" t="n">
        <v>498.36</v>
      </c>
    </row>
    <row r="10705">
      <c r="A10705" t="n">
        <v>569631</v>
      </c>
      <c r="B10705" s="12" t="n">
        <v>40821</v>
      </c>
      <c r="C10705" t="n">
        <v>13483</v>
      </c>
      <c r="D10705" t="n">
        <v>10</v>
      </c>
      <c r="E10705" t="n">
        <v>160</v>
      </c>
      <c r="F10705" s="9" t="n">
        <v>140.34</v>
      </c>
    </row>
    <row r="10706">
      <c r="A10706" t="n">
        <v>569632</v>
      </c>
      <c r="B10706" s="12" t="n">
        <v>40821</v>
      </c>
      <c r="C10706" t="n">
        <v>13808</v>
      </c>
      <c r="D10706" t="n">
        <v>18</v>
      </c>
      <c r="E10706" t="n">
        <v>254</v>
      </c>
      <c r="F10706" s="9" t="n">
        <v>639.3</v>
      </c>
    </row>
    <row r="10707">
      <c r="A10707" t="n">
        <v>569633</v>
      </c>
      <c r="B10707" s="12" t="n">
        <v>40821</v>
      </c>
      <c r="C10707" t="n">
        <v>16478</v>
      </c>
      <c r="D10707" t="n">
        <v>11</v>
      </c>
      <c r="E10707" t="n">
        <v>170</v>
      </c>
      <c r="F10707" s="9" t="n">
        <v>202.9</v>
      </c>
    </row>
    <row r="10708">
      <c r="A10708" t="n">
        <v>569634</v>
      </c>
      <c r="B10708" s="12" t="n">
        <v>40821</v>
      </c>
      <c r="C10708" t="n">
        <v>12843</v>
      </c>
      <c r="D10708" t="n">
        <v>1</v>
      </c>
      <c r="E10708" t="n">
        <v>1</v>
      </c>
      <c r="F10708" s="9" t="n">
        <v>9.949999999999999</v>
      </c>
    </row>
    <row r="10709">
      <c r="A10709" t="n">
        <v>569635</v>
      </c>
      <c r="B10709" s="12" t="n">
        <v>40821</v>
      </c>
      <c r="C10709" t="n">
        <v>12748</v>
      </c>
      <c r="D10709" t="n">
        <v>29</v>
      </c>
      <c r="E10709" t="n">
        <v>493</v>
      </c>
      <c r="F10709" s="9" t="n">
        <v>287.94</v>
      </c>
    </row>
    <row r="10710">
      <c r="A10710" t="n">
        <v>569637</v>
      </c>
      <c r="B10710" s="12" t="n">
        <v>40821</v>
      </c>
      <c r="C10710" t="n">
        <v>15757</v>
      </c>
      <c r="D10710" t="n">
        <v>29</v>
      </c>
      <c r="E10710" t="n">
        <v>324</v>
      </c>
      <c r="F10710" s="9" t="n">
        <v>453.06</v>
      </c>
    </row>
    <row r="10711">
      <c r="A10711" t="n">
        <v>569638</v>
      </c>
      <c r="B10711" s="12" t="n">
        <v>40821</v>
      </c>
      <c r="C10711" t="n">
        <v>16140</v>
      </c>
      <c r="D10711" t="n">
        <v>28</v>
      </c>
      <c r="E10711" t="n">
        <v>626</v>
      </c>
      <c r="F10711" s="9" t="n">
        <v>601.04</v>
      </c>
    </row>
    <row r="10712">
      <c r="A10712" t="n">
        <v>569641</v>
      </c>
      <c r="B10712" s="12" t="n">
        <v>40821</v>
      </c>
      <c r="C10712" t="n">
        <v>12841</v>
      </c>
      <c r="D10712" t="n">
        <v>15</v>
      </c>
      <c r="E10712" t="n">
        <v>107</v>
      </c>
      <c r="F10712" s="9" t="n">
        <v>191.61</v>
      </c>
    </row>
    <row r="10713">
      <c r="A10713" t="n">
        <v>569643</v>
      </c>
      <c r="B10713" s="12" t="n">
        <v>40821</v>
      </c>
      <c r="C10713" t="n">
        <v>15730</v>
      </c>
      <c r="D10713" t="n">
        <v>23</v>
      </c>
      <c r="E10713" t="n">
        <v>200</v>
      </c>
      <c r="F10713" s="9" t="n">
        <v>343.66</v>
      </c>
    </row>
    <row r="10714">
      <c r="A10714" t="n">
        <v>569648</v>
      </c>
      <c r="B10714" s="12" t="n">
        <v>40821</v>
      </c>
      <c r="C10714" t="n">
        <v>17754</v>
      </c>
      <c r="D10714" t="n">
        <v>3</v>
      </c>
      <c r="E10714" t="n">
        <v>210</v>
      </c>
      <c r="F10714" s="9" t="n">
        <v>374.5</v>
      </c>
    </row>
    <row r="10715">
      <c r="A10715" t="n">
        <v>569649</v>
      </c>
      <c r="B10715" s="12" t="n">
        <v>40821</v>
      </c>
      <c r="C10715" t="n">
        <v>16029</v>
      </c>
      <c r="D10715" t="n">
        <v>4</v>
      </c>
      <c r="E10715" t="n">
        <v>324</v>
      </c>
      <c r="F10715" s="9" t="n">
        <v>612</v>
      </c>
    </row>
    <row r="10716">
      <c r="A10716" t="n">
        <v>569651</v>
      </c>
      <c r="B10716" s="12" t="n">
        <v>40821</v>
      </c>
      <c r="C10716" t="n">
        <v>14534</v>
      </c>
      <c r="D10716" t="n">
        <v>61</v>
      </c>
      <c r="E10716" t="n">
        <v>192</v>
      </c>
      <c r="F10716" s="9" t="n">
        <v>705.87</v>
      </c>
    </row>
    <row r="10717">
      <c r="A10717" t="n">
        <v>569652</v>
      </c>
      <c r="B10717" s="12" t="n">
        <v>40821</v>
      </c>
      <c r="C10717" t="n">
        <v>15628</v>
      </c>
      <c r="D10717" t="n">
        <v>22</v>
      </c>
      <c r="E10717" t="n">
        <v>286</v>
      </c>
      <c r="F10717" s="9" t="n">
        <v>416.46</v>
      </c>
    </row>
    <row r="10718">
      <c r="A10718" t="n">
        <v>569654</v>
      </c>
      <c r="B10718" s="12" t="n">
        <v>40821</v>
      </c>
      <c r="C10718" t="n">
        <v>13854</v>
      </c>
      <c r="D10718" t="n">
        <v>3</v>
      </c>
      <c r="E10718" t="n">
        <v>52</v>
      </c>
      <c r="F10718" s="9" t="n">
        <v>316.76</v>
      </c>
    </row>
    <row r="10719">
      <c r="A10719" t="n">
        <v>569656</v>
      </c>
      <c r="B10719" s="12" t="n">
        <v>40821</v>
      </c>
      <c r="C10719" t="n">
        <v>14434</v>
      </c>
      <c r="D10719" t="n">
        <v>1</v>
      </c>
      <c r="E10719" t="n">
        <v>24</v>
      </c>
      <c r="F10719" s="9" t="n">
        <v>99.59999999999999</v>
      </c>
    </row>
    <row r="10720">
      <c r="A10720" t="n">
        <v>569658</v>
      </c>
      <c r="B10720" s="12" t="n">
        <v>40821</v>
      </c>
      <c r="C10720" t="n">
        <v>16359</v>
      </c>
      <c r="D10720" t="n">
        <v>1</v>
      </c>
      <c r="E10720" t="n">
        <v>216</v>
      </c>
      <c r="F10720" s="9" t="n">
        <v>228.96</v>
      </c>
    </row>
    <row r="10721">
      <c r="A10721" t="n">
        <v>569659</v>
      </c>
      <c r="B10721" s="12" t="n">
        <v>40821</v>
      </c>
      <c r="C10721" t="n">
        <v>14099</v>
      </c>
      <c r="D10721" t="n">
        <v>19</v>
      </c>
      <c r="E10721" t="n">
        <v>218</v>
      </c>
      <c r="F10721" s="9" t="n">
        <v>363.18</v>
      </c>
    </row>
    <row r="10722">
      <c r="A10722" t="n">
        <v>569660</v>
      </c>
      <c r="B10722" s="12" t="n">
        <v>40821</v>
      </c>
      <c r="C10722" t="n">
        <v>17382</v>
      </c>
      <c r="D10722" t="n">
        <v>2</v>
      </c>
      <c r="E10722" t="n">
        <v>25</v>
      </c>
      <c r="F10722" s="9" t="n">
        <v>65.40000000000001</v>
      </c>
    </row>
    <row r="10723">
      <c r="A10723" t="n">
        <v>569661</v>
      </c>
      <c r="B10723" s="12" t="n">
        <v>40821</v>
      </c>
      <c r="C10723" t="n">
        <v>17483</v>
      </c>
      <c r="D10723" t="n">
        <v>8</v>
      </c>
      <c r="E10723" t="n">
        <v>93</v>
      </c>
      <c r="F10723" s="9" t="n">
        <v>139.3</v>
      </c>
    </row>
    <row r="10724">
      <c r="A10724" t="n">
        <v>569662</v>
      </c>
      <c r="B10724" s="12" t="n">
        <v>40821</v>
      </c>
      <c r="C10724" t="n">
        <v>15244</v>
      </c>
      <c r="D10724" t="n">
        <v>19</v>
      </c>
      <c r="E10724" t="n">
        <v>165</v>
      </c>
      <c r="F10724" s="9" t="n">
        <v>333.63</v>
      </c>
    </row>
    <row r="10725">
      <c r="A10725" t="n">
        <v>569664</v>
      </c>
      <c r="B10725" s="12" t="n">
        <v>40821</v>
      </c>
      <c r="C10725" t="n">
        <v>18237</v>
      </c>
      <c r="D10725" t="n">
        <v>10</v>
      </c>
      <c r="E10725" t="n">
        <v>72</v>
      </c>
      <c r="F10725" s="9" t="n">
        <v>135.8</v>
      </c>
    </row>
    <row r="10726">
      <c r="A10726" t="n">
        <v>569666</v>
      </c>
      <c r="B10726" s="12" t="n">
        <v>40821</v>
      </c>
      <c r="C10726" t="n">
        <v>17690</v>
      </c>
      <c r="D10726" t="n">
        <v>8</v>
      </c>
      <c r="E10726" t="n">
        <v>63</v>
      </c>
      <c r="F10726" s="9" t="n">
        <v>150.45</v>
      </c>
    </row>
    <row r="10727">
      <c r="A10727" t="n">
        <v>569667</v>
      </c>
      <c r="B10727" s="12" t="n">
        <v>40821</v>
      </c>
      <c r="C10727" t="n">
        <v>17521</v>
      </c>
      <c r="D10727" t="n">
        <v>23</v>
      </c>
      <c r="E10727" t="n">
        <v>217</v>
      </c>
      <c r="F10727" s="9" t="n">
        <v>338.19</v>
      </c>
    </row>
    <row r="10728">
      <c r="A10728" t="n">
        <v>569668</v>
      </c>
      <c r="B10728" s="12" t="n">
        <v>40821</v>
      </c>
      <c r="C10728" t="n">
        <v>16040</v>
      </c>
      <c r="D10728" t="n">
        <v>19</v>
      </c>
      <c r="E10728" t="n">
        <v>175</v>
      </c>
      <c r="F10728" s="9" t="n">
        <v>437.37</v>
      </c>
    </row>
    <row r="10729">
      <c r="A10729" t="n">
        <v>569669</v>
      </c>
      <c r="B10729" s="12" t="n">
        <v>40821</v>
      </c>
      <c r="C10729" t="n">
        <v>14730</v>
      </c>
      <c r="D10729" t="n">
        <v>103</v>
      </c>
      <c r="E10729" t="n">
        <v>192</v>
      </c>
      <c r="F10729" s="9" t="n">
        <v>396.84</v>
      </c>
    </row>
    <row r="10730">
      <c r="A10730" t="n">
        <v>569670</v>
      </c>
      <c r="B10730" s="12" t="n">
        <v>40821</v>
      </c>
      <c r="C10730" t="n">
        <v>14730</v>
      </c>
      <c r="D10730" t="n">
        <v>114</v>
      </c>
      <c r="E10730" t="n">
        <v>200</v>
      </c>
      <c r="F10730" s="9" t="n">
        <v>400.41</v>
      </c>
    </row>
    <row r="10731">
      <c r="A10731" t="n">
        <v>569671</v>
      </c>
      <c r="B10731" s="12" t="n">
        <v>40821</v>
      </c>
      <c r="C10731" t="n">
        <v>16020</v>
      </c>
      <c r="D10731" t="n">
        <v>26</v>
      </c>
      <c r="E10731" t="n">
        <v>290</v>
      </c>
      <c r="F10731" s="9" t="n">
        <v>518.8</v>
      </c>
    </row>
    <row r="10732">
      <c r="A10732" t="n">
        <v>569672</v>
      </c>
      <c r="B10732" s="12" t="n">
        <v>40821</v>
      </c>
      <c r="C10732" t="n">
        <v>17841</v>
      </c>
      <c r="D10732" t="n">
        <v>64</v>
      </c>
      <c r="E10732" t="n">
        <v>229</v>
      </c>
      <c r="F10732" s="9" t="n">
        <v>354.13</v>
      </c>
    </row>
    <row r="10733">
      <c r="A10733" t="n">
        <v>569673</v>
      </c>
      <c r="B10733" s="12" t="n">
        <v>40821</v>
      </c>
      <c r="C10733" t="n">
        <v>17222</v>
      </c>
      <c r="D10733" t="n">
        <v>27</v>
      </c>
      <c r="E10733" t="n">
        <v>122</v>
      </c>
      <c r="F10733" s="9" t="n">
        <v>328.65</v>
      </c>
    </row>
    <row r="10734">
      <c r="A10734" t="n">
        <v>569674</v>
      </c>
      <c r="B10734" s="12" t="n">
        <v>40821</v>
      </c>
      <c r="C10734" t="n">
        <v>17841</v>
      </c>
      <c r="D10734" t="n">
        <v>1</v>
      </c>
      <c r="E10734" t="n">
        <v>12</v>
      </c>
      <c r="F10734" s="9" t="n">
        <v>30.6</v>
      </c>
    </row>
    <row r="10735">
      <c r="A10735" t="n">
        <v>569675</v>
      </c>
      <c r="B10735" s="12" t="n">
        <v>40821</v>
      </c>
      <c r="C10735" t="n">
        <v>15687</v>
      </c>
      <c r="D10735" t="n">
        <v>31</v>
      </c>
      <c r="E10735" t="n">
        <v>327</v>
      </c>
      <c r="F10735" s="9" t="n">
        <v>561.73</v>
      </c>
    </row>
    <row r="10736">
      <c r="A10736" t="n">
        <v>569677</v>
      </c>
      <c r="B10736" s="12" t="n">
        <v>40821</v>
      </c>
      <c r="C10736" t="n">
        <v>15106</v>
      </c>
      <c r="D10736" t="n">
        <v>19</v>
      </c>
      <c r="E10736" t="n">
        <v>237</v>
      </c>
      <c r="F10736" s="9" t="n">
        <v>269.63</v>
      </c>
    </row>
    <row r="10737">
      <c r="A10737" t="n">
        <v>569678</v>
      </c>
      <c r="B10737" s="12" t="n">
        <v>40821</v>
      </c>
      <c r="C10737" t="n">
        <v>17816</v>
      </c>
      <c r="D10737" t="n">
        <v>4</v>
      </c>
      <c r="E10737" t="n">
        <v>5</v>
      </c>
      <c r="F10737" s="9" t="n">
        <v>9.01</v>
      </c>
    </row>
    <row r="10738">
      <c r="A10738" t="n">
        <v>569679</v>
      </c>
      <c r="B10738" s="12" t="n">
        <v>40821</v>
      </c>
      <c r="C10738" t="n">
        <v>16160</v>
      </c>
      <c r="D10738" t="n">
        <v>5</v>
      </c>
      <c r="E10738" t="n">
        <v>150</v>
      </c>
      <c r="F10738" s="9" t="n">
        <v>223.5</v>
      </c>
    </row>
    <row r="10739">
      <c r="A10739" t="n">
        <v>569680</v>
      </c>
      <c r="B10739" s="12" t="n">
        <v>40821</v>
      </c>
      <c r="C10739" t="n">
        <v>16803</v>
      </c>
      <c r="D10739" t="n">
        <v>24</v>
      </c>
      <c r="E10739" t="n">
        <v>245</v>
      </c>
      <c r="F10739" s="9" t="n">
        <v>332.3</v>
      </c>
    </row>
    <row r="10740">
      <c r="A10740" t="n">
        <v>569683</v>
      </c>
      <c r="B10740" s="12" t="n">
        <v>40821</v>
      </c>
      <c r="C10740" t="n">
        <v>15953</v>
      </c>
      <c r="D10740" t="n">
        <v>25</v>
      </c>
      <c r="E10740" t="n">
        <v>186</v>
      </c>
      <c r="F10740" s="9" t="n">
        <v>251.69</v>
      </c>
    </row>
    <row r="10741">
      <c r="A10741" t="n">
        <v>569684</v>
      </c>
      <c r="B10741" s="12" t="n">
        <v>40821</v>
      </c>
      <c r="C10741" t="n">
        <v>13947</v>
      </c>
      <c r="D10741" t="n">
        <v>5</v>
      </c>
      <c r="E10741" t="n">
        <v>44</v>
      </c>
      <c r="F10741" s="9" t="n">
        <v>90.59999999999999</v>
      </c>
    </row>
    <row r="10742">
      <c r="A10742" t="n">
        <v>569685</v>
      </c>
      <c r="B10742" s="12" t="n">
        <v>40821</v>
      </c>
      <c r="C10742" t="n">
        <v>16758</v>
      </c>
      <c r="D10742" t="n">
        <v>22</v>
      </c>
      <c r="E10742" t="n">
        <v>203</v>
      </c>
      <c r="F10742" s="9" t="n">
        <v>369.34</v>
      </c>
    </row>
    <row r="10743">
      <c r="A10743" t="n">
        <v>569687</v>
      </c>
      <c r="B10743" s="12" t="n">
        <v>40821</v>
      </c>
      <c r="C10743" t="n">
        <v>13709</v>
      </c>
      <c r="D10743" t="n">
        <v>33</v>
      </c>
      <c r="E10743" t="n">
        <v>291</v>
      </c>
      <c r="F10743" s="9" t="n">
        <v>596.22</v>
      </c>
    </row>
    <row r="10744">
      <c r="A10744" t="n">
        <v>569688</v>
      </c>
      <c r="B10744" s="12" t="n">
        <v>40821</v>
      </c>
      <c r="C10744" t="n">
        <v>15048</v>
      </c>
      <c r="D10744" t="n">
        <v>16</v>
      </c>
      <c r="E10744" t="n">
        <v>22</v>
      </c>
      <c r="F10744" s="9" t="n">
        <v>59.52</v>
      </c>
    </row>
    <row r="10745">
      <c r="A10745" t="n">
        <v>569689</v>
      </c>
      <c r="B10745" s="12" t="n">
        <v>40821</v>
      </c>
      <c r="C10745" t="n">
        <v>13709</v>
      </c>
      <c r="D10745" t="n">
        <v>1</v>
      </c>
      <c r="E10745" t="n">
        <v>24</v>
      </c>
      <c r="F10745" s="9" t="n">
        <v>82.8</v>
      </c>
    </row>
    <row r="10746">
      <c r="A10746" t="n">
        <v>569690</v>
      </c>
      <c r="B10746" s="12" t="n">
        <v>40821</v>
      </c>
      <c r="C10746" t="n">
        <v>15351</v>
      </c>
      <c r="D10746" t="n">
        <v>9</v>
      </c>
      <c r="E10746" t="n">
        <v>45</v>
      </c>
      <c r="F10746" s="9" t="n">
        <v>141.35</v>
      </c>
    </row>
    <row r="10747">
      <c r="A10747" t="n">
        <v>569691</v>
      </c>
      <c r="B10747" s="12" t="n">
        <v>40821</v>
      </c>
      <c r="C10747" t="n">
        <v>18223</v>
      </c>
      <c r="D10747" t="n">
        <v>26</v>
      </c>
      <c r="E10747" t="n">
        <v>287</v>
      </c>
      <c r="F10747" s="9" t="n">
        <v>480.43</v>
      </c>
    </row>
    <row r="10748">
      <c r="A10748" t="n">
        <v>569692</v>
      </c>
      <c r="B10748" s="12" t="n">
        <v>40821</v>
      </c>
      <c r="C10748" t="n">
        <v>14389</v>
      </c>
      <c r="D10748" t="n">
        <v>26</v>
      </c>
      <c r="E10748" t="n">
        <v>540</v>
      </c>
      <c r="F10748" s="9" t="n">
        <v>732.3200000000001</v>
      </c>
    </row>
    <row r="10749">
      <c r="A10749" t="n">
        <v>569693</v>
      </c>
      <c r="B10749" s="12" t="n">
        <v>40821</v>
      </c>
      <c r="C10749" t="n">
        <v>17837</v>
      </c>
      <c r="D10749" t="n">
        <v>37</v>
      </c>
      <c r="E10749" t="n">
        <v>105</v>
      </c>
      <c r="F10749" s="9" t="n">
        <v>250.95</v>
      </c>
    </row>
    <row r="10750">
      <c r="A10750" t="n">
        <v>569694</v>
      </c>
      <c r="B10750" s="12" t="n">
        <v>40821</v>
      </c>
      <c r="C10750" t="n">
        <v>17735</v>
      </c>
      <c r="D10750" t="n">
        <v>23</v>
      </c>
      <c r="E10750" t="n">
        <v>263</v>
      </c>
      <c r="F10750" s="9" t="n">
        <v>562.47</v>
      </c>
    </row>
    <row r="10751">
      <c r="A10751" t="n">
        <v>569695</v>
      </c>
      <c r="B10751" s="12" t="n">
        <v>40821</v>
      </c>
      <c r="C10751" t="n">
        <v>16843</v>
      </c>
      <c r="D10751" t="n">
        <v>45</v>
      </c>
      <c r="E10751" t="n">
        <v>938</v>
      </c>
      <c r="F10751" s="9" t="n">
        <v>993.88</v>
      </c>
    </row>
    <row r="10752">
      <c r="A10752" t="n">
        <v>569696</v>
      </c>
      <c r="B10752" s="12" t="n">
        <v>40821</v>
      </c>
      <c r="C10752" t="n">
        <v>16843</v>
      </c>
      <c r="D10752" t="n">
        <v>1</v>
      </c>
      <c r="E10752" t="n">
        <v>4</v>
      </c>
      <c r="F10752" s="9" t="n">
        <v>15.8</v>
      </c>
    </row>
    <row r="10753">
      <c r="A10753" t="n">
        <v>569697</v>
      </c>
      <c r="B10753" s="12" t="n">
        <v>40821</v>
      </c>
      <c r="C10753" t="n">
        <v>17647</v>
      </c>
      <c r="D10753" t="n">
        <v>7</v>
      </c>
      <c r="E10753" t="n">
        <v>30</v>
      </c>
      <c r="F10753" s="9" t="n">
        <v>133.06</v>
      </c>
    </row>
    <row r="10754">
      <c r="A10754" t="n">
        <v>569698</v>
      </c>
      <c r="B10754" s="12" t="n">
        <v>40821</v>
      </c>
      <c r="C10754" t="n">
        <v>14054</v>
      </c>
      <c r="D10754" t="n">
        <v>6</v>
      </c>
      <c r="E10754" t="n">
        <v>62</v>
      </c>
      <c r="F10754" s="9" t="n">
        <v>92.45999999999999</v>
      </c>
    </row>
    <row r="10755">
      <c r="A10755" t="n">
        <v>569702</v>
      </c>
      <c r="B10755" s="12" t="n">
        <v>40821</v>
      </c>
      <c r="C10755" t="n">
        <v>14396</v>
      </c>
      <c r="D10755" t="n">
        <v>39</v>
      </c>
      <c r="E10755" t="n">
        <v>186</v>
      </c>
      <c r="F10755" s="9" t="n">
        <v>377.64</v>
      </c>
    </row>
    <row r="10756">
      <c r="A10756" t="n">
        <v>569705</v>
      </c>
      <c r="B10756" s="12" t="n">
        <v>40821</v>
      </c>
      <c r="C10756" t="n">
        <v>15762</v>
      </c>
      <c r="D10756" t="n">
        <v>15</v>
      </c>
      <c r="E10756" t="n">
        <v>104</v>
      </c>
      <c r="F10756" s="9" t="n">
        <v>268.44</v>
      </c>
    </row>
    <row r="10757">
      <c r="A10757" t="n">
        <v>569706</v>
      </c>
      <c r="B10757" s="12" t="n">
        <v>40821</v>
      </c>
      <c r="C10757" t="n">
        <v>13798</v>
      </c>
      <c r="D10757" t="n">
        <v>2</v>
      </c>
      <c r="E10757" t="n">
        <v>132</v>
      </c>
      <c r="F10757" s="9" t="n">
        <v>356.6</v>
      </c>
    </row>
    <row r="10758">
      <c r="A10758" t="n">
        <v>569714</v>
      </c>
      <c r="B10758" s="12" t="n">
        <v>40821</v>
      </c>
      <c r="C10758" t="n">
        <v>18033</v>
      </c>
      <c r="D10758" t="n">
        <v>33</v>
      </c>
      <c r="E10758" t="n">
        <v>252</v>
      </c>
      <c r="F10758" s="9" t="n">
        <v>93.81999999999999</v>
      </c>
    </row>
    <row r="10759">
      <c r="A10759" t="n">
        <v>569715</v>
      </c>
      <c r="B10759" s="12" t="n">
        <v>40821</v>
      </c>
      <c r="C10759" t="n">
        <v>15856</v>
      </c>
      <c r="D10759" t="n">
        <v>20</v>
      </c>
      <c r="E10759" t="n">
        <v>533</v>
      </c>
      <c r="F10759" s="9" t="n">
        <v>503.64</v>
      </c>
    </row>
    <row r="10760">
      <c r="A10760" t="n">
        <v>569716</v>
      </c>
      <c r="B10760" s="12" t="n">
        <v>40822</v>
      </c>
      <c r="C10760" t="n">
        <v>15804</v>
      </c>
      <c r="D10760" t="n">
        <v>13</v>
      </c>
      <c r="E10760" t="n">
        <v>108</v>
      </c>
      <c r="F10760" s="9" t="n">
        <v>223.22</v>
      </c>
    </row>
    <row r="10761">
      <c r="A10761" t="n">
        <v>569717</v>
      </c>
      <c r="B10761" s="12" t="n">
        <v>40822</v>
      </c>
      <c r="C10761" t="n">
        <v>13845</v>
      </c>
      <c r="D10761" t="n">
        <v>9</v>
      </c>
      <c r="E10761" t="n">
        <v>182</v>
      </c>
      <c r="F10761" s="9" t="n">
        <v>312.98</v>
      </c>
    </row>
    <row r="10762">
      <c r="A10762" t="n">
        <v>569718</v>
      </c>
      <c r="B10762" s="12" t="n">
        <v>40822</v>
      </c>
      <c r="C10762" t="n">
        <v>15837</v>
      </c>
      <c r="D10762" t="n">
        <v>24</v>
      </c>
      <c r="E10762" t="n">
        <v>189</v>
      </c>
      <c r="F10762" s="9" t="n">
        <v>391.98</v>
      </c>
    </row>
    <row r="10763">
      <c r="A10763" t="n">
        <v>569724</v>
      </c>
      <c r="B10763" s="12" t="n">
        <v>40822</v>
      </c>
      <c r="C10763" t="n">
        <v>15061</v>
      </c>
      <c r="D10763" t="n">
        <v>4</v>
      </c>
      <c r="E10763" t="n">
        <v>230</v>
      </c>
      <c r="F10763" s="9" t="n">
        <v>491.4</v>
      </c>
    </row>
    <row r="10764">
      <c r="A10764" t="n">
        <v>569725</v>
      </c>
      <c r="B10764" s="12" t="n">
        <v>40822</v>
      </c>
      <c r="C10764" t="n">
        <v>15061</v>
      </c>
      <c r="D10764" t="n">
        <v>1</v>
      </c>
      <c r="E10764" t="n">
        <v>20</v>
      </c>
      <c r="F10764" s="9" t="n">
        <v>141.6</v>
      </c>
    </row>
    <row r="10765">
      <c r="A10765" t="n">
        <v>569726</v>
      </c>
      <c r="B10765" s="12" t="n">
        <v>40822</v>
      </c>
      <c r="C10765" t="n">
        <v>17419</v>
      </c>
      <c r="D10765" t="n">
        <v>22</v>
      </c>
      <c r="E10765" t="n">
        <v>249</v>
      </c>
      <c r="F10765" s="9" t="n">
        <v>465.55</v>
      </c>
    </row>
    <row r="10766">
      <c r="A10766" t="n">
        <v>569728</v>
      </c>
      <c r="B10766" s="12" t="n">
        <v>40822</v>
      </c>
      <c r="C10766" t="n">
        <v>15416</v>
      </c>
      <c r="D10766" t="n">
        <v>41</v>
      </c>
      <c r="E10766" t="n">
        <v>392</v>
      </c>
      <c r="F10766" s="9" t="n">
        <v>839.99</v>
      </c>
    </row>
    <row r="10767">
      <c r="A10767" t="n">
        <v>569729</v>
      </c>
      <c r="B10767" s="12" t="n">
        <v>40822</v>
      </c>
      <c r="C10767" t="n">
        <v>16350</v>
      </c>
      <c r="D10767" t="n">
        <v>21</v>
      </c>
      <c r="E10767" t="n">
        <v>211</v>
      </c>
      <c r="F10767" s="9" t="n">
        <v>435.47</v>
      </c>
    </row>
    <row r="10768">
      <c r="A10768" t="n">
        <v>569730</v>
      </c>
      <c r="B10768" s="12" t="n">
        <v>40822</v>
      </c>
      <c r="C10768" t="n">
        <v>16422</v>
      </c>
      <c r="D10768" t="n">
        <v>3</v>
      </c>
      <c r="E10768" t="n">
        <v>158</v>
      </c>
      <c r="F10768" s="9" t="n">
        <v>332.22</v>
      </c>
    </row>
    <row r="10769">
      <c r="A10769" t="n">
        <v>569731</v>
      </c>
      <c r="B10769" s="12" t="n">
        <v>40822</v>
      </c>
      <c r="C10769" t="n">
        <v>13999</v>
      </c>
      <c r="D10769" t="n">
        <v>13</v>
      </c>
      <c r="E10769" t="n">
        <v>142</v>
      </c>
      <c r="F10769" s="9" t="n">
        <v>308.44</v>
      </c>
    </row>
    <row r="10770">
      <c r="A10770" t="n">
        <v>569732</v>
      </c>
      <c r="B10770" s="12" t="n">
        <v>40822</v>
      </c>
      <c r="C10770" t="n">
        <v>13177</v>
      </c>
      <c r="D10770" t="n">
        <v>17</v>
      </c>
      <c r="E10770" t="n">
        <v>91</v>
      </c>
      <c r="F10770" s="9" t="n">
        <v>282.45</v>
      </c>
    </row>
    <row r="10771">
      <c r="A10771" t="n">
        <v>569734</v>
      </c>
      <c r="B10771" s="12" t="n">
        <v>40822</v>
      </c>
      <c r="C10771" t="n">
        <v>14538</v>
      </c>
      <c r="D10771" t="n">
        <v>16</v>
      </c>
      <c r="E10771" t="n">
        <v>125</v>
      </c>
      <c r="F10771" s="9" t="n">
        <v>281.75</v>
      </c>
    </row>
    <row r="10772">
      <c r="A10772" t="n">
        <v>569736</v>
      </c>
      <c r="B10772" s="12" t="n">
        <v>40822</v>
      </c>
      <c r="C10772" t="n">
        <v>14317</v>
      </c>
      <c r="D10772" t="n">
        <v>24</v>
      </c>
      <c r="E10772" t="n">
        <v>255</v>
      </c>
      <c r="F10772" s="9" t="n">
        <v>508.58</v>
      </c>
    </row>
    <row r="10773">
      <c r="A10773" t="n">
        <v>569737</v>
      </c>
      <c r="B10773" s="12" t="n">
        <v>40822</v>
      </c>
      <c r="C10773" t="n">
        <v>16295</v>
      </c>
      <c r="D10773" t="n">
        <v>22</v>
      </c>
      <c r="E10773" t="n">
        <v>259</v>
      </c>
      <c r="F10773" s="9" t="n">
        <v>355.9</v>
      </c>
    </row>
    <row r="10774">
      <c r="A10774" t="n">
        <v>569738</v>
      </c>
      <c r="B10774" s="12" t="n">
        <v>40822</v>
      </c>
      <c r="C10774" t="n">
        <v>13013</v>
      </c>
      <c r="D10774" t="n">
        <v>12</v>
      </c>
      <c r="E10774" t="n">
        <v>74</v>
      </c>
      <c r="F10774" s="9" t="n">
        <v>216.81</v>
      </c>
    </row>
    <row r="10775">
      <c r="A10775" t="n">
        <v>569740</v>
      </c>
      <c r="B10775" s="12" t="n">
        <v>40822</v>
      </c>
      <c r="C10775" t="n">
        <v>15769</v>
      </c>
      <c r="D10775" t="n">
        <v>15</v>
      </c>
      <c r="E10775" t="n">
        <v>1600</v>
      </c>
      <c r="F10775" s="9" t="n">
        <v>2924</v>
      </c>
    </row>
    <row r="10776">
      <c r="A10776" t="n">
        <v>569741</v>
      </c>
      <c r="B10776" s="12" t="n">
        <v>40822</v>
      </c>
      <c r="C10776" t="n">
        <v>14626</v>
      </c>
      <c r="D10776" t="n">
        <v>26</v>
      </c>
      <c r="E10776" t="n">
        <v>315</v>
      </c>
      <c r="F10776" s="9" t="n">
        <v>610.91</v>
      </c>
    </row>
    <row r="10777">
      <c r="A10777" t="n">
        <v>569742</v>
      </c>
      <c r="B10777" s="12" t="n">
        <v>40822</v>
      </c>
      <c r="C10777" t="n">
        <v>16478</v>
      </c>
      <c r="D10777" t="n">
        <v>1</v>
      </c>
      <c r="E10777" t="n">
        <v>4</v>
      </c>
      <c r="F10777" s="9" t="n">
        <v>33</v>
      </c>
    </row>
    <row r="10778">
      <c r="A10778" t="n">
        <v>569766</v>
      </c>
      <c r="B10778" s="12" t="n">
        <v>40822</v>
      </c>
      <c r="C10778" t="n">
        <v>14849</v>
      </c>
      <c r="D10778" t="n">
        <v>20</v>
      </c>
      <c r="E10778" t="n">
        <v>370</v>
      </c>
      <c r="F10778" s="9" t="n">
        <v>393.57</v>
      </c>
    </row>
    <row r="10779">
      <c r="A10779" t="n">
        <v>569767</v>
      </c>
      <c r="B10779" s="12" t="n">
        <v>40822</v>
      </c>
      <c r="C10779" t="n">
        <v>14849</v>
      </c>
      <c r="D10779" t="n">
        <v>23</v>
      </c>
      <c r="E10779" t="n">
        <v>235</v>
      </c>
      <c r="F10779" s="9" t="n">
        <v>391.78</v>
      </c>
    </row>
    <row r="10780">
      <c r="A10780" t="n">
        <v>569768</v>
      </c>
      <c r="B10780" s="12" t="n">
        <v>40822</v>
      </c>
      <c r="C10780" t="n">
        <v>13078</v>
      </c>
      <c r="D10780" t="n">
        <v>16</v>
      </c>
      <c r="E10780" t="n">
        <v>388</v>
      </c>
      <c r="F10780" s="9" t="n">
        <v>659.08</v>
      </c>
    </row>
    <row r="10781">
      <c r="A10781" t="n">
        <v>569769</v>
      </c>
      <c r="B10781" s="12" t="n">
        <v>40822</v>
      </c>
      <c r="C10781" t="n">
        <v>13078</v>
      </c>
      <c r="D10781" t="n">
        <v>3</v>
      </c>
      <c r="E10781" t="n">
        <v>34</v>
      </c>
      <c r="F10781" s="9" t="n">
        <v>100.8</v>
      </c>
    </row>
    <row r="10782">
      <c r="A10782" t="n">
        <v>569780</v>
      </c>
      <c r="B10782" s="12" t="n">
        <v>40822</v>
      </c>
      <c r="C10782" t="n">
        <v>13199</v>
      </c>
      <c r="D10782" t="n">
        <v>8</v>
      </c>
      <c r="E10782" t="n">
        <v>212</v>
      </c>
      <c r="F10782" s="9" t="n">
        <v>370.9</v>
      </c>
    </row>
    <row r="10783">
      <c r="A10783" t="n">
        <v>569781</v>
      </c>
      <c r="B10783" s="12" t="n">
        <v>40822</v>
      </c>
      <c r="C10783" t="n">
        <v>13199</v>
      </c>
      <c r="D10783" t="n">
        <v>2</v>
      </c>
      <c r="E10783" t="n">
        <v>242</v>
      </c>
      <c r="F10783" s="9" t="n">
        <v>159.24</v>
      </c>
    </row>
    <row r="10784">
      <c r="A10784" t="n">
        <v>569789</v>
      </c>
      <c r="B10784" s="12" t="n">
        <v>40822</v>
      </c>
      <c r="C10784" t="n">
        <v>16924</v>
      </c>
      <c r="D10784" t="n">
        <v>24</v>
      </c>
      <c r="E10784" t="n">
        <v>84</v>
      </c>
      <c r="F10784" s="9" t="n">
        <v>252.54</v>
      </c>
    </row>
    <row r="10785">
      <c r="A10785" t="n">
        <v>569790</v>
      </c>
      <c r="B10785" s="12" t="n">
        <v>40822</v>
      </c>
      <c r="C10785" t="n">
        <v>15910</v>
      </c>
      <c r="D10785" t="n">
        <v>35</v>
      </c>
      <c r="E10785" t="n">
        <v>133</v>
      </c>
      <c r="F10785" s="9" t="n">
        <v>188.41</v>
      </c>
    </row>
    <row r="10786">
      <c r="A10786" t="n">
        <v>569799</v>
      </c>
      <c r="B10786" s="12" t="n">
        <v>40822</v>
      </c>
      <c r="C10786" t="n">
        <v>13602</v>
      </c>
      <c r="D10786" t="n">
        <v>23</v>
      </c>
      <c r="E10786" t="n">
        <v>267</v>
      </c>
      <c r="F10786" s="9" t="n">
        <v>428.89</v>
      </c>
    </row>
    <row r="10787">
      <c r="A10787" t="n">
        <v>569803</v>
      </c>
      <c r="B10787" s="12" t="n">
        <v>40822</v>
      </c>
      <c r="C10787" t="n">
        <v>13090</v>
      </c>
      <c r="D10787" t="n">
        <v>26</v>
      </c>
      <c r="E10787" t="n">
        <v>295</v>
      </c>
      <c r="F10787" s="9" t="n">
        <v>902.0700000000001</v>
      </c>
    </row>
    <row r="10788">
      <c r="A10788" t="n">
        <v>569815</v>
      </c>
      <c r="B10788" s="12" t="n">
        <v>40822</v>
      </c>
      <c r="C10788" t="n">
        <v>15838</v>
      </c>
      <c r="D10788" t="n">
        <v>21</v>
      </c>
      <c r="E10788" t="n">
        <v>6016</v>
      </c>
      <c r="F10788" s="9" t="n">
        <v>10992.96</v>
      </c>
    </row>
    <row r="10789">
      <c r="A10789" t="n">
        <v>569822</v>
      </c>
      <c r="B10789" s="12" t="n">
        <v>40822</v>
      </c>
      <c r="C10789" t="n">
        <v>15706</v>
      </c>
      <c r="D10789" t="n">
        <v>2</v>
      </c>
      <c r="E10789" t="n">
        <v>20</v>
      </c>
      <c r="F10789" s="9" t="n">
        <v>79.8</v>
      </c>
    </row>
    <row r="10790">
      <c r="A10790" t="n">
        <v>569823</v>
      </c>
      <c r="B10790" s="12" t="n">
        <v>40822</v>
      </c>
      <c r="C10790" t="n">
        <v>16895</v>
      </c>
      <c r="D10790" t="n">
        <v>62</v>
      </c>
      <c r="E10790" t="n">
        <v>91</v>
      </c>
      <c r="F10790" s="9" t="n">
        <v>202.27</v>
      </c>
    </row>
    <row r="10791">
      <c r="A10791" t="n">
        <v>569824</v>
      </c>
      <c r="B10791" s="12" t="n">
        <v>40822</v>
      </c>
      <c r="C10791" t="n">
        <v>17295</v>
      </c>
      <c r="D10791" t="n">
        <v>29</v>
      </c>
      <c r="E10791" t="n">
        <v>170</v>
      </c>
      <c r="F10791" s="9" t="n">
        <v>279.36</v>
      </c>
    </row>
    <row r="10792">
      <c r="A10792" t="n">
        <v>569825</v>
      </c>
      <c r="B10792" s="12" t="n">
        <v>40822</v>
      </c>
      <c r="C10792" t="n">
        <v>15805</v>
      </c>
      <c r="D10792" t="n">
        <v>17</v>
      </c>
      <c r="E10792" t="n">
        <v>97</v>
      </c>
      <c r="F10792" s="9" t="n">
        <v>270.25</v>
      </c>
    </row>
    <row r="10793">
      <c r="A10793" t="n">
        <v>569826</v>
      </c>
      <c r="B10793" s="12" t="n">
        <v>40822</v>
      </c>
      <c r="C10793" t="n">
        <v>18161</v>
      </c>
      <c r="D10793" t="n">
        <v>20</v>
      </c>
      <c r="E10793" t="n">
        <v>177</v>
      </c>
      <c r="F10793" s="9" t="n">
        <v>385.43</v>
      </c>
    </row>
    <row r="10794">
      <c r="A10794" t="n">
        <v>569827</v>
      </c>
      <c r="B10794" s="12" t="n">
        <v>40822</v>
      </c>
      <c r="C10794" t="n">
        <v>13591</v>
      </c>
      <c r="D10794" t="n">
        <v>20</v>
      </c>
      <c r="E10794" t="n">
        <v>222</v>
      </c>
      <c r="F10794" s="9" t="n">
        <v>340.9</v>
      </c>
    </row>
    <row r="10795">
      <c r="A10795" t="n">
        <v>569828</v>
      </c>
      <c r="B10795" s="12" t="n">
        <v>40822</v>
      </c>
      <c r="C10795" t="n">
        <v>14527</v>
      </c>
      <c r="D10795" t="n">
        <v>18</v>
      </c>
      <c r="E10795" t="n">
        <v>40</v>
      </c>
      <c r="F10795" s="9" t="n">
        <v>167.46</v>
      </c>
    </row>
    <row r="10796">
      <c r="A10796" t="n">
        <v>569832</v>
      </c>
      <c r="B10796" s="12" t="n">
        <v>40822</v>
      </c>
      <c r="C10796" t="n">
        <v>15315</v>
      </c>
      <c r="D10796" t="n">
        <v>21</v>
      </c>
      <c r="E10796" t="n">
        <v>600</v>
      </c>
      <c r="F10796" s="9" t="n">
        <v>336.96</v>
      </c>
    </row>
    <row r="10797">
      <c r="A10797" t="n">
        <v>569833</v>
      </c>
      <c r="B10797" s="12" t="n">
        <v>40822</v>
      </c>
      <c r="C10797" t="n">
        <v>15306</v>
      </c>
      <c r="D10797" t="n">
        <v>28</v>
      </c>
      <c r="E10797" t="n">
        <v>298</v>
      </c>
      <c r="F10797" s="9" t="n">
        <v>517.28</v>
      </c>
    </row>
    <row r="10798">
      <c r="A10798" t="n">
        <v>569834</v>
      </c>
      <c r="B10798" s="12" t="n">
        <v>40822</v>
      </c>
      <c r="C10798" t="n">
        <v>14383</v>
      </c>
      <c r="D10798" t="n">
        <v>27</v>
      </c>
      <c r="E10798" t="n">
        <v>394</v>
      </c>
      <c r="F10798" s="9" t="n">
        <v>675.72</v>
      </c>
    </row>
    <row r="10799">
      <c r="A10799" t="n">
        <v>569835</v>
      </c>
      <c r="B10799" s="12" t="n">
        <v>40822</v>
      </c>
      <c r="C10799" t="n">
        <v>15518</v>
      </c>
      <c r="D10799" t="n">
        <v>24</v>
      </c>
      <c r="E10799" t="n">
        <v>146</v>
      </c>
      <c r="F10799" s="9" t="n">
        <v>317.69</v>
      </c>
    </row>
    <row r="10800">
      <c r="A10800" t="n">
        <v>569836</v>
      </c>
      <c r="B10800" s="12" t="n">
        <v>40822</v>
      </c>
      <c r="C10800" t="n">
        <v>12910</v>
      </c>
      <c r="D10800" t="n">
        <v>10</v>
      </c>
      <c r="E10800" t="n">
        <v>220</v>
      </c>
      <c r="F10800" s="9" t="n">
        <v>566.4</v>
      </c>
    </row>
    <row r="10801">
      <c r="A10801" t="n">
        <v>569837</v>
      </c>
      <c r="B10801" s="12" t="n">
        <v>40822</v>
      </c>
      <c r="C10801" t="n">
        <v>12748</v>
      </c>
      <c r="D10801" t="n">
        <v>5</v>
      </c>
      <c r="E10801" t="n">
        <v>13</v>
      </c>
      <c r="F10801" s="9" t="n">
        <v>15.03</v>
      </c>
    </row>
    <row r="10802">
      <c r="A10802" t="n">
        <v>569838</v>
      </c>
      <c r="B10802" s="12" t="n">
        <v>40822</v>
      </c>
      <c r="C10802" t="n">
        <v>13504</v>
      </c>
      <c r="D10802" t="n">
        <v>22</v>
      </c>
      <c r="E10802" t="n">
        <v>178</v>
      </c>
      <c r="F10802" s="9" t="n">
        <v>295.93</v>
      </c>
    </row>
    <row r="10803">
      <c r="A10803" t="n">
        <v>569839</v>
      </c>
      <c r="B10803" s="12" t="n">
        <v>40822</v>
      </c>
      <c r="C10803" t="n">
        <v>15769</v>
      </c>
      <c r="D10803" t="n">
        <v>6</v>
      </c>
      <c r="E10803" t="n">
        <v>1300</v>
      </c>
      <c r="F10803" s="9" t="n">
        <v>2327</v>
      </c>
    </row>
    <row r="10804">
      <c r="A10804" t="n">
        <v>569840</v>
      </c>
      <c r="B10804" s="12" t="n">
        <v>40822</v>
      </c>
      <c r="C10804" t="n">
        <v>17428</v>
      </c>
      <c r="D10804" t="n">
        <v>6</v>
      </c>
      <c r="E10804" t="n">
        <v>88</v>
      </c>
      <c r="F10804" s="9" t="n">
        <v>433.2</v>
      </c>
    </row>
    <row r="10805">
      <c r="A10805" t="n">
        <v>569841</v>
      </c>
      <c r="B10805" s="12" t="n">
        <v>40822</v>
      </c>
      <c r="C10805" t="n">
        <v>17428</v>
      </c>
      <c r="D10805" t="n">
        <v>6</v>
      </c>
      <c r="E10805" t="n">
        <v>34</v>
      </c>
      <c r="F10805" s="9" t="n">
        <v>124.3</v>
      </c>
    </row>
    <row r="10806">
      <c r="A10806" t="n">
        <v>569842</v>
      </c>
      <c r="B10806" s="12" t="n">
        <v>40822</v>
      </c>
      <c r="C10806" t="n">
        <v>13426</v>
      </c>
      <c r="D10806" t="n">
        <v>18</v>
      </c>
      <c r="E10806" t="n">
        <v>259</v>
      </c>
      <c r="F10806" s="9" t="n">
        <v>697.46</v>
      </c>
    </row>
    <row r="10807">
      <c r="A10807" t="n">
        <v>569843</v>
      </c>
      <c r="B10807" s="12" t="n">
        <v>40822</v>
      </c>
      <c r="C10807" t="n">
        <v>14449</v>
      </c>
      <c r="D10807" t="n">
        <v>99</v>
      </c>
      <c r="E10807" t="n">
        <v>301</v>
      </c>
      <c r="F10807" s="9" t="n">
        <v>298.56</v>
      </c>
    </row>
    <row r="10808">
      <c r="A10808" t="n">
        <v>569845</v>
      </c>
      <c r="B10808" s="12" t="n">
        <v>40822</v>
      </c>
      <c r="C10808" t="n">
        <v>14819</v>
      </c>
      <c r="D10808" t="n">
        <v>10</v>
      </c>
      <c r="E10808" t="n">
        <v>61</v>
      </c>
      <c r="F10808" s="9" t="n">
        <v>187.35</v>
      </c>
    </row>
    <row r="10809">
      <c r="A10809" t="n">
        <v>569846</v>
      </c>
      <c r="B10809" s="12" t="n">
        <v>40822</v>
      </c>
      <c r="C10809" t="n">
        <v>13422</v>
      </c>
      <c r="D10809" t="n">
        <v>127</v>
      </c>
      <c r="E10809" t="n">
        <v>1326</v>
      </c>
      <c r="F10809" s="9" t="n">
        <v>2626.3</v>
      </c>
    </row>
    <row r="10810">
      <c r="A10810" t="n">
        <v>569847</v>
      </c>
      <c r="B10810" s="12" t="n">
        <v>40822</v>
      </c>
      <c r="C10810" t="n">
        <v>14116</v>
      </c>
      <c r="D10810" t="n">
        <v>19</v>
      </c>
      <c r="E10810" t="n">
        <v>151</v>
      </c>
      <c r="F10810" s="9" t="n">
        <v>327.45</v>
      </c>
    </row>
    <row r="10811">
      <c r="A10811" t="n">
        <v>569848</v>
      </c>
      <c r="B10811" s="12" t="n">
        <v>40822</v>
      </c>
      <c r="C10811" t="n">
        <v>16316</v>
      </c>
      <c r="D10811" t="n">
        <v>36</v>
      </c>
      <c r="E10811" t="n">
        <v>299</v>
      </c>
      <c r="F10811" s="9" t="n">
        <v>726.1</v>
      </c>
    </row>
    <row r="10812">
      <c r="A10812" t="n">
        <v>569849</v>
      </c>
      <c r="B10812" s="12" t="n">
        <v>40822</v>
      </c>
      <c r="C10812" t="n">
        <v>15264</v>
      </c>
      <c r="D10812" t="n">
        <v>23</v>
      </c>
      <c r="E10812" t="n">
        <v>265</v>
      </c>
      <c r="F10812" s="9" t="n">
        <v>393.74</v>
      </c>
    </row>
    <row r="10813">
      <c r="A10813" t="n">
        <v>569850</v>
      </c>
      <c r="B10813" s="12" t="n">
        <v>40822</v>
      </c>
      <c r="C10813" t="n">
        <v>16432</v>
      </c>
      <c r="D10813" t="n">
        <v>8</v>
      </c>
      <c r="E10813" t="n">
        <v>276</v>
      </c>
      <c r="F10813" s="9" t="n">
        <v>287.4</v>
      </c>
    </row>
    <row r="10814">
      <c r="A10814" t="n">
        <v>569852</v>
      </c>
      <c r="B10814" s="12" t="n">
        <v>40822</v>
      </c>
      <c r="C10814" t="n">
        <v>13771</v>
      </c>
      <c r="D10814" t="n">
        <v>32</v>
      </c>
      <c r="E10814" t="n">
        <v>476</v>
      </c>
      <c r="F10814" s="9" t="n">
        <v>850.4</v>
      </c>
    </row>
    <row r="10815">
      <c r="A10815" t="n">
        <v>569853</v>
      </c>
      <c r="B10815" s="12" t="n">
        <v>40822</v>
      </c>
      <c r="C10815" t="n">
        <v>13771</v>
      </c>
      <c r="D10815" t="n">
        <v>17</v>
      </c>
      <c r="E10815" t="n">
        <v>176</v>
      </c>
      <c r="F10815" s="9" t="n">
        <v>319.2</v>
      </c>
    </row>
    <row r="10816">
      <c r="A10816" t="n">
        <v>569856</v>
      </c>
      <c r="B10816" s="12" t="n">
        <v>40822</v>
      </c>
      <c r="C10816" t="n">
        <v>17068</v>
      </c>
      <c r="D10816" t="n">
        <v>5</v>
      </c>
      <c r="E10816" t="n">
        <v>45</v>
      </c>
      <c r="F10816" s="9" t="n">
        <v>108.35</v>
      </c>
    </row>
    <row r="10817">
      <c r="A10817" t="n">
        <v>569857</v>
      </c>
      <c r="B10817" s="12" t="n">
        <v>40822</v>
      </c>
      <c r="C10817" t="n">
        <v>12939</v>
      </c>
      <c r="D10817" t="n">
        <v>5</v>
      </c>
      <c r="E10817" t="n">
        <v>744</v>
      </c>
      <c r="F10817" s="9" t="n">
        <v>1658.16</v>
      </c>
    </row>
    <row r="10818">
      <c r="A10818" t="n">
        <v>569858</v>
      </c>
      <c r="B10818" s="12" t="n">
        <v>40822</v>
      </c>
      <c r="C10818" t="n">
        <v>12939</v>
      </c>
      <c r="D10818" t="n">
        <v>5</v>
      </c>
      <c r="E10818" t="n">
        <v>432</v>
      </c>
      <c r="F10818" s="9" t="n">
        <v>887.52</v>
      </c>
    </row>
    <row r="10819">
      <c r="A10819" t="n">
        <v>569859</v>
      </c>
      <c r="B10819" s="12" t="n">
        <v>40822</v>
      </c>
      <c r="C10819" t="n">
        <v>16814</v>
      </c>
      <c r="D10819" t="n">
        <v>11</v>
      </c>
      <c r="E10819" t="n">
        <v>72</v>
      </c>
      <c r="F10819" s="9" t="n">
        <v>116.32</v>
      </c>
    </row>
    <row r="10820">
      <c r="A10820" t="n">
        <v>569862</v>
      </c>
      <c r="B10820" s="12" t="n">
        <v>40822</v>
      </c>
      <c r="C10820" t="n">
        <v>14518</v>
      </c>
      <c r="D10820" t="n">
        <v>16</v>
      </c>
      <c r="E10820" t="n">
        <v>278</v>
      </c>
      <c r="F10820" s="9" t="n">
        <v>174.37</v>
      </c>
    </row>
    <row r="10821">
      <c r="A10821" t="n">
        <v>569864</v>
      </c>
      <c r="B10821" s="12" t="n">
        <v>40822</v>
      </c>
      <c r="C10821" t="n">
        <v>14533</v>
      </c>
      <c r="D10821" t="n">
        <v>7</v>
      </c>
      <c r="E10821" t="n">
        <v>454</v>
      </c>
      <c r="F10821" s="9" t="n">
        <v>303.5</v>
      </c>
    </row>
    <row r="10822">
      <c r="A10822" t="n">
        <v>569865</v>
      </c>
      <c r="B10822" s="12" t="n">
        <v>40822</v>
      </c>
      <c r="C10822" t="n">
        <v>12748</v>
      </c>
      <c r="D10822" t="n">
        <v>7</v>
      </c>
      <c r="E10822" t="n">
        <v>26</v>
      </c>
      <c r="F10822" s="9" t="n">
        <v>54.6</v>
      </c>
    </row>
    <row r="10823">
      <c r="A10823" t="n">
        <v>569868</v>
      </c>
      <c r="B10823" s="12" t="n">
        <v>40822</v>
      </c>
      <c r="C10823" t="n">
        <v>13018</v>
      </c>
      <c r="D10823" t="n">
        <v>30</v>
      </c>
      <c r="E10823" t="n">
        <v>525</v>
      </c>
      <c r="F10823" s="9" t="n">
        <v>412.17</v>
      </c>
    </row>
    <row r="10824">
      <c r="A10824" t="n">
        <v>569871</v>
      </c>
      <c r="B10824" s="12" t="n">
        <v>40822</v>
      </c>
      <c r="C10824" t="n">
        <v>13089</v>
      </c>
      <c r="D10824" t="n">
        <v>11</v>
      </c>
      <c r="E10824" t="n">
        <v>57</v>
      </c>
      <c r="F10824" s="9" t="n">
        <v>330.15</v>
      </c>
    </row>
    <row r="10825">
      <c r="A10825" t="n">
        <v>569872</v>
      </c>
      <c r="B10825" s="12" t="n">
        <v>40822</v>
      </c>
      <c r="C10825" t="n">
        <v>13089</v>
      </c>
      <c r="D10825" t="n">
        <v>1</v>
      </c>
      <c r="E10825" t="n">
        <v>4</v>
      </c>
      <c r="F10825" s="9" t="n">
        <v>33</v>
      </c>
    </row>
    <row r="10826">
      <c r="A10826" t="n">
        <v>569873</v>
      </c>
      <c r="B10826" s="12" t="n">
        <v>40822</v>
      </c>
      <c r="C10826" t="n">
        <v>13089</v>
      </c>
      <c r="D10826" t="n">
        <v>1</v>
      </c>
      <c r="E10826" t="n">
        <v>4</v>
      </c>
      <c r="F10826" s="9" t="n">
        <v>33</v>
      </c>
    </row>
    <row r="10827">
      <c r="A10827" t="n">
        <v>569887</v>
      </c>
      <c r="B10827" s="12" t="n">
        <v>40822</v>
      </c>
      <c r="C10827" t="n">
        <v>13882</v>
      </c>
      <c r="D10827" t="n">
        <v>12</v>
      </c>
      <c r="E10827" t="n">
        <v>84</v>
      </c>
      <c r="F10827" s="9" t="n">
        <v>192.76</v>
      </c>
    </row>
    <row r="10828">
      <c r="A10828" t="n">
        <v>569888</v>
      </c>
      <c r="B10828" s="12" t="n">
        <v>40822</v>
      </c>
      <c r="C10828" t="n">
        <v>13049</v>
      </c>
      <c r="D10828" t="n">
        <v>7</v>
      </c>
      <c r="E10828" t="n">
        <v>190</v>
      </c>
      <c r="F10828" s="9" t="n">
        <v>502.9</v>
      </c>
    </row>
    <row r="10829">
      <c r="A10829" t="n">
        <v>569889</v>
      </c>
      <c r="B10829" s="12" t="n">
        <v>40822</v>
      </c>
      <c r="C10829" t="n">
        <v>17930</v>
      </c>
      <c r="D10829" t="n">
        <v>4</v>
      </c>
      <c r="E10829" t="n">
        <v>536</v>
      </c>
      <c r="F10829" s="9" t="n">
        <v>323.04</v>
      </c>
    </row>
    <row r="10830">
      <c r="A10830" t="n">
        <v>569890</v>
      </c>
      <c r="B10830" s="12" t="n">
        <v>40822</v>
      </c>
      <c r="C10830" t="n">
        <v>14738</v>
      </c>
      <c r="D10830" t="n">
        <v>11</v>
      </c>
      <c r="E10830" t="n">
        <v>187</v>
      </c>
      <c r="F10830" s="9" t="n">
        <v>326.81</v>
      </c>
    </row>
    <row r="10831">
      <c r="A10831" t="n">
        <v>569892</v>
      </c>
      <c r="B10831" s="12" t="n">
        <v>40822</v>
      </c>
      <c r="C10831" t="n">
        <v>15937</v>
      </c>
      <c r="D10831" t="n">
        <v>7</v>
      </c>
      <c r="E10831" t="n">
        <v>73</v>
      </c>
      <c r="F10831" s="9" t="n">
        <v>145.35</v>
      </c>
    </row>
    <row r="10832">
      <c r="A10832" t="n">
        <v>569894</v>
      </c>
      <c r="B10832" s="12" t="n">
        <v>40822</v>
      </c>
      <c r="C10832" t="n">
        <v>15707</v>
      </c>
      <c r="D10832" t="n">
        <v>45</v>
      </c>
      <c r="E10832" t="n">
        <v>156</v>
      </c>
      <c r="F10832" s="9" t="n">
        <v>188.22</v>
      </c>
    </row>
    <row r="10833">
      <c r="A10833" t="n">
        <v>569897</v>
      </c>
      <c r="B10833" s="12" t="n">
        <v>40822</v>
      </c>
      <c r="C10833" t="n">
        <v>17813</v>
      </c>
      <c r="D10833" t="n">
        <v>218</v>
      </c>
      <c r="E10833" t="n">
        <v>559</v>
      </c>
      <c r="F10833" s="9" t="n">
        <v>974.38</v>
      </c>
    </row>
    <row r="10834">
      <c r="A10834" t="n">
        <v>569899</v>
      </c>
      <c r="B10834" s="12" t="n">
        <v>40822</v>
      </c>
      <c r="C10834" t="n">
        <v>13940</v>
      </c>
      <c r="D10834" t="n">
        <v>14</v>
      </c>
      <c r="E10834" t="n">
        <v>136</v>
      </c>
      <c r="F10834" s="9" t="n">
        <v>225.24</v>
      </c>
    </row>
    <row r="10835">
      <c r="A10835" t="n">
        <v>569900</v>
      </c>
      <c r="B10835" s="12" t="n">
        <v>40822</v>
      </c>
      <c r="C10835" t="n">
        <v>17651</v>
      </c>
      <c r="D10835" t="n">
        <v>58</v>
      </c>
      <c r="E10835" t="n">
        <v>1261</v>
      </c>
      <c r="F10835" s="9" t="n">
        <v>915.49</v>
      </c>
    </row>
    <row r="10836">
      <c r="A10836" t="n">
        <v>569901</v>
      </c>
      <c r="B10836" s="12" t="n">
        <v>40822</v>
      </c>
      <c r="C10836" t="n">
        <v>12923</v>
      </c>
      <c r="D10836" t="n">
        <v>27</v>
      </c>
      <c r="E10836" t="n">
        <v>67</v>
      </c>
      <c r="F10836" s="9" t="n">
        <v>171.57</v>
      </c>
    </row>
    <row r="10837">
      <c r="A10837" t="n">
        <v>569903</v>
      </c>
      <c r="B10837" s="12" t="n">
        <v>40822</v>
      </c>
      <c r="C10837" t="n">
        <v>13892</v>
      </c>
      <c r="D10837" t="n">
        <v>21</v>
      </c>
      <c r="E10837" t="n">
        <v>399</v>
      </c>
      <c r="F10837" s="9" t="n">
        <v>341.21</v>
      </c>
    </row>
    <row r="10838">
      <c r="A10838" t="n">
        <v>569904</v>
      </c>
      <c r="B10838" s="12" t="n">
        <v>40822</v>
      </c>
      <c r="C10838" t="n">
        <v>13023</v>
      </c>
      <c r="D10838" t="n">
        <v>19</v>
      </c>
      <c r="E10838" t="n">
        <v>124</v>
      </c>
      <c r="F10838" s="9" t="n">
        <v>308.5</v>
      </c>
    </row>
    <row r="10839">
      <c r="A10839" t="n">
        <v>569905</v>
      </c>
      <c r="B10839" s="12" t="n">
        <v>40822</v>
      </c>
      <c r="C10839" t="n">
        <v>13549</v>
      </c>
      <c r="D10839" t="n">
        <v>4</v>
      </c>
      <c r="E10839" t="n">
        <v>21</v>
      </c>
      <c r="F10839" s="9" t="n">
        <v>70.15000000000001</v>
      </c>
    </row>
    <row r="10840">
      <c r="A10840" t="n">
        <v>569906</v>
      </c>
      <c r="B10840" s="12" t="n">
        <v>40822</v>
      </c>
      <c r="C10840" t="n">
        <v>12748</v>
      </c>
      <c r="D10840" t="n">
        <v>1</v>
      </c>
      <c r="E10840" t="n">
        <v>2</v>
      </c>
      <c r="F10840" s="9" t="n">
        <v>1.9</v>
      </c>
    </row>
    <row r="10841">
      <c r="A10841" t="n">
        <v>569910</v>
      </c>
      <c r="B10841" s="12" t="n">
        <v>40822</v>
      </c>
      <c r="C10841" t="n">
        <v>17139</v>
      </c>
      <c r="D10841" t="n">
        <v>44</v>
      </c>
      <c r="E10841" t="n">
        <v>570</v>
      </c>
      <c r="F10841" s="9" t="n">
        <v>1077.75</v>
      </c>
    </row>
    <row r="10842">
      <c r="A10842" t="n">
        <v>569912</v>
      </c>
      <c r="B10842" s="12" t="n">
        <v>40822</v>
      </c>
      <c r="C10842" t="n">
        <v>17139</v>
      </c>
      <c r="D10842" t="n">
        <v>6</v>
      </c>
      <c r="E10842" t="n">
        <v>38</v>
      </c>
      <c r="F10842" s="9" t="n">
        <v>95.54000000000001</v>
      </c>
    </row>
    <row r="10843">
      <c r="A10843" t="n">
        <v>569914</v>
      </c>
      <c r="B10843" s="12" t="n">
        <v>40822</v>
      </c>
      <c r="C10843" t="n">
        <v>14257</v>
      </c>
      <c r="D10843" t="n">
        <v>6</v>
      </c>
      <c r="E10843" t="n">
        <v>344</v>
      </c>
      <c r="F10843" s="9" t="n">
        <v>373.88</v>
      </c>
    </row>
    <row r="10844">
      <c r="A10844" t="n">
        <v>569915</v>
      </c>
      <c r="B10844" s="12" t="n">
        <v>40822</v>
      </c>
      <c r="C10844" t="n">
        <v>16454</v>
      </c>
      <c r="D10844" t="n">
        <v>1</v>
      </c>
      <c r="E10844" t="n">
        <v>2</v>
      </c>
      <c r="F10844" s="9" t="n">
        <v>5.9</v>
      </c>
    </row>
    <row r="10845">
      <c r="A10845" t="n">
        <v>569917</v>
      </c>
      <c r="B10845" s="12" t="n">
        <v>40822</v>
      </c>
      <c r="C10845" t="n">
        <v>17453</v>
      </c>
      <c r="D10845" t="n">
        <v>9</v>
      </c>
      <c r="E10845" t="n">
        <v>160</v>
      </c>
      <c r="F10845" s="9" t="n">
        <v>342</v>
      </c>
    </row>
    <row r="10846">
      <c r="A10846" t="n">
        <v>569918</v>
      </c>
      <c r="B10846" s="12" t="n">
        <v>40822</v>
      </c>
      <c r="C10846" t="n">
        <v>15766</v>
      </c>
      <c r="D10846" t="n">
        <v>11</v>
      </c>
      <c r="E10846" t="n">
        <v>170</v>
      </c>
      <c r="F10846" s="9" t="n">
        <v>315.06</v>
      </c>
    </row>
    <row r="10847">
      <c r="A10847" t="n">
        <v>569919</v>
      </c>
      <c r="B10847" s="12" t="n">
        <v>40822</v>
      </c>
      <c r="C10847" t="n">
        <v>15300</v>
      </c>
      <c r="D10847" t="n">
        <v>28</v>
      </c>
      <c r="E10847" t="n">
        <v>292</v>
      </c>
      <c r="F10847" s="9" t="n">
        <v>496.44</v>
      </c>
    </row>
    <row r="10848">
      <c r="A10848" t="n">
        <v>569920</v>
      </c>
      <c r="B10848" s="12" t="n">
        <v>40822</v>
      </c>
      <c r="C10848" t="n">
        <v>13348</v>
      </c>
      <c r="D10848" t="n">
        <v>14</v>
      </c>
      <c r="E10848" t="n">
        <v>136</v>
      </c>
      <c r="F10848" s="9" t="n">
        <v>233.76</v>
      </c>
    </row>
    <row r="10849">
      <c r="A10849" t="n">
        <v>569923</v>
      </c>
      <c r="B10849" s="12" t="n">
        <v>40822</v>
      </c>
      <c r="C10849" t="n">
        <v>16184</v>
      </c>
      <c r="D10849" t="n">
        <v>8</v>
      </c>
      <c r="E10849" t="n">
        <v>91</v>
      </c>
      <c r="F10849" s="9" t="n">
        <v>172.99</v>
      </c>
    </row>
    <row r="10850">
      <c r="A10850" t="n">
        <v>569932</v>
      </c>
      <c r="B10850" s="12" t="n">
        <v>40822</v>
      </c>
      <c r="C10850" t="n">
        <v>18221</v>
      </c>
      <c r="D10850" t="n">
        <v>11</v>
      </c>
      <c r="E10850" t="n">
        <v>148</v>
      </c>
      <c r="F10850" s="9" t="n">
        <v>171.8</v>
      </c>
    </row>
    <row r="10851">
      <c r="A10851" t="n">
        <v>569936</v>
      </c>
      <c r="B10851" s="12" t="n">
        <v>40822</v>
      </c>
      <c r="C10851" t="n">
        <v>17490</v>
      </c>
      <c r="D10851" t="n">
        <v>8</v>
      </c>
      <c r="E10851" t="n">
        <v>204</v>
      </c>
      <c r="F10851" s="9" t="n">
        <v>306.72</v>
      </c>
    </row>
    <row r="10852">
      <c r="A10852" t="n">
        <v>569943</v>
      </c>
      <c r="B10852" s="12" t="n">
        <v>40822</v>
      </c>
      <c r="C10852" t="n">
        <v>14592</v>
      </c>
      <c r="D10852" t="n">
        <v>74</v>
      </c>
      <c r="E10852" t="n">
        <v>233</v>
      </c>
      <c r="F10852" s="9" t="n">
        <v>262.71</v>
      </c>
    </row>
    <row r="10853">
      <c r="A10853" t="n">
        <v>569948</v>
      </c>
      <c r="B10853" s="12" t="n">
        <v>40822</v>
      </c>
      <c r="C10853" t="n">
        <v>14959</v>
      </c>
      <c r="D10853" t="n">
        <v>8</v>
      </c>
      <c r="E10853" t="n">
        <v>94</v>
      </c>
      <c r="F10853" s="9" t="n">
        <v>158.1</v>
      </c>
    </row>
    <row r="10854">
      <c r="A10854" t="n">
        <v>569962</v>
      </c>
      <c r="B10854" s="12" t="n">
        <v>40822</v>
      </c>
      <c r="C10854" t="n">
        <v>13993</v>
      </c>
      <c r="D10854" t="n">
        <v>11</v>
      </c>
      <c r="E10854" t="n">
        <v>112</v>
      </c>
      <c r="F10854" s="9" t="n">
        <v>460.4</v>
      </c>
    </row>
    <row r="10855">
      <c r="A10855" t="n">
        <v>569965</v>
      </c>
      <c r="B10855" s="12" t="n">
        <v>40822</v>
      </c>
      <c r="C10855" t="n">
        <v>18109</v>
      </c>
      <c r="D10855" t="n">
        <v>18</v>
      </c>
      <c r="E10855" t="n">
        <v>98</v>
      </c>
      <c r="F10855" s="9" t="n">
        <v>397.63</v>
      </c>
    </row>
    <row r="10856">
      <c r="A10856" t="n">
        <v>569968</v>
      </c>
      <c r="B10856" s="12" t="n">
        <v>40822</v>
      </c>
      <c r="C10856" t="n">
        <v>17921</v>
      </c>
      <c r="D10856" t="n">
        <v>41</v>
      </c>
      <c r="E10856" t="n">
        <v>137</v>
      </c>
      <c r="F10856" s="9" t="n">
        <v>224.76</v>
      </c>
    </row>
    <row r="10857">
      <c r="A10857" t="n">
        <v>569977</v>
      </c>
      <c r="B10857" s="12" t="n">
        <v>40822</v>
      </c>
      <c r="C10857" t="n">
        <v>14702</v>
      </c>
      <c r="D10857" t="n">
        <v>8</v>
      </c>
      <c r="E10857" t="n">
        <v>24</v>
      </c>
      <c r="F10857" s="9" t="n">
        <v>130.22</v>
      </c>
    </row>
    <row r="10858">
      <c r="A10858" t="n">
        <v>569983</v>
      </c>
      <c r="B10858" s="12" t="n">
        <v>40822</v>
      </c>
      <c r="C10858" t="n">
        <v>17231</v>
      </c>
      <c r="D10858" t="n">
        <v>58</v>
      </c>
      <c r="E10858" t="n">
        <v>190</v>
      </c>
      <c r="F10858" s="9" t="n">
        <v>381.07</v>
      </c>
    </row>
    <row r="10859">
      <c r="A10859" t="n">
        <v>569999</v>
      </c>
      <c r="B10859" s="12" t="n">
        <v>40823</v>
      </c>
      <c r="C10859" t="n">
        <v>17030</v>
      </c>
      <c r="D10859" t="n">
        <v>11</v>
      </c>
      <c r="E10859" t="n">
        <v>146</v>
      </c>
      <c r="F10859" s="9" t="n">
        <v>146.87</v>
      </c>
    </row>
    <row r="10860">
      <c r="A10860" t="n">
        <v>570001</v>
      </c>
      <c r="B10860" s="12" t="n">
        <v>40823</v>
      </c>
      <c r="C10860" t="n">
        <v>14427</v>
      </c>
      <c r="D10860" t="n">
        <v>16</v>
      </c>
      <c r="E10860" t="n">
        <v>208</v>
      </c>
      <c r="F10860" s="9" t="n">
        <v>321.74</v>
      </c>
    </row>
    <row r="10861">
      <c r="A10861" t="n">
        <v>570003</v>
      </c>
      <c r="B10861" s="12" t="n">
        <v>40823</v>
      </c>
      <c r="C10861" t="n">
        <v>14792</v>
      </c>
      <c r="D10861" t="n">
        <v>2</v>
      </c>
      <c r="E10861" t="n">
        <v>2</v>
      </c>
      <c r="F10861" s="9" t="n">
        <v>6.2</v>
      </c>
    </row>
    <row r="10862">
      <c r="A10862" t="n">
        <v>570008</v>
      </c>
      <c r="B10862" s="12" t="n">
        <v>40823</v>
      </c>
      <c r="C10862" t="n">
        <v>13359</v>
      </c>
      <c r="D10862" t="n">
        <v>22</v>
      </c>
      <c r="E10862" t="n">
        <v>160</v>
      </c>
      <c r="F10862" s="9" t="n">
        <v>389.56</v>
      </c>
    </row>
    <row r="10863">
      <c r="A10863" t="n">
        <v>570009</v>
      </c>
      <c r="B10863" s="12" t="n">
        <v>40823</v>
      </c>
      <c r="C10863" t="n">
        <v>14138</v>
      </c>
      <c r="D10863" t="n">
        <v>32</v>
      </c>
      <c r="E10863" t="n">
        <v>449</v>
      </c>
      <c r="F10863" s="9" t="n">
        <v>621.71</v>
      </c>
    </row>
    <row r="10864">
      <c r="A10864" t="n">
        <v>570010</v>
      </c>
      <c r="B10864" s="12" t="n">
        <v>40823</v>
      </c>
      <c r="C10864" t="n">
        <v>15297</v>
      </c>
      <c r="D10864" t="n">
        <v>14</v>
      </c>
      <c r="E10864" t="n">
        <v>96</v>
      </c>
      <c r="F10864" s="9" t="n">
        <v>230.46</v>
      </c>
    </row>
    <row r="10865">
      <c r="A10865" t="n">
        <v>570011</v>
      </c>
      <c r="B10865" s="12" t="n">
        <v>40823</v>
      </c>
      <c r="C10865" t="n">
        <v>16477</v>
      </c>
      <c r="D10865" t="n">
        <v>25</v>
      </c>
      <c r="E10865" t="n">
        <v>316</v>
      </c>
      <c r="F10865" s="9" t="n">
        <v>495.2</v>
      </c>
    </row>
    <row r="10866">
      <c r="A10866" t="n">
        <v>570014</v>
      </c>
      <c r="B10866" s="12" t="n">
        <v>40823</v>
      </c>
      <c r="C10866" t="n">
        <v>15214</v>
      </c>
      <c r="D10866" t="n">
        <v>6</v>
      </c>
      <c r="E10866" t="n">
        <v>59</v>
      </c>
      <c r="F10866" s="9" t="n">
        <v>104.6</v>
      </c>
    </row>
    <row r="10867">
      <c r="A10867" t="n">
        <v>570017</v>
      </c>
      <c r="B10867" s="12" t="n">
        <v>40823</v>
      </c>
      <c r="C10867" t="n">
        <v>15706</v>
      </c>
      <c r="D10867" t="n">
        <v>1</v>
      </c>
      <c r="E10867" t="n">
        <v>12</v>
      </c>
      <c r="F10867" s="9" t="n">
        <v>102</v>
      </c>
    </row>
    <row r="10868">
      <c r="A10868" t="n">
        <v>570018</v>
      </c>
      <c r="B10868" s="12" t="n">
        <v>40823</v>
      </c>
      <c r="C10868" t="n">
        <v>13629</v>
      </c>
      <c r="D10868" t="n">
        <v>3</v>
      </c>
      <c r="E10868" t="n">
        <v>300</v>
      </c>
      <c r="F10868" s="9" t="n">
        <v>537</v>
      </c>
    </row>
    <row r="10869">
      <c r="A10869" t="n">
        <v>570019</v>
      </c>
      <c r="B10869" s="12" t="n">
        <v>40823</v>
      </c>
      <c r="C10869" t="n">
        <v>17841</v>
      </c>
      <c r="D10869" t="n">
        <v>42</v>
      </c>
      <c r="E10869" t="n">
        <v>96</v>
      </c>
      <c r="F10869" s="9" t="n">
        <v>239.57</v>
      </c>
    </row>
    <row r="10870">
      <c r="A10870" t="n">
        <v>570021</v>
      </c>
      <c r="B10870" s="12" t="n">
        <v>40823</v>
      </c>
      <c r="C10870" t="n">
        <v>17841</v>
      </c>
      <c r="D10870" t="n">
        <v>3</v>
      </c>
      <c r="E10870" t="n">
        <v>6</v>
      </c>
      <c r="F10870" s="9" t="n">
        <v>8.1</v>
      </c>
    </row>
    <row r="10871">
      <c r="A10871" t="n">
        <v>570022</v>
      </c>
      <c r="B10871" s="12" t="n">
        <v>40823</v>
      </c>
      <c r="C10871" t="n">
        <v>14067</v>
      </c>
      <c r="D10871" t="n">
        <v>27</v>
      </c>
      <c r="E10871" t="n">
        <v>145</v>
      </c>
      <c r="F10871" s="9" t="n">
        <v>150.03</v>
      </c>
    </row>
    <row r="10872">
      <c r="A10872" t="n">
        <v>570023</v>
      </c>
      <c r="B10872" s="12" t="n">
        <v>40823</v>
      </c>
      <c r="C10872" t="n">
        <v>13876</v>
      </c>
      <c r="D10872" t="n">
        <v>7</v>
      </c>
      <c r="E10872" t="n">
        <v>36</v>
      </c>
      <c r="F10872" s="9" t="n">
        <v>122.7</v>
      </c>
    </row>
    <row r="10873">
      <c r="A10873" t="n">
        <v>570024</v>
      </c>
      <c r="B10873" s="12" t="n">
        <v>40823</v>
      </c>
      <c r="C10873" t="n">
        <v>17975</v>
      </c>
      <c r="D10873" t="n">
        <v>16</v>
      </c>
      <c r="E10873" t="n">
        <v>97</v>
      </c>
      <c r="F10873" s="9" t="n">
        <v>285.19</v>
      </c>
    </row>
    <row r="10874">
      <c r="A10874" t="n">
        <v>570027</v>
      </c>
      <c r="B10874" s="12" t="n">
        <v>40823</v>
      </c>
      <c r="C10874" t="n">
        <v>14844</v>
      </c>
      <c r="D10874" t="n">
        <v>43</v>
      </c>
      <c r="E10874" t="n">
        <v>532</v>
      </c>
      <c r="F10874" s="9" t="n">
        <v>932.13</v>
      </c>
    </row>
    <row r="10875">
      <c r="A10875" t="n">
        <v>570028</v>
      </c>
      <c r="B10875" s="12" t="n">
        <v>40823</v>
      </c>
      <c r="C10875" t="n">
        <v>16210</v>
      </c>
      <c r="D10875" t="n">
        <v>3</v>
      </c>
      <c r="E10875" t="n">
        <v>148</v>
      </c>
      <c r="F10875" s="9" t="n">
        <v>528.6</v>
      </c>
    </row>
    <row r="10876">
      <c r="A10876" t="n">
        <v>570036</v>
      </c>
      <c r="B10876" s="12" t="n">
        <v>40823</v>
      </c>
      <c r="C10876" t="n">
        <v>16358</v>
      </c>
      <c r="D10876" t="n">
        <v>30</v>
      </c>
      <c r="E10876" t="n">
        <v>351</v>
      </c>
      <c r="F10876" s="9" t="n">
        <v>459.79</v>
      </c>
    </row>
    <row r="10877">
      <c r="A10877" t="n">
        <v>570049</v>
      </c>
      <c r="B10877" s="12" t="n">
        <v>40823</v>
      </c>
      <c r="C10877" t="n">
        <v>17228</v>
      </c>
      <c r="D10877" t="n">
        <v>41</v>
      </c>
      <c r="E10877" t="n">
        <v>250</v>
      </c>
      <c r="F10877" s="9" t="n">
        <v>432.26</v>
      </c>
    </row>
    <row r="10878">
      <c r="A10878" t="n">
        <v>570076</v>
      </c>
      <c r="B10878" s="12" t="n">
        <v>40823</v>
      </c>
      <c r="C10878" t="n">
        <v>15738</v>
      </c>
      <c r="D10878" t="n">
        <v>12</v>
      </c>
      <c r="E10878" t="n">
        <v>204</v>
      </c>
      <c r="F10878" s="9" t="n">
        <v>306.52</v>
      </c>
    </row>
    <row r="10879">
      <c r="A10879" t="n">
        <v>570086</v>
      </c>
      <c r="B10879" s="12" t="n">
        <v>40823</v>
      </c>
      <c r="C10879" t="n">
        <v>17086</v>
      </c>
      <c r="D10879" t="n">
        <v>21</v>
      </c>
      <c r="E10879" t="n">
        <v>343</v>
      </c>
      <c r="F10879" s="9" t="n">
        <v>412.47</v>
      </c>
    </row>
    <row r="10880">
      <c r="A10880" t="n">
        <v>570088</v>
      </c>
      <c r="B10880" s="12" t="n">
        <v>40823</v>
      </c>
      <c r="C10880" t="n">
        <v>16764</v>
      </c>
      <c r="D10880" t="n">
        <v>61</v>
      </c>
      <c r="E10880" t="n">
        <v>95</v>
      </c>
      <c r="F10880" s="9" t="n">
        <v>237.86</v>
      </c>
    </row>
    <row r="10881">
      <c r="A10881" t="n">
        <v>570089</v>
      </c>
      <c r="B10881" s="12" t="n">
        <v>40823</v>
      </c>
      <c r="C10881" t="n">
        <v>16839</v>
      </c>
      <c r="D10881" t="n">
        <v>4</v>
      </c>
      <c r="E10881" t="n">
        <v>224</v>
      </c>
      <c r="F10881" s="9" t="n">
        <v>352.72</v>
      </c>
    </row>
    <row r="10882">
      <c r="A10882" t="n">
        <v>570090</v>
      </c>
      <c r="B10882" s="12" t="n">
        <v>40823</v>
      </c>
      <c r="C10882" t="n">
        <v>13806</v>
      </c>
      <c r="D10882" t="n">
        <v>10</v>
      </c>
      <c r="E10882" t="n">
        <v>56</v>
      </c>
      <c r="F10882" s="9" t="n">
        <v>256.38</v>
      </c>
    </row>
    <row r="10883">
      <c r="A10883" t="n">
        <v>570091</v>
      </c>
      <c r="B10883" s="12" t="n">
        <v>40823</v>
      </c>
      <c r="C10883" t="n">
        <v>15632</v>
      </c>
      <c r="D10883" t="n">
        <v>39</v>
      </c>
      <c r="E10883" t="n">
        <v>600</v>
      </c>
      <c r="F10883" s="9" t="n">
        <v>627.12</v>
      </c>
    </row>
    <row r="10884">
      <c r="A10884" t="n">
        <v>570092</v>
      </c>
      <c r="B10884" s="12" t="n">
        <v>40823</v>
      </c>
      <c r="C10884" t="n">
        <v>16029</v>
      </c>
      <c r="D10884" t="n">
        <v>6</v>
      </c>
      <c r="E10884" t="n">
        <v>964</v>
      </c>
      <c r="F10884" s="9" t="n">
        <v>1728</v>
      </c>
    </row>
    <row r="10885">
      <c r="A10885" t="n">
        <v>570093</v>
      </c>
      <c r="B10885" s="12" t="n">
        <v>40823</v>
      </c>
      <c r="C10885" t="n">
        <v>18096</v>
      </c>
      <c r="D10885" t="n">
        <v>45</v>
      </c>
      <c r="E10885" t="n">
        <v>82</v>
      </c>
      <c r="F10885" s="9" t="n">
        <v>142.71</v>
      </c>
    </row>
    <row r="10886">
      <c r="A10886" t="n">
        <v>570094</v>
      </c>
      <c r="B10886" s="12" t="n">
        <v>40823</v>
      </c>
      <c r="C10886" t="n">
        <v>16029</v>
      </c>
      <c r="D10886" t="n">
        <v>4</v>
      </c>
      <c r="E10886" t="n">
        <v>2304</v>
      </c>
      <c r="F10886" s="9" t="n">
        <v>4186.08</v>
      </c>
    </row>
    <row r="10887">
      <c r="A10887" t="n">
        <v>570096</v>
      </c>
      <c r="B10887" s="12" t="n">
        <v>40823</v>
      </c>
      <c r="C10887" t="n">
        <v>15311</v>
      </c>
      <c r="D10887" t="n">
        <v>28</v>
      </c>
      <c r="E10887" t="n">
        <v>160</v>
      </c>
      <c r="F10887" s="9" t="n">
        <v>291.26</v>
      </c>
    </row>
    <row r="10888">
      <c r="A10888" t="n">
        <v>570097</v>
      </c>
      <c r="B10888" s="12" t="n">
        <v>40823</v>
      </c>
      <c r="C10888" t="n">
        <v>16029</v>
      </c>
      <c r="D10888" t="n">
        <v>8</v>
      </c>
      <c r="E10888" t="n">
        <v>4176</v>
      </c>
      <c r="F10888" s="9" t="n">
        <v>7630.56</v>
      </c>
    </row>
    <row r="10889">
      <c r="A10889" t="n">
        <v>570098</v>
      </c>
      <c r="B10889" s="12" t="n">
        <v>40823</v>
      </c>
      <c r="C10889" t="n">
        <v>13169</v>
      </c>
      <c r="D10889" t="n">
        <v>7</v>
      </c>
      <c r="E10889" t="n">
        <v>176</v>
      </c>
      <c r="F10889" s="9" t="n">
        <v>207.68</v>
      </c>
    </row>
    <row r="10890">
      <c r="A10890" t="n">
        <v>570100</v>
      </c>
      <c r="B10890" s="12" t="n">
        <v>40823</v>
      </c>
      <c r="C10890" t="n">
        <v>13695</v>
      </c>
      <c r="D10890" t="n">
        <v>4</v>
      </c>
      <c r="E10890" t="n">
        <v>32</v>
      </c>
      <c r="F10890" s="9" t="n">
        <v>110.4</v>
      </c>
    </row>
    <row r="10891">
      <c r="A10891" t="n">
        <v>570101</v>
      </c>
      <c r="B10891" s="12" t="n">
        <v>40823</v>
      </c>
      <c r="C10891" t="n">
        <v>14560</v>
      </c>
      <c r="D10891" t="n">
        <v>12</v>
      </c>
      <c r="E10891" t="n">
        <v>270</v>
      </c>
      <c r="F10891" s="9" t="n">
        <v>264.62</v>
      </c>
    </row>
    <row r="10892">
      <c r="A10892" t="n">
        <v>570102</v>
      </c>
      <c r="B10892" s="12" t="n">
        <v>40823</v>
      </c>
      <c r="C10892" t="n">
        <v>16455</v>
      </c>
      <c r="D10892" t="n">
        <v>28</v>
      </c>
      <c r="E10892" t="n">
        <v>232</v>
      </c>
      <c r="F10892" s="9" t="n">
        <v>517.8</v>
      </c>
    </row>
    <row r="10893">
      <c r="A10893" t="n">
        <v>570103</v>
      </c>
      <c r="B10893" s="12" t="n">
        <v>40823</v>
      </c>
      <c r="C10893" t="n">
        <v>15719</v>
      </c>
      <c r="D10893" t="n">
        <v>65</v>
      </c>
      <c r="E10893" t="n">
        <v>173</v>
      </c>
      <c r="F10893" s="9" t="n">
        <v>354.16</v>
      </c>
    </row>
    <row r="10894">
      <c r="A10894" t="n">
        <v>570108</v>
      </c>
      <c r="B10894" s="12" t="n">
        <v>40823</v>
      </c>
      <c r="C10894" t="n">
        <v>13004</v>
      </c>
      <c r="D10894" t="n">
        <v>32</v>
      </c>
      <c r="E10894" t="n">
        <v>336</v>
      </c>
      <c r="F10894" s="9" t="n">
        <v>467.2</v>
      </c>
    </row>
    <row r="10895">
      <c r="A10895" t="n">
        <v>570111</v>
      </c>
      <c r="B10895" s="12" t="n">
        <v>40823</v>
      </c>
      <c r="C10895" t="n">
        <v>15005</v>
      </c>
      <c r="D10895" t="n">
        <v>34</v>
      </c>
      <c r="E10895" t="n">
        <v>92</v>
      </c>
      <c r="F10895" s="9" t="n">
        <v>160.9</v>
      </c>
    </row>
    <row r="10896">
      <c r="A10896" t="n">
        <v>570113</v>
      </c>
      <c r="B10896" s="12" t="n">
        <v>40823</v>
      </c>
      <c r="C10896" t="n">
        <v>15874</v>
      </c>
      <c r="D10896" t="n">
        <v>33</v>
      </c>
      <c r="E10896" t="n">
        <v>1469</v>
      </c>
      <c r="F10896" s="9" t="n">
        <v>2198.13</v>
      </c>
    </row>
    <row r="10897">
      <c r="A10897" t="n">
        <v>570114</v>
      </c>
      <c r="B10897" s="12" t="n">
        <v>40823</v>
      </c>
      <c r="C10897" t="n">
        <v>13587</v>
      </c>
      <c r="D10897" t="n">
        <v>8</v>
      </c>
      <c r="E10897" t="n">
        <v>180</v>
      </c>
      <c r="F10897" s="9" t="n">
        <v>712.4</v>
      </c>
    </row>
    <row r="10898">
      <c r="A10898" t="n">
        <v>570115</v>
      </c>
      <c r="B10898" s="12" t="n">
        <v>40823</v>
      </c>
      <c r="C10898" t="n">
        <v>13798</v>
      </c>
      <c r="D10898" t="n">
        <v>15</v>
      </c>
      <c r="E10898" t="n">
        <v>1026</v>
      </c>
      <c r="F10898" s="9" t="n">
        <v>1482.2</v>
      </c>
    </row>
    <row r="10899">
      <c r="A10899" t="n">
        <v>570116</v>
      </c>
      <c r="B10899" s="12" t="n">
        <v>40823</v>
      </c>
      <c r="C10899" t="n">
        <v>12856</v>
      </c>
      <c r="D10899" t="n">
        <v>79</v>
      </c>
      <c r="E10899" t="n">
        <v>179</v>
      </c>
      <c r="F10899" s="9" t="n">
        <v>392.49</v>
      </c>
    </row>
    <row r="10900">
      <c r="A10900" t="n">
        <v>570117</v>
      </c>
      <c r="B10900" s="12" t="n">
        <v>40823</v>
      </c>
      <c r="C10900" t="n">
        <v>15815</v>
      </c>
      <c r="D10900" t="n">
        <v>9</v>
      </c>
      <c r="E10900" t="n">
        <v>342</v>
      </c>
      <c r="F10900" s="9" t="n">
        <v>225.9</v>
      </c>
    </row>
    <row r="10901">
      <c r="A10901" t="n">
        <v>570118</v>
      </c>
      <c r="B10901" s="12" t="n">
        <v>40823</v>
      </c>
      <c r="C10901" t="n">
        <v>13276</v>
      </c>
      <c r="D10901" t="n">
        <v>23</v>
      </c>
      <c r="E10901" t="n">
        <v>141</v>
      </c>
      <c r="F10901" s="9" t="n">
        <v>453.55</v>
      </c>
    </row>
    <row r="10902">
      <c r="A10902" t="n">
        <v>570119</v>
      </c>
      <c r="B10902" s="12" t="n">
        <v>40823</v>
      </c>
      <c r="C10902" t="n">
        <v>12748</v>
      </c>
      <c r="D10902" t="n">
        <v>1</v>
      </c>
      <c r="E10902" t="n">
        <v>2</v>
      </c>
      <c r="F10902" s="9" t="n">
        <v>5.9</v>
      </c>
    </row>
    <row r="10903">
      <c r="A10903" t="n">
        <v>570121</v>
      </c>
      <c r="B10903" s="12" t="n">
        <v>40823</v>
      </c>
      <c r="C10903" t="n">
        <v>13419</v>
      </c>
      <c r="D10903" t="n">
        <v>16</v>
      </c>
      <c r="E10903" t="n">
        <v>275</v>
      </c>
      <c r="F10903" s="9" t="n">
        <v>221.06</v>
      </c>
    </row>
    <row r="10904">
      <c r="A10904" t="n">
        <v>570123</v>
      </c>
      <c r="B10904" s="12" t="n">
        <v>40823</v>
      </c>
      <c r="C10904" t="n">
        <v>13314</v>
      </c>
      <c r="D10904" t="n">
        <v>7</v>
      </c>
      <c r="E10904" t="n">
        <v>15</v>
      </c>
      <c r="F10904" s="9" t="n">
        <v>89.84999999999999</v>
      </c>
    </row>
    <row r="10905">
      <c r="A10905" t="n">
        <v>570124</v>
      </c>
      <c r="B10905" s="12" t="n">
        <v>40823</v>
      </c>
      <c r="C10905" t="n">
        <v>16989</v>
      </c>
      <c r="D10905" t="n">
        <v>1</v>
      </c>
      <c r="E10905" t="n">
        <v>60</v>
      </c>
      <c r="F10905" s="9" t="n">
        <v>99</v>
      </c>
    </row>
    <row r="10906">
      <c r="A10906" t="n">
        <v>570125</v>
      </c>
      <c r="B10906" s="12" t="n">
        <v>40823</v>
      </c>
      <c r="C10906" t="n">
        <v>17509</v>
      </c>
      <c r="D10906" t="n">
        <v>21</v>
      </c>
      <c r="E10906" t="n">
        <v>306</v>
      </c>
      <c r="F10906" s="9" t="n">
        <v>313.56</v>
      </c>
    </row>
    <row r="10907">
      <c r="A10907" t="n">
        <v>570126</v>
      </c>
      <c r="B10907" s="12" t="n">
        <v>40823</v>
      </c>
      <c r="C10907" t="n">
        <v>16910</v>
      </c>
      <c r="D10907" t="n">
        <v>35</v>
      </c>
      <c r="E10907" t="n">
        <v>50</v>
      </c>
      <c r="F10907" s="9" t="n">
        <v>135.82</v>
      </c>
    </row>
    <row r="10908">
      <c r="A10908" t="n">
        <v>570127</v>
      </c>
      <c r="B10908" s="12" t="n">
        <v>40823</v>
      </c>
      <c r="C10908" t="n">
        <v>16900</v>
      </c>
      <c r="D10908" t="n">
        <v>69</v>
      </c>
      <c r="E10908" t="n">
        <v>496</v>
      </c>
      <c r="F10908" s="9" t="n">
        <v>752.6799999999999</v>
      </c>
    </row>
    <row r="10909">
      <c r="A10909" t="n">
        <v>570128</v>
      </c>
      <c r="B10909" s="12" t="n">
        <v>40823</v>
      </c>
      <c r="C10909" t="n">
        <v>13689</v>
      </c>
      <c r="D10909" t="n">
        <v>6</v>
      </c>
      <c r="E10909" t="n">
        <v>512</v>
      </c>
      <c r="F10909" s="9" t="n">
        <v>910</v>
      </c>
    </row>
    <row r="10910">
      <c r="A10910" t="n">
        <v>570129</v>
      </c>
      <c r="B10910" s="12" t="n">
        <v>40823</v>
      </c>
      <c r="C10910" t="n">
        <v>12885</v>
      </c>
      <c r="D10910" t="n">
        <v>31</v>
      </c>
      <c r="E10910" t="n">
        <v>293</v>
      </c>
      <c r="F10910" s="9" t="n">
        <v>519.47</v>
      </c>
    </row>
    <row r="10911">
      <c r="A10911" t="n">
        <v>570130</v>
      </c>
      <c r="B10911" s="12" t="n">
        <v>40823</v>
      </c>
      <c r="C10911" t="n">
        <v>12885</v>
      </c>
      <c r="D10911" t="n">
        <v>1</v>
      </c>
      <c r="E10911" t="n">
        <v>16</v>
      </c>
      <c r="F10911" s="9" t="n">
        <v>10.4</v>
      </c>
    </row>
    <row r="10912">
      <c r="A10912" t="n">
        <v>570144</v>
      </c>
      <c r="B10912" s="12" t="n">
        <v>40823</v>
      </c>
      <c r="C10912" t="n">
        <v>13004</v>
      </c>
      <c r="D10912" t="n">
        <v>1</v>
      </c>
      <c r="E10912" t="n">
        <v>2</v>
      </c>
      <c r="F10912" s="9" t="n">
        <v>16.5</v>
      </c>
    </row>
    <row r="10913">
      <c r="A10913" t="n">
        <v>570167</v>
      </c>
      <c r="B10913" s="12" t="n">
        <v>40823</v>
      </c>
      <c r="C10913" t="n">
        <v>15615</v>
      </c>
      <c r="D10913" t="n">
        <v>39</v>
      </c>
      <c r="E10913" t="n">
        <v>617</v>
      </c>
      <c r="F10913" s="9" t="n">
        <v>824.41</v>
      </c>
    </row>
    <row r="10914">
      <c r="A10914" t="n">
        <v>570168</v>
      </c>
      <c r="B10914" s="12" t="n">
        <v>40823</v>
      </c>
      <c r="C10914" t="n">
        <v>17596</v>
      </c>
      <c r="D10914" t="n">
        <v>52</v>
      </c>
      <c r="E10914" t="n">
        <v>851</v>
      </c>
      <c r="F10914" s="9" t="n">
        <v>610.36</v>
      </c>
    </row>
    <row r="10915">
      <c r="A10915" t="n">
        <v>570177</v>
      </c>
      <c r="B10915" s="12" t="n">
        <v>40823</v>
      </c>
      <c r="C10915" t="n">
        <v>17509</v>
      </c>
      <c r="D10915" t="n">
        <v>40</v>
      </c>
      <c r="E10915" t="n">
        <v>357</v>
      </c>
      <c r="F10915" s="9" t="n">
        <v>654.6900000000001</v>
      </c>
    </row>
    <row r="10916">
      <c r="A10916" t="n">
        <v>570178</v>
      </c>
      <c r="B10916" s="12" t="n">
        <v>40823</v>
      </c>
      <c r="C10916" t="n">
        <v>16558</v>
      </c>
      <c r="D10916" t="n">
        <v>15</v>
      </c>
      <c r="E10916" t="n">
        <v>147</v>
      </c>
      <c r="F10916" s="9" t="n">
        <v>228.46</v>
      </c>
    </row>
    <row r="10917">
      <c r="A10917" t="n">
        <v>570179</v>
      </c>
      <c r="B10917" s="12" t="n">
        <v>40823</v>
      </c>
      <c r="C10917" t="n">
        <v>17509</v>
      </c>
      <c r="D10917" t="n">
        <v>53</v>
      </c>
      <c r="E10917" t="n">
        <v>500</v>
      </c>
      <c r="F10917" s="9" t="n">
        <v>898.14</v>
      </c>
    </row>
    <row r="10918">
      <c r="A10918" t="n">
        <v>570180</v>
      </c>
      <c r="B10918" s="12" t="n">
        <v>40823</v>
      </c>
      <c r="C10918" t="n">
        <v>17509</v>
      </c>
      <c r="D10918" t="n">
        <v>53</v>
      </c>
      <c r="E10918" t="n">
        <v>500</v>
      </c>
      <c r="F10918" s="9" t="n">
        <v>898.14</v>
      </c>
    </row>
    <row r="10919">
      <c r="A10919" t="n">
        <v>570181</v>
      </c>
      <c r="B10919" s="12" t="n">
        <v>40823</v>
      </c>
      <c r="C10919" t="n">
        <v>16354</v>
      </c>
      <c r="D10919" t="n">
        <v>1</v>
      </c>
      <c r="E10919" t="n">
        <v>6</v>
      </c>
      <c r="F10919" s="9" t="n">
        <v>29.7</v>
      </c>
    </row>
    <row r="10920">
      <c r="A10920" t="n">
        <v>570183</v>
      </c>
      <c r="B10920" s="12" t="n">
        <v>40823</v>
      </c>
      <c r="C10920" t="n">
        <v>15208</v>
      </c>
      <c r="D10920" t="n">
        <v>10</v>
      </c>
      <c r="E10920" t="n">
        <v>64</v>
      </c>
      <c r="F10920" s="9" t="n">
        <v>172.3</v>
      </c>
    </row>
    <row r="10921">
      <c r="A10921" t="n">
        <v>570184</v>
      </c>
      <c r="B10921" s="12" t="n">
        <v>40823</v>
      </c>
      <c r="C10921" t="n">
        <v>14029</v>
      </c>
      <c r="D10921" t="n">
        <v>9</v>
      </c>
      <c r="E10921" t="n">
        <v>174</v>
      </c>
      <c r="F10921" s="9" t="n">
        <v>302.46</v>
      </c>
    </row>
    <row r="10922">
      <c r="A10922" t="n">
        <v>570186</v>
      </c>
      <c r="B10922" s="12" t="n">
        <v>40823</v>
      </c>
      <c r="C10922" t="n">
        <v>17509</v>
      </c>
      <c r="D10922" t="n">
        <v>39</v>
      </c>
      <c r="E10922" t="n">
        <v>353</v>
      </c>
      <c r="F10922" s="9" t="n">
        <v>639.6900000000001</v>
      </c>
    </row>
    <row r="10923">
      <c r="A10923" t="n">
        <v>570188</v>
      </c>
      <c r="B10923" s="12" t="n">
        <v>40823</v>
      </c>
      <c r="C10923" t="n">
        <v>13763</v>
      </c>
      <c r="D10923" t="n">
        <v>15</v>
      </c>
      <c r="E10923" t="n">
        <v>728</v>
      </c>
      <c r="F10923" s="9" t="n">
        <v>1714.96</v>
      </c>
    </row>
    <row r="10924">
      <c r="A10924" t="n">
        <v>570190</v>
      </c>
      <c r="B10924" s="12" t="n">
        <v>40823</v>
      </c>
      <c r="C10924" t="n">
        <v>13456</v>
      </c>
      <c r="D10924" t="n">
        <v>23</v>
      </c>
      <c r="E10924" t="n">
        <v>254</v>
      </c>
      <c r="F10924" s="9" t="n">
        <v>454.76</v>
      </c>
    </row>
    <row r="10925">
      <c r="A10925" t="n">
        <v>570192</v>
      </c>
      <c r="B10925" s="12" t="n">
        <v>40823</v>
      </c>
      <c r="C10925" t="n">
        <v>17509</v>
      </c>
      <c r="D10925" t="n">
        <v>53</v>
      </c>
      <c r="E10925" t="n">
        <v>500</v>
      </c>
      <c r="F10925" s="9" t="n">
        <v>898.14</v>
      </c>
    </row>
    <row r="10926">
      <c r="A10926" t="n">
        <v>570195</v>
      </c>
      <c r="B10926" s="12" t="n">
        <v>40823</v>
      </c>
      <c r="C10926" t="n">
        <v>14825</v>
      </c>
      <c r="D10926" t="n">
        <v>6</v>
      </c>
      <c r="E10926" t="n">
        <v>65</v>
      </c>
      <c r="F10926" s="9" t="n">
        <v>151.24</v>
      </c>
    </row>
    <row r="10927">
      <c r="A10927" t="n">
        <v>570196</v>
      </c>
      <c r="B10927" s="12" t="n">
        <v>40823</v>
      </c>
      <c r="C10927" t="n">
        <v>18136</v>
      </c>
      <c r="D10927" t="n">
        <v>6</v>
      </c>
      <c r="E10927" t="n">
        <v>84</v>
      </c>
      <c r="F10927" s="9" t="n">
        <v>183.48</v>
      </c>
    </row>
    <row r="10928">
      <c r="A10928" t="n">
        <v>570197</v>
      </c>
      <c r="B10928" s="12" t="n">
        <v>40823</v>
      </c>
      <c r="C10928" t="n">
        <v>13755</v>
      </c>
      <c r="D10928" t="n">
        <v>101</v>
      </c>
      <c r="E10928" t="n">
        <v>236</v>
      </c>
      <c r="F10928" s="9" t="n">
        <v>462.81</v>
      </c>
    </row>
    <row r="10929">
      <c r="A10929" t="n">
        <v>570200</v>
      </c>
      <c r="B10929" s="12" t="n">
        <v>40823</v>
      </c>
      <c r="C10929" t="n">
        <v>16918</v>
      </c>
      <c r="D10929" t="n">
        <v>31</v>
      </c>
      <c r="E10929" t="n">
        <v>140</v>
      </c>
      <c r="F10929" s="9" t="n">
        <v>206.24</v>
      </c>
    </row>
    <row r="10930">
      <c r="A10930" t="n">
        <v>570201</v>
      </c>
      <c r="B10930" s="12" t="n">
        <v>40823</v>
      </c>
      <c r="C10930" t="n">
        <v>16918</v>
      </c>
      <c r="D10930" t="n">
        <v>1</v>
      </c>
      <c r="E10930" t="n">
        <v>1</v>
      </c>
      <c r="F10930" s="9" t="n">
        <v>2.08</v>
      </c>
    </row>
    <row r="10931">
      <c r="A10931" t="n">
        <v>570206</v>
      </c>
      <c r="B10931" s="12" t="n">
        <v>40825</v>
      </c>
      <c r="C10931" t="n">
        <v>15465</v>
      </c>
      <c r="D10931" t="n">
        <v>3</v>
      </c>
      <c r="E10931" t="n">
        <v>22</v>
      </c>
      <c r="F10931" s="9" t="n">
        <v>149.1</v>
      </c>
    </row>
    <row r="10932">
      <c r="A10932" t="n">
        <v>570208</v>
      </c>
      <c r="B10932" s="12" t="n">
        <v>40825</v>
      </c>
      <c r="C10932" t="n">
        <v>16104</v>
      </c>
      <c r="D10932" t="n">
        <v>28</v>
      </c>
      <c r="E10932" t="n">
        <v>122</v>
      </c>
      <c r="F10932" s="9" t="n">
        <v>298.21</v>
      </c>
    </row>
    <row r="10933">
      <c r="A10933" t="n">
        <v>570209</v>
      </c>
      <c r="B10933" s="12" t="n">
        <v>40825</v>
      </c>
      <c r="C10933" t="n">
        <v>16326</v>
      </c>
      <c r="D10933" t="n">
        <v>38</v>
      </c>
      <c r="E10933" t="n">
        <v>102</v>
      </c>
      <c r="F10933" s="9" t="n">
        <v>371.33</v>
      </c>
    </row>
    <row r="10934">
      <c r="A10934" t="n">
        <v>570210</v>
      </c>
      <c r="B10934" s="12" t="n">
        <v>40825</v>
      </c>
      <c r="C10934" t="n">
        <v>13259</v>
      </c>
      <c r="D10934" t="n">
        <v>81</v>
      </c>
      <c r="E10934" t="n">
        <v>126</v>
      </c>
      <c r="F10934" s="9" t="n">
        <v>283.18</v>
      </c>
    </row>
    <row r="10935">
      <c r="A10935" t="n">
        <v>570211</v>
      </c>
      <c r="B10935" s="12" t="n">
        <v>40825</v>
      </c>
      <c r="C10935" t="n">
        <v>13558</v>
      </c>
      <c r="D10935" t="n">
        <v>31</v>
      </c>
      <c r="E10935" t="n">
        <v>66</v>
      </c>
      <c r="F10935" s="9" t="n">
        <v>120.01</v>
      </c>
    </row>
    <row r="10936">
      <c r="A10936" t="n">
        <v>570212</v>
      </c>
      <c r="B10936" s="12" t="n">
        <v>40825</v>
      </c>
      <c r="C10936" t="n">
        <v>17811</v>
      </c>
      <c r="D10936" t="n">
        <v>17</v>
      </c>
      <c r="E10936" t="n">
        <v>135</v>
      </c>
      <c r="F10936" s="9" t="n">
        <v>121.02</v>
      </c>
    </row>
    <row r="10937">
      <c r="A10937" t="n">
        <v>570213</v>
      </c>
      <c r="B10937" s="12" t="n">
        <v>40825</v>
      </c>
      <c r="C10937" t="n">
        <v>16248</v>
      </c>
      <c r="D10937" t="n">
        <v>7</v>
      </c>
      <c r="E10937" t="n">
        <v>78</v>
      </c>
      <c r="F10937" s="9" t="n">
        <v>152.94</v>
      </c>
    </row>
    <row r="10938">
      <c r="A10938" t="n">
        <v>570214</v>
      </c>
      <c r="B10938" s="12" t="n">
        <v>40825</v>
      </c>
      <c r="C10938" t="n">
        <v>12748</v>
      </c>
      <c r="D10938" t="n">
        <v>32</v>
      </c>
      <c r="E10938" t="n">
        <v>349</v>
      </c>
      <c r="F10938" s="9" t="n">
        <v>182.19</v>
      </c>
    </row>
    <row r="10939">
      <c r="A10939" t="n">
        <v>570215</v>
      </c>
      <c r="B10939" s="12" t="n">
        <v>40825</v>
      </c>
      <c r="C10939" t="n">
        <v>16066</v>
      </c>
      <c r="D10939" t="n">
        <v>36</v>
      </c>
      <c r="E10939" t="n">
        <v>355</v>
      </c>
      <c r="F10939" s="9" t="n">
        <v>363.76</v>
      </c>
    </row>
    <row r="10940">
      <c r="A10940" t="n">
        <v>570216</v>
      </c>
      <c r="B10940" s="12" t="n">
        <v>40825</v>
      </c>
      <c r="C10940" t="n">
        <v>14595</v>
      </c>
      <c r="D10940" t="n">
        <v>10</v>
      </c>
      <c r="E10940" t="n">
        <v>96</v>
      </c>
      <c r="F10940" s="9" t="n">
        <v>141.75</v>
      </c>
    </row>
    <row r="10941">
      <c r="A10941" t="n">
        <v>570217</v>
      </c>
      <c r="B10941" s="12" t="n">
        <v>40825</v>
      </c>
      <c r="C10941" t="n">
        <v>17323</v>
      </c>
      <c r="D10941" t="n">
        <v>26</v>
      </c>
      <c r="E10941" t="n">
        <v>108</v>
      </c>
      <c r="F10941" s="9" t="n">
        <v>158.82</v>
      </c>
    </row>
    <row r="10942">
      <c r="A10942" t="n">
        <v>570218</v>
      </c>
      <c r="B10942" s="12" t="n">
        <v>40825</v>
      </c>
      <c r="C10942" t="n">
        <v>16873</v>
      </c>
      <c r="D10942" t="n">
        <v>50</v>
      </c>
      <c r="E10942" t="n">
        <v>780</v>
      </c>
      <c r="F10942" s="9" t="n">
        <v>1397.32</v>
      </c>
    </row>
    <row r="10943">
      <c r="A10943" t="n">
        <v>570219</v>
      </c>
      <c r="B10943" s="12" t="n">
        <v>40825</v>
      </c>
      <c r="C10943" t="n">
        <v>16809</v>
      </c>
      <c r="D10943" t="n">
        <v>21</v>
      </c>
      <c r="E10943" t="n">
        <v>87</v>
      </c>
      <c r="F10943" s="9" t="n">
        <v>149.68</v>
      </c>
    </row>
    <row r="10944">
      <c r="A10944" t="n">
        <v>570220</v>
      </c>
      <c r="B10944" s="12" t="n">
        <v>40825</v>
      </c>
      <c r="C10944" t="n">
        <v>15612</v>
      </c>
      <c r="D10944" t="n">
        <v>3</v>
      </c>
      <c r="E10944" t="n">
        <v>31</v>
      </c>
      <c r="F10944" s="9" t="n">
        <v>69.65000000000001</v>
      </c>
    </row>
    <row r="10945">
      <c r="A10945" t="n">
        <v>570222</v>
      </c>
      <c r="B10945" s="12" t="n">
        <v>40825</v>
      </c>
      <c r="C10945" t="n">
        <v>13113</v>
      </c>
      <c r="D10945" t="n">
        <v>8</v>
      </c>
      <c r="E10945" t="n">
        <v>127</v>
      </c>
      <c r="F10945" s="9" t="n">
        <v>475.66</v>
      </c>
    </row>
    <row r="10946">
      <c r="A10946" t="n">
        <v>570223</v>
      </c>
      <c r="B10946" s="12" t="n">
        <v>40825</v>
      </c>
      <c r="C10946" t="n">
        <v>15787</v>
      </c>
      <c r="D10946" t="n">
        <v>80</v>
      </c>
      <c r="E10946" t="n">
        <v>282</v>
      </c>
      <c r="F10946" s="9" t="n">
        <v>479.1</v>
      </c>
    </row>
    <row r="10947">
      <c r="A10947" t="n">
        <v>570224</v>
      </c>
      <c r="B10947" s="12" t="n">
        <v>40825</v>
      </c>
      <c r="C10947" t="n">
        <v>16931</v>
      </c>
      <c r="D10947" t="n">
        <v>28</v>
      </c>
      <c r="E10947" t="n">
        <v>128</v>
      </c>
      <c r="F10947" s="9" t="n">
        <v>192.25</v>
      </c>
    </row>
    <row r="10948">
      <c r="A10948" t="n">
        <v>570225</v>
      </c>
      <c r="B10948" s="12" t="n">
        <v>40825</v>
      </c>
      <c r="C10948" t="n">
        <v>16595</v>
      </c>
      <c r="D10948" t="n">
        <v>85</v>
      </c>
      <c r="E10948" t="n">
        <v>335</v>
      </c>
      <c r="F10948" s="9" t="n">
        <v>360.16</v>
      </c>
    </row>
    <row r="10949">
      <c r="A10949" t="n">
        <v>570226</v>
      </c>
      <c r="B10949" s="12" t="n">
        <v>40825</v>
      </c>
      <c r="C10949" t="n">
        <v>16931</v>
      </c>
      <c r="D10949" t="n">
        <v>1</v>
      </c>
      <c r="E10949" t="n">
        <v>3</v>
      </c>
      <c r="F10949" s="9" t="n">
        <v>4.35</v>
      </c>
    </row>
    <row r="10950">
      <c r="A10950" t="n">
        <v>570227</v>
      </c>
      <c r="B10950" s="12" t="n">
        <v>40825</v>
      </c>
      <c r="C10950" t="n">
        <v>13260</v>
      </c>
      <c r="D10950" t="n">
        <v>8</v>
      </c>
      <c r="E10950" t="n">
        <v>142</v>
      </c>
      <c r="F10950" s="9" t="n">
        <v>557.62</v>
      </c>
    </row>
    <row r="10951">
      <c r="A10951" t="n">
        <v>570228</v>
      </c>
      <c r="B10951" s="12" t="n">
        <v>40825</v>
      </c>
      <c r="C10951" t="n">
        <v>15821</v>
      </c>
      <c r="D10951" t="n">
        <v>34</v>
      </c>
      <c r="E10951" t="n">
        <v>94</v>
      </c>
      <c r="F10951" s="9" t="n">
        <v>254.18</v>
      </c>
    </row>
    <row r="10952">
      <c r="A10952" t="n">
        <v>570229</v>
      </c>
      <c r="B10952" s="12" t="n">
        <v>40825</v>
      </c>
      <c r="C10952" t="n">
        <v>15756</v>
      </c>
      <c r="D10952" t="n">
        <v>56</v>
      </c>
      <c r="E10952" t="n">
        <v>75</v>
      </c>
      <c r="F10952" s="9" t="n">
        <v>168.12</v>
      </c>
    </row>
    <row r="10953">
      <c r="A10953" t="n">
        <v>570230</v>
      </c>
      <c r="B10953" s="12" t="n">
        <v>40825</v>
      </c>
      <c r="C10953" t="n">
        <v>18088</v>
      </c>
      <c r="D10953" t="n">
        <v>37</v>
      </c>
      <c r="E10953" t="n">
        <v>107</v>
      </c>
      <c r="F10953" s="9" t="n">
        <v>166.03</v>
      </c>
    </row>
    <row r="10954">
      <c r="A10954" t="n">
        <v>570231</v>
      </c>
      <c r="B10954" s="12" t="n">
        <v>40825</v>
      </c>
      <c r="C10954" t="n">
        <v>16685</v>
      </c>
      <c r="D10954" t="n">
        <v>55</v>
      </c>
      <c r="E10954" t="n">
        <v>386</v>
      </c>
      <c r="F10954" s="9" t="n">
        <v>241.74</v>
      </c>
    </row>
    <row r="10955">
      <c r="A10955" t="n">
        <v>570232</v>
      </c>
      <c r="B10955" s="12" t="n">
        <v>40825</v>
      </c>
      <c r="C10955" t="n">
        <v>14040</v>
      </c>
      <c r="D10955" t="n">
        <v>50</v>
      </c>
      <c r="E10955" t="n">
        <v>179</v>
      </c>
      <c r="F10955" s="9" t="n">
        <v>684.8099999999999</v>
      </c>
    </row>
    <row r="10956">
      <c r="A10956" t="n">
        <v>570233</v>
      </c>
      <c r="B10956" s="12" t="n">
        <v>40825</v>
      </c>
      <c r="C10956" t="n">
        <v>16685</v>
      </c>
      <c r="D10956" t="n">
        <v>7</v>
      </c>
      <c r="E10956" t="n">
        <v>10</v>
      </c>
      <c r="F10956" s="9" t="n">
        <v>82.5</v>
      </c>
    </row>
    <row r="10957">
      <c r="A10957" t="n">
        <v>570234</v>
      </c>
      <c r="B10957" s="12" t="n">
        <v>40825</v>
      </c>
      <c r="C10957" t="n">
        <v>17790</v>
      </c>
      <c r="D10957" t="n">
        <v>35</v>
      </c>
      <c r="E10957" t="n">
        <v>128</v>
      </c>
      <c r="F10957" s="9" t="n">
        <v>327.28</v>
      </c>
    </row>
    <row r="10958">
      <c r="A10958" t="n">
        <v>570235</v>
      </c>
      <c r="B10958" s="12" t="n">
        <v>40825</v>
      </c>
      <c r="C10958" t="n">
        <v>13193</v>
      </c>
      <c r="D10958" t="n">
        <v>25</v>
      </c>
      <c r="E10958" t="n">
        <v>46</v>
      </c>
      <c r="F10958" s="9" t="n">
        <v>112.08</v>
      </c>
    </row>
    <row r="10959">
      <c r="A10959" t="n">
        <v>570237</v>
      </c>
      <c r="B10959" s="12" t="n">
        <v>40825</v>
      </c>
      <c r="C10959" t="n">
        <v>13212</v>
      </c>
      <c r="D10959" t="n">
        <v>46</v>
      </c>
      <c r="E10959" t="n">
        <v>78</v>
      </c>
      <c r="F10959" s="9" t="n">
        <v>216.22</v>
      </c>
    </row>
    <row r="10960">
      <c r="A10960" t="n">
        <v>570238</v>
      </c>
      <c r="B10960" s="12" t="n">
        <v>40825</v>
      </c>
      <c r="C10960" t="n">
        <v>16332</v>
      </c>
      <c r="D10960" t="n">
        <v>20</v>
      </c>
      <c r="E10960" t="n">
        <v>49</v>
      </c>
      <c r="F10960" s="9" t="n">
        <v>129.93</v>
      </c>
    </row>
    <row r="10961">
      <c r="A10961" t="n">
        <v>570239</v>
      </c>
      <c r="B10961" s="12" t="n">
        <v>40825</v>
      </c>
      <c r="C10961" t="n">
        <v>16518</v>
      </c>
      <c r="D10961" t="n">
        <v>29</v>
      </c>
      <c r="E10961" t="n">
        <v>203</v>
      </c>
      <c r="F10961" s="9" t="n">
        <v>293.62</v>
      </c>
    </row>
    <row r="10962">
      <c r="A10962" t="n">
        <v>570240</v>
      </c>
      <c r="B10962" s="12" t="n">
        <v>40825</v>
      </c>
      <c r="C10962" t="n">
        <v>13212</v>
      </c>
      <c r="D10962" t="n">
        <v>10</v>
      </c>
      <c r="E10962" t="n">
        <v>17</v>
      </c>
      <c r="F10962" s="9" t="n">
        <v>75.25</v>
      </c>
    </row>
    <row r="10963">
      <c r="A10963" t="n">
        <v>570241</v>
      </c>
      <c r="B10963" s="12" t="n">
        <v>40825</v>
      </c>
      <c r="C10963" t="n">
        <v>14801</v>
      </c>
      <c r="D10963" t="n">
        <v>57</v>
      </c>
      <c r="E10963" t="n">
        <v>173</v>
      </c>
      <c r="F10963" s="9" t="n">
        <v>189.34</v>
      </c>
    </row>
    <row r="10964">
      <c r="A10964" t="n">
        <v>570242</v>
      </c>
      <c r="B10964" s="12" t="n">
        <v>40825</v>
      </c>
      <c r="C10964" t="n">
        <v>16380</v>
      </c>
      <c r="D10964" t="n">
        <v>31</v>
      </c>
      <c r="E10964" t="n">
        <v>1428</v>
      </c>
      <c r="F10964" s="9" t="n">
        <v>1743.15</v>
      </c>
    </row>
    <row r="10965">
      <c r="A10965" t="n">
        <v>570243</v>
      </c>
      <c r="B10965" s="12" t="n">
        <v>40825</v>
      </c>
      <c r="C10965" t="n">
        <v>15606</v>
      </c>
      <c r="D10965" t="n">
        <v>12</v>
      </c>
      <c r="E10965" t="n">
        <v>130</v>
      </c>
      <c r="F10965" s="9" t="n">
        <v>480.78</v>
      </c>
    </row>
    <row r="10966">
      <c r="A10966" t="n">
        <v>570244</v>
      </c>
      <c r="B10966" s="12" t="n">
        <v>40825</v>
      </c>
      <c r="C10966" t="n">
        <v>14514</v>
      </c>
      <c r="D10966" t="n">
        <v>30</v>
      </c>
      <c r="E10966" t="n">
        <v>391</v>
      </c>
      <c r="F10966" s="9" t="n">
        <v>587.09</v>
      </c>
    </row>
    <row r="10967">
      <c r="A10967" t="n">
        <v>570245</v>
      </c>
      <c r="B10967" s="12" t="n">
        <v>40825</v>
      </c>
      <c r="C10967" t="n">
        <v>14415</v>
      </c>
      <c r="D10967" t="n">
        <v>17</v>
      </c>
      <c r="E10967" t="n">
        <v>141</v>
      </c>
      <c r="F10967" s="9" t="n">
        <v>281.11</v>
      </c>
    </row>
    <row r="10968">
      <c r="A10968" t="n">
        <v>570246</v>
      </c>
      <c r="B10968" s="12" t="n">
        <v>40825</v>
      </c>
      <c r="C10968" t="n">
        <v>16921</v>
      </c>
      <c r="D10968" t="n">
        <v>55</v>
      </c>
      <c r="E10968" t="n">
        <v>154</v>
      </c>
      <c r="F10968" s="9" t="n">
        <v>154.18</v>
      </c>
    </row>
    <row r="10969">
      <c r="A10969" t="n">
        <v>570247</v>
      </c>
      <c r="B10969" s="12" t="n">
        <v>40826</v>
      </c>
      <c r="C10969" t="n">
        <v>15193</v>
      </c>
      <c r="D10969" t="n">
        <v>19</v>
      </c>
      <c r="E10969" t="n">
        <v>144</v>
      </c>
      <c r="F10969" s="9" t="n">
        <v>499.32</v>
      </c>
    </row>
    <row r="10970">
      <c r="A10970" t="n">
        <v>570248</v>
      </c>
      <c r="B10970" s="12" t="n">
        <v>40826</v>
      </c>
      <c r="C10970" t="n">
        <v>17809</v>
      </c>
      <c r="D10970" t="n">
        <v>1</v>
      </c>
      <c r="E10970" t="n">
        <v>40</v>
      </c>
      <c r="F10970" s="9" t="n">
        <v>283.2</v>
      </c>
    </row>
    <row r="10971">
      <c r="A10971" t="n">
        <v>570249</v>
      </c>
      <c r="B10971" s="12" t="n">
        <v>40826</v>
      </c>
      <c r="C10971" t="n">
        <v>17509</v>
      </c>
      <c r="D10971" t="n">
        <v>53</v>
      </c>
      <c r="E10971" t="n">
        <v>500</v>
      </c>
      <c r="F10971" s="9" t="n">
        <v>898.14</v>
      </c>
    </row>
    <row r="10972">
      <c r="A10972" t="n">
        <v>570250</v>
      </c>
      <c r="B10972" s="12" t="n">
        <v>40826</v>
      </c>
      <c r="C10972" t="n">
        <v>14027</v>
      </c>
      <c r="D10972" t="n">
        <v>6</v>
      </c>
      <c r="E10972" t="n">
        <v>62</v>
      </c>
      <c r="F10972" s="9" t="n">
        <v>104.82</v>
      </c>
    </row>
    <row r="10973">
      <c r="A10973" t="n">
        <v>570251</v>
      </c>
      <c r="B10973" s="12" t="n">
        <v>40826</v>
      </c>
      <c r="C10973" t="n">
        <v>17025</v>
      </c>
      <c r="D10973" t="n">
        <v>4</v>
      </c>
      <c r="E10973" t="n">
        <v>96</v>
      </c>
      <c r="F10973" s="9" t="n">
        <v>196.8</v>
      </c>
    </row>
    <row r="10974">
      <c r="A10974" t="n">
        <v>570252</v>
      </c>
      <c r="B10974" s="12" t="n">
        <v>40826</v>
      </c>
      <c r="C10974" t="n">
        <v>14665</v>
      </c>
      <c r="D10974" t="n">
        <v>25</v>
      </c>
      <c r="E10974" t="n">
        <v>238</v>
      </c>
      <c r="F10974" s="9" t="n">
        <v>559.52</v>
      </c>
    </row>
    <row r="10975">
      <c r="A10975" t="n">
        <v>570254</v>
      </c>
      <c r="B10975" s="12" t="n">
        <v>40826</v>
      </c>
      <c r="C10975" t="n">
        <v>16179</v>
      </c>
      <c r="D10975" t="n">
        <v>11</v>
      </c>
      <c r="E10975" t="n">
        <v>99</v>
      </c>
      <c r="F10975" s="9" t="n">
        <v>215.83</v>
      </c>
    </row>
    <row r="10976">
      <c r="A10976" t="n">
        <v>570255</v>
      </c>
      <c r="B10976" s="12" t="n">
        <v>40826</v>
      </c>
      <c r="C10976" t="n">
        <v>17648</v>
      </c>
      <c r="D10976" t="n">
        <v>26</v>
      </c>
      <c r="E10976" t="n">
        <v>198</v>
      </c>
      <c r="F10976" s="9" t="n">
        <v>690.11</v>
      </c>
    </row>
    <row r="10977">
      <c r="A10977" t="n">
        <v>570256</v>
      </c>
      <c r="B10977" s="12" t="n">
        <v>40826</v>
      </c>
      <c r="C10977" t="n">
        <v>15152</v>
      </c>
      <c r="D10977" t="n">
        <v>18</v>
      </c>
      <c r="E10977" t="n">
        <v>213</v>
      </c>
      <c r="F10977" s="9" t="n">
        <v>306.09</v>
      </c>
    </row>
    <row r="10978">
      <c r="A10978" t="n">
        <v>570257</v>
      </c>
      <c r="B10978" s="12" t="n">
        <v>40826</v>
      </c>
      <c r="C10978" t="n">
        <v>13767</v>
      </c>
      <c r="D10978" t="n">
        <v>11</v>
      </c>
      <c r="E10978" t="n">
        <v>129</v>
      </c>
      <c r="F10978" s="9" t="n">
        <v>380.31</v>
      </c>
    </row>
    <row r="10979">
      <c r="A10979" t="n">
        <v>570265</v>
      </c>
      <c r="B10979" s="12" t="n">
        <v>40826</v>
      </c>
      <c r="C10979" t="n">
        <v>15125</v>
      </c>
      <c r="D10979" t="n">
        <v>1</v>
      </c>
      <c r="E10979" t="n">
        <v>24</v>
      </c>
      <c r="F10979" s="9" t="n">
        <v>82.8</v>
      </c>
    </row>
    <row r="10980">
      <c r="A10980" t="n">
        <v>570266</v>
      </c>
      <c r="B10980" s="12" t="n">
        <v>40826</v>
      </c>
      <c r="C10980" t="n">
        <v>15125</v>
      </c>
      <c r="D10980" t="n">
        <v>4</v>
      </c>
      <c r="E10980" t="n">
        <v>60</v>
      </c>
      <c r="F10980" s="9" t="n">
        <v>292.2</v>
      </c>
    </row>
    <row r="10981">
      <c r="A10981" t="n">
        <v>570268</v>
      </c>
      <c r="B10981" s="12" t="n">
        <v>40826</v>
      </c>
      <c r="C10981" t="n">
        <v>13098</v>
      </c>
      <c r="D10981" t="n">
        <v>21</v>
      </c>
      <c r="E10981" t="n">
        <v>908</v>
      </c>
      <c r="F10981" s="9" t="n">
        <v>1978.22</v>
      </c>
    </row>
    <row r="10982">
      <c r="A10982" t="n">
        <v>570269</v>
      </c>
      <c r="B10982" s="12" t="n">
        <v>40826</v>
      </c>
      <c r="C10982" t="n">
        <v>17227</v>
      </c>
      <c r="D10982" t="n">
        <v>8</v>
      </c>
      <c r="E10982" t="n">
        <v>205</v>
      </c>
      <c r="F10982" s="9" t="n">
        <v>107.11</v>
      </c>
    </row>
    <row r="10983">
      <c r="A10983" t="n">
        <v>570270</v>
      </c>
      <c r="B10983" s="12" t="n">
        <v>40826</v>
      </c>
      <c r="C10983" t="n">
        <v>15304</v>
      </c>
      <c r="D10983" t="n">
        <v>3</v>
      </c>
      <c r="E10983" t="n">
        <v>18</v>
      </c>
      <c r="F10983" s="9" t="n">
        <v>111.9</v>
      </c>
    </row>
    <row r="10984">
      <c r="A10984" t="n">
        <v>570271</v>
      </c>
      <c r="B10984" s="12" t="n">
        <v>40826</v>
      </c>
      <c r="C10984" t="n">
        <v>13756</v>
      </c>
      <c r="D10984" t="n">
        <v>12</v>
      </c>
      <c r="E10984" t="n">
        <v>233</v>
      </c>
      <c r="F10984" s="9" t="n">
        <v>292.99</v>
      </c>
    </row>
    <row r="10985">
      <c r="A10985" t="n">
        <v>570272</v>
      </c>
      <c r="B10985" s="12" t="n">
        <v>40826</v>
      </c>
      <c r="C10985" t="n">
        <v>14297</v>
      </c>
      <c r="D10985" t="n">
        <v>24</v>
      </c>
      <c r="E10985" t="n">
        <v>326</v>
      </c>
      <c r="F10985" s="9" t="n">
        <v>477.5</v>
      </c>
    </row>
    <row r="10986">
      <c r="A10986" t="n">
        <v>570273</v>
      </c>
      <c r="B10986" s="12" t="n">
        <v>40826</v>
      </c>
      <c r="C10986" t="n">
        <v>13373</v>
      </c>
      <c r="D10986" t="n">
        <v>52</v>
      </c>
      <c r="E10986" t="n">
        <v>707</v>
      </c>
      <c r="F10986" s="9" t="n">
        <v>1256.67</v>
      </c>
    </row>
    <row r="10987">
      <c r="A10987" t="n">
        <v>570275</v>
      </c>
      <c r="B10987" s="12" t="n">
        <v>40826</v>
      </c>
      <c r="C10987" t="n">
        <v>13098</v>
      </c>
      <c r="D10987" t="n">
        <v>29</v>
      </c>
      <c r="E10987" t="n">
        <v>1263</v>
      </c>
      <c r="F10987" s="9" t="n">
        <v>2482.44</v>
      </c>
    </row>
    <row r="10988">
      <c r="A10988" t="n">
        <v>570280</v>
      </c>
      <c r="B10988" s="12" t="n">
        <v>40826</v>
      </c>
      <c r="C10988" t="n">
        <v>15473</v>
      </c>
      <c r="D10988" t="n">
        <v>3</v>
      </c>
      <c r="E10988" t="n">
        <v>192</v>
      </c>
      <c r="F10988" s="9" t="n">
        <v>547.2</v>
      </c>
    </row>
    <row r="10989">
      <c r="A10989" t="n">
        <v>570281</v>
      </c>
      <c r="B10989" s="12" t="n">
        <v>40826</v>
      </c>
      <c r="C10989" t="n">
        <v>17949</v>
      </c>
      <c r="D10989" t="n">
        <v>3</v>
      </c>
      <c r="E10989" t="n">
        <v>144</v>
      </c>
      <c r="F10989" s="9" t="n">
        <v>676.3200000000001</v>
      </c>
    </row>
    <row r="10990">
      <c r="A10990" t="n">
        <v>570282</v>
      </c>
      <c r="B10990" s="12" t="n">
        <v>40826</v>
      </c>
      <c r="C10990" t="n">
        <v>13473</v>
      </c>
      <c r="D10990" t="n">
        <v>9</v>
      </c>
      <c r="E10990" t="n">
        <v>68</v>
      </c>
      <c r="F10990" s="9" t="n">
        <v>181.38</v>
      </c>
    </row>
    <row r="10991">
      <c r="A10991" t="n">
        <v>570284</v>
      </c>
      <c r="B10991" s="12" t="n">
        <v>40826</v>
      </c>
      <c r="C10991" t="n">
        <v>14419</v>
      </c>
      <c r="D10991" t="n">
        <v>23</v>
      </c>
      <c r="E10991" t="n">
        <v>50</v>
      </c>
      <c r="F10991" s="9" t="n">
        <v>126.39</v>
      </c>
    </row>
    <row r="10992">
      <c r="A10992" t="n">
        <v>570285</v>
      </c>
      <c r="B10992" s="12" t="n">
        <v>40826</v>
      </c>
      <c r="C10992" t="n">
        <v>16637</v>
      </c>
      <c r="D10992" t="n">
        <v>20</v>
      </c>
      <c r="E10992" t="n">
        <v>218</v>
      </c>
      <c r="F10992" s="9" t="n">
        <v>332.38</v>
      </c>
    </row>
    <row r="10993">
      <c r="A10993" t="n">
        <v>570287</v>
      </c>
      <c r="B10993" s="12" t="n">
        <v>40826</v>
      </c>
      <c r="C10993" t="n">
        <v>17425</v>
      </c>
      <c r="D10993" t="n">
        <v>42</v>
      </c>
      <c r="E10993" t="n">
        <v>371</v>
      </c>
      <c r="F10993" s="9" t="n">
        <v>688.97</v>
      </c>
    </row>
    <row r="10994">
      <c r="A10994" t="n">
        <v>570288</v>
      </c>
      <c r="B10994" s="12" t="n">
        <v>40826</v>
      </c>
      <c r="C10994" t="n">
        <v>16960</v>
      </c>
      <c r="D10994" t="n">
        <v>34</v>
      </c>
      <c r="E10994" t="n">
        <v>133</v>
      </c>
      <c r="F10994" s="9" t="n">
        <v>156.56</v>
      </c>
    </row>
    <row r="10995">
      <c r="A10995" t="n">
        <v>570289</v>
      </c>
      <c r="B10995" s="12" t="n">
        <v>40826</v>
      </c>
      <c r="C10995" t="n">
        <v>17377</v>
      </c>
      <c r="D10995" t="n">
        <v>11</v>
      </c>
      <c r="E10995" t="n">
        <v>34</v>
      </c>
      <c r="F10995" s="9" t="n">
        <v>168.3</v>
      </c>
    </row>
    <row r="10996">
      <c r="A10996" t="n">
        <v>570292</v>
      </c>
      <c r="B10996" s="12" t="n">
        <v>40826</v>
      </c>
      <c r="C10996" t="n">
        <v>13418</v>
      </c>
      <c r="D10996" t="n">
        <v>16</v>
      </c>
      <c r="E10996" t="n">
        <v>124</v>
      </c>
      <c r="F10996" s="9" t="n">
        <v>370.68</v>
      </c>
    </row>
    <row r="10997">
      <c r="A10997" t="n">
        <v>570293</v>
      </c>
      <c r="B10997" s="12" t="n">
        <v>40826</v>
      </c>
      <c r="C10997" t="n">
        <v>14128</v>
      </c>
      <c r="D10997" t="n">
        <v>24</v>
      </c>
      <c r="E10997" t="n">
        <v>295</v>
      </c>
      <c r="F10997" s="9" t="n">
        <v>331.96</v>
      </c>
    </row>
    <row r="10998">
      <c r="A10998" t="n">
        <v>570332</v>
      </c>
      <c r="B10998" s="12" t="n">
        <v>40826</v>
      </c>
      <c r="C10998" t="n">
        <v>18169</v>
      </c>
      <c r="D10998" t="n">
        <v>9</v>
      </c>
      <c r="E10998" t="n">
        <v>61</v>
      </c>
      <c r="F10998" s="9" t="n">
        <v>202.65</v>
      </c>
    </row>
    <row r="10999">
      <c r="A10999" t="n">
        <v>570333</v>
      </c>
      <c r="B10999" s="12" t="n">
        <v>40826</v>
      </c>
      <c r="C10999" t="n">
        <v>18126</v>
      </c>
      <c r="D10999" t="n">
        <v>51</v>
      </c>
      <c r="E10999" t="n">
        <v>129</v>
      </c>
      <c r="F10999" s="9" t="n">
        <v>198.58</v>
      </c>
    </row>
    <row r="11000">
      <c r="A11000" t="n">
        <v>570337</v>
      </c>
      <c r="B11000" s="12" t="n">
        <v>40826</v>
      </c>
      <c r="C11000" t="n">
        <v>16688</v>
      </c>
      <c r="D11000" t="n">
        <v>11</v>
      </c>
      <c r="E11000" t="n">
        <v>105</v>
      </c>
      <c r="F11000" s="9" t="n">
        <v>183.75</v>
      </c>
    </row>
    <row r="11001">
      <c r="A11001" t="n">
        <v>570338</v>
      </c>
      <c r="B11001" s="12" t="n">
        <v>40826</v>
      </c>
      <c r="C11001" t="n">
        <v>16029</v>
      </c>
      <c r="D11001" t="n">
        <v>1</v>
      </c>
      <c r="E11001" t="n">
        <v>200</v>
      </c>
      <c r="F11001" s="9" t="n">
        <v>358</v>
      </c>
    </row>
    <row r="11002">
      <c r="A11002" t="n">
        <v>570342</v>
      </c>
      <c r="B11002" s="12" t="n">
        <v>40826</v>
      </c>
      <c r="C11002" t="n">
        <v>17706</v>
      </c>
      <c r="D11002" t="n">
        <v>45</v>
      </c>
      <c r="E11002" t="n">
        <v>459</v>
      </c>
      <c r="F11002" s="9" t="n">
        <v>1322.82</v>
      </c>
    </row>
    <row r="11003">
      <c r="A11003" t="n">
        <v>570348</v>
      </c>
      <c r="B11003" s="12" t="n">
        <v>40826</v>
      </c>
      <c r="C11003" t="n">
        <v>16982</v>
      </c>
      <c r="D11003" t="n">
        <v>22</v>
      </c>
      <c r="E11003" t="n">
        <v>182</v>
      </c>
      <c r="F11003" s="9" t="n">
        <v>384.06</v>
      </c>
    </row>
    <row r="11004">
      <c r="A11004" t="n">
        <v>570353</v>
      </c>
      <c r="B11004" s="12" t="n">
        <v>40826</v>
      </c>
      <c r="C11004" t="n">
        <v>17706</v>
      </c>
      <c r="D11004" t="n">
        <v>4</v>
      </c>
      <c r="E11004" t="n">
        <v>33</v>
      </c>
      <c r="F11004" s="9" t="n">
        <v>113.91</v>
      </c>
    </row>
    <row r="11005">
      <c r="A11005" t="n">
        <v>570356</v>
      </c>
      <c r="B11005" s="12" t="n">
        <v>40826</v>
      </c>
      <c r="C11005" t="n">
        <v>15330</v>
      </c>
      <c r="D11005" t="n">
        <v>8</v>
      </c>
      <c r="E11005" t="n">
        <v>744</v>
      </c>
      <c r="F11005" s="9" t="n">
        <v>320.4</v>
      </c>
    </row>
    <row r="11006">
      <c r="A11006" t="n">
        <v>570374</v>
      </c>
      <c r="B11006" s="12" t="n">
        <v>40826</v>
      </c>
      <c r="C11006" t="n">
        <v>14719</v>
      </c>
      <c r="D11006" t="n">
        <v>55</v>
      </c>
      <c r="E11006" t="n">
        <v>162</v>
      </c>
      <c r="F11006" s="9" t="n">
        <v>299.88</v>
      </c>
    </row>
    <row r="11007">
      <c r="A11007" t="n">
        <v>570380</v>
      </c>
      <c r="B11007" s="12" t="n">
        <v>40826</v>
      </c>
      <c r="C11007" t="n">
        <v>14606</v>
      </c>
      <c r="D11007" t="n">
        <v>31</v>
      </c>
      <c r="E11007" t="n">
        <v>45</v>
      </c>
      <c r="F11007" s="9" t="n">
        <v>111.55</v>
      </c>
    </row>
    <row r="11008">
      <c r="A11008" t="n">
        <v>570404</v>
      </c>
      <c r="B11008" s="12" t="n">
        <v>40826</v>
      </c>
      <c r="C11008" t="n">
        <v>16395</v>
      </c>
      <c r="D11008" t="n">
        <v>53</v>
      </c>
      <c r="E11008" t="n">
        <v>273</v>
      </c>
      <c r="F11008" s="9" t="n">
        <v>212.8</v>
      </c>
    </row>
    <row r="11009">
      <c r="A11009" t="n">
        <v>570405</v>
      </c>
      <c r="B11009" s="12" t="n">
        <v>40826</v>
      </c>
      <c r="C11009" t="n">
        <v>13429</v>
      </c>
      <c r="D11009" t="n">
        <v>12</v>
      </c>
      <c r="E11009" t="n">
        <v>244</v>
      </c>
      <c r="F11009" s="9" t="n">
        <v>165.72</v>
      </c>
    </row>
    <row r="11010">
      <c r="A11010" t="n">
        <v>570407</v>
      </c>
      <c r="B11010" s="12" t="n">
        <v>40826</v>
      </c>
      <c r="C11010" t="n">
        <v>17186</v>
      </c>
      <c r="D11010" t="n">
        <v>1</v>
      </c>
      <c r="E11010" t="n">
        <v>100</v>
      </c>
      <c r="F11010" s="9" t="n">
        <v>72</v>
      </c>
    </row>
    <row r="11011">
      <c r="A11011" t="n">
        <v>570408</v>
      </c>
      <c r="B11011" s="12" t="n">
        <v>40826</v>
      </c>
      <c r="C11011" t="n">
        <v>13685</v>
      </c>
      <c r="D11011" t="n">
        <v>8</v>
      </c>
      <c r="E11011" t="n">
        <v>2904</v>
      </c>
      <c r="F11011" s="9" t="n">
        <v>1334.16</v>
      </c>
    </row>
    <row r="11012">
      <c r="A11012" t="n">
        <v>570410</v>
      </c>
      <c r="B11012" s="12" t="n">
        <v>40826</v>
      </c>
      <c r="C11012" t="n">
        <v>16776</v>
      </c>
      <c r="D11012" t="n">
        <v>71</v>
      </c>
      <c r="E11012" t="n">
        <v>254</v>
      </c>
      <c r="F11012" s="9" t="n">
        <v>371.54</v>
      </c>
    </row>
    <row r="11013">
      <c r="A11013" t="n">
        <v>570411</v>
      </c>
      <c r="B11013" s="12" t="n">
        <v>40826</v>
      </c>
      <c r="C11013" t="n">
        <v>16954</v>
      </c>
      <c r="D11013" t="n">
        <v>7</v>
      </c>
      <c r="E11013" t="n">
        <v>94</v>
      </c>
      <c r="F11013" s="9" t="n">
        <v>225.18</v>
      </c>
    </row>
    <row r="11014">
      <c r="A11014" t="n">
        <v>570412</v>
      </c>
      <c r="B11014" s="12" t="n">
        <v>40826</v>
      </c>
      <c r="C11014" t="n">
        <v>16385</v>
      </c>
      <c r="D11014" t="n">
        <v>20</v>
      </c>
      <c r="E11014" t="n">
        <v>106</v>
      </c>
      <c r="F11014" s="9" t="n">
        <v>281.04</v>
      </c>
    </row>
    <row r="11015">
      <c r="A11015" t="n">
        <v>570413</v>
      </c>
      <c r="B11015" s="12" t="n">
        <v>40826</v>
      </c>
      <c r="C11015" t="n">
        <v>17652</v>
      </c>
      <c r="D11015" t="n">
        <v>18</v>
      </c>
      <c r="E11015" t="n">
        <v>130</v>
      </c>
      <c r="F11015" s="9" t="n">
        <v>421.05</v>
      </c>
    </row>
    <row r="11016">
      <c r="A11016" t="n">
        <v>570414</v>
      </c>
      <c r="B11016" s="12" t="n">
        <v>40826</v>
      </c>
      <c r="C11016" t="n">
        <v>17214</v>
      </c>
      <c r="D11016" t="n">
        <v>17</v>
      </c>
      <c r="E11016" t="n">
        <v>52</v>
      </c>
      <c r="F11016" s="9" t="n">
        <v>196.7</v>
      </c>
    </row>
    <row r="11017">
      <c r="A11017" t="n">
        <v>570415</v>
      </c>
      <c r="B11017" s="12" t="n">
        <v>40826</v>
      </c>
      <c r="C11017" t="n">
        <v>14201</v>
      </c>
      <c r="D11017" t="n">
        <v>7</v>
      </c>
      <c r="E11017" t="n">
        <v>148</v>
      </c>
      <c r="F11017" s="9" t="n">
        <v>120.3</v>
      </c>
    </row>
    <row r="11018">
      <c r="A11018" t="n">
        <v>570416</v>
      </c>
      <c r="B11018" s="12" t="n">
        <v>40826</v>
      </c>
      <c r="C11018" t="n">
        <v>15608</v>
      </c>
      <c r="D11018" t="n">
        <v>38</v>
      </c>
      <c r="E11018" t="n">
        <v>352</v>
      </c>
      <c r="F11018" s="9" t="n">
        <v>660.64</v>
      </c>
    </row>
    <row r="11019">
      <c r="A11019" t="n">
        <v>570418</v>
      </c>
      <c r="B11019" s="12" t="n">
        <v>40826</v>
      </c>
      <c r="C11019" t="n">
        <v>15211</v>
      </c>
      <c r="D11019" t="n">
        <v>29</v>
      </c>
      <c r="E11019" t="n">
        <v>123</v>
      </c>
      <c r="F11019" s="9" t="n">
        <v>511.34</v>
      </c>
    </row>
    <row r="11020">
      <c r="A11020" t="n">
        <v>570419</v>
      </c>
      <c r="B11020" s="12" t="n">
        <v>40826</v>
      </c>
      <c r="C11020" t="n">
        <v>15608</v>
      </c>
      <c r="D11020" t="n">
        <v>2</v>
      </c>
      <c r="E11020" t="n">
        <v>24</v>
      </c>
      <c r="F11020" s="9" t="n">
        <v>24.96</v>
      </c>
    </row>
    <row r="11021">
      <c r="A11021" t="n">
        <v>570420</v>
      </c>
      <c r="B11021" s="12" t="n">
        <v>40826</v>
      </c>
      <c r="C11021" t="n">
        <v>17841</v>
      </c>
      <c r="D11021" t="n">
        <v>71</v>
      </c>
      <c r="E11021" t="n">
        <v>240</v>
      </c>
      <c r="F11021" s="9" t="n">
        <v>276.9</v>
      </c>
    </row>
    <row r="11022">
      <c r="A11022" t="n">
        <v>570421</v>
      </c>
      <c r="B11022" s="12" t="n">
        <v>40826</v>
      </c>
      <c r="C11022" t="n">
        <v>13980</v>
      </c>
      <c r="D11022" t="n">
        <v>11</v>
      </c>
      <c r="E11022" t="n">
        <v>172</v>
      </c>
      <c r="F11022" s="9" t="n">
        <v>200.14</v>
      </c>
    </row>
    <row r="11023">
      <c r="A11023" t="n">
        <v>570422</v>
      </c>
      <c r="B11023" s="12" t="n">
        <v>40826</v>
      </c>
      <c r="C11023" t="n">
        <v>14132</v>
      </c>
      <c r="D11023" t="n">
        <v>17</v>
      </c>
      <c r="E11023" t="n">
        <v>363</v>
      </c>
      <c r="F11023" s="9" t="n">
        <v>419.54</v>
      </c>
    </row>
    <row r="11024">
      <c r="A11024" t="n">
        <v>570423</v>
      </c>
      <c r="B11024" s="12" t="n">
        <v>40826</v>
      </c>
      <c r="C11024" t="n">
        <v>14451</v>
      </c>
      <c r="D11024" t="n">
        <v>53</v>
      </c>
      <c r="E11024" t="n">
        <v>174</v>
      </c>
      <c r="F11024" s="9" t="n">
        <v>283.9</v>
      </c>
    </row>
    <row r="11025">
      <c r="A11025" t="n">
        <v>570424</v>
      </c>
      <c r="B11025" s="12" t="n">
        <v>40826</v>
      </c>
      <c r="C11025" t="n">
        <v>17372</v>
      </c>
      <c r="D11025" t="n">
        <v>30</v>
      </c>
      <c r="E11025" t="n">
        <v>72</v>
      </c>
      <c r="F11025" s="9" t="n">
        <v>156.61</v>
      </c>
    </row>
    <row r="11026">
      <c r="A11026" t="n">
        <v>570425</v>
      </c>
      <c r="B11026" s="12" t="n">
        <v>40826</v>
      </c>
      <c r="C11026" t="n">
        <v>15128</v>
      </c>
      <c r="D11026" t="n">
        <v>21</v>
      </c>
      <c r="E11026" t="n">
        <v>336</v>
      </c>
      <c r="F11026" s="9" t="n">
        <v>300.76</v>
      </c>
    </row>
    <row r="11027">
      <c r="A11027" t="n">
        <v>570426</v>
      </c>
      <c r="B11027" s="12" t="n">
        <v>40826</v>
      </c>
      <c r="C11027" t="n">
        <v>13352</v>
      </c>
      <c r="D11027" t="n">
        <v>23</v>
      </c>
      <c r="E11027" t="n">
        <v>320</v>
      </c>
      <c r="F11027" s="9" t="n">
        <v>347.98</v>
      </c>
    </row>
    <row r="11028">
      <c r="A11028" t="n">
        <v>570427</v>
      </c>
      <c r="B11028" s="12" t="n">
        <v>40826</v>
      </c>
      <c r="C11028" t="n">
        <v>17462</v>
      </c>
      <c r="D11028" t="n">
        <v>13</v>
      </c>
      <c r="E11028" t="n">
        <v>72</v>
      </c>
      <c r="F11028" s="9" t="n">
        <v>212.28</v>
      </c>
    </row>
    <row r="11029">
      <c r="A11029" t="n">
        <v>570428</v>
      </c>
      <c r="B11029" s="12" t="n">
        <v>40826</v>
      </c>
      <c r="C11029" t="n">
        <v>15553</v>
      </c>
      <c r="D11029" t="n">
        <v>55</v>
      </c>
      <c r="E11029" t="n">
        <v>449</v>
      </c>
      <c r="F11029" s="9" t="n">
        <v>428.93</v>
      </c>
    </row>
    <row r="11030">
      <c r="A11030" t="n">
        <v>570429</v>
      </c>
      <c r="B11030" s="12" t="n">
        <v>40826</v>
      </c>
      <c r="C11030" t="n">
        <v>13225</v>
      </c>
      <c r="D11030" t="n">
        <v>4</v>
      </c>
      <c r="E11030" t="n">
        <v>388</v>
      </c>
      <c r="F11030" s="9" t="n">
        <v>801.08</v>
      </c>
    </row>
    <row r="11031">
      <c r="A11031" t="n">
        <v>570430</v>
      </c>
      <c r="B11031" s="12" t="n">
        <v>40826</v>
      </c>
      <c r="C11031" t="n">
        <v>15886</v>
      </c>
      <c r="D11031" t="n">
        <v>12</v>
      </c>
      <c r="E11031" t="n">
        <v>147</v>
      </c>
      <c r="F11031" s="9" t="n">
        <v>181.09</v>
      </c>
    </row>
    <row r="11032">
      <c r="A11032" t="n">
        <v>570441</v>
      </c>
      <c r="B11032" s="12" t="n">
        <v>40826</v>
      </c>
      <c r="C11032" t="n">
        <v>15473</v>
      </c>
      <c r="D11032" t="n">
        <v>1</v>
      </c>
      <c r="E11032" t="n">
        <v>40</v>
      </c>
      <c r="F11032" s="9" t="n">
        <v>102</v>
      </c>
    </row>
    <row r="11033">
      <c r="A11033" t="n">
        <v>570442</v>
      </c>
      <c r="B11033" s="12" t="n">
        <v>40826</v>
      </c>
      <c r="C11033" t="n">
        <v>16549</v>
      </c>
      <c r="D11033" t="n">
        <v>81</v>
      </c>
      <c r="E11033" t="n">
        <v>156</v>
      </c>
      <c r="F11033" s="9" t="n">
        <v>315.84</v>
      </c>
    </row>
    <row r="11034">
      <c r="A11034" t="n">
        <v>570443</v>
      </c>
      <c r="B11034" s="12" t="n">
        <v>40826</v>
      </c>
      <c r="C11034" t="n">
        <v>17203</v>
      </c>
      <c r="D11034" t="n">
        <v>20</v>
      </c>
      <c r="E11034" t="n">
        <v>901</v>
      </c>
      <c r="F11034" s="9" t="n">
        <v>1263.97</v>
      </c>
    </row>
    <row r="11035">
      <c r="A11035" t="n">
        <v>570444</v>
      </c>
      <c r="B11035" s="12" t="n">
        <v>40826</v>
      </c>
      <c r="C11035" t="n">
        <v>17284</v>
      </c>
      <c r="D11035" t="n">
        <v>27</v>
      </c>
      <c r="E11035" t="n">
        <v>124</v>
      </c>
      <c r="F11035" s="9" t="n">
        <v>158.44</v>
      </c>
    </row>
    <row r="11036">
      <c r="A11036" t="n">
        <v>570445</v>
      </c>
      <c r="B11036" s="12" t="n">
        <v>40826</v>
      </c>
      <c r="C11036" t="n">
        <v>12748</v>
      </c>
      <c r="D11036" t="n">
        <v>6</v>
      </c>
      <c r="E11036" t="n">
        <v>13</v>
      </c>
      <c r="F11036" s="9" t="n">
        <v>12.12</v>
      </c>
    </row>
    <row r="11037">
      <c r="A11037" t="n">
        <v>570448</v>
      </c>
      <c r="B11037" s="12" t="n">
        <v>40826</v>
      </c>
      <c r="C11037" t="n">
        <v>13224</v>
      </c>
      <c r="D11037" t="n">
        <v>65</v>
      </c>
      <c r="E11037" t="n">
        <v>850</v>
      </c>
      <c r="F11037" s="9" t="n">
        <v>940.6900000000001</v>
      </c>
    </row>
    <row r="11038">
      <c r="A11038" t="n">
        <v>570449</v>
      </c>
      <c r="B11038" s="12" t="n">
        <v>40826</v>
      </c>
      <c r="C11038" t="n">
        <v>16133</v>
      </c>
      <c r="D11038" t="n">
        <v>9</v>
      </c>
      <c r="E11038" t="n">
        <v>198</v>
      </c>
      <c r="F11038" s="9" t="n">
        <v>291.4</v>
      </c>
    </row>
    <row r="11039">
      <c r="A11039" t="n">
        <v>570455</v>
      </c>
      <c r="B11039" s="12" t="n">
        <v>40826</v>
      </c>
      <c r="C11039" t="n">
        <v>14529</v>
      </c>
      <c r="D11039" t="n">
        <v>88</v>
      </c>
      <c r="E11039" t="n">
        <v>139</v>
      </c>
      <c r="F11039" s="9" t="n">
        <v>240.47</v>
      </c>
    </row>
    <row r="11040">
      <c r="A11040" t="n">
        <v>570457</v>
      </c>
      <c r="B11040" s="12" t="n">
        <v>40826</v>
      </c>
      <c r="C11040" t="n">
        <v>13666</v>
      </c>
      <c r="D11040" t="n">
        <v>4</v>
      </c>
      <c r="E11040" t="n">
        <v>4</v>
      </c>
      <c r="F11040" s="9" t="n">
        <v>20.6</v>
      </c>
    </row>
    <row r="11041">
      <c r="A11041" t="n">
        <v>570458</v>
      </c>
      <c r="B11041" s="12" t="n">
        <v>40826</v>
      </c>
      <c r="C11041" t="n">
        <v>14535</v>
      </c>
      <c r="D11041" t="n">
        <v>137</v>
      </c>
      <c r="E11041" t="n">
        <v>858</v>
      </c>
      <c r="F11041" s="9" t="n">
        <v>1202.03</v>
      </c>
    </row>
    <row r="11042">
      <c r="A11042" t="n">
        <v>570459</v>
      </c>
      <c r="B11042" s="12" t="n">
        <v>40826</v>
      </c>
      <c r="C11042" t="n">
        <v>15801</v>
      </c>
      <c r="D11042" t="n">
        <v>50</v>
      </c>
      <c r="E11042" t="n">
        <v>466</v>
      </c>
      <c r="F11042" s="9" t="n">
        <v>869.98</v>
      </c>
    </row>
    <row r="11043">
      <c r="A11043" t="n">
        <v>570461</v>
      </c>
      <c r="B11043" s="12" t="n">
        <v>40826</v>
      </c>
      <c r="C11043" t="n">
        <v>14434</v>
      </c>
      <c r="D11043" t="n">
        <v>1</v>
      </c>
      <c r="E11043" t="n">
        <v>20</v>
      </c>
      <c r="F11043" s="9" t="n">
        <v>141.6</v>
      </c>
    </row>
    <row r="11044">
      <c r="A11044" t="n">
        <v>570466</v>
      </c>
      <c r="B11044" s="12" t="n">
        <v>40826</v>
      </c>
      <c r="C11044" t="n">
        <v>16791</v>
      </c>
      <c r="D11044" t="n">
        <v>83</v>
      </c>
      <c r="E11044" t="n">
        <v>177</v>
      </c>
      <c r="F11044" s="9" t="n">
        <v>434.55</v>
      </c>
    </row>
    <row r="11045">
      <c r="A11045" t="n">
        <v>570479</v>
      </c>
      <c r="B11045" s="12" t="n">
        <v>40826</v>
      </c>
      <c r="C11045" t="n">
        <v>17589</v>
      </c>
      <c r="D11045" t="n">
        <v>71</v>
      </c>
      <c r="E11045" t="n">
        <v>323</v>
      </c>
      <c r="F11045" s="9" t="n">
        <v>559.85</v>
      </c>
    </row>
    <row r="11046">
      <c r="A11046" t="n">
        <v>570481</v>
      </c>
      <c r="B11046" s="12" t="n">
        <v>40826</v>
      </c>
      <c r="C11046" t="n">
        <v>17552</v>
      </c>
      <c r="D11046" t="n">
        <v>1</v>
      </c>
      <c r="E11046" t="n">
        <v>10</v>
      </c>
      <c r="F11046" s="9" t="n">
        <v>16.5</v>
      </c>
    </row>
    <row r="11047">
      <c r="A11047" t="n">
        <v>570482</v>
      </c>
      <c r="B11047" s="12" t="n">
        <v>40826</v>
      </c>
      <c r="C11047" t="n">
        <v>17459</v>
      </c>
      <c r="D11047" t="n">
        <v>76</v>
      </c>
      <c r="E11047" t="n">
        <v>227</v>
      </c>
      <c r="F11047" s="9" t="n">
        <v>300.39</v>
      </c>
    </row>
    <row r="11048">
      <c r="A11048" t="n">
        <v>570488</v>
      </c>
      <c r="B11048" s="12" t="n">
        <v>40826</v>
      </c>
      <c r="C11048" t="n">
        <v>14096</v>
      </c>
      <c r="D11048" t="n">
        <v>352</v>
      </c>
      <c r="E11048" t="n">
        <v>778</v>
      </c>
      <c r="F11048" s="9" t="n">
        <v>2745.85</v>
      </c>
    </row>
    <row r="11049">
      <c r="A11049" t="n">
        <v>570489</v>
      </c>
      <c r="B11049" s="12" t="n">
        <v>40826</v>
      </c>
      <c r="C11049" t="n">
        <v>14533</v>
      </c>
      <c r="D11049" t="n">
        <v>1</v>
      </c>
      <c r="E11049" t="n">
        <v>12</v>
      </c>
      <c r="F11049" s="9" t="n">
        <v>23.4</v>
      </c>
    </row>
    <row r="11050">
      <c r="A11050" t="n">
        <v>570491</v>
      </c>
      <c r="B11050" s="12" t="n">
        <v>40826</v>
      </c>
      <c r="C11050" t="n">
        <v>14395</v>
      </c>
      <c r="D11050" t="n">
        <v>32</v>
      </c>
      <c r="E11050" t="n">
        <v>156</v>
      </c>
      <c r="F11050" s="9" t="n">
        <v>310.54</v>
      </c>
    </row>
    <row r="11051">
      <c r="A11051" t="n">
        <v>570492</v>
      </c>
      <c r="B11051" s="12" t="n">
        <v>40827</v>
      </c>
      <c r="C11051" t="n">
        <v>14194</v>
      </c>
      <c r="D11051" t="n">
        <v>30</v>
      </c>
      <c r="E11051" t="n">
        <v>237</v>
      </c>
      <c r="F11051" s="9" t="n">
        <v>530.35</v>
      </c>
    </row>
    <row r="11052">
      <c r="A11052" t="n">
        <v>570493</v>
      </c>
      <c r="B11052" s="12" t="n">
        <v>40827</v>
      </c>
      <c r="C11052" t="n">
        <v>14194</v>
      </c>
      <c r="D11052" t="n">
        <v>1</v>
      </c>
      <c r="E11052" t="n">
        <v>10</v>
      </c>
      <c r="F11052" s="9" t="n">
        <v>70.8</v>
      </c>
    </row>
    <row r="11053">
      <c r="A11053" t="n">
        <v>570494</v>
      </c>
      <c r="B11053" s="12" t="n">
        <v>40827</v>
      </c>
      <c r="C11053" t="n">
        <v>14051</v>
      </c>
      <c r="D11053" t="n">
        <v>12</v>
      </c>
      <c r="E11053" t="n">
        <v>172</v>
      </c>
      <c r="F11053" s="9" t="n">
        <v>757.8</v>
      </c>
    </row>
    <row r="11054">
      <c r="A11054" t="n">
        <v>570495</v>
      </c>
      <c r="B11054" s="12" t="n">
        <v>40827</v>
      </c>
      <c r="C11054" t="n">
        <v>16861</v>
      </c>
      <c r="D11054" t="n">
        <v>4</v>
      </c>
      <c r="E11054" t="n">
        <v>116</v>
      </c>
      <c r="F11054" s="9" t="n">
        <v>102.96</v>
      </c>
    </row>
    <row r="11055">
      <c r="A11055" t="n">
        <v>570496</v>
      </c>
      <c r="B11055" s="12" t="n">
        <v>40827</v>
      </c>
      <c r="C11055" t="n">
        <v>16422</v>
      </c>
      <c r="D11055" t="n">
        <v>12</v>
      </c>
      <c r="E11055" t="n">
        <v>438</v>
      </c>
      <c r="F11055" s="9" t="n">
        <v>459.06</v>
      </c>
    </row>
    <row r="11056">
      <c r="A11056" t="n">
        <v>570498</v>
      </c>
      <c r="B11056" s="12" t="n">
        <v>40827</v>
      </c>
      <c r="C11056" t="n">
        <v>16136</v>
      </c>
      <c r="D11056" t="n">
        <v>22</v>
      </c>
      <c r="E11056" t="n">
        <v>260</v>
      </c>
      <c r="F11056" s="9" t="n">
        <v>406.74</v>
      </c>
    </row>
    <row r="11057">
      <c r="A11057" t="n">
        <v>570500</v>
      </c>
      <c r="B11057" s="12" t="n">
        <v>40827</v>
      </c>
      <c r="C11057" t="n">
        <v>15858</v>
      </c>
      <c r="D11057" t="n">
        <v>23</v>
      </c>
      <c r="E11057" t="n">
        <v>168</v>
      </c>
      <c r="F11057" s="9" t="n">
        <v>270.22</v>
      </c>
    </row>
    <row r="11058">
      <c r="A11058" t="n">
        <v>570501</v>
      </c>
      <c r="B11058" s="12" t="n">
        <v>40827</v>
      </c>
      <c r="C11058" t="n">
        <v>14857</v>
      </c>
      <c r="D11058" t="n">
        <v>31</v>
      </c>
      <c r="E11058" t="n">
        <v>276</v>
      </c>
      <c r="F11058" s="9" t="n">
        <v>650.6</v>
      </c>
    </row>
    <row r="11059">
      <c r="A11059" t="n">
        <v>570502</v>
      </c>
      <c r="B11059" s="12" t="n">
        <v>40827</v>
      </c>
      <c r="C11059" t="n">
        <v>14744</v>
      </c>
      <c r="D11059" t="n">
        <v>5</v>
      </c>
      <c r="E11059" t="n">
        <v>35</v>
      </c>
      <c r="F11059" s="9" t="n">
        <v>83.75</v>
      </c>
    </row>
    <row r="11060">
      <c r="A11060" t="n">
        <v>570503</v>
      </c>
      <c r="B11060" s="12" t="n">
        <v>40827</v>
      </c>
      <c r="C11060" t="n">
        <v>17965</v>
      </c>
      <c r="D11060" t="n">
        <v>11</v>
      </c>
      <c r="E11060" t="n">
        <v>64</v>
      </c>
      <c r="F11060" s="9" t="n">
        <v>44.71</v>
      </c>
    </row>
    <row r="11061">
      <c r="A11061" t="n">
        <v>570504</v>
      </c>
      <c r="B11061" s="12" t="n">
        <v>40827</v>
      </c>
      <c r="C11061" t="n">
        <v>18241</v>
      </c>
      <c r="D11061" t="n">
        <v>5</v>
      </c>
      <c r="E11061" t="n">
        <v>47</v>
      </c>
      <c r="F11061" s="9" t="n">
        <v>125.85</v>
      </c>
    </row>
    <row r="11062">
      <c r="A11062" t="n">
        <v>570505</v>
      </c>
      <c r="B11062" s="12" t="n">
        <v>40827</v>
      </c>
      <c r="C11062" t="n">
        <v>14841</v>
      </c>
      <c r="D11062" t="n">
        <v>15</v>
      </c>
      <c r="E11062" t="n">
        <v>263</v>
      </c>
      <c r="F11062" s="9" t="n">
        <v>379.79</v>
      </c>
    </row>
    <row r="11063">
      <c r="A11063" t="n">
        <v>570506</v>
      </c>
      <c r="B11063" s="12" t="n">
        <v>40827</v>
      </c>
      <c r="C11063" t="n">
        <v>13283</v>
      </c>
      <c r="D11063" t="n">
        <v>5</v>
      </c>
      <c r="E11063" t="n">
        <v>60</v>
      </c>
      <c r="F11063" s="9" t="n">
        <v>68.16</v>
      </c>
    </row>
    <row r="11064">
      <c r="A11064" t="n">
        <v>570507</v>
      </c>
      <c r="B11064" s="12" t="n">
        <v>40827</v>
      </c>
      <c r="C11064" t="n">
        <v>16561</v>
      </c>
      <c r="D11064" t="n">
        <v>16</v>
      </c>
      <c r="E11064" t="n">
        <v>158</v>
      </c>
      <c r="F11064" s="9" t="n">
        <v>264.96</v>
      </c>
    </row>
    <row r="11065">
      <c r="A11065" t="n">
        <v>570509</v>
      </c>
      <c r="B11065" s="12" t="n">
        <v>40827</v>
      </c>
      <c r="C11065" t="n">
        <v>13109</v>
      </c>
      <c r="D11065" t="n">
        <v>23</v>
      </c>
      <c r="E11065" t="n">
        <v>260</v>
      </c>
      <c r="F11065" s="9" t="n">
        <v>416.69</v>
      </c>
    </row>
    <row r="11066">
      <c r="A11066" t="n">
        <v>570510</v>
      </c>
      <c r="B11066" s="12" t="n">
        <v>40827</v>
      </c>
      <c r="C11066" t="n">
        <v>15370</v>
      </c>
      <c r="D11066" t="n">
        <v>1</v>
      </c>
      <c r="E11066" t="n">
        <v>4</v>
      </c>
      <c r="F11066" s="9" t="n">
        <v>33</v>
      </c>
    </row>
    <row r="11067">
      <c r="A11067" t="n">
        <v>570511</v>
      </c>
      <c r="B11067" s="12" t="n">
        <v>40827</v>
      </c>
      <c r="C11067" t="n">
        <v>14397</v>
      </c>
      <c r="D11067" t="n">
        <v>6</v>
      </c>
      <c r="E11067" t="n">
        <v>100</v>
      </c>
      <c r="F11067" s="9" t="n">
        <v>186.8</v>
      </c>
    </row>
    <row r="11068">
      <c r="A11068" t="n">
        <v>570512</v>
      </c>
      <c r="B11068" s="12" t="n">
        <v>40827</v>
      </c>
      <c r="C11068" t="n">
        <v>14952</v>
      </c>
      <c r="D11068" t="n">
        <v>6</v>
      </c>
      <c r="E11068" t="n">
        <v>60</v>
      </c>
      <c r="F11068" s="9" t="n">
        <v>424.8</v>
      </c>
    </row>
    <row r="11069">
      <c r="A11069" t="n">
        <v>570513</v>
      </c>
      <c r="B11069" s="12" t="n">
        <v>40827</v>
      </c>
      <c r="C11069" t="n">
        <v>14952</v>
      </c>
      <c r="D11069" t="n">
        <v>17</v>
      </c>
      <c r="E11069" t="n">
        <v>344</v>
      </c>
      <c r="F11069" s="9" t="n">
        <v>950.4400000000001</v>
      </c>
    </row>
    <row r="11070">
      <c r="A11070" t="n">
        <v>570514</v>
      </c>
      <c r="B11070" s="12" t="n">
        <v>40827</v>
      </c>
      <c r="C11070" t="n">
        <v>13089</v>
      </c>
      <c r="D11070" t="n">
        <v>37</v>
      </c>
      <c r="E11070" t="n">
        <v>447</v>
      </c>
      <c r="F11070" s="9" t="n">
        <v>1018.51</v>
      </c>
    </row>
    <row r="11071">
      <c r="A11071" t="n">
        <v>570516</v>
      </c>
      <c r="B11071" s="12" t="n">
        <v>40827</v>
      </c>
      <c r="C11071" t="n">
        <v>14121</v>
      </c>
      <c r="D11071" t="n">
        <v>20</v>
      </c>
      <c r="E11071" t="n">
        <v>234</v>
      </c>
      <c r="F11071" s="9" t="n">
        <v>233.1</v>
      </c>
    </row>
    <row r="11072">
      <c r="A11072" t="n">
        <v>570517</v>
      </c>
      <c r="B11072" s="12" t="n">
        <v>40827</v>
      </c>
      <c r="C11072" t="n">
        <v>13971</v>
      </c>
      <c r="D11072" t="n">
        <v>22</v>
      </c>
      <c r="E11072" t="n">
        <v>278</v>
      </c>
      <c r="F11072" s="9" t="n">
        <v>371.66</v>
      </c>
    </row>
    <row r="11073">
      <c r="A11073" t="n">
        <v>570522</v>
      </c>
      <c r="B11073" s="12" t="n">
        <v>40827</v>
      </c>
      <c r="C11073" t="n">
        <v>16029</v>
      </c>
      <c r="D11073" t="n">
        <v>7</v>
      </c>
      <c r="E11073" t="n">
        <v>1164</v>
      </c>
      <c r="F11073" s="9" t="n">
        <v>2076</v>
      </c>
    </row>
    <row r="11074">
      <c r="A11074" t="n">
        <v>570554</v>
      </c>
      <c r="B11074" s="12" t="n">
        <v>40827</v>
      </c>
      <c r="C11074" t="n">
        <v>14800</v>
      </c>
      <c r="D11074" t="n">
        <v>1</v>
      </c>
      <c r="E11074" t="n">
        <v>1</v>
      </c>
      <c r="F11074" s="9" t="n">
        <v>0.38</v>
      </c>
    </row>
    <row r="11075">
      <c r="A11075" t="n">
        <v>570555</v>
      </c>
      <c r="B11075" s="12" t="n">
        <v>40827</v>
      </c>
      <c r="C11075" t="n">
        <v>17119</v>
      </c>
      <c r="D11075" t="n">
        <v>31</v>
      </c>
      <c r="E11075" t="n">
        <v>306</v>
      </c>
      <c r="F11075" s="9" t="n">
        <v>547.25</v>
      </c>
    </row>
    <row r="11076">
      <c r="A11076" t="n">
        <v>570557</v>
      </c>
      <c r="B11076" s="12" t="n">
        <v>40827</v>
      </c>
      <c r="C11076" t="n">
        <v>16029</v>
      </c>
      <c r="D11076" t="n">
        <v>8</v>
      </c>
      <c r="E11076" t="n">
        <v>4176</v>
      </c>
      <c r="F11076" s="9" t="n">
        <v>7810.56</v>
      </c>
    </row>
    <row r="11077">
      <c r="A11077" t="n">
        <v>570590</v>
      </c>
      <c r="B11077" s="12" t="n">
        <v>40827</v>
      </c>
      <c r="C11077" t="n">
        <v>18075</v>
      </c>
      <c r="D11077" t="n">
        <v>15</v>
      </c>
      <c r="E11077" t="n">
        <v>279</v>
      </c>
      <c r="F11077" s="9" t="n">
        <v>300.02</v>
      </c>
    </row>
    <row r="11078">
      <c r="A11078" t="n">
        <v>570591</v>
      </c>
      <c r="B11078" s="12" t="n">
        <v>40827</v>
      </c>
      <c r="C11078" t="n">
        <v>17071</v>
      </c>
      <c r="D11078" t="n">
        <v>14</v>
      </c>
      <c r="E11078" t="n">
        <v>115</v>
      </c>
      <c r="F11078" s="9" t="n">
        <v>302.65</v>
      </c>
    </row>
    <row r="11079">
      <c r="A11079" t="n">
        <v>570593</v>
      </c>
      <c r="B11079" s="12" t="n">
        <v>40827</v>
      </c>
      <c r="C11079" t="n">
        <v>18180</v>
      </c>
      <c r="D11079" t="n">
        <v>24</v>
      </c>
      <c r="E11079" t="n">
        <v>538</v>
      </c>
      <c r="F11079" s="9" t="n">
        <v>326.66</v>
      </c>
    </row>
    <row r="11080">
      <c r="A11080" t="n">
        <v>570594</v>
      </c>
      <c r="B11080" s="12" t="n">
        <v>40827</v>
      </c>
      <c r="C11080" t="n">
        <v>13517</v>
      </c>
      <c r="D11080" t="n">
        <v>33</v>
      </c>
      <c r="E11080" t="n">
        <v>388</v>
      </c>
      <c r="F11080" s="9" t="n">
        <v>516.24</v>
      </c>
    </row>
    <row r="11081">
      <c r="A11081" t="n">
        <v>570597</v>
      </c>
      <c r="B11081" s="12" t="n">
        <v>40827</v>
      </c>
      <c r="C11081" t="n">
        <v>16837</v>
      </c>
      <c r="D11081" t="n">
        <v>42</v>
      </c>
      <c r="E11081" t="n">
        <v>422</v>
      </c>
      <c r="F11081" s="9" t="n">
        <v>737.7</v>
      </c>
    </row>
    <row r="11082">
      <c r="A11082" t="n">
        <v>570598</v>
      </c>
      <c r="B11082" s="12" t="n">
        <v>40827</v>
      </c>
      <c r="C11082" t="n">
        <v>14175</v>
      </c>
      <c r="D11082" t="n">
        <v>90</v>
      </c>
      <c r="E11082" t="n">
        <v>889</v>
      </c>
      <c r="F11082" s="9" t="n">
        <v>2016.31</v>
      </c>
    </row>
    <row r="11083">
      <c r="A11083" t="n">
        <v>570600</v>
      </c>
      <c r="B11083" s="12" t="n">
        <v>40827</v>
      </c>
      <c r="C11083" t="n">
        <v>16076</v>
      </c>
      <c r="D11083" t="n">
        <v>12</v>
      </c>
      <c r="E11083" t="n">
        <v>122</v>
      </c>
      <c r="F11083" s="9" t="n">
        <v>304.26</v>
      </c>
    </row>
    <row r="11084">
      <c r="A11084" t="n">
        <v>570601</v>
      </c>
      <c r="B11084" s="12" t="n">
        <v>40827</v>
      </c>
      <c r="C11084" t="n">
        <v>17620</v>
      </c>
      <c r="D11084" t="n">
        <v>4</v>
      </c>
      <c r="E11084" t="n">
        <v>60</v>
      </c>
      <c r="F11084" s="9" t="n">
        <v>81.44</v>
      </c>
    </row>
    <row r="11085">
      <c r="A11085" t="n">
        <v>570602</v>
      </c>
      <c r="B11085" s="12" t="n">
        <v>40827</v>
      </c>
      <c r="C11085" t="n">
        <v>14141</v>
      </c>
      <c r="D11085" t="n">
        <v>7</v>
      </c>
      <c r="E11085" t="n">
        <v>57</v>
      </c>
      <c r="F11085" s="9" t="n">
        <v>199.47</v>
      </c>
    </row>
    <row r="11086">
      <c r="A11086" t="n">
        <v>570632</v>
      </c>
      <c r="B11086" s="12" t="n">
        <v>40827</v>
      </c>
      <c r="C11086" t="n">
        <v>17412</v>
      </c>
      <c r="D11086" t="n">
        <v>9</v>
      </c>
      <c r="E11086" t="n">
        <v>116</v>
      </c>
      <c r="F11086" s="9" t="n">
        <v>160.4</v>
      </c>
    </row>
    <row r="11087">
      <c r="A11087" t="n">
        <v>570634</v>
      </c>
      <c r="B11087" s="12" t="n">
        <v>40827</v>
      </c>
      <c r="C11087" t="n">
        <v>15024</v>
      </c>
      <c r="D11087" t="n">
        <v>12</v>
      </c>
      <c r="E11087" t="n">
        <v>37</v>
      </c>
      <c r="F11087" s="9" t="n">
        <v>148.45</v>
      </c>
    </row>
    <row r="11088">
      <c r="A11088" t="n">
        <v>570638</v>
      </c>
      <c r="B11088" s="12" t="n">
        <v>40827</v>
      </c>
      <c r="C11088" t="n">
        <v>17888</v>
      </c>
      <c r="D11088" t="n">
        <v>22</v>
      </c>
      <c r="E11088" t="n">
        <v>185</v>
      </c>
      <c r="F11088" s="9" t="n">
        <v>250.9</v>
      </c>
    </row>
    <row r="11089">
      <c r="A11089" t="n">
        <v>570642</v>
      </c>
      <c r="B11089" s="12" t="n">
        <v>40827</v>
      </c>
      <c r="C11089" t="n">
        <v>15024</v>
      </c>
      <c r="D11089" t="n">
        <v>7</v>
      </c>
      <c r="E11089" t="n">
        <v>127</v>
      </c>
      <c r="F11089" s="9" t="n">
        <v>73.66</v>
      </c>
    </row>
    <row r="11090">
      <c r="A11090" t="n">
        <v>570646</v>
      </c>
      <c r="B11090" s="12" t="n">
        <v>40827</v>
      </c>
      <c r="C11090" t="n">
        <v>12824</v>
      </c>
      <c r="D11090" t="n">
        <v>25</v>
      </c>
      <c r="E11090" t="n">
        <v>232</v>
      </c>
      <c r="F11090" s="9" t="n">
        <v>397.12</v>
      </c>
    </row>
    <row r="11091">
      <c r="A11091" t="n">
        <v>570648</v>
      </c>
      <c r="B11091" s="12" t="n">
        <v>40827</v>
      </c>
      <c r="C11091" t="n">
        <v>16086</v>
      </c>
      <c r="D11091" t="n">
        <v>8</v>
      </c>
      <c r="E11091" t="n">
        <v>123</v>
      </c>
      <c r="F11091" s="9" t="n">
        <v>221.69</v>
      </c>
    </row>
    <row r="11092">
      <c r="A11092" t="n">
        <v>570649</v>
      </c>
      <c r="B11092" s="12" t="n">
        <v>40827</v>
      </c>
      <c r="C11092" t="n">
        <v>17659</v>
      </c>
      <c r="D11092" t="n">
        <v>17</v>
      </c>
      <c r="E11092" t="n">
        <v>160</v>
      </c>
      <c r="F11092" s="9" t="n">
        <v>308.86</v>
      </c>
    </row>
    <row r="11093">
      <c r="A11093" t="n">
        <v>570650</v>
      </c>
      <c r="B11093" s="12" t="n">
        <v>40827</v>
      </c>
      <c r="C11093" t="n">
        <v>13263</v>
      </c>
      <c r="D11093" t="n">
        <v>57</v>
      </c>
      <c r="E11093" t="n">
        <v>210</v>
      </c>
      <c r="F11093" s="9" t="n">
        <v>277.75</v>
      </c>
    </row>
    <row r="11094">
      <c r="A11094" t="n">
        <v>570652</v>
      </c>
      <c r="B11094" s="12" t="n">
        <v>40827</v>
      </c>
      <c r="C11094" t="n">
        <v>17863</v>
      </c>
      <c r="D11094" t="n">
        <v>41</v>
      </c>
      <c r="E11094" t="n">
        <v>771</v>
      </c>
      <c r="F11094" s="9" t="n">
        <v>1032.7</v>
      </c>
    </row>
    <row r="11095">
      <c r="A11095" t="n">
        <v>570653</v>
      </c>
      <c r="B11095" s="12" t="n">
        <v>40827</v>
      </c>
      <c r="C11095" t="n">
        <v>14710</v>
      </c>
      <c r="D11095" t="n">
        <v>29</v>
      </c>
      <c r="E11095" t="n">
        <v>115</v>
      </c>
      <c r="F11095" s="9" t="n">
        <v>172.91</v>
      </c>
    </row>
    <row r="11096">
      <c r="A11096" t="n">
        <v>570656</v>
      </c>
      <c r="B11096" s="12" t="n">
        <v>40827</v>
      </c>
      <c r="C11096" t="n">
        <v>16120</v>
      </c>
      <c r="D11096" t="n">
        <v>22</v>
      </c>
      <c r="E11096" t="n">
        <v>762</v>
      </c>
      <c r="F11096" s="9" t="n">
        <v>996.84</v>
      </c>
    </row>
    <row r="11097">
      <c r="A11097" t="n">
        <v>570659</v>
      </c>
      <c r="B11097" s="12" t="n">
        <v>40827</v>
      </c>
      <c r="C11097" t="n">
        <v>16120</v>
      </c>
      <c r="D11097" t="n">
        <v>3</v>
      </c>
      <c r="E11097" t="n">
        <v>72</v>
      </c>
      <c r="F11097" s="9" t="n">
        <v>219.6</v>
      </c>
    </row>
    <row r="11098">
      <c r="A11098" t="n">
        <v>570660</v>
      </c>
      <c r="B11098" s="12" t="n">
        <v>40827</v>
      </c>
      <c r="C11098" t="n">
        <v>14866</v>
      </c>
      <c r="D11098" t="n">
        <v>21</v>
      </c>
      <c r="E11098" t="n">
        <v>1570</v>
      </c>
      <c r="F11098" s="9" t="n">
        <v>3930.94</v>
      </c>
    </row>
    <row r="11099">
      <c r="A11099" t="n">
        <v>570661</v>
      </c>
      <c r="B11099" s="12" t="n">
        <v>40827</v>
      </c>
      <c r="C11099" t="n">
        <v>17554</v>
      </c>
      <c r="D11099" t="n">
        <v>10</v>
      </c>
      <c r="E11099" t="n">
        <v>120</v>
      </c>
      <c r="F11099" s="9" t="n">
        <v>210.14</v>
      </c>
    </row>
    <row r="11100">
      <c r="A11100" t="n">
        <v>570662</v>
      </c>
      <c r="B11100" s="12" t="n">
        <v>40827</v>
      </c>
      <c r="C11100" t="n">
        <v>16120</v>
      </c>
      <c r="D11100" t="n">
        <v>1</v>
      </c>
      <c r="E11100" t="n">
        <v>36</v>
      </c>
      <c r="F11100" s="9" t="n">
        <v>75.59999999999999</v>
      </c>
    </row>
    <row r="11101">
      <c r="A11101" t="n">
        <v>570663</v>
      </c>
      <c r="B11101" s="12" t="n">
        <v>40827</v>
      </c>
      <c r="C11101" t="n">
        <v>13627</v>
      </c>
      <c r="D11101" t="n">
        <v>7</v>
      </c>
      <c r="E11101" t="n">
        <v>259</v>
      </c>
      <c r="F11101" s="9" t="n">
        <v>304.29</v>
      </c>
    </row>
    <row r="11102">
      <c r="A11102" t="n">
        <v>570664</v>
      </c>
      <c r="B11102" s="12" t="n">
        <v>40827</v>
      </c>
      <c r="C11102" t="n">
        <v>16362</v>
      </c>
      <c r="D11102" t="n">
        <v>23</v>
      </c>
      <c r="E11102" t="n">
        <v>80</v>
      </c>
      <c r="F11102" s="9" t="n">
        <v>134.25</v>
      </c>
    </row>
    <row r="11103">
      <c r="A11103" t="n">
        <v>570665</v>
      </c>
      <c r="B11103" s="12" t="n">
        <v>40827</v>
      </c>
      <c r="C11103" t="n">
        <v>16120</v>
      </c>
      <c r="D11103" t="n">
        <v>4</v>
      </c>
      <c r="E11103" t="n">
        <v>8</v>
      </c>
      <c r="F11103" s="9" t="n">
        <v>17.1</v>
      </c>
    </row>
    <row r="11104">
      <c r="A11104" t="n">
        <v>570668</v>
      </c>
      <c r="B11104" s="12" t="n">
        <v>40827</v>
      </c>
      <c r="C11104" t="n">
        <v>17837</v>
      </c>
      <c r="D11104" t="n">
        <v>17</v>
      </c>
      <c r="E11104" t="n">
        <v>54</v>
      </c>
      <c r="F11104" s="9" t="n">
        <v>163.15</v>
      </c>
    </row>
    <row r="11105">
      <c r="A11105" t="n">
        <v>570669</v>
      </c>
      <c r="B11105" s="12" t="n">
        <v>40827</v>
      </c>
      <c r="C11105" t="n">
        <v>15955</v>
      </c>
      <c r="D11105" t="n">
        <v>18</v>
      </c>
      <c r="E11105" t="n">
        <v>199</v>
      </c>
      <c r="F11105" s="9" t="n">
        <v>454.33</v>
      </c>
    </row>
    <row r="11106">
      <c r="A11106" t="n">
        <v>570670</v>
      </c>
      <c r="B11106" s="12" t="n">
        <v>40827</v>
      </c>
      <c r="C11106" t="n">
        <v>14624</v>
      </c>
      <c r="D11106" t="n">
        <v>12</v>
      </c>
      <c r="E11106" t="n">
        <v>138</v>
      </c>
      <c r="F11106" s="9" t="n">
        <v>210.25</v>
      </c>
    </row>
    <row r="11107">
      <c r="A11107" t="n">
        <v>570671</v>
      </c>
      <c r="B11107" s="12" t="n">
        <v>40827</v>
      </c>
      <c r="C11107" t="n">
        <v>16171</v>
      </c>
      <c r="D11107" t="n">
        <v>3</v>
      </c>
      <c r="E11107" t="n">
        <v>24</v>
      </c>
      <c r="F11107" s="9" t="n">
        <v>73.2</v>
      </c>
    </row>
    <row r="11108">
      <c r="A11108" t="n">
        <v>570673</v>
      </c>
      <c r="B11108" s="12" t="n">
        <v>40827</v>
      </c>
      <c r="C11108" t="n">
        <v>15351</v>
      </c>
      <c r="D11108" t="n">
        <v>5</v>
      </c>
      <c r="E11108" t="n">
        <v>44</v>
      </c>
      <c r="F11108" s="9" t="n">
        <v>103.4</v>
      </c>
    </row>
    <row r="11109">
      <c r="A11109" t="n">
        <v>570675</v>
      </c>
      <c r="B11109" s="12" t="n">
        <v>40827</v>
      </c>
      <c r="C11109" t="n">
        <v>13690</v>
      </c>
      <c r="D11109" t="n">
        <v>9</v>
      </c>
      <c r="E11109" t="n">
        <v>67</v>
      </c>
      <c r="F11109" s="9" t="n">
        <v>172.25</v>
      </c>
    </row>
    <row r="11110">
      <c r="A11110" t="n">
        <v>570676</v>
      </c>
      <c r="B11110" s="12" t="n">
        <v>40827</v>
      </c>
      <c r="C11110" t="n">
        <v>14640</v>
      </c>
      <c r="D11110" t="n">
        <v>14</v>
      </c>
      <c r="E11110" t="n">
        <v>107</v>
      </c>
      <c r="F11110" s="9" t="n">
        <v>306.07</v>
      </c>
    </row>
    <row r="11111">
      <c r="A11111" t="n">
        <v>570677</v>
      </c>
      <c r="B11111" s="12" t="n">
        <v>40827</v>
      </c>
      <c r="C11111" t="n">
        <v>12836</v>
      </c>
      <c r="D11111" t="n">
        <v>49</v>
      </c>
      <c r="E11111" t="n">
        <v>204</v>
      </c>
      <c r="F11111" s="9" t="n">
        <v>497.83</v>
      </c>
    </row>
    <row r="11112">
      <c r="A11112" t="n">
        <v>570678</v>
      </c>
      <c r="B11112" s="12" t="n">
        <v>40827</v>
      </c>
      <c r="C11112" t="n">
        <v>15199</v>
      </c>
      <c r="D11112" t="n">
        <v>3</v>
      </c>
      <c r="E11112" t="n">
        <v>91</v>
      </c>
      <c r="F11112" s="9" t="n">
        <v>300.95</v>
      </c>
    </row>
    <row r="11113">
      <c r="A11113" t="n">
        <v>570679</v>
      </c>
      <c r="B11113" s="12" t="n">
        <v>40827</v>
      </c>
      <c r="C11113" t="n">
        <v>17769</v>
      </c>
      <c r="D11113" t="n">
        <v>19</v>
      </c>
      <c r="E11113" t="n">
        <v>132</v>
      </c>
      <c r="F11113" s="9" t="n">
        <v>376.9</v>
      </c>
    </row>
    <row r="11114">
      <c r="A11114" t="n">
        <v>570680</v>
      </c>
      <c r="B11114" s="12" t="n">
        <v>40827</v>
      </c>
      <c r="C11114" t="n">
        <v>13969</v>
      </c>
      <c r="D11114" t="n">
        <v>67</v>
      </c>
      <c r="E11114" t="n">
        <v>485</v>
      </c>
      <c r="F11114" s="9" t="n">
        <v>897.42</v>
      </c>
    </row>
    <row r="11115">
      <c r="A11115" t="n">
        <v>570682</v>
      </c>
      <c r="B11115" s="12" t="n">
        <v>40827</v>
      </c>
      <c r="C11115" t="n">
        <v>12948</v>
      </c>
      <c r="D11115" t="n">
        <v>16</v>
      </c>
      <c r="E11115" t="n">
        <v>153</v>
      </c>
      <c r="F11115" s="9" t="n">
        <v>303.37</v>
      </c>
    </row>
    <row r="11116">
      <c r="A11116" t="n">
        <v>570685</v>
      </c>
      <c r="B11116" s="12" t="n">
        <v>40827</v>
      </c>
      <c r="C11116" t="n">
        <v>13208</v>
      </c>
      <c r="D11116" t="n">
        <v>35</v>
      </c>
      <c r="E11116" t="n">
        <v>195</v>
      </c>
      <c r="F11116" s="9" t="n">
        <v>364.35</v>
      </c>
    </row>
    <row r="11117">
      <c r="A11117" t="n">
        <v>570693</v>
      </c>
      <c r="B11117" s="12" t="n">
        <v>40827</v>
      </c>
      <c r="C11117" t="n">
        <v>16161</v>
      </c>
      <c r="D11117" t="n">
        <v>57</v>
      </c>
      <c r="E11117" t="n">
        <v>180</v>
      </c>
      <c r="F11117" s="9" t="n">
        <v>384.4</v>
      </c>
    </row>
    <row r="11118">
      <c r="A11118" t="n">
        <v>570695</v>
      </c>
      <c r="B11118" s="12" t="n">
        <v>40828</v>
      </c>
      <c r="C11118" t="n">
        <v>17489</v>
      </c>
      <c r="D11118" t="n">
        <v>13</v>
      </c>
      <c r="E11118" t="n">
        <v>196</v>
      </c>
      <c r="F11118" s="9" t="n">
        <v>168.08</v>
      </c>
    </row>
    <row r="11119">
      <c r="A11119" t="n">
        <v>570696</v>
      </c>
      <c r="B11119" s="12" t="n">
        <v>40828</v>
      </c>
      <c r="C11119" t="n">
        <v>15840</v>
      </c>
      <c r="D11119" t="n">
        <v>10</v>
      </c>
      <c r="E11119" t="n">
        <v>140</v>
      </c>
      <c r="F11119" s="9" t="n">
        <v>113.82</v>
      </c>
    </row>
    <row r="11120">
      <c r="A11120" t="n">
        <v>570697</v>
      </c>
      <c r="B11120" s="12" t="n">
        <v>40828</v>
      </c>
      <c r="C11120" t="n">
        <v>15281</v>
      </c>
      <c r="D11120" t="n">
        <v>9</v>
      </c>
      <c r="E11120" t="n">
        <v>83</v>
      </c>
      <c r="F11120" s="9" t="n">
        <v>140.37</v>
      </c>
    </row>
    <row r="11121">
      <c r="A11121" t="n">
        <v>570698</v>
      </c>
      <c r="B11121" s="12" t="n">
        <v>40828</v>
      </c>
      <c r="C11121" t="n">
        <v>18171</v>
      </c>
      <c r="D11121" t="n">
        <v>9</v>
      </c>
      <c r="E11121" t="n">
        <v>150</v>
      </c>
      <c r="F11121" s="9" t="n">
        <v>237</v>
      </c>
    </row>
    <row r="11122">
      <c r="A11122" t="n">
        <v>570699</v>
      </c>
      <c r="B11122" s="12" t="n">
        <v>40828</v>
      </c>
      <c r="C11122" t="n">
        <v>15421</v>
      </c>
      <c r="D11122" t="n">
        <v>12</v>
      </c>
      <c r="E11122" t="n">
        <v>121</v>
      </c>
      <c r="F11122" s="9" t="n">
        <v>211</v>
      </c>
    </row>
    <row r="11123">
      <c r="A11123" t="n">
        <v>570701</v>
      </c>
      <c r="B11123" s="12" t="n">
        <v>40828</v>
      </c>
      <c r="C11123" t="n">
        <v>16652</v>
      </c>
      <c r="D11123" t="n">
        <v>37</v>
      </c>
      <c r="E11123" t="n">
        <v>1158</v>
      </c>
      <c r="F11123" s="9" t="n">
        <v>2159.3</v>
      </c>
    </row>
    <row r="11124">
      <c r="A11124" t="n">
        <v>570702</v>
      </c>
      <c r="B11124" s="12" t="n">
        <v>40828</v>
      </c>
      <c r="C11124" t="n">
        <v>16652</v>
      </c>
      <c r="D11124" t="n">
        <v>1</v>
      </c>
      <c r="E11124" t="n">
        <v>48</v>
      </c>
      <c r="F11124" s="9" t="n">
        <v>88.8</v>
      </c>
    </row>
    <row r="11125">
      <c r="A11125" t="n">
        <v>570707</v>
      </c>
      <c r="B11125" s="12" t="n">
        <v>40828</v>
      </c>
      <c r="C11125" t="n">
        <v>14541</v>
      </c>
      <c r="D11125" t="n">
        <v>3</v>
      </c>
      <c r="E11125" t="n">
        <v>44</v>
      </c>
      <c r="F11125" s="9" t="n">
        <v>146</v>
      </c>
    </row>
    <row r="11126">
      <c r="A11126" t="n">
        <v>570713</v>
      </c>
      <c r="B11126" s="12" t="n">
        <v>40828</v>
      </c>
      <c r="C11126" t="n">
        <v>17064</v>
      </c>
      <c r="D11126" t="n">
        <v>19</v>
      </c>
      <c r="E11126" t="n">
        <v>129</v>
      </c>
      <c r="F11126" s="9" t="n">
        <v>398.05</v>
      </c>
    </row>
    <row r="11127">
      <c r="A11127" t="n">
        <v>570715</v>
      </c>
      <c r="B11127" s="12" t="n">
        <v>40828</v>
      </c>
      <c r="C11127" t="n">
        <v>18287</v>
      </c>
      <c r="D11127" t="n">
        <v>38</v>
      </c>
      <c r="E11127" t="n">
        <v>990</v>
      </c>
      <c r="F11127" s="9" t="n">
        <v>1001.32</v>
      </c>
    </row>
    <row r="11128">
      <c r="A11128" t="n">
        <v>570716</v>
      </c>
      <c r="B11128" s="12" t="n">
        <v>40828</v>
      </c>
      <c r="C11128" t="n">
        <v>17193</v>
      </c>
      <c r="D11128" t="n">
        <v>1</v>
      </c>
      <c r="E11128" t="n">
        <v>6</v>
      </c>
      <c r="F11128" s="9" t="n">
        <v>24.9</v>
      </c>
    </row>
    <row r="11129">
      <c r="A11129" t="n">
        <v>570717</v>
      </c>
      <c r="B11129" s="12" t="n">
        <v>40828</v>
      </c>
      <c r="C11129" t="n">
        <v>17173</v>
      </c>
      <c r="D11129" t="n">
        <v>9</v>
      </c>
      <c r="E11129" t="n">
        <v>108</v>
      </c>
      <c r="F11129" s="9" t="n">
        <v>357</v>
      </c>
    </row>
    <row r="11130">
      <c r="A11130" t="n">
        <v>570719</v>
      </c>
      <c r="B11130" s="12" t="n">
        <v>40828</v>
      </c>
      <c r="C11130" t="n">
        <v>17913</v>
      </c>
      <c r="D11130" t="n">
        <v>27</v>
      </c>
      <c r="E11130" t="n">
        <v>188</v>
      </c>
      <c r="F11130" s="9" t="n">
        <v>190.6</v>
      </c>
    </row>
    <row r="11131">
      <c r="A11131" t="n">
        <v>570720</v>
      </c>
      <c r="B11131" s="12" t="n">
        <v>40828</v>
      </c>
      <c r="C11131" t="n">
        <v>17934</v>
      </c>
      <c r="D11131" t="n">
        <v>19</v>
      </c>
      <c r="E11131" t="n">
        <v>410</v>
      </c>
      <c r="F11131" s="9" t="n">
        <v>638.45</v>
      </c>
    </row>
    <row r="11132">
      <c r="A11132" t="n">
        <v>570721</v>
      </c>
      <c r="B11132" s="12" t="n">
        <v>40828</v>
      </c>
      <c r="C11132" t="n">
        <v>13842</v>
      </c>
      <c r="D11132" t="n">
        <v>33</v>
      </c>
      <c r="E11132" t="n">
        <v>471</v>
      </c>
      <c r="F11132" s="9" t="n">
        <v>581.6900000000001</v>
      </c>
    </row>
    <row r="11133">
      <c r="A11133" t="n">
        <v>570722</v>
      </c>
      <c r="B11133" s="12" t="n">
        <v>40828</v>
      </c>
      <c r="C11133" t="n">
        <v>14642</v>
      </c>
      <c r="D11133" t="n">
        <v>2</v>
      </c>
      <c r="E11133" t="n">
        <v>76</v>
      </c>
      <c r="F11133" s="9" t="n">
        <v>96.12</v>
      </c>
    </row>
    <row r="11134">
      <c r="A11134" t="n">
        <v>570723</v>
      </c>
      <c r="B11134" s="12" t="n">
        <v>40828</v>
      </c>
      <c r="C11134" t="n">
        <v>15267</v>
      </c>
      <c r="D11134" t="n">
        <v>1</v>
      </c>
      <c r="E11134" t="n">
        <v>96</v>
      </c>
      <c r="F11134" s="9" t="n">
        <v>120</v>
      </c>
    </row>
    <row r="11135">
      <c r="A11135" t="n">
        <v>570726</v>
      </c>
      <c r="B11135" s="12" t="n">
        <v>40828</v>
      </c>
      <c r="C11135" t="n">
        <v>16607</v>
      </c>
      <c r="D11135" t="n">
        <v>10</v>
      </c>
      <c r="E11135" t="n">
        <v>109</v>
      </c>
      <c r="F11135" s="9" t="n">
        <v>168.55</v>
      </c>
    </row>
    <row r="11136">
      <c r="A11136" t="n">
        <v>570731</v>
      </c>
      <c r="B11136" s="12" t="n">
        <v>40828</v>
      </c>
      <c r="C11136" t="n">
        <v>15038</v>
      </c>
      <c r="D11136" t="n">
        <v>1</v>
      </c>
      <c r="E11136" t="n">
        <v>12</v>
      </c>
      <c r="F11136" s="9" t="n">
        <v>15</v>
      </c>
    </row>
    <row r="11137">
      <c r="A11137" t="n">
        <v>570733</v>
      </c>
      <c r="B11137" s="12" t="n">
        <v>40828</v>
      </c>
      <c r="C11137" t="n">
        <v>17190</v>
      </c>
      <c r="D11137" t="n">
        <v>18</v>
      </c>
      <c r="E11137" t="n">
        <v>160</v>
      </c>
      <c r="F11137" s="9" t="n">
        <v>249.74</v>
      </c>
    </row>
    <row r="11138">
      <c r="A11138" t="n">
        <v>570776</v>
      </c>
      <c r="B11138" s="12" t="n">
        <v>40828</v>
      </c>
      <c r="C11138" t="n">
        <v>13985</v>
      </c>
      <c r="D11138" t="n">
        <v>29</v>
      </c>
      <c r="E11138" t="n">
        <v>276</v>
      </c>
      <c r="F11138" s="9" t="n">
        <v>626.92</v>
      </c>
    </row>
    <row r="11139">
      <c r="A11139" t="n">
        <v>570790</v>
      </c>
      <c r="B11139" s="12" t="n">
        <v>40828</v>
      </c>
      <c r="C11139" t="n">
        <v>13575</v>
      </c>
      <c r="D11139" t="n">
        <v>10</v>
      </c>
      <c r="E11139" t="n">
        <v>115</v>
      </c>
      <c r="F11139" s="9" t="n">
        <v>147.41</v>
      </c>
    </row>
    <row r="11140">
      <c r="A11140" t="n">
        <v>570791</v>
      </c>
      <c r="B11140" s="12" t="n">
        <v>40828</v>
      </c>
      <c r="C11140" t="n">
        <v>17346</v>
      </c>
      <c r="D11140" t="n">
        <v>37</v>
      </c>
      <c r="E11140" t="n">
        <v>170</v>
      </c>
      <c r="F11140" s="9" t="n">
        <v>232.69</v>
      </c>
    </row>
    <row r="11141">
      <c r="A11141" t="n">
        <v>570794</v>
      </c>
      <c r="B11141" s="12" t="n">
        <v>40828</v>
      </c>
      <c r="C11141" t="n">
        <v>14761</v>
      </c>
      <c r="D11141" t="n">
        <v>4</v>
      </c>
      <c r="E11141" t="n">
        <v>60</v>
      </c>
      <c r="F11141" s="9" t="n">
        <v>158.4</v>
      </c>
    </row>
    <row r="11142">
      <c r="A11142" t="n">
        <v>570795</v>
      </c>
      <c r="B11142" s="12" t="n">
        <v>40828</v>
      </c>
      <c r="C11142" t="n">
        <v>17193</v>
      </c>
      <c r="D11142" t="n">
        <v>4</v>
      </c>
      <c r="E11142" t="n">
        <v>48</v>
      </c>
      <c r="F11142" s="9" t="n">
        <v>149.52</v>
      </c>
    </row>
    <row r="11143">
      <c r="A11143" t="n">
        <v>570796</v>
      </c>
      <c r="B11143" s="12" t="n">
        <v>40828</v>
      </c>
      <c r="C11143" t="n">
        <v>16241</v>
      </c>
      <c r="D11143" t="n">
        <v>41</v>
      </c>
      <c r="E11143" t="n">
        <v>86</v>
      </c>
      <c r="F11143" s="9" t="n">
        <v>110.03</v>
      </c>
    </row>
    <row r="11144">
      <c r="A11144" t="n">
        <v>570797</v>
      </c>
      <c r="B11144" s="12" t="n">
        <v>40828</v>
      </c>
      <c r="C11144" t="n">
        <v>15311</v>
      </c>
      <c r="D11144" t="n">
        <v>29</v>
      </c>
      <c r="E11144" t="n">
        <v>766</v>
      </c>
      <c r="F11144" s="9" t="n">
        <v>1229.42</v>
      </c>
    </row>
    <row r="11145">
      <c r="A11145" t="n">
        <v>570799</v>
      </c>
      <c r="B11145" s="12" t="n">
        <v>40828</v>
      </c>
      <c r="C11145" t="n">
        <v>16203</v>
      </c>
      <c r="D11145" t="n">
        <v>11</v>
      </c>
      <c r="E11145" t="n">
        <v>104</v>
      </c>
      <c r="F11145" s="9" t="n">
        <v>214.6</v>
      </c>
    </row>
    <row r="11146">
      <c r="A11146" t="n">
        <v>570806</v>
      </c>
      <c r="B11146" s="12" t="n">
        <v>40828</v>
      </c>
      <c r="C11146" t="n">
        <v>13115</v>
      </c>
      <c r="D11146" t="n">
        <v>42</v>
      </c>
      <c r="E11146" t="n">
        <v>608</v>
      </c>
      <c r="F11146" s="9" t="n">
        <v>901.0700000000001</v>
      </c>
    </row>
    <row r="11147">
      <c r="A11147" t="n">
        <v>570807</v>
      </c>
      <c r="B11147" s="12" t="n">
        <v>40828</v>
      </c>
      <c r="C11147" t="n">
        <v>13704</v>
      </c>
      <c r="D11147" t="n">
        <v>22</v>
      </c>
      <c r="E11147" t="n">
        <v>168</v>
      </c>
      <c r="F11147" s="9" t="n">
        <v>397.29</v>
      </c>
    </row>
    <row r="11148">
      <c r="A11148" t="n">
        <v>570818</v>
      </c>
      <c r="B11148" s="12" t="n">
        <v>40828</v>
      </c>
      <c r="C11148" t="n">
        <v>17841</v>
      </c>
      <c r="D11148" t="n">
        <v>125</v>
      </c>
      <c r="E11148" t="n">
        <v>341</v>
      </c>
      <c r="F11148" s="9" t="n">
        <v>546.5599999999999</v>
      </c>
    </row>
    <row r="11149">
      <c r="A11149" t="n">
        <v>570821</v>
      </c>
      <c r="B11149" s="12" t="n">
        <v>40828</v>
      </c>
      <c r="C11149" t="n">
        <v>17173</v>
      </c>
      <c r="D11149" t="n">
        <v>9</v>
      </c>
      <c r="E11149" t="n">
        <v>108</v>
      </c>
      <c r="F11149" s="9" t="n">
        <v>324.96</v>
      </c>
    </row>
    <row r="11150">
      <c r="A11150" t="n">
        <v>570824</v>
      </c>
      <c r="B11150" s="12" t="n">
        <v>40828</v>
      </c>
      <c r="C11150" t="n">
        <v>14299</v>
      </c>
      <c r="D11150" t="n">
        <v>12</v>
      </c>
      <c r="E11150" t="n">
        <v>230</v>
      </c>
      <c r="F11150" s="9" t="n">
        <v>307.06</v>
      </c>
    </row>
    <row r="11151">
      <c r="A11151" t="n">
        <v>570825</v>
      </c>
      <c r="B11151" s="12" t="n">
        <v>40828</v>
      </c>
      <c r="C11151" t="n">
        <v>18229</v>
      </c>
      <c r="D11151" t="n">
        <v>7</v>
      </c>
      <c r="E11151" t="n">
        <v>90</v>
      </c>
      <c r="F11151" s="9" t="n">
        <v>323.74</v>
      </c>
    </row>
    <row r="11152">
      <c r="A11152" t="n">
        <v>570826</v>
      </c>
      <c r="B11152" s="12" t="n">
        <v>40828</v>
      </c>
      <c r="C11152" t="n">
        <v>16753</v>
      </c>
      <c r="D11152" t="n">
        <v>34</v>
      </c>
      <c r="E11152" t="n">
        <v>189</v>
      </c>
      <c r="F11152" s="9" t="n">
        <v>223.92</v>
      </c>
    </row>
    <row r="11153">
      <c r="A11153" t="n">
        <v>570827</v>
      </c>
      <c r="B11153" s="12" t="n">
        <v>40828</v>
      </c>
      <c r="C11153" t="n">
        <v>15831</v>
      </c>
      <c r="D11153" t="n">
        <v>43</v>
      </c>
      <c r="E11153" t="n">
        <v>405</v>
      </c>
      <c r="F11153" s="9" t="n">
        <v>343.53</v>
      </c>
    </row>
    <row r="11154">
      <c r="A11154" t="n">
        <v>570829</v>
      </c>
      <c r="B11154" s="12" t="n">
        <v>40828</v>
      </c>
      <c r="C11154" t="n">
        <v>16295</v>
      </c>
      <c r="D11154" t="n">
        <v>21</v>
      </c>
      <c r="E11154" t="n">
        <v>324</v>
      </c>
      <c r="F11154" s="9" t="n">
        <v>336.4</v>
      </c>
    </row>
    <row r="11155">
      <c r="A11155" t="n">
        <v>570830</v>
      </c>
      <c r="B11155" s="12" t="n">
        <v>40828</v>
      </c>
      <c r="C11155" t="n">
        <v>14852</v>
      </c>
      <c r="D11155" t="n">
        <v>35</v>
      </c>
      <c r="E11155" t="n">
        <v>357</v>
      </c>
      <c r="F11155" s="9" t="n">
        <v>648.27</v>
      </c>
    </row>
    <row r="11156">
      <c r="A11156" t="n">
        <v>570832</v>
      </c>
      <c r="B11156" s="12" t="n">
        <v>40828</v>
      </c>
      <c r="C11156" t="n">
        <v>13058</v>
      </c>
      <c r="D11156" t="n">
        <v>3</v>
      </c>
      <c r="E11156" t="n">
        <v>17</v>
      </c>
      <c r="F11156" s="9" t="n">
        <v>90.15000000000001</v>
      </c>
    </row>
    <row r="11157">
      <c r="A11157" t="n">
        <v>570833</v>
      </c>
      <c r="B11157" s="12" t="n">
        <v>40828</v>
      </c>
      <c r="C11157" t="n">
        <v>14834</v>
      </c>
      <c r="D11157" t="n">
        <v>14</v>
      </c>
      <c r="E11157" t="n">
        <v>116</v>
      </c>
      <c r="F11157" s="9" t="n">
        <v>343.94</v>
      </c>
    </row>
    <row r="11158">
      <c r="A11158" t="n">
        <v>570834</v>
      </c>
      <c r="B11158" s="12" t="n">
        <v>40828</v>
      </c>
      <c r="C11158" t="n">
        <v>13865</v>
      </c>
      <c r="D11158" t="n">
        <v>7</v>
      </c>
      <c r="E11158" t="n">
        <v>50</v>
      </c>
      <c r="F11158" s="9" t="n">
        <v>118.22</v>
      </c>
    </row>
    <row r="11159">
      <c r="A11159" t="n">
        <v>570836</v>
      </c>
      <c r="B11159" s="12" t="n">
        <v>40828</v>
      </c>
      <c r="C11159" t="n">
        <v>17410</v>
      </c>
      <c r="D11159" t="n">
        <v>23</v>
      </c>
      <c r="E11159" t="n">
        <v>203</v>
      </c>
      <c r="F11159" s="9" t="n">
        <v>449.15</v>
      </c>
    </row>
    <row r="11160">
      <c r="A11160" t="n">
        <v>570840</v>
      </c>
      <c r="B11160" s="12" t="n">
        <v>40828</v>
      </c>
      <c r="C11160" t="n">
        <v>13468</v>
      </c>
      <c r="D11160" t="n">
        <v>7</v>
      </c>
      <c r="E11160" t="n">
        <v>22</v>
      </c>
      <c r="F11160" s="9" t="n">
        <v>100.58</v>
      </c>
    </row>
    <row r="11161">
      <c r="A11161" t="n">
        <v>570842</v>
      </c>
      <c r="B11161" s="12" t="n">
        <v>40828</v>
      </c>
      <c r="C11161" t="n">
        <v>17676</v>
      </c>
      <c r="D11161" t="n">
        <v>20</v>
      </c>
      <c r="E11161" t="n">
        <v>238</v>
      </c>
      <c r="F11161" s="9" t="n">
        <v>292.74</v>
      </c>
    </row>
    <row r="11162">
      <c r="A11162" t="n">
        <v>570843</v>
      </c>
      <c r="B11162" s="12" t="n">
        <v>40828</v>
      </c>
      <c r="C11162" t="n">
        <v>17293</v>
      </c>
      <c r="D11162" t="n">
        <v>17</v>
      </c>
      <c r="E11162" t="n">
        <v>159</v>
      </c>
      <c r="F11162" s="9" t="n">
        <v>236.31</v>
      </c>
    </row>
    <row r="11163">
      <c r="A11163" t="n">
        <v>570844</v>
      </c>
      <c r="B11163" s="12" t="n">
        <v>40828</v>
      </c>
      <c r="C11163" t="n">
        <v>15473</v>
      </c>
      <c r="D11163" t="n">
        <v>1</v>
      </c>
      <c r="E11163" t="n">
        <v>40</v>
      </c>
      <c r="F11163" s="9" t="n">
        <v>102</v>
      </c>
    </row>
    <row r="11164">
      <c r="A11164" t="n">
        <v>570846</v>
      </c>
      <c r="B11164" s="12" t="n">
        <v>40828</v>
      </c>
      <c r="C11164" t="n">
        <v>13983</v>
      </c>
      <c r="D11164" t="n">
        <v>5</v>
      </c>
      <c r="E11164" t="n">
        <v>13</v>
      </c>
      <c r="F11164" s="9" t="n">
        <v>12.97</v>
      </c>
    </row>
    <row r="11165">
      <c r="A11165" t="n">
        <v>570847</v>
      </c>
      <c r="B11165" s="12" t="n">
        <v>40828</v>
      </c>
      <c r="C11165" t="n">
        <v>17737</v>
      </c>
      <c r="D11165" t="n">
        <v>6</v>
      </c>
      <c r="E11165" t="n">
        <v>57</v>
      </c>
      <c r="F11165" s="9" t="n">
        <v>87.39</v>
      </c>
    </row>
    <row r="11166">
      <c r="A11166" t="n">
        <v>570848</v>
      </c>
      <c r="B11166" s="12" t="n">
        <v>40828</v>
      </c>
      <c r="C11166" t="n">
        <v>15473</v>
      </c>
      <c r="D11166" t="n">
        <v>1</v>
      </c>
      <c r="E11166" t="n">
        <v>40</v>
      </c>
      <c r="F11166" s="9" t="n">
        <v>102</v>
      </c>
    </row>
    <row r="11167">
      <c r="A11167" t="n">
        <v>570849</v>
      </c>
      <c r="B11167" s="12" t="n">
        <v>40828</v>
      </c>
      <c r="C11167" t="n">
        <v>15473</v>
      </c>
      <c r="D11167" t="n">
        <v>2</v>
      </c>
      <c r="E11167" t="n">
        <v>80</v>
      </c>
      <c r="F11167" s="9" t="n">
        <v>204</v>
      </c>
    </row>
    <row r="11168">
      <c r="A11168" t="n">
        <v>570852</v>
      </c>
      <c r="B11168" s="12" t="n">
        <v>40828</v>
      </c>
      <c r="C11168" t="n">
        <v>13078</v>
      </c>
      <c r="D11168" t="n">
        <v>12</v>
      </c>
      <c r="E11168" t="n">
        <v>160</v>
      </c>
      <c r="F11168" s="9" t="n">
        <v>333.6</v>
      </c>
    </row>
    <row r="11169">
      <c r="A11169" t="n">
        <v>570855</v>
      </c>
      <c r="B11169" s="12" t="n">
        <v>40828</v>
      </c>
      <c r="C11169" t="n">
        <v>17314</v>
      </c>
      <c r="D11169" t="n">
        <v>48</v>
      </c>
      <c r="E11169" t="n">
        <v>637</v>
      </c>
      <c r="F11169" s="9" t="n">
        <v>670.63</v>
      </c>
    </row>
    <row r="11170">
      <c r="A11170" t="n">
        <v>570856</v>
      </c>
      <c r="B11170" s="12" t="n">
        <v>40828</v>
      </c>
      <c r="C11170" t="n">
        <v>13464</v>
      </c>
      <c r="D11170" t="n">
        <v>41</v>
      </c>
      <c r="E11170" t="n">
        <v>403</v>
      </c>
      <c r="F11170" s="9" t="n">
        <v>674.6799999999999</v>
      </c>
    </row>
    <row r="11171">
      <c r="A11171" t="n">
        <v>570857</v>
      </c>
      <c r="B11171" s="12" t="n">
        <v>40828</v>
      </c>
      <c r="C11171" t="n">
        <v>15555</v>
      </c>
      <c r="D11171" t="n">
        <v>18</v>
      </c>
      <c r="E11171" t="n">
        <v>38</v>
      </c>
      <c r="F11171" s="9" t="n">
        <v>167.47</v>
      </c>
    </row>
    <row r="11172">
      <c r="A11172" t="n">
        <v>570859</v>
      </c>
      <c r="B11172" s="12" t="n">
        <v>40828</v>
      </c>
      <c r="C11172" t="n">
        <v>18277</v>
      </c>
      <c r="D11172" t="n">
        <v>8</v>
      </c>
      <c r="E11172" t="n">
        <v>68</v>
      </c>
      <c r="F11172" s="9" t="n">
        <v>110.38</v>
      </c>
    </row>
    <row r="11173">
      <c r="A11173" t="n">
        <v>570861</v>
      </c>
      <c r="B11173" s="12" t="n">
        <v>40828</v>
      </c>
      <c r="C11173" t="n">
        <v>14775</v>
      </c>
      <c r="D11173" t="n">
        <v>20</v>
      </c>
      <c r="E11173" t="n">
        <v>372</v>
      </c>
      <c r="F11173" s="9" t="n">
        <v>310.44</v>
      </c>
    </row>
    <row r="11174">
      <c r="A11174" t="n">
        <v>570862</v>
      </c>
      <c r="B11174" s="12" t="n">
        <v>40828</v>
      </c>
      <c r="C11174" t="n">
        <v>17528</v>
      </c>
      <c r="D11174" t="n">
        <v>28</v>
      </c>
      <c r="E11174" t="n">
        <v>360</v>
      </c>
      <c r="F11174" s="9" t="n">
        <v>467.36</v>
      </c>
    </row>
    <row r="11175">
      <c r="A11175" t="n">
        <v>570863</v>
      </c>
      <c r="B11175" s="12" t="n">
        <v>40828</v>
      </c>
      <c r="C11175" t="n">
        <v>15144</v>
      </c>
      <c r="D11175" t="n">
        <v>14</v>
      </c>
      <c r="E11175" t="n">
        <v>140</v>
      </c>
      <c r="F11175" s="9" t="n">
        <v>416.6</v>
      </c>
    </row>
    <row r="11176">
      <c r="A11176" t="n">
        <v>570864</v>
      </c>
      <c r="B11176" s="12" t="n">
        <v>40828</v>
      </c>
      <c r="C11176" t="n">
        <v>16945</v>
      </c>
      <c r="D11176" t="n">
        <v>12</v>
      </c>
      <c r="E11176" t="n">
        <v>194</v>
      </c>
      <c r="F11176" s="9" t="n">
        <v>294.22</v>
      </c>
    </row>
    <row r="11177">
      <c r="A11177" t="n">
        <v>570865</v>
      </c>
      <c r="B11177" s="12" t="n">
        <v>40828</v>
      </c>
      <c r="C11177" t="n">
        <v>16945</v>
      </c>
      <c r="D11177" t="n">
        <v>4</v>
      </c>
      <c r="E11177" t="n">
        <v>64</v>
      </c>
      <c r="F11177" s="9" t="n">
        <v>46.8</v>
      </c>
    </row>
    <row r="11178">
      <c r="A11178" t="n">
        <v>570866</v>
      </c>
      <c r="B11178" s="12" t="n">
        <v>40828</v>
      </c>
      <c r="C11178" t="n">
        <v>17096</v>
      </c>
      <c r="D11178" t="n">
        <v>9</v>
      </c>
      <c r="E11178" t="n">
        <v>67</v>
      </c>
      <c r="F11178" s="9" t="n">
        <v>263.61</v>
      </c>
    </row>
    <row r="11179">
      <c r="A11179" t="n">
        <v>570876</v>
      </c>
      <c r="B11179" s="12" t="n">
        <v>40828</v>
      </c>
      <c r="C11179" t="n">
        <v>16085</v>
      </c>
      <c r="D11179" t="n">
        <v>21</v>
      </c>
      <c r="E11179" t="n">
        <v>97</v>
      </c>
      <c r="F11179" s="9" t="n">
        <v>120.33</v>
      </c>
    </row>
    <row r="11180">
      <c r="A11180" t="n">
        <v>570877</v>
      </c>
      <c r="B11180" s="12" t="n">
        <v>40829</v>
      </c>
      <c r="C11180" t="n">
        <v>16523</v>
      </c>
      <c r="D11180" t="n">
        <v>6</v>
      </c>
      <c r="E11180" t="n">
        <v>120</v>
      </c>
      <c r="F11180" s="9" t="n">
        <v>249.6</v>
      </c>
    </row>
    <row r="11181">
      <c r="A11181" t="n">
        <v>570878</v>
      </c>
      <c r="B11181" s="12" t="n">
        <v>40829</v>
      </c>
      <c r="C11181" t="n">
        <v>16523</v>
      </c>
      <c r="D11181" t="n">
        <v>2</v>
      </c>
      <c r="E11181" t="n">
        <v>10</v>
      </c>
      <c r="F11181" s="9" t="n">
        <v>82.5</v>
      </c>
    </row>
    <row r="11182">
      <c r="A11182" t="n">
        <v>570880</v>
      </c>
      <c r="B11182" s="12" t="n">
        <v>40829</v>
      </c>
      <c r="C11182" t="n">
        <v>14291</v>
      </c>
      <c r="D11182" t="n">
        <v>20</v>
      </c>
      <c r="E11182" t="n">
        <v>247</v>
      </c>
      <c r="F11182" s="9" t="n">
        <v>359.6</v>
      </c>
    </row>
    <row r="11183">
      <c r="A11183" t="n">
        <v>570882</v>
      </c>
      <c r="B11183" s="12" t="n">
        <v>40829</v>
      </c>
      <c r="C11183" t="n">
        <v>13930</v>
      </c>
      <c r="D11183" t="n">
        <v>7</v>
      </c>
      <c r="E11183" t="n">
        <v>64</v>
      </c>
      <c r="F11183" s="9" t="n">
        <v>127.34</v>
      </c>
    </row>
    <row r="11184">
      <c r="A11184" t="n">
        <v>570883</v>
      </c>
      <c r="B11184" s="12" t="n">
        <v>40829</v>
      </c>
      <c r="C11184" t="n">
        <v>13477</v>
      </c>
      <c r="D11184" t="n">
        <v>26</v>
      </c>
      <c r="E11184" t="n">
        <v>347</v>
      </c>
      <c r="F11184" s="9" t="n">
        <v>464.07</v>
      </c>
    </row>
    <row r="11185">
      <c r="A11185" t="n">
        <v>570884</v>
      </c>
      <c r="B11185" s="12" t="n">
        <v>40829</v>
      </c>
      <c r="C11185" t="n">
        <v>17315</v>
      </c>
      <c r="D11185" t="n">
        <v>18</v>
      </c>
      <c r="E11185" t="n">
        <v>92</v>
      </c>
      <c r="F11185" s="9" t="n">
        <v>273.78</v>
      </c>
    </row>
    <row r="11186">
      <c r="A11186" t="n">
        <v>570885</v>
      </c>
      <c r="B11186" s="12" t="n">
        <v>40829</v>
      </c>
      <c r="C11186" t="n">
        <v>14211</v>
      </c>
      <c r="D11186" t="n">
        <v>18</v>
      </c>
      <c r="E11186" t="n">
        <v>172</v>
      </c>
      <c r="F11186" s="9" t="n">
        <v>355.78</v>
      </c>
    </row>
    <row r="11187">
      <c r="A11187" t="n">
        <v>570886</v>
      </c>
      <c r="B11187" s="12" t="n">
        <v>40829</v>
      </c>
      <c r="C11187" t="n">
        <v>13777</v>
      </c>
      <c r="D11187" t="n">
        <v>22</v>
      </c>
      <c r="E11187" t="n">
        <v>1941</v>
      </c>
      <c r="F11187" s="9" t="n">
        <v>3953.35</v>
      </c>
    </row>
    <row r="11188">
      <c r="A11188" t="n">
        <v>570887</v>
      </c>
      <c r="B11188" s="12" t="n">
        <v>40829</v>
      </c>
      <c r="C11188" t="n">
        <v>17169</v>
      </c>
      <c r="D11188" t="n">
        <v>36</v>
      </c>
      <c r="E11188" t="n">
        <v>424</v>
      </c>
      <c r="F11188" s="9" t="n">
        <v>527.1</v>
      </c>
    </row>
    <row r="11189">
      <c r="A11189" t="n">
        <v>570888</v>
      </c>
      <c r="B11189" s="12" t="n">
        <v>40829</v>
      </c>
      <c r="C11189" t="n">
        <v>17509</v>
      </c>
      <c r="D11189" t="n">
        <v>52</v>
      </c>
      <c r="E11189" t="n">
        <v>496</v>
      </c>
      <c r="F11189" s="9" t="n">
        <v>883.14</v>
      </c>
    </row>
    <row r="11190">
      <c r="A11190" t="n">
        <v>570896</v>
      </c>
      <c r="B11190" s="12" t="n">
        <v>40829</v>
      </c>
      <c r="C11190" t="n">
        <v>14217</v>
      </c>
      <c r="D11190" t="n">
        <v>5</v>
      </c>
      <c r="E11190" t="n">
        <v>27</v>
      </c>
      <c r="F11190" s="9" t="n">
        <v>102.95</v>
      </c>
    </row>
    <row r="11191">
      <c r="A11191" t="n">
        <v>570906</v>
      </c>
      <c r="B11191" s="12" t="n">
        <v>40829</v>
      </c>
      <c r="C11191" t="n">
        <v>14537</v>
      </c>
      <c r="D11191" t="n">
        <v>10</v>
      </c>
      <c r="E11191" t="n">
        <v>120</v>
      </c>
      <c r="F11191" s="9" t="n">
        <v>355.56</v>
      </c>
    </row>
    <row r="11192">
      <c r="A11192" t="n">
        <v>570910</v>
      </c>
      <c r="B11192" s="12" t="n">
        <v>40829</v>
      </c>
      <c r="C11192" t="n">
        <v>15489</v>
      </c>
      <c r="D11192" t="n">
        <v>18</v>
      </c>
      <c r="E11192" t="n">
        <v>178</v>
      </c>
      <c r="F11192" s="9" t="n">
        <v>442.64</v>
      </c>
    </row>
    <row r="11193">
      <c r="A11193" t="n">
        <v>570961</v>
      </c>
      <c r="B11193" s="12" t="n">
        <v>40829</v>
      </c>
      <c r="C11193" t="n">
        <v>13784</v>
      </c>
      <c r="D11193" t="n">
        <v>3</v>
      </c>
      <c r="E11193" t="n">
        <v>192</v>
      </c>
      <c r="F11193" s="9" t="n">
        <v>300.48</v>
      </c>
    </row>
    <row r="11194">
      <c r="A11194" t="n">
        <v>570973</v>
      </c>
      <c r="B11194" s="12" t="n">
        <v>40829</v>
      </c>
      <c r="C11194" t="n">
        <v>14180</v>
      </c>
      <c r="D11194" t="n">
        <v>5</v>
      </c>
      <c r="E11194" t="n">
        <v>26</v>
      </c>
      <c r="F11194" s="9" t="n">
        <v>149.7</v>
      </c>
    </row>
    <row r="11195">
      <c r="A11195" t="n">
        <v>570983</v>
      </c>
      <c r="B11195" s="12" t="n">
        <v>40829</v>
      </c>
      <c r="C11195" t="n">
        <v>14963</v>
      </c>
      <c r="D11195" t="n">
        <v>31</v>
      </c>
      <c r="E11195" t="n">
        <v>268</v>
      </c>
      <c r="F11195" s="9" t="n">
        <v>314.15</v>
      </c>
    </row>
    <row r="11196">
      <c r="A11196" t="n">
        <v>570984</v>
      </c>
      <c r="B11196" s="12" t="n">
        <v>40829</v>
      </c>
      <c r="C11196" t="n">
        <v>17279</v>
      </c>
      <c r="D11196" t="n">
        <v>9</v>
      </c>
      <c r="E11196" t="n">
        <v>48</v>
      </c>
      <c r="F11196" s="9" t="n">
        <v>187.83</v>
      </c>
    </row>
    <row r="11197">
      <c r="A11197" t="n">
        <v>571006</v>
      </c>
      <c r="B11197" s="12" t="n">
        <v>40829</v>
      </c>
      <c r="C11197" t="n">
        <v>17063</v>
      </c>
      <c r="D11197" t="n">
        <v>23</v>
      </c>
      <c r="E11197" t="n">
        <v>230</v>
      </c>
      <c r="F11197" s="9" t="n">
        <v>387.7</v>
      </c>
    </row>
    <row r="11198">
      <c r="A11198" t="n">
        <v>571007</v>
      </c>
      <c r="B11198" s="12" t="n">
        <v>40829</v>
      </c>
      <c r="C11198" t="n">
        <v>13487</v>
      </c>
      <c r="D11198" t="n">
        <v>10</v>
      </c>
      <c r="E11198" t="n">
        <v>52</v>
      </c>
      <c r="F11198" s="9" t="n">
        <v>166.6</v>
      </c>
    </row>
    <row r="11199">
      <c r="A11199" t="n">
        <v>571008</v>
      </c>
      <c r="B11199" s="12" t="n">
        <v>40829</v>
      </c>
      <c r="C11199" t="n">
        <v>17063</v>
      </c>
      <c r="D11199" t="n">
        <v>1</v>
      </c>
      <c r="E11199" t="n">
        <v>12</v>
      </c>
      <c r="F11199" s="9" t="n">
        <v>35.4</v>
      </c>
    </row>
    <row r="11200">
      <c r="A11200" t="n">
        <v>571017</v>
      </c>
      <c r="B11200" s="12" t="n">
        <v>40829</v>
      </c>
      <c r="C11200" t="n">
        <v>15116</v>
      </c>
      <c r="D11200" t="n">
        <v>13</v>
      </c>
      <c r="E11200" t="n">
        <v>276</v>
      </c>
      <c r="F11200" s="9" t="n">
        <v>411.78</v>
      </c>
    </row>
    <row r="11201">
      <c r="A11201" t="n">
        <v>571028</v>
      </c>
      <c r="B11201" s="12" t="n">
        <v>40829</v>
      </c>
      <c r="C11201" t="n">
        <v>16770</v>
      </c>
      <c r="D11201" t="n">
        <v>40</v>
      </c>
      <c r="E11201" t="n">
        <v>91</v>
      </c>
      <c r="F11201" s="9" t="n">
        <v>107.72</v>
      </c>
    </row>
    <row r="11202">
      <c r="A11202" t="n">
        <v>571031</v>
      </c>
      <c r="B11202" s="12" t="n">
        <v>40829</v>
      </c>
      <c r="C11202" t="n">
        <v>15005</v>
      </c>
      <c r="D11202" t="n">
        <v>31</v>
      </c>
      <c r="E11202" t="n">
        <v>128</v>
      </c>
      <c r="F11202" s="9" t="n">
        <v>166.48</v>
      </c>
    </row>
    <row r="11203">
      <c r="A11203" t="n">
        <v>571032</v>
      </c>
      <c r="B11203" s="12" t="n">
        <v>40829</v>
      </c>
      <c r="C11203" t="n">
        <v>13827</v>
      </c>
      <c r="D11203" t="n">
        <v>31</v>
      </c>
      <c r="E11203" t="n">
        <v>43</v>
      </c>
      <c r="F11203" s="9" t="n">
        <v>109.04</v>
      </c>
    </row>
    <row r="11204">
      <c r="A11204" t="n">
        <v>571033</v>
      </c>
      <c r="B11204" s="12" t="n">
        <v>40829</v>
      </c>
      <c r="C11204" t="n">
        <v>14251</v>
      </c>
      <c r="D11204" t="n">
        <v>36</v>
      </c>
      <c r="E11204" t="n">
        <v>746</v>
      </c>
      <c r="F11204" s="9" t="n">
        <v>1259.46</v>
      </c>
    </row>
    <row r="11205">
      <c r="A11205" t="n">
        <v>571036</v>
      </c>
      <c r="B11205" s="12" t="n">
        <v>40829</v>
      </c>
      <c r="C11205" t="n">
        <v>17567</v>
      </c>
      <c r="D11205" t="n">
        <v>34</v>
      </c>
      <c r="E11205" t="n">
        <v>567</v>
      </c>
      <c r="F11205" s="9" t="n">
        <v>988.03</v>
      </c>
    </row>
    <row r="11206">
      <c r="A11206" t="n">
        <v>571038</v>
      </c>
      <c r="B11206" s="12" t="n">
        <v>40829</v>
      </c>
      <c r="C11206" t="n">
        <v>15511</v>
      </c>
      <c r="D11206" t="n">
        <v>32</v>
      </c>
      <c r="E11206" t="n">
        <v>52</v>
      </c>
      <c r="F11206" s="9" t="n">
        <v>192.35</v>
      </c>
    </row>
    <row r="11207">
      <c r="A11207" t="n">
        <v>571039</v>
      </c>
      <c r="B11207" s="12" t="n">
        <v>40829</v>
      </c>
      <c r="C11207" t="n">
        <v>16121</v>
      </c>
      <c r="D11207" t="n">
        <v>133</v>
      </c>
      <c r="E11207" t="n">
        <v>437</v>
      </c>
      <c r="F11207" s="9" t="n">
        <v>568.72</v>
      </c>
    </row>
    <row r="11208">
      <c r="A11208" t="n">
        <v>571040</v>
      </c>
      <c r="B11208" s="12" t="n">
        <v>40829</v>
      </c>
      <c r="C11208" t="n">
        <v>15272</v>
      </c>
      <c r="D11208" t="n">
        <v>36</v>
      </c>
      <c r="E11208" t="n">
        <v>128</v>
      </c>
      <c r="F11208" s="9" t="n">
        <v>422.98</v>
      </c>
    </row>
    <row r="11209">
      <c r="A11209" t="n">
        <v>571041</v>
      </c>
      <c r="B11209" s="12" t="n">
        <v>40829</v>
      </c>
      <c r="C11209" t="n">
        <v>14527</v>
      </c>
      <c r="D11209" t="n">
        <v>15</v>
      </c>
      <c r="E11209" t="n">
        <v>37</v>
      </c>
      <c r="F11209" s="9" t="n">
        <v>131.48</v>
      </c>
    </row>
    <row r="11210">
      <c r="A11210" t="n">
        <v>571043</v>
      </c>
      <c r="B11210" s="12" t="n">
        <v>40829</v>
      </c>
      <c r="C11210" t="n">
        <v>17892</v>
      </c>
      <c r="D11210" t="n">
        <v>1</v>
      </c>
      <c r="E11210" t="n">
        <v>4</v>
      </c>
      <c r="F11210" s="9" t="n">
        <v>10.2</v>
      </c>
    </row>
    <row r="11211">
      <c r="A11211" t="n">
        <v>571044</v>
      </c>
      <c r="B11211" s="12" t="n">
        <v>40829</v>
      </c>
      <c r="C11211" t="n">
        <v>14421</v>
      </c>
      <c r="D11211" t="n">
        <v>12</v>
      </c>
      <c r="E11211" t="n">
        <v>171</v>
      </c>
      <c r="F11211" s="9" t="n">
        <v>357.93</v>
      </c>
    </row>
    <row r="11212">
      <c r="A11212" t="n">
        <v>571046</v>
      </c>
      <c r="B11212" s="12" t="n">
        <v>40829</v>
      </c>
      <c r="C11212" t="n">
        <v>18096</v>
      </c>
      <c r="D11212" t="n">
        <v>104</v>
      </c>
      <c r="E11212" t="n">
        <v>496</v>
      </c>
      <c r="F11212" s="9" t="n">
        <v>431.21</v>
      </c>
    </row>
    <row r="11213">
      <c r="A11213" t="n">
        <v>571047</v>
      </c>
      <c r="B11213" s="12" t="n">
        <v>40829</v>
      </c>
      <c r="C11213" t="n">
        <v>16042</v>
      </c>
      <c r="D11213" t="n">
        <v>20</v>
      </c>
      <c r="E11213" t="n">
        <v>214</v>
      </c>
      <c r="F11213" s="9" t="n">
        <v>388.72</v>
      </c>
    </row>
    <row r="11214">
      <c r="A11214" t="n">
        <v>571048</v>
      </c>
      <c r="B11214" s="12" t="n">
        <v>40829</v>
      </c>
      <c r="C11214" t="n">
        <v>16042</v>
      </c>
      <c r="D11214" t="n">
        <v>4</v>
      </c>
      <c r="E11214" t="n">
        <v>60</v>
      </c>
      <c r="F11214" s="9" t="n">
        <v>43.8</v>
      </c>
    </row>
    <row r="11215">
      <c r="A11215" t="n">
        <v>571049</v>
      </c>
      <c r="B11215" s="12" t="n">
        <v>40829</v>
      </c>
      <c r="C11215" t="n">
        <v>16670</v>
      </c>
      <c r="D11215" t="n">
        <v>21</v>
      </c>
      <c r="E11215" t="n">
        <v>181</v>
      </c>
      <c r="F11215" s="9" t="n">
        <v>341.78</v>
      </c>
    </row>
    <row r="11216">
      <c r="A11216" t="n">
        <v>571050</v>
      </c>
      <c r="B11216" s="12" t="n">
        <v>40829</v>
      </c>
      <c r="C11216" t="n">
        <v>14624</v>
      </c>
      <c r="D11216" t="n">
        <v>1</v>
      </c>
      <c r="E11216" t="n">
        <v>24</v>
      </c>
      <c r="F11216" s="9" t="n">
        <v>15.6</v>
      </c>
    </row>
    <row r="11217">
      <c r="A11217" t="n">
        <v>571054</v>
      </c>
      <c r="B11217" s="12" t="n">
        <v>40829</v>
      </c>
      <c r="C11217" t="n">
        <v>14234</v>
      </c>
      <c r="D11217" t="n">
        <v>119</v>
      </c>
      <c r="E11217" t="n">
        <v>490</v>
      </c>
      <c r="F11217" s="9" t="n">
        <v>348.44</v>
      </c>
    </row>
    <row r="11218">
      <c r="A11218" t="n">
        <v>571055</v>
      </c>
      <c r="B11218" s="12" t="n">
        <v>40829</v>
      </c>
      <c r="C11218" t="n">
        <v>14975</v>
      </c>
      <c r="D11218" t="n">
        <v>11</v>
      </c>
      <c r="E11218" t="n">
        <v>380</v>
      </c>
      <c r="F11218" s="9" t="n">
        <v>279.94</v>
      </c>
    </row>
    <row r="11219">
      <c r="A11219" t="n">
        <v>571056</v>
      </c>
      <c r="B11219" s="12" t="n">
        <v>40829</v>
      </c>
      <c r="C11219" t="n">
        <v>15367</v>
      </c>
      <c r="D11219" t="n">
        <v>29</v>
      </c>
      <c r="E11219" t="n">
        <v>303</v>
      </c>
      <c r="F11219" s="9" t="n">
        <v>434.41</v>
      </c>
    </row>
    <row r="11220">
      <c r="A11220" t="n">
        <v>571057</v>
      </c>
      <c r="B11220" s="12" t="n">
        <v>40829</v>
      </c>
      <c r="C11220" t="n">
        <v>15367</v>
      </c>
      <c r="D11220" t="n">
        <v>1</v>
      </c>
      <c r="E11220" t="n">
        <v>4</v>
      </c>
      <c r="F11220" s="9" t="n">
        <v>27</v>
      </c>
    </row>
    <row r="11221">
      <c r="A11221" t="n">
        <v>571058</v>
      </c>
      <c r="B11221" s="12" t="n">
        <v>40829</v>
      </c>
      <c r="C11221" t="n">
        <v>13853</v>
      </c>
      <c r="D11221" t="n">
        <v>23</v>
      </c>
      <c r="E11221" t="n">
        <v>312</v>
      </c>
      <c r="F11221" s="9" t="n">
        <v>1090.14</v>
      </c>
    </row>
    <row r="11222">
      <c r="A11222" t="n">
        <v>571060</v>
      </c>
      <c r="B11222" s="12" t="n">
        <v>40829</v>
      </c>
      <c r="C11222" t="n">
        <v>17813</v>
      </c>
      <c r="D11222" t="n">
        <v>1</v>
      </c>
      <c r="E11222" t="n">
        <v>1</v>
      </c>
      <c r="F11222" s="9" t="n">
        <v>2.49</v>
      </c>
    </row>
    <row r="11223">
      <c r="A11223" t="n">
        <v>571062</v>
      </c>
      <c r="B11223" s="12" t="n">
        <v>40829</v>
      </c>
      <c r="C11223" t="n">
        <v>16773</v>
      </c>
      <c r="D11223" t="n">
        <v>26</v>
      </c>
      <c r="E11223" t="n">
        <v>171</v>
      </c>
      <c r="F11223" s="9" t="n">
        <v>171.59</v>
      </c>
    </row>
    <row r="11224">
      <c r="A11224" t="n">
        <v>571063</v>
      </c>
      <c r="B11224" s="12" t="n">
        <v>40829</v>
      </c>
      <c r="C11224" t="n">
        <v>16430</v>
      </c>
      <c r="D11224" t="n">
        <v>6</v>
      </c>
      <c r="E11224" t="n">
        <v>103</v>
      </c>
      <c r="F11224" s="9" t="n">
        <v>300.85</v>
      </c>
    </row>
    <row r="11225">
      <c r="A11225" t="n">
        <v>571064</v>
      </c>
      <c r="B11225" s="12" t="n">
        <v>40829</v>
      </c>
      <c r="C11225" t="n">
        <v>17181</v>
      </c>
      <c r="D11225" t="n">
        <v>21</v>
      </c>
      <c r="E11225" t="n">
        <v>25</v>
      </c>
      <c r="F11225" s="9" t="n">
        <v>84.40000000000001</v>
      </c>
    </row>
    <row r="11226">
      <c r="A11226" t="n">
        <v>571067</v>
      </c>
      <c r="B11226" s="12" t="n">
        <v>40829</v>
      </c>
      <c r="C11226" t="n">
        <v>16793</v>
      </c>
      <c r="D11226" t="n">
        <v>16</v>
      </c>
      <c r="E11226" t="n">
        <v>146</v>
      </c>
      <c r="F11226" s="9" t="n">
        <v>243.84</v>
      </c>
    </row>
    <row r="11227">
      <c r="A11227" t="n">
        <v>571069</v>
      </c>
      <c r="B11227" s="12" t="n">
        <v>40829</v>
      </c>
      <c r="C11227" t="n">
        <v>13668</v>
      </c>
      <c r="D11227" t="n">
        <v>20</v>
      </c>
      <c r="E11227" t="n">
        <v>97</v>
      </c>
      <c r="F11227" s="9" t="n">
        <v>188.94</v>
      </c>
    </row>
    <row r="11228">
      <c r="A11228" t="n">
        <v>571080</v>
      </c>
      <c r="B11228" s="12" t="n">
        <v>40829</v>
      </c>
      <c r="C11228" t="n">
        <v>13719</v>
      </c>
      <c r="D11228" t="n">
        <v>14</v>
      </c>
      <c r="E11228" t="n">
        <v>77</v>
      </c>
      <c r="F11228" s="9" t="n">
        <v>250.49</v>
      </c>
    </row>
    <row r="11229">
      <c r="A11229" t="n">
        <v>571081</v>
      </c>
      <c r="B11229" s="12" t="n">
        <v>40829</v>
      </c>
      <c r="C11229" t="n">
        <v>16775</v>
      </c>
      <c r="D11229" t="n">
        <v>26</v>
      </c>
      <c r="E11229" t="n">
        <v>61</v>
      </c>
      <c r="F11229" s="9" t="n">
        <v>204.28</v>
      </c>
    </row>
    <row r="11230">
      <c r="A11230" t="n">
        <v>571090</v>
      </c>
      <c r="B11230" s="12" t="n">
        <v>40829</v>
      </c>
      <c r="C11230" t="n">
        <v>15271</v>
      </c>
      <c r="D11230" t="n">
        <v>5</v>
      </c>
      <c r="E11230" t="n">
        <v>34</v>
      </c>
      <c r="F11230" s="9" t="n">
        <v>79.5</v>
      </c>
    </row>
    <row r="11231">
      <c r="A11231" t="n">
        <v>571098</v>
      </c>
      <c r="B11231" s="12" t="n">
        <v>40829</v>
      </c>
      <c r="C11231" t="n">
        <v>17841</v>
      </c>
      <c r="D11231" t="n">
        <v>54</v>
      </c>
      <c r="E11231" t="n">
        <v>193</v>
      </c>
      <c r="F11231" s="9" t="n">
        <v>416.78</v>
      </c>
    </row>
    <row r="11232">
      <c r="A11232" t="n">
        <v>571099</v>
      </c>
      <c r="B11232" s="12" t="n">
        <v>40829</v>
      </c>
      <c r="C11232" t="n">
        <v>13911</v>
      </c>
      <c r="D11232" t="n">
        <v>4</v>
      </c>
      <c r="E11232" t="n">
        <v>542</v>
      </c>
      <c r="F11232" s="9" t="n">
        <v>143.28</v>
      </c>
    </row>
    <row r="11233">
      <c r="A11233" t="n">
        <v>571100</v>
      </c>
      <c r="B11233" s="12" t="n">
        <v>40829</v>
      </c>
      <c r="C11233" t="n">
        <v>16682</v>
      </c>
      <c r="D11233" t="n">
        <v>4</v>
      </c>
      <c r="E11233" t="n">
        <v>108</v>
      </c>
      <c r="F11233" s="9" t="n">
        <v>106.92</v>
      </c>
    </row>
    <row r="11234">
      <c r="A11234" t="n">
        <v>571101</v>
      </c>
      <c r="B11234" s="12" t="n">
        <v>40829</v>
      </c>
      <c r="C11234" t="n">
        <v>16570</v>
      </c>
      <c r="D11234" t="n">
        <v>27</v>
      </c>
      <c r="E11234" t="n">
        <v>361</v>
      </c>
      <c r="F11234" s="9" t="n">
        <v>709.63</v>
      </c>
    </row>
    <row r="11235">
      <c r="A11235" t="n">
        <v>571102</v>
      </c>
      <c r="B11235" s="12" t="n">
        <v>40829</v>
      </c>
      <c r="C11235" t="n">
        <v>16570</v>
      </c>
      <c r="D11235" t="n">
        <v>1</v>
      </c>
      <c r="E11235" t="n">
        <v>4</v>
      </c>
      <c r="F11235" s="9" t="n">
        <v>31.8</v>
      </c>
    </row>
    <row r="11236">
      <c r="A11236" t="n">
        <v>571103</v>
      </c>
      <c r="B11236" s="12" t="n">
        <v>40829</v>
      </c>
      <c r="C11236" t="n">
        <v>18160</v>
      </c>
      <c r="D11236" t="n">
        <v>20</v>
      </c>
      <c r="E11236" t="n">
        <v>147</v>
      </c>
      <c r="F11236" s="9" t="n">
        <v>319.51</v>
      </c>
    </row>
    <row r="11237">
      <c r="A11237" t="n">
        <v>571104</v>
      </c>
      <c r="B11237" s="12" t="n">
        <v>40829</v>
      </c>
      <c r="C11237" t="n">
        <v>18130</v>
      </c>
      <c r="D11237" t="n">
        <v>21</v>
      </c>
      <c r="E11237" t="n">
        <v>258</v>
      </c>
      <c r="F11237" s="9" t="n">
        <v>313.86</v>
      </c>
    </row>
    <row r="11238">
      <c r="A11238" t="n">
        <v>571105</v>
      </c>
      <c r="B11238" s="12" t="n">
        <v>40829</v>
      </c>
      <c r="C11238" t="n">
        <v>17614</v>
      </c>
      <c r="D11238" t="n">
        <v>98</v>
      </c>
      <c r="E11238" t="n">
        <v>235</v>
      </c>
      <c r="F11238" s="9" t="n">
        <v>386.32</v>
      </c>
    </row>
    <row r="11239">
      <c r="A11239" t="n">
        <v>571106</v>
      </c>
      <c r="B11239" s="12" t="n">
        <v>40829</v>
      </c>
      <c r="C11239" t="n">
        <v>14976</v>
      </c>
      <c r="D11239" t="n">
        <v>15</v>
      </c>
      <c r="E11239" t="n">
        <v>68</v>
      </c>
      <c r="F11239" s="9" t="n">
        <v>208.4</v>
      </c>
    </row>
    <row r="11240">
      <c r="A11240" t="n">
        <v>571107</v>
      </c>
      <c r="B11240" s="12" t="n">
        <v>40829</v>
      </c>
      <c r="C11240" t="n">
        <v>13858</v>
      </c>
      <c r="D11240" t="n">
        <v>11</v>
      </c>
      <c r="E11240" t="n">
        <v>75</v>
      </c>
      <c r="F11240" s="9" t="n">
        <v>216.17</v>
      </c>
    </row>
    <row r="11241">
      <c r="A11241" t="n">
        <v>571108</v>
      </c>
      <c r="B11241" s="12" t="n">
        <v>40829</v>
      </c>
      <c r="C11241" t="n">
        <v>14555</v>
      </c>
      <c r="D11241" t="n">
        <v>5</v>
      </c>
      <c r="E11241" t="n">
        <v>32</v>
      </c>
      <c r="F11241" s="9" t="n">
        <v>126.2</v>
      </c>
    </row>
    <row r="11242">
      <c r="A11242" t="n">
        <v>571109</v>
      </c>
      <c r="B11242" s="12" t="n">
        <v>40829</v>
      </c>
      <c r="C11242" t="n">
        <v>14976</v>
      </c>
      <c r="D11242" t="n">
        <v>1</v>
      </c>
      <c r="E11242" t="n">
        <v>2</v>
      </c>
      <c r="F11242" s="9" t="n">
        <v>6.5</v>
      </c>
    </row>
    <row r="11243">
      <c r="A11243" t="n">
        <v>571117</v>
      </c>
      <c r="B11243" s="12" t="n">
        <v>40829</v>
      </c>
      <c r="C11243" t="n">
        <v>16224</v>
      </c>
      <c r="D11243" t="n">
        <v>30</v>
      </c>
      <c r="E11243" t="n">
        <v>318</v>
      </c>
      <c r="F11243" s="9" t="n">
        <v>429.42</v>
      </c>
    </row>
    <row r="11244">
      <c r="A11244" t="n">
        <v>571118</v>
      </c>
      <c r="B11244" s="12" t="n">
        <v>40830</v>
      </c>
      <c r="C11244" t="n">
        <v>16239</v>
      </c>
      <c r="D11244" t="n">
        <v>4</v>
      </c>
      <c r="E11244" t="n">
        <v>46</v>
      </c>
      <c r="F11244" s="9" t="n">
        <v>66.3</v>
      </c>
    </row>
    <row r="11245">
      <c r="A11245" t="n">
        <v>571120</v>
      </c>
      <c r="B11245" s="12" t="n">
        <v>40830</v>
      </c>
      <c r="C11245" t="n">
        <v>16950</v>
      </c>
      <c r="D11245" t="n">
        <v>15</v>
      </c>
      <c r="E11245" t="n">
        <v>307</v>
      </c>
      <c r="F11245" s="9" t="n">
        <v>400.15</v>
      </c>
    </row>
    <row r="11246">
      <c r="A11246" t="n">
        <v>571121</v>
      </c>
      <c r="B11246" s="12" t="n">
        <v>40830</v>
      </c>
      <c r="C11246" t="n">
        <v>18228</v>
      </c>
      <c r="D11246" t="n">
        <v>10</v>
      </c>
      <c r="E11246" t="n">
        <v>97</v>
      </c>
      <c r="F11246" s="9" t="n">
        <v>359.51</v>
      </c>
    </row>
    <row r="11247">
      <c r="A11247" t="n">
        <v>571122</v>
      </c>
      <c r="B11247" s="12" t="n">
        <v>40830</v>
      </c>
      <c r="C11247" t="n">
        <v>16566</v>
      </c>
      <c r="D11247" t="n">
        <v>2</v>
      </c>
      <c r="E11247" t="n">
        <v>48</v>
      </c>
      <c r="F11247" s="9" t="n">
        <v>38.4</v>
      </c>
    </row>
    <row r="11248">
      <c r="A11248" t="n">
        <v>571123</v>
      </c>
      <c r="B11248" s="12" t="n">
        <v>40830</v>
      </c>
      <c r="C11248" t="n">
        <v>14856</v>
      </c>
      <c r="D11248" t="n">
        <v>49</v>
      </c>
      <c r="E11248" t="n">
        <v>482</v>
      </c>
      <c r="F11248" s="9" t="n">
        <v>982.42</v>
      </c>
    </row>
    <row r="11249">
      <c r="A11249" t="n">
        <v>571125</v>
      </c>
      <c r="B11249" s="12" t="n">
        <v>40830</v>
      </c>
      <c r="C11249" t="n">
        <v>16394</v>
      </c>
      <c r="D11249" t="n">
        <v>12</v>
      </c>
      <c r="E11249" t="n">
        <v>588</v>
      </c>
      <c r="F11249" s="9" t="n">
        <v>313.48</v>
      </c>
    </row>
    <row r="11250">
      <c r="A11250" t="n">
        <v>571142</v>
      </c>
      <c r="B11250" s="12" t="n">
        <v>40830</v>
      </c>
      <c r="C11250" t="n">
        <v>14567</v>
      </c>
      <c r="D11250" t="n">
        <v>20</v>
      </c>
      <c r="E11250" t="n">
        <v>240</v>
      </c>
      <c r="F11250" s="9" t="n">
        <v>729.6</v>
      </c>
    </row>
    <row r="11251">
      <c r="A11251" t="n">
        <v>571158</v>
      </c>
      <c r="B11251" s="12" t="n">
        <v>40830</v>
      </c>
      <c r="C11251" t="n">
        <v>14606</v>
      </c>
      <c r="D11251" t="n">
        <v>24</v>
      </c>
      <c r="E11251" t="n">
        <v>112</v>
      </c>
      <c r="F11251" s="9" t="n">
        <v>115.27</v>
      </c>
    </row>
    <row r="11252">
      <c r="A11252" t="n">
        <v>571169</v>
      </c>
      <c r="B11252" s="12" t="n">
        <v>40830</v>
      </c>
      <c r="C11252" t="n">
        <v>16168</v>
      </c>
      <c r="D11252" t="n">
        <v>6</v>
      </c>
      <c r="E11252" t="n">
        <v>38</v>
      </c>
      <c r="F11252" s="9" t="n">
        <v>119.9</v>
      </c>
    </row>
    <row r="11253">
      <c r="A11253" t="n">
        <v>571178</v>
      </c>
      <c r="B11253" s="12" t="n">
        <v>40830</v>
      </c>
      <c r="C11253" t="n">
        <v>14089</v>
      </c>
      <c r="D11253" t="n">
        <v>13</v>
      </c>
      <c r="E11253" t="n">
        <v>133</v>
      </c>
      <c r="F11253" s="9" t="n">
        <v>158.75</v>
      </c>
    </row>
    <row r="11254">
      <c r="A11254" t="n">
        <v>571180</v>
      </c>
      <c r="B11254" s="12" t="n">
        <v>40830</v>
      </c>
      <c r="C11254" t="n">
        <v>15498</v>
      </c>
      <c r="D11254" t="n">
        <v>34</v>
      </c>
      <c r="E11254" t="n">
        <v>326</v>
      </c>
      <c r="F11254" s="9" t="n">
        <v>1135.89</v>
      </c>
    </row>
    <row r="11255">
      <c r="A11255" t="n">
        <v>571181</v>
      </c>
      <c r="B11255" s="12" t="n">
        <v>40830</v>
      </c>
      <c r="C11255" t="n">
        <v>15498</v>
      </c>
      <c r="D11255" t="n">
        <v>1</v>
      </c>
      <c r="E11255" t="n">
        <v>10</v>
      </c>
      <c r="F11255" s="9" t="n">
        <v>70.8</v>
      </c>
    </row>
    <row r="11256">
      <c r="A11256" t="n">
        <v>571182</v>
      </c>
      <c r="B11256" s="12" t="n">
        <v>40830</v>
      </c>
      <c r="C11256" t="n">
        <v>13115</v>
      </c>
      <c r="D11256" t="n">
        <v>1</v>
      </c>
      <c r="E11256" t="n">
        <v>8</v>
      </c>
      <c r="F11256" s="9" t="n">
        <v>15.6</v>
      </c>
    </row>
    <row r="11257">
      <c r="A11257" t="n">
        <v>571183</v>
      </c>
      <c r="B11257" s="12" t="n">
        <v>40830</v>
      </c>
      <c r="C11257" t="n">
        <v>14796</v>
      </c>
      <c r="D11257" t="n">
        <v>86</v>
      </c>
      <c r="E11257" t="n">
        <v>449</v>
      </c>
      <c r="F11257" s="9" t="n">
        <v>596.75</v>
      </c>
    </row>
    <row r="11258">
      <c r="A11258" t="n">
        <v>571184</v>
      </c>
      <c r="B11258" s="12" t="n">
        <v>40830</v>
      </c>
      <c r="C11258" t="n">
        <v>15478</v>
      </c>
      <c r="D11258" t="n">
        <v>24</v>
      </c>
      <c r="E11258" t="n">
        <v>288</v>
      </c>
      <c r="F11258" s="9" t="n">
        <v>826.83</v>
      </c>
    </row>
    <row r="11259">
      <c r="A11259" t="n">
        <v>571185</v>
      </c>
      <c r="B11259" s="12" t="n">
        <v>40830</v>
      </c>
      <c r="C11259" t="n">
        <v>13047</v>
      </c>
      <c r="D11259" t="n">
        <v>31</v>
      </c>
      <c r="E11259" t="n">
        <v>226</v>
      </c>
      <c r="F11259" s="9" t="n">
        <v>550.58</v>
      </c>
    </row>
    <row r="11260">
      <c r="A11260" t="n">
        <v>571189</v>
      </c>
      <c r="B11260" s="12" t="n">
        <v>40830</v>
      </c>
      <c r="C11260" t="n">
        <v>13213</v>
      </c>
      <c r="D11260" t="n">
        <v>39</v>
      </c>
      <c r="E11260" t="n">
        <v>882</v>
      </c>
      <c r="F11260" s="9" t="n">
        <v>556.7</v>
      </c>
    </row>
    <row r="11261">
      <c r="A11261" t="n">
        <v>571190</v>
      </c>
      <c r="B11261" s="12" t="n">
        <v>40830</v>
      </c>
      <c r="C11261" t="n">
        <v>17771</v>
      </c>
      <c r="D11261" t="n">
        <v>31</v>
      </c>
      <c r="E11261" t="n">
        <v>173</v>
      </c>
      <c r="F11261" s="9" t="n">
        <v>129.53</v>
      </c>
    </row>
    <row r="11262">
      <c r="A11262" t="n">
        <v>571192</v>
      </c>
      <c r="B11262" s="12" t="n">
        <v>40830</v>
      </c>
      <c r="C11262" t="n">
        <v>13050</v>
      </c>
      <c r="D11262" t="n">
        <v>18</v>
      </c>
      <c r="E11262" t="n">
        <v>132</v>
      </c>
      <c r="F11262" s="9" t="n">
        <v>308.6</v>
      </c>
    </row>
    <row r="11263">
      <c r="A11263" t="n">
        <v>571193</v>
      </c>
      <c r="B11263" s="12" t="n">
        <v>40830</v>
      </c>
      <c r="C11263" t="n">
        <v>15484</v>
      </c>
      <c r="D11263" t="n">
        <v>14</v>
      </c>
      <c r="E11263" t="n">
        <v>264</v>
      </c>
      <c r="F11263" s="9" t="n">
        <v>394.16</v>
      </c>
    </row>
    <row r="11264">
      <c r="A11264" t="n">
        <v>571197</v>
      </c>
      <c r="B11264" s="12" t="n">
        <v>40830</v>
      </c>
      <c r="C11264" t="n">
        <v>16413</v>
      </c>
      <c r="D11264" t="n">
        <v>31</v>
      </c>
      <c r="E11264" t="n">
        <v>148</v>
      </c>
      <c r="F11264" s="9" t="n">
        <v>262.2</v>
      </c>
    </row>
    <row r="11265">
      <c r="A11265" t="n">
        <v>571199</v>
      </c>
      <c r="B11265" s="12" t="n">
        <v>40830</v>
      </c>
      <c r="C11265" t="n">
        <v>17949</v>
      </c>
      <c r="D11265" t="n">
        <v>1</v>
      </c>
      <c r="E11265" t="n">
        <v>300</v>
      </c>
      <c r="F11265" s="9" t="n">
        <v>108</v>
      </c>
    </row>
    <row r="11266">
      <c r="A11266" t="n">
        <v>571200</v>
      </c>
      <c r="B11266" s="12" t="n">
        <v>40830</v>
      </c>
      <c r="C11266" t="n">
        <v>14060</v>
      </c>
      <c r="D11266" t="n">
        <v>12</v>
      </c>
      <c r="E11266" t="n">
        <v>226</v>
      </c>
      <c r="F11266" s="9" t="n">
        <v>294.78</v>
      </c>
    </row>
    <row r="11267">
      <c r="A11267" t="n">
        <v>571203</v>
      </c>
      <c r="B11267" s="12" t="n">
        <v>40830</v>
      </c>
      <c r="C11267" t="n">
        <v>17677</v>
      </c>
      <c r="D11267" t="n">
        <v>25</v>
      </c>
      <c r="E11267" t="n">
        <v>650</v>
      </c>
      <c r="F11267" s="9" t="n">
        <v>1157.08</v>
      </c>
    </row>
    <row r="11268">
      <c r="A11268" t="n">
        <v>571204</v>
      </c>
      <c r="B11268" s="12" t="n">
        <v>40830</v>
      </c>
      <c r="C11268" t="n">
        <v>17677</v>
      </c>
      <c r="D11268" t="n">
        <v>1</v>
      </c>
      <c r="E11268" t="n">
        <v>6</v>
      </c>
      <c r="F11268" s="9" t="n">
        <v>59.7</v>
      </c>
    </row>
    <row r="11269">
      <c r="A11269" t="n">
        <v>571205</v>
      </c>
      <c r="B11269" s="12" t="n">
        <v>40830</v>
      </c>
      <c r="C11269" t="n">
        <v>15620</v>
      </c>
      <c r="D11269" t="n">
        <v>40</v>
      </c>
      <c r="E11269" t="n">
        <v>315</v>
      </c>
      <c r="F11269" s="9" t="n">
        <v>678.17</v>
      </c>
    </row>
    <row r="11270">
      <c r="A11270" t="n">
        <v>571212</v>
      </c>
      <c r="B11270" s="12" t="n">
        <v>40830</v>
      </c>
      <c r="C11270" t="n">
        <v>12856</v>
      </c>
      <c r="D11270" t="n">
        <v>75</v>
      </c>
      <c r="E11270" t="n">
        <v>307</v>
      </c>
      <c r="F11270" s="9" t="n">
        <v>598.49</v>
      </c>
    </row>
    <row r="11271">
      <c r="A11271" t="n">
        <v>571213</v>
      </c>
      <c r="B11271" s="12" t="n">
        <v>40830</v>
      </c>
      <c r="C11271" t="n">
        <v>13995</v>
      </c>
      <c r="D11271" t="n">
        <v>19</v>
      </c>
      <c r="E11271" t="n">
        <v>173</v>
      </c>
      <c r="F11271" s="9" t="n">
        <v>306.03</v>
      </c>
    </row>
    <row r="11272">
      <c r="A11272" t="n">
        <v>571214</v>
      </c>
      <c r="B11272" s="12" t="n">
        <v>40830</v>
      </c>
      <c r="C11272" t="n">
        <v>14390</v>
      </c>
      <c r="D11272" t="n">
        <v>54</v>
      </c>
      <c r="E11272" t="n">
        <v>451</v>
      </c>
      <c r="F11272" s="9" t="n">
        <v>879.8</v>
      </c>
    </row>
    <row r="11273">
      <c r="A11273" t="n">
        <v>571216</v>
      </c>
      <c r="B11273" s="12" t="n">
        <v>40830</v>
      </c>
      <c r="C11273" t="n">
        <v>16081</v>
      </c>
      <c r="D11273" t="n">
        <v>53</v>
      </c>
      <c r="E11273" t="n">
        <v>110</v>
      </c>
      <c r="F11273" s="9" t="n">
        <v>207.5</v>
      </c>
    </row>
    <row r="11274">
      <c r="A11274" t="n">
        <v>571217</v>
      </c>
      <c r="B11274" s="12" t="n">
        <v>40830</v>
      </c>
      <c r="C11274" t="n">
        <v>17451</v>
      </c>
      <c r="D11274" t="n">
        <v>27</v>
      </c>
      <c r="E11274" t="n">
        <v>333</v>
      </c>
      <c r="F11274" s="9" t="n">
        <v>470.55</v>
      </c>
    </row>
    <row r="11275">
      <c r="A11275" t="n">
        <v>571218</v>
      </c>
      <c r="B11275" s="12" t="n">
        <v>40830</v>
      </c>
      <c r="C11275" t="n">
        <v>17451</v>
      </c>
      <c r="D11275" t="n">
        <v>2</v>
      </c>
      <c r="E11275" t="n">
        <v>48</v>
      </c>
      <c r="F11275" s="9" t="n">
        <v>18.72</v>
      </c>
    </row>
    <row r="11276">
      <c r="A11276" t="n">
        <v>571219</v>
      </c>
      <c r="B11276" s="12" t="n">
        <v>40830</v>
      </c>
      <c r="C11276" t="n">
        <v>15601</v>
      </c>
      <c r="D11276" t="n">
        <v>50</v>
      </c>
      <c r="E11276" t="n">
        <v>680</v>
      </c>
      <c r="F11276" s="9" t="n">
        <v>781.14</v>
      </c>
    </row>
    <row r="11277">
      <c r="A11277" t="n">
        <v>571221</v>
      </c>
      <c r="B11277" s="12" t="n">
        <v>40830</v>
      </c>
      <c r="C11277" t="n">
        <v>16416</v>
      </c>
      <c r="D11277" t="n">
        <v>35</v>
      </c>
      <c r="E11277" t="n">
        <v>188</v>
      </c>
      <c r="F11277" s="9" t="n">
        <v>333.89</v>
      </c>
    </row>
    <row r="11278">
      <c r="A11278" t="n">
        <v>571224</v>
      </c>
      <c r="B11278" s="12" t="n">
        <v>40830</v>
      </c>
      <c r="C11278" t="n">
        <v>13136</v>
      </c>
      <c r="D11278" t="n">
        <v>25</v>
      </c>
      <c r="E11278" t="n">
        <v>291</v>
      </c>
      <c r="F11278" s="9" t="n">
        <v>459.53</v>
      </c>
    </row>
    <row r="11279">
      <c r="A11279" t="n">
        <v>571225</v>
      </c>
      <c r="B11279" s="12" t="n">
        <v>40830</v>
      </c>
      <c r="C11279" t="n">
        <v>14397</v>
      </c>
      <c r="D11279" t="n">
        <v>7</v>
      </c>
      <c r="E11279" t="n">
        <v>98</v>
      </c>
      <c r="F11279" s="9" t="n">
        <v>179.86</v>
      </c>
    </row>
    <row r="11280">
      <c r="A11280" t="n">
        <v>571226</v>
      </c>
      <c r="B11280" s="12" t="n">
        <v>40830</v>
      </c>
      <c r="C11280" t="n">
        <v>13006</v>
      </c>
      <c r="D11280" t="n">
        <v>4</v>
      </c>
      <c r="E11280" t="n">
        <v>55</v>
      </c>
      <c r="F11280" s="9" t="n">
        <v>81.56999999999999</v>
      </c>
    </row>
    <row r="11281">
      <c r="A11281" t="n">
        <v>571228</v>
      </c>
      <c r="B11281" s="12" t="n">
        <v>40830</v>
      </c>
      <c r="C11281" t="n">
        <v>15132</v>
      </c>
      <c r="D11281" t="n">
        <v>3</v>
      </c>
      <c r="E11281" t="n">
        <v>36</v>
      </c>
      <c r="F11281" s="9" t="n">
        <v>106.2</v>
      </c>
    </row>
    <row r="11282">
      <c r="A11282" t="n">
        <v>571229</v>
      </c>
      <c r="B11282" s="12" t="n">
        <v>40830</v>
      </c>
      <c r="C11282" t="n">
        <v>15453</v>
      </c>
      <c r="D11282" t="n">
        <v>37</v>
      </c>
      <c r="E11282" t="n">
        <v>144</v>
      </c>
      <c r="F11282" s="9" t="n">
        <v>186.96</v>
      </c>
    </row>
    <row r="11283">
      <c r="A11283" t="n">
        <v>571230</v>
      </c>
      <c r="B11283" s="12" t="n">
        <v>40830</v>
      </c>
      <c r="C11283" t="n">
        <v>13717</v>
      </c>
      <c r="D11283" t="n">
        <v>17</v>
      </c>
      <c r="E11283" t="n">
        <v>180</v>
      </c>
      <c r="F11283" s="9" t="n">
        <v>301.54</v>
      </c>
    </row>
    <row r="11284">
      <c r="A11284" t="n">
        <v>571231</v>
      </c>
      <c r="B11284" s="12" t="n">
        <v>40830</v>
      </c>
      <c r="C11284" t="n">
        <v>15856</v>
      </c>
      <c r="D11284" t="n">
        <v>26</v>
      </c>
      <c r="E11284" t="n">
        <v>690</v>
      </c>
      <c r="F11284" s="9" t="n">
        <v>992</v>
      </c>
    </row>
    <row r="11285">
      <c r="A11285" t="n">
        <v>571232</v>
      </c>
      <c r="B11285" s="12" t="n">
        <v>40830</v>
      </c>
      <c r="C11285" t="n">
        <v>17986</v>
      </c>
      <c r="D11285" t="n">
        <v>1</v>
      </c>
      <c r="E11285" t="n">
        <v>10</v>
      </c>
      <c r="F11285" s="9" t="n">
        <v>20.8</v>
      </c>
    </row>
    <row r="11286">
      <c r="A11286" t="n">
        <v>571234</v>
      </c>
      <c r="B11286" s="12" t="n">
        <v>40830</v>
      </c>
      <c r="C11286" t="n">
        <v>15856</v>
      </c>
      <c r="D11286" t="n">
        <v>2</v>
      </c>
      <c r="E11286" t="n">
        <v>112</v>
      </c>
      <c r="F11286" s="9" t="n">
        <v>47.04</v>
      </c>
    </row>
    <row r="11287">
      <c r="A11287" t="n">
        <v>571235</v>
      </c>
      <c r="B11287" s="12" t="n">
        <v>40830</v>
      </c>
      <c r="C11287" t="n">
        <v>15078</v>
      </c>
      <c r="D11287" t="n">
        <v>16</v>
      </c>
      <c r="E11287" t="n">
        <v>198</v>
      </c>
      <c r="F11287" s="9" t="n">
        <v>423.42</v>
      </c>
    </row>
    <row r="11288">
      <c r="A11288" t="n">
        <v>571236</v>
      </c>
      <c r="B11288" s="12" t="n">
        <v>40830</v>
      </c>
      <c r="C11288" t="n">
        <v>15078</v>
      </c>
      <c r="D11288" t="n">
        <v>1</v>
      </c>
      <c r="E11288" t="n">
        <v>12</v>
      </c>
      <c r="F11288" s="9" t="n">
        <v>30.6</v>
      </c>
    </row>
    <row r="11289">
      <c r="A11289" t="n">
        <v>571237</v>
      </c>
      <c r="B11289" s="12" t="n">
        <v>40830</v>
      </c>
      <c r="C11289" t="n">
        <v>15078</v>
      </c>
      <c r="D11289" t="n">
        <v>1</v>
      </c>
      <c r="E11289" t="n">
        <v>12</v>
      </c>
      <c r="F11289" s="9" t="n">
        <v>25.2</v>
      </c>
    </row>
    <row r="11290">
      <c r="A11290" t="n">
        <v>571238</v>
      </c>
      <c r="B11290" s="12" t="n">
        <v>40830</v>
      </c>
      <c r="C11290" t="n">
        <v>14290</v>
      </c>
      <c r="D11290" t="n">
        <v>12</v>
      </c>
      <c r="E11290" t="n">
        <v>72</v>
      </c>
      <c r="F11290" s="9" t="n">
        <v>250.52</v>
      </c>
    </row>
    <row r="11291">
      <c r="A11291" t="n">
        <v>571241</v>
      </c>
      <c r="B11291" s="12" t="n">
        <v>40830</v>
      </c>
      <c r="C11291" t="n">
        <v>14592</v>
      </c>
      <c r="D11291" t="n">
        <v>45</v>
      </c>
      <c r="E11291" t="n">
        <v>107</v>
      </c>
      <c r="F11291" s="9" t="n">
        <v>133.94</v>
      </c>
    </row>
    <row r="11292">
      <c r="A11292" t="n">
        <v>571242</v>
      </c>
      <c r="B11292" s="12" t="n">
        <v>40830</v>
      </c>
      <c r="C11292" t="n">
        <v>17809</v>
      </c>
      <c r="D11292" t="n">
        <v>17</v>
      </c>
      <c r="E11292" t="n">
        <v>1046</v>
      </c>
      <c r="F11292" s="9" t="n">
        <v>1835.6</v>
      </c>
    </row>
    <row r="11293">
      <c r="A11293" t="n">
        <v>571243</v>
      </c>
      <c r="B11293" s="12" t="n">
        <v>40830</v>
      </c>
      <c r="C11293" t="n">
        <v>14595</v>
      </c>
      <c r="D11293" t="n">
        <v>68</v>
      </c>
      <c r="E11293" t="n">
        <v>664</v>
      </c>
      <c r="F11293" s="9" t="n">
        <v>1091.29</v>
      </c>
    </row>
    <row r="11294">
      <c r="A11294" t="n">
        <v>571244</v>
      </c>
      <c r="B11294" s="12" t="n">
        <v>40830</v>
      </c>
      <c r="C11294" t="n">
        <v>17180</v>
      </c>
      <c r="D11294" t="n">
        <v>31</v>
      </c>
      <c r="E11294" t="n">
        <v>154</v>
      </c>
      <c r="F11294" s="9" t="n">
        <v>231.17</v>
      </c>
    </row>
    <row r="11295">
      <c r="A11295" t="n">
        <v>571245</v>
      </c>
      <c r="B11295" s="12" t="n">
        <v>40830</v>
      </c>
      <c r="C11295" t="n">
        <v>16839</v>
      </c>
      <c r="D11295" t="n">
        <v>6</v>
      </c>
      <c r="E11295" t="n">
        <v>206</v>
      </c>
      <c r="F11295" s="9" t="n">
        <v>350.22</v>
      </c>
    </row>
    <row r="11296">
      <c r="A11296" t="n">
        <v>571246</v>
      </c>
      <c r="B11296" s="12" t="n">
        <v>40830</v>
      </c>
      <c r="C11296" t="n">
        <v>17750</v>
      </c>
      <c r="D11296" t="n">
        <v>11</v>
      </c>
      <c r="E11296" t="n">
        <v>326</v>
      </c>
      <c r="F11296" s="9" t="n">
        <v>142.04</v>
      </c>
    </row>
    <row r="11297">
      <c r="A11297" t="n">
        <v>571247</v>
      </c>
      <c r="B11297" s="12" t="n">
        <v>40830</v>
      </c>
      <c r="C11297" t="n">
        <v>15826</v>
      </c>
      <c r="D11297" t="n">
        <v>37</v>
      </c>
      <c r="E11297" t="n">
        <v>444</v>
      </c>
      <c r="F11297" s="9" t="n">
        <v>878.46</v>
      </c>
    </row>
    <row r="11298">
      <c r="A11298" t="n">
        <v>571248</v>
      </c>
      <c r="B11298" s="12" t="n">
        <v>40830</v>
      </c>
      <c r="C11298" t="n">
        <v>15826</v>
      </c>
      <c r="D11298" t="n">
        <v>3</v>
      </c>
      <c r="E11298" t="n">
        <v>31</v>
      </c>
      <c r="F11298" s="9" t="n">
        <v>55.85</v>
      </c>
    </row>
    <row r="11299">
      <c r="A11299" t="n">
        <v>571250</v>
      </c>
      <c r="B11299" s="12" t="n">
        <v>40830</v>
      </c>
      <c r="C11299" t="n">
        <v>17892</v>
      </c>
      <c r="D11299" t="n">
        <v>1</v>
      </c>
      <c r="E11299" t="n">
        <v>36</v>
      </c>
      <c r="F11299" s="9" t="n">
        <v>91.8</v>
      </c>
    </row>
    <row r="11300">
      <c r="A11300" t="n">
        <v>571258</v>
      </c>
      <c r="B11300" s="12" t="n">
        <v>40830</v>
      </c>
      <c r="C11300" t="n">
        <v>17837</v>
      </c>
      <c r="D11300" t="n">
        <v>14</v>
      </c>
      <c r="E11300" t="n">
        <v>31</v>
      </c>
      <c r="F11300" s="9" t="n">
        <v>130.25</v>
      </c>
    </row>
    <row r="11301">
      <c r="A11301" t="n">
        <v>571259</v>
      </c>
      <c r="B11301" s="12" t="n">
        <v>40832</v>
      </c>
      <c r="C11301" t="n">
        <v>12901</v>
      </c>
      <c r="D11301" t="n">
        <v>1</v>
      </c>
      <c r="E11301" t="n">
        <v>360</v>
      </c>
      <c r="F11301" s="9" t="n">
        <v>306</v>
      </c>
    </row>
    <row r="11302">
      <c r="A11302" t="n">
        <v>571260</v>
      </c>
      <c r="B11302" s="12" t="n">
        <v>40832</v>
      </c>
      <c r="C11302" t="n">
        <v>16206</v>
      </c>
      <c r="D11302" t="n">
        <v>8</v>
      </c>
      <c r="E11302" t="n">
        <v>69</v>
      </c>
      <c r="F11302" s="9" t="n">
        <v>127.2</v>
      </c>
    </row>
    <row r="11303">
      <c r="A11303" t="n">
        <v>571261</v>
      </c>
      <c r="B11303" s="12" t="n">
        <v>40832</v>
      </c>
      <c r="C11303" t="n">
        <v>12901</v>
      </c>
      <c r="D11303" t="n">
        <v>1</v>
      </c>
      <c r="E11303" t="n">
        <v>360</v>
      </c>
      <c r="F11303" s="9" t="n">
        <v>306</v>
      </c>
    </row>
    <row r="11304">
      <c r="A11304" t="n">
        <v>571263</v>
      </c>
      <c r="B11304" s="12" t="n">
        <v>40832</v>
      </c>
      <c r="C11304" t="n">
        <v>14910</v>
      </c>
      <c r="D11304" t="n">
        <v>15</v>
      </c>
      <c r="E11304" t="n">
        <v>98</v>
      </c>
      <c r="F11304" s="9" t="n">
        <v>214.41</v>
      </c>
    </row>
    <row r="11305">
      <c r="A11305" t="n">
        <v>571265</v>
      </c>
      <c r="B11305" s="12" t="n">
        <v>40832</v>
      </c>
      <c r="C11305" t="n">
        <v>16674</v>
      </c>
      <c r="D11305" t="n">
        <v>60</v>
      </c>
      <c r="E11305" t="n">
        <v>120</v>
      </c>
      <c r="F11305" s="9" t="n">
        <v>189.14</v>
      </c>
    </row>
    <row r="11306">
      <c r="A11306" t="n">
        <v>571266</v>
      </c>
      <c r="B11306" s="12" t="n">
        <v>40832</v>
      </c>
      <c r="C11306" t="n">
        <v>17769</v>
      </c>
      <c r="D11306" t="n">
        <v>31</v>
      </c>
      <c r="E11306" t="n">
        <v>133</v>
      </c>
      <c r="F11306" s="9" t="n">
        <v>437.86</v>
      </c>
    </row>
    <row r="11307">
      <c r="A11307" t="n">
        <v>571267</v>
      </c>
      <c r="B11307" s="12" t="n">
        <v>40832</v>
      </c>
      <c r="C11307" t="n">
        <v>17811</v>
      </c>
      <c r="D11307" t="n">
        <v>8</v>
      </c>
      <c r="E11307" t="n">
        <v>69</v>
      </c>
      <c r="F11307" s="9" t="n">
        <v>146.7</v>
      </c>
    </row>
    <row r="11308">
      <c r="A11308" t="n">
        <v>571268</v>
      </c>
      <c r="B11308" s="12" t="n">
        <v>40832</v>
      </c>
      <c r="C11308" t="n">
        <v>15351</v>
      </c>
      <c r="D11308" t="n">
        <v>16</v>
      </c>
      <c r="E11308" t="n">
        <v>95</v>
      </c>
      <c r="F11308" s="9" t="n">
        <v>252.62</v>
      </c>
    </row>
    <row r="11309">
      <c r="A11309" t="n">
        <v>571269</v>
      </c>
      <c r="B11309" s="12" t="n">
        <v>40832</v>
      </c>
      <c r="C11309" t="n">
        <v>16243</v>
      </c>
      <c r="D11309" t="n">
        <v>17</v>
      </c>
      <c r="E11309" t="n">
        <v>45</v>
      </c>
      <c r="F11309" s="9" t="n">
        <v>214.95</v>
      </c>
    </row>
    <row r="11310">
      <c r="A11310" t="n">
        <v>571270</v>
      </c>
      <c r="B11310" s="12" t="n">
        <v>40832</v>
      </c>
      <c r="C11310" t="n">
        <v>12940</v>
      </c>
      <c r="D11310" t="n">
        <v>77</v>
      </c>
      <c r="E11310" t="n">
        <v>309</v>
      </c>
      <c r="F11310" s="9" t="n">
        <v>538.42</v>
      </c>
    </row>
    <row r="11311">
      <c r="A11311" t="n">
        <v>571271</v>
      </c>
      <c r="B11311" s="12" t="n">
        <v>40832</v>
      </c>
      <c r="C11311" t="n">
        <v>15440</v>
      </c>
      <c r="D11311" t="n">
        <v>30</v>
      </c>
      <c r="E11311" t="n">
        <v>72</v>
      </c>
      <c r="F11311" s="9" t="n">
        <v>146.02</v>
      </c>
    </row>
    <row r="11312">
      <c r="A11312" t="n">
        <v>571272</v>
      </c>
      <c r="B11312" s="12" t="n">
        <v>40832</v>
      </c>
      <c r="C11312" t="n">
        <v>13878</v>
      </c>
      <c r="D11312" t="n">
        <v>35</v>
      </c>
      <c r="E11312" t="n">
        <v>463</v>
      </c>
      <c r="F11312" s="9" t="n">
        <v>1271.57</v>
      </c>
    </row>
    <row r="11313">
      <c r="A11313" t="n">
        <v>571273</v>
      </c>
      <c r="B11313" s="12" t="n">
        <v>40832</v>
      </c>
      <c r="C11313" t="n">
        <v>13034</v>
      </c>
      <c r="D11313" t="n">
        <v>26</v>
      </c>
      <c r="E11313" t="n">
        <v>253</v>
      </c>
      <c r="F11313" s="9" t="n">
        <v>476.91</v>
      </c>
    </row>
    <row r="11314">
      <c r="A11314" t="n">
        <v>571274</v>
      </c>
      <c r="B11314" s="12" t="n">
        <v>40832</v>
      </c>
      <c r="C11314" t="n">
        <v>16934</v>
      </c>
      <c r="D11314" t="n">
        <v>51</v>
      </c>
      <c r="E11314" t="n">
        <v>362</v>
      </c>
      <c r="F11314" s="9" t="n">
        <v>790.08</v>
      </c>
    </row>
    <row r="11315">
      <c r="A11315" t="n">
        <v>571275</v>
      </c>
      <c r="B11315" s="12" t="n">
        <v>40832</v>
      </c>
      <c r="C11315" t="n">
        <v>15994</v>
      </c>
      <c r="D11315" t="n">
        <v>32</v>
      </c>
      <c r="E11315" t="n">
        <v>173</v>
      </c>
      <c r="F11315" s="9" t="n">
        <v>414.27</v>
      </c>
    </row>
    <row r="11316">
      <c r="A11316" t="n">
        <v>571276</v>
      </c>
      <c r="B11316" s="12" t="n">
        <v>40832</v>
      </c>
      <c r="C11316" t="n">
        <v>14702</v>
      </c>
      <c r="D11316" t="n">
        <v>50</v>
      </c>
      <c r="E11316" t="n">
        <v>157</v>
      </c>
      <c r="F11316" s="9" t="n">
        <v>360.41</v>
      </c>
    </row>
    <row r="11317">
      <c r="A11317" t="n">
        <v>571277</v>
      </c>
      <c r="B11317" s="12" t="n">
        <v>40832</v>
      </c>
      <c r="C11317" t="n">
        <v>16934</v>
      </c>
      <c r="D11317" t="n">
        <v>10</v>
      </c>
      <c r="E11317" t="n">
        <v>35</v>
      </c>
      <c r="F11317" s="9" t="n">
        <v>140.95</v>
      </c>
    </row>
    <row r="11318">
      <c r="A11318" t="n">
        <v>571278</v>
      </c>
      <c r="B11318" s="12" t="n">
        <v>40832</v>
      </c>
      <c r="C11318" t="n">
        <v>14780</v>
      </c>
      <c r="D11318" t="n">
        <v>8</v>
      </c>
      <c r="E11318" t="n">
        <v>100</v>
      </c>
      <c r="F11318" s="9" t="n">
        <v>114.88</v>
      </c>
    </row>
    <row r="11319">
      <c r="A11319" t="n">
        <v>571279</v>
      </c>
      <c r="B11319" s="12" t="n">
        <v>40832</v>
      </c>
      <c r="C11319" t="n">
        <v>16466</v>
      </c>
      <c r="D11319" t="n">
        <v>32</v>
      </c>
      <c r="E11319" t="n">
        <v>162</v>
      </c>
      <c r="F11319" s="9" t="n">
        <v>354.47</v>
      </c>
    </row>
    <row r="11320">
      <c r="A11320" t="n">
        <v>571280</v>
      </c>
      <c r="B11320" s="12" t="n">
        <v>40832</v>
      </c>
      <c r="C11320" t="n">
        <v>18122</v>
      </c>
      <c r="D11320" t="n">
        <v>65</v>
      </c>
      <c r="E11320" t="n">
        <v>202</v>
      </c>
      <c r="F11320" s="9" t="n">
        <v>442.88</v>
      </c>
    </row>
    <row r="11321">
      <c r="A11321" t="n">
        <v>571281</v>
      </c>
      <c r="B11321" s="12" t="n">
        <v>40832</v>
      </c>
      <c r="C11321" t="n">
        <v>14088</v>
      </c>
      <c r="D11321" t="n">
        <v>96</v>
      </c>
      <c r="E11321" t="n">
        <v>1624</v>
      </c>
      <c r="F11321" s="9" t="n">
        <v>8132.31</v>
      </c>
    </row>
    <row r="11322">
      <c r="A11322" t="n">
        <v>571282</v>
      </c>
      <c r="B11322" s="12" t="n">
        <v>40832</v>
      </c>
      <c r="C11322" t="n">
        <v>15545</v>
      </c>
      <c r="D11322" t="n">
        <v>49</v>
      </c>
      <c r="E11322" t="n">
        <v>87</v>
      </c>
      <c r="F11322" s="9" t="n">
        <v>153.64</v>
      </c>
    </row>
    <row r="11323">
      <c r="A11323" t="n">
        <v>571283</v>
      </c>
      <c r="B11323" s="12" t="n">
        <v>40832</v>
      </c>
      <c r="C11323" t="n">
        <v>16533</v>
      </c>
      <c r="D11323" t="n">
        <v>79</v>
      </c>
      <c r="E11323" t="n">
        <v>375</v>
      </c>
      <c r="F11323" s="9" t="n">
        <v>610.89</v>
      </c>
    </row>
    <row r="11324">
      <c r="A11324" t="n">
        <v>571284</v>
      </c>
      <c r="B11324" s="12" t="n">
        <v>40832</v>
      </c>
      <c r="C11324" t="n">
        <v>14562</v>
      </c>
      <c r="D11324" t="n">
        <v>47</v>
      </c>
      <c r="E11324" t="n">
        <v>146</v>
      </c>
      <c r="F11324" s="9" t="n">
        <v>405.02</v>
      </c>
    </row>
    <row r="11325">
      <c r="A11325" t="n">
        <v>571286</v>
      </c>
      <c r="B11325" s="12" t="n">
        <v>40832</v>
      </c>
      <c r="C11325" t="n">
        <v>14547</v>
      </c>
      <c r="D11325" t="n">
        <v>72</v>
      </c>
      <c r="E11325" t="n">
        <v>211</v>
      </c>
      <c r="F11325" s="9" t="n">
        <v>471.05</v>
      </c>
    </row>
    <row r="11326">
      <c r="A11326" t="n">
        <v>571288</v>
      </c>
      <c r="B11326" s="12" t="n">
        <v>40832</v>
      </c>
      <c r="C11326" t="n">
        <v>16052</v>
      </c>
      <c r="D11326" t="n">
        <v>34</v>
      </c>
      <c r="E11326" t="n">
        <v>282</v>
      </c>
      <c r="F11326" s="9" t="n">
        <v>362.06</v>
      </c>
    </row>
    <row r="11327">
      <c r="A11327" t="n">
        <v>571289</v>
      </c>
      <c r="B11327" s="12" t="n">
        <v>40832</v>
      </c>
      <c r="C11327" t="n">
        <v>15113</v>
      </c>
      <c r="D11327" t="n">
        <v>71</v>
      </c>
      <c r="E11327" t="n">
        <v>1369</v>
      </c>
      <c r="F11327" s="9" t="n">
        <v>2142.4</v>
      </c>
    </row>
    <row r="11328">
      <c r="A11328" t="n">
        <v>571290</v>
      </c>
      <c r="B11328" s="12" t="n">
        <v>40832</v>
      </c>
      <c r="C11328" t="n">
        <v>17183</v>
      </c>
      <c r="D11328" t="n">
        <v>26</v>
      </c>
      <c r="E11328" t="n">
        <v>311</v>
      </c>
      <c r="F11328" s="9" t="n">
        <v>739.37</v>
      </c>
    </row>
    <row r="11329">
      <c r="A11329" t="n">
        <v>571291</v>
      </c>
      <c r="B11329" s="12" t="n">
        <v>40832</v>
      </c>
      <c r="C11329" t="n">
        <v>13610</v>
      </c>
      <c r="D11329" t="n">
        <v>34</v>
      </c>
      <c r="E11329" t="n">
        <v>89</v>
      </c>
      <c r="F11329" s="9" t="n">
        <v>204.28</v>
      </c>
    </row>
    <row r="11330">
      <c r="A11330" t="n">
        <v>571292</v>
      </c>
      <c r="B11330" s="12" t="n">
        <v>40832</v>
      </c>
      <c r="C11330" t="n">
        <v>15311</v>
      </c>
      <c r="D11330" t="n">
        <v>41</v>
      </c>
      <c r="E11330" t="n">
        <v>128</v>
      </c>
      <c r="F11330" s="9" t="n">
        <v>273.99</v>
      </c>
    </row>
    <row r="11331">
      <c r="A11331" t="n">
        <v>571293</v>
      </c>
      <c r="B11331" s="12" t="n">
        <v>40832</v>
      </c>
      <c r="C11331" t="n">
        <v>13956</v>
      </c>
      <c r="D11331" t="n">
        <v>19</v>
      </c>
      <c r="E11331" t="n">
        <v>55</v>
      </c>
      <c r="F11331" s="9" t="n">
        <v>189.65</v>
      </c>
    </row>
    <row r="11332">
      <c r="A11332" t="n">
        <v>571294</v>
      </c>
      <c r="B11332" s="12" t="n">
        <v>40832</v>
      </c>
      <c r="C11332" t="n">
        <v>16987</v>
      </c>
      <c r="D11332" t="n">
        <v>35</v>
      </c>
      <c r="E11332" t="n">
        <v>115</v>
      </c>
      <c r="F11332" s="9" t="n">
        <v>369.27</v>
      </c>
    </row>
    <row r="11333">
      <c r="A11333" t="n">
        <v>571295</v>
      </c>
      <c r="B11333" s="12" t="n">
        <v>40832</v>
      </c>
      <c r="C11333" t="n">
        <v>14741</v>
      </c>
      <c r="D11333" t="n">
        <v>13</v>
      </c>
      <c r="E11333" t="n">
        <v>117</v>
      </c>
      <c r="F11333" s="9" t="n">
        <v>303.43</v>
      </c>
    </row>
    <row r="11334">
      <c r="A11334" t="n">
        <v>571296</v>
      </c>
      <c r="B11334" s="12" t="n">
        <v>40832</v>
      </c>
      <c r="C11334" t="n">
        <v>13760</v>
      </c>
      <c r="D11334" t="n">
        <v>29</v>
      </c>
      <c r="E11334" t="n">
        <v>101</v>
      </c>
      <c r="F11334" s="9" t="n">
        <v>151.7</v>
      </c>
    </row>
    <row r="11335">
      <c r="A11335" t="n">
        <v>571297</v>
      </c>
      <c r="B11335" s="12" t="n">
        <v>40832</v>
      </c>
      <c r="C11335" t="n">
        <v>16987</v>
      </c>
      <c r="D11335" t="n">
        <v>1</v>
      </c>
      <c r="E11335" t="n">
        <v>1</v>
      </c>
      <c r="F11335" s="9" t="n">
        <v>12.75</v>
      </c>
    </row>
    <row r="11336">
      <c r="A11336" t="n">
        <v>571298</v>
      </c>
      <c r="B11336" s="12" t="n">
        <v>40833</v>
      </c>
      <c r="C11336" t="n">
        <v>15769</v>
      </c>
      <c r="D11336" t="n">
        <v>6</v>
      </c>
      <c r="E11336" t="n">
        <v>1300</v>
      </c>
      <c r="F11336" s="9" t="n">
        <v>2327</v>
      </c>
    </row>
    <row r="11337">
      <c r="A11337" t="n">
        <v>571299</v>
      </c>
      <c r="B11337" s="12" t="n">
        <v>40833</v>
      </c>
      <c r="C11337" t="n">
        <v>13798</v>
      </c>
      <c r="D11337" t="n">
        <v>2</v>
      </c>
      <c r="E11337" t="n">
        <v>200</v>
      </c>
      <c r="F11337" s="9" t="n">
        <v>358</v>
      </c>
    </row>
    <row r="11338">
      <c r="A11338" t="n">
        <v>571300</v>
      </c>
      <c r="B11338" s="12" t="n">
        <v>40833</v>
      </c>
      <c r="C11338" t="n">
        <v>14262</v>
      </c>
      <c r="D11338" t="n">
        <v>12</v>
      </c>
      <c r="E11338" t="n">
        <v>182</v>
      </c>
      <c r="F11338" s="9" t="n">
        <v>214.45</v>
      </c>
    </row>
    <row r="11339">
      <c r="A11339" t="n">
        <v>571301</v>
      </c>
      <c r="B11339" s="12" t="n">
        <v>40833</v>
      </c>
      <c r="C11339" t="n">
        <v>15218</v>
      </c>
      <c r="D11339" t="n">
        <v>4</v>
      </c>
      <c r="E11339" t="n">
        <v>186</v>
      </c>
      <c r="F11339" s="9" t="n">
        <v>303.3</v>
      </c>
    </row>
    <row r="11340">
      <c r="A11340" t="n">
        <v>571302</v>
      </c>
      <c r="B11340" s="12" t="n">
        <v>40833</v>
      </c>
      <c r="C11340" t="n">
        <v>12989</v>
      </c>
      <c r="D11340" t="n">
        <v>2</v>
      </c>
      <c r="E11340" t="n">
        <v>246</v>
      </c>
      <c r="F11340" s="9" t="n">
        <v>482.4</v>
      </c>
    </row>
    <row r="11341">
      <c r="A11341" t="n">
        <v>571303</v>
      </c>
      <c r="B11341" s="12" t="n">
        <v>40833</v>
      </c>
      <c r="C11341" t="n">
        <v>13875</v>
      </c>
      <c r="D11341" t="n">
        <v>23</v>
      </c>
      <c r="E11341" t="n">
        <v>311</v>
      </c>
      <c r="F11341" s="9" t="n">
        <v>361.99</v>
      </c>
    </row>
    <row r="11342">
      <c r="A11342" t="n">
        <v>571306</v>
      </c>
      <c r="B11342" s="12" t="n">
        <v>40833</v>
      </c>
      <c r="C11342" t="n">
        <v>16701</v>
      </c>
      <c r="D11342" t="n">
        <v>17</v>
      </c>
      <c r="E11342" t="n">
        <v>658</v>
      </c>
      <c r="F11342" s="9" t="n">
        <v>720.5599999999999</v>
      </c>
    </row>
    <row r="11343">
      <c r="A11343" t="n">
        <v>571307</v>
      </c>
      <c r="B11343" s="12" t="n">
        <v>40833</v>
      </c>
      <c r="C11343" t="n">
        <v>14443</v>
      </c>
      <c r="D11343" t="n">
        <v>28</v>
      </c>
      <c r="E11343" t="n">
        <v>272</v>
      </c>
      <c r="F11343" s="9" t="n">
        <v>428.68</v>
      </c>
    </row>
    <row r="11344">
      <c r="A11344" t="n">
        <v>571309</v>
      </c>
      <c r="B11344" s="12" t="n">
        <v>40833</v>
      </c>
      <c r="C11344" t="n">
        <v>13685</v>
      </c>
      <c r="D11344" t="n">
        <v>13</v>
      </c>
      <c r="E11344" t="n">
        <v>13</v>
      </c>
      <c r="F11344" s="9" t="n">
        <v>5.93</v>
      </c>
    </row>
    <row r="11345">
      <c r="A11345" t="n">
        <v>571310</v>
      </c>
      <c r="B11345" s="12" t="n">
        <v>40833</v>
      </c>
      <c r="C11345" t="n">
        <v>13394</v>
      </c>
      <c r="D11345" t="n">
        <v>25</v>
      </c>
      <c r="E11345" t="n">
        <v>463</v>
      </c>
      <c r="F11345" s="9" t="n">
        <v>371.73</v>
      </c>
    </row>
    <row r="11346">
      <c r="A11346" t="n">
        <v>571311</v>
      </c>
      <c r="B11346" s="12" t="n">
        <v>40833</v>
      </c>
      <c r="C11346" t="n">
        <v>17402</v>
      </c>
      <c r="D11346" t="n">
        <v>2</v>
      </c>
      <c r="E11346" t="n">
        <v>38</v>
      </c>
      <c r="F11346" s="9" t="n">
        <v>151.5</v>
      </c>
    </row>
    <row r="11347">
      <c r="A11347" t="n">
        <v>571315</v>
      </c>
      <c r="B11347" s="12" t="n">
        <v>40833</v>
      </c>
      <c r="C11347" t="n">
        <v>16542</v>
      </c>
      <c r="D11347" t="n">
        <v>5</v>
      </c>
      <c r="E11347" t="n">
        <v>46</v>
      </c>
      <c r="F11347" s="9" t="n">
        <v>119.62</v>
      </c>
    </row>
    <row r="11348">
      <c r="A11348" t="n">
        <v>571317</v>
      </c>
      <c r="B11348" s="12" t="n">
        <v>40833</v>
      </c>
      <c r="C11348" t="n">
        <v>17377</v>
      </c>
      <c r="D11348" t="n">
        <v>40</v>
      </c>
      <c r="E11348" t="n">
        <v>198</v>
      </c>
      <c r="F11348" s="9" t="n">
        <v>353.73</v>
      </c>
    </row>
    <row r="11349">
      <c r="A11349" t="n">
        <v>571322</v>
      </c>
      <c r="B11349" s="12" t="n">
        <v>40833</v>
      </c>
      <c r="C11349" t="n">
        <v>13534</v>
      </c>
      <c r="D11349" t="n">
        <v>19</v>
      </c>
      <c r="E11349" t="n">
        <v>208</v>
      </c>
      <c r="F11349" s="9" t="n">
        <v>451.6</v>
      </c>
    </row>
    <row r="11350">
      <c r="A11350" t="n">
        <v>571323</v>
      </c>
      <c r="B11350" s="12" t="n">
        <v>40833</v>
      </c>
      <c r="C11350" t="n">
        <v>13534</v>
      </c>
      <c r="D11350" t="n">
        <v>18</v>
      </c>
      <c r="E11350" t="n">
        <v>203</v>
      </c>
      <c r="F11350" s="9" t="n">
        <v>383.55</v>
      </c>
    </row>
    <row r="11351">
      <c r="A11351" t="n">
        <v>571352</v>
      </c>
      <c r="B11351" s="12" t="n">
        <v>40833</v>
      </c>
      <c r="C11351" t="n">
        <v>18042</v>
      </c>
      <c r="D11351" t="n">
        <v>7</v>
      </c>
      <c r="E11351" t="n">
        <v>33</v>
      </c>
      <c r="F11351" s="9" t="n">
        <v>165.05</v>
      </c>
    </row>
    <row r="11352">
      <c r="A11352" t="n">
        <v>571360</v>
      </c>
      <c r="B11352" s="12" t="n">
        <v>40833</v>
      </c>
      <c r="C11352" t="n">
        <v>16563</v>
      </c>
      <c r="D11352" t="n">
        <v>19</v>
      </c>
      <c r="E11352" t="n">
        <v>486</v>
      </c>
      <c r="F11352" s="9" t="n">
        <v>1077.74</v>
      </c>
    </row>
    <row r="11353">
      <c r="A11353" t="n">
        <v>571372</v>
      </c>
      <c r="B11353" s="12" t="n">
        <v>40833</v>
      </c>
      <c r="C11353" t="n">
        <v>17201</v>
      </c>
      <c r="D11353" t="n">
        <v>38</v>
      </c>
      <c r="E11353" t="n">
        <v>231</v>
      </c>
      <c r="F11353" s="9" t="n">
        <v>289.78</v>
      </c>
    </row>
    <row r="11354">
      <c r="A11354" t="n">
        <v>571404</v>
      </c>
      <c r="B11354" s="12" t="n">
        <v>40833</v>
      </c>
      <c r="C11354" t="n">
        <v>17520</v>
      </c>
      <c r="D11354" t="n">
        <v>30</v>
      </c>
      <c r="E11354" t="n">
        <v>365</v>
      </c>
      <c r="F11354" s="9" t="n">
        <v>546.8099999999999</v>
      </c>
    </row>
    <row r="11355">
      <c r="A11355" t="n">
        <v>571405</v>
      </c>
      <c r="B11355" s="12" t="n">
        <v>40833</v>
      </c>
      <c r="C11355" t="n">
        <v>13871</v>
      </c>
      <c r="D11355" t="n">
        <v>2</v>
      </c>
      <c r="E11355" t="n">
        <v>12</v>
      </c>
      <c r="F11355" s="9" t="n">
        <v>45</v>
      </c>
    </row>
    <row r="11356">
      <c r="A11356" t="n">
        <v>571406</v>
      </c>
      <c r="B11356" s="12" t="n">
        <v>40833</v>
      </c>
      <c r="C11356" t="n">
        <v>13871</v>
      </c>
      <c r="D11356" t="n">
        <v>22</v>
      </c>
      <c r="E11356" t="n">
        <v>202</v>
      </c>
      <c r="F11356" s="9" t="n">
        <v>357.68</v>
      </c>
    </row>
    <row r="11357">
      <c r="A11357" t="n">
        <v>571407</v>
      </c>
      <c r="B11357" s="12" t="n">
        <v>40833</v>
      </c>
      <c r="C11357" t="n">
        <v>13750</v>
      </c>
      <c r="D11357" t="n">
        <v>5</v>
      </c>
      <c r="E11357" t="n">
        <v>85</v>
      </c>
      <c r="F11357" s="9" t="n">
        <v>330.63</v>
      </c>
    </row>
    <row r="11358">
      <c r="A11358" t="n">
        <v>571408</v>
      </c>
      <c r="B11358" s="12" t="n">
        <v>40833</v>
      </c>
      <c r="C11358" t="n">
        <v>15012</v>
      </c>
      <c r="D11358" t="n">
        <v>70</v>
      </c>
      <c r="E11358" t="n">
        <v>141</v>
      </c>
      <c r="F11358" s="9" t="n">
        <v>216.48</v>
      </c>
    </row>
    <row r="11359">
      <c r="A11359" t="n">
        <v>571410</v>
      </c>
      <c r="B11359" s="12" t="n">
        <v>40833</v>
      </c>
      <c r="C11359" t="n">
        <v>17527</v>
      </c>
      <c r="D11359" t="n">
        <v>8</v>
      </c>
      <c r="E11359" t="n">
        <v>49</v>
      </c>
      <c r="F11359" s="9" t="n">
        <v>151.15</v>
      </c>
    </row>
    <row r="11360">
      <c r="A11360" t="n">
        <v>571411</v>
      </c>
      <c r="B11360" s="12" t="n">
        <v>40833</v>
      </c>
      <c r="C11360" t="n">
        <v>17858</v>
      </c>
      <c r="D11360" t="n">
        <v>27</v>
      </c>
      <c r="E11360" t="n">
        <v>131</v>
      </c>
      <c r="F11360" s="9" t="n">
        <v>469.55</v>
      </c>
    </row>
    <row r="11361">
      <c r="A11361" t="n">
        <v>571412</v>
      </c>
      <c r="B11361" s="12" t="n">
        <v>40833</v>
      </c>
      <c r="C11361" t="n">
        <v>17734</v>
      </c>
      <c r="D11361" t="n">
        <v>10</v>
      </c>
      <c r="E11361" t="n">
        <v>79</v>
      </c>
      <c r="F11361" s="9" t="n">
        <v>160.42</v>
      </c>
    </row>
    <row r="11362">
      <c r="A11362" t="n">
        <v>571413</v>
      </c>
      <c r="B11362" s="12" t="n">
        <v>40833</v>
      </c>
      <c r="C11362" t="n">
        <v>13923</v>
      </c>
      <c r="D11362" t="n">
        <v>20</v>
      </c>
      <c r="E11362" t="n">
        <v>185</v>
      </c>
      <c r="F11362" s="9" t="n">
        <v>351.13</v>
      </c>
    </row>
    <row r="11363">
      <c r="A11363" t="n">
        <v>571418</v>
      </c>
      <c r="B11363" s="12" t="n">
        <v>40833</v>
      </c>
      <c r="C11363" t="n">
        <v>16412</v>
      </c>
      <c r="D11363" t="n">
        <v>30</v>
      </c>
      <c r="E11363" t="n">
        <v>63</v>
      </c>
      <c r="F11363" s="9" t="n">
        <v>135.99</v>
      </c>
    </row>
    <row r="11364">
      <c r="A11364" t="n">
        <v>571426</v>
      </c>
      <c r="B11364" s="12" t="n">
        <v>40833</v>
      </c>
      <c r="C11364" t="n">
        <v>15179</v>
      </c>
      <c r="D11364" t="n">
        <v>13</v>
      </c>
      <c r="E11364" t="n">
        <v>222</v>
      </c>
      <c r="F11364" s="9" t="n">
        <v>188.55</v>
      </c>
    </row>
    <row r="11365">
      <c r="A11365" t="n">
        <v>571427</v>
      </c>
      <c r="B11365" s="12" t="n">
        <v>40833</v>
      </c>
      <c r="C11365" t="n">
        <v>17205</v>
      </c>
      <c r="D11365" t="n">
        <v>13</v>
      </c>
      <c r="E11365" t="n">
        <v>884</v>
      </c>
      <c r="F11365" s="9" t="n">
        <v>384.08</v>
      </c>
    </row>
    <row r="11366">
      <c r="A11366" t="n">
        <v>571428</v>
      </c>
      <c r="B11366" s="12" t="n">
        <v>40833</v>
      </c>
      <c r="C11366" t="n">
        <v>17534</v>
      </c>
      <c r="D11366" t="n">
        <v>9</v>
      </c>
      <c r="E11366" t="n">
        <v>103</v>
      </c>
      <c r="F11366" s="9" t="n">
        <v>223.36</v>
      </c>
    </row>
    <row r="11367">
      <c r="A11367" t="n">
        <v>571429</v>
      </c>
      <c r="B11367" s="12" t="n">
        <v>40833</v>
      </c>
      <c r="C11367" t="n">
        <v>15335</v>
      </c>
      <c r="D11367" t="n">
        <v>35</v>
      </c>
      <c r="E11367" t="n">
        <v>79</v>
      </c>
      <c r="F11367" s="9" t="n">
        <v>170.22</v>
      </c>
    </row>
    <row r="11368">
      <c r="A11368" t="n">
        <v>571430</v>
      </c>
      <c r="B11368" s="12" t="n">
        <v>40833</v>
      </c>
      <c r="C11368" t="n">
        <v>13090</v>
      </c>
      <c r="D11368" t="n">
        <v>5</v>
      </c>
      <c r="E11368" t="n">
        <v>74</v>
      </c>
      <c r="F11368" s="9" t="n">
        <v>331.9</v>
      </c>
    </row>
    <row r="11369">
      <c r="A11369" t="n">
        <v>571431</v>
      </c>
      <c r="B11369" s="12" t="n">
        <v>40833</v>
      </c>
      <c r="C11369" t="n">
        <v>13881</v>
      </c>
      <c r="D11369" t="n">
        <v>2</v>
      </c>
      <c r="E11369" t="n">
        <v>340</v>
      </c>
      <c r="F11369" s="9" t="n">
        <v>791</v>
      </c>
    </row>
    <row r="11370">
      <c r="A11370" t="n">
        <v>571432</v>
      </c>
      <c r="B11370" s="12" t="n">
        <v>40833</v>
      </c>
      <c r="C11370" t="n">
        <v>16737</v>
      </c>
      <c r="D11370" t="n">
        <v>1</v>
      </c>
      <c r="E11370" t="n">
        <v>288</v>
      </c>
      <c r="F11370" s="9" t="n">
        <v>417.6</v>
      </c>
    </row>
    <row r="11371">
      <c r="A11371" t="n">
        <v>571433</v>
      </c>
      <c r="B11371" s="12" t="n">
        <v>40833</v>
      </c>
      <c r="C11371" t="n">
        <v>13015</v>
      </c>
      <c r="D11371" t="n">
        <v>87</v>
      </c>
      <c r="E11371" t="n">
        <v>904</v>
      </c>
      <c r="F11371" s="9" t="n">
        <v>1576.6</v>
      </c>
    </row>
    <row r="11372">
      <c r="A11372" t="n">
        <v>571434</v>
      </c>
      <c r="B11372" s="12" t="n">
        <v>40833</v>
      </c>
      <c r="C11372" t="n">
        <v>13069</v>
      </c>
      <c r="D11372" t="n">
        <v>12</v>
      </c>
      <c r="E11372" t="n">
        <v>244</v>
      </c>
      <c r="F11372" s="9" t="n">
        <v>110.53</v>
      </c>
    </row>
    <row r="11373">
      <c r="A11373" t="n">
        <v>571435</v>
      </c>
      <c r="B11373" s="12" t="n">
        <v>40833</v>
      </c>
      <c r="C11373" t="n">
        <v>14211</v>
      </c>
      <c r="D11373" t="n">
        <v>24</v>
      </c>
      <c r="E11373" t="n">
        <v>377</v>
      </c>
      <c r="F11373" s="9" t="n">
        <v>546.23</v>
      </c>
    </row>
    <row r="11374">
      <c r="A11374" t="n">
        <v>571436</v>
      </c>
      <c r="B11374" s="12" t="n">
        <v>40833</v>
      </c>
      <c r="C11374" t="n">
        <v>16076</v>
      </c>
      <c r="D11374" t="n">
        <v>5</v>
      </c>
      <c r="E11374" t="n">
        <v>62</v>
      </c>
      <c r="F11374" s="9" t="n">
        <v>127.5</v>
      </c>
    </row>
    <row r="11375">
      <c r="A11375" t="n">
        <v>571437</v>
      </c>
      <c r="B11375" s="12" t="n">
        <v>40833</v>
      </c>
      <c r="C11375" t="n">
        <v>13069</v>
      </c>
      <c r="D11375" t="n">
        <v>3</v>
      </c>
      <c r="E11375" t="n">
        <v>7</v>
      </c>
      <c r="F11375" s="9" t="n">
        <v>14.56</v>
      </c>
    </row>
    <row r="11376">
      <c r="A11376" t="n">
        <v>571438</v>
      </c>
      <c r="B11376" s="12" t="n">
        <v>40833</v>
      </c>
      <c r="C11376" t="n">
        <v>15066</v>
      </c>
      <c r="D11376" t="n">
        <v>42</v>
      </c>
      <c r="E11376" t="n">
        <v>317</v>
      </c>
      <c r="F11376" s="9" t="n">
        <v>893.59</v>
      </c>
    </row>
    <row r="11377">
      <c r="A11377" t="n">
        <v>571439</v>
      </c>
      <c r="B11377" s="12" t="n">
        <v>40833</v>
      </c>
      <c r="C11377" t="n">
        <v>17206</v>
      </c>
      <c r="D11377" t="n">
        <v>7</v>
      </c>
      <c r="E11377" t="n">
        <v>76</v>
      </c>
      <c r="F11377" s="9" t="n">
        <v>204.24</v>
      </c>
    </row>
    <row r="11378">
      <c r="A11378" t="n">
        <v>571441</v>
      </c>
      <c r="B11378" s="12" t="n">
        <v>40833</v>
      </c>
      <c r="C11378" t="n">
        <v>14096</v>
      </c>
      <c r="D11378" t="n">
        <v>363</v>
      </c>
      <c r="E11378" t="n">
        <v>994</v>
      </c>
      <c r="F11378" s="9" t="n">
        <v>3306.99</v>
      </c>
    </row>
    <row r="11379">
      <c r="A11379" t="n">
        <v>571442</v>
      </c>
      <c r="B11379" s="12" t="n">
        <v>40833</v>
      </c>
      <c r="C11379" t="n">
        <v>17049</v>
      </c>
      <c r="D11379" t="n">
        <v>88</v>
      </c>
      <c r="E11379" t="n">
        <v>651</v>
      </c>
      <c r="F11379" s="9" t="n">
        <v>1279.01</v>
      </c>
    </row>
    <row r="11380">
      <c r="A11380" t="n">
        <v>571443</v>
      </c>
      <c r="B11380" s="12" t="n">
        <v>40833</v>
      </c>
      <c r="C11380" t="n">
        <v>17785</v>
      </c>
      <c r="D11380" t="n">
        <v>13</v>
      </c>
      <c r="E11380" t="n">
        <v>67</v>
      </c>
      <c r="F11380" s="9" t="n">
        <v>131.94</v>
      </c>
    </row>
    <row r="11381">
      <c r="A11381" t="n">
        <v>571444</v>
      </c>
      <c r="B11381" s="12" t="n">
        <v>40833</v>
      </c>
      <c r="C11381" t="n">
        <v>18179</v>
      </c>
      <c r="D11381" t="n">
        <v>26</v>
      </c>
      <c r="E11381" t="n">
        <v>227</v>
      </c>
      <c r="F11381" s="9" t="n">
        <v>469.43</v>
      </c>
    </row>
    <row r="11382">
      <c r="A11382" t="n">
        <v>571456</v>
      </c>
      <c r="B11382" s="12" t="n">
        <v>40833</v>
      </c>
      <c r="C11382" t="n">
        <v>16729</v>
      </c>
      <c r="D11382" t="n">
        <v>53</v>
      </c>
      <c r="E11382" t="n">
        <v>322</v>
      </c>
      <c r="F11382" s="9" t="n">
        <v>493.05</v>
      </c>
    </row>
    <row r="11383">
      <c r="A11383" t="n">
        <v>571457</v>
      </c>
      <c r="B11383" s="12" t="n">
        <v>40833</v>
      </c>
      <c r="C11383" t="n">
        <v>12963</v>
      </c>
      <c r="D11383" t="n">
        <v>7</v>
      </c>
      <c r="E11383" t="n">
        <v>84</v>
      </c>
      <c r="F11383" s="9" t="n">
        <v>105.22</v>
      </c>
    </row>
    <row r="11384">
      <c r="A11384" t="n">
        <v>571461</v>
      </c>
      <c r="B11384" s="12" t="n">
        <v>40833</v>
      </c>
      <c r="C11384" t="n">
        <v>16932</v>
      </c>
      <c r="D11384" t="n">
        <v>48</v>
      </c>
      <c r="E11384" t="n">
        <v>82</v>
      </c>
      <c r="F11384" s="9" t="n">
        <v>150.23</v>
      </c>
    </row>
    <row r="11385">
      <c r="A11385" t="n">
        <v>571462</v>
      </c>
      <c r="B11385" s="12" t="n">
        <v>40833</v>
      </c>
      <c r="C11385" t="n">
        <v>16363</v>
      </c>
      <c r="D11385" t="n">
        <v>5</v>
      </c>
      <c r="E11385" t="n">
        <v>52</v>
      </c>
      <c r="F11385" s="9" t="n">
        <v>109.36</v>
      </c>
    </row>
    <row r="11386">
      <c r="A11386" t="n">
        <v>571463</v>
      </c>
      <c r="B11386" s="12" t="n">
        <v>40833</v>
      </c>
      <c r="C11386" t="n">
        <v>16463</v>
      </c>
      <c r="D11386" t="n">
        <v>22</v>
      </c>
      <c r="E11386" t="n">
        <v>377</v>
      </c>
      <c r="F11386" s="9" t="n">
        <v>491.28</v>
      </c>
    </row>
    <row r="11387">
      <c r="A11387" t="n">
        <v>571464</v>
      </c>
      <c r="B11387" s="12" t="n">
        <v>40833</v>
      </c>
      <c r="C11387" t="n">
        <v>14805</v>
      </c>
      <c r="D11387" t="n">
        <v>10</v>
      </c>
      <c r="E11387" t="n">
        <v>40</v>
      </c>
      <c r="F11387" s="9" t="n">
        <v>136.4</v>
      </c>
    </row>
    <row r="11388">
      <c r="A11388" t="n">
        <v>571465</v>
      </c>
      <c r="B11388" s="12" t="n">
        <v>40833</v>
      </c>
      <c r="C11388" t="n">
        <v>14830</v>
      </c>
      <c r="D11388" t="n">
        <v>38</v>
      </c>
      <c r="E11388" t="n">
        <v>163</v>
      </c>
      <c r="F11388" s="9" t="n">
        <v>188.03</v>
      </c>
    </row>
    <row r="11389">
      <c r="A11389" t="n">
        <v>571474</v>
      </c>
      <c r="B11389" s="12" t="n">
        <v>40833</v>
      </c>
      <c r="C11389" t="n">
        <v>16389</v>
      </c>
      <c r="D11389" t="n">
        <v>11</v>
      </c>
      <c r="E11389" t="n">
        <v>773</v>
      </c>
      <c r="F11389" s="9" t="n">
        <v>303.36</v>
      </c>
    </row>
    <row r="11390">
      <c r="A11390" t="n">
        <v>571475</v>
      </c>
      <c r="B11390" s="12" t="n">
        <v>40833</v>
      </c>
      <c r="C11390" t="n">
        <v>15033</v>
      </c>
      <c r="D11390" t="n">
        <v>88</v>
      </c>
      <c r="E11390" t="n">
        <v>249</v>
      </c>
      <c r="F11390" s="9" t="n">
        <v>343.43</v>
      </c>
    </row>
    <row r="11391">
      <c r="A11391" t="n">
        <v>571476</v>
      </c>
      <c r="B11391" s="12" t="n">
        <v>40833</v>
      </c>
      <c r="C11391" t="n">
        <v>13546</v>
      </c>
      <c r="D11391" t="n">
        <v>33</v>
      </c>
      <c r="E11391" t="n">
        <v>106</v>
      </c>
      <c r="F11391" s="9" t="n">
        <v>230.12</v>
      </c>
    </row>
    <row r="11392">
      <c r="A11392" t="n">
        <v>571486</v>
      </c>
      <c r="B11392" s="12" t="n">
        <v>40833</v>
      </c>
      <c r="C11392" t="n">
        <v>17612</v>
      </c>
      <c r="D11392" t="n">
        <v>27</v>
      </c>
      <c r="E11392" t="n">
        <v>467</v>
      </c>
      <c r="F11392" s="9" t="n">
        <v>365.51</v>
      </c>
    </row>
    <row r="11393">
      <c r="A11393" t="n">
        <v>571496</v>
      </c>
      <c r="B11393" s="12" t="n">
        <v>40833</v>
      </c>
      <c r="C11393" t="n">
        <v>13265</v>
      </c>
      <c r="D11393" t="n">
        <v>16</v>
      </c>
      <c r="E11393" t="n">
        <v>400</v>
      </c>
      <c r="F11393" s="9" t="n">
        <v>305.36</v>
      </c>
    </row>
    <row r="11394">
      <c r="A11394" t="n">
        <v>571497</v>
      </c>
      <c r="B11394" s="12" t="n">
        <v>40833</v>
      </c>
      <c r="C11394" t="n">
        <v>14841</v>
      </c>
      <c r="D11394" t="n">
        <v>17</v>
      </c>
      <c r="E11394" t="n">
        <v>280</v>
      </c>
      <c r="F11394" s="9" t="n">
        <v>540.4</v>
      </c>
    </row>
    <row r="11395">
      <c r="A11395" t="n">
        <v>571498</v>
      </c>
      <c r="B11395" s="12" t="n">
        <v>40833</v>
      </c>
      <c r="C11395" t="n">
        <v>17841</v>
      </c>
      <c r="D11395" t="n">
        <v>84</v>
      </c>
      <c r="E11395" t="n">
        <v>238</v>
      </c>
      <c r="F11395" s="9" t="n">
        <v>411.04</v>
      </c>
    </row>
    <row r="11396">
      <c r="A11396" t="n">
        <v>571502</v>
      </c>
      <c r="B11396" s="12" t="n">
        <v>40833</v>
      </c>
      <c r="C11396" t="n">
        <v>14422</v>
      </c>
      <c r="D11396" t="n">
        <v>65</v>
      </c>
      <c r="E11396" t="n">
        <v>593</v>
      </c>
      <c r="F11396" s="9" t="n">
        <v>1232.95</v>
      </c>
    </row>
    <row r="11397">
      <c r="A11397" t="n">
        <v>571504</v>
      </c>
      <c r="B11397" s="12" t="n">
        <v>40833</v>
      </c>
      <c r="C11397" t="n">
        <v>16133</v>
      </c>
      <c r="D11397" t="n">
        <v>6</v>
      </c>
      <c r="E11397" t="n">
        <v>202</v>
      </c>
      <c r="F11397" s="9" t="n">
        <v>301.08</v>
      </c>
    </row>
    <row r="11398">
      <c r="A11398" t="n">
        <v>571505</v>
      </c>
      <c r="B11398" s="12" t="n">
        <v>40833</v>
      </c>
      <c r="C11398" t="n">
        <v>17244</v>
      </c>
      <c r="D11398" t="n">
        <v>31</v>
      </c>
      <c r="E11398" t="n">
        <v>616</v>
      </c>
      <c r="F11398" s="9" t="n">
        <v>954.9</v>
      </c>
    </row>
    <row r="11399">
      <c r="A11399" t="n">
        <v>571506</v>
      </c>
      <c r="B11399" s="12" t="n">
        <v>40833</v>
      </c>
      <c r="C11399" t="n">
        <v>15355</v>
      </c>
      <c r="D11399" t="n">
        <v>8</v>
      </c>
      <c r="E11399" t="n">
        <v>21</v>
      </c>
      <c r="F11399" s="9" t="n">
        <v>126.25</v>
      </c>
    </row>
    <row r="11400">
      <c r="A11400" t="n">
        <v>571509</v>
      </c>
      <c r="B11400" s="12" t="n">
        <v>40833</v>
      </c>
      <c r="C11400" t="n">
        <v>13110</v>
      </c>
      <c r="D11400" t="n">
        <v>23</v>
      </c>
      <c r="E11400" t="n">
        <v>51</v>
      </c>
      <c r="F11400" s="9" t="n">
        <v>204.7</v>
      </c>
    </row>
    <row r="11401">
      <c r="A11401" t="n">
        <v>571510</v>
      </c>
      <c r="B11401" s="12" t="n">
        <v>40833</v>
      </c>
      <c r="C11401" t="n">
        <v>18241</v>
      </c>
      <c r="D11401" t="n">
        <v>6</v>
      </c>
      <c r="E11401" t="n">
        <v>70</v>
      </c>
      <c r="F11401" s="9" t="n">
        <v>131.18</v>
      </c>
    </row>
    <row r="11402">
      <c r="A11402" t="n">
        <v>571511</v>
      </c>
      <c r="B11402" s="12" t="n">
        <v>40833</v>
      </c>
      <c r="C11402" t="n">
        <v>15598</v>
      </c>
      <c r="D11402" t="n">
        <v>14</v>
      </c>
      <c r="E11402" t="n">
        <v>160</v>
      </c>
      <c r="F11402" s="9" t="n">
        <v>240.68</v>
      </c>
    </row>
    <row r="11403">
      <c r="A11403" t="n">
        <v>571544</v>
      </c>
      <c r="B11403" s="12" t="n">
        <v>40833</v>
      </c>
      <c r="C11403" t="n">
        <v>17757</v>
      </c>
      <c r="D11403" t="n">
        <v>55</v>
      </c>
      <c r="E11403" t="n">
        <v>200</v>
      </c>
      <c r="F11403" s="9" t="n">
        <v>225.6</v>
      </c>
    </row>
    <row r="11404">
      <c r="A11404" t="n">
        <v>571546</v>
      </c>
      <c r="B11404" s="12" t="n">
        <v>40833</v>
      </c>
      <c r="C11404" t="n">
        <v>17920</v>
      </c>
      <c r="D11404" t="n">
        <v>10</v>
      </c>
      <c r="E11404" t="n">
        <v>69</v>
      </c>
      <c r="F11404" s="9" t="n">
        <v>251.88</v>
      </c>
    </row>
    <row r="11405">
      <c r="A11405" t="n">
        <v>571547</v>
      </c>
      <c r="B11405" s="12" t="n">
        <v>40834</v>
      </c>
      <c r="C11405" t="n">
        <v>17679</v>
      </c>
      <c r="D11405" t="n">
        <v>4</v>
      </c>
      <c r="E11405" t="n">
        <v>51</v>
      </c>
      <c r="F11405" s="9" t="n">
        <v>348.91</v>
      </c>
    </row>
    <row r="11406">
      <c r="A11406" t="n">
        <v>571548</v>
      </c>
      <c r="B11406" s="12" t="n">
        <v>40834</v>
      </c>
      <c r="C11406" t="n">
        <v>15505</v>
      </c>
      <c r="D11406" t="n">
        <v>29</v>
      </c>
      <c r="E11406" t="n">
        <v>792</v>
      </c>
      <c r="F11406" s="9" t="n">
        <v>880.58</v>
      </c>
    </row>
    <row r="11407">
      <c r="A11407" t="n">
        <v>571549</v>
      </c>
      <c r="B11407" s="12" t="n">
        <v>40834</v>
      </c>
      <c r="C11407" t="n">
        <v>13536</v>
      </c>
      <c r="D11407" t="n">
        <v>16</v>
      </c>
      <c r="E11407" t="n">
        <v>302</v>
      </c>
      <c r="F11407" s="9" t="n">
        <v>369.74</v>
      </c>
    </row>
    <row r="11408">
      <c r="A11408" t="n">
        <v>571550</v>
      </c>
      <c r="B11408" s="12" t="n">
        <v>40834</v>
      </c>
      <c r="C11408" t="n">
        <v>13892</v>
      </c>
      <c r="D11408" t="n">
        <v>2</v>
      </c>
      <c r="E11408" t="n">
        <v>420</v>
      </c>
      <c r="F11408" s="9" t="n">
        <v>176.04</v>
      </c>
    </row>
    <row r="11409">
      <c r="A11409" t="n">
        <v>571551</v>
      </c>
      <c r="B11409" s="12" t="n">
        <v>40834</v>
      </c>
      <c r="C11409" t="n">
        <v>15637</v>
      </c>
      <c r="D11409" t="n">
        <v>15</v>
      </c>
      <c r="E11409" t="n">
        <v>128</v>
      </c>
      <c r="F11409" s="9" t="n">
        <v>223.36</v>
      </c>
    </row>
    <row r="11410">
      <c r="A11410" t="n">
        <v>571552</v>
      </c>
      <c r="B11410" s="12" t="n">
        <v>40834</v>
      </c>
      <c r="C11410" t="n">
        <v>16848</v>
      </c>
      <c r="D11410" t="n">
        <v>14</v>
      </c>
      <c r="E11410" t="n">
        <v>182</v>
      </c>
      <c r="F11410" s="9" t="n">
        <v>281.42</v>
      </c>
    </row>
    <row r="11411">
      <c r="A11411" t="n">
        <v>571553</v>
      </c>
      <c r="B11411" s="12" t="n">
        <v>40834</v>
      </c>
      <c r="C11411" t="n">
        <v>17317</v>
      </c>
      <c r="D11411" t="n">
        <v>1</v>
      </c>
      <c r="E11411" t="n">
        <v>504</v>
      </c>
      <c r="F11411" s="9" t="n">
        <v>534.24</v>
      </c>
    </row>
    <row r="11412">
      <c r="A11412" t="n">
        <v>571555</v>
      </c>
      <c r="B11412" s="12" t="n">
        <v>40834</v>
      </c>
      <c r="C11412" t="n">
        <v>16458</v>
      </c>
      <c r="D11412" t="n">
        <v>10</v>
      </c>
      <c r="E11412" t="n">
        <v>106</v>
      </c>
      <c r="F11412" s="9" t="n">
        <v>183.9</v>
      </c>
    </row>
    <row r="11413">
      <c r="A11413" t="n">
        <v>571557</v>
      </c>
      <c r="B11413" s="12" t="n">
        <v>40834</v>
      </c>
      <c r="C11413" t="n">
        <v>15678</v>
      </c>
      <c r="D11413" t="n">
        <v>12</v>
      </c>
      <c r="E11413" t="n">
        <v>184</v>
      </c>
      <c r="F11413" s="9" t="n">
        <v>352.7</v>
      </c>
    </row>
    <row r="11414">
      <c r="A11414" t="n">
        <v>571558</v>
      </c>
      <c r="B11414" s="12" t="n">
        <v>40834</v>
      </c>
      <c r="C11414" t="n">
        <v>17730</v>
      </c>
      <c r="D11414" t="n">
        <v>11</v>
      </c>
      <c r="E11414" t="n">
        <v>220</v>
      </c>
      <c r="F11414" s="9" t="n">
        <v>346.08</v>
      </c>
    </row>
    <row r="11415">
      <c r="A11415" t="n">
        <v>571560</v>
      </c>
      <c r="B11415" s="12" t="n">
        <v>40834</v>
      </c>
      <c r="C11415" t="n">
        <v>14897</v>
      </c>
      <c r="D11415" t="n">
        <v>20</v>
      </c>
      <c r="E11415" t="n">
        <v>170</v>
      </c>
      <c r="F11415" s="9" t="n">
        <v>400.92</v>
      </c>
    </row>
    <row r="11416">
      <c r="A11416" t="n">
        <v>571561</v>
      </c>
      <c r="B11416" s="12" t="n">
        <v>40834</v>
      </c>
      <c r="C11416" t="n">
        <v>14015</v>
      </c>
      <c r="D11416" t="n">
        <v>20</v>
      </c>
      <c r="E11416" t="n">
        <v>378</v>
      </c>
      <c r="F11416" s="9" t="n">
        <v>917.34</v>
      </c>
    </row>
    <row r="11417">
      <c r="A11417" t="n">
        <v>571563</v>
      </c>
      <c r="B11417" s="12" t="n">
        <v>40834</v>
      </c>
      <c r="C11417" t="n">
        <v>16249</v>
      </c>
      <c r="D11417" t="n">
        <v>20</v>
      </c>
      <c r="E11417" t="n">
        <v>188</v>
      </c>
      <c r="F11417" s="9" t="n">
        <v>359.3</v>
      </c>
    </row>
    <row r="11418">
      <c r="A11418" t="n">
        <v>571564</v>
      </c>
      <c r="B11418" s="12" t="n">
        <v>40834</v>
      </c>
      <c r="C11418" t="n">
        <v>16019</v>
      </c>
      <c r="D11418" t="n">
        <v>24</v>
      </c>
      <c r="E11418" t="n">
        <v>218</v>
      </c>
      <c r="F11418" s="9" t="n">
        <v>417.29</v>
      </c>
    </row>
    <row r="11419">
      <c r="A11419" t="n">
        <v>571566</v>
      </c>
      <c r="B11419" s="12" t="n">
        <v>40834</v>
      </c>
      <c r="C11419" t="n">
        <v>13594</v>
      </c>
      <c r="D11419" t="n">
        <v>26</v>
      </c>
      <c r="E11419" t="n">
        <v>359</v>
      </c>
      <c r="F11419" s="9" t="n">
        <v>396.97</v>
      </c>
    </row>
    <row r="11420">
      <c r="A11420" t="n">
        <v>571594</v>
      </c>
      <c r="B11420" s="12" t="n">
        <v>40834</v>
      </c>
      <c r="C11420" t="n">
        <v>15971</v>
      </c>
      <c r="D11420" t="n">
        <v>1</v>
      </c>
      <c r="E11420" t="n">
        <v>240</v>
      </c>
      <c r="F11420" s="9" t="n">
        <v>708</v>
      </c>
    </row>
    <row r="11421">
      <c r="A11421" t="n">
        <v>571595</v>
      </c>
      <c r="B11421" s="12" t="n">
        <v>40834</v>
      </c>
      <c r="C11421" t="n">
        <v>15971</v>
      </c>
      <c r="D11421" t="n">
        <v>5</v>
      </c>
      <c r="E11421" t="n">
        <v>230</v>
      </c>
      <c r="F11421" s="9" t="n">
        <v>701</v>
      </c>
    </row>
    <row r="11422">
      <c r="A11422" t="n">
        <v>571601</v>
      </c>
      <c r="B11422" s="12" t="n">
        <v>40834</v>
      </c>
      <c r="C11422" t="n">
        <v>17073</v>
      </c>
      <c r="D11422" t="n">
        <v>28</v>
      </c>
      <c r="E11422" t="n">
        <v>96</v>
      </c>
      <c r="F11422" s="9" t="n">
        <v>325.53</v>
      </c>
    </row>
    <row r="11423">
      <c r="A11423" t="n">
        <v>571610</v>
      </c>
      <c r="B11423" s="12" t="n">
        <v>40834</v>
      </c>
      <c r="C11423" t="n">
        <v>13953</v>
      </c>
      <c r="D11423" t="n">
        <v>1</v>
      </c>
      <c r="E11423" t="n">
        <v>400</v>
      </c>
      <c r="F11423" s="9" t="n">
        <v>500</v>
      </c>
    </row>
    <row r="11424">
      <c r="A11424" t="n">
        <v>571622</v>
      </c>
      <c r="B11424" s="12" t="n">
        <v>40834</v>
      </c>
      <c r="C11424" t="n">
        <v>14798</v>
      </c>
      <c r="D11424" t="n">
        <v>4</v>
      </c>
      <c r="E11424" t="n">
        <v>46</v>
      </c>
      <c r="F11424" s="9" t="n">
        <v>76.34</v>
      </c>
    </row>
    <row r="11425">
      <c r="A11425" t="n">
        <v>571628</v>
      </c>
      <c r="B11425" s="12" t="n">
        <v>40834</v>
      </c>
      <c r="C11425" t="n">
        <v>15311</v>
      </c>
      <c r="D11425" t="n">
        <v>9</v>
      </c>
      <c r="E11425" t="n">
        <v>44</v>
      </c>
      <c r="F11425" s="9" t="n">
        <v>131.4</v>
      </c>
    </row>
    <row r="11426">
      <c r="A11426" t="n">
        <v>571629</v>
      </c>
      <c r="B11426" s="12" t="n">
        <v>40834</v>
      </c>
      <c r="C11426" t="n">
        <v>13362</v>
      </c>
      <c r="D11426" t="n">
        <v>39</v>
      </c>
      <c r="E11426" t="n">
        <v>289</v>
      </c>
      <c r="F11426" s="9" t="n">
        <v>756.11</v>
      </c>
    </row>
    <row r="11427">
      <c r="A11427" t="n">
        <v>571636</v>
      </c>
      <c r="B11427" s="12" t="n">
        <v>40834</v>
      </c>
      <c r="C11427" t="n">
        <v>13509</v>
      </c>
      <c r="D11427" t="n">
        <v>8</v>
      </c>
      <c r="E11427" t="n">
        <v>172</v>
      </c>
      <c r="F11427" s="9" t="n">
        <v>176.6</v>
      </c>
    </row>
    <row r="11428">
      <c r="A11428" t="n">
        <v>571638</v>
      </c>
      <c r="B11428" s="12" t="n">
        <v>40834</v>
      </c>
      <c r="C11428" t="n">
        <v>15327</v>
      </c>
      <c r="D11428" t="n">
        <v>10</v>
      </c>
      <c r="E11428" t="n">
        <v>116</v>
      </c>
      <c r="F11428" s="9" t="n">
        <v>208.75</v>
      </c>
    </row>
    <row r="11429">
      <c r="A11429" t="n">
        <v>571640</v>
      </c>
      <c r="B11429" s="12" t="n">
        <v>40834</v>
      </c>
      <c r="C11429" t="n">
        <v>17203</v>
      </c>
      <c r="D11429" t="n">
        <v>21</v>
      </c>
      <c r="E11429" t="n">
        <v>1201</v>
      </c>
      <c r="F11429" s="9" t="n">
        <v>1283.27</v>
      </c>
    </row>
    <row r="11430">
      <c r="A11430" t="n">
        <v>571641</v>
      </c>
      <c r="B11430" s="12" t="n">
        <v>40834</v>
      </c>
      <c r="C11430" t="n">
        <v>17135</v>
      </c>
      <c r="D11430" t="n">
        <v>14</v>
      </c>
      <c r="E11430" t="n">
        <v>369</v>
      </c>
      <c r="F11430" s="9" t="n">
        <v>205.06</v>
      </c>
    </row>
    <row r="11431">
      <c r="A11431" t="n">
        <v>571642</v>
      </c>
      <c r="B11431" s="12" t="n">
        <v>40834</v>
      </c>
      <c r="C11431" t="n">
        <v>17203</v>
      </c>
      <c r="D11431" t="n">
        <v>3</v>
      </c>
      <c r="E11431" t="n">
        <v>14</v>
      </c>
      <c r="F11431" s="9" t="n">
        <v>16</v>
      </c>
    </row>
    <row r="11432">
      <c r="A11432" t="n">
        <v>571653</v>
      </c>
      <c r="B11432" s="12" t="n">
        <v>40834</v>
      </c>
      <c r="C11432" t="n">
        <v>14298</v>
      </c>
      <c r="D11432" t="n">
        <v>202</v>
      </c>
      <c r="E11432" t="n">
        <v>5918</v>
      </c>
      <c r="F11432" s="9" t="n">
        <v>5355.68</v>
      </c>
    </row>
    <row r="11433">
      <c r="A11433" t="n">
        <v>571654</v>
      </c>
      <c r="B11433" s="12" t="n">
        <v>40834</v>
      </c>
      <c r="C11433" t="n">
        <v>18118</v>
      </c>
      <c r="D11433" t="n">
        <v>44</v>
      </c>
      <c r="E11433" t="n">
        <v>67</v>
      </c>
      <c r="F11433" s="9" t="n">
        <v>136.74</v>
      </c>
    </row>
    <row r="11434">
      <c r="A11434" t="n">
        <v>571655</v>
      </c>
      <c r="B11434" s="12" t="n">
        <v>40834</v>
      </c>
      <c r="C11434" t="n">
        <v>14688</v>
      </c>
      <c r="D11434" t="n">
        <v>10</v>
      </c>
      <c r="E11434" t="n">
        <v>112</v>
      </c>
      <c r="F11434" s="9" t="n">
        <v>283.33</v>
      </c>
    </row>
    <row r="11435">
      <c r="A11435" t="n">
        <v>571656</v>
      </c>
      <c r="B11435" s="12" t="n">
        <v>40834</v>
      </c>
      <c r="C11435" t="n">
        <v>16393</v>
      </c>
      <c r="D11435" t="n">
        <v>34</v>
      </c>
      <c r="E11435" t="n">
        <v>141</v>
      </c>
      <c r="F11435" s="9" t="n">
        <v>352.41</v>
      </c>
    </row>
    <row r="11436">
      <c r="A11436" t="n">
        <v>571657</v>
      </c>
      <c r="B11436" s="12" t="n">
        <v>40834</v>
      </c>
      <c r="C11436" t="n">
        <v>13835</v>
      </c>
      <c r="D11436" t="n">
        <v>15</v>
      </c>
      <c r="E11436" t="n">
        <v>105</v>
      </c>
      <c r="F11436" s="9" t="n">
        <v>205.57</v>
      </c>
    </row>
    <row r="11437">
      <c r="A11437" t="n">
        <v>571660</v>
      </c>
      <c r="B11437" s="12" t="n">
        <v>40834</v>
      </c>
      <c r="C11437" t="n">
        <v>16191</v>
      </c>
      <c r="D11437" t="n">
        <v>38</v>
      </c>
      <c r="E11437" t="n">
        <v>490</v>
      </c>
      <c r="F11437" s="9" t="n">
        <v>539.1799999999999</v>
      </c>
    </row>
    <row r="11438">
      <c r="A11438" t="n">
        <v>571662</v>
      </c>
      <c r="B11438" s="12" t="n">
        <v>40834</v>
      </c>
      <c r="C11438" t="n">
        <v>14861</v>
      </c>
      <c r="D11438" t="n">
        <v>6</v>
      </c>
      <c r="E11438" t="n">
        <v>117</v>
      </c>
      <c r="F11438" s="9" t="n">
        <v>125.79</v>
      </c>
    </row>
    <row r="11439">
      <c r="A11439" t="n">
        <v>571663</v>
      </c>
      <c r="B11439" s="12" t="n">
        <v>40834</v>
      </c>
      <c r="C11439" t="n">
        <v>17262</v>
      </c>
      <c r="D11439" t="n">
        <v>2</v>
      </c>
      <c r="E11439" t="n">
        <v>40</v>
      </c>
      <c r="F11439" s="9" t="n">
        <v>298</v>
      </c>
    </row>
    <row r="11440">
      <c r="A11440" t="n">
        <v>571664</v>
      </c>
      <c r="B11440" s="12" t="n">
        <v>40834</v>
      </c>
      <c r="C11440" t="n">
        <v>17090</v>
      </c>
      <c r="D11440" t="n">
        <v>2</v>
      </c>
      <c r="E11440" t="n">
        <v>144</v>
      </c>
      <c r="F11440" s="9" t="n">
        <v>302.4</v>
      </c>
    </row>
    <row r="11441">
      <c r="A11441" t="n">
        <v>571666</v>
      </c>
      <c r="B11441" s="12" t="n">
        <v>40834</v>
      </c>
      <c r="C11441" t="n">
        <v>16422</v>
      </c>
      <c r="D11441" t="n">
        <v>8</v>
      </c>
      <c r="E11441" t="n">
        <v>560</v>
      </c>
      <c r="F11441" s="9" t="n">
        <v>722.76</v>
      </c>
    </row>
    <row r="11442">
      <c r="A11442" t="n">
        <v>571667</v>
      </c>
      <c r="B11442" s="12" t="n">
        <v>40834</v>
      </c>
      <c r="C11442" t="n">
        <v>14554</v>
      </c>
      <c r="D11442" t="n">
        <v>48</v>
      </c>
      <c r="E11442" t="n">
        <v>224</v>
      </c>
      <c r="F11442" s="9" t="n">
        <v>334.93</v>
      </c>
    </row>
    <row r="11443">
      <c r="A11443" t="n">
        <v>571668</v>
      </c>
      <c r="B11443" s="12" t="n">
        <v>40834</v>
      </c>
      <c r="C11443" t="n">
        <v>16515</v>
      </c>
      <c r="D11443" t="n">
        <v>17</v>
      </c>
      <c r="E11443" t="n">
        <v>138</v>
      </c>
      <c r="F11443" s="9" t="n">
        <v>376.78</v>
      </c>
    </row>
    <row r="11444">
      <c r="A11444" t="n">
        <v>571669</v>
      </c>
      <c r="B11444" s="12" t="n">
        <v>40834</v>
      </c>
      <c r="C11444" t="n">
        <v>17758</v>
      </c>
      <c r="D11444" t="n">
        <v>58</v>
      </c>
      <c r="E11444" t="n">
        <v>431</v>
      </c>
      <c r="F11444" s="9" t="n">
        <v>632.01</v>
      </c>
    </row>
    <row r="11445">
      <c r="A11445" t="n">
        <v>571671</v>
      </c>
      <c r="B11445" s="12" t="n">
        <v>40834</v>
      </c>
      <c r="C11445" t="n">
        <v>16940</v>
      </c>
      <c r="D11445" t="n">
        <v>119</v>
      </c>
      <c r="E11445" t="n">
        <v>933</v>
      </c>
      <c r="F11445" s="9" t="n">
        <v>1181.52</v>
      </c>
    </row>
    <row r="11446">
      <c r="A11446" t="n">
        <v>571672</v>
      </c>
      <c r="B11446" s="12" t="n">
        <v>40834</v>
      </c>
      <c r="C11446" t="n">
        <v>13880</v>
      </c>
      <c r="D11446" t="n">
        <v>14</v>
      </c>
      <c r="E11446" t="n">
        <v>154</v>
      </c>
      <c r="F11446" s="9" t="n">
        <v>322.1</v>
      </c>
    </row>
    <row r="11447">
      <c r="A11447" t="n">
        <v>571673</v>
      </c>
      <c r="B11447" s="12" t="n">
        <v>40834</v>
      </c>
      <c r="C11447" t="n">
        <v>13991</v>
      </c>
      <c r="D11447" t="n">
        <v>11</v>
      </c>
      <c r="E11447" t="n">
        <v>300</v>
      </c>
      <c r="F11447" s="9" t="n">
        <v>199.96</v>
      </c>
    </row>
    <row r="11448">
      <c r="A11448" t="n">
        <v>571675</v>
      </c>
      <c r="B11448" s="12" t="n">
        <v>40834</v>
      </c>
      <c r="C11448" t="n">
        <v>13700</v>
      </c>
      <c r="D11448" t="n">
        <v>9</v>
      </c>
      <c r="E11448" t="n">
        <v>148</v>
      </c>
      <c r="F11448" s="9" t="n">
        <v>305.76</v>
      </c>
    </row>
    <row r="11449">
      <c r="A11449" t="n">
        <v>571676</v>
      </c>
      <c r="B11449" s="12" t="n">
        <v>40834</v>
      </c>
      <c r="C11449" t="n">
        <v>16910</v>
      </c>
      <c r="D11449" t="n">
        <v>91</v>
      </c>
      <c r="E11449" t="n">
        <v>128</v>
      </c>
      <c r="F11449" s="9" t="n">
        <v>268.77</v>
      </c>
    </row>
    <row r="11450">
      <c r="A11450" t="n">
        <v>571677</v>
      </c>
      <c r="B11450" s="12" t="n">
        <v>40834</v>
      </c>
      <c r="C11450" t="n">
        <v>13637</v>
      </c>
      <c r="D11450" t="n">
        <v>8</v>
      </c>
      <c r="E11450" t="n">
        <v>55</v>
      </c>
      <c r="F11450" s="9" t="n">
        <v>125.65</v>
      </c>
    </row>
    <row r="11451">
      <c r="A11451" t="n">
        <v>571679</v>
      </c>
      <c r="B11451" s="12" t="n">
        <v>40834</v>
      </c>
      <c r="C11451" t="n">
        <v>14159</v>
      </c>
      <c r="D11451" t="n">
        <v>47</v>
      </c>
      <c r="E11451" t="n">
        <v>159</v>
      </c>
      <c r="F11451" s="9" t="n">
        <v>178.13</v>
      </c>
    </row>
    <row r="11452">
      <c r="A11452" t="n">
        <v>571681</v>
      </c>
      <c r="B11452" s="12" t="n">
        <v>40834</v>
      </c>
      <c r="C11452" t="n">
        <v>16734</v>
      </c>
      <c r="D11452" t="n">
        <v>20</v>
      </c>
      <c r="E11452" t="n">
        <v>237</v>
      </c>
      <c r="F11452" s="9" t="n">
        <v>344.35</v>
      </c>
    </row>
    <row r="11453">
      <c r="A11453" t="n">
        <v>571682</v>
      </c>
      <c r="B11453" s="12" t="n">
        <v>40834</v>
      </c>
      <c r="C11453" t="n">
        <v>14179</v>
      </c>
      <c r="D11453" t="n">
        <v>119</v>
      </c>
      <c r="E11453" t="n">
        <v>215</v>
      </c>
      <c r="F11453" s="9" t="n">
        <v>538.3200000000001</v>
      </c>
    </row>
    <row r="11454">
      <c r="A11454" t="n">
        <v>571683</v>
      </c>
      <c r="B11454" s="12" t="n">
        <v>40834</v>
      </c>
      <c r="C11454" t="n">
        <v>15140</v>
      </c>
      <c r="D11454" t="n">
        <v>12</v>
      </c>
      <c r="E11454" t="n">
        <v>108</v>
      </c>
      <c r="F11454" s="9" t="n">
        <v>301.4</v>
      </c>
    </row>
    <row r="11455">
      <c r="A11455" t="n">
        <v>571684</v>
      </c>
      <c r="B11455" s="12" t="n">
        <v>40834</v>
      </c>
      <c r="C11455" t="n">
        <v>16730</v>
      </c>
      <c r="D11455" t="n">
        <v>45</v>
      </c>
      <c r="E11455" t="n">
        <v>244</v>
      </c>
      <c r="F11455" s="9" t="n">
        <v>262.17</v>
      </c>
    </row>
    <row r="11456">
      <c r="A11456" t="n">
        <v>571685</v>
      </c>
      <c r="B11456" s="12" t="n">
        <v>40834</v>
      </c>
      <c r="C11456" t="n">
        <v>12863</v>
      </c>
      <c r="D11456" t="n">
        <v>5</v>
      </c>
      <c r="E11456" t="n">
        <v>188</v>
      </c>
      <c r="F11456" s="9" t="n">
        <v>521.2</v>
      </c>
    </row>
    <row r="11457">
      <c r="A11457" t="n">
        <v>571690</v>
      </c>
      <c r="B11457" s="12" t="n">
        <v>40834</v>
      </c>
      <c r="C11457" t="n">
        <v>14191</v>
      </c>
      <c r="D11457" t="n">
        <v>21</v>
      </c>
      <c r="E11457" t="n">
        <v>279</v>
      </c>
      <c r="F11457" s="9" t="n">
        <v>329.97</v>
      </c>
    </row>
    <row r="11458">
      <c r="A11458" t="n">
        <v>571691</v>
      </c>
      <c r="B11458" s="12" t="n">
        <v>40834</v>
      </c>
      <c r="C11458" t="n">
        <v>13860</v>
      </c>
      <c r="D11458" t="n">
        <v>11</v>
      </c>
      <c r="E11458" t="n">
        <v>80</v>
      </c>
      <c r="F11458" s="9" t="n">
        <v>184.64</v>
      </c>
    </row>
    <row r="11459">
      <c r="A11459" t="n">
        <v>571692</v>
      </c>
      <c r="B11459" s="12" t="n">
        <v>40834</v>
      </c>
      <c r="C11459" t="n">
        <v>13860</v>
      </c>
      <c r="D11459" t="n">
        <v>2</v>
      </c>
      <c r="E11459" t="n">
        <v>7</v>
      </c>
      <c r="F11459" s="9" t="n">
        <v>27.29</v>
      </c>
    </row>
    <row r="11460">
      <c r="A11460" t="n">
        <v>571693</v>
      </c>
      <c r="B11460" s="12" t="n">
        <v>40834</v>
      </c>
      <c r="C11460" t="n">
        <v>14776</v>
      </c>
      <c r="D11460" t="n">
        <v>16</v>
      </c>
      <c r="E11460" t="n">
        <v>440</v>
      </c>
      <c r="F11460" s="9" t="n">
        <v>330.24</v>
      </c>
    </row>
    <row r="11461">
      <c r="A11461" t="n">
        <v>571694</v>
      </c>
      <c r="B11461" s="12" t="n">
        <v>40834</v>
      </c>
      <c r="C11461" t="n">
        <v>13308</v>
      </c>
      <c r="D11461" t="n">
        <v>11</v>
      </c>
      <c r="E11461" t="n">
        <v>160</v>
      </c>
      <c r="F11461" s="9" t="n">
        <v>284.68</v>
      </c>
    </row>
    <row r="11462">
      <c r="A11462" t="n">
        <v>571696</v>
      </c>
      <c r="B11462" s="12" t="n">
        <v>40834</v>
      </c>
      <c r="C11462" t="n">
        <v>15604</v>
      </c>
      <c r="D11462" t="n">
        <v>17</v>
      </c>
      <c r="E11462" t="n">
        <v>159</v>
      </c>
      <c r="F11462" s="9" t="n">
        <v>216.39</v>
      </c>
    </row>
    <row r="11463">
      <c r="A11463" t="n">
        <v>571698</v>
      </c>
      <c r="B11463" s="12" t="n">
        <v>40834</v>
      </c>
      <c r="C11463" t="n">
        <v>13805</v>
      </c>
      <c r="D11463" t="n">
        <v>7</v>
      </c>
      <c r="E11463" t="n">
        <v>1172</v>
      </c>
      <c r="F11463" s="9" t="n">
        <v>424.36</v>
      </c>
    </row>
    <row r="11464">
      <c r="A11464" t="n">
        <v>571701</v>
      </c>
      <c r="B11464" s="12" t="n">
        <v>40834</v>
      </c>
      <c r="C11464" t="n">
        <v>14639</v>
      </c>
      <c r="D11464" t="n">
        <v>55</v>
      </c>
      <c r="E11464" t="n">
        <v>632</v>
      </c>
      <c r="F11464" s="9" t="n">
        <v>948.16</v>
      </c>
    </row>
    <row r="11465">
      <c r="A11465" t="n">
        <v>571702</v>
      </c>
      <c r="B11465" s="12" t="n">
        <v>40834</v>
      </c>
      <c r="C11465" t="n">
        <v>14639</v>
      </c>
      <c r="D11465" t="n">
        <v>2</v>
      </c>
      <c r="E11465" t="n">
        <v>10</v>
      </c>
      <c r="F11465" s="9" t="n">
        <v>47.1</v>
      </c>
    </row>
    <row r="11466">
      <c r="A11466" t="n">
        <v>571706</v>
      </c>
      <c r="B11466" s="12" t="n">
        <v>40834</v>
      </c>
      <c r="C11466" t="n">
        <v>15144</v>
      </c>
      <c r="D11466" t="n">
        <v>8</v>
      </c>
      <c r="E11466" t="n">
        <v>152</v>
      </c>
      <c r="F11466" s="9" t="n">
        <v>206.6</v>
      </c>
    </row>
    <row r="11467">
      <c r="A11467" t="n">
        <v>571708</v>
      </c>
      <c r="B11467" s="12" t="n">
        <v>40834</v>
      </c>
      <c r="C11467" t="n">
        <v>12955</v>
      </c>
      <c r="D11467" t="n">
        <v>12</v>
      </c>
      <c r="E11467" t="n">
        <v>280</v>
      </c>
      <c r="F11467" s="9" t="n">
        <v>269.76</v>
      </c>
    </row>
    <row r="11468">
      <c r="A11468" t="n">
        <v>571709</v>
      </c>
      <c r="B11468" s="12" t="n">
        <v>40834</v>
      </c>
      <c r="C11468" t="n">
        <v>16463</v>
      </c>
      <c r="D11468" t="n">
        <v>19</v>
      </c>
      <c r="E11468" t="n">
        <v>228</v>
      </c>
      <c r="F11468" s="9" t="n">
        <v>308.74</v>
      </c>
    </row>
    <row r="11469">
      <c r="A11469" t="n">
        <v>571710</v>
      </c>
      <c r="B11469" s="12" t="n">
        <v>40834</v>
      </c>
      <c r="C11469" t="n">
        <v>13032</v>
      </c>
      <c r="D11469" t="n">
        <v>27</v>
      </c>
      <c r="E11469" t="n">
        <v>200</v>
      </c>
      <c r="F11469" s="9" t="n">
        <v>513.88</v>
      </c>
    </row>
    <row r="11470">
      <c r="A11470" t="n">
        <v>571712</v>
      </c>
      <c r="B11470" s="12" t="n">
        <v>40834</v>
      </c>
      <c r="C11470" t="n">
        <v>14056</v>
      </c>
      <c r="D11470" t="n">
        <v>66</v>
      </c>
      <c r="E11470" t="n">
        <v>297</v>
      </c>
      <c r="F11470" s="9" t="n">
        <v>611.98</v>
      </c>
    </row>
    <row r="11471">
      <c r="A11471" t="n">
        <v>571715</v>
      </c>
      <c r="B11471" s="12" t="n">
        <v>40834</v>
      </c>
      <c r="C11471" t="n">
        <v>17576</v>
      </c>
      <c r="D11471" t="n">
        <v>43</v>
      </c>
      <c r="E11471" t="n">
        <v>165</v>
      </c>
      <c r="F11471" s="9" t="n">
        <v>317</v>
      </c>
    </row>
    <row r="11472">
      <c r="A11472" t="n">
        <v>571717</v>
      </c>
      <c r="B11472" s="12" t="n">
        <v>40834</v>
      </c>
      <c r="C11472" t="n">
        <v>14381</v>
      </c>
      <c r="D11472" t="n">
        <v>56</v>
      </c>
      <c r="E11472" t="n">
        <v>146</v>
      </c>
      <c r="F11472" s="9" t="n">
        <v>202.68</v>
      </c>
    </row>
    <row r="11473">
      <c r="A11473" t="n">
        <v>571725</v>
      </c>
      <c r="B11473" s="12" t="n">
        <v>40835</v>
      </c>
      <c r="C11473" t="n">
        <v>13491</v>
      </c>
      <c r="D11473" t="n">
        <v>8</v>
      </c>
      <c r="E11473" t="n">
        <v>91</v>
      </c>
      <c r="F11473" s="9" t="n">
        <v>127.37</v>
      </c>
    </row>
    <row r="11474">
      <c r="A11474" t="n">
        <v>571726</v>
      </c>
      <c r="B11474" s="12" t="n">
        <v>40835</v>
      </c>
      <c r="C11474" t="n">
        <v>16191</v>
      </c>
      <c r="D11474" t="n">
        <v>27</v>
      </c>
      <c r="E11474" t="n">
        <v>546</v>
      </c>
      <c r="F11474" s="9" t="n">
        <v>927.4</v>
      </c>
    </row>
    <row r="11475">
      <c r="A11475" t="n">
        <v>571728</v>
      </c>
      <c r="B11475" s="12" t="n">
        <v>40835</v>
      </c>
      <c r="C11475" t="n">
        <v>16123</v>
      </c>
      <c r="D11475" t="n">
        <v>16</v>
      </c>
      <c r="E11475" t="n">
        <v>170</v>
      </c>
      <c r="F11475" s="9" t="n">
        <v>307.78</v>
      </c>
    </row>
    <row r="11476">
      <c r="A11476" t="n">
        <v>571730</v>
      </c>
      <c r="B11476" s="12" t="n">
        <v>40835</v>
      </c>
      <c r="C11476" t="n">
        <v>16851</v>
      </c>
      <c r="D11476" t="n">
        <v>7</v>
      </c>
      <c r="E11476" t="n">
        <v>83</v>
      </c>
      <c r="F11476" s="9" t="n">
        <v>111.09</v>
      </c>
    </row>
    <row r="11477">
      <c r="A11477" t="n">
        <v>571732</v>
      </c>
      <c r="B11477" s="12" t="n">
        <v>40835</v>
      </c>
      <c r="C11477" t="n">
        <v>16298</v>
      </c>
      <c r="D11477" t="n">
        <v>13</v>
      </c>
      <c r="E11477" t="n">
        <v>84</v>
      </c>
      <c r="F11477" s="9" t="n">
        <v>239.24</v>
      </c>
    </row>
    <row r="11478">
      <c r="A11478" t="n">
        <v>571733</v>
      </c>
      <c r="B11478" s="12" t="n">
        <v>40835</v>
      </c>
      <c r="C11478" t="n">
        <v>16187</v>
      </c>
      <c r="D11478" t="n">
        <v>14</v>
      </c>
      <c r="E11478" t="n">
        <v>259</v>
      </c>
      <c r="F11478" s="9" t="n">
        <v>312.89</v>
      </c>
    </row>
    <row r="11479">
      <c r="A11479" t="n">
        <v>571734</v>
      </c>
      <c r="B11479" s="12" t="n">
        <v>40835</v>
      </c>
      <c r="C11479" t="n">
        <v>17148</v>
      </c>
      <c r="D11479" t="n">
        <v>9</v>
      </c>
      <c r="E11479" t="n">
        <v>82</v>
      </c>
      <c r="F11479" s="9" t="n">
        <v>124.88</v>
      </c>
    </row>
    <row r="11480">
      <c r="A11480" t="n">
        <v>571735</v>
      </c>
      <c r="B11480" s="12" t="n">
        <v>40835</v>
      </c>
      <c r="C11480" t="n">
        <v>14229</v>
      </c>
      <c r="D11480" t="n">
        <v>14</v>
      </c>
      <c r="E11480" t="n">
        <v>307</v>
      </c>
      <c r="F11480" s="9" t="n">
        <v>785.0700000000001</v>
      </c>
    </row>
    <row r="11481">
      <c r="A11481" t="n">
        <v>571736</v>
      </c>
      <c r="B11481" s="12" t="n">
        <v>40835</v>
      </c>
      <c r="C11481" t="n">
        <v>17549</v>
      </c>
      <c r="D11481" t="n">
        <v>2</v>
      </c>
      <c r="E11481" t="n">
        <v>60</v>
      </c>
      <c r="F11481" s="9" t="n">
        <v>28.2</v>
      </c>
    </row>
    <row r="11482">
      <c r="A11482" t="n">
        <v>571737</v>
      </c>
      <c r="B11482" s="12" t="n">
        <v>40835</v>
      </c>
      <c r="C11482" t="n">
        <v>14367</v>
      </c>
      <c r="D11482" t="n">
        <v>35</v>
      </c>
      <c r="E11482" t="n">
        <v>370</v>
      </c>
      <c r="F11482" s="9" t="n">
        <v>764.74</v>
      </c>
    </row>
    <row r="11483">
      <c r="A11483" t="n">
        <v>571738</v>
      </c>
      <c r="B11483" s="12" t="n">
        <v>40835</v>
      </c>
      <c r="C11483" t="n">
        <v>13089</v>
      </c>
      <c r="D11483" t="n">
        <v>2</v>
      </c>
      <c r="E11483" t="n">
        <v>360</v>
      </c>
      <c r="F11483" s="9" t="n">
        <v>311.76</v>
      </c>
    </row>
    <row r="11484">
      <c r="A11484" t="n">
        <v>571740</v>
      </c>
      <c r="B11484" s="12" t="n">
        <v>40835</v>
      </c>
      <c r="C11484" t="n">
        <v>17973</v>
      </c>
      <c r="D11484" t="n">
        <v>15</v>
      </c>
      <c r="E11484" t="n">
        <v>176</v>
      </c>
      <c r="F11484" s="9" t="n">
        <v>337.04</v>
      </c>
    </row>
    <row r="11485">
      <c r="A11485" t="n">
        <v>571741</v>
      </c>
      <c r="B11485" s="12" t="n">
        <v>40835</v>
      </c>
      <c r="C11485" t="n">
        <v>15610</v>
      </c>
      <c r="D11485" t="n">
        <v>6</v>
      </c>
      <c r="E11485" t="n">
        <v>66</v>
      </c>
      <c r="F11485" s="9" t="n">
        <v>112.46</v>
      </c>
    </row>
    <row r="11486">
      <c r="A11486" t="n">
        <v>571742</v>
      </c>
      <c r="B11486" s="12" t="n">
        <v>40835</v>
      </c>
      <c r="C11486" t="n">
        <v>12971</v>
      </c>
      <c r="D11486" t="n">
        <v>3</v>
      </c>
      <c r="E11486" t="n">
        <v>74</v>
      </c>
      <c r="F11486" s="9" t="n">
        <v>47.62</v>
      </c>
    </row>
    <row r="11487">
      <c r="A11487" t="n">
        <v>571743</v>
      </c>
      <c r="B11487" s="12" t="n">
        <v>40835</v>
      </c>
      <c r="C11487" t="n">
        <v>15853</v>
      </c>
      <c r="D11487" t="n">
        <v>30</v>
      </c>
      <c r="E11487" t="n">
        <v>135</v>
      </c>
      <c r="F11487" s="9" t="n">
        <v>110.8</v>
      </c>
    </row>
    <row r="11488">
      <c r="A11488" t="n">
        <v>571744</v>
      </c>
      <c r="B11488" s="12" t="n">
        <v>40835</v>
      </c>
      <c r="C11488" t="n">
        <v>14434</v>
      </c>
      <c r="D11488" t="n">
        <v>2</v>
      </c>
      <c r="E11488" t="n">
        <v>72</v>
      </c>
      <c r="F11488" s="9" t="n">
        <v>169.2</v>
      </c>
    </row>
    <row r="11489">
      <c r="A11489" t="n">
        <v>571746</v>
      </c>
      <c r="B11489" s="12" t="n">
        <v>40835</v>
      </c>
      <c r="C11489" t="n">
        <v>17043</v>
      </c>
      <c r="D11489" t="n">
        <v>44</v>
      </c>
      <c r="E11489" t="n">
        <v>395</v>
      </c>
      <c r="F11489" s="9" t="n">
        <v>768.85</v>
      </c>
    </row>
    <row r="11490">
      <c r="A11490" t="n">
        <v>571747</v>
      </c>
      <c r="B11490" s="12" t="n">
        <v>40835</v>
      </c>
      <c r="C11490" t="n">
        <v>13849</v>
      </c>
      <c r="D11490" t="n">
        <v>63</v>
      </c>
      <c r="E11490" t="n">
        <v>684</v>
      </c>
      <c r="F11490" s="9" t="n">
        <v>944.37</v>
      </c>
    </row>
    <row r="11491">
      <c r="A11491" t="n">
        <v>571748</v>
      </c>
      <c r="B11491" s="12" t="n">
        <v>40835</v>
      </c>
      <c r="C11491" t="n">
        <v>18077</v>
      </c>
      <c r="D11491" t="n">
        <v>18</v>
      </c>
      <c r="E11491" t="n">
        <v>134</v>
      </c>
      <c r="F11491" s="9" t="n">
        <v>212.72</v>
      </c>
    </row>
    <row r="11492">
      <c r="A11492" t="n">
        <v>571749</v>
      </c>
      <c r="B11492" s="12" t="n">
        <v>40835</v>
      </c>
      <c r="C11492" t="n">
        <v>17934</v>
      </c>
      <c r="D11492" t="n">
        <v>2</v>
      </c>
      <c r="E11492" t="n">
        <v>68</v>
      </c>
      <c r="F11492" s="9" t="n">
        <v>65.8</v>
      </c>
    </row>
    <row r="11493">
      <c r="A11493" t="n">
        <v>571779</v>
      </c>
      <c r="B11493" s="12" t="n">
        <v>40835</v>
      </c>
      <c r="C11493" t="n">
        <v>12748</v>
      </c>
      <c r="D11493" t="n">
        <v>35</v>
      </c>
      <c r="E11493" t="n">
        <v>259</v>
      </c>
      <c r="F11493" s="9" t="n">
        <v>299.8</v>
      </c>
    </row>
    <row r="11494">
      <c r="A11494" t="n">
        <v>571793</v>
      </c>
      <c r="B11494" s="12" t="n">
        <v>40835</v>
      </c>
      <c r="C11494" t="n">
        <v>16621</v>
      </c>
      <c r="D11494" t="n">
        <v>7</v>
      </c>
      <c r="E11494" t="n">
        <v>115</v>
      </c>
      <c r="F11494" s="9" t="n">
        <v>204.07</v>
      </c>
    </row>
    <row r="11495">
      <c r="A11495" t="n">
        <v>571809</v>
      </c>
      <c r="B11495" s="12" t="n">
        <v>40835</v>
      </c>
      <c r="C11495" t="n">
        <v>15039</v>
      </c>
      <c r="D11495" t="n">
        <v>19</v>
      </c>
      <c r="E11495" t="n">
        <v>40</v>
      </c>
      <c r="F11495" s="9" t="n">
        <v>112.05</v>
      </c>
    </row>
    <row r="11496">
      <c r="A11496" t="n">
        <v>571828</v>
      </c>
      <c r="B11496" s="12" t="n">
        <v>40835</v>
      </c>
      <c r="C11496" t="n">
        <v>16440</v>
      </c>
      <c r="D11496" t="n">
        <v>75</v>
      </c>
      <c r="E11496" t="n">
        <v>542</v>
      </c>
      <c r="F11496" s="9" t="n">
        <v>1103.36</v>
      </c>
    </row>
    <row r="11497">
      <c r="A11497" t="n">
        <v>571829</v>
      </c>
      <c r="B11497" s="12" t="n">
        <v>40835</v>
      </c>
      <c r="C11497" t="n">
        <v>16131</v>
      </c>
      <c r="D11497" t="n">
        <v>23</v>
      </c>
      <c r="E11497" t="n">
        <v>534</v>
      </c>
      <c r="F11497" s="9" t="n">
        <v>1177.64</v>
      </c>
    </row>
    <row r="11498">
      <c r="A11498" t="n">
        <v>571830</v>
      </c>
      <c r="B11498" s="12" t="n">
        <v>40835</v>
      </c>
      <c r="C11498" t="n">
        <v>16131</v>
      </c>
      <c r="D11498" t="n">
        <v>1</v>
      </c>
      <c r="E11498" t="n">
        <v>24</v>
      </c>
      <c r="F11498" s="9" t="n">
        <v>50.4</v>
      </c>
    </row>
    <row r="11499">
      <c r="A11499" t="n">
        <v>571831</v>
      </c>
      <c r="B11499" s="12" t="n">
        <v>40835</v>
      </c>
      <c r="C11499" t="n">
        <v>16979</v>
      </c>
      <c r="D11499" t="n">
        <v>13</v>
      </c>
      <c r="E11499" t="n">
        <v>292</v>
      </c>
      <c r="F11499" s="9" t="n">
        <v>343.94</v>
      </c>
    </row>
    <row r="11500">
      <c r="A11500" t="n">
        <v>571836</v>
      </c>
      <c r="B11500" s="12" t="n">
        <v>40835</v>
      </c>
      <c r="C11500" t="n">
        <v>18019</v>
      </c>
      <c r="D11500" t="n">
        <v>5</v>
      </c>
      <c r="E11500" t="n">
        <v>7</v>
      </c>
      <c r="F11500" s="9" t="n">
        <v>38.45</v>
      </c>
    </row>
    <row r="11501">
      <c r="A11501" t="n">
        <v>571837</v>
      </c>
      <c r="B11501" s="12" t="n">
        <v>40835</v>
      </c>
      <c r="C11501" t="n">
        <v>16470</v>
      </c>
      <c r="D11501" t="n">
        <v>69</v>
      </c>
      <c r="E11501" t="n">
        <v>164</v>
      </c>
      <c r="F11501" s="9" t="n">
        <v>213.64</v>
      </c>
    </row>
    <row r="11502">
      <c r="A11502" t="n">
        <v>571839</v>
      </c>
      <c r="B11502" s="12" t="n">
        <v>40835</v>
      </c>
      <c r="C11502" t="n">
        <v>14107</v>
      </c>
      <c r="D11502" t="n">
        <v>8</v>
      </c>
      <c r="E11502" t="n">
        <v>187</v>
      </c>
      <c r="F11502" s="9" t="n">
        <v>241.29</v>
      </c>
    </row>
    <row r="11503">
      <c r="A11503" t="n">
        <v>571840</v>
      </c>
      <c r="B11503" s="12" t="n">
        <v>40835</v>
      </c>
      <c r="C11503" t="n">
        <v>13590</v>
      </c>
      <c r="D11503" t="n">
        <v>21</v>
      </c>
      <c r="E11503" t="n">
        <v>404</v>
      </c>
      <c r="F11503" s="9" t="n">
        <v>552.4</v>
      </c>
    </row>
    <row r="11504">
      <c r="A11504" t="n">
        <v>571841</v>
      </c>
      <c r="B11504" s="12" t="n">
        <v>40835</v>
      </c>
      <c r="C11504" t="n">
        <v>17625</v>
      </c>
      <c r="D11504" t="n">
        <v>58</v>
      </c>
      <c r="E11504" t="n">
        <v>149</v>
      </c>
      <c r="F11504" s="9" t="n">
        <v>381.92</v>
      </c>
    </row>
    <row r="11505">
      <c r="A11505" t="n">
        <v>571842</v>
      </c>
      <c r="B11505" s="12" t="n">
        <v>40835</v>
      </c>
      <c r="C11505" t="n">
        <v>16684</v>
      </c>
      <c r="D11505" t="n">
        <v>4</v>
      </c>
      <c r="E11505" t="n">
        <v>236</v>
      </c>
      <c r="F11505" s="9" t="n">
        <v>684.2</v>
      </c>
    </row>
    <row r="11506">
      <c r="A11506" t="n">
        <v>571843</v>
      </c>
      <c r="B11506" s="12" t="n">
        <v>40835</v>
      </c>
      <c r="C11506" t="n">
        <v>16684</v>
      </c>
      <c r="D11506" t="n">
        <v>3</v>
      </c>
      <c r="E11506" t="n">
        <v>432</v>
      </c>
      <c r="F11506" s="9" t="n">
        <v>449.28</v>
      </c>
    </row>
    <row r="11507">
      <c r="A11507" t="n">
        <v>571844</v>
      </c>
      <c r="B11507" s="12" t="n">
        <v>40835</v>
      </c>
      <c r="C11507" t="n">
        <v>17101</v>
      </c>
      <c r="D11507" t="n">
        <v>15</v>
      </c>
      <c r="E11507" t="n">
        <v>201</v>
      </c>
      <c r="F11507" s="9" t="n">
        <v>669.15</v>
      </c>
    </row>
    <row r="11508">
      <c r="A11508" t="n">
        <v>571845</v>
      </c>
      <c r="B11508" s="12" t="n">
        <v>40835</v>
      </c>
      <c r="C11508" t="n">
        <v>16869</v>
      </c>
      <c r="D11508" t="n">
        <v>41</v>
      </c>
      <c r="E11508" t="n">
        <v>207</v>
      </c>
      <c r="F11508" s="9" t="n">
        <v>296.42</v>
      </c>
    </row>
    <row r="11509">
      <c r="A11509" t="n">
        <v>571846</v>
      </c>
      <c r="B11509" s="12" t="n">
        <v>40835</v>
      </c>
      <c r="C11509" t="n">
        <v>17841</v>
      </c>
      <c r="D11509" t="n">
        <v>90</v>
      </c>
      <c r="E11509" t="n">
        <v>484</v>
      </c>
      <c r="F11509" s="9" t="n">
        <v>529.48</v>
      </c>
    </row>
    <row r="11510">
      <c r="A11510" t="n">
        <v>571847</v>
      </c>
      <c r="B11510" s="12" t="n">
        <v>40835</v>
      </c>
      <c r="C11510" t="n">
        <v>15220</v>
      </c>
      <c r="D11510" t="n">
        <v>29</v>
      </c>
      <c r="E11510" t="n">
        <v>256</v>
      </c>
      <c r="F11510" s="9" t="n">
        <v>494.91</v>
      </c>
    </row>
    <row r="11511">
      <c r="A11511" t="n">
        <v>571848</v>
      </c>
      <c r="B11511" s="12" t="n">
        <v>40835</v>
      </c>
      <c r="C11511" t="n">
        <v>13576</v>
      </c>
      <c r="D11511" t="n">
        <v>19</v>
      </c>
      <c r="E11511" t="n">
        <v>132</v>
      </c>
      <c r="F11511" s="9" t="n">
        <v>283.89</v>
      </c>
    </row>
    <row r="11512">
      <c r="A11512" t="n">
        <v>571849</v>
      </c>
      <c r="B11512" s="12" t="n">
        <v>40835</v>
      </c>
      <c r="C11512" t="n">
        <v>12841</v>
      </c>
      <c r="D11512" t="n">
        <v>10</v>
      </c>
      <c r="E11512" t="n">
        <v>192</v>
      </c>
      <c r="F11512" s="9" t="n">
        <v>191.12</v>
      </c>
    </row>
    <row r="11513">
      <c r="A11513" t="n">
        <v>571850</v>
      </c>
      <c r="B11513" s="12" t="n">
        <v>40835</v>
      </c>
      <c r="C11513" t="n">
        <v>14698</v>
      </c>
      <c r="D11513" t="n">
        <v>59</v>
      </c>
      <c r="E11513" t="n">
        <v>216</v>
      </c>
      <c r="F11513" s="9" t="n">
        <v>498.04</v>
      </c>
    </row>
    <row r="11514">
      <c r="A11514" t="n">
        <v>571852</v>
      </c>
      <c r="B11514" s="12" t="n">
        <v>40835</v>
      </c>
      <c r="C11514" t="n">
        <v>14273</v>
      </c>
      <c r="D11514" t="n">
        <v>6</v>
      </c>
      <c r="E11514" t="n">
        <v>68</v>
      </c>
      <c r="F11514" s="9" t="n">
        <v>109.92</v>
      </c>
    </row>
    <row r="11515">
      <c r="A11515" t="n">
        <v>571853</v>
      </c>
      <c r="B11515" s="12" t="n">
        <v>40835</v>
      </c>
      <c r="C11515" t="n">
        <v>14306</v>
      </c>
      <c r="D11515" t="n">
        <v>7</v>
      </c>
      <c r="E11515" t="n">
        <v>158</v>
      </c>
      <c r="F11515" s="9" t="n">
        <v>390.38</v>
      </c>
    </row>
    <row r="11516">
      <c r="A11516" t="n">
        <v>571857</v>
      </c>
      <c r="B11516" s="12" t="n">
        <v>40835</v>
      </c>
      <c r="C11516" t="n">
        <v>15468</v>
      </c>
      <c r="D11516" t="n">
        <v>23</v>
      </c>
      <c r="E11516" t="n">
        <v>153</v>
      </c>
      <c r="F11516" s="9" t="n">
        <v>447.61</v>
      </c>
    </row>
    <row r="11517">
      <c r="A11517" t="n">
        <v>571863</v>
      </c>
      <c r="B11517" s="12" t="n">
        <v>40835</v>
      </c>
      <c r="C11517" t="n">
        <v>15468</v>
      </c>
      <c r="D11517" t="n">
        <v>1</v>
      </c>
      <c r="E11517" t="n">
        <v>2</v>
      </c>
      <c r="F11517" s="9" t="n">
        <v>19.9</v>
      </c>
    </row>
    <row r="11518">
      <c r="A11518" t="n">
        <v>571883</v>
      </c>
      <c r="B11518" s="12" t="n">
        <v>40835</v>
      </c>
      <c r="C11518" t="n">
        <v>14704</v>
      </c>
      <c r="D11518" t="n">
        <v>149</v>
      </c>
      <c r="E11518" t="n">
        <v>551</v>
      </c>
      <c r="F11518" s="9" t="n">
        <v>599.54</v>
      </c>
    </row>
    <row r="11519">
      <c r="A11519" t="n">
        <v>571890</v>
      </c>
      <c r="B11519" s="12" t="n">
        <v>40835</v>
      </c>
      <c r="C11519" t="n">
        <v>16826</v>
      </c>
      <c r="D11519" t="n">
        <v>22</v>
      </c>
      <c r="E11519" t="n">
        <v>158</v>
      </c>
      <c r="F11519" s="9" t="n">
        <v>341.7</v>
      </c>
    </row>
    <row r="11520">
      <c r="A11520" t="n">
        <v>571892</v>
      </c>
      <c r="B11520" s="12" t="n">
        <v>40835</v>
      </c>
      <c r="C11520" t="n">
        <v>13089</v>
      </c>
      <c r="D11520" t="n">
        <v>15</v>
      </c>
      <c r="E11520" t="n">
        <v>143</v>
      </c>
      <c r="F11520" s="9" t="n">
        <v>431.2</v>
      </c>
    </row>
    <row r="11521">
      <c r="A11521" t="n">
        <v>571895</v>
      </c>
      <c r="B11521" s="12" t="n">
        <v>40835</v>
      </c>
      <c r="C11521" t="n">
        <v>17824</v>
      </c>
      <c r="D11521" t="n">
        <v>13</v>
      </c>
      <c r="E11521" t="n">
        <v>408</v>
      </c>
      <c r="F11521" s="9" t="n">
        <v>298.4</v>
      </c>
    </row>
    <row r="11522">
      <c r="A11522" t="n">
        <v>571898</v>
      </c>
      <c r="B11522" s="12" t="n">
        <v>40835</v>
      </c>
      <c r="C11522" t="n">
        <v>13247</v>
      </c>
      <c r="D11522" t="n">
        <v>6</v>
      </c>
      <c r="E11522" t="n">
        <v>78</v>
      </c>
      <c r="F11522" s="9" t="n">
        <v>85.8</v>
      </c>
    </row>
    <row r="11523">
      <c r="A11523" t="n">
        <v>571899</v>
      </c>
      <c r="B11523" s="12" t="n">
        <v>40835</v>
      </c>
      <c r="C11523" t="n">
        <v>16885</v>
      </c>
      <c r="D11523" t="n">
        <v>29</v>
      </c>
      <c r="E11523" t="n">
        <v>42</v>
      </c>
      <c r="F11523" s="9" t="n">
        <v>121.65</v>
      </c>
    </row>
    <row r="11524">
      <c r="A11524" t="n">
        <v>571903</v>
      </c>
      <c r="B11524" s="12" t="n">
        <v>40835</v>
      </c>
      <c r="C11524" t="n">
        <v>15754</v>
      </c>
      <c r="D11524" t="n">
        <v>9</v>
      </c>
      <c r="E11524" t="n">
        <v>53</v>
      </c>
      <c r="F11524" s="9" t="n">
        <v>155.15</v>
      </c>
    </row>
    <row r="11525">
      <c r="A11525" t="n">
        <v>571906</v>
      </c>
      <c r="B11525" s="12" t="n">
        <v>40835</v>
      </c>
      <c r="C11525" t="n">
        <v>14297</v>
      </c>
      <c r="D11525" t="n">
        <v>1</v>
      </c>
      <c r="E11525" t="n">
        <v>3</v>
      </c>
      <c r="F11525" s="9" t="n">
        <v>14.85</v>
      </c>
    </row>
    <row r="11526">
      <c r="A11526" t="n">
        <v>571908</v>
      </c>
      <c r="B11526" s="12" t="n">
        <v>40835</v>
      </c>
      <c r="C11526" t="n">
        <v>15803</v>
      </c>
      <c r="D11526" t="n">
        <v>8</v>
      </c>
      <c r="E11526" t="n">
        <v>290</v>
      </c>
      <c r="F11526" s="9" t="n">
        <v>415.82</v>
      </c>
    </row>
    <row r="11527">
      <c r="A11527" t="n">
        <v>571909</v>
      </c>
      <c r="B11527" s="12" t="n">
        <v>40835</v>
      </c>
      <c r="C11527" t="n">
        <v>15006</v>
      </c>
      <c r="D11527" t="n">
        <v>131</v>
      </c>
      <c r="E11527" t="n">
        <v>285</v>
      </c>
      <c r="F11527" s="9" t="n">
        <v>475.43</v>
      </c>
    </row>
    <row r="11528">
      <c r="A11528" t="n">
        <v>571911</v>
      </c>
      <c r="B11528" s="12" t="n">
        <v>40835</v>
      </c>
      <c r="C11528" t="n">
        <v>17562</v>
      </c>
      <c r="D11528" t="n">
        <v>5</v>
      </c>
      <c r="E11528" t="n">
        <v>46</v>
      </c>
      <c r="F11528" s="9" t="n">
        <v>103.8</v>
      </c>
    </row>
    <row r="11529">
      <c r="A11529" t="n">
        <v>571912</v>
      </c>
      <c r="B11529" s="12" t="n">
        <v>40835</v>
      </c>
      <c r="C11529" t="n">
        <v>17512</v>
      </c>
      <c r="D11529" t="n">
        <v>25</v>
      </c>
      <c r="E11529" t="n">
        <v>407</v>
      </c>
      <c r="F11529" s="9" t="n">
        <v>581.41</v>
      </c>
    </row>
    <row r="11530">
      <c r="A11530" t="n">
        <v>571913</v>
      </c>
      <c r="B11530" s="12" t="n">
        <v>40835</v>
      </c>
      <c r="C11530" t="n">
        <v>18210</v>
      </c>
      <c r="D11530" t="n">
        <v>70</v>
      </c>
      <c r="E11530" t="n">
        <v>623</v>
      </c>
      <c r="F11530" s="9" t="n">
        <v>1258.37</v>
      </c>
    </row>
    <row r="11531">
      <c r="A11531" t="n">
        <v>571914</v>
      </c>
      <c r="B11531" s="12" t="n">
        <v>40835</v>
      </c>
      <c r="C11531" t="n">
        <v>14776</v>
      </c>
      <c r="D11531" t="n">
        <v>16</v>
      </c>
      <c r="E11531" t="n">
        <v>440</v>
      </c>
      <c r="F11531" s="9" t="n">
        <v>330.24</v>
      </c>
    </row>
    <row r="11532">
      <c r="A11532" t="n">
        <v>571916</v>
      </c>
      <c r="B11532" s="12" t="n">
        <v>40835</v>
      </c>
      <c r="C11532" t="n">
        <v>14776</v>
      </c>
      <c r="D11532" t="n">
        <v>1</v>
      </c>
      <c r="E11532" t="n">
        <v>24</v>
      </c>
      <c r="F11532" s="9" t="n">
        <v>15.6</v>
      </c>
    </row>
    <row r="11533">
      <c r="A11533" t="n">
        <v>571917</v>
      </c>
      <c r="B11533" s="12" t="n">
        <v>40835</v>
      </c>
      <c r="C11533" t="n">
        <v>13078</v>
      </c>
      <c r="D11533" t="n">
        <v>6</v>
      </c>
      <c r="E11533" t="n">
        <v>269</v>
      </c>
      <c r="F11533" s="9" t="n">
        <v>318.8</v>
      </c>
    </row>
    <row r="11534">
      <c r="A11534" t="n">
        <v>571918</v>
      </c>
      <c r="B11534" s="12" t="n">
        <v>40835</v>
      </c>
      <c r="C11534" t="n">
        <v>17350</v>
      </c>
      <c r="D11534" t="n">
        <v>23</v>
      </c>
      <c r="E11534" t="n">
        <v>215</v>
      </c>
      <c r="F11534" s="9" t="n">
        <v>151.49</v>
      </c>
    </row>
    <row r="11535">
      <c r="A11535" t="n">
        <v>571920</v>
      </c>
      <c r="B11535" s="12" t="n">
        <v>40835</v>
      </c>
      <c r="C11535" t="n">
        <v>14799</v>
      </c>
      <c r="D11535" t="n">
        <v>13</v>
      </c>
      <c r="E11535" t="n">
        <v>146</v>
      </c>
      <c r="F11535" s="9" t="n">
        <v>157.7</v>
      </c>
    </row>
    <row r="11536">
      <c r="A11536" t="n">
        <v>571926</v>
      </c>
      <c r="B11536" s="12" t="n">
        <v>40835</v>
      </c>
      <c r="C11536" t="n">
        <v>16722</v>
      </c>
      <c r="D11536" t="n">
        <v>17</v>
      </c>
      <c r="E11536" t="n">
        <v>254</v>
      </c>
      <c r="F11536" s="9" t="n">
        <v>450.37</v>
      </c>
    </row>
    <row r="11537">
      <c r="A11537" t="n">
        <v>571933</v>
      </c>
      <c r="B11537" s="12" t="n">
        <v>40836</v>
      </c>
      <c r="C11537" t="n">
        <v>13199</v>
      </c>
      <c r="D11537" t="n">
        <v>1</v>
      </c>
      <c r="E11537" t="n">
        <v>72</v>
      </c>
      <c r="F11537" s="9" t="n">
        <v>76.31999999999999</v>
      </c>
    </row>
    <row r="11538">
      <c r="A11538" t="n">
        <v>571934</v>
      </c>
      <c r="B11538" s="12" t="n">
        <v>40836</v>
      </c>
      <c r="C11538" t="n">
        <v>16170</v>
      </c>
      <c r="D11538" t="n">
        <v>23</v>
      </c>
      <c r="E11538" t="n">
        <v>287</v>
      </c>
      <c r="F11538" s="9" t="n">
        <v>324.39</v>
      </c>
    </row>
    <row r="11539">
      <c r="A11539" t="n">
        <v>571935</v>
      </c>
      <c r="B11539" s="12" t="n">
        <v>40836</v>
      </c>
      <c r="C11539" t="n">
        <v>13890</v>
      </c>
      <c r="D11539" t="n">
        <v>5</v>
      </c>
      <c r="E11539" t="n">
        <v>31</v>
      </c>
      <c r="F11539" s="9" t="n">
        <v>103.85</v>
      </c>
    </row>
    <row r="11540">
      <c r="A11540" t="n">
        <v>571936</v>
      </c>
      <c r="B11540" s="12" t="n">
        <v>40836</v>
      </c>
      <c r="C11540" t="n">
        <v>15814</v>
      </c>
      <c r="D11540" t="n">
        <v>24</v>
      </c>
      <c r="E11540" t="n">
        <v>554</v>
      </c>
      <c r="F11540" s="9" t="n">
        <v>599.42</v>
      </c>
    </row>
    <row r="11541">
      <c r="A11541" t="n">
        <v>571938</v>
      </c>
      <c r="B11541" s="12" t="n">
        <v>40836</v>
      </c>
      <c r="C11541" t="n">
        <v>13669</v>
      </c>
      <c r="D11541" t="n">
        <v>6</v>
      </c>
      <c r="E11541" t="n">
        <v>224</v>
      </c>
      <c r="F11541" s="9" t="n">
        <v>170.4</v>
      </c>
    </row>
    <row r="11542">
      <c r="A11542" t="n">
        <v>571939</v>
      </c>
      <c r="B11542" s="12" t="n">
        <v>40836</v>
      </c>
      <c r="C11542" t="n">
        <v>16260</v>
      </c>
      <c r="D11542" t="n">
        <v>18</v>
      </c>
      <c r="E11542" t="n">
        <v>311</v>
      </c>
      <c r="F11542" s="9" t="n">
        <v>1035.45</v>
      </c>
    </row>
    <row r="11543">
      <c r="A11543" t="n">
        <v>571940</v>
      </c>
      <c r="B11543" s="12" t="n">
        <v>40836</v>
      </c>
      <c r="C11543" t="n">
        <v>15301</v>
      </c>
      <c r="D11543" t="n">
        <v>38</v>
      </c>
      <c r="E11543" t="n">
        <v>450</v>
      </c>
      <c r="F11543" s="9" t="n">
        <v>603.76</v>
      </c>
    </row>
    <row r="11544">
      <c r="A11544" t="n">
        <v>571941</v>
      </c>
      <c r="B11544" s="12" t="n">
        <v>40836</v>
      </c>
      <c r="C11544" t="n">
        <v>14261</v>
      </c>
      <c r="D11544" t="n">
        <v>7</v>
      </c>
      <c r="E11544" t="n">
        <v>19</v>
      </c>
      <c r="F11544" s="9" t="n">
        <v>219.7</v>
      </c>
    </row>
    <row r="11545">
      <c r="A11545" t="n">
        <v>571942</v>
      </c>
      <c r="B11545" s="12" t="n">
        <v>40836</v>
      </c>
      <c r="C11545" t="n">
        <v>17434</v>
      </c>
      <c r="D11545" t="n">
        <v>21</v>
      </c>
      <c r="E11545" t="n">
        <v>210</v>
      </c>
      <c r="F11545" s="9" t="n">
        <v>327.93</v>
      </c>
    </row>
    <row r="11546">
      <c r="A11546" t="n">
        <v>571943</v>
      </c>
      <c r="B11546" s="12" t="n">
        <v>40836</v>
      </c>
      <c r="C11546" t="n">
        <v>14638</v>
      </c>
      <c r="D11546" t="n">
        <v>16</v>
      </c>
      <c r="E11546" t="n">
        <v>166</v>
      </c>
      <c r="F11546" s="9" t="n">
        <v>443.6</v>
      </c>
    </row>
    <row r="11547">
      <c r="A11547" t="n">
        <v>571944</v>
      </c>
      <c r="B11547" s="12" t="n">
        <v>40836</v>
      </c>
      <c r="C11547" t="n">
        <v>13755</v>
      </c>
      <c r="D11547" t="n">
        <v>21</v>
      </c>
      <c r="E11547" t="n">
        <v>409</v>
      </c>
      <c r="F11547" s="9" t="n">
        <v>297.85</v>
      </c>
    </row>
    <row r="11548">
      <c r="A11548" t="n">
        <v>571945</v>
      </c>
      <c r="B11548" s="12" t="n">
        <v>40836</v>
      </c>
      <c r="C11548" t="n">
        <v>17354</v>
      </c>
      <c r="D11548" t="n">
        <v>16</v>
      </c>
      <c r="E11548" t="n">
        <v>1006</v>
      </c>
      <c r="F11548" s="9" t="n">
        <v>1393.06</v>
      </c>
    </row>
    <row r="11549">
      <c r="A11549" t="n">
        <v>571965</v>
      </c>
      <c r="B11549" s="12" t="n">
        <v>40836</v>
      </c>
      <c r="C11549" t="n">
        <v>17238</v>
      </c>
      <c r="D11549" t="n">
        <v>50</v>
      </c>
      <c r="E11549" t="n">
        <v>164</v>
      </c>
      <c r="F11549" s="9" t="n">
        <v>282.93</v>
      </c>
    </row>
    <row r="11550">
      <c r="A11550" t="n">
        <v>571987</v>
      </c>
      <c r="B11550" s="12" t="n">
        <v>40836</v>
      </c>
      <c r="C11550" t="n">
        <v>17007</v>
      </c>
      <c r="D11550" t="n">
        <v>19</v>
      </c>
      <c r="E11550" t="n">
        <v>251</v>
      </c>
      <c r="F11550" s="9" t="n">
        <v>314.49</v>
      </c>
    </row>
    <row r="11551">
      <c r="A11551" t="n">
        <v>572021</v>
      </c>
      <c r="B11551" s="12" t="n">
        <v>40836</v>
      </c>
      <c r="C11551" t="n">
        <v>15664</v>
      </c>
      <c r="D11551" t="n">
        <v>17</v>
      </c>
      <c r="E11551" t="n">
        <v>157</v>
      </c>
      <c r="F11551" s="9" t="n">
        <v>386.43</v>
      </c>
    </row>
    <row r="11552">
      <c r="A11552" t="n">
        <v>572023</v>
      </c>
      <c r="B11552" s="12" t="n">
        <v>40836</v>
      </c>
      <c r="C11552" t="n">
        <v>17764</v>
      </c>
      <c r="D11552" t="n">
        <v>54</v>
      </c>
      <c r="E11552" t="n">
        <v>238</v>
      </c>
      <c r="F11552" s="9" t="n">
        <v>541.88</v>
      </c>
    </row>
    <row r="11553">
      <c r="A11553" t="n">
        <v>572024</v>
      </c>
      <c r="B11553" s="12" t="n">
        <v>40836</v>
      </c>
      <c r="C11553" t="n">
        <v>14631</v>
      </c>
      <c r="D11553" t="n">
        <v>16</v>
      </c>
      <c r="E11553" t="n">
        <v>270</v>
      </c>
      <c r="F11553" s="9" t="n">
        <v>376.9</v>
      </c>
    </row>
    <row r="11554">
      <c r="A11554" t="n">
        <v>572025</v>
      </c>
      <c r="B11554" s="12" t="n">
        <v>40836</v>
      </c>
      <c r="C11554" t="n">
        <v>17651</v>
      </c>
      <c r="D11554" t="n">
        <v>22</v>
      </c>
      <c r="E11554" t="n">
        <v>243</v>
      </c>
      <c r="F11554" s="9" t="n">
        <v>333.01</v>
      </c>
    </row>
    <row r="11555">
      <c r="A11555" t="n">
        <v>572026</v>
      </c>
      <c r="B11555" s="12" t="n">
        <v>40836</v>
      </c>
      <c r="C11555" t="n">
        <v>13245</v>
      </c>
      <c r="D11555" t="n">
        <v>16</v>
      </c>
      <c r="E11555" t="n">
        <v>125</v>
      </c>
      <c r="F11555" s="9" t="n">
        <v>430.5</v>
      </c>
    </row>
    <row r="11556">
      <c r="A11556" t="n">
        <v>572028</v>
      </c>
      <c r="B11556" s="12" t="n">
        <v>40836</v>
      </c>
      <c r="C11556" t="n">
        <v>15296</v>
      </c>
      <c r="D11556" t="n">
        <v>52</v>
      </c>
      <c r="E11556" t="n">
        <v>491</v>
      </c>
      <c r="F11556" s="9" t="n">
        <v>1073.37</v>
      </c>
    </row>
    <row r="11557">
      <c r="A11557" t="n">
        <v>572030</v>
      </c>
      <c r="B11557" s="12" t="n">
        <v>40836</v>
      </c>
      <c r="C11557" t="n">
        <v>14923</v>
      </c>
      <c r="D11557" t="n">
        <v>44</v>
      </c>
      <c r="E11557" t="n">
        <v>418</v>
      </c>
      <c r="F11557" s="9" t="n">
        <v>749.1</v>
      </c>
    </row>
    <row r="11558">
      <c r="A11558" t="n">
        <v>572031</v>
      </c>
      <c r="B11558" s="12" t="n">
        <v>40836</v>
      </c>
      <c r="C11558" t="n">
        <v>14866</v>
      </c>
      <c r="D11558" t="n">
        <v>3</v>
      </c>
      <c r="E11558" t="n">
        <v>312</v>
      </c>
      <c r="F11558" s="9" t="n">
        <v>294.72</v>
      </c>
    </row>
    <row r="11559">
      <c r="A11559" t="n">
        <v>572032</v>
      </c>
      <c r="B11559" s="12" t="n">
        <v>40836</v>
      </c>
      <c r="C11559" t="n">
        <v>14214</v>
      </c>
      <c r="D11559" t="n">
        <v>4</v>
      </c>
      <c r="E11559" t="n">
        <v>32</v>
      </c>
      <c r="F11559" s="9" t="n">
        <v>55.42</v>
      </c>
    </row>
    <row r="11560">
      <c r="A11560" t="n">
        <v>572033</v>
      </c>
      <c r="B11560" s="12" t="n">
        <v>40836</v>
      </c>
      <c r="C11560" t="n">
        <v>14447</v>
      </c>
      <c r="D11560" t="n">
        <v>15</v>
      </c>
      <c r="E11560" t="n">
        <v>118</v>
      </c>
      <c r="F11560" s="9" t="n">
        <v>247.94</v>
      </c>
    </row>
    <row r="11561">
      <c r="A11561" t="n">
        <v>572034</v>
      </c>
      <c r="B11561" s="12" t="n">
        <v>40836</v>
      </c>
      <c r="C11561" t="n">
        <v>14447</v>
      </c>
      <c r="D11561" t="n">
        <v>2</v>
      </c>
      <c r="E11561" t="n">
        <v>14</v>
      </c>
      <c r="F11561" s="9" t="n">
        <v>23.5</v>
      </c>
    </row>
    <row r="11562">
      <c r="A11562" t="n">
        <v>572036</v>
      </c>
      <c r="B11562" s="12" t="n">
        <v>40836</v>
      </c>
      <c r="C11562" t="n">
        <v>18149</v>
      </c>
      <c r="D11562" t="n">
        <v>2</v>
      </c>
      <c r="E11562" t="n">
        <v>30</v>
      </c>
      <c r="F11562" s="9" t="n">
        <v>62.4</v>
      </c>
    </row>
    <row r="11563">
      <c r="A11563" t="n">
        <v>572037</v>
      </c>
      <c r="B11563" s="12" t="n">
        <v>40836</v>
      </c>
      <c r="C11563" t="n">
        <v>17365</v>
      </c>
      <c r="D11563" t="n">
        <v>76</v>
      </c>
      <c r="E11563" t="n">
        <v>709</v>
      </c>
      <c r="F11563" s="9" t="n">
        <v>877.71</v>
      </c>
    </row>
    <row r="11564">
      <c r="A11564" t="n">
        <v>572045</v>
      </c>
      <c r="B11564" s="12" t="n">
        <v>40836</v>
      </c>
      <c r="C11564" t="n">
        <v>14527</v>
      </c>
      <c r="D11564" t="n">
        <v>26</v>
      </c>
      <c r="E11564" t="n">
        <v>47</v>
      </c>
      <c r="F11564" s="9" t="n">
        <v>181.95</v>
      </c>
    </row>
    <row r="11565">
      <c r="A11565" t="n">
        <v>572047</v>
      </c>
      <c r="B11565" s="12" t="n">
        <v>40836</v>
      </c>
      <c r="C11565" t="n">
        <v>16474</v>
      </c>
      <c r="D11565" t="n">
        <v>54</v>
      </c>
      <c r="E11565" t="n">
        <v>161</v>
      </c>
      <c r="F11565" s="9" t="n">
        <v>339.1</v>
      </c>
    </row>
    <row r="11566">
      <c r="A11566" t="n">
        <v>572048</v>
      </c>
      <c r="B11566" s="12" t="n">
        <v>40836</v>
      </c>
      <c r="C11566" t="n">
        <v>14477</v>
      </c>
      <c r="D11566" t="n">
        <v>4</v>
      </c>
      <c r="E11566" t="n">
        <v>240</v>
      </c>
      <c r="F11566" s="9" t="n">
        <v>441.2</v>
      </c>
    </row>
    <row r="11567">
      <c r="A11567" t="n">
        <v>572049</v>
      </c>
      <c r="B11567" s="12" t="n">
        <v>40836</v>
      </c>
      <c r="C11567" t="n">
        <v>17243</v>
      </c>
      <c r="D11567" t="n">
        <v>20</v>
      </c>
      <c r="E11567" t="n">
        <v>161</v>
      </c>
      <c r="F11567" s="9" t="n">
        <v>414.21</v>
      </c>
    </row>
    <row r="11568">
      <c r="A11568" t="n">
        <v>572050</v>
      </c>
      <c r="B11568" s="12" t="n">
        <v>40836</v>
      </c>
      <c r="C11568" t="n">
        <v>17346</v>
      </c>
      <c r="D11568" t="n">
        <v>29</v>
      </c>
      <c r="E11568" t="n">
        <v>75</v>
      </c>
      <c r="F11568" s="9" t="n">
        <v>222.72</v>
      </c>
    </row>
    <row r="11569">
      <c r="A11569" t="n">
        <v>572053</v>
      </c>
      <c r="B11569" s="12" t="n">
        <v>40836</v>
      </c>
      <c r="C11569" t="n">
        <v>14495</v>
      </c>
      <c r="D11569" t="n">
        <v>4</v>
      </c>
      <c r="E11569" t="n">
        <v>40</v>
      </c>
      <c r="F11569" s="9" t="n">
        <v>83.2</v>
      </c>
    </row>
    <row r="11570">
      <c r="A11570" t="n">
        <v>572055</v>
      </c>
      <c r="B11570" s="12" t="n">
        <v>40836</v>
      </c>
      <c r="C11570" t="n">
        <v>17346</v>
      </c>
      <c r="D11570" t="n">
        <v>39</v>
      </c>
      <c r="E11570" t="n">
        <v>68</v>
      </c>
      <c r="F11570" s="9" t="n">
        <v>250.04</v>
      </c>
    </row>
    <row r="11571">
      <c r="A11571" t="n">
        <v>572057</v>
      </c>
      <c r="B11571" s="12" t="n">
        <v>40836</v>
      </c>
      <c r="C11571" t="n">
        <v>16593</v>
      </c>
      <c r="D11571" t="n">
        <v>6</v>
      </c>
      <c r="E11571" t="n">
        <v>31</v>
      </c>
      <c r="F11571" s="9" t="n">
        <v>74.53</v>
      </c>
    </row>
    <row r="11572">
      <c r="A11572" t="n">
        <v>572058</v>
      </c>
      <c r="B11572" s="12" t="n">
        <v>40836</v>
      </c>
      <c r="C11572" t="n">
        <v>18252</v>
      </c>
      <c r="D11572" t="n">
        <v>91</v>
      </c>
      <c r="E11572" t="n">
        <v>216</v>
      </c>
      <c r="F11572" s="9" t="n">
        <v>448.37</v>
      </c>
    </row>
    <row r="11573">
      <c r="A11573" t="n">
        <v>572062</v>
      </c>
      <c r="B11573" s="12" t="n">
        <v>40836</v>
      </c>
      <c r="C11573" t="n">
        <v>16177</v>
      </c>
      <c r="D11573" t="n">
        <v>15</v>
      </c>
      <c r="E11573" t="n">
        <v>95</v>
      </c>
      <c r="F11573" s="9" t="n">
        <v>331.95</v>
      </c>
    </row>
    <row r="11574">
      <c r="A11574" t="n">
        <v>572063</v>
      </c>
      <c r="B11574" s="12" t="n">
        <v>40836</v>
      </c>
      <c r="C11574" t="n">
        <v>14606</v>
      </c>
      <c r="D11574" t="n">
        <v>32</v>
      </c>
      <c r="E11574" t="n">
        <v>68</v>
      </c>
      <c r="F11574" s="9" t="n">
        <v>112.24</v>
      </c>
    </row>
    <row r="11575">
      <c r="A11575" t="n">
        <v>572064</v>
      </c>
      <c r="B11575" s="12" t="n">
        <v>40836</v>
      </c>
      <c r="C11575" t="n">
        <v>15159</v>
      </c>
      <c r="D11575" t="n">
        <v>1</v>
      </c>
      <c r="E11575" t="n">
        <v>2</v>
      </c>
      <c r="F11575" s="9" t="n">
        <v>39.9</v>
      </c>
    </row>
    <row r="11576">
      <c r="A11576" t="n">
        <v>572066</v>
      </c>
      <c r="B11576" s="12" t="n">
        <v>40836</v>
      </c>
      <c r="C11576" t="n">
        <v>15159</v>
      </c>
      <c r="D11576" t="n">
        <v>100</v>
      </c>
      <c r="E11576" t="n">
        <v>1642</v>
      </c>
      <c r="F11576" s="9" t="n">
        <v>3091.98</v>
      </c>
    </row>
    <row r="11577">
      <c r="A11577" t="n">
        <v>572067</v>
      </c>
      <c r="B11577" s="12" t="n">
        <v>40836</v>
      </c>
      <c r="C11577" t="n">
        <v>16099</v>
      </c>
      <c r="D11577" t="n">
        <v>7</v>
      </c>
      <c r="E11577" t="n">
        <v>72</v>
      </c>
      <c r="F11577" s="9" t="n">
        <v>139.8</v>
      </c>
    </row>
    <row r="11578">
      <c r="A11578" t="n">
        <v>572068</v>
      </c>
      <c r="B11578" s="12" t="n">
        <v>40836</v>
      </c>
      <c r="C11578" t="n">
        <v>13159</v>
      </c>
      <c r="D11578" t="n">
        <v>21</v>
      </c>
      <c r="E11578" t="n">
        <v>179</v>
      </c>
      <c r="F11578" s="9" t="n">
        <v>303.7</v>
      </c>
    </row>
    <row r="11579">
      <c r="A11579" t="n">
        <v>572070</v>
      </c>
      <c r="B11579" s="12" t="n">
        <v>40836</v>
      </c>
      <c r="C11579" t="n">
        <v>15587</v>
      </c>
      <c r="D11579" t="n">
        <v>2</v>
      </c>
      <c r="E11579" t="n">
        <v>36</v>
      </c>
      <c r="F11579" s="9" t="n">
        <v>111.96</v>
      </c>
    </row>
    <row r="11580">
      <c r="A11580" t="n">
        <v>572071</v>
      </c>
      <c r="B11580" s="12" t="n">
        <v>40836</v>
      </c>
      <c r="C11580" t="n">
        <v>13366</v>
      </c>
      <c r="D11580" t="n">
        <v>1</v>
      </c>
      <c r="E11580" t="n">
        <v>144</v>
      </c>
      <c r="F11580" s="9" t="n">
        <v>56.16</v>
      </c>
    </row>
    <row r="11581">
      <c r="A11581" t="n">
        <v>572073</v>
      </c>
      <c r="B11581" s="12" t="n">
        <v>40836</v>
      </c>
      <c r="C11581" t="n">
        <v>13263</v>
      </c>
      <c r="D11581" t="n">
        <v>38</v>
      </c>
      <c r="E11581" t="n">
        <v>168</v>
      </c>
      <c r="F11581" s="9" t="n">
        <v>177.07</v>
      </c>
    </row>
    <row r="11582">
      <c r="A11582" t="n">
        <v>572074</v>
      </c>
      <c r="B11582" s="12" t="n">
        <v>40836</v>
      </c>
      <c r="C11582" t="n">
        <v>16284</v>
      </c>
      <c r="D11582" t="n">
        <v>49</v>
      </c>
      <c r="E11582" t="n">
        <v>241</v>
      </c>
      <c r="F11582" s="9" t="n">
        <v>390.25</v>
      </c>
    </row>
    <row r="11583">
      <c r="A11583" t="n">
        <v>572075</v>
      </c>
      <c r="B11583" s="12" t="n">
        <v>40836</v>
      </c>
      <c r="C11583" t="n">
        <v>16846</v>
      </c>
      <c r="D11583" t="n">
        <v>11</v>
      </c>
      <c r="E11583" t="n">
        <v>135</v>
      </c>
      <c r="F11583" s="9" t="n">
        <v>214.32</v>
      </c>
    </row>
    <row r="11584">
      <c r="A11584" t="n">
        <v>572076</v>
      </c>
      <c r="B11584" s="12" t="n">
        <v>40836</v>
      </c>
      <c r="C11584" t="n">
        <v>13761</v>
      </c>
      <c r="D11584" t="n">
        <v>38</v>
      </c>
      <c r="E11584" t="n">
        <v>418</v>
      </c>
      <c r="F11584" s="9" t="n">
        <v>578.9400000000001</v>
      </c>
    </row>
    <row r="11585">
      <c r="A11585" t="n">
        <v>572077</v>
      </c>
      <c r="B11585" s="12" t="n">
        <v>40836</v>
      </c>
      <c r="C11585" t="n">
        <v>15807</v>
      </c>
      <c r="D11585" t="n">
        <v>7</v>
      </c>
      <c r="E11585" t="n">
        <v>48</v>
      </c>
      <c r="F11585" s="9" t="n">
        <v>251.8</v>
      </c>
    </row>
    <row r="11586">
      <c r="A11586" t="n">
        <v>572078</v>
      </c>
      <c r="B11586" s="12" t="n">
        <v>40836</v>
      </c>
      <c r="C11586" t="n">
        <v>15807</v>
      </c>
      <c r="D11586" t="n">
        <v>1</v>
      </c>
      <c r="E11586" t="n">
        <v>2</v>
      </c>
      <c r="F11586" s="9" t="n">
        <v>16.5</v>
      </c>
    </row>
    <row r="11587">
      <c r="A11587" t="n">
        <v>572079</v>
      </c>
      <c r="B11587" s="12" t="n">
        <v>40836</v>
      </c>
      <c r="C11587" t="n">
        <v>14484</v>
      </c>
      <c r="D11587" t="n">
        <v>14</v>
      </c>
      <c r="E11587" t="n">
        <v>210</v>
      </c>
      <c r="F11587" s="9" t="n">
        <v>321.92</v>
      </c>
    </row>
    <row r="11588">
      <c r="A11588" t="n">
        <v>572080</v>
      </c>
      <c r="B11588" s="12" t="n">
        <v>40836</v>
      </c>
      <c r="C11588" t="n">
        <v>16592</v>
      </c>
      <c r="D11588" t="n">
        <v>1</v>
      </c>
      <c r="E11588" t="n">
        <v>12</v>
      </c>
      <c r="F11588" s="9" t="n">
        <v>25.2</v>
      </c>
    </row>
    <row r="11589">
      <c r="A11589" t="n">
        <v>572081</v>
      </c>
      <c r="B11589" s="12" t="n">
        <v>40836</v>
      </c>
      <c r="C11589" t="n">
        <v>16592</v>
      </c>
      <c r="D11589" t="n">
        <v>13</v>
      </c>
      <c r="E11589" t="n">
        <v>164</v>
      </c>
      <c r="F11589" s="9" t="n">
        <v>203.96</v>
      </c>
    </row>
    <row r="11590">
      <c r="A11590" t="n">
        <v>572082</v>
      </c>
      <c r="B11590" s="12" t="n">
        <v>40836</v>
      </c>
      <c r="C11590" t="n">
        <v>17672</v>
      </c>
      <c r="D11590" t="n">
        <v>69</v>
      </c>
      <c r="E11590" t="n">
        <v>1047</v>
      </c>
      <c r="F11590" s="9" t="n">
        <v>2000.33</v>
      </c>
    </row>
    <row r="11591">
      <c r="A11591" t="n">
        <v>572085</v>
      </c>
      <c r="B11591" s="12" t="n">
        <v>40836</v>
      </c>
      <c r="C11591" t="n">
        <v>14427</v>
      </c>
      <c r="D11591" t="n">
        <v>1</v>
      </c>
      <c r="E11591" t="n">
        <v>20</v>
      </c>
      <c r="F11591" s="9" t="n">
        <v>41.6</v>
      </c>
    </row>
    <row r="11592">
      <c r="A11592" t="n">
        <v>572086</v>
      </c>
      <c r="B11592" s="12" t="n">
        <v>40836</v>
      </c>
      <c r="C11592" t="n">
        <v>13897</v>
      </c>
      <c r="D11592" t="n">
        <v>17</v>
      </c>
      <c r="E11592" t="n">
        <v>200</v>
      </c>
      <c r="F11592" s="9" t="n">
        <v>311.16</v>
      </c>
    </row>
    <row r="11593">
      <c r="A11593" t="n">
        <v>572088</v>
      </c>
      <c r="B11593" s="12" t="n">
        <v>40836</v>
      </c>
      <c r="C11593" t="n">
        <v>14585</v>
      </c>
      <c r="D11593" t="n">
        <v>29</v>
      </c>
      <c r="E11593" t="n">
        <v>91</v>
      </c>
      <c r="F11593" s="9" t="n">
        <v>157.05</v>
      </c>
    </row>
    <row r="11594">
      <c r="A11594" t="n">
        <v>572089</v>
      </c>
      <c r="B11594" s="12" t="n">
        <v>40836</v>
      </c>
      <c r="C11594" t="n">
        <v>15565</v>
      </c>
      <c r="D11594" t="n">
        <v>4</v>
      </c>
      <c r="E11594" t="n">
        <v>32</v>
      </c>
      <c r="F11594" s="9" t="n">
        <v>84.36</v>
      </c>
    </row>
    <row r="11595">
      <c r="A11595" t="n">
        <v>572090</v>
      </c>
      <c r="B11595" s="12" t="n">
        <v>40836</v>
      </c>
      <c r="C11595" t="n">
        <v>13573</v>
      </c>
      <c r="D11595" t="n">
        <v>22</v>
      </c>
      <c r="E11595" t="n">
        <v>292</v>
      </c>
      <c r="F11595" s="9" t="n">
        <v>258.48</v>
      </c>
    </row>
    <row r="11596">
      <c r="A11596" t="n">
        <v>572091</v>
      </c>
      <c r="B11596" s="12" t="n">
        <v>40836</v>
      </c>
      <c r="C11596" t="n">
        <v>15129</v>
      </c>
      <c r="D11596" t="n">
        <v>10</v>
      </c>
      <c r="E11596" t="n">
        <v>173</v>
      </c>
      <c r="F11596" s="9" t="n">
        <v>650.67</v>
      </c>
    </row>
    <row r="11597">
      <c r="A11597" t="n">
        <v>572092</v>
      </c>
      <c r="B11597" s="12" t="n">
        <v>40836</v>
      </c>
      <c r="C11597" t="n">
        <v>17125</v>
      </c>
      <c r="D11597" t="n">
        <v>35</v>
      </c>
      <c r="E11597" t="n">
        <v>281</v>
      </c>
      <c r="F11597" s="9" t="n">
        <v>230.5</v>
      </c>
    </row>
    <row r="11598">
      <c r="A11598" t="n">
        <v>572093</v>
      </c>
      <c r="B11598" s="12" t="n">
        <v>40836</v>
      </c>
      <c r="C11598" t="n">
        <v>15121</v>
      </c>
      <c r="D11598" t="n">
        <v>10</v>
      </c>
      <c r="E11598" t="n">
        <v>74</v>
      </c>
      <c r="F11598" s="9" t="n">
        <v>162.57</v>
      </c>
    </row>
    <row r="11599">
      <c r="A11599" t="n">
        <v>572094</v>
      </c>
      <c r="B11599" s="12" t="n">
        <v>40836</v>
      </c>
      <c r="C11599" t="n">
        <v>17420</v>
      </c>
      <c r="D11599" t="n">
        <v>9</v>
      </c>
      <c r="E11599" t="n">
        <v>96</v>
      </c>
      <c r="F11599" s="9" t="n">
        <v>207.32</v>
      </c>
    </row>
    <row r="11600">
      <c r="A11600" t="n">
        <v>572095</v>
      </c>
      <c r="B11600" s="12" t="n">
        <v>40836</v>
      </c>
      <c r="C11600" t="n">
        <v>15511</v>
      </c>
      <c r="D11600" t="n">
        <v>25</v>
      </c>
      <c r="E11600" t="n">
        <v>37</v>
      </c>
      <c r="F11600" s="9" t="n">
        <v>110.55</v>
      </c>
    </row>
    <row r="11601">
      <c r="A11601" t="n">
        <v>572096</v>
      </c>
      <c r="B11601" s="12" t="n">
        <v>40836</v>
      </c>
      <c r="C11601" t="n">
        <v>16813</v>
      </c>
      <c r="D11601" t="n">
        <v>49</v>
      </c>
      <c r="E11601" t="n">
        <v>189</v>
      </c>
      <c r="F11601" s="9" t="n">
        <v>244.55</v>
      </c>
    </row>
    <row r="11602">
      <c r="A11602" t="n">
        <v>572098</v>
      </c>
      <c r="B11602" s="12" t="n">
        <v>40836</v>
      </c>
      <c r="C11602" t="n">
        <v>15117</v>
      </c>
      <c r="D11602" t="n">
        <v>33</v>
      </c>
      <c r="E11602" t="n">
        <v>294</v>
      </c>
      <c r="F11602" s="9" t="n">
        <v>526.3</v>
      </c>
    </row>
    <row r="11603">
      <c r="A11603" t="n">
        <v>572100</v>
      </c>
      <c r="B11603" s="12" t="n">
        <v>40836</v>
      </c>
      <c r="C11603" t="n">
        <v>16705</v>
      </c>
      <c r="D11603" t="n">
        <v>2</v>
      </c>
      <c r="E11603" t="n">
        <v>12</v>
      </c>
      <c r="F11603" s="9" t="n">
        <v>143.4</v>
      </c>
    </row>
    <row r="11604">
      <c r="A11604" t="n">
        <v>572101</v>
      </c>
      <c r="B11604" s="12" t="n">
        <v>40836</v>
      </c>
      <c r="C11604" t="n">
        <v>16705</v>
      </c>
      <c r="D11604" t="n">
        <v>8</v>
      </c>
      <c r="E11604" t="n">
        <v>102</v>
      </c>
      <c r="F11604" s="9" t="n">
        <v>302.58</v>
      </c>
    </row>
    <row r="11605">
      <c r="A11605" t="n">
        <v>572103</v>
      </c>
      <c r="B11605" s="12" t="n">
        <v>40836</v>
      </c>
      <c r="C11605" t="n">
        <v>17571</v>
      </c>
      <c r="D11605" t="n">
        <v>195</v>
      </c>
      <c r="E11605" t="n">
        <v>390</v>
      </c>
      <c r="F11605" s="9" t="n">
        <v>864.87</v>
      </c>
    </row>
    <row r="11606">
      <c r="A11606" t="n">
        <v>572104</v>
      </c>
      <c r="B11606" s="12" t="n">
        <v>40836</v>
      </c>
      <c r="C11606" t="n">
        <v>15469</v>
      </c>
      <c r="D11606" t="n">
        <v>8</v>
      </c>
      <c r="E11606" t="n">
        <v>25</v>
      </c>
      <c r="F11606" s="9" t="n">
        <v>234.25</v>
      </c>
    </row>
    <row r="11607">
      <c r="A11607" t="n">
        <v>572105</v>
      </c>
      <c r="B11607" s="12" t="n">
        <v>40836</v>
      </c>
      <c r="C11607" t="n">
        <v>15187</v>
      </c>
      <c r="D11607" t="n">
        <v>1</v>
      </c>
      <c r="E11607" t="n">
        <v>24</v>
      </c>
      <c r="F11607" s="9" t="n">
        <v>306</v>
      </c>
    </row>
    <row r="11608">
      <c r="A11608" t="n">
        <v>572106</v>
      </c>
      <c r="B11608" s="12" t="n">
        <v>40836</v>
      </c>
      <c r="C11608" t="n">
        <v>15058</v>
      </c>
      <c r="D11608" t="n">
        <v>14</v>
      </c>
      <c r="E11608" t="n">
        <v>137</v>
      </c>
      <c r="F11608" s="9" t="n">
        <v>200.83</v>
      </c>
    </row>
    <row r="11609">
      <c r="A11609" t="n">
        <v>572107</v>
      </c>
      <c r="B11609" s="12" t="n">
        <v>40836</v>
      </c>
      <c r="C11609" t="n">
        <v>15836</v>
      </c>
      <c r="D11609" t="n">
        <v>10</v>
      </c>
      <c r="E11609" t="n">
        <v>26</v>
      </c>
      <c r="F11609" s="9" t="n">
        <v>137.37</v>
      </c>
    </row>
    <row r="11610">
      <c r="A11610" t="n">
        <v>572108</v>
      </c>
      <c r="B11610" s="12" t="n">
        <v>40836</v>
      </c>
      <c r="C11610" t="n">
        <v>15814</v>
      </c>
      <c r="D11610" t="n">
        <v>14</v>
      </c>
      <c r="E11610" t="n">
        <v>253</v>
      </c>
      <c r="F11610" s="9" t="n">
        <v>521.53</v>
      </c>
    </row>
    <row r="11611">
      <c r="A11611" t="n">
        <v>572121</v>
      </c>
      <c r="B11611" s="12" t="n">
        <v>40836</v>
      </c>
      <c r="C11611" t="n">
        <v>17092</v>
      </c>
      <c r="D11611" t="n">
        <v>48</v>
      </c>
      <c r="E11611" t="n">
        <v>524</v>
      </c>
      <c r="F11611" s="9" t="n">
        <v>788.11</v>
      </c>
    </row>
    <row r="11612">
      <c r="A11612" t="n">
        <v>572122</v>
      </c>
      <c r="B11612" s="12" t="n">
        <v>40837</v>
      </c>
      <c r="C11612" t="n">
        <v>15969</v>
      </c>
      <c r="D11612" t="n">
        <v>6</v>
      </c>
      <c r="E11612" t="n">
        <v>48</v>
      </c>
      <c r="F11612" s="9" t="n">
        <v>222.4</v>
      </c>
    </row>
    <row r="11613">
      <c r="A11613" t="n">
        <v>572125</v>
      </c>
      <c r="B11613" s="12" t="n">
        <v>40837</v>
      </c>
      <c r="C11613" t="n">
        <v>16156</v>
      </c>
      <c r="D11613" t="n">
        <v>10</v>
      </c>
      <c r="E11613" t="n">
        <v>106</v>
      </c>
      <c r="F11613" s="9" t="n">
        <v>284.98</v>
      </c>
    </row>
    <row r="11614">
      <c r="A11614" t="n">
        <v>572126</v>
      </c>
      <c r="B11614" s="12" t="n">
        <v>40837</v>
      </c>
      <c r="C11614" t="n">
        <v>16313</v>
      </c>
      <c r="D11614" t="n">
        <v>10</v>
      </c>
      <c r="E11614" t="n">
        <v>66</v>
      </c>
      <c r="F11614" s="9" t="n">
        <v>167.62</v>
      </c>
    </row>
    <row r="11615">
      <c r="A11615" t="n">
        <v>572128</v>
      </c>
      <c r="B11615" s="12" t="n">
        <v>40837</v>
      </c>
      <c r="C11615" t="n">
        <v>15782</v>
      </c>
      <c r="D11615" t="n">
        <v>13</v>
      </c>
      <c r="E11615" t="n">
        <v>76</v>
      </c>
      <c r="F11615" s="9" t="n">
        <v>526</v>
      </c>
    </row>
    <row r="11616">
      <c r="A11616" t="n">
        <v>572129</v>
      </c>
      <c r="B11616" s="12" t="n">
        <v>40837</v>
      </c>
      <c r="C11616" t="n">
        <v>17528</v>
      </c>
      <c r="D11616" t="n">
        <v>23</v>
      </c>
      <c r="E11616" t="n">
        <v>178</v>
      </c>
      <c r="F11616" s="9" t="n">
        <v>547.34</v>
      </c>
    </row>
    <row r="11617">
      <c r="A11617" t="n">
        <v>572130</v>
      </c>
      <c r="B11617" s="12" t="n">
        <v>40837</v>
      </c>
      <c r="C11617" t="n">
        <v>13460</v>
      </c>
      <c r="D11617" t="n">
        <v>11</v>
      </c>
      <c r="E11617" t="n">
        <v>197</v>
      </c>
      <c r="F11617" s="9" t="n">
        <v>107.46</v>
      </c>
    </row>
    <row r="11618">
      <c r="A11618" t="n">
        <v>572131</v>
      </c>
      <c r="B11618" s="12" t="n">
        <v>40837</v>
      </c>
      <c r="C11618" t="n">
        <v>13917</v>
      </c>
      <c r="D11618" t="n">
        <v>13</v>
      </c>
      <c r="E11618" t="n">
        <v>190</v>
      </c>
      <c r="F11618" s="9" t="n">
        <v>206.66</v>
      </c>
    </row>
    <row r="11619">
      <c r="A11619" t="n">
        <v>572132</v>
      </c>
      <c r="B11619" s="12" t="n">
        <v>40837</v>
      </c>
      <c r="C11619" t="n">
        <v>13725</v>
      </c>
      <c r="D11619" t="n">
        <v>9</v>
      </c>
      <c r="E11619" t="n">
        <v>82</v>
      </c>
      <c r="F11619" s="9" t="n">
        <v>114.86</v>
      </c>
    </row>
    <row r="11620">
      <c r="A11620" t="n">
        <v>572139</v>
      </c>
      <c r="B11620" s="12" t="n">
        <v>40837</v>
      </c>
      <c r="C11620" t="n">
        <v>18241</v>
      </c>
      <c r="D11620" t="n">
        <v>2</v>
      </c>
      <c r="E11620" t="n">
        <v>20</v>
      </c>
      <c r="F11620" s="9" t="n">
        <v>54.6</v>
      </c>
    </row>
    <row r="11621">
      <c r="A11621" t="n">
        <v>572182</v>
      </c>
      <c r="B11621" s="12" t="n">
        <v>40837</v>
      </c>
      <c r="C11621" t="n">
        <v>13588</v>
      </c>
      <c r="D11621" t="n">
        <v>31</v>
      </c>
      <c r="E11621" t="n">
        <v>436</v>
      </c>
      <c r="F11621" s="9" t="n">
        <v>425.38</v>
      </c>
    </row>
    <row r="11622">
      <c r="A11622" t="n">
        <v>572183</v>
      </c>
      <c r="B11622" s="12" t="n">
        <v>40837</v>
      </c>
      <c r="C11622" t="n">
        <v>16153</v>
      </c>
      <c r="D11622" t="n">
        <v>33</v>
      </c>
      <c r="E11622" t="n">
        <v>543</v>
      </c>
      <c r="F11622" s="9" t="n">
        <v>800.6900000000001</v>
      </c>
    </row>
    <row r="11623">
      <c r="A11623" t="n">
        <v>572186</v>
      </c>
      <c r="B11623" s="12" t="n">
        <v>40837</v>
      </c>
      <c r="C11623" t="n">
        <v>16497</v>
      </c>
      <c r="D11623" t="n">
        <v>49</v>
      </c>
      <c r="E11623" t="n">
        <v>607</v>
      </c>
      <c r="F11623" s="9" t="n">
        <v>1414.99</v>
      </c>
    </row>
    <row r="11624">
      <c r="A11624" t="n">
        <v>572188</v>
      </c>
      <c r="B11624" s="12" t="n">
        <v>40837</v>
      </c>
      <c r="C11624" t="n">
        <v>14967</v>
      </c>
      <c r="D11624" t="n">
        <v>6</v>
      </c>
      <c r="E11624" t="n">
        <v>140</v>
      </c>
      <c r="F11624" s="9" t="n">
        <v>463.8</v>
      </c>
    </row>
    <row r="11625">
      <c r="A11625" t="n">
        <v>572189</v>
      </c>
      <c r="B11625" s="12" t="n">
        <v>40837</v>
      </c>
      <c r="C11625" t="n">
        <v>15286</v>
      </c>
      <c r="D11625" t="n">
        <v>3</v>
      </c>
      <c r="E11625" t="n">
        <v>55</v>
      </c>
      <c r="F11625" s="9" t="n">
        <v>240.55</v>
      </c>
    </row>
    <row r="11626">
      <c r="A11626" t="n">
        <v>572191</v>
      </c>
      <c r="B11626" s="12" t="n">
        <v>40837</v>
      </c>
      <c r="C11626" t="n">
        <v>17377</v>
      </c>
      <c r="D11626" t="n">
        <v>7</v>
      </c>
      <c r="E11626" t="n">
        <v>28</v>
      </c>
      <c r="F11626" s="9" t="n">
        <v>112.18</v>
      </c>
    </row>
    <row r="11627">
      <c r="A11627" t="n">
        <v>572192</v>
      </c>
      <c r="B11627" s="12" t="n">
        <v>40837</v>
      </c>
      <c r="C11627" t="n">
        <v>18118</v>
      </c>
      <c r="D11627" t="n">
        <v>71</v>
      </c>
      <c r="E11627" t="n">
        <v>143</v>
      </c>
      <c r="F11627" s="9" t="n">
        <v>309.89</v>
      </c>
    </row>
    <row r="11628">
      <c r="A11628" t="n">
        <v>572193</v>
      </c>
      <c r="B11628" s="12" t="n">
        <v>40837</v>
      </c>
      <c r="C11628" t="n">
        <v>15061</v>
      </c>
      <c r="D11628" t="n">
        <v>11</v>
      </c>
      <c r="E11628" t="n">
        <v>3176</v>
      </c>
      <c r="F11628" s="9" t="n">
        <v>3648.6</v>
      </c>
    </row>
    <row r="11629">
      <c r="A11629" t="n">
        <v>572194</v>
      </c>
      <c r="B11629" s="12" t="n">
        <v>40837</v>
      </c>
      <c r="C11629" t="n">
        <v>17832</v>
      </c>
      <c r="D11629" t="n">
        <v>61</v>
      </c>
      <c r="E11629" t="n">
        <v>208</v>
      </c>
      <c r="F11629" s="9" t="n">
        <v>155.37</v>
      </c>
    </row>
    <row r="11630">
      <c r="A11630" t="n">
        <v>572195</v>
      </c>
      <c r="B11630" s="12" t="n">
        <v>40837</v>
      </c>
      <c r="C11630" t="n">
        <v>14562</v>
      </c>
      <c r="D11630" t="n">
        <v>13</v>
      </c>
      <c r="E11630" t="n">
        <v>68</v>
      </c>
      <c r="F11630" s="9" t="n">
        <v>211.78</v>
      </c>
    </row>
    <row r="11631">
      <c r="A11631" t="n">
        <v>572196</v>
      </c>
      <c r="B11631" s="12" t="n">
        <v>40837</v>
      </c>
      <c r="C11631" t="n">
        <v>18102</v>
      </c>
      <c r="D11631" t="n">
        <v>16</v>
      </c>
      <c r="E11631" t="n">
        <v>2782</v>
      </c>
      <c r="F11631" s="9" t="n">
        <v>7398.54</v>
      </c>
    </row>
    <row r="11632">
      <c r="A11632" t="n">
        <v>572197</v>
      </c>
      <c r="B11632" s="12" t="n">
        <v>40837</v>
      </c>
      <c r="C11632" t="n">
        <v>18102</v>
      </c>
      <c r="D11632" t="n">
        <v>2</v>
      </c>
      <c r="E11632" t="n">
        <v>28</v>
      </c>
      <c r="F11632" s="9" t="n">
        <v>89.28</v>
      </c>
    </row>
    <row r="11633">
      <c r="A11633" t="n">
        <v>572203</v>
      </c>
      <c r="B11633" s="12" t="n">
        <v>40837</v>
      </c>
      <c r="C11633" t="n">
        <v>17068</v>
      </c>
      <c r="D11633" t="n">
        <v>23</v>
      </c>
      <c r="E11633" t="n">
        <v>176</v>
      </c>
      <c r="F11633" s="9" t="n">
        <v>307.32</v>
      </c>
    </row>
    <row r="11634">
      <c r="A11634" t="n">
        <v>572209</v>
      </c>
      <c r="B11634" s="12" t="n">
        <v>40837</v>
      </c>
      <c r="C11634" t="n">
        <v>18102</v>
      </c>
      <c r="D11634" t="n">
        <v>7</v>
      </c>
      <c r="E11634" t="n">
        <v>1920</v>
      </c>
      <c r="F11634" s="9" t="n">
        <v>22206</v>
      </c>
    </row>
    <row r="11635">
      <c r="A11635" t="n">
        <v>572210</v>
      </c>
      <c r="B11635" s="12" t="n">
        <v>40837</v>
      </c>
      <c r="C11635" t="n">
        <v>13755</v>
      </c>
      <c r="D11635" t="n">
        <v>6</v>
      </c>
      <c r="E11635" t="n">
        <v>52</v>
      </c>
      <c r="F11635" s="9" t="n">
        <v>124.8</v>
      </c>
    </row>
    <row r="11636">
      <c r="A11636" t="n">
        <v>572211</v>
      </c>
      <c r="B11636" s="12" t="n">
        <v>40837</v>
      </c>
      <c r="C11636" t="n">
        <v>13429</v>
      </c>
      <c r="D11636" t="n">
        <v>12</v>
      </c>
      <c r="E11636" t="n">
        <v>240</v>
      </c>
      <c r="F11636" s="9" t="n">
        <v>196.68</v>
      </c>
    </row>
    <row r="11637">
      <c r="A11637" t="n">
        <v>572212</v>
      </c>
      <c r="B11637" s="12" t="n">
        <v>40837</v>
      </c>
      <c r="C11637" t="n">
        <v>13918</v>
      </c>
      <c r="D11637" t="n">
        <v>22</v>
      </c>
      <c r="E11637" t="n">
        <v>1040</v>
      </c>
      <c r="F11637" s="9" t="n">
        <v>1014.64</v>
      </c>
    </row>
    <row r="11638">
      <c r="A11638" t="n">
        <v>572213</v>
      </c>
      <c r="B11638" s="12" t="n">
        <v>40837</v>
      </c>
      <c r="C11638" t="n">
        <v>15358</v>
      </c>
      <c r="D11638" t="n">
        <v>26</v>
      </c>
      <c r="E11638" t="n">
        <v>334</v>
      </c>
      <c r="F11638" s="9" t="n">
        <v>402.58</v>
      </c>
    </row>
    <row r="11639">
      <c r="A11639" t="n">
        <v>572214</v>
      </c>
      <c r="B11639" s="12" t="n">
        <v>40837</v>
      </c>
      <c r="C11639" t="n">
        <v>16918</v>
      </c>
      <c r="D11639" t="n">
        <v>2</v>
      </c>
      <c r="E11639" t="n">
        <v>18</v>
      </c>
      <c r="F11639" s="9" t="n">
        <v>37.8</v>
      </c>
    </row>
    <row r="11640">
      <c r="A11640" t="n">
        <v>572216</v>
      </c>
      <c r="B11640" s="12" t="n">
        <v>40837</v>
      </c>
      <c r="C11640" t="n">
        <v>16015</v>
      </c>
      <c r="D11640" t="n">
        <v>81</v>
      </c>
      <c r="E11640" t="n">
        <v>393</v>
      </c>
      <c r="F11640" s="9" t="n">
        <v>300.77</v>
      </c>
    </row>
    <row r="11641">
      <c r="A11641" t="n">
        <v>572217</v>
      </c>
      <c r="B11641" s="12" t="n">
        <v>40837</v>
      </c>
      <c r="C11641" t="n">
        <v>15311</v>
      </c>
      <c r="D11641" t="n">
        <v>16</v>
      </c>
      <c r="E11641" t="n">
        <v>115</v>
      </c>
      <c r="F11641" s="9" t="n">
        <v>97.25</v>
      </c>
    </row>
    <row r="11642">
      <c r="A11642" t="n">
        <v>572218</v>
      </c>
      <c r="B11642" s="12" t="n">
        <v>40837</v>
      </c>
      <c r="C11642" t="n">
        <v>16311</v>
      </c>
      <c r="D11642" t="n">
        <v>23</v>
      </c>
      <c r="E11642" t="n">
        <v>215</v>
      </c>
      <c r="F11642" s="9" t="n">
        <v>401.55</v>
      </c>
    </row>
    <row r="11643">
      <c r="A11643" t="n">
        <v>572219</v>
      </c>
      <c r="B11643" s="12" t="n">
        <v>40837</v>
      </c>
      <c r="C11643" t="n">
        <v>17463</v>
      </c>
      <c r="D11643" t="n">
        <v>74</v>
      </c>
      <c r="E11643" t="n">
        <v>242</v>
      </c>
      <c r="F11643" s="9" t="n">
        <v>449.96</v>
      </c>
    </row>
    <row r="11644">
      <c r="A11644" t="n">
        <v>572220</v>
      </c>
      <c r="B11644" s="12" t="n">
        <v>40837</v>
      </c>
      <c r="C11644" t="n">
        <v>17800</v>
      </c>
      <c r="D11644" t="n">
        <v>15</v>
      </c>
      <c r="E11644" t="n">
        <v>106</v>
      </c>
      <c r="F11644" s="9" t="n">
        <v>155.11</v>
      </c>
    </row>
    <row r="11645">
      <c r="A11645" t="n">
        <v>572221</v>
      </c>
      <c r="B11645" s="12" t="n">
        <v>40837</v>
      </c>
      <c r="C11645" t="n">
        <v>17086</v>
      </c>
      <c r="D11645" t="n">
        <v>12</v>
      </c>
      <c r="E11645" t="n">
        <v>129</v>
      </c>
      <c r="F11645" s="9" t="n">
        <v>229.41</v>
      </c>
    </row>
    <row r="11646">
      <c r="A11646" t="n">
        <v>572222</v>
      </c>
      <c r="B11646" s="12" t="n">
        <v>40837</v>
      </c>
      <c r="C11646" t="n">
        <v>17940</v>
      </c>
      <c r="D11646" t="n">
        <v>1</v>
      </c>
      <c r="E11646" t="n">
        <v>600</v>
      </c>
      <c r="F11646" s="9" t="n">
        <v>192</v>
      </c>
    </row>
    <row r="11647">
      <c r="A11647" t="n">
        <v>572224</v>
      </c>
      <c r="B11647" s="12" t="n">
        <v>40837</v>
      </c>
      <c r="C11647" t="n">
        <v>16558</v>
      </c>
      <c r="D11647" t="n">
        <v>44</v>
      </c>
      <c r="E11647" t="n">
        <v>729</v>
      </c>
      <c r="F11647" s="9" t="n">
        <v>1256.69</v>
      </c>
    </row>
    <row r="11648">
      <c r="A11648" t="n">
        <v>572225</v>
      </c>
      <c r="B11648" s="12" t="n">
        <v>40837</v>
      </c>
      <c r="C11648" t="n">
        <v>13157</v>
      </c>
      <c r="D11648" t="n">
        <v>44</v>
      </c>
      <c r="E11648" t="n">
        <v>651</v>
      </c>
      <c r="F11648" s="9" t="n">
        <v>868.02</v>
      </c>
    </row>
    <row r="11649">
      <c r="A11649" t="n">
        <v>572227</v>
      </c>
      <c r="B11649" s="12" t="n">
        <v>40837</v>
      </c>
      <c r="C11649" t="n">
        <v>15051</v>
      </c>
      <c r="D11649" t="n">
        <v>74</v>
      </c>
      <c r="E11649" t="n">
        <v>535</v>
      </c>
      <c r="F11649" s="9" t="n">
        <v>759.9400000000001</v>
      </c>
    </row>
    <row r="11650">
      <c r="A11650" t="n">
        <v>572229</v>
      </c>
      <c r="B11650" s="12" t="n">
        <v>40837</v>
      </c>
      <c r="C11650" t="n">
        <v>14329</v>
      </c>
      <c r="D11650" t="n">
        <v>48</v>
      </c>
      <c r="E11650" t="n">
        <v>566</v>
      </c>
      <c r="F11650" s="9" t="n">
        <v>1121.76</v>
      </c>
    </row>
    <row r="11651">
      <c r="A11651" t="n">
        <v>572230</v>
      </c>
      <c r="B11651" s="12" t="n">
        <v>40837</v>
      </c>
      <c r="C11651" t="n">
        <v>15740</v>
      </c>
      <c r="D11651" t="n">
        <v>9</v>
      </c>
      <c r="E11651" t="n">
        <v>152</v>
      </c>
      <c r="F11651" s="9" t="n">
        <v>154.88</v>
      </c>
    </row>
    <row r="11652">
      <c r="A11652" t="n">
        <v>572231</v>
      </c>
      <c r="B11652" s="12" t="n">
        <v>40837</v>
      </c>
      <c r="C11652" t="n">
        <v>13974</v>
      </c>
      <c r="D11652" t="n">
        <v>28</v>
      </c>
      <c r="E11652" t="n">
        <v>249</v>
      </c>
      <c r="F11652" s="9" t="n">
        <v>413.59</v>
      </c>
    </row>
    <row r="11653">
      <c r="A11653" t="n">
        <v>572232</v>
      </c>
      <c r="B11653" s="12" t="n">
        <v>40837</v>
      </c>
      <c r="C11653" t="n">
        <v>16293</v>
      </c>
      <c r="D11653" t="n">
        <v>12</v>
      </c>
      <c r="E11653" t="n">
        <v>160</v>
      </c>
      <c r="F11653" s="9" t="n">
        <v>303.58</v>
      </c>
    </row>
    <row r="11654">
      <c r="A11654" t="n">
        <v>572234</v>
      </c>
      <c r="B11654" s="12" t="n">
        <v>40837</v>
      </c>
      <c r="C11654" t="n">
        <v>16293</v>
      </c>
      <c r="D11654" t="n">
        <v>3</v>
      </c>
      <c r="E11654" t="n">
        <v>22</v>
      </c>
      <c r="F11654" s="9" t="n">
        <v>65.75</v>
      </c>
    </row>
    <row r="11655">
      <c r="A11655" t="n">
        <v>572235</v>
      </c>
      <c r="B11655" s="12" t="n">
        <v>40837</v>
      </c>
      <c r="C11655" t="n">
        <v>16293</v>
      </c>
      <c r="D11655" t="n">
        <v>3</v>
      </c>
      <c r="E11655" t="n">
        <v>22</v>
      </c>
      <c r="F11655" s="9" t="n">
        <v>82.5</v>
      </c>
    </row>
    <row r="11656">
      <c r="A11656" t="n">
        <v>572237</v>
      </c>
      <c r="B11656" s="12" t="n">
        <v>40837</v>
      </c>
      <c r="C11656" t="n">
        <v>15152</v>
      </c>
      <c r="D11656" t="n">
        <v>18</v>
      </c>
      <c r="E11656" t="n">
        <v>204</v>
      </c>
      <c r="F11656" s="9" t="n">
        <v>310.22</v>
      </c>
    </row>
    <row r="11657">
      <c r="A11657" t="n">
        <v>572238</v>
      </c>
      <c r="B11657" s="12" t="n">
        <v>40837</v>
      </c>
      <c r="C11657" t="n">
        <v>15819</v>
      </c>
      <c r="D11657" t="n">
        <v>22</v>
      </c>
      <c r="E11657" t="n">
        <v>218</v>
      </c>
      <c r="F11657" s="9" t="n">
        <v>319.98</v>
      </c>
    </row>
    <row r="11658">
      <c r="A11658" t="n">
        <v>572240</v>
      </c>
      <c r="B11658" s="12" t="n">
        <v>40837</v>
      </c>
      <c r="C11658" t="n">
        <v>13709</v>
      </c>
      <c r="D11658" t="n">
        <v>42</v>
      </c>
      <c r="E11658" t="n">
        <v>634</v>
      </c>
      <c r="F11658" s="9" t="n">
        <v>1097.24</v>
      </c>
    </row>
    <row r="11659">
      <c r="A11659" t="n">
        <v>572242</v>
      </c>
      <c r="B11659" s="12" t="n">
        <v>40837</v>
      </c>
      <c r="C11659" t="n">
        <v>15677</v>
      </c>
      <c r="D11659" t="n">
        <v>33</v>
      </c>
      <c r="E11659" t="n">
        <v>319</v>
      </c>
      <c r="F11659" s="9" t="n">
        <v>657.23</v>
      </c>
    </row>
    <row r="11660">
      <c r="A11660" t="n">
        <v>572243</v>
      </c>
      <c r="B11660" s="12" t="n">
        <v>40837</v>
      </c>
      <c r="C11660" t="n">
        <v>17361</v>
      </c>
      <c r="D11660" t="n">
        <v>12</v>
      </c>
      <c r="E11660" t="n">
        <v>94</v>
      </c>
      <c r="F11660" s="9" t="n">
        <v>224.28</v>
      </c>
    </row>
    <row r="11661">
      <c r="A11661" t="n">
        <v>572244</v>
      </c>
      <c r="B11661" s="12" t="n">
        <v>40837</v>
      </c>
      <c r="C11661" t="n">
        <v>14233</v>
      </c>
      <c r="D11661" t="n">
        <v>15</v>
      </c>
      <c r="E11661" t="n">
        <v>270</v>
      </c>
      <c r="F11661" s="9" t="n">
        <v>503.62</v>
      </c>
    </row>
    <row r="11662">
      <c r="A11662" t="n">
        <v>572272</v>
      </c>
      <c r="B11662" s="12" t="n">
        <v>40837</v>
      </c>
      <c r="C11662" t="n">
        <v>13171</v>
      </c>
      <c r="D11662" t="n">
        <v>13</v>
      </c>
      <c r="E11662" t="n">
        <v>60</v>
      </c>
      <c r="F11662" s="9" t="n">
        <v>132.54</v>
      </c>
    </row>
    <row r="11663">
      <c r="A11663" t="n">
        <v>572274</v>
      </c>
      <c r="B11663" s="12" t="n">
        <v>40837</v>
      </c>
      <c r="C11663" t="n">
        <v>14031</v>
      </c>
      <c r="D11663" t="n">
        <v>23</v>
      </c>
      <c r="E11663" t="n">
        <v>158</v>
      </c>
      <c r="F11663" s="9" t="n">
        <v>660.5</v>
      </c>
    </row>
    <row r="11664">
      <c r="A11664" t="n">
        <v>572277</v>
      </c>
      <c r="B11664" s="12" t="n">
        <v>40839</v>
      </c>
      <c r="C11664" t="n">
        <v>16768</v>
      </c>
      <c r="D11664" t="n">
        <v>11</v>
      </c>
      <c r="E11664" t="n">
        <v>108</v>
      </c>
      <c r="F11664" s="9" t="n">
        <v>191.6</v>
      </c>
    </row>
    <row r="11665">
      <c r="A11665" t="n">
        <v>572278</v>
      </c>
      <c r="B11665" s="12" t="n">
        <v>40839</v>
      </c>
      <c r="C11665" t="n">
        <v>16326</v>
      </c>
      <c r="D11665" t="n">
        <v>17</v>
      </c>
      <c r="E11665" t="n">
        <v>38</v>
      </c>
      <c r="F11665" s="9" t="n">
        <v>211.1</v>
      </c>
    </row>
    <row r="11666">
      <c r="A11666" t="n">
        <v>572279</v>
      </c>
      <c r="B11666" s="12" t="n">
        <v>40839</v>
      </c>
      <c r="C11666" t="n">
        <v>16066</v>
      </c>
      <c r="D11666" t="n">
        <v>19</v>
      </c>
      <c r="E11666" t="n">
        <v>52</v>
      </c>
      <c r="F11666" s="9" t="n">
        <v>176.7</v>
      </c>
    </row>
    <row r="11667">
      <c r="A11667" t="n">
        <v>572280</v>
      </c>
      <c r="B11667" s="12" t="n">
        <v>40839</v>
      </c>
      <c r="C11667" t="n">
        <v>16007</v>
      </c>
      <c r="D11667" t="n">
        <v>61</v>
      </c>
      <c r="E11667" t="n">
        <v>211</v>
      </c>
      <c r="F11667" s="9" t="n">
        <v>216.1</v>
      </c>
    </row>
    <row r="11668">
      <c r="A11668" t="n">
        <v>572281</v>
      </c>
      <c r="B11668" s="12" t="n">
        <v>40839</v>
      </c>
      <c r="C11668" t="n">
        <v>17211</v>
      </c>
      <c r="D11668" t="n">
        <v>29</v>
      </c>
      <c r="E11668" t="n">
        <v>174</v>
      </c>
      <c r="F11668" s="9" t="n">
        <v>419.33</v>
      </c>
    </row>
    <row r="11669">
      <c r="A11669" t="n">
        <v>572282</v>
      </c>
      <c r="B11669" s="12" t="n">
        <v>40839</v>
      </c>
      <c r="C11669" t="n">
        <v>17634</v>
      </c>
      <c r="D11669" t="n">
        <v>31</v>
      </c>
      <c r="E11669" t="n">
        <v>84</v>
      </c>
      <c r="F11669" s="9" t="n">
        <v>147.86</v>
      </c>
    </row>
    <row r="11670">
      <c r="A11670" t="n">
        <v>572283</v>
      </c>
      <c r="B11670" s="12" t="n">
        <v>40839</v>
      </c>
      <c r="C11670" t="n">
        <v>15000</v>
      </c>
      <c r="D11670" t="n">
        <v>77</v>
      </c>
      <c r="E11670" t="n">
        <v>218</v>
      </c>
      <c r="F11670" s="9" t="n">
        <v>490.52</v>
      </c>
    </row>
    <row r="11671">
      <c r="A11671" t="n">
        <v>572284</v>
      </c>
      <c r="B11671" s="12" t="n">
        <v>40839</v>
      </c>
      <c r="C11671" t="n">
        <v>16744</v>
      </c>
      <c r="D11671" t="n">
        <v>49</v>
      </c>
      <c r="E11671" t="n">
        <v>211</v>
      </c>
      <c r="F11671" s="9" t="n">
        <v>275.7</v>
      </c>
    </row>
    <row r="11672">
      <c r="A11672" t="n">
        <v>572285</v>
      </c>
      <c r="B11672" s="12" t="n">
        <v>40839</v>
      </c>
      <c r="C11672" t="n">
        <v>14698</v>
      </c>
      <c r="D11672" t="n">
        <v>18</v>
      </c>
      <c r="E11672" t="n">
        <v>75</v>
      </c>
      <c r="F11672" s="9" t="n">
        <v>113.73</v>
      </c>
    </row>
    <row r="11673">
      <c r="A11673" t="n">
        <v>572286</v>
      </c>
      <c r="B11673" s="12" t="n">
        <v>40839</v>
      </c>
      <c r="C11673" t="n">
        <v>16434</v>
      </c>
      <c r="D11673" t="n">
        <v>19</v>
      </c>
      <c r="E11673" t="n">
        <v>147</v>
      </c>
      <c r="F11673" s="9" t="n">
        <v>196.93</v>
      </c>
    </row>
    <row r="11674">
      <c r="A11674" t="n">
        <v>572287</v>
      </c>
      <c r="B11674" s="12" t="n">
        <v>40839</v>
      </c>
      <c r="C11674" t="n">
        <v>15584</v>
      </c>
      <c r="D11674" t="n">
        <v>39</v>
      </c>
      <c r="E11674" t="n">
        <v>123</v>
      </c>
      <c r="F11674" s="9" t="n">
        <v>288.37</v>
      </c>
    </row>
    <row r="11675">
      <c r="A11675" t="n">
        <v>572288</v>
      </c>
      <c r="B11675" s="12" t="n">
        <v>40839</v>
      </c>
      <c r="C11675" t="n">
        <v>17377</v>
      </c>
      <c r="D11675" t="n">
        <v>21</v>
      </c>
      <c r="E11675" t="n">
        <v>100</v>
      </c>
      <c r="F11675" s="9" t="n">
        <v>204.07</v>
      </c>
    </row>
    <row r="11676">
      <c r="A11676" t="n">
        <v>572289</v>
      </c>
      <c r="B11676" s="12" t="n">
        <v>40839</v>
      </c>
      <c r="C11676" t="n">
        <v>13782</v>
      </c>
      <c r="D11676" t="n">
        <v>21</v>
      </c>
      <c r="E11676" t="n">
        <v>58</v>
      </c>
      <c r="F11676" s="9" t="n">
        <v>111.5</v>
      </c>
    </row>
    <row r="11677">
      <c r="A11677" t="n">
        <v>572290</v>
      </c>
      <c r="B11677" s="12" t="n">
        <v>40839</v>
      </c>
      <c r="C11677" t="n">
        <v>14800</v>
      </c>
      <c r="D11677" t="n">
        <v>35</v>
      </c>
      <c r="E11677" t="n">
        <v>310</v>
      </c>
      <c r="F11677" s="9" t="n">
        <v>391.86</v>
      </c>
    </row>
    <row r="11678">
      <c r="A11678" t="n">
        <v>572291</v>
      </c>
      <c r="B11678" s="12" t="n">
        <v>40839</v>
      </c>
      <c r="C11678" t="n">
        <v>16931</v>
      </c>
      <c r="D11678" t="n">
        <v>49</v>
      </c>
      <c r="E11678" t="n">
        <v>171</v>
      </c>
      <c r="F11678" s="9" t="n">
        <v>299.41</v>
      </c>
    </row>
    <row r="11679">
      <c r="A11679" t="n">
        <v>572292</v>
      </c>
      <c r="B11679" s="12" t="n">
        <v>40839</v>
      </c>
      <c r="C11679" t="n">
        <v>16017</v>
      </c>
      <c r="D11679" t="n">
        <v>32</v>
      </c>
      <c r="E11679" t="n">
        <v>102</v>
      </c>
      <c r="F11679" s="9" t="n">
        <v>211.88</v>
      </c>
    </row>
    <row r="11680">
      <c r="A11680" t="n">
        <v>572294</v>
      </c>
      <c r="B11680" s="12" t="n">
        <v>40839</v>
      </c>
      <c r="C11680" t="n">
        <v>13471</v>
      </c>
      <c r="D11680" t="n">
        <v>83</v>
      </c>
      <c r="E11680" t="n">
        <v>587</v>
      </c>
      <c r="F11680" s="9" t="n">
        <v>941.67</v>
      </c>
    </row>
    <row r="11681">
      <c r="A11681" t="n">
        <v>572295</v>
      </c>
      <c r="B11681" s="12" t="n">
        <v>40839</v>
      </c>
      <c r="C11681" t="n">
        <v>16686</v>
      </c>
      <c r="D11681" t="n">
        <v>123</v>
      </c>
      <c r="E11681" t="n">
        <v>333</v>
      </c>
      <c r="F11681" s="9" t="n">
        <v>559.9400000000001</v>
      </c>
    </row>
    <row r="11682">
      <c r="A11682" t="n">
        <v>572296</v>
      </c>
      <c r="B11682" s="12" t="n">
        <v>40839</v>
      </c>
      <c r="C11682" t="n">
        <v>13598</v>
      </c>
      <c r="D11682" t="n">
        <v>35</v>
      </c>
      <c r="E11682" t="n">
        <v>52</v>
      </c>
      <c r="F11682" s="9" t="n">
        <v>160.04</v>
      </c>
    </row>
    <row r="11683">
      <c r="A11683" t="n">
        <v>572297</v>
      </c>
      <c r="B11683" s="12" t="n">
        <v>40839</v>
      </c>
      <c r="C11683" t="n">
        <v>15953</v>
      </c>
      <c r="D11683" t="n">
        <v>8</v>
      </c>
      <c r="E11683" t="n">
        <v>55</v>
      </c>
      <c r="F11683" s="9" t="n">
        <v>161.81</v>
      </c>
    </row>
    <row r="11684">
      <c r="A11684" t="n">
        <v>572298</v>
      </c>
      <c r="B11684" s="12" t="n">
        <v>40839</v>
      </c>
      <c r="C11684" t="n">
        <v>14071</v>
      </c>
      <c r="D11684" t="n">
        <v>12</v>
      </c>
      <c r="E11684" t="n">
        <v>17</v>
      </c>
      <c r="F11684" s="9" t="n">
        <v>167.95</v>
      </c>
    </row>
    <row r="11685">
      <c r="A11685" t="n">
        <v>572300</v>
      </c>
      <c r="B11685" s="12" t="n">
        <v>40839</v>
      </c>
      <c r="C11685" t="n">
        <v>18005</v>
      </c>
      <c r="D11685" t="n">
        <v>21</v>
      </c>
      <c r="E11685" t="n">
        <v>47</v>
      </c>
      <c r="F11685" s="9" t="n">
        <v>132.07</v>
      </c>
    </row>
    <row r="11686">
      <c r="A11686" t="n">
        <v>572301</v>
      </c>
      <c r="B11686" s="12" t="n">
        <v>40839</v>
      </c>
      <c r="C11686" t="n">
        <v>16794</v>
      </c>
      <c r="D11686" t="n">
        <v>33</v>
      </c>
      <c r="E11686" t="n">
        <v>55</v>
      </c>
      <c r="F11686" s="9" t="n">
        <v>111.16</v>
      </c>
    </row>
    <row r="11687">
      <c r="A11687" t="n">
        <v>572302</v>
      </c>
      <c r="B11687" s="12" t="n">
        <v>40839</v>
      </c>
      <c r="C11687" t="n">
        <v>15427</v>
      </c>
      <c r="D11687" t="n">
        <v>82</v>
      </c>
      <c r="E11687" t="n">
        <v>288</v>
      </c>
      <c r="F11687" s="9" t="n">
        <v>359.49</v>
      </c>
    </row>
    <row r="11688">
      <c r="A11688" t="n">
        <v>572303</v>
      </c>
      <c r="B11688" s="12" t="n">
        <v>40839</v>
      </c>
      <c r="C11688" t="n">
        <v>18109</v>
      </c>
      <c r="D11688" t="n">
        <v>18</v>
      </c>
      <c r="E11688" t="n">
        <v>62</v>
      </c>
      <c r="F11688" s="9" t="n">
        <v>314.6</v>
      </c>
    </row>
    <row r="11689">
      <c r="A11689" t="n">
        <v>572304</v>
      </c>
      <c r="B11689" s="12" t="n">
        <v>40839</v>
      </c>
      <c r="C11689" t="n">
        <v>17131</v>
      </c>
      <c r="D11689" t="n">
        <v>23</v>
      </c>
      <c r="E11689" t="n">
        <v>254</v>
      </c>
      <c r="F11689" s="9" t="n">
        <v>445.92</v>
      </c>
    </row>
    <row r="11690">
      <c r="A11690" t="n">
        <v>572305</v>
      </c>
      <c r="B11690" s="12" t="n">
        <v>40839</v>
      </c>
      <c r="C11690" t="n">
        <v>17131</v>
      </c>
      <c r="D11690" t="n">
        <v>9</v>
      </c>
      <c r="E11690" t="n">
        <v>11</v>
      </c>
      <c r="F11690" s="9" t="n">
        <v>46.75</v>
      </c>
    </row>
    <row r="11691">
      <c r="A11691" t="n">
        <v>572306</v>
      </c>
      <c r="B11691" s="12" t="n">
        <v>40839</v>
      </c>
      <c r="C11691" t="n">
        <v>17841</v>
      </c>
      <c r="D11691" t="n">
        <v>104</v>
      </c>
      <c r="E11691" t="n">
        <v>319</v>
      </c>
      <c r="F11691" s="9" t="n">
        <v>510.21</v>
      </c>
    </row>
    <row r="11692">
      <c r="A11692" t="n">
        <v>572307</v>
      </c>
      <c r="B11692" s="12" t="n">
        <v>40839</v>
      </c>
      <c r="C11692" t="n">
        <v>16905</v>
      </c>
      <c r="D11692" t="n">
        <v>59</v>
      </c>
      <c r="E11692" t="n">
        <v>509</v>
      </c>
      <c r="F11692" s="9" t="n">
        <v>1172.73</v>
      </c>
    </row>
    <row r="11693">
      <c r="A11693" t="n">
        <v>572308</v>
      </c>
      <c r="B11693" s="12" t="n">
        <v>40839</v>
      </c>
      <c r="C11693" t="n">
        <v>12748</v>
      </c>
      <c r="D11693" t="n">
        <v>21</v>
      </c>
      <c r="E11693" t="n">
        <v>38</v>
      </c>
      <c r="F11693" s="9" t="n">
        <v>54.51</v>
      </c>
    </row>
    <row r="11694">
      <c r="A11694" t="n">
        <v>572309</v>
      </c>
      <c r="B11694" s="12" t="n">
        <v>40839</v>
      </c>
      <c r="C11694" t="n">
        <v>14432</v>
      </c>
      <c r="D11694" t="n">
        <v>148</v>
      </c>
      <c r="E11694" t="n">
        <v>715</v>
      </c>
      <c r="F11694" s="9" t="n">
        <v>717.35</v>
      </c>
    </row>
    <row r="11695">
      <c r="A11695" t="n">
        <v>572310</v>
      </c>
      <c r="B11695" s="12" t="n">
        <v>40839</v>
      </c>
      <c r="C11695" t="n">
        <v>12748</v>
      </c>
      <c r="D11695" t="n">
        <v>5</v>
      </c>
      <c r="E11695" t="n">
        <v>8</v>
      </c>
      <c r="F11695" s="9" t="n">
        <v>20.08</v>
      </c>
    </row>
    <row r="11696">
      <c r="A11696" t="n">
        <v>572311</v>
      </c>
      <c r="B11696" s="12" t="n">
        <v>40839</v>
      </c>
      <c r="C11696" t="n">
        <v>14035</v>
      </c>
      <c r="D11696" t="n">
        <v>28</v>
      </c>
      <c r="E11696" t="n">
        <v>172</v>
      </c>
      <c r="F11696" s="9" t="n">
        <v>290.44</v>
      </c>
    </row>
    <row r="11697">
      <c r="A11697" t="n">
        <v>572312</v>
      </c>
      <c r="B11697" s="12" t="n">
        <v>40839</v>
      </c>
      <c r="C11697" t="n">
        <v>15022</v>
      </c>
      <c r="D11697" t="n">
        <v>43</v>
      </c>
      <c r="E11697" t="n">
        <v>228</v>
      </c>
      <c r="F11697" s="9" t="n">
        <v>317.88</v>
      </c>
    </row>
    <row r="11698">
      <c r="A11698" t="n">
        <v>572313</v>
      </c>
      <c r="B11698" s="12" t="n">
        <v>40839</v>
      </c>
      <c r="C11698" t="n">
        <v>14731</v>
      </c>
      <c r="D11698" t="n">
        <v>15</v>
      </c>
      <c r="E11698" t="n">
        <v>74</v>
      </c>
      <c r="F11698" s="9" t="n">
        <v>129</v>
      </c>
    </row>
    <row r="11699">
      <c r="A11699" t="n">
        <v>572314</v>
      </c>
      <c r="B11699" s="12" t="n">
        <v>40839</v>
      </c>
      <c r="C11699" t="n">
        <v>17111</v>
      </c>
      <c r="D11699" t="n">
        <v>29</v>
      </c>
      <c r="E11699" t="n">
        <v>282</v>
      </c>
      <c r="F11699" s="9" t="n">
        <v>231.61</v>
      </c>
    </row>
    <row r="11700">
      <c r="A11700" t="n">
        <v>572315</v>
      </c>
      <c r="B11700" s="12" t="n">
        <v>40839</v>
      </c>
      <c r="C11700" t="n">
        <v>14504</v>
      </c>
      <c r="D11700" t="n">
        <v>11</v>
      </c>
      <c r="E11700" t="n">
        <v>45</v>
      </c>
      <c r="F11700" s="9" t="n">
        <v>130.55</v>
      </c>
    </row>
    <row r="11701">
      <c r="A11701" t="n">
        <v>572316</v>
      </c>
      <c r="B11701" s="12" t="n">
        <v>40839</v>
      </c>
      <c r="C11701" t="n">
        <v>17836</v>
      </c>
      <c r="D11701" t="n">
        <v>23</v>
      </c>
      <c r="E11701" t="n">
        <v>87</v>
      </c>
      <c r="F11701" s="9" t="n">
        <v>109.83</v>
      </c>
    </row>
    <row r="11702">
      <c r="A11702" t="n">
        <v>572317</v>
      </c>
      <c r="B11702" s="12" t="n">
        <v>40839</v>
      </c>
      <c r="C11702" t="n">
        <v>14629</v>
      </c>
      <c r="D11702" t="n">
        <v>83</v>
      </c>
      <c r="E11702" t="n">
        <v>214</v>
      </c>
      <c r="F11702" s="9" t="n">
        <v>603.1799999999999</v>
      </c>
    </row>
    <row r="11703">
      <c r="A11703" t="n">
        <v>572318</v>
      </c>
      <c r="B11703" s="12" t="n">
        <v>40839</v>
      </c>
      <c r="C11703" t="n">
        <v>15436</v>
      </c>
      <c r="D11703" t="n">
        <v>93</v>
      </c>
      <c r="E11703" t="n">
        <v>212</v>
      </c>
      <c r="F11703" s="9" t="n">
        <v>352.45</v>
      </c>
    </row>
    <row r="11704">
      <c r="A11704" t="n">
        <v>572319</v>
      </c>
      <c r="B11704" s="12" t="n">
        <v>40839</v>
      </c>
      <c r="C11704" t="n">
        <v>14704</v>
      </c>
      <c r="D11704" t="n">
        <v>34</v>
      </c>
      <c r="E11704" t="n">
        <v>105</v>
      </c>
      <c r="F11704" s="9" t="n">
        <v>118.31</v>
      </c>
    </row>
    <row r="11705">
      <c r="A11705" t="n">
        <v>572320</v>
      </c>
      <c r="B11705" s="12" t="n">
        <v>40840</v>
      </c>
      <c r="C11705" t="n">
        <v>16325</v>
      </c>
      <c r="D11705" t="n">
        <v>5</v>
      </c>
      <c r="E11705" t="n">
        <v>74</v>
      </c>
      <c r="F11705" s="9" t="n">
        <v>178.22</v>
      </c>
    </row>
    <row r="11706">
      <c r="A11706" t="n">
        <v>572321</v>
      </c>
      <c r="B11706" s="12" t="n">
        <v>40840</v>
      </c>
      <c r="C11706" t="n">
        <v>15592</v>
      </c>
      <c r="D11706" t="n">
        <v>24</v>
      </c>
      <c r="E11706" t="n">
        <v>354</v>
      </c>
      <c r="F11706" s="9" t="n">
        <v>388.58</v>
      </c>
    </row>
    <row r="11707">
      <c r="A11707" t="n">
        <v>572322</v>
      </c>
      <c r="B11707" s="12" t="n">
        <v>40840</v>
      </c>
      <c r="C11707" t="n">
        <v>13138</v>
      </c>
      <c r="D11707" t="n">
        <v>8</v>
      </c>
      <c r="E11707" t="n">
        <v>58</v>
      </c>
      <c r="F11707" s="9" t="n">
        <v>143.8</v>
      </c>
    </row>
    <row r="11708">
      <c r="A11708" t="n">
        <v>572323</v>
      </c>
      <c r="B11708" s="12" t="n">
        <v>40840</v>
      </c>
      <c r="C11708" t="n">
        <v>14312</v>
      </c>
      <c r="D11708" t="n">
        <v>29</v>
      </c>
      <c r="E11708" t="n">
        <v>532</v>
      </c>
      <c r="F11708" s="9" t="n">
        <v>564.4</v>
      </c>
    </row>
    <row r="11709">
      <c r="A11709" t="n">
        <v>572324</v>
      </c>
      <c r="B11709" s="12" t="n">
        <v>40840</v>
      </c>
      <c r="C11709" t="n">
        <v>14607</v>
      </c>
      <c r="D11709" t="n">
        <v>9</v>
      </c>
      <c r="E11709" t="n">
        <v>2344</v>
      </c>
      <c r="F11709" s="9" t="n">
        <v>2949.28</v>
      </c>
    </row>
    <row r="11710">
      <c r="A11710" t="n">
        <v>572325</v>
      </c>
      <c r="B11710" s="12" t="n">
        <v>40840</v>
      </c>
      <c r="C11710" t="n">
        <v>14607</v>
      </c>
      <c r="D11710" t="n">
        <v>1</v>
      </c>
      <c r="E11710" t="n">
        <v>600</v>
      </c>
      <c r="F11710" s="9" t="n">
        <v>1044</v>
      </c>
    </row>
    <row r="11711">
      <c r="A11711" t="n">
        <v>572326</v>
      </c>
      <c r="B11711" s="12" t="n">
        <v>40840</v>
      </c>
      <c r="C11711" t="n">
        <v>14607</v>
      </c>
      <c r="D11711" t="n">
        <v>18</v>
      </c>
      <c r="E11711" t="n">
        <v>1416</v>
      </c>
      <c r="F11711" s="9" t="n">
        <v>2199.12</v>
      </c>
    </row>
    <row r="11712">
      <c r="A11712" t="n">
        <v>572327</v>
      </c>
      <c r="B11712" s="12" t="n">
        <v>40840</v>
      </c>
      <c r="C11712" t="n">
        <v>15277</v>
      </c>
      <c r="D11712" t="n">
        <v>12</v>
      </c>
      <c r="E11712" t="n">
        <v>205</v>
      </c>
      <c r="F11712" s="9" t="n">
        <v>255.9</v>
      </c>
    </row>
    <row r="11713">
      <c r="A11713" t="n">
        <v>572328</v>
      </c>
      <c r="B11713" s="12" t="n">
        <v>40840</v>
      </c>
      <c r="C11713" t="n">
        <v>13104</v>
      </c>
      <c r="D11713" t="n">
        <v>3</v>
      </c>
      <c r="E11713" t="n">
        <v>72</v>
      </c>
      <c r="F11713" s="9" t="n">
        <v>180</v>
      </c>
    </row>
    <row r="11714">
      <c r="A11714" t="n">
        <v>572329</v>
      </c>
      <c r="B11714" s="12" t="n">
        <v>40840</v>
      </c>
      <c r="C11714" t="n">
        <v>14019</v>
      </c>
      <c r="D11714" t="n">
        <v>24</v>
      </c>
      <c r="E11714" t="n">
        <v>484</v>
      </c>
      <c r="F11714" s="9" t="n">
        <v>621.08</v>
      </c>
    </row>
    <row r="11715">
      <c r="A11715" t="n">
        <v>572330</v>
      </c>
      <c r="B11715" s="12" t="n">
        <v>40840</v>
      </c>
      <c r="C11715" t="n">
        <v>16426</v>
      </c>
      <c r="D11715" t="n">
        <v>69</v>
      </c>
      <c r="E11715" t="n">
        <v>121</v>
      </c>
      <c r="F11715" s="9" t="n">
        <v>238.25</v>
      </c>
    </row>
    <row r="11716">
      <c r="A11716" t="n">
        <v>572331</v>
      </c>
      <c r="B11716" s="12" t="n">
        <v>40840</v>
      </c>
      <c r="C11716" t="n">
        <v>16491</v>
      </c>
      <c r="D11716" t="n">
        <v>39</v>
      </c>
      <c r="E11716" t="n">
        <v>478</v>
      </c>
      <c r="F11716" s="9" t="n">
        <v>731.5</v>
      </c>
    </row>
    <row r="11717">
      <c r="A11717" t="n">
        <v>572332</v>
      </c>
      <c r="B11717" s="12" t="n">
        <v>40840</v>
      </c>
      <c r="C11717" t="n">
        <v>17186</v>
      </c>
      <c r="D11717" t="n">
        <v>1</v>
      </c>
      <c r="E11717" t="n">
        <v>100</v>
      </c>
      <c r="F11717" s="9" t="n">
        <v>72</v>
      </c>
    </row>
    <row r="11718">
      <c r="A11718" t="n">
        <v>572333</v>
      </c>
      <c r="B11718" s="12" t="n">
        <v>40840</v>
      </c>
      <c r="C11718" t="n">
        <v>13704</v>
      </c>
      <c r="D11718" t="n">
        <v>15</v>
      </c>
      <c r="E11718" t="n">
        <v>143</v>
      </c>
      <c r="F11718" s="9" t="n">
        <v>219.33</v>
      </c>
    </row>
    <row r="11719">
      <c r="A11719" t="n">
        <v>572335</v>
      </c>
      <c r="B11719" s="12" t="n">
        <v>40840</v>
      </c>
      <c r="C11719" t="n">
        <v>14493</v>
      </c>
      <c r="D11719" t="n">
        <v>20</v>
      </c>
      <c r="E11719" t="n">
        <v>172</v>
      </c>
      <c r="F11719" s="9" t="n">
        <v>399.5</v>
      </c>
    </row>
    <row r="11720">
      <c r="A11720" t="n">
        <v>572336</v>
      </c>
      <c r="B11720" s="12" t="n">
        <v>40840</v>
      </c>
      <c r="C11720" t="n">
        <v>13523</v>
      </c>
      <c r="D11720" t="n">
        <v>23</v>
      </c>
      <c r="E11720" t="n">
        <v>396</v>
      </c>
      <c r="F11720" s="9" t="n">
        <v>616.8</v>
      </c>
    </row>
    <row r="11721">
      <c r="A11721" t="n">
        <v>572337</v>
      </c>
      <c r="B11721" s="12" t="n">
        <v>40840</v>
      </c>
      <c r="C11721" t="n">
        <v>14607</v>
      </c>
      <c r="D11721" t="n">
        <v>11</v>
      </c>
      <c r="E11721" t="n">
        <v>1100</v>
      </c>
      <c r="F11721" s="9" t="n">
        <v>1434</v>
      </c>
    </row>
    <row r="11722">
      <c r="A11722" t="n">
        <v>572338</v>
      </c>
      <c r="B11722" s="12" t="n">
        <v>40840</v>
      </c>
      <c r="C11722" t="n">
        <v>15380</v>
      </c>
      <c r="D11722" t="n">
        <v>6</v>
      </c>
      <c r="E11722" t="n">
        <v>50</v>
      </c>
      <c r="F11722" s="9" t="n">
        <v>300.4</v>
      </c>
    </row>
    <row r="11723">
      <c r="A11723" t="n">
        <v>572339</v>
      </c>
      <c r="B11723" s="12" t="n">
        <v>40840</v>
      </c>
      <c r="C11723" t="n">
        <v>14607</v>
      </c>
      <c r="D11723" t="n">
        <v>7</v>
      </c>
      <c r="E11723" t="n">
        <v>316</v>
      </c>
      <c r="F11723" s="9" t="n">
        <v>765.12</v>
      </c>
    </row>
    <row r="11724">
      <c r="A11724" t="n">
        <v>572340</v>
      </c>
      <c r="B11724" s="12" t="n">
        <v>40840</v>
      </c>
      <c r="C11724" t="n">
        <v>14607</v>
      </c>
      <c r="D11724" t="n">
        <v>5</v>
      </c>
      <c r="E11724" t="n">
        <v>1872</v>
      </c>
      <c r="F11724" s="9" t="n">
        <v>967.6799999999999</v>
      </c>
    </row>
    <row r="11725">
      <c r="A11725" t="n">
        <v>572342</v>
      </c>
      <c r="B11725" s="12" t="n">
        <v>40840</v>
      </c>
      <c r="C11725" t="n">
        <v>14607</v>
      </c>
      <c r="D11725" t="n">
        <v>4</v>
      </c>
      <c r="E11725" t="n">
        <v>472</v>
      </c>
      <c r="F11725" s="9" t="n">
        <v>1048</v>
      </c>
    </row>
    <row r="11726">
      <c r="A11726" t="n">
        <v>572348</v>
      </c>
      <c r="B11726" s="12" t="n">
        <v>40840</v>
      </c>
      <c r="C11726" t="n">
        <v>15482</v>
      </c>
      <c r="D11726" t="n">
        <v>7</v>
      </c>
      <c r="E11726" t="n">
        <v>264</v>
      </c>
      <c r="F11726" s="9" t="n">
        <v>360</v>
      </c>
    </row>
    <row r="11727">
      <c r="A11727" t="n">
        <v>572350</v>
      </c>
      <c r="B11727" s="12" t="n">
        <v>40840</v>
      </c>
      <c r="C11727" t="n">
        <v>15516</v>
      </c>
      <c r="D11727" t="n">
        <v>13</v>
      </c>
      <c r="E11727" t="n">
        <v>18</v>
      </c>
      <c r="F11727" s="9" t="n">
        <v>47.4</v>
      </c>
    </row>
    <row r="11728">
      <c r="A11728" t="n">
        <v>572351</v>
      </c>
      <c r="B11728" s="12" t="n">
        <v>40840</v>
      </c>
      <c r="C11728" t="n">
        <v>15516</v>
      </c>
      <c r="D11728" t="n">
        <v>1</v>
      </c>
      <c r="E11728" t="n">
        <v>6</v>
      </c>
      <c r="F11728" s="9" t="n">
        <v>6.36</v>
      </c>
    </row>
    <row r="11729">
      <c r="A11729" t="n">
        <v>572352</v>
      </c>
      <c r="B11729" s="12" t="n">
        <v>40840</v>
      </c>
      <c r="C11729" t="n">
        <v>16814</v>
      </c>
      <c r="D11729" t="n">
        <v>7</v>
      </c>
      <c r="E11729" t="n">
        <v>85</v>
      </c>
      <c r="F11729" s="9" t="n">
        <v>130.65</v>
      </c>
    </row>
    <row r="11730">
      <c r="A11730" t="n">
        <v>572353</v>
      </c>
      <c r="B11730" s="12" t="n">
        <v>40840</v>
      </c>
      <c r="C11730" t="n">
        <v>15215</v>
      </c>
      <c r="D11730" t="n">
        <v>16</v>
      </c>
      <c r="E11730" t="n">
        <v>126</v>
      </c>
      <c r="F11730" s="9" t="n">
        <v>381</v>
      </c>
    </row>
    <row r="11731">
      <c r="A11731" t="n">
        <v>572354</v>
      </c>
      <c r="B11731" s="12" t="n">
        <v>40840</v>
      </c>
      <c r="C11731" t="n">
        <v>15215</v>
      </c>
      <c r="D11731" t="n">
        <v>3</v>
      </c>
      <c r="E11731" t="n">
        <v>7</v>
      </c>
      <c r="F11731" s="9" t="n">
        <v>53.9</v>
      </c>
    </row>
    <row r="11732">
      <c r="A11732" t="n">
        <v>572380</v>
      </c>
      <c r="B11732" s="12" t="n">
        <v>40840</v>
      </c>
      <c r="C11732" t="n">
        <v>16019</v>
      </c>
      <c r="D11732" t="n">
        <v>29</v>
      </c>
      <c r="E11732" t="n">
        <v>322</v>
      </c>
      <c r="F11732" s="9" t="n">
        <v>416.7</v>
      </c>
    </row>
    <row r="11733">
      <c r="A11733" t="n">
        <v>572392</v>
      </c>
      <c r="B11733" s="12" t="n">
        <v>40840</v>
      </c>
      <c r="C11733" t="n">
        <v>14764</v>
      </c>
      <c r="D11733" t="n">
        <v>6</v>
      </c>
      <c r="E11733" t="n">
        <v>190</v>
      </c>
      <c r="F11733" s="9" t="n">
        <v>278.3</v>
      </c>
    </row>
    <row r="11734">
      <c r="A11734" t="n">
        <v>572399</v>
      </c>
      <c r="B11734" s="12" t="n">
        <v>40840</v>
      </c>
      <c r="C11734" t="n">
        <v>15628</v>
      </c>
      <c r="D11734" t="n">
        <v>16</v>
      </c>
      <c r="E11734" t="n">
        <v>268</v>
      </c>
      <c r="F11734" s="9" t="n">
        <v>321.5</v>
      </c>
    </row>
    <row r="11735">
      <c r="A11735" t="n">
        <v>572443</v>
      </c>
      <c r="B11735" s="12" t="n">
        <v>40840</v>
      </c>
      <c r="C11735" t="n">
        <v>14145</v>
      </c>
      <c r="D11735" t="n">
        <v>3</v>
      </c>
      <c r="E11735" t="n">
        <v>180</v>
      </c>
      <c r="F11735" s="9" t="n">
        <v>891</v>
      </c>
    </row>
    <row r="11736">
      <c r="A11736" t="n">
        <v>572447</v>
      </c>
      <c r="B11736" s="12" t="n">
        <v>40840</v>
      </c>
      <c r="C11736" t="n">
        <v>17811</v>
      </c>
      <c r="D11736" t="n">
        <v>24</v>
      </c>
      <c r="E11736" t="n">
        <v>200</v>
      </c>
      <c r="F11736" s="9" t="n">
        <v>402.75</v>
      </c>
    </row>
    <row r="11737">
      <c r="A11737" t="n">
        <v>572451</v>
      </c>
      <c r="B11737" s="12" t="n">
        <v>40840</v>
      </c>
      <c r="C11737" t="n">
        <v>12921</v>
      </c>
      <c r="D11737" t="n">
        <v>31</v>
      </c>
      <c r="E11737" t="n">
        <v>470</v>
      </c>
      <c r="F11737" s="9" t="n">
        <v>792.76</v>
      </c>
    </row>
    <row r="11738">
      <c r="A11738" t="n">
        <v>572452</v>
      </c>
      <c r="B11738" s="12" t="n">
        <v>40840</v>
      </c>
      <c r="C11738" t="n">
        <v>12921</v>
      </c>
      <c r="D11738" t="n">
        <v>19</v>
      </c>
      <c r="E11738" t="n">
        <v>262</v>
      </c>
      <c r="F11738" s="9" t="n">
        <v>354.98</v>
      </c>
    </row>
    <row r="11739">
      <c r="A11739" t="n">
        <v>572453</v>
      </c>
      <c r="B11739" s="12" t="n">
        <v>40840</v>
      </c>
      <c r="C11739" t="n">
        <v>12921</v>
      </c>
      <c r="D11739" t="n">
        <v>9</v>
      </c>
      <c r="E11739" t="n">
        <v>55</v>
      </c>
      <c r="F11739" s="9" t="n">
        <v>180.33</v>
      </c>
    </row>
    <row r="11740">
      <c r="A11740" t="n">
        <v>572454</v>
      </c>
      <c r="B11740" s="12" t="n">
        <v>40840</v>
      </c>
      <c r="C11740" t="n">
        <v>13808</v>
      </c>
      <c r="D11740" t="n">
        <v>10</v>
      </c>
      <c r="E11740" t="n">
        <v>90</v>
      </c>
      <c r="F11740" s="9" t="n">
        <v>156.1</v>
      </c>
    </row>
    <row r="11741">
      <c r="A11741" t="n">
        <v>572458</v>
      </c>
      <c r="B11741" s="12" t="n">
        <v>40840</v>
      </c>
      <c r="C11741" t="n">
        <v>15142</v>
      </c>
      <c r="D11741" t="n">
        <v>26</v>
      </c>
      <c r="E11741" t="n">
        <v>365</v>
      </c>
      <c r="F11741" s="9" t="n">
        <v>498.74</v>
      </c>
    </row>
    <row r="11742">
      <c r="A11742" t="n">
        <v>572460</v>
      </c>
      <c r="B11742" s="12" t="n">
        <v>40840</v>
      </c>
      <c r="C11742" t="n">
        <v>17001</v>
      </c>
      <c r="D11742" t="n">
        <v>18</v>
      </c>
      <c r="E11742" t="n">
        <v>208</v>
      </c>
      <c r="F11742" s="9" t="n">
        <v>430.8</v>
      </c>
    </row>
    <row r="11743">
      <c r="A11743" t="n">
        <v>572461</v>
      </c>
      <c r="B11743" s="12" t="n">
        <v>40840</v>
      </c>
      <c r="C11743" t="n">
        <v>17344</v>
      </c>
      <c r="D11743" t="n">
        <v>31</v>
      </c>
      <c r="E11743" t="n">
        <v>65</v>
      </c>
      <c r="F11743" s="9" t="n">
        <v>157.62</v>
      </c>
    </row>
    <row r="11744">
      <c r="A11744" t="n">
        <v>572462</v>
      </c>
      <c r="B11744" s="12" t="n">
        <v>40840</v>
      </c>
      <c r="C11744" t="n">
        <v>18240</v>
      </c>
      <c r="D11744" t="n">
        <v>6</v>
      </c>
      <c r="E11744" t="n">
        <v>126</v>
      </c>
      <c r="F11744" s="9" t="n">
        <v>422.58</v>
      </c>
    </row>
    <row r="11745">
      <c r="A11745" t="n">
        <v>572464</v>
      </c>
      <c r="B11745" s="12" t="n">
        <v>40840</v>
      </c>
      <c r="C11745" t="n">
        <v>17081</v>
      </c>
      <c r="D11745" t="n">
        <v>23</v>
      </c>
      <c r="E11745" t="n">
        <v>25</v>
      </c>
      <c r="F11745" s="9" t="n">
        <v>111.9</v>
      </c>
    </row>
    <row r="11746">
      <c r="A11746" t="n">
        <v>572465</v>
      </c>
      <c r="B11746" s="12" t="n">
        <v>40840</v>
      </c>
      <c r="C11746" t="n">
        <v>14474</v>
      </c>
      <c r="D11746" t="n">
        <v>29</v>
      </c>
      <c r="E11746" t="n">
        <v>140</v>
      </c>
      <c r="F11746" s="9" t="n">
        <v>547.66</v>
      </c>
    </row>
    <row r="11747">
      <c r="A11747" t="n">
        <v>572466</v>
      </c>
      <c r="B11747" s="12" t="n">
        <v>40840</v>
      </c>
      <c r="C11747" t="n">
        <v>14997</v>
      </c>
      <c r="D11747" t="n">
        <v>5</v>
      </c>
      <c r="E11747" t="n">
        <v>196</v>
      </c>
      <c r="F11747" s="9" t="n">
        <v>112.52</v>
      </c>
    </row>
    <row r="11748">
      <c r="A11748" t="n">
        <v>572472</v>
      </c>
      <c r="B11748" s="12" t="n">
        <v>40840</v>
      </c>
      <c r="C11748" t="n">
        <v>14139</v>
      </c>
      <c r="D11748" t="n">
        <v>26</v>
      </c>
      <c r="E11748" t="n">
        <v>510</v>
      </c>
      <c r="F11748" s="9" t="n">
        <v>415.82</v>
      </c>
    </row>
    <row r="11749">
      <c r="A11749" t="n">
        <v>572474</v>
      </c>
      <c r="B11749" s="12" t="n">
        <v>40840</v>
      </c>
      <c r="C11749" t="n">
        <v>17423</v>
      </c>
      <c r="D11749" t="n">
        <v>15</v>
      </c>
      <c r="E11749" t="n">
        <v>145</v>
      </c>
      <c r="F11749" s="9" t="n">
        <v>248.99</v>
      </c>
    </row>
    <row r="11750">
      <c r="A11750" t="n">
        <v>572475</v>
      </c>
      <c r="B11750" s="12" t="n">
        <v>40840</v>
      </c>
      <c r="C11750" t="n">
        <v>15271</v>
      </c>
      <c r="D11750" t="n">
        <v>83</v>
      </c>
      <c r="E11750" t="n">
        <v>172</v>
      </c>
      <c r="F11750" s="9" t="n">
        <v>354.45</v>
      </c>
    </row>
    <row r="11751">
      <c r="A11751" t="n">
        <v>572483</v>
      </c>
      <c r="B11751" s="12" t="n">
        <v>40840</v>
      </c>
      <c r="C11751" t="n">
        <v>16444</v>
      </c>
      <c r="D11751" t="n">
        <v>14</v>
      </c>
      <c r="E11751" t="n">
        <v>70</v>
      </c>
      <c r="F11751" s="9" t="n">
        <v>113.27</v>
      </c>
    </row>
    <row r="11752">
      <c r="A11752" t="n">
        <v>572484</v>
      </c>
      <c r="B11752" s="12" t="n">
        <v>40840</v>
      </c>
      <c r="C11752" t="n">
        <v>17220</v>
      </c>
      <c r="D11752" t="n">
        <v>41</v>
      </c>
      <c r="E11752" t="n">
        <v>138</v>
      </c>
      <c r="F11752" s="9" t="n">
        <v>283.76</v>
      </c>
    </row>
    <row r="11753">
      <c r="A11753" t="n">
        <v>572487</v>
      </c>
      <c r="B11753" s="12" t="n">
        <v>40840</v>
      </c>
      <c r="C11753" t="n">
        <v>15801</v>
      </c>
      <c r="D11753" t="n">
        <v>5</v>
      </c>
      <c r="E11753" t="n">
        <v>34</v>
      </c>
      <c r="F11753" s="9" t="n">
        <v>56.75</v>
      </c>
    </row>
    <row r="11754">
      <c r="A11754" t="n">
        <v>572490</v>
      </c>
      <c r="B11754" s="12" t="n">
        <v>40840</v>
      </c>
      <c r="C11754" t="n">
        <v>14467</v>
      </c>
      <c r="D11754" t="n">
        <v>26</v>
      </c>
      <c r="E11754" t="n">
        <v>91</v>
      </c>
      <c r="F11754" s="9" t="n">
        <v>180.27</v>
      </c>
    </row>
    <row r="11755">
      <c r="A11755" t="n">
        <v>572499</v>
      </c>
      <c r="B11755" s="12" t="n">
        <v>40840</v>
      </c>
      <c r="C11755" t="n">
        <v>15786</v>
      </c>
      <c r="D11755" t="n">
        <v>97</v>
      </c>
      <c r="E11755" t="n">
        <v>1020</v>
      </c>
      <c r="F11755" s="9" t="n">
        <v>1687.46</v>
      </c>
    </row>
    <row r="11756">
      <c r="A11756" t="n">
        <v>572504</v>
      </c>
      <c r="B11756" s="12" t="n">
        <v>40840</v>
      </c>
      <c r="C11756" t="n">
        <v>15786</v>
      </c>
      <c r="D11756" t="n">
        <v>4</v>
      </c>
      <c r="E11756" t="n">
        <v>34</v>
      </c>
      <c r="F11756" s="9" t="n">
        <v>83.90000000000001</v>
      </c>
    </row>
    <row r="11757">
      <c r="A11757" t="n">
        <v>572509</v>
      </c>
      <c r="B11757" s="12" t="n">
        <v>40840</v>
      </c>
      <c r="C11757" t="n">
        <v>17004</v>
      </c>
      <c r="D11757" t="n">
        <v>18</v>
      </c>
      <c r="E11757" t="n">
        <v>217</v>
      </c>
      <c r="F11757" s="9" t="n">
        <v>406.54</v>
      </c>
    </row>
    <row r="11758">
      <c r="A11758" t="n">
        <v>572511</v>
      </c>
      <c r="B11758" s="12" t="n">
        <v>40840</v>
      </c>
      <c r="C11758" t="n">
        <v>14895</v>
      </c>
      <c r="D11758" t="n">
        <v>20</v>
      </c>
      <c r="E11758" t="n">
        <v>141</v>
      </c>
      <c r="F11758" s="9" t="n">
        <v>454.2</v>
      </c>
    </row>
    <row r="11759">
      <c r="A11759" t="n">
        <v>572512</v>
      </c>
      <c r="B11759" s="12" t="n">
        <v>40840</v>
      </c>
      <c r="C11759" t="n">
        <v>15806</v>
      </c>
      <c r="D11759" t="n">
        <v>8</v>
      </c>
      <c r="E11759" t="n">
        <v>189</v>
      </c>
      <c r="F11759" s="9" t="n">
        <v>262.7</v>
      </c>
    </row>
    <row r="11760">
      <c r="A11760" t="n">
        <v>572513</v>
      </c>
      <c r="B11760" s="12" t="n">
        <v>40840</v>
      </c>
      <c r="C11760" t="n">
        <v>16728</v>
      </c>
      <c r="D11760" t="n">
        <v>121</v>
      </c>
      <c r="E11760" t="n">
        <v>351</v>
      </c>
      <c r="F11760" s="9" t="n">
        <v>499.97</v>
      </c>
    </row>
    <row r="11761">
      <c r="A11761" t="n">
        <v>572517</v>
      </c>
      <c r="B11761" s="12" t="n">
        <v>40840</v>
      </c>
      <c r="C11761" t="n">
        <v>15068</v>
      </c>
      <c r="D11761" t="n">
        <v>65</v>
      </c>
      <c r="E11761" t="n">
        <v>234</v>
      </c>
      <c r="F11761" s="9" t="n">
        <v>313.4</v>
      </c>
    </row>
    <row r="11762">
      <c r="A11762" t="n">
        <v>572518</v>
      </c>
      <c r="B11762" s="12" t="n">
        <v>40840</v>
      </c>
      <c r="C11762" t="n">
        <v>16353</v>
      </c>
      <c r="D11762" t="n">
        <v>1</v>
      </c>
      <c r="E11762" t="n">
        <v>48</v>
      </c>
      <c r="F11762" s="9" t="n">
        <v>237.6</v>
      </c>
    </row>
    <row r="11763">
      <c r="A11763" t="n">
        <v>572519</v>
      </c>
      <c r="B11763" s="12" t="n">
        <v>40840</v>
      </c>
      <c r="C11763" t="n">
        <v>15046</v>
      </c>
      <c r="D11763" t="n">
        <v>7</v>
      </c>
      <c r="E11763" t="n">
        <v>169</v>
      </c>
      <c r="F11763" s="9" t="n">
        <v>193.79</v>
      </c>
    </row>
    <row r="11764">
      <c r="A11764" t="n">
        <v>572520</v>
      </c>
      <c r="B11764" s="12" t="n">
        <v>40840</v>
      </c>
      <c r="C11764" t="n">
        <v>13165</v>
      </c>
      <c r="D11764" t="n">
        <v>29</v>
      </c>
      <c r="E11764" t="n">
        <v>880</v>
      </c>
      <c r="F11764" s="9" t="n">
        <v>666.84</v>
      </c>
    </row>
    <row r="11765">
      <c r="A11765" t="n">
        <v>572521</v>
      </c>
      <c r="B11765" s="12" t="n">
        <v>40840</v>
      </c>
      <c r="C11765" t="n">
        <v>15844</v>
      </c>
      <c r="D11765" t="n">
        <v>11</v>
      </c>
      <c r="E11765" t="n">
        <v>134</v>
      </c>
      <c r="F11765" s="9" t="n">
        <v>130.74</v>
      </c>
    </row>
    <row r="11766">
      <c r="A11766" t="n">
        <v>572528</v>
      </c>
      <c r="B11766" s="12" t="n">
        <v>40840</v>
      </c>
      <c r="C11766" t="n">
        <v>13176</v>
      </c>
      <c r="D11766" t="n">
        <v>67</v>
      </c>
      <c r="E11766" t="n">
        <v>448</v>
      </c>
      <c r="F11766" s="9" t="n">
        <v>481.49</v>
      </c>
    </row>
    <row r="11767">
      <c r="A11767" t="n">
        <v>572541</v>
      </c>
      <c r="B11767" s="12" t="n">
        <v>40840</v>
      </c>
      <c r="C11767" t="n">
        <v>17315</v>
      </c>
      <c r="D11767" t="n">
        <v>16</v>
      </c>
      <c r="E11767" t="n">
        <v>65</v>
      </c>
      <c r="F11767" s="9" t="n">
        <v>138.01</v>
      </c>
    </row>
    <row r="11768">
      <c r="A11768" t="n">
        <v>572542</v>
      </c>
      <c r="B11768" s="12" t="n">
        <v>40840</v>
      </c>
      <c r="C11768" t="n">
        <v>17272</v>
      </c>
      <c r="D11768" t="n">
        <v>34</v>
      </c>
      <c r="E11768" t="n">
        <v>569</v>
      </c>
      <c r="F11768" s="9" t="n">
        <v>698.39</v>
      </c>
    </row>
    <row r="11769">
      <c r="A11769" t="n">
        <v>572544</v>
      </c>
      <c r="B11769" s="12" t="n">
        <v>40840</v>
      </c>
      <c r="C11769" t="n">
        <v>16023</v>
      </c>
      <c r="D11769" t="n">
        <v>36</v>
      </c>
      <c r="E11769" t="n">
        <v>131</v>
      </c>
      <c r="F11769" s="9" t="n">
        <v>219.12</v>
      </c>
    </row>
    <row r="11770">
      <c r="A11770" t="n">
        <v>572545</v>
      </c>
      <c r="B11770" s="12" t="n">
        <v>40840</v>
      </c>
      <c r="C11770" t="n">
        <v>17450</v>
      </c>
      <c r="D11770" t="n">
        <v>4</v>
      </c>
      <c r="E11770" t="n">
        <v>792</v>
      </c>
      <c r="F11770" s="9" t="n">
        <v>1896.72</v>
      </c>
    </row>
    <row r="11771">
      <c r="A11771" t="n">
        <v>572552</v>
      </c>
      <c r="B11771" s="12" t="n">
        <v>40840</v>
      </c>
      <c r="C11771" t="n">
        <v>14096</v>
      </c>
      <c r="D11771" t="n">
        <v>351</v>
      </c>
      <c r="E11771" t="n">
        <v>842</v>
      </c>
      <c r="F11771" s="9" t="n">
        <v>2834.12</v>
      </c>
    </row>
    <row r="11772">
      <c r="A11772" t="n">
        <v>572555</v>
      </c>
      <c r="B11772" s="12" t="n">
        <v>40840</v>
      </c>
      <c r="C11772" t="n">
        <v>17317</v>
      </c>
      <c r="D11772" t="n">
        <v>1</v>
      </c>
      <c r="E11772" t="n">
        <v>36</v>
      </c>
      <c r="F11772" s="9" t="n">
        <v>38.16</v>
      </c>
    </row>
    <row r="11773">
      <c r="A11773" t="n">
        <v>572558</v>
      </c>
      <c r="B11773" s="12" t="n">
        <v>40841</v>
      </c>
      <c r="C11773" t="n">
        <v>14286</v>
      </c>
      <c r="D11773" t="n">
        <v>47</v>
      </c>
      <c r="E11773" t="n">
        <v>835</v>
      </c>
      <c r="F11773" s="9" t="n">
        <v>642.77</v>
      </c>
    </row>
    <row r="11774">
      <c r="A11774" t="n">
        <v>572561</v>
      </c>
      <c r="B11774" s="12" t="n">
        <v>40841</v>
      </c>
      <c r="C11774" t="n">
        <v>13652</v>
      </c>
      <c r="D11774" t="n">
        <v>25</v>
      </c>
      <c r="E11774" t="n">
        <v>288</v>
      </c>
      <c r="F11774" s="9" t="n">
        <v>456.84</v>
      </c>
    </row>
    <row r="11775">
      <c r="A11775" t="n">
        <v>572562</v>
      </c>
      <c r="B11775" s="12" t="n">
        <v>40841</v>
      </c>
      <c r="C11775" t="n">
        <v>13481</v>
      </c>
      <c r="D11775" t="n">
        <v>27</v>
      </c>
      <c r="E11775" t="n">
        <v>281</v>
      </c>
      <c r="F11775" s="9" t="n">
        <v>443.23</v>
      </c>
    </row>
    <row r="11776">
      <c r="A11776" t="n">
        <v>572563</v>
      </c>
      <c r="B11776" s="12" t="n">
        <v>40841</v>
      </c>
      <c r="C11776" t="n">
        <v>12928</v>
      </c>
      <c r="D11776" t="n">
        <v>19</v>
      </c>
      <c r="E11776" t="n">
        <v>216</v>
      </c>
      <c r="F11776" s="9" t="n">
        <v>334</v>
      </c>
    </row>
    <row r="11777">
      <c r="A11777" t="n">
        <v>572565</v>
      </c>
      <c r="B11777" s="12" t="n">
        <v>40841</v>
      </c>
      <c r="C11777" t="n">
        <v>16762</v>
      </c>
      <c r="D11777" t="n">
        <v>21</v>
      </c>
      <c r="E11777" t="n">
        <v>193</v>
      </c>
      <c r="F11777" s="9" t="n">
        <v>573.45</v>
      </c>
    </row>
    <row r="11778">
      <c r="A11778" t="n">
        <v>572566</v>
      </c>
      <c r="B11778" s="12" t="n">
        <v>40841</v>
      </c>
      <c r="C11778" t="n">
        <v>13050</v>
      </c>
      <c r="D11778" t="n">
        <v>22</v>
      </c>
      <c r="E11778" t="n">
        <v>482</v>
      </c>
      <c r="F11778" s="9" t="n">
        <v>306.17</v>
      </c>
    </row>
    <row r="11779">
      <c r="A11779" t="n">
        <v>572568</v>
      </c>
      <c r="B11779" s="12" t="n">
        <v>40841</v>
      </c>
      <c r="C11779" t="n">
        <v>14001</v>
      </c>
      <c r="D11779" t="n">
        <v>15</v>
      </c>
      <c r="E11779" t="n">
        <v>330</v>
      </c>
      <c r="F11779" s="9" t="n">
        <v>733.9400000000001</v>
      </c>
    </row>
    <row r="11780">
      <c r="A11780" t="n">
        <v>572569</v>
      </c>
      <c r="B11780" s="12" t="n">
        <v>40841</v>
      </c>
      <c r="C11780" t="n">
        <v>17870</v>
      </c>
      <c r="D11780" t="n">
        <v>31</v>
      </c>
      <c r="E11780" t="n">
        <v>233</v>
      </c>
      <c r="F11780" s="9" t="n">
        <v>200.55</v>
      </c>
    </row>
    <row r="11781">
      <c r="A11781" t="n">
        <v>572612</v>
      </c>
      <c r="B11781" s="12" t="n">
        <v>40841</v>
      </c>
      <c r="C11781" t="n">
        <v>16186</v>
      </c>
      <c r="D11781" t="n">
        <v>11</v>
      </c>
      <c r="E11781" t="n">
        <v>98</v>
      </c>
      <c r="F11781" s="9" t="n">
        <v>231.4</v>
      </c>
    </row>
    <row r="11782">
      <c r="A11782" t="n">
        <v>572613</v>
      </c>
      <c r="B11782" s="12" t="n">
        <v>40841</v>
      </c>
      <c r="C11782" t="n">
        <v>15345</v>
      </c>
      <c r="D11782" t="n">
        <v>20</v>
      </c>
      <c r="E11782" t="n">
        <v>81</v>
      </c>
      <c r="F11782" s="9" t="n">
        <v>393.54</v>
      </c>
    </row>
    <row r="11783">
      <c r="A11783" t="n">
        <v>572616</v>
      </c>
      <c r="B11783" s="12" t="n">
        <v>40841</v>
      </c>
      <c r="C11783" t="n">
        <v>18147</v>
      </c>
      <c r="D11783" t="n">
        <v>3</v>
      </c>
      <c r="E11783" t="n">
        <v>123</v>
      </c>
      <c r="F11783" s="9" t="n">
        <v>80.45999999999999</v>
      </c>
    </row>
    <row r="11784">
      <c r="A11784" t="n">
        <v>572617</v>
      </c>
      <c r="B11784" s="12" t="n">
        <v>40841</v>
      </c>
      <c r="C11784" t="n">
        <v>18272</v>
      </c>
      <c r="D11784" t="n">
        <v>29</v>
      </c>
      <c r="E11784" t="n">
        <v>331</v>
      </c>
      <c r="F11784" s="9" t="n">
        <v>604.25</v>
      </c>
    </row>
    <row r="11785">
      <c r="A11785" t="n">
        <v>572650</v>
      </c>
      <c r="B11785" s="12" t="n">
        <v>40841</v>
      </c>
      <c r="C11785" t="n">
        <v>15506</v>
      </c>
      <c r="D11785" t="n">
        <v>37</v>
      </c>
      <c r="E11785" t="n">
        <v>223</v>
      </c>
      <c r="F11785" s="9" t="n">
        <v>298.46</v>
      </c>
    </row>
    <row r="11786">
      <c r="A11786" t="n">
        <v>572651</v>
      </c>
      <c r="B11786" s="12" t="n">
        <v>40841</v>
      </c>
      <c r="C11786" t="n">
        <v>17350</v>
      </c>
      <c r="D11786" t="n">
        <v>37</v>
      </c>
      <c r="E11786" t="n">
        <v>403</v>
      </c>
      <c r="F11786" s="9" t="n">
        <v>734.85</v>
      </c>
    </row>
    <row r="11787">
      <c r="A11787" t="n">
        <v>572652</v>
      </c>
      <c r="B11787" s="12" t="n">
        <v>40841</v>
      </c>
      <c r="C11787" t="n">
        <v>15805</v>
      </c>
      <c r="D11787" t="n">
        <v>66</v>
      </c>
      <c r="E11787" t="n">
        <v>743</v>
      </c>
      <c r="F11787" s="9" t="n">
        <v>1062.43</v>
      </c>
    </row>
    <row r="11788">
      <c r="A11788" t="n">
        <v>572653</v>
      </c>
      <c r="B11788" s="12" t="n">
        <v>40841</v>
      </c>
      <c r="C11788" t="n">
        <v>15861</v>
      </c>
      <c r="D11788" t="n">
        <v>104</v>
      </c>
      <c r="E11788" t="n">
        <v>467</v>
      </c>
      <c r="F11788" s="9" t="n">
        <v>562.04</v>
      </c>
    </row>
    <row r="11789">
      <c r="A11789" t="n">
        <v>572654</v>
      </c>
      <c r="B11789" s="12" t="n">
        <v>40841</v>
      </c>
      <c r="C11789" t="n">
        <v>15805</v>
      </c>
      <c r="D11789" t="n">
        <v>2</v>
      </c>
      <c r="E11789" t="n">
        <v>24</v>
      </c>
      <c r="F11789" s="9" t="n">
        <v>45.48</v>
      </c>
    </row>
    <row r="11790">
      <c r="A11790" t="n">
        <v>572655</v>
      </c>
      <c r="B11790" s="12" t="n">
        <v>40841</v>
      </c>
      <c r="C11790" t="n">
        <v>16708</v>
      </c>
      <c r="D11790" t="n">
        <v>27</v>
      </c>
      <c r="E11790" t="n">
        <v>285</v>
      </c>
      <c r="F11790" s="9" t="n">
        <v>656.63</v>
      </c>
    </row>
    <row r="11791">
      <c r="A11791" t="n">
        <v>572657</v>
      </c>
      <c r="B11791" s="12" t="n">
        <v>40841</v>
      </c>
      <c r="C11791" t="n">
        <v>15615</v>
      </c>
      <c r="D11791" t="n">
        <v>12</v>
      </c>
      <c r="E11791" t="n">
        <v>166</v>
      </c>
      <c r="F11791" s="9" t="n">
        <v>381.1</v>
      </c>
    </row>
    <row r="11792">
      <c r="A11792" t="n">
        <v>572658</v>
      </c>
      <c r="B11792" s="12" t="n">
        <v>40841</v>
      </c>
      <c r="C11792" t="n">
        <v>17690</v>
      </c>
      <c r="D11792" t="n">
        <v>19</v>
      </c>
      <c r="E11792" t="n">
        <v>91</v>
      </c>
      <c r="F11792" s="9" t="n">
        <v>307.19</v>
      </c>
    </row>
    <row r="11793">
      <c r="A11793" t="n">
        <v>572660</v>
      </c>
      <c r="B11793" s="12" t="n">
        <v>40841</v>
      </c>
      <c r="C11793" t="n">
        <v>14527</v>
      </c>
      <c r="D11793" t="n">
        <v>21</v>
      </c>
      <c r="E11793" t="n">
        <v>50</v>
      </c>
      <c r="F11793" s="9" t="n">
        <v>232.71</v>
      </c>
    </row>
    <row r="11794">
      <c r="A11794" t="n">
        <v>572661</v>
      </c>
      <c r="B11794" s="12" t="n">
        <v>40841</v>
      </c>
      <c r="C11794" t="n">
        <v>17193</v>
      </c>
      <c r="D11794" t="n">
        <v>13</v>
      </c>
      <c r="E11794" t="n">
        <v>946</v>
      </c>
      <c r="F11794" s="9" t="n">
        <v>760.74</v>
      </c>
    </row>
    <row r="11795">
      <c r="A11795" t="n">
        <v>572662</v>
      </c>
      <c r="B11795" s="12" t="n">
        <v>40841</v>
      </c>
      <c r="C11795" t="n">
        <v>15443</v>
      </c>
      <c r="D11795" t="n">
        <v>72</v>
      </c>
      <c r="E11795" t="n">
        <v>290</v>
      </c>
      <c r="F11795" s="9" t="n">
        <v>611.04</v>
      </c>
    </row>
    <row r="11796">
      <c r="A11796" t="n">
        <v>572663</v>
      </c>
      <c r="B11796" s="12" t="n">
        <v>40841</v>
      </c>
      <c r="C11796" t="n">
        <v>12748</v>
      </c>
      <c r="D11796" t="n">
        <v>14</v>
      </c>
      <c r="E11796" t="n">
        <v>42</v>
      </c>
      <c r="F11796" s="9" t="n">
        <v>60.44</v>
      </c>
    </row>
    <row r="11797">
      <c r="A11797" t="n">
        <v>572664</v>
      </c>
      <c r="B11797" s="12" t="n">
        <v>40841</v>
      </c>
      <c r="C11797" t="n">
        <v>16401</v>
      </c>
      <c r="D11797" t="n">
        <v>13</v>
      </c>
      <c r="E11797" t="n">
        <v>232</v>
      </c>
      <c r="F11797" s="9" t="n">
        <v>306.3</v>
      </c>
    </row>
    <row r="11798">
      <c r="A11798" t="n">
        <v>572666</v>
      </c>
      <c r="B11798" s="12" t="n">
        <v>40841</v>
      </c>
      <c r="C11798" t="n">
        <v>15134</v>
      </c>
      <c r="D11798" t="n">
        <v>9</v>
      </c>
      <c r="E11798" t="n">
        <v>228</v>
      </c>
      <c r="F11798" s="9" t="n">
        <v>166.92</v>
      </c>
    </row>
    <row r="11799">
      <c r="A11799" t="n">
        <v>572667</v>
      </c>
      <c r="B11799" s="12" t="n">
        <v>40841</v>
      </c>
      <c r="C11799" t="n">
        <v>15963</v>
      </c>
      <c r="D11799" t="n">
        <v>18</v>
      </c>
      <c r="E11799" t="n">
        <v>172</v>
      </c>
      <c r="F11799" s="9" t="n">
        <v>280.04</v>
      </c>
    </row>
    <row r="11800">
      <c r="A11800" t="n">
        <v>572668</v>
      </c>
      <c r="B11800" s="12" t="n">
        <v>40841</v>
      </c>
      <c r="C11800" t="n">
        <v>18045</v>
      </c>
      <c r="D11800" t="n">
        <v>43</v>
      </c>
      <c r="E11800" t="n">
        <v>138</v>
      </c>
      <c r="F11800" s="9" t="n">
        <v>178.34</v>
      </c>
    </row>
    <row r="11801">
      <c r="A11801" t="n">
        <v>572669</v>
      </c>
      <c r="B11801" s="12" t="n">
        <v>40841</v>
      </c>
      <c r="C11801" t="n">
        <v>16549</v>
      </c>
      <c r="D11801" t="n">
        <v>128</v>
      </c>
      <c r="E11801" t="n">
        <v>374</v>
      </c>
      <c r="F11801" s="9" t="n">
        <v>477.76</v>
      </c>
    </row>
    <row r="11802">
      <c r="A11802" t="n">
        <v>572670</v>
      </c>
      <c r="B11802" s="12" t="n">
        <v>40841</v>
      </c>
      <c r="C11802" t="n">
        <v>13685</v>
      </c>
      <c r="D11802" t="n">
        <v>2</v>
      </c>
      <c r="E11802" t="n">
        <v>1524</v>
      </c>
      <c r="F11802" s="9" t="n">
        <v>594.36</v>
      </c>
    </row>
    <row r="11803">
      <c r="A11803" t="n">
        <v>572671</v>
      </c>
      <c r="B11803" s="12" t="n">
        <v>40841</v>
      </c>
      <c r="C11803" t="n">
        <v>13340</v>
      </c>
      <c r="D11803" t="n">
        <v>12</v>
      </c>
      <c r="E11803" t="n">
        <v>338</v>
      </c>
      <c r="F11803" s="9" t="n">
        <v>909.26</v>
      </c>
    </row>
    <row r="11804">
      <c r="A11804" t="n">
        <v>572672</v>
      </c>
      <c r="B11804" s="12" t="n">
        <v>40841</v>
      </c>
      <c r="C11804" t="n">
        <v>13340</v>
      </c>
      <c r="D11804" t="n">
        <v>10</v>
      </c>
      <c r="E11804" t="n">
        <v>284</v>
      </c>
      <c r="F11804" s="9" t="n">
        <v>597.6799999999999</v>
      </c>
    </row>
    <row r="11805">
      <c r="A11805" t="n">
        <v>572673</v>
      </c>
      <c r="B11805" s="12" t="n">
        <v>40841</v>
      </c>
      <c r="C11805" t="n">
        <v>13309</v>
      </c>
      <c r="D11805" t="n">
        <v>19</v>
      </c>
      <c r="E11805" t="n">
        <v>350</v>
      </c>
      <c r="F11805" s="9" t="n">
        <v>293.77</v>
      </c>
    </row>
    <row r="11806">
      <c r="A11806" t="n">
        <v>572674</v>
      </c>
      <c r="B11806" s="12" t="n">
        <v>40841</v>
      </c>
      <c r="C11806" t="n">
        <v>14173</v>
      </c>
      <c r="D11806" t="n">
        <v>12</v>
      </c>
      <c r="E11806" t="n">
        <v>31</v>
      </c>
      <c r="F11806" s="9" t="n">
        <v>129.77</v>
      </c>
    </row>
    <row r="11807">
      <c r="A11807" t="n">
        <v>572675</v>
      </c>
      <c r="B11807" s="12" t="n">
        <v>40841</v>
      </c>
      <c r="C11807" t="n">
        <v>17917</v>
      </c>
      <c r="D11807" t="n">
        <v>28</v>
      </c>
      <c r="E11807" t="n">
        <v>54</v>
      </c>
      <c r="F11807" s="9" t="n">
        <v>108.32</v>
      </c>
    </row>
    <row r="11808">
      <c r="A11808" t="n">
        <v>572676</v>
      </c>
      <c r="B11808" s="12" t="n">
        <v>40841</v>
      </c>
      <c r="C11808" t="n">
        <v>16258</v>
      </c>
      <c r="D11808" t="n">
        <v>46</v>
      </c>
      <c r="E11808" t="n">
        <v>649</v>
      </c>
      <c r="F11808" s="9" t="n">
        <v>1462.45</v>
      </c>
    </row>
    <row r="11809">
      <c r="A11809" t="n">
        <v>572677</v>
      </c>
      <c r="B11809" s="12" t="n">
        <v>40841</v>
      </c>
      <c r="C11809" t="n">
        <v>17596</v>
      </c>
      <c r="D11809" t="n">
        <v>41</v>
      </c>
      <c r="E11809" t="n">
        <v>220</v>
      </c>
      <c r="F11809" s="9" t="n">
        <v>164.08</v>
      </c>
    </row>
    <row r="11810">
      <c r="A11810" t="n">
        <v>572678</v>
      </c>
      <c r="B11810" s="12" t="n">
        <v>40841</v>
      </c>
      <c r="C11810" t="n">
        <v>13182</v>
      </c>
      <c r="D11810" t="n">
        <v>11</v>
      </c>
      <c r="E11810" t="n">
        <v>201</v>
      </c>
      <c r="F11810" s="9" t="n">
        <v>121.18</v>
      </c>
    </row>
    <row r="11811">
      <c r="A11811" t="n">
        <v>572679</v>
      </c>
      <c r="B11811" s="12" t="n">
        <v>40841</v>
      </c>
      <c r="C11811" t="n">
        <v>17024</v>
      </c>
      <c r="D11811" t="n">
        <v>1</v>
      </c>
      <c r="E11811" t="n">
        <v>24</v>
      </c>
      <c r="F11811" s="9" t="n">
        <v>39.6</v>
      </c>
    </row>
    <row r="11812">
      <c r="A11812" t="n">
        <v>572681</v>
      </c>
      <c r="B11812" s="12" t="n">
        <v>40841</v>
      </c>
      <c r="C11812" t="n">
        <v>13510</v>
      </c>
      <c r="D11812" t="n">
        <v>33</v>
      </c>
      <c r="E11812" t="n">
        <v>389</v>
      </c>
      <c r="F11812" s="9" t="n">
        <v>551.89</v>
      </c>
    </row>
    <row r="11813">
      <c r="A11813" t="n">
        <v>572682</v>
      </c>
      <c r="B11813" s="12" t="n">
        <v>40841</v>
      </c>
      <c r="C11813" t="n">
        <v>17928</v>
      </c>
      <c r="D11813" t="n">
        <v>5</v>
      </c>
      <c r="E11813" t="n">
        <v>22</v>
      </c>
      <c r="F11813" s="9" t="n">
        <v>106.2</v>
      </c>
    </row>
    <row r="11814">
      <c r="A11814" t="n">
        <v>572683</v>
      </c>
      <c r="B11814" s="12" t="n">
        <v>40841</v>
      </c>
      <c r="C11814" t="n">
        <v>15158</v>
      </c>
      <c r="D11814" t="n">
        <v>7</v>
      </c>
      <c r="E11814" t="n">
        <v>198</v>
      </c>
      <c r="F11814" s="9" t="n">
        <v>401.4</v>
      </c>
    </row>
    <row r="11815">
      <c r="A11815" t="n">
        <v>572688</v>
      </c>
      <c r="B11815" s="12" t="n">
        <v>40841</v>
      </c>
      <c r="C11815" t="n">
        <v>13028</v>
      </c>
      <c r="D11815" t="n">
        <v>24</v>
      </c>
      <c r="E11815" t="n">
        <v>380</v>
      </c>
      <c r="F11815" s="9" t="n">
        <v>355.94</v>
      </c>
    </row>
    <row r="11816">
      <c r="A11816" t="n">
        <v>572696</v>
      </c>
      <c r="B11816" s="12" t="n">
        <v>40841</v>
      </c>
      <c r="C11816" t="n">
        <v>17857</v>
      </c>
      <c r="D11816" t="n">
        <v>3</v>
      </c>
      <c r="E11816" t="n">
        <v>1000</v>
      </c>
      <c r="F11816" s="9" t="n">
        <v>3390</v>
      </c>
    </row>
    <row r="11817">
      <c r="A11817" t="n">
        <v>572703</v>
      </c>
      <c r="B11817" s="12" t="n">
        <v>40841</v>
      </c>
      <c r="C11817" t="n">
        <v>16110</v>
      </c>
      <c r="D11817" t="n">
        <v>153</v>
      </c>
      <c r="E11817" t="n">
        <v>378</v>
      </c>
      <c r="F11817" s="9" t="n">
        <v>642.77</v>
      </c>
    </row>
    <row r="11818">
      <c r="A11818" t="n">
        <v>572718</v>
      </c>
      <c r="B11818" s="12" t="n">
        <v>40841</v>
      </c>
      <c r="C11818" t="n">
        <v>15656</v>
      </c>
      <c r="D11818" t="n">
        <v>12</v>
      </c>
      <c r="E11818" t="n">
        <v>141</v>
      </c>
      <c r="F11818" s="9" t="n">
        <v>184.87</v>
      </c>
    </row>
    <row r="11819">
      <c r="A11819" t="n">
        <v>572719</v>
      </c>
      <c r="B11819" s="12" t="n">
        <v>40841</v>
      </c>
      <c r="C11819" t="n">
        <v>13871</v>
      </c>
      <c r="D11819" t="n">
        <v>44</v>
      </c>
      <c r="E11819" t="n">
        <v>376</v>
      </c>
      <c r="F11819" s="9" t="n">
        <v>855.17</v>
      </c>
    </row>
    <row r="11820">
      <c r="A11820" t="n">
        <v>572720</v>
      </c>
      <c r="B11820" s="12" t="n">
        <v>40841</v>
      </c>
      <c r="C11820" t="n">
        <v>13978</v>
      </c>
      <c r="D11820" t="n">
        <v>14</v>
      </c>
      <c r="E11820" t="n">
        <v>297</v>
      </c>
      <c r="F11820" s="9" t="n">
        <v>158.99</v>
      </c>
    </row>
    <row r="11821">
      <c r="A11821" t="n">
        <v>572721</v>
      </c>
      <c r="B11821" s="12" t="n">
        <v>40841</v>
      </c>
      <c r="C11821" t="n">
        <v>16201</v>
      </c>
      <c r="D11821" t="n">
        <v>31</v>
      </c>
      <c r="E11821" t="n">
        <v>414</v>
      </c>
      <c r="F11821" s="9" t="n">
        <v>479.03</v>
      </c>
    </row>
    <row r="11822">
      <c r="A11822" t="n">
        <v>572726</v>
      </c>
      <c r="B11822" s="12" t="n">
        <v>40841</v>
      </c>
      <c r="C11822" t="n">
        <v>16056</v>
      </c>
      <c r="D11822" t="n">
        <v>66</v>
      </c>
      <c r="E11822" t="n">
        <v>345</v>
      </c>
      <c r="F11822" s="9" t="n">
        <v>650.75</v>
      </c>
    </row>
    <row r="11823">
      <c r="A11823" t="n">
        <v>572732</v>
      </c>
      <c r="B11823" s="12" t="n">
        <v>40841</v>
      </c>
      <c r="C11823" t="n">
        <v>18079</v>
      </c>
      <c r="D11823" t="n">
        <v>49</v>
      </c>
      <c r="E11823" t="n">
        <v>1932</v>
      </c>
      <c r="F11823" s="9" t="n">
        <v>926.17</v>
      </c>
    </row>
    <row r="11824">
      <c r="A11824" t="n">
        <v>572733</v>
      </c>
      <c r="B11824" s="12" t="n">
        <v>40841</v>
      </c>
      <c r="C11824" t="n">
        <v>18079</v>
      </c>
      <c r="D11824" t="n">
        <v>5</v>
      </c>
      <c r="E11824" t="n">
        <v>340</v>
      </c>
      <c r="F11824" s="9" t="n">
        <v>480.8</v>
      </c>
    </row>
    <row r="11825">
      <c r="A11825" t="n">
        <v>572734</v>
      </c>
      <c r="B11825" s="12" t="n">
        <v>40841</v>
      </c>
      <c r="C11825" t="n">
        <v>13694</v>
      </c>
      <c r="D11825" t="n">
        <v>15</v>
      </c>
      <c r="E11825" t="n">
        <v>1389</v>
      </c>
      <c r="F11825" s="9" t="n">
        <v>1632.63</v>
      </c>
    </row>
    <row r="11826">
      <c r="A11826" t="n">
        <v>572735</v>
      </c>
      <c r="B11826" s="12" t="n">
        <v>40841</v>
      </c>
      <c r="C11826" t="n">
        <v>15630</v>
      </c>
      <c r="D11826" t="n">
        <v>39</v>
      </c>
      <c r="E11826" t="n">
        <v>520</v>
      </c>
      <c r="F11826" s="9" t="n">
        <v>789.49</v>
      </c>
    </row>
    <row r="11827">
      <c r="A11827" t="n">
        <v>572737</v>
      </c>
      <c r="B11827" s="12" t="n">
        <v>40841</v>
      </c>
      <c r="C11827" t="n">
        <v>13384</v>
      </c>
      <c r="D11827" t="n">
        <v>13</v>
      </c>
      <c r="E11827" t="n">
        <v>174</v>
      </c>
      <c r="F11827" s="9" t="n">
        <v>298.26</v>
      </c>
    </row>
    <row r="11828">
      <c r="A11828" t="n">
        <v>572738</v>
      </c>
      <c r="B11828" s="12" t="n">
        <v>40841</v>
      </c>
      <c r="C11828" t="n">
        <v>14234</v>
      </c>
      <c r="D11828" t="n">
        <v>6</v>
      </c>
      <c r="E11828" t="n">
        <v>120</v>
      </c>
      <c r="F11828" s="9" t="n">
        <v>82.56</v>
      </c>
    </row>
    <row r="11829">
      <c r="A11829" t="n">
        <v>572741</v>
      </c>
      <c r="B11829" s="12" t="n">
        <v>40841</v>
      </c>
      <c r="C11829" t="n">
        <v>14341</v>
      </c>
      <c r="D11829" t="n">
        <v>47</v>
      </c>
      <c r="E11829" t="n">
        <v>514</v>
      </c>
      <c r="F11829" s="9" t="n">
        <v>781.9</v>
      </c>
    </row>
    <row r="11830">
      <c r="A11830" t="n">
        <v>572742</v>
      </c>
      <c r="B11830" s="12" t="n">
        <v>40841</v>
      </c>
      <c r="C11830" t="n">
        <v>14341</v>
      </c>
      <c r="D11830" t="n">
        <v>15</v>
      </c>
      <c r="E11830" t="n">
        <v>174</v>
      </c>
      <c r="F11830" s="9" t="n">
        <v>245.56</v>
      </c>
    </row>
    <row r="11831">
      <c r="A11831" t="n">
        <v>572743</v>
      </c>
      <c r="B11831" s="12" t="n">
        <v>40841</v>
      </c>
      <c r="C11831" t="n">
        <v>14482</v>
      </c>
      <c r="D11831" t="n">
        <v>41</v>
      </c>
      <c r="E11831" t="n">
        <v>498</v>
      </c>
      <c r="F11831" s="9" t="n">
        <v>613.98</v>
      </c>
    </row>
    <row r="11832">
      <c r="A11832" t="n">
        <v>572744</v>
      </c>
      <c r="B11832" s="12" t="n">
        <v>40841</v>
      </c>
      <c r="C11832" t="n">
        <v>14085</v>
      </c>
      <c r="D11832" t="n">
        <v>23</v>
      </c>
      <c r="E11832" t="n">
        <v>247</v>
      </c>
      <c r="F11832" s="9" t="n">
        <v>260.79</v>
      </c>
    </row>
    <row r="11833">
      <c r="A11833" t="n">
        <v>572745</v>
      </c>
      <c r="B11833" s="12" t="n">
        <v>40841</v>
      </c>
      <c r="C11833" t="n">
        <v>14085</v>
      </c>
      <c r="D11833" t="n">
        <v>1</v>
      </c>
      <c r="E11833" t="n">
        <v>5</v>
      </c>
      <c r="F11833" s="9" t="n">
        <v>29.75</v>
      </c>
    </row>
    <row r="11834">
      <c r="A11834" t="n">
        <v>572746</v>
      </c>
      <c r="B11834" s="12" t="n">
        <v>40841</v>
      </c>
      <c r="C11834" t="n">
        <v>13263</v>
      </c>
      <c r="D11834" t="n">
        <v>50</v>
      </c>
      <c r="E11834" t="n">
        <v>126</v>
      </c>
      <c r="F11834" s="9" t="n">
        <v>203.44</v>
      </c>
    </row>
    <row r="11835">
      <c r="A11835" t="n">
        <v>572751</v>
      </c>
      <c r="B11835" s="12" t="n">
        <v>40841</v>
      </c>
      <c r="C11835" t="n">
        <v>17449</v>
      </c>
      <c r="D11835" t="n">
        <v>27</v>
      </c>
      <c r="E11835" t="n">
        <v>209</v>
      </c>
      <c r="F11835" s="9" t="n">
        <v>391</v>
      </c>
    </row>
    <row r="11836">
      <c r="A11836" t="n">
        <v>572752</v>
      </c>
      <c r="B11836" s="12" t="n">
        <v>40841</v>
      </c>
      <c r="C11836" t="n">
        <v>17449</v>
      </c>
      <c r="D11836" t="n">
        <v>13</v>
      </c>
      <c r="E11836" t="n">
        <v>58</v>
      </c>
      <c r="F11836" s="9" t="n">
        <v>206.62</v>
      </c>
    </row>
    <row r="11837">
      <c r="A11837" t="n">
        <v>572753</v>
      </c>
      <c r="B11837" s="12" t="n">
        <v>40841</v>
      </c>
      <c r="C11837" t="n">
        <v>15856</v>
      </c>
      <c r="D11837" t="n">
        <v>22</v>
      </c>
      <c r="E11837" t="n">
        <v>231</v>
      </c>
      <c r="F11837" s="9" t="n">
        <v>292.25</v>
      </c>
    </row>
    <row r="11838">
      <c r="A11838" t="n">
        <v>572755</v>
      </c>
      <c r="B11838" s="12" t="n">
        <v>40841</v>
      </c>
      <c r="C11838" t="n">
        <v>13601</v>
      </c>
      <c r="D11838" t="n">
        <v>57</v>
      </c>
      <c r="E11838" t="n">
        <v>273</v>
      </c>
      <c r="F11838" s="9" t="n">
        <v>320.12</v>
      </c>
    </row>
    <row r="11839">
      <c r="A11839" t="n">
        <v>572756</v>
      </c>
      <c r="B11839" s="12" t="n">
        <v>40841</v>
      </c>
      <c r="C11839" t="n">
        <v>15482</v>
      </c>
      <c r="D11839" t="n">
        <v>7</v>
      </c>
      <c r="E11839" t="n">
        <v>384</v>
      </c>
      <c r="F11839" s="9" t="n">
        <v>360</v>
      </c>
    </row>
    <row r="11840">
      <c r="A11840" t="n">
        <v>572760</v>
      </c>
      <c r="B11840" s="12" t="n">
        <v>40842</v>
      </c>
      <c r="C11840" t="n">
        <v>16225</v>
      </c>
      <c r="D11840" t="n">
        <v>5</v>
      </c>
      <c r="E11840" t="n">
        <v>42</v>
      </c>
      <c r="F11840" s="9" t="n">
        <v>142.68</v>
      </c>
    </row>
    <row r="11841">
      <c r="A11841" t="n">
        <v>572762</v>
      </c>
      <c r="B11841" s="12" t="n">
        <v>40842</v>
      </c>
      <c r="C11841" t="n">
        <v>15240</v>
      </c>
      <c r="D11841" t="n">
        <v>20</v>
      </c>
      <c r="E11841" t="n">
        <v>380</v>
      </c>
      <c r="F11841" s="9" t="n">
        <v>324.02</v>
      </c>
    </row>
    <row r="11842">
      <c r="A11842" t="n">
        <v>572764</v>
      </c>
      <c r="B11842" s="12" t="n">
        <v>40842</v>
      </c>
      <c r="C11842" t="n">
        <v>15110</v>
      </c>
      <c r="D11842" t="n">
        <v>8</v>
      </c>
      <c r="E11842" t="n">
        <v>59</v>
      </c>
      <c r="F11842" s="9" t="n">
        <v>303.85</v>
      </c>
    </row>
    <row r="11843">
      <c r="A11843" t="n">
        <v>572765</v>
      </c>
      <c r="B11843" s="12" t="n">
        <v>40842</v>
      </c>
      <c r="C11843" t="n">
        <v>16013</v>
      </c>
      <c r="D11843" t="n">
        <v>3</v>
      </c>
      <c r="E11843" t="n">
        <v>672</v>
      </c>
      <c r="F11843" s="9" t="n">
        <v>2251.2</v>
      </c>
    </row>
    <row r="11844">
      <c r="A11844" t="n">
        <v>572766</v>
      </c>
      <c r="B11844" s="12" t="n">
        <v>40842</v>
      </c>
      <c r="C11844" t="n">
        <v>16013</v>
      </c>
      <c r="D11844" t="n">
        <v>11</v>
      </c>
      <c r="E11844" t="n">
        <v>746</v>
      </c>
      <c r="F11844" s="9" t="n">
        <v>1603.06</v>
      </c>
    </row>
    <row r="11845">
      <c r="A11845" t="n">
        <v>572767</v>
      </c>
      <c r="B11845" s="12" t="n">
        <v>40842</v>
      </c>
      <c r="C11845" t="n">
        <v>17865</v>
      </c>
      <c r="D11845" t="n">
        <v>22</v>
      </c>
      <c r="E11845" t="n">
        <v>446</v>
      </c>
      <c r="F11845" s="9" t="n">
        <v>702.86</v>
      </c>
    </row>
    <row r="11846">
      <c r="A11846" t="n">
        <v>572768</v>
      </c>
      <c r="B11846" s="12" t="n">
        <v>40842</v>
      </c>
      <c r="C11846" t="n">
        <v>17865</v>
      </c>
      <c r="D11846" t="n">
        <v>3</v>
      </c>
      <c r="E11846" t="n">
        <v>146</v>
      </c>
      <c r="F11846" s="9" t="n">
        <v>177.64</v>
      </c>
    </row>
    <row r="11847">
      <c r="A11847" t="n">
        <v>572769</v>
      </c>
      <c r="B11847" s="12" t="n">
        <v>40842</v>
      </c>
      <c r="C11847" t="n">
        <v>14051</v>
      </c>
      <c r="D11847" t="n">
        <v>11</v>
      </c>
      <c r="E11847" t="n">
        <v>218</v>
      </c>
      <c r="F11847" s="9" t="n">
        <v>959.7</v>
      </c>
    </row>
    <row r="11848">
      <c r="A11848" t="n">
        <v>572771</v>
      </c>
      <c r="B11848" s="12" t="n">
        <v>40842</v>
      </c>
      <c r="C11848" t="n">
        <v>16173</v>
      </c>
      <c r="D11848" t="n">
        <v>15</v>
      </c>
      <c r="E11848" t="n">
        <v>139</v>
      </c>
      <c r="F11848" s="9" t="n">
        <v>262.57</v>
      </c>
    </row>
    <row r="11849">
      <c r="A11849" t="n">
        <v>572772</v>
      </c>
      <c r="B11849" s="12" t="n">
        <v>40842</v>
      </c>
      <c r="C11849" t="n">
        <v>17511</v>
      </c>
      <c r="D11849" t="n">
        <v>16</v>
      </c>
      <c r="E11849" t="n">
        <v>1167</v>
      </c>
      <c r="F11849" s="9" t="n">
        <v>1820.89</v>
      </c>
    </row>
    <row r="11850">
      <c r="A11850" t="n">
        <v>572773</v>
      </c>
      <c r="B11850" s="12" t="n">
        <v>40842</v>
      </c>
      <c r="C11850" t="n">
        <v>17511</v>
      </c>
      <c r="D11850" t="n">
        <v>4</v>
      </c>
      <c r="E11850" t="n">
        <v>48</v>
      </c>
      <c r="F11850" s="9" t="n">
        <v>78.72</v>
      </c>
    </row>
    <row r="11851">
      <c r="A11851" t="n">
        <v>572774</v>
      </c>
      <c r="B11851" s="12" t="n">
        <v>40842</v>
      </c>
      <c r="C11851" t="n">
        <v>16966</v>
      </c>
      <c r="D11851" t="n">
        <v>1</v>
      </c>
      <c r="E11851" t="n">
        <v>1</v>
      </c>
      <c r="F11851" s="9" t="n">
        <v>3.25</v>
      </c>
    </row>
    <row r="11852">
      <c r="A11852" t="n">
        <v>572775</v>
      </c>
      <c r="B11852" s="12" t="n">
        <v>40842</v>
      </c>
      <c r="C11852" t="n">
        <v>13126</v>
      </c>
      <c r="D11852" t="n">
        <v>19</v>
      </c>
      <c r="E11852" t="n">
        <v>147</v>
      </c>
      <c r="F11852" s="9" t="n">
        <v>344.22</v>
      </c>
    </row>
    <row r="11853">
      <c r="A11853" t="n">
        <v>572792</v>
      </c>
      <c r="B11853" s="12" t="n">
        <v>40842</v>
      </c>
      <c r="C11853" t="n">
        <v>15516</v>
      </c>
      <c r="D11853" t="n">
        <v>1</v>
      </c>
      <c r="E11853" t="n">
        <v>3</v>
      </c>
      <c r="F11853" s="9" t="n">
        <v>8.67</v>
      </c>
    </row>
    <row r="11854">
      <c r="A11854" t="n">
        <v>572810</v>
      </c>
      <c r="B11854" s="12" t="n">
        <v>40842</v>
      </c>
      <c r="C11854" t="n">
        <v>13644</v>
      </c>
      <c r="D11854" t="n">
        <v>27</v>
      </c>
      <c r="E11854" t="n">
        <v>483</v>
      </c>
      <c r="F11854" s="9" t="n">
        <v>446.73</v>
      </c>
    </row>
    <row r="11855">
      <c r="A11855" t="n">
        <v>572811</v>
      </c>
      <c r="B11855" s="12" t="n">
        <v>40842</v>
      </c>
      <c r="C11855" t="n">
        <v>16071</v>
      </c>
      <c r="D11855" t="n">
        <v>21</v>
      </c>
      <c r="E11855" t="n">
        <v>180</v>
      </c>
      <c r="F11855" s="9" t="n">
        <v>326.24</v>
      </c>
    </row>
    <row r="11856">
      <c r="A11856" t="n">
        <v>572812</v>
      </c>
      <c r="B11856" s="12" t="n">
        <v>40842</v>
      </c>
      <c r="C11856" t="n">
        <v>15089</v>
      </c>
      <c r="D11856" t="n">
        <v>9</v>
      </c>
      <c r="E11856" t="n">
        <v>29</v>
      </c>
      <c r="F11856" s="9" t="n">
        <v>146.65</v>
      </c>
    </row>
    <row r="11857">
      <c r="A11857" t="n">
        <v>572830</v>
      </c>
      <c r="B11857" s="12" t="n">
        <v>40842</v>
      </c>
      <c r="C11857" t="n">
        <v>16208</v>
      </c>
      <c r="D11857" t="n">
        <v>26</v>
      </c>
      <c r="E11857" t="n">
        <v>90</v>
      </c>
      <c r="F11857" s="9" t="n">
        <v>166.67</v>
      </c>
    </row>
    <row r="11858">
      <c r="A11858" t="n">
        <v>572833</v>
      </c>
      <c r="B11858" s="12" t="n">
        <v>40842</v>
      </c>
      <c r="C11858" t="n">
        <v>12748</v>
      </c>
      <c r="D11858" t="n">
        <v>8</v>
      </c>
      <c r="E11858" t="n">
        <v>15</v>
      </c>
      <c r="F11858" s="9" t="n">
        <v>30.82</v>
      </c>
    </row>
    <row r="11859">
      <c r="A11859" t="n">
        <v>572834</v>
      </c>
      <c r="B11859" s="12" t="n">
        <v>40842</v>
      </c>
      <c r="C11859" t="n">
        <v>12748</v>
      </c>
      <c r="D11859" t="n">
        <v>10</v>
      </c>
      <c r="E11859" t="n">
        <v>15</v>
      </c>
      <c r="F11859" s="9" t="n">
        <v>38.22</v>
      </c>
    </row>
    <row r="11860">
      <c r="A11860" t="n">
        <v>572835</v>
      </c>
      <c r="B11860" s="12" t="n">
        <v>40842</v>
      </c>
      <c r="C11860" t="n">
        <v>17428</v>
      </c>
      <c r="D11860" t="n">
        <v>6</v>
      </c>
      <c r="E11860" t="n">
        <v>321</v>
      </c>
      <c r="F11860" s="9" t="n">
        <v>615.4</v>
      </c>
    </row>
    <row r="11861">
      <c r="A11861" t="n">
        <v>572836</v>
      </c>
      <c r="B11861" s="12" t="n">
        <v>40842</v>
      </c>
      <c r="C11861" t="n">
        <v>15568</v>
      </c>
      <c r="D11861" t="n">
        <v>16</v>
      </c>
      <c r="E11861" t="n">
        <v>112</v>
      </c>
      <c r="F11861" s="9" t="n">
        <v>194.21</v>
      </c>
    </row>
    <row r="11862">
      <c r="A11862" t="n">
        <v>572837</v>
      </c>
      <c r="B11862" s="12" t="n">
        <v>40842</v>
      </c>
      <c r="C11862" t="n">
        <v>14754</v>
      </c>
      <c r="D11862" t="n">
        <v>26</v>
      </c>
      <c r="E11862" t="n">
        <v>313</v>
      </c>
      <c r="F11862" s="9" t="n">
        <v>409.78</v>
      </c>
    </row>
    <row r="11863">
      <c r="A11863" t="n">
        <v>572838</v>
      </c>
      <c r="B11863" s="12" t="n">
        <v>40842</v>
      </c>
      <c r="C11863" t="n">
        <v>14539</v>
      </c>
      <c r="D11863" t="n">
        <v>7</v>
      </c>
      <c r="E11863" t="n">
        <v>53</v>
      </c>
      <c r="F11863" s="9" t="n">
        <v>72.13</v>
      </c>
    </row>
    <row r="11864">
      <c r="A11864" t="n">
        <v>572843</v>
      </c>
      <c r="B11864" s="12" t="n">
        <v>40842</v>
      </c>
      <c r="C11864" t="n">
        <v>14315</v>
      </c>
      <c r="D11864" t="n">
        <v>33</v>
      </c>
      <c r="E11864" t="n">
        <v>332</v>
      </c>
      <c r="F11864" s="9" t="n">
        <v>930.98</v>
      </c>
    </row>
    <row r="11865">
      <c r="A11865" t="n">
        <v>572845</v>
      </c>
      <c r="B11865" s="12" t="n">
        <v>40842</v>
      </c>
      <c r="C11865" t="n">
        <v>16013</v>
      </c>
      <c r="D11865" t="n">
        <v>1</v>
      </c>
      <c r="E11865" t="n">
        <v>960</v>
      </c>
      <c r="F11865" s="9" t="n">
        <v>864</v>
      </c>
    </row>
    <row r="11866">
      <c r="A11866" t="n">
        <v>572846</v>
      </c>
      <c r="B11866" s="12" t="n">
        <v>40842</v>
      </c>
      <c r="C11866" t="n">
        <v>14550</v>
      </c>
      <c r="D11866" t="n">
        <v>26</v>
      </c>
      <c r="E11866" t="n">
        <v>207</v>
      </c>
      <c r="F11866" s="9" t="n">
        <v>340.79</v>
      </c>
    </row>
    <row r="11867">
      <c r="A11867" t="n">
        <v>572847</v>
      </c>
      <c r="B11867" s="12" t="n">
        <v>40842</v>
      </c>
      <c r="C11867" t="n">
        <v>14606</v>
      </c>
      <c r="D11867" t="n">
        <v>29</v>
      </c>
      <c r="E11867" t="n">
        <v>55</v>
      </c>
      <c r="F11867" s="9" t="n">
        <v>115.15</v>
      </c>
    </row>
    <row r="11868">
      <c r="A11868" t="n">
        <v>572848</v>
      </c>
      <c r="B11868" s="12" t="n">
        <v>40842</v>
      </c>
      <c r="C11868" t="n">
        <v>16188</v>
      </c>
      <c r="D11868" t="n">
        <v>15</v>
      </c>
      <c r="E11868" t="n">
        <v>137</v>
      </c>
      <c r="F11868" s="9" t="n">
        <v>226.83</v>
      </c>
    </row>
    <row r="11869">
      <c r="A11869" t="n">
        <v>572851</v>
      </c>
      <c r="B11869" s="12" t="n">
        <v>40842</v>
      </c>
      <c r="C11869" t="n">
        <v>16013</v>
      </c>
      <c r="D11869" t="n">
        <v>2</v>
      </c>
      <c r="E11869" t="n">
        <v>198</v>
      </c>
      <c r="F11869" s="9" t="n">
        <v>476.1</v>
      </c>
    </row>
    <row r="11870">
      <c r="A11870" t="n">
        <v>572852</v>
      </c>
      <c r="B11870" s="12" t="n">
        <v>40842</v>
      </c>
      <c r="C11870" t="n">
        <v>12879</v>
      </c>
      <c r="D11870" t="n">
        <v>3</v>
      </c>
      <c r="E11870" t="n">
        <v>168</v>
      </c>
      <c r="F11870" s="9" t="n">
        <v>65.52</v>
      </c>
    </row>
    <row r="11871">
      <c r="A11871" t="n">
        <v>572853</v>
      </c>
      <c r="B11871" s="12" t="n">
        <v>40842</v>
      </c>
      <c r="C11871" t="n">
        <v>17712</v>
      </c>
      <c r="D11871" t="n">
        <v>29</v>
      </c>
      <c r="E11871" t="n">
        <v>215</v>
      </c>
      <c r="F11871" s="9" t="n">
        <v>522.91</v>
      </c>
    </row>
    <row r="11872">
      <c r="A11872" t="n">
        <v>572854</v>
      </c>
      <c r="B11872" s="12" t="n">
        <v>40842</v>
      </c>
      <c r="C11872" t="n">
        <v>14096</v>
      </c>
      <c r="D11872" t="n">
        <v>14</v>
      </c>
      <c r="E11872" t="n">
        <v>120</v>
      </c>
      <c r="F11872" s="9" t="n">
        <v>367.74</v>
      </c>
    </row>
    <row r="11873">
      <c r="A11873" t="n">
        <v>572856</v>
      </c>
      <c r="B11873" s="12" t="n">
        <v>40842</v>
      </c>
      <c r="C11873" t="n">
        <v>18118</v>
      </c>
      <c r="D11873" t="n">
        <v>15</v>
      </c>
      <c r="E11873" t="n">
        <v>69</v>
      </c>
      <c r="F11873" s="9" t="n">
        <v>106.14</v>
      </c>
    </row>
    <row r="11874">
      <c r="A11874" t="n">
        <v>572857</v>
      </c>
      <c r="B11874" s="12" t="n">
        <v>40842</v>
      </c>
      <c r="C11874" t="n">
        <v>16701</v>
      </c>
      <c r="D11874" t="n">
        <v>1</v>
      </c>
      <c r="E11874" t="n">
        <v>72</v>
      </c>
      <c r="F11874" s="9" t="n">
        <v>128.88</v>
      </c>
    </row>
    <row r="11875">
      <c r="A11875" t="n">
        <v>572858</v>
      </c>
      <c r="B11875" s="12" t="n">
        <v>40842</v>
      </c>
      <c r="C11875" t="n">
        <v>13571</v>
      </c>
      <c r="D11875" t="n">
        <v>30</v>
      </c>
      <c r="E11875" t="n">
        <v>142</v>
      </c>
      <c r="F11875" s="9" t="n">
        <v>133.25</v>
      </c>
    </row>
    <row r="11876">
      <c r="A11876" t="n">
        <v>572859</v>
      </c>
      <c r="B11876" s="12" t="n">
        <v>40842</v>
      </c>
      <c r="C11876" t="n">
        <v>16418</v>
      </c>
      <c r="D11876" t="n">
        <v>44</v>
      </c>
      <c r="E11876" t="n">
        <v>106</v>
      </c>
      <c r="F11876" s="9" t="n">
        <v>262.76</v>
      </c>
    </row>
    <row r="11877">
      <c r="A11877" t="n">
        <v>572860</v>
      </c>
      <c r="B11877" s="12" t="n">
        <v>40842</v>
      </c>
      <c r="C11877" t="n">
        <v>17470</v>
      </c>
      <c r="D11877" t="n">
        <v>20</v>
      </c>
      <c r="E11877" t="n">
        <v>400</v>
      </c>
      <c r="F11877" s="9" t="n">
        <v>308.6</v>
      </c>
    </row>
    <row r="11878">
      <c r="A11878" t="n">
        <v>572861</v>
      </c>
      <c r="B11878" s="12" t="n">
        <v>40842</v>
      </c>
      <c r="C11878" t="n">
        <v>14102</v>
      </c>
      <c r="D11878" t="n">
        <v>18</v>
      </c>
      <c r="E11878" t="n">
        <v>107</v>
      </c>
      <c r="F11878" s="9" t="n">
        <v>214.1</v>
      </c>
    </row>
    <row r="11879">
      <c r="A11879" t="n">
        <v>572862</v>
      </c>
      <c r="B11879" s="12" t="n">
        <v>40842</v>
      </c>
      <c r="C11879" t="n">
        <v>16750</v>
      </c>
      <c r="D11879" t="n">
        <v>31</v>
      </c>
      <c r="E11879" t="n">
        <v>46</v>
      </c>
      <c r="F11879" s="9" t="n">
        <v>114.74</v>
      </c>
    </row>
    <row r="11880">
      <c r="A11880" t="n">
        <v>572863</v>
      </c>
      <c r="B11880" s="12" t="n">
        <v>40842</v>
      </c>
      <c r="C11880" t="n">
        <v>17841</v>
      </c>
      <c r="D11880" t="n">
        <v>16</v>
      </c>
      <c r="E11880" t="n">
        <v>170</v>
      </c>
      <c r="F11880" s="9" t="n">
        <v>219.66</v>
      </c>
    </row>
    <row r="11881">
      <c r="A11881" t="n">
        <v>572865</v>
      </c>
      <c r="B11881" s="12" t="n">
        <v>40842</v>
      </c>
      <c r="C11881" t="n">
        <v>17841</v>
      </c>
      <c r="D11881" t="n">
        <v>44</v>
      </c>
      <c r="E11881" t="n">
        <v>164</v>
      </c>
      <c r="F11881" s="9" t="n">
        <v>185.11</v>
      </c>
    </row>
    <row r="11882">
      <c r="A11882" t="n">
        <v>572866</v>
      </c>
      <c r="B11882" s="12" t="n">
        <v>40842</v>
      </c>
      <c r="C11882" t="n">
        <v>15005</v>
      </c>
      <c r="D11882" t="n">
        <v>32</v>
      </c>
      <c r="E11882" t="n">
        <v>109</v>
      </c>
      <c r="F11882" s="9" t="n">
        <v>184.01</v>
      </c>
    </row>
    <row r="11883">
      <c r="A11883" t="n">
        <v>572867</v>
      </c>
      <c r="B11883" s="12" t="n">
        <v>40842</v>
      </c>
      <c r="C11883" t="n">
        <v>14598</v>
      </c>
      <c r="D11883" t="n">
        <v>50</v>
      </c>
      <c r="E11883" t="n">
        <v>189</v>
      </c>
      <c r="F11883" s="9" t="n">
        <v>221.97</v>
      </c>
    </row>
    <row r="11884">
      <c r="A11884" t="n">
        <v>572868</v>
      </c>
      <c r="B11884" s="12" t="n">
        <v>40842</v>
      </c>
      <c r="C11884" t="n">
        <v>17564</v>
      </c>
      <c r="D11884" t="n">
        <v>12</v>
      </c>
      <c r="E11884" t="n">
        <v>43</v>
      </c>
      <c r="F11884" s="9" t="n">
        <v>124.34</v>
      </c>
    </row>
    <row r="11885">
      <c r="A11885" t="n">
        <v>572870</v>
      </c>
      <c r="B11885" s="12" t="n">
        <v>40842</v>
      </c>
      <c r="C11885" t="n">
        <v>13408</v>
      </c>
      <c r="D11885" t="n">
        <v>5</v>
      </c>
      <c r="E11885" t="n">
        <v>100</v>
      </c>
      <c r="F11885" s="9" t="n">
        <v>309.76</v>
      </c>
    </row>
    <row r="11886">
      <c r="A11886" t="n">
        <v>572871</v>
      </c>
      <c r="B11886" s="12" t="n">
        <v>40842</v>
      </c>
      <c r="C11886" t="n">
        <v>13408</v>
      </c>
      <c r="D11886" t="n">
        <v>7</v>
      </c>
      <c r="E11886" t="n">
        <v>253</v>
      </c>
      <c r="F11886" s="9" t="n">
        <v>327.98</v>
      </c>
    </row>
    <row r="11887">
      <c r="A11887" t="n">
        <v>572872</v>
      </c>
      <c r="B11887" s="12" t="n">
        <v>40842</v>
      </c>
      <c r="C11887" t="n">
        <v>15320</v>
      </c>
      <c r="D11887" t="n">
        <v>36</v>
      </c>
      <c r="E11887" t="n">
        <v>326</v>
      </c>
      <c r="F11887" s="9" t="n">
        <v>267.13</v>
      </c>
    </row>
    <row r="11888">
      <c r="A11888" t="n">
        <v>572873</v>
      </c>
      <c r="B11888" s="12" t="n">
        <v>40842</v>
      </c>
      <c r="C11888" t="n">
        <v>12820</v>
      </c>
      <c r="D11888" t="n">
        <v>22</v>
      </c>
      <c r="E11888" t="n">
        <v>244</v>
      </c>
      <c r="F11888" s="9" t="n">
        <v>343.76</v>
      </c>
    </row>
    <row r="11889">
      <c r="A11889" t="n">
        <v>572874</v>
      </c>
      <c r="B11889" s="12" t="n">
        <v>40842</v>
      </c>
      <c r="C11889" t="n">
        <v>13408</v>
      </c>
      <c r="D11889" t="n">
        <v>9</v>
      </c>
      <c r="E11889" t="n">
        <v>162</v>
      </c>
      <c r="F11889" s="9" t="n">
        <v>397.02</v>
      </c>
    </row>
    <row r="11890">
      <c r="A11890" t="n">
        <v>572875</v>
      </c>
      <c r="B11890" s="12" t="n">
        <v>40842</v>
      </c>
      <c r="C11890" t="n">
        <v>17706</v>
      </c>
      <c r="D11890" t="n">
        <v>1</v>
      </c>
      <c r="E11890" t="n">
        <v>12</v>
      </c>
      <c r="F11890" s="9" t="n">
        <v>20.04</v>
      </c>
    </row>
    <row r="11891">
      <c r="A11891" t="n">
        <v>572876</v>
      </c>
      <c r="B11891" s="12" t="n">
        <v>40842</v>
      </c>
      <c r="C11891" t="n">
        <v>17109</v>
      </c>
      <c r="D11891" t="n">
        <v>6</v>
      </c>
      <c r="E11891" t="n">
        <v>99</v>
      </c>
      <c r="F11891" s="9" t="n">
        <v>109.17</v>
      </c>
    </row>
    <row r="11892">
      <c r="A11892" t="n">
        <v>572877</v>
      </c>
      <c r="B11892" s="12" t="n">
        <v>40842</v>
      </c>
      <c r="C11892" t="n">
        <v>17706</v>
      </c>
      <c r="D11892" t="n">
        <v>3</v>
      </c>
      <c r="E11892" t="n">
        <v>24</v>
      </c>
      <c r="F11892" s="9" t="n">
        <v>244.38</v>
      </c>
    </row>
    <row r="11893">
      <c r="A11893" t="n">
        <v>572878</v>
      </c>
      <c r="B11893" s="12" t="n">
        <v>40842</v>
      </c>
      <c r="C11893" t="n">
        <v>16029</v>
      </c>
      <c r="D11893" t="n">
        <v>3</v>
      </c>
      <c r="E11893" t="n">
        <v>260</v>
      </c>
      <c r="F11893" s="9" t="n">
        <v>431.6</v>
      </c>
    </row>
    <row r="11894">
      <c r="A11894" t="n">
        <v>572879</v>
      </c>
      <c r="B11894" s="12" t="n">
        <v>40842</v>
      </c>
      <c r="C11894" t="n">
        <v>13408</v>
      </c>
      <c r="D11894" t="n">
        <v>1</v>
      </c>
      <c r="E11894" t="n">
        <v>36</v>
      </c>
      <c r="F11894" s="9" t="n">
        <v>118.44</v>
      </c>
    </row>
    <row r="11895">
      <c r="A11895" t="n">
        <v>572880</v>
      </c>
      <c r="B11895" s="12" t="n">
        <v>40842</v>
      </c>
      <c r="C11895" t="n">
        <v>16415</v>
      </c>
      <c r="D11895" t="n">
        <v>47</v>
      </c>
      <c r="E11895" t="n">
        <v>178</v>
      </c>
      <c r="F11895" s="9" t="n">
        <v>200.27</v>
      </c>
    </row>
    <row r="11896">
      <c r="A11896" t="n">
        <v>572881</v>
      </c>
      <c r="B11896" s="12" t="n">
        <v>40842</v>
      </c>
      <c r="C11896" t="n">
        <v>12748</v>
      </c>
      <c r="D11896" t="n">
        <v>7</v>
      </c>
      <c r="E11896" t="n">
        <v>1502</v>
      </c>
      <c r="F11896" s="9" t="n">
        <v>907</v>
      </c>
    </row>
    <row r="11897">
      <c r="A11897" t="n">
        <v>572882</v>
      </c>
      <c r="B11897" s="12" t="n">
        <v>40842</v>
      </c>
      <c r="C11897" t="n">
        <v>18226</v>
      </c>
      <c r="D11897" t="n">
        <v>34</v>
      </c>
      <c r="E11897" t="n">
        <v>294</v>
      </c>
      <c r="F11897" s="9" t="n">
        <v>492.5</v>
      </c>
    </row>
    <row r="11898">
      <c r="A11898" t="n">
        <v>572884</v>
      </c>
      <c r="B11898" s="12" t="n">
        <v>40842</v>
      </c>
      <c r="C11898" t="n">
        <v>13924</v>
      </c>
      <c r="D11898" t="n">
        <v>17</v>
      </c>
      <c r="E11898" t="n">
        <v>130</v>
      </c>
      <c r="F11898" s="9" t="n">
        <v>309.9</v>
      </c>
    </row>
    <row r="11899">
      <c r="A11899" t="n">
        <v>572885</v>
      </c>
      <c r="B11899" s="12" t="n">
        <v>40842</v>
      </c>
      <c r="C11899" t="n">
        <v>15311</v>
      </c>
      <c r="D11899" t="n">
        <v>32</v>
      </c>
      <c r="E11899" t="n">
        <v>213</v>
      </c>
      <c r="F11899" s="9" t="n">
        <v>423.81</v>
      </c>
    </row>
    <row r="11900">
      <c r="A11900" t="n">
        <v>572888</v>
      </c>
      <c r="B11900" s="12" t="n">
        <v>40842</v>
      </c>
      <c r="C11900" t="n">
        <v>13694</v>
      </c>
      <c r="D11900" t="n">
        <v>3</v>
      </c>
      <c r="E11900" t="n">
        <v>216</v>
      </c>
      <c r="F11900" s="9" t="n">
        <v>605.52</v>
      </c>
    </row>
    <row r="11901">
      <c r="A11901" t="n">
        <v>572889</v>
      </c>
      <c r="B11901" s="12" t="n">
        <v>40842</v>
      </c>
      <c r="C11901" t="n">
        <v>12748</v>
      </c>
      <c r="D11901" t="n">
        <v>27</v>
      </c>
      <c r="E11901" t="n">
        <v>155</v>
      </c>
      <c r="F11901" s="9" t="n">
        <v>178.75</v>
      </c>
    </row>
    <row r="11902">
      <c r="A11902" t="n">
        <v>572892</v>
      </c>
      <c r="B11902" s="12" t="n">
        <v>40842</v>
      </c>
      <c r="C11902" t="n">
        <v>17017</v>
      </c>
      <c r="D11902" t="n">
        <v>5</v>
      </c>
      <c r="E11902" t="n">
        <v>180</v>
      </c>
      <c r="F11902" s="9" t="n">
        <v>326.04</v>
      </c>
    </row>
    <row r="11903">
      <c r="A11903" t="n">
        <v>572893</v>
      </c>
      <c r="B11903" s="12" t="n">
        <v>40842</v>
      </c>
      <c r="C11903" t="n">
        <v>18059</v>
      </c>
      <c r="D11903" t="n">
        <v>7</v>
      </c>
      <c r="E11903" t="n">
        <v>102</v>
      </c>
      <c r="F11903" s="9" t="n">
        <v>95.78</v>
      </c>
    </row>
    <row r="11904">
      <c r="A11904" t="n">
        <v>572899</v>
      </c>
      <c r="B11904" s="12" t="n">
        <v>40842</v>
      </c>
      <c r="C11904" t="n">
        <v>13435</v>
      </c>
      <c r="D11904" t="n">
        <v>14</v>
      </c>
      <c r="E11904" t="n">
        <v>174</v>
      </c>
      <c r="F11904" s="9" t="n">
        <v>558.6</v>
      </c>
    </row>
    <row r="11905">
      <c r="A11905" t="n">
        <v>572900</v>
      </c>
      <c r="B11905" s="12" t="n">
        <v>40842</v>
      </c>
      <c r="C11905" t="n">
        <v>13107</v>
      </c>
      <c r="D11905" t="n">
        <v>3</v>
      </c>
      <c r="E11905" t="n">
        <v>100</v>
      </c>
      <c r="F11905" s="9" t="n">
        <v>124.2</v>
      </c>
    </row>
    <row r="11906">
      <c r="A11906" t="n">
        <v>572901</v>
      </c>
      <c r="B11906" s="12" t="n">
        <v>40842</v>
      </c>
      <c r="C11906" t="n">
        <v>16332</v>
      </c>
      <c r="D11906" t="n">
        <v>19</v>
      </c>
      <c r="E11906" t="n">
        <v>70</v>
      </c>
      <c r="F11906" s="9" t="n">
        <v>132.67</v>
      </c>
    </row>
    <row r="11907">
      <c r="A11907" t="n">
        <v>572902</v>
      </c>
      <c r="B11907" s="12" t="n">
        <v>40842</v>
      </c>
      <c r="C11907" t="n">
        <v>14866</v>
      </c>
      <c r="D11907" t="n">
        <v>5</v>
      </c>
      <c r="E11907" t="n">
        <v>600</v>
      </c>
      <c r="F11907" s="9" t="n">
        <v>679.5599999999999</v>
      </c>
    </row>
    <row r="11908">
      <c r="A11908" t="n">
        <v>572903</v>
      </c>
      <c r="B11908" s="12" t="n">
        <v>40842</v>
      </c>
      <c r="C11908" t="n">
        <v>17974</v>
      </c>
      <c r="D11908" t="n">
        <v>34</v>
      </c>
      <c r="E11908" t="n">
        <v>114</v>
      </c>
      <c r="F11908" s="9" t="n">
        <v>135.55</v>
      </c>
    </row>
    <row r="11909">
      <c r="A11909" t="n">
        <v>572904</v>
      </c>
      <c r="B11909" s="12" t="n">
        <v>40842</v>
      </c>
      <c r="C11909" t="n">
        <v>17175</v>
      </c>
      <c r="D11909" t="n">
        <v>7</v>
      </c>
      <c r="E11909" t="n">
        <v>222</v>
      </c>
      <c r="F11909" s="9" t="n">
        <v>311.06</v>
      </c>
    </row>
    <row r="11910">
      <c r="A11910" t="n">
        <v>572905</v>
      </c>
      <c r="B11910" s="12" t="n">
        <v>40842</v>
      </c>
      <c r="C11910" t="n">
        <v>14690</v>
      </c>
      <c r="D11910" t="n">
        <v>20</v>
      </c>
      <c r="E11910" t="n">
        <v>83</v>
      </c>
      <c r="F11910" s="9" t="n">
        <v>142.49</v>
      </c>
    </row>
    <row r="11911">
      <c r="A11911" t="n">
        <v>572906</v>
      </c>
      <c r="B11911" s="12" t="n">
        <v>40842</v>
      </c>
      <c r="C11911" t="n">
        <v>17557</v>
      </c>
      <c r="D11911" t="n">
        <v>6</v>
      </c>
      <c r="E11911" t="n">
        <v>45</v>
      </c>
      <c r="F11911" s="9" t="n">
        <v>150.8</v>
      </c>
    </row>
    <row r="11912">
      <c r="A11912" t="n">
        <v>572907</v>
      </c>
      <c r="B11912" s="12" t="n">
        <v>40842</v>
      </c>
      <c r="C11912" t="n">
        <v>12827</v>
      </c>
      <c r="D11912" t="n">
        <v>15</v>
      </c>
      <c r="E11912" t="n">
        <v>117</v>
      </c>
      <c r="F11912" s="9" t="n">
        <v>217.75</v>
      </c>
    </row>
    <row r="11913">
      <c r="A11913" t="n">
        <v>572908</v>
      </c>
      <c r="B11913" s="12" t="n">
        <v>40842</v>
      </c>
      <c r="C11913" t="n">
        <v>15835</v>
      </c>
      <c r="D11913" t="n">
        <v>15</v>
      </c>
      <c r="E11913" t="n">
        <v>106</v>
      </c>
      <c r="F11913" s="9" t="n">
        <v>278.58</v>
      </c>
    </row>
    <row r="11914">
      <c r="A11914" t="n">
        <v>572909</v>
      </c>
      <c r="B11914" s="12" t="n">
        <v>40842</v>
      </c>
      <c r="C11914" t="n">
        <v>15821</v>
      </c>
      <c r="D11914" t="n">
        <v>28</v>
      </c>
      <c r="E11914" t="n">
        <v>108</v>
      </c>
      <c r="F11914" s="9" t="n">
        <v>316.78</v>
      </c>
    </row>
    <row r="11915">
      <c r="A11915" t="n">
        <v>572910</v>
      </c>
      <c r="B11915" s="12" t="n">
        <v>40842</v>
      </c>
      <c r="C11915" t="n">
        <v>15990</v>
      </c>
      <c r="D11915" t="n">
        <v>29</v>
      </c>
      <c r="E11915" t="n">
        <v>272</v>
      </c>
      <c r="F11915" s="9" t="n">
        <v>390.74</v>
      </c>
    </row>
    <row r="11916">
      <c r="A11916" t="n">
        <v>572911</v>
      </c>
      <c r="B11916" s="12" t="n">
        <v>40842</v>
      </c>
      <c r="C11916" t="n">
        <v>16345</v>
      </c>
      <c r="D11916" t="n">
        <v>37</v>
      </c>
      <c r="E11916" t="n">
        <v>288</v>
      </c>
      <c r="F11916" s="9" t="n">
        <v>565.46</v>
      </c>
    </row>
    <row r="11917">
      <c r="A11917" t="n">
        <v>572912</v>
      </c>
      <c r="B11917" s="12" t="n">
        <v>40842</v>
      </c>
      <c r="C11917" t="n">
        <v>16915</v>
      </c>
      <c r="D11917" t="n">
        <v>18</v>
      </c>
      <c r="E11917" t="n">
        <v>31</v>
      </c>
      <c r="F11917" s="9" t="n">
        <v>129.61</v>
      </c>
    </row>
    <row r="11918">
      <c r="A11918" t="n">
        <v>572913</v>
      </c>
      <c r="B11918" s="12" t="n">
        <v>40842</v>
      </c>
      <c r="C11918" t="n">
        <v>15993</v>
      </c>
      <c r="D11918" t="n">
        <v>176</v>
      </c>
      <c r="E11918" t="n">
        <v>675</v>
      </c>
      <c r="F11918" s="9" t="n">
        <v>856.24</v>
      </c>
    </row>
    <row r="11919">
      <c r="A11919" t="n">
        <v>572914</v>
      </c>
      <c r="B11919" s="12" t="n">
        <v>40842</v>
      </c>
      <c r="C11919" t="n">
        <v>12948</v>
      </c>
      <c r="D11919" t="n">
        <v>5</v>
      </c>
      <c r="E11919" t="n">
        <v>68</v>
      </c>
      <c r="F11919" s="9" t="n">
        <v>127.68</v>
      </c>
    </row>
    <row r="11920">
      <c r="A11920" t="n">
        <v>572918</v>
      </c>
      <c r="B11920" s="12" t="n">
        <v>40842</v>
      </c>
      <c r="C11920" t="n">
        <v>14379</v>
      </c>
      <c r="D11920" t="n">
        <v>29</v>
      </c>
      <c r="E11920" t="n">
        <v>164</v>
      </c>
      <c r="F11920" s="9" t="n">
        <v>237.12</v>
      </c>
    </row>
    <row r="11921">
      <c r="A11921" t="n">
        <v>572921</v>
      </c>
      <c r="B11921" s="12" t="n">
        <v>40842</v>
      </c>
      <c r="C11921" t="n">
        <v>15993</v>
      </c>
      <c r="D11921" t="n">
        <v>61</v>
      </c>
      <c r="E11921" t="n">
        <v>243</v>
      </c>
      <c r="F11921" s="9" t="n">
        <v>421.59</v>
      </c>
    </row>
    <row r="11922">
      <c r="A11922" t="n">
        <v>572922</v>
      </c>
      <c r="B11922" s="12" t="n">
        <v>40842</v>
      </c>
      <c r="C11922" t="n">
        <v>17895</v>
      </c>
      <c r="D11922" t="n">
        <v>15</v>
      </c>
      <c r="E11922" t="n">
        <v>127</v>
      </c>
      <c r="F11922" s="9" t="n">
        <v>95.45</v>
      </c>
    </row>
    <row r="11923">
      <c r="A11923" t="n">
        <v>572923</v>
      </c>
      <c r="B11923" s="12" t="n">
        <v>40843</v>
      </c>
      <c r="C11923" t="n">
        <v>15948</v>
      </c>
      <c r="D11923" t="n">
        <v>40</v>
      </c>
      <c r="E11923" t="n">
        <v>439</v>
      </c>
      <c r="F11923" s="9" t="n">
        <v>644.24</v>
      </c>
    </row>
    <row r="11924">
      <c r="A11924" t="n">
        <v>572924</v>
      </c>
      <c r="B11924" s="12" t="n">
        <v>40843</v>
      </c>
      <c r="C11924" t="n">
        <v>13416</v>
      </c>
      <c r="D11924" t="n">
        <v>8</v>
      </c>
      <c r="E11924" t="n">
        <v>94</v>
      </c>
      <c r="F11924" s="9" t="n">
        <v>437.5</v>
      </c>
    </row>
    <row r="11925">
      <c r="A11925" t="n">
        <v>572926</v>
      </c>
      <c r="B11925" s="12" t="n">
        <v>40843</v>
      </c>
      <c r="C11925" t="n">
        <v>15659</v>
      </c>
      <c r="D11925" t="n">
        <v>11</v>
      </c>
      <c r="E11925" t="n">
        <v>111</v>
      </c>
      <c r="F11925" s="9" t="n">
        <v>306.45</v>
      </c>
    </row>
    <row r="11926">
      <c r="A11926" t="n">
        <v>572928</v>
      </c>
      <c r="B11926" s="12" t="n">
        <v>40843</v>
      </c>
      <c r="C11926" t="n">
        <v>14623</v>
      </c>
      <c r="D11926" t="n">
        <v>6</v>
      </c>
      <c r="E11926" t="n">
        <v>22</v>
      </c>
      <c r="F11926" s="9" t="n">
        <v>118.2</v>
      </c>
    </row>
    <row r="11927">
      <c r="A11927" t="n">
        <v>572929</v>
      </c>
      <c r="B11927" s="12" t="n">
        <v>40843</v>
      </c>
      <c r="C11927" t="n">
        <v>16626</v>
      </c>
      <c r="D11927" t="n">
        <v>2</v>
      </c>
      <c r="E11927" t="n">
        <v>8</v>
      </c>
      <c r="F11927" s="9" t="n">
        <v>13.2</v>
      </c>
    </row>
    <row r="11928">
      <c r="A11928" t="n">
        <v>572930</v>
      </c>
      <c r="B11928" s="12" t="n">
        <v>40843</v>
      </c>
      <c r="C11928" t="n">
        <v>17613</v>
      </c>
      <c r="D11928" t="n">
        <v>12</v>
      </c>
      <c r="E11928" t="n">
        <v>237</v>
      </c>
      <c r="F11928" s="9" t="n">
        <v>371.87</v>
      </c>
    </row>
    <row r="11929">
      <c r="A11929" t="n">
        <v>572931</v>
      </c>
      <c r="B11929" s="12" t="n">
        <v>40843</v>
      </c>
      <c r="C11929" t="n">
        <v>17613</v>
      </c>
      <c r="D11929" t="n">
        <v>5</v>
      </c>
      <c r="E11929" t="n">
        <v>47</v>
      </c>
      <c r="F11929" s="9" t="n">
        <v>109.25</v>
      </c>
    </row>
    <row r="11930">
      <c r="A11930" t="n">
        <v>572932</v>
      </c>
      <c r="B11930" s="12" t="n">
        <v>40843</v>
      </c>
      <c r="C11930" t="n">
        <v>15791</v>
      </c>
      <c r="D11930" t="n">
        <v>21</v>
      </c>
      <c r="E11930" t="n">
        <v>173</v>
      </c>
      <c r="F11930" s="9" t="n">
        <v>389.45</v>
      </c>
    </row>
    <row r="11931">
      <c r="A11931" t="n">
        <v>572933</v>
      </c>
      <c r="B11931" s="12" t="n">
        <v>40843</v>
      </c>
      <c r="C11931" t="n">
        <v>13458</v>
      </c>
      <c r="D11931" t="n">
        <v>26</v>
      </c>
      <c r="E11931" t="n">
        <v>270</v>
      </c>
      <c r="F11931" s="9" t="n">
        <v>495.86</v>
      </c>
    </row>
    <row r="11932">
      <c r="A11932" t="n">
        <v>572935</v>
      </c>
      <c r="B11932" s="12" t="n">
        <v>40843</v>
      </c>
      <c r="C11932" t="n">
        <v>14189</v>
      </c>
      <c r="D11932" t="n">
        <v>26</v>
      </c>
      <c r="E11932" t="n">
        <v>446</v>
      </c>
      <c r="F11932" s="9" t="n">
        <v>467.5</v>
      </c>
    </row>
    <row r="11933">
      <c r="A11933" t="n">
        <v>572946</v>
      </c>
      <c r="B11933" s="12" t="n">
        <v>40843</v>
      </c>
      <c r="C11933" t="n">
        <v>13988</v>
      </c>
      <c r="D11933" t="n">
        <v>27</v>
      </c>
      <c r="E11933" t="n">
        <v>286</v>
      </c>
      <c r="F11933" s="9" t="n">
        <v>500.21</v>
      </c>
    </row>
    <row r="11934">
      <c r="A11934" t="n">
        <v>572960</v>
      </c>
      <c r="B11934" s="12" t="n">
        <v>40843</v>
      </c>
      <c r="C11934" t="n">
        <v>18154</v>
      </c>
      <c r="D11934" t="n">
        <v>11</v>
      </c>
      <c r="E11934" t="n">
        <v>153</v>
      </c>
      <c r="F11934" s="9" t="n">
        <v>220.49</v>
      </c>
    </row>
    <row r="11935">
      <c r="A11935" t="n">
        <v>572969</v>
      </c>
      <c r="B11935" s="12" t="n">
        <v>40843</v>
      </c>
      <c r="C11935" t="n">
        <v>13363</v>
      </c>
      <c r="D11935" t="n">
        <v>38</v>
      </c>
      <c r="E11935" t="n">
        <v>442</v>
      </c>
      <c r="F11935" s="9" t="n">
        <v>553.8200000000001</v>
      </c>
    </row>
    <row r="11936">
      <c r="A11936" t="n">
        <v>572990</v>
      </c>
      <c r="B11936" s="12" t="n">
        <v>40843</v>
      </c>
      <c r="C11936" t="n">
        <v>18276</v>
      </c>
      <c r="D11936" t="n">
        <v>14</v>
      </c>
      <c r="E11936" t="n">
        <v>186</v>
      </c>
      <c r="F11936" s="9" t="n">
        <v>335.86</v>
      </c>
    </row>
    <row r="11937">
      <c r="A11937" t="n">
        <v>572994</v>
      </c>
      <c r="B11937" s="12" t="n">
        <v>40843</v>
      </c>
      <c r="C11937" t="n">
        <v>17684</v>
      </c>
      <c r="D11937" t="n">
        <v>15</v>
      </c>
      <c r="E11937" t="n">
        <v>145</v>
      </c>
      <c r="F11937" s="9" t="n">
        <v>239.41</v>
      </c>
    </row>
    <row r="11938">
      <c r="A11938" t="n">
        <v>572997</v>
      </c>
      <c r="B11938" s="12" t="n">
        <v>40843</v>
      </c>
      <c r="C11938" t="n">
        <v>17878</v>
      </c>
      <c r="D11938" t="n">
        <v>26</v>
      </c>
      <c r="E11938" t="n">
        <v>401</v>
      </c>
      <c r="F11938" s="9" t="n">
        <v>379.45</v>
      </c>
    </row>
    <row r="11939">
      <c r="A11939" t="n">
        <v>572998</v>
      </c>
      <c r="B11939" s="12" t="n">
        <v>40843</v>
      </c>
      <c r="C11939" t="n">
        <v>14560</v>
      </c>
      <c r="D11939" t="n">
        <v>1</v>
      </c>
      <c r="E11939" t="n">
        <v>36</v>
      </c>
      <c r="F11939" s="9" t="n">
        <v>53.64</v>
      </c>
    </row>
    <row r="11940">
      <c r="A11940" t="n">
        <v>572999</v>
      </c>
      <c r="B11940" s="12" t="n">
        <v>40843</v>
      </c>
      <c r="C11940" t="n">
        <v>14560</v>
      </c>
      <c r="D11940" t="n">
        <v>4</v>
      </c>
      <c r="E11940" t="n">
        <v>21</v>
      </c>
      <c r="F11940" s="9" t="n">
        <v>95.23</v>
      </c>
    </row>
    <row r="11941">
      <c r="A11941" t="n">
        <v>573000</v>
      </c>
      <c r="B11941" s="12" t="n">
        <v>40843</v>
      </c>
      <c r="C11941" t="n">
        <v>14752</v>
      </c>
      <c r="D11941" t="n">
        <v>5</v>
      </c>
      <c r="E11941" t="n">
        <v>260</v>
      </c>
      <c r="F11941" s="9" t="n">
        <v>389.64</v>
      </c>
    </row>
    <row r="11942">
      <c r="A11942" t="n">
        <v>573001</v>
      </c>
      <c r="B11942" s="12" t="n">
        <v>40843</v>
      </c>
      <c r="C11942" t="n">
        <v>12841</v>
      </c>
      <c r="D11942" t="n">
        <v>18</v>
      </c>
      <c r="E11942" t="n">
        <v>120</v>
      </c>
      <c r="F11942" s="9" t="n">
        <v>122.62</v>
      </c>
    </row>
    <row r="11943">
      <c r="A11943" t="n">
        <v>573005</v>
      </c>
      <c r="B11943" s="12" t="n">
        <v>40843</v>
      </c>
      <c r="C11943" t="n">
        <v>17414</v>
      </c>
      <c r="D11943" t="n">
        <v>1</v>
      </c>
      <c r="E11943" t="n">
        <v>720</v>
      </c>
      <c r="F11943" s="9" t="n">
        <v>180</v>
      </c>
    </row>
    <row r="11944">
      <c r="A11944" t="n">
        <v>573006</v>
      </c>
      <c r="B11944" s="12" t="n">
        <v>40843</v>
      </c>
      <c r="C11944" t="n">
        <v>16232</v>
      </c>
      <c r="D11944" t="n">
        <v>6</v>
      </c>
      <c r="E11944" t="n">
        <v>112</v>
      </c>
      <c r="F11944" s="9" t="n">
        <v>265.84</v>
      </c>
    </row>
    <row r="11945">
      <c r="A11945" t="n">
        <v>573007</v>
      </c>
      <c r="B11945" s="12" t="n">
        <v>40843</v>
      </c>
      <c r="C11945" t="n">
        <v>16009</v>
      </c>
      <c r="D11945" t="n">
        <v>20</v>
      </c>
      <c r="E11945" t="n">
        <v>122</v>
      </c>
      <c r="F11945" s="9" t="n">
        <v>388.76</v>
      </c>
    </row>
    <row r="11946">
      <c r="A11946" t="n">
        <v>573008</v>
      </c>
      <c r="B11946" s="12" t="n">
        <v>40843</v>
      </c>
      <c r="C11946" t="n">
        <v>12901</v>
      </c>
      <c r="D11946" t="n">
        <v>12</v>
      </c>
      <c r="E11946" t="n">
        <v>4936</v>
      </c>
      <c r="F11946" s="9" t="n">
        <v>1146.96</v>
      </c>
    </row>
    <row r="11947">
      <c r="A11947" t="n">
        <v>573019</v>
      </c>
      <c r="B11947" s="12" t="n">
        <v>40843</v>
      </c>
      <c r="C11947" t="n">
        <v>15145</v>
      </c>
      <c r="D11947" t="n">
        <v>18</v>
      </c>
      <c r="E11947" t="n">
        <v>190</v>
      </c>
      <c r="F11947" s="9" t="n">
        <v>312.34</v>
      </c>
    </row>
    <row r="11948">
      <c r="A11948" t="n">
        <v>573020</v>
      </c>
      <c r="B11948" s="12" t="n">
        <v>40843</v>
      </c>
      <c r="C11948" t="n">
        <v>14842</v>
      </c>
      <c r="D11948" t="n">
        <v>55</v>
      </c>
      <c r="E11948" t="n">
        <v>455</v>
      </c>
      <c r="F11948" s="9" t="n">
        <v>923.17</v>
      </c>
    </row>
    <row r="11949">
      <c r="A11949" t="n">
        <v>573022</v>
      </c>
      <c r="B11949" s="12" t="n">
        <v>40843</v>
      </c>
      <c r="C11949" t="n">
        <v>16011</v>
      </c>
      <c r="D11949" t="n">
        <v>11</v>
      </c>
      <c r="E11949" t="n">
        <v>102</v>
      </c>
      <c r="F11949" s="9" t="n">
        <v>245.3</v>
      </c>
    </row>
    <row r="11950">
      <c r="A11950" t="n">
        <v>573023</v>
      </c>
      <c r="B11950" s="12" t="n">
        <v>40843</v>
      </c>
      <c r="C11950" t="n">
        <v>13882</v>
      </c>
      <c r="D11950" t="n">
        <v>22</v>
      </c>
      <c r="E11950" t="n">
        <v>383</v>
      </c>
      <c r="F11950" s="9" t="n">
        <v>490.55</v>
      </c>
    </row>
    <row r="11951">
      <c r="A11951" t="n">
        <v>573026</v>
      </c>
      <c r="B11951" s="12" t="n">
        <v>40843</v>
      </c>
      <c r="C11951" t="n">
        <v>17459</v>
      </c>
      <c r="D11951" t="n">
        <v>35</v>
      </c>
      <c r="E11951" t="n">
        <v>310</v>
      </c>
      <c r="F11951" s="9" t="n">
        <v>356.91</v>
      </c>
    </row>
    <row r="11952">
      <c r="A11952" t="n">
        <v>573027</v>
      </c>
      <c r="B11952" s="12" t="n">
        <v>40843</v>
      </c>
      <c r="C11952" t="n">
        <v>18225</v>
      </c>
      <c r="D11952" t="n">
        <v>14</v>
      </c>
      <c r="E11952" t="n">
        <v>250</v>
      </c>
      <c r="F11952" s="9" t="n">
        <v>533.1799999999999</v>
      </c>
    </row>
    <row r="11953">
      <c r="A11953" t="n">
        <v>573028</v>
      </c>
      <c r="B11953" s="12" t="n">
        <v>40843</v>
      </c>
      <c r="C11953" t="n">
        <v>16847</v>
      </c>
      <c r="D11953" t="n">
        <v>12</v>
      </c>
      <c r="E11953" t="n">
        <v>78</v>
      </c>
      <c r="F11953" s="9" t="n">
        <v>193.44</v>
      </c>
    </row>
    <row r="11954">
      <c r="A11954" t="n">
        <v>573029</v>
      </c>
      <c r="B11954" s="12" t="n">
        <v>40843</v>
      </c>
      <c r="C11954" t="n">
        <v>14971</v>
      </c>
      <c r="D11954" t="n">
        <v>102</v>
      </c>
      <c r="E11954" t="n">
        <v>283</v>
      </c>
      <c r="F11954" s="9" t="n">
        <v>606.61</v>
      </c>
    </row>
    <row r="11955">
      <c r="A11955" t="n">
        <v>573032</v>
      </c>
      <c r="B11955" s="12" t="n">
        <v>40843</v>
      </c>
      <c r="C11955" t="n">
        <v>18211</v>
      </c>
      <c r="D11955" t="n">
        <v>17</v>
      </c>
      <c r="E11955" t="n">
        <v>101</v>
      </c>
      <c r="F11955" s="9" t="n">
        <v>130.67</v>
      </c>
    </row>
    <row r="11956">
      <c r="A11956" t="n">
        <v>573033</v>
      </c>
      <c r="B11956" s="12" t="n">
        <v>40843</v>
      </c>
      <c r="C11956" t="n">
        <v>14099</v>
      </c>
      <c r="D11956" t="n">
        <v>16</v>
      </c>
      <c r="E11956" t="n">
        <v>161</v>
      </c>
      <c r="F11956" s="9" t="n">
        <v>217.27</v>
      </c>
    </row>
    <row r="11957">
      <c r="A11957" t="n">
        <v>573038</v>
      </c>
      <c r="B11957" s="12" t="n">
        <v>40843</v>
      </c>
      <c r="C11957" t="n">
        <v>17545</v>
      </c>
      <c r="D11957" t="n">
        <v>86</v>
      </c>
      <c r="E11957" t="n">
        <v>211</v>
      </c>
      <c r="F11957" s="9" t="n">
        <v>340.89</v>
      </c>
    </row>
    <row r="11958">
      <c r="A11958" t="n">
        <v>573066</v>
      </c>
      <c r="B11958" s="12" t="n">
        <v>40843</v>
      </c>
      <c r="C11958" t="n">
        <v>16026</v>
      </c>
      <c r="D11958" t="n">
        <v>32</v>
      </c>
      <c r="E11958" t="n">
        <v>243</v>
      </c>
      <c r="F11958" s="9" t="n">
        <v>236.09</v>
      </c>
    </row>
    <row r="11959">
      <c r="A11959" t="n">
        <v>573068</v>
      </c>
      <c r="B11959" s="12" t="n">
        <v>40843</v>
      </c>
      <c r="C11959" t="n">
        <v>17545</v>
      </c>
      <c r="D11959" t="n">
        <v>24</v>
      </c>
      <c r="E11959" t="n">
        <v>71</v>
      </c>
      <c r="F11959" s="9" t="n">
        <v>122.68</v>
      </c>
    </row>
    <row r="11960">
      <c r="A11960" t="n">
        <v>573069</v>
      </c>
      <c r="B11960" s="12" t="n">
        <v>40843</v>
      </c>
      <c r="C11960" t="n">
        <v>18077</v>
      </c>
      <c r="D11960" t="n">
        <v>10</v>
      </c>
      <c r="E11960" t="n">
        <v>73</v>
      </c>
      <c r="F11960" s="9" t="n">
        <v>158.15</v>
      </c>
    </row>
    <row r="11961">
      <c r="A11961" t="n">
        <v>573070</v>
      </c>
      <c r="B11961" s="12" t="n">
        <v>40843</v>
      </c>
      <c r="C11961" t="n">
        <v>13263</v>
      </c>
      <c r="D11961" t="n">
        <v>37</v>
      </c>
      <c r="E11961" t="n">
        <v>90</v>
      </c>
      <c r="F11961" s="9" t="n">
        <v>135.3</v>
      </c>
    </row>
    <row r="11962">
      <c r="A11962" t="n">
        <v>573074</v>
      </c>
      <c r="B11962" s="12" t="n">
        <v>40843</v>
      </c>
      <c r="C11962" t="n">
        <v>16265</v>
      </c>
      <c r="D11962" t="n">
        <v>31</v>
      </c>
      <c r="E11962" t="n">
        <v>321</v>
      </c>
      <c r="F11962" s="9" t="n">
        <v>595.08</v>
      </c>
    </row>
    <row r="11963">
      <c r="A11963" t="n">
        <v>573075</v>
      </c>
      <c r="B11963" s="12" t="n">
        <v>40843</v>
      </c>
      <c r="C11963" t="n">
        <v>17545</v>
      </c>
      <c r="D11963" t="n">
        <v>31</v>
      </c>
      <c r="E11963" t="n">
        <v>55</v>
      </c>
      <c r="F11963" s="9" t="n">
        <v>178.75</v>
      </c>
    </row>
    <row r="11964">
      <c r="A11964" t="n">
        <v>573076</v>
      </c>
      <c r="B11964" s="12" t="n">
        <v>40843</v>
      </c>
      <c r="C11964" t="n">
        <v>13488</v>
      </c>
      <c r="D11964" t="n">
        <v>54</v>
      </c>
      <c r="E11964" t="n">
        <v>576</v>
      </c>
      <c r="F11964" s="9" t="n">
        <v>878.98</v>
      </c>
    </row>
    <row r="11965">
      <c r="A11965" t="n">
        <v>573078</v>
      </c>
      <c r="B11965" s="12" t="n">
        <v>40843</v>
      </c>
      <c r="C11965" t="n">
        <v>12839</v>
      </c>
      <c r="D11965" t="n">
        <v>23</v>
      </c>
      <c r="E11965" t="n">
        <v>242</v>
      </c>
      <c r="F11965" s="9" t="n">
        <v>387.8</v>
      </c>
    </row>
    <row r="11966">
      <c r="A11966" t="n">
        <v>573082</v>
      </c>
      <c r="B11966" s="12" t="n">
        <v>40843</v>
      </c>
      <c r="C11966" t="n">
        <v>17173</v>
      </c>
      <c r="D11966" t="n">
        <v>4</v>
      </c>
      <c r="E11966" t="n">
        <v>74</v>
      </c>
      <c r="F11966" s="9" t="n">
        <v>281.1</v>
      </c>
    </row>
    <row r="11967">
      <c r="A11967" t="n">
        <v>573083</v>
      </c>
      <c r="B11967" s="12" t="n">
        <v>40843</v>
      </c>
      <c r="C11967" t="n">
        <v>13735</v>
      </c>
      <c r="D11967" t="n">
        <v>68</v>
      </c>
      <c r="E11967" t="n">
        <v>243</v>
      </c>
      <c r="F11967" s="9" t="n">
        <v>989.86</v>
      </c>
    </row>
    <row r="11968">
      <c r="A11968" t="n">
        <v>573085</v>
      </c>
      <c r="B11968" s="12" t="n">
        <v>40843</v>
      </c>
      <c r="C11968" t="n">
        <v>14441</v>
      </c>
      <c r="D11968" t="n">
        <v>19</v>
      </c>
      <c r="E11968" t="n">
        <v>150</v>
      </c>
      <c r="F11968" s="9" t="n">
        <v>709.79</v>
      </c>
    </row>
    <row r="11969">
      <c r="A11969" t="n">
        <v>573093</v>
      </c>
      <c r="B11969" s="12" t="n">
        <v>40843</v>
      </c>
      <c r="C11969" t="n">
        <v>18283</v>
      </c>
      <c r="D11969" t="n">
        <v>38</v>
      </c>
      <c r="E11969" t="n">
        <v>61</v>
      </c>
      <c r="F11969" s="9" t="n">
        <v>112.99</v>
      </c>
    </row>
    <row r="11970">
      <c r="A11970" t="n">
        <v>573094</v>
      </c>
      <c r="B11970" s="12" t="n">
        <v>40843</v>
      </c>
      <c r="C11970" t="n">
        <v>15707</v>
      </c>
      <c r="D11970" t="n">
        <v>51</v>
      </c>
      <c r="E11970" t="n">
        <v>127</v>
      </c>
      <c r="F11970" s="9" t="n">
        <v>277.23</v>
      </c>
    </row>
    <row r="11971">
      <c r="A11971" t="n">
        <v>573095</v>
      </c>
      <c r="B11971" s="12" t="n">
        <v>40843</v>
      </c>
      <c r="C11971" t="n">
        <v>14239</v>
      </c>
      <c r="D11971" t="n">
        <v>7</v>
      </c>
      <c r="E11971" t="n">
        <v>90</v>
      </c>
      <c r="F11971" s="9" t="n">
        <v>161.46</v>
      </c>
    </row>
    <row r="11972">
      <c r="A11972" t="n">
        <v>573096</v>
      </c>
      <c r="B11972" s="12" t="n">
        <v>40843</v>
      </c>
      <c r="C11972" t="n">
        <v>14004</v>
      </c>
      <c r="D11972" t="n">
        <v>34</v>
      </c>
      <c r="E11972" t="n">
        <v>495</v>
      </c>
      <c r="F11972" s="9" t="n">
        <v>813.15</v>
      </c>
    </row>
    <row r="11973">
      <c r="A11973" t="n">
        <v>573100</v>
      </c>
      <c r="B11973" s="12" t="n">
        <v>40843</v>
      </c>
      <c r="C11973" t="n">
        <v>17528</v>
      </c>
      <c r="D11973" t="n">
        <v>23</v>
      </c>
      <c r="E11973" t="n">
        <v>206</v>
      </c>
      <c r="F11973" s="9" t="n">
        <v>389.96</v>
      </c>
    </row>
    <row r="11974">
      <c r="A11974" t="n">
        <v>573102</v>
      </c>
      <c r="B11974" s="12" t="n">
        <v>40843</v>
      </c>
      <c r="C11974" t="n">
        <v>13266</v>
      </c>
      <c r="D11974" t="n">
        <v>20</v>
      </c>
      <c r="E11974" t="n">
        <v>268</v>
      </c>
      <c r="F11974" s="9" t="n">
        <v>382.34</v>
      </c>
    </row>
    <row r="11975">
      <c r="A11975" t="n">
        <v>573103</v>
      </c>
      <c r="B11975" s="12" t="n">
        <v>40843</v>
      </c>
      <c r="C11975" t="n">
        <v>16513</v>
      </c>
      <c r="D11975" t="n">
        <v>2</v>
      </c>
      <c r="E11975" t="n">
        <v>21</v>
      </c>
      <c r="F11975" s="9" t="n">
        <v>108.45</v>
      </c>
    </row>
    <row r="11976">
      <c r="A11976" t="n">
        <v>573104</v>
      </c>
      <c r="B11976" s="12" t="n">
        <v>40843</v>
      </c>
      <c r="C11976" t="n">
        <v>17652</v>
      </c>
      <c r="D11976" t="n">
        <v>13</v>
      </c>
      <c r="E11976" t="n">
        <v>277</v>
      </c>
      <c r="F11976" s="9" t="n">
        <v>353.39</v>
      </c>
    </row>
    <row r="11977">
      <c r="A11977" t="n">
        <v>573109</v>
      </c>
      <c r="B11977" s="12" t="n">
        <v>40843</v>
      </c>
      <c r="C11977" t="n">
        <v>15144</v>
      </c>
      <c r="D11977" t="n">
        <v>18</v>
      </c>
      <c r="E11977" t="n">
        <v>174</v>
      </c>
      <c r="F11977" s="9" t="n">
        <v>729.46</v>
      </c>
    </row>
    <row r="11978">
      <c r="A11978" t="n">
        <v>573110</v>
      </c>
      <c r="B11978" s="12" t="n">
        <v>40843</v>
      </c>
      <c r="C11978" t="n">
        <v>17677</v>
      </c>
      <c r="D11978" t="n">
        <v>4</v>
      </c>
      <c r="E11978" t="n">
        <v>258</v>
      </c>
      <c r="F11978" s="9" t="n">
        <v>532.42</v>
      </c>
    </row>
    <row r="11979">
      <c r="A11979" t="n">
        <v>573111</v>
      </c>
      <c r="B11979" s="12" t="n">
        <v>40843</v>
      </c>
      <c r="C11979" t="n">
        <v>17677</v>
      </c>
      <c r="D11979" t="n">
        <v>1</v>
      </c>
      <c r="E11979" t="n">
        <v>72</v>
      </c>
      <c r="F11979" s="9" t="n">
        <v>128.88</v>
      </c>
    </row>
    <row r="11980">
      <c r="A11980" t="n">
        <v>573112</v>
      </c>
      <c r="B11980" s="12" t="n">
        <v>40843</v>
      </c>
      <c r="C11980" t="n">
        <v>16416</v>
      </c>
      <c r="D11980" t="n">
        <v>16</v>
      </c>
      <c r="E11980" t="n">
        <v>357</v>
      </c>
      <c r="F11980" s="9" t="n">
        <v>344.83</v>
      </c>
    </row>
    <row r="11981">
      <c r="A11981" t="n">
        <v>573113</v>
      </c>
      <c r="B11981" s="12" t="n">
        <v>40843</v>
      </c>
      <c r="C11981" t="n">
        <v>18261</v>
      </c>
      <c r="D11981" t="n">
        <v>6</v>
      </c>
      <c r="E11981" t="n">
        <v>44</v>
      </c>
      <c r="F11981" s="9" t="n">
        <v>99.44</v>
      </c>
    </row>
    <row r="11982">
      <c r="A11982" t="n">
        <v>573116</v>
      </c>
      <c r="B11982" s="12" t="n">
        <v>40843</v>
      </c>
      <c r="C11982" t="n">
        <v>14525</v>
      </c>
      <c r="D11982" t="n">
        <v>26</v>
      </c>
      <c r="E11982" t="n">
        <v>380</v>
      </c>
      <c r="F11982" s="9" t="n">
        <v>409.44</v>
      </c>
    </row>
    <row r="11983">
      <c r="A11983" t="n">
        <v>573117</v>
      </c>
      <c r="B11983" s="12" t="n">
        <v>40843</v>
      </c>
      <c r="C11983" t="n">
        <v>16688</v>
      </c>
      <c r="D11983" t="n">
        <v>33</v>
      </c>
      <c r="E11983" t="n">
        <v>583</v>
      </c>
      <c r="F11983" s="9" t="n">
        <v>647.77</v>
      </c>
    </row>
    <row r="11984">
      <c r="A11984" t="n">
        <v>573119</v>
      </c>
      <c r="B11984" s="12" t="n">
        <v>40843</v>
      </c>
      <c r="C11984" t="n">
        <v>15498</v>
      </c>
      <c r="D11984" t="n">
        <v>9</v>
      </c>
      <c r="E11984" t="n">
        <v>202</v>
      </c>
      <c r="F11984" s="9" t="n">
        <v>377.76</v>
      </c>
    </row>
    <row r="11985">
      <c r="A11985" t="n">
        <v>573121</v>
      </c>
      <c r="B11985" s="12" t="n">
        <v>40843</v>
      </c>
      <c r="C11985" t="n">
        <v>15498</v>
      </c>
      <c r="D11985" t="n">
        <v>1</v>
      </c>
      <c r="E11985" t="n">
        <v>10</v>
      </c>
      <c r="F11985" s="9" t="n">
        <v>20.8</v>
      </c>
    </row>
    <row r="11986">
      <c r="A11986" t="n">
        <v>573122</v>
      </c>
      <c r="B11986" s="12" t="n">
        <v>40843</v>
      </c>
      <c r="C11986" t="n">
        <v>14357</v>
      </c>
      <c r="D11986" t="n">
        <v>40</v>
      </c>
      <c r="E11986" t="n">
        <v>147</v>
      </c>
      <c r="F11986" s="9" t="n">
        <v>225.12</v>
      </c>
    </row>
    <row r="11987">
      <c r="A11987" t="n">
        <v>573123</v>
      </c>
      <c r="B11987" s="12" t="n">
        <v>40843</v>
      </c>
      <c r="C11987" t="n">
        <v>13654</v>
      </c>
      <c r="D11987" t="n">
        <v>53</v>
      </c>
      <c r="E11987" t="n">
        <v>626</v>
      </c>
      <c r="F11987" s="9" t="n">
        <v>893.46</v>
      </c>
    </row>
    <row r="11988">
      <c r="A11988" t="n">
        <v>573124</v>
      </c>
      <c r="B11988" s="12" t="n">
        <v>40843</v>
      </c>
      <c r="C11988" t="n">
        <v>13654</v>
      </c>
      <c r="D11988" t="n">
        <v>4</v>
      </c>
      <c r="E11988" t="n">
        <v>24</v>
      </c>
      <c r="F11988" s="9" t="n">
        <v>99.59999999999999</v>
      </c>
    </row>
    <row r="11989">
      <c r="A11989" t="n">
        <v>573125</v>
      </c>
      <c r="B11989" s="12" t="n">
        <v>40843</v>
      </c>
      <c r="C11989" t="n">
        <v>16855</v>
      </c>
      <c r="D11989" t="n">
        <v>9</v>
      </c>
      <c r="E11989" t="n">
        <v>80</v>
      </c>
      <c r="F11989" s="9" t="n">
        <v>151.2</v>
      </c>
    </row>
    <row r="11990">
      <c r="A11990" t="n">
        <v>573126</v>
      </c>
      <c r="B11990" s="12" t="n">
        <v>40843</v>
      </c>
      <c r="C11990" t="n">
        <v>15738</v>
      </c>
      <c r="D11990" t="n">
        <v>15</v>
      </c>
      <c r="E11990" t="n">
        <v>219</v>
      </c>
      <c r="F11990" s="9" t="n">
        <v>335.55</v>
      </c>
    </row>
    <row r="11991">
      <c r="A11991" t="n">
        <v>573128</v>
      </c>
      <c r="B11991" s="12" t="n">
        <v>40843</v>
      </c>
      <c r="C11991" t="n">
        <v>13538</v>
      </c>
      <c r="D11991" t="n">
        <v>5</v>
      </c>
      <c r="E11991" t="n">
        <v>38</v>
      </c>
      <c r="F11991" s="9" t="n">
        <v>290.1</v>
      </c>
    </row>
    <row r="11992">
      <c r="A11992" t="n">
        <v>573129</v>
      </c>
      <c r="B11992" s="12" t="n">
        <v>40843</v>
      </c>
      <c r="C11992" t="n">
        <v>13147</v>
      </c>
      <c r="D11992" t="n">
        <v>1</v>
      </c>
      <c r="E11992" t="n">
        <v>24</v>
      </c>
      <c r="F11992" s="9" t="n">
        <v>118.8</v>
      </c>
    </row>
    <row r="11993">
      <c r="A11993" t="n">
        <v>573130</v>
      </c>
      <c r="B11993" s="12" t="n">
        <v>40843</v>
      </c>
      <c r="C11993" t="n">
        <v>13969</v>
      </c>
      <c r="D11993" t="n">
        <v>63</v>
      </c>
      <c r="E11993" t="n">
        <v>603</v>
      </c>
      <c r="F11993" s="9" t="n">
        <v>1204.36</v>
      </c>
    </row>
    <row r="11994">
      <c r="A11994" t="n">
        <v>573131</v>
      </c>
      <c r="B11994" s="12" t="n">
        <v>40843</v>
      </c>
      <c r="C11994" t="n">
        <v>15622</v>
      </c>
      <c r="D11994" t="n">
        <v>15</v>
      </c>
      <c r="E11994" t="n">
        <v>106</v>
      </c>
      <c r="F11994" s="9" t="n">
        <v>381.95</v>
      </c>
    </row>
    <row r="11995">
      <c r="A11995" t="n">
        <v>573132</v>
      </c>
      <c r="B11995" s="12" t="n">
        <v>40843</v>
      </c>
      <c r="C11995" t="n">
        <v>15189</v>
      </c>
      <c r="D11995" t="n">
        <v>7</v>
      </c>
      <c r="E11995" t="n">
        <v>288</v>
      </c>
      <c r="F11995" s="9" t="n">
        <v>393.6</v>
      </c>
    </row>
    <row r="11996">
      <c r="A11996" t="n">
        <v>573133</v>
      </c>
      <c r="B11996" s="12" t="n">
        <v>40843</v>
      </c>
      <c r="C11996" t="n">
        <v>15288</v>
      </c>
      <c r="D11996" t="n">
        <v>9</v>
      </c>
      <c r="E11996" t="n">
        <v>54</v>
      </c>
      <c r="F11996" s="9" t="n">
        <v>300.16</v>
      </c>
    </row>
    <row r="11997">
      <c r="A11997" t="n">
        <v>573134</v>
      </c>
      <c r="B11997" s="12" t="n">
        <v>40843</v>
      </c>
      <c r="C11997" t="n">
        <v>12952</v>
      </c>
      <c r="D11997" t="n">
        <v>4</v>
      </c>
      <c r="E11997" t="n">
        <v>25</v>
      </c>
      <c r="F11997" s="9" t="n">
        <v>74.65000000000001</v>
      </c>
    </row>
    <row r="11998">
      <c r="A11998" t="n">
        <v>573135</v>
      </c>
      <c r="B11998" s="12" t="n">
        <v>40843</v>
      </c>
      <c r="C11998" t="n">
        <v>12952</v>
      </c>
      <c r="D11998" t="n">
        <v>16</v>
      </c>
      <c r="E11998" t="n">
        <v>101</v>
      </c>
      <c r="F11998" s="9" t="n">
        <v>283.87</v>
      </c>
    </row>
    <row r="11999">
      <c r="A11999" t="n">
        <v>573138</v>
      </c>
      <c r="B11999" s="12" t="n">
        <v>40843</v>
      </c>
      <c r="C11999" t="n">
        <v>15023</v>
      </c>
      <c r="D11999" t="n">
        <v>53</v>
      </c>
      <c r="E11999" t="n">
        <v>250</v>
      </c>
      <c r="F11999" s="9" t="n">
        <v>695.03</v>
      </c>
    </row>
    <row r="12000">
      <c r="A12000" t="n">
        <v>573139</v>
      </c>
      <c r="B12000" s="12" t="n">
        <v>40843</v>
      </c>
      <c r="C12000" t="n">
        <v>14716</v>
      </c>
      <c r="D12000" t="n">
        <v>29</v>
      </c>
      <c r="E12000" t="n">
        <v>176</v>
      </c>
      <c r="F12000" s="9" t="n">
        <v>125.79</v>
      </c>
    </row>
    <row r="12001">
      <c r="A12001" t="n">
        <v>573140</v>
      </c>
      <c r="B12001" s="12" t="n">
        <v>40843</v>
      </c>
      <c r="C12001" t="n">
        <v>15955</v>
      </c>
      <c r="D12001" t="n">
        <v>15</v>
      </c>
      <c r="E12001" t="n">
        <v>145</v>
      </c>
      <c r="F12001" s="9" t="n">
        <v>416.46</v>
      </c>
    </row>
    <row r="12002">
      <c r="A12002" t="n">
        <v>573141</v>
      </c>
      <c r="B12002" s="12" t="n">
        <v>40843</v>
      </c>
      <c r="C12002" t="n">
        <v>16680</v>
      </c>
      <c r="D12002" t="n">
        <v>10</v>
      </c>
      <c r="E12002" t="n">
        <v>94</v>
      </c>
      <c r="F12002" s="9" t="n">
        <v>183.7</v>
      </c>
    </row>
    <row r="12003">
      <c r="A12003" t="n">
        <v>573142</v>
      </c>
      <c r="B12003" s="12" t="n">
        <v>40843</v>
      </c>
      <c r="C12003" t="n">
        <v>18035</v>
      </c>
      <c r="D12003" t="n">
        <v>12</v>
      </c>
      <c r="E12003" t="n">
        <v>362</v>
      </c>
      <c r="F12003" s="9" t="n">
        <v>429.7</v>
      </c>
    </row>
    <row r="12004">
      <c r="A12004" t="n">
        <v>573143</v>
      </c>
      <c r="B12004" s="12" t="n">
        <v>40843</v>
      </c>
      <c r="C12004" t="n">
        <v>13098</v>
      </c>
      <c r="D12004" t="n">
        <v>26</v>
      </c>
      <c r="E12004" t="n">
        <v>810</v>
      </c>
      <c r="F12004" s="9" t="n">
        <v>951.48</v>
      </c>
    </row>
    <row r="12005">
      <c r="A12005" t="n">
        <v>573144</v>
      </c>
      <c r="B12005" s="12" t="n">
        <v>40843</v>
      </c>
      <c r="C12005" t="n">
        <v>18035</v>
      </c>
      <c r="D12005" t="n">
        <v>13</v>
      </c>
      <c r="E12005" t="n">
        <v>38</v>
      </c>
      <c r="F12005" s="9" t="n">
        <v>48.83</v>
      </c>
    </row>
    <row r="12006">
      <c r="A12006" t="n">
        <v>573145</v>
      </c>
      <c r="B12006" s="12" t="n">
        <v>40843</v>
      </c>
      <c r="C12006" t="n">
        <v>18219</v>
      </c>
      <c r="D12006" t="n">
        <v>22</v>
      </c>
      <c r="E12006" t="n">
        <v>150</v>
      </c>
      <c r="F12006" s="9" t="n">
        <v>460.27</v>
      </c>
    </row>
    <row r="12007">
      <c r="A12007" t="n">
        <v>573146</v>
      </c>
      <c r="B12007" s="12" t="n">
        <v>40843</v>
      </c>
      <c r="C12007" t="n">
        <v>16422</v>
      </c>
      <c r="D12007" t="n">
        <v>4</v>
      </c>
      <c r="E12007" t="n">
        <v>802</v>
      </c>
      <c r="F12007" s="9" t="n">
        <v>401.1</v>
      </c>
    </row>
    <row r="12008">
      <c r="A12008" t="n">
        <v>573149</v>
      </c>
      <c r="B12008" s="12" t="n">
        <v>40843</v>
      </c>
      <c r="C12008" t="n">
        <v>16438</v>
      </c>
      <c r="D12008" t="n">
        <v>28</v>
      </c>
      <c r="E12008" t="n">
        <v>99</v>
      </c>
      <c r="F12008" s="9" t="n">
        <v>148.72</v>
      </c>
    </row>
    <row r="12009">
      <c r="A12009" t="n">
        <v>573150</v>
      </c>
      <c r="B12009" s="12" t="n">
        <v>40843</v>
      </c>
      <c r="C12009" t="n">
        <v>15014</v>
      </c>
      <c r="D12009" t="n">
        <v>30</v>
      </c>
      <c r="E12009" t="n">
        <v>81</v>
      </c>
      <c r="F12009" s="9" t="n">
        <v>139.94</v>
      </c>
    </row>
    <row r="12010">
      <c r="A12010" t="n">
        <v>573151</v>
      </c>
      <c r="B12010" s="12" t="n">
        <v>40843</v>
      </c>
      <c r="C12010" t="n">
        <v>17602</v>
      </c>
      <c r="D12010" t="n">
        <v>129</v>
      </c>
      <c r="E12010" t="n">
        <v>785</v>
      </c>
      <c r="F12010" s="9" t="n">
        <v>1062.18</v>
      </c>
    </row>
    <row r="12011">
      <c r="A12011" t="n">
        <v>573152</v>
      </c>
      <c r="B12011" s="12" t="n">
        <v>40843</v>
      </c>
      <c r="C12011" t="n">
        <v>17530</v>
      </c>
      <c r="D12011" t="n">
        <v>23</v>
      </c>
      <c r="E12011" t="n">
        <v>115</v>
      </c>
      <c r="F12011" s="9" t="n">
        <v>218.83</v>
      </c>
    </row>
    <row r="12012">
      <c r="A12012" t="n">
        <v>573155</v>
      </c>
      <c r="B12012" s="12" t="n">
        <v>40844</v>
      </c>
      <c r="C12012" t="n">
        <v>13632</v>
      </c>
      <c r="D12012" t="n">
        <v>44</v>
      </c>
      <c r="E12012" t="n">
        <v>433</v>
      </c>
      <c r="F12012" s="9" t="n">
        <v>854.53</v>
      </c>
    </row>
    <row r="12013">
      <c r="A12013" t="n">
        <v>573156</v>
      </c>
      <c r="B12013" s="12" t="n">
        <v>40844</v>
      </c>
      <c r="C12013" t="n">
        <v>16656</v>
      </c>
      <c r="D12013" t="n">
        <v>6</v>
      </c>
      <c r="E12013" t="n">
        <v>816</v>
      </c>
      <c r="F12013" s="9" t="n">
        <v>756.72</v>
      </c>
    </row>
    <row r="12014">
      <c r="A12014" t="n">
        <v>573157</v>
      </c>
      <c r="B12014" s="12" t="n">
        <v>40844</v>
      </c>
      <c r="C12014" t="n">
        <v>17669</v>
      </c>
      <c r="D12014" t="n">
        <v>2</v>
      </c>
      <c r="E12014" t="n">
        <v>120</v>
      </c>
      <c r="F12014" s="9" t="n">
        <v>212</v>
      </c>
    </row>
    <row r="12015">
      <c r="A12015" t="n">
        <v>573158</v>
      </c>
      <c r="B12015" s="12" t="n">
        <v>40844</v>
      </c>
      <c r="C12015" t="n">
        <v>14738</v>
      </c>
      <c r="D12015" t="n">
        <v>10</v>
      </c>
      <c r="E12015" t="n">
        <v>63</v>
      </c>
      <c r="F12015" s="9" t="n">
        <v>229.99</v>
      </c>
    </row>
    <row r="12016">
      <c r="A12016" t="n">
        <v>573159</v>
      </c>
      <c r="B12016" s="12" t="n">
        <v>40844</v>
      </c>
      <c r="C12016" t="n">
        <v>16648</v>
      </c>
      <c r="D12016" t="n">
        <v>19</v>
      </c>
      <c r="E12016" t="n">
        <v>281</v>
      </c>
      <c r="F12016" s="9" t="n">
        <v>290.66</v>
      </c>
    </row>
    <row r="12017">
      <c r="A12017" t="n">
        <v>573160</v>
      </c>
      <c r="B12017" s="12" t="n">
        <v>40844</v>
      </c>
      <c r="C12017" t="n">
        <v>14359</v>
      </c>
      <c r="D12017" t="n">
        <v>19</v>
      </c>
      <c r="E12017" t="n">
        <v>132</v>
      </c>
      <c r="F12017" s="9" t="n">
        <v>302.09</v>
      </c>
    </row>
    <row r="12018">
      <c r="A12018" t="n">
        <v>573161</v>
      </c>
      <c r="B12018" s="12" t="n">
        <v>40844</v>
      </c>
      <c r="C12018" t="n">
        <v>17736</v>
      </c>
      <c r="D12018" t="n">
        <v>1</v>
      </c>
      <c r="E12018" t="n">
        <v>1</v>
      </c>
      <c r="F12018" s="9" t="n">
        <v>39.95</v>
      </c>
    </row>
    <row r="12019">
      <c r="A12019" t="n">
        <v>573162</v>
      </c>
      <c r="B12019" s="12" t="n">
        <v>40844</v>
      </c>
      <c r="C12019" t="n">
        <v>15611</v>
      </c>
      <c r="D12019" t="n">
        <v>2</v>
      </c>
      <c r="E12019" t="n">
        <v>126</v>
      </c>
      <c r="F12019" s="9" t="n">
        <v>244.5</v>
      </c>
    </row>
    <row r="12020">
      <c r="A12020" t="n">
        <v>573163</v>
      </c>
      <c r="B12020" s="12" t="n">
        <v>40844</v>
      </c>
      <c r="C12020" t="n">
        <v>16843</v>
      </c>
      <c r="D12020" t="n">
        <v>13</v>
      </c>
      <c r="E12020" t="n">
        <v>183</v>
      </c>
      <c r="F12020" s="9" t="n">
        <v>377.65</v>
      </c>
    </row>
    <row r="12021">
      <c r="A12021" t="n">
        <v>573164</v>
      </c>
      <c r="B12021" s="12" t="n">
        <v>40844</v>
      </c>
      <c r="C12021" t="n">
        <v>13993</v>
      </c>
      <c r="D12021" t="n">
        <v>7</v>
      </c>
      <c r="E12021" t="n">
        <v>45</v>
      </c>
      <c r="F12021" s="9" t="n">
        <v>373.65</v>
      </c>
    </row>
    <row r="12022">
      <c r="A12022" t="n">
        <v>573165</v>
      </c>
      <c r="B12022" s="12" t="n">
        <v>40844</v>
      </c>
      <c r="C12022" t="n">
        <v>16164</v>
      </c>
      <c r="D12022" t="n">
        <v>14</v>
      </c>
      <c r="E12022" t="n">
        <v>136</v>
      </c>
      <c r="F12022" s="9" t="n">
        <v>245.36</v>
      </c>
    </row>
    <row r="12023">
      <c r="A12023" t="n">
        <v>573166</v>
      </c>
      <c r="B12023" s="12" t="n">
        <v>40844</v>
      </c>
      <c r="C12023" t="n">
        <v>13089</v>
      </c>
      <c r="D12023" t="n">
        <v>23</v>
      </c>
      <c r="E12023" t="n">
        <v>296</v>
      </c>
      <c r="F12023" s="9" t="n">
        <v>706.36</v>
      </c>
    </row>
    <row r="12024">
      <c r="A12024" t="n">
        <v>573167</v>
      </c>
      <c r="B12024" s="12" t="n">
        <v>40844</v>
      </c>
      <c r="C12024" t="n">
        <v>18287</v>
      </c>
      <c r="D12024" t="n">
        <v>3</v>
      </c>
      <c r="E12024" t="n">
        <v>108</v>
      </c>
      <c r="F12024" s="9" t="n">
        <v>70.68000000000001</v>
      </c>
    </row>
    <row r="12025">
      <c r="A12025" t="n">
        <v>573168</v>
      </c>
      <c r="B12025" s="12" t="n">
        <v>40844</v>
      </c>
      <c r="C12025" t="n">
        <v>13798</v>
      </c>
      <c r="D12025" t="n">
        <v>4</v>
      </c>
      <c r="E12025" t="n">
        <v>206</v>
      </c>
      <c r="F12025" s="9" t="n">
        <v>320.42</v>
      </c>
    </row>
    <row r="12026">
      <c r="A12026" t="n">
        <v>573171</v>
      </c>
      <c r="B12026" s="12" t="n">
        <v>40844</v>
      </c>
      <c r="C12026" t="n">
        <v>14218</v>
      </c>
      <c r="D12026" t="n">
        <v>12</v>
      </c>
      <c r="E12026" t="n">
        <v>160</v>
      </c>
      <c r="F12026" s="9" t="n">
        <v>169.48</v>
      </c>
    </row>
    <row r="12027">
      <c r="A12027" t="n">
        <v>573175</v>
      </c>
      <c r="B12027" s="12" t="n">
        <v>40844</v>
      </c>
      <c r="C12027" t="n">
        <v>15096</v>
      </c>
      <c r="D12027" t="n">
        <v>11</v>
      </c>
      <c r="E12027" t="n">
        <v>120</v>
      </c>
      <c r="F12027" s="9" t="n">
        <v>219.39</v>
      </c>
    </row>
    <row r="12028">
      <c r="A12028" t="n">
        <v>573178</v>
      </c>
      <c r="B12028" s="12" t="n">
        <v>40844</v>
      </c>
      <c r="C12028" t="n">
        <v>14412</v>
      </c>
      <c r="D12028" t="n">
        <v>15</v>
      </c>
      <c r="E12028" t="n">
        <v>120</v>
      </c>
      <c r="F12028" s="9" t="n">
        <v>307.58</v>
      </c>
    </row>
    <row r="12029">
      <c r="A12029" t="n">
        <v>573179</v>
      </c>
      <c r="B12029" s="12" t="n">
        <v>40844</v>
      </c>
      <c r="C12029" t="n">
        <v>13199</v>
      </c>
      <c r="D12029" t="n">
        <v>11</v>
      </c>
      <c r="E12029" t="n">
        <v>264</v>
      </c>
      <c r="F12029" s="9" t="n">
        <v>1826.88</v>
      </c>
    </row>
    <row r="12030">
      <c r="A12030" t="n">
        <v>573182</v>
      </c>
      <c r="B12030" s="12" t="n">
        <v>40844</v>
      </c>
      <c r="C12030" t="n">
        <v>14232</v>
      </c>
      <c r="D12030" t="n">
        <v>24</v>
      </c>
      <c r="E12030" t="n">
        <v>438</v>
      </c>
      <c r="F12030" s="9" t="n">
        <v>474.74</v>
      </c>
    </row>
    <row r="12031">
      <c r="A12031" t="n">
        <v>573183</v>
      </c>
      <c r="B12031" s="12" t="n">
        <v>40844</v>
      </c>
      <c r="C12031" t="n">
        <v>15028</v>
      </c>
      <c r="D12031" t="n">
        <v>28</v>
      </c>
      <c r="E12031" t="n">
        <v>263</v>
      </c>
      <c r="F12031" s="9" t="n">
        <v>307.71</v>
      </c>
    </row>
    <row r="12032">
      <c r="A12032" t="n">
        <v>573184</v>
      </c>
      <c r="B12032" s="12" t="n">
        <v>40844</v>
      </c>
      <c r="C12032" t="n">
        <v>14110</v>
      </c>
      <c r="D12032" t="n">
        <v>14</v>
      </c>
      <c r="E12032" t="n">
        <v>224</v>
      </c>
      <c r="F12032" s="9" t="n">
        <v>520.4400000000001</v>
      </c>
    </row>
    <row r="12033">
      <c r="A12033" t="n">
        <v>573185</v>
      </c>
      <c r="B12033" s="12" t="n">
        <v>40844</v>
      </c>
      <c r="C12033" t="n">
        <v>17730</v>
      </c>
      <c r="D12033" t="n">
        <v>10</v>
      </c>
      <c r="E12033" t="n">
        <v>168</v>
      </c>
      <c r="F12033" s="9" t="n">
        <v>417.36</v>
      </c>
    </row>
    <row r="12034">
      <c r="A12034" t="n">
        <v>573196</v>
      </c>
      <c r="B12034" s="12" t="n">
        <v>40844</v>
      </c>
      <c r="C12034" t="n">
        <v>15028</v>
      </c>
      <c r="D12034" t="n">
        <v>1</v>
      </c>
      <c r="E12034" t="n">
        <v>15</v>
      </c>
      <c r="F12034" s="9" t="n">
        <v>18.75</v>
      </c>
    </row>
    <row r="12035">
      <c r="A12035" t="n">
        <v>573230</v>
      </c>
      <c r="B12035" s="12" t="n">
        <v>40844</v>
      </c>
      <c r="C12035" t="n">
        <v>13199</v>
      </c>
      <c r="D12035" t="n">
        <v>1</v>
      </c>
      <c r="E12035" t="n">
        <v>48</v>
      </c>
      <c r="F12035" s="9" t="n">
        <v>85.92</v>
      </c>
    </row>
    <row r="12036">
      <c r="A12036" t="n">
        <v>573231</v>
      </c>
      <c r="B12036" s="12" t="n">
        <v>40844</v>
      </c>
      <c r="C12036" t="n">
        <v>15267</v>
      </c>
      <c r="D12036" t="n">
        <v>1</v>
      </c>
      <c r="E12036" t="n">
        <v>48</v>
      </c>
      <c r="F12036" s="9" t="n">
        <v>60</v>
      </c>
    </row>
    <row r="12037">
      <c r="A12037" t="n">
        <v>573245</v>
      </c>
      <c r="B12037" s="12" t="n">
        <v>40844</v>
      </c>
      <c r="C12037" t="n">
        <v>17841</v>
      </c>
      <c r="D12037" t="n">
        <v>62</v>
      </c>
      <c r="E12037" t="n">
        <v>233</v>
      </c>
      <c r="F12037" s="9" t="n">
        <v>403.25</v>
      </c>
    </row>
    <row r="12038">
      <c r="A12038" t="n">
        <v>573248</v>
      </c>
      <c r="B12038" s="12" t="n">
        <v>40844</v>
      </c>
      <c r="C12038" t="n">
        <v>14498</v>
      </c>
      <c r="D12038" t="n">
        <v>74</v>
      </c>
      <c r="E12038" t="n">
        <v>409</v>
      </c>
      <c r="F12038" s="9" t="n">
        <v>675.53</v>
      </c>
    </row>
    <row r="12039">
      <c r="A12039" t="n">
        <v>573261</v>
      </c>
      <c r="B12039" s="12" t="n">
        <v>40844</v>
      </c>
      <c r="C12039" t="n">
        <v>17949</v>
      </c>
      <c r="D12039" t="n">
        <v>1</v>
      </c>
      <c r="E12039" t="n">
        <v>1992</v>
      </c>
      <c r="F12039" s="9" t="n">
        <v>1434.24</v>
      </c>
    </row>
    <row r="12040">
      <c r="A12040" t="n">
        <v>573262</v>
      </c>
      <c r="B12040" s="12" t="n">
        <v>40844</v>
      </c>
      <c r="C12040" t="n">
        <v>16851</v>
      </c>
      <c r="D12040" t="n">
        <v>7</v>
      </c>
      <c r="E12040" t="n">
        <v>107</v>
      </c>
      <c r="F12040" s="9" t="n">
        <v>128.37</v>
      </c>
    </row>
    <row r="12041">
      <c r="A12041" t="n">
        <v>573263</v>
      </c>
      <c r="B12041" s="12" t="n">
        <v>40844</v>
      </c>
      <c r="C12041" t="n">
        <v>13694</v>
      </c>
      <c r="D12041" t="n">
        <v>22</v>
      </c>
      <c r="E12041" t="n">
        <v>3917</v>
      </c>
      <c r="F12041" s="9" t="n">
        <v>3304.03</v>
      </c>
    </row>
    <row r="12042">
      <c r="A12042" t="n">
        <v>573264</v>
      </c>
      <c r="B12042" s="12" t="n">
        <v>40844</v>
      </c>
      <c r="C12042" t="n">
        <v>14415</v>
      </c>
      <c r="D12042" t="n">
        <v>69</v>
      </c>
      <c r="E12042" t="n">
        <v>327</v>
      </c>
      <c r="F12042" s="9" t="n">
        <v>606.2</v>
      </c>
    </row>
    <row r="12043">
      <c r="A12043" t="n">
        <v>573265</v>
      </c>
      <c r="B12043" s="12" t="n">
        <v>40844</v>
      </c>
      <c r="C12043" t="n">
        <v>16150</v>
      </c>
      <c r="D12043" t="n">
        <v>17</v>
      </c>
      <c r="E12043" t="n">
        <v>109</v>
      </c>
      <c r="F12043" s="9" t="n">
        <v>304.49</v>
      </c>
    </row>
    <row r="12044">
      <c r="A12044" t="n">
        <v>573266</v>
      </c>
      <c r="B12044" s="12" t="n">
        <v>40844</v>
      </c>
      <c r="C12044" t="n">
        <v>15290</v>
      </c>
      <c r="D12044" t="n">
        <v>28</v>
      </c>
      <c r="E12044" t="n">
        <v>711</v>
      </c>
      <c r="F12044" s="9" t="n">
        <v>1510.36</v>
      </c>
    </row>
    <row r="12045">
      <c r="A12045" t="n">
        <v>573269</v>
      </c>
      <c r="B12045" s="12" t="n">
        <v>40844</v>
      </c>
      <c r="C12045" t="n">
        <v>16764</v>
      </c>
      <c r="D12045" t="n">
        <v>61</v>
      </c>
      <c r="E12045" t="n">
        <v>106</v>
      </c>
      <c r="F12045" s="9" t="n">
        <v>248.53</v>
      </c>
    </row>
    <row r="12046">
      <c r="A12046" t="n">
        <v>573270</v>
      </c>
      <c r="B12046" s="12" t="n">
        <v>40844</v>
      </c>
      <c r="C12046" t="n">
        <v>17418</v>
      </c>
      <c r="D12046" t="n">
        <v>18</v>
      </c>
      <c r="E12046" t="n">
        <v>150</v>
      </c>
      <c r="F12046" s="9" t="n">
        <v>296.07</v>
      </c>
    </row>
    <row r="12047">
      <c r="A12047" t="n">
        <v>573272</v>
      </c>
      <c r="B12047" s="12" t="n">
        <v>40844</v>
      </c>
      <c r="C12047" t="n">
        <v>13102</v>
      </c>
      <c r="D12047" t="n">
        <v>6</v>
      </c>
      <c r="E12047" t="n">
        <v>252</v>
      </c>
      <c r="F12047" s="9" t="n">
        <v>366.12</v>
      </c>
    </row>
    <row r="12048">
      <c r="A12048" t="n">
        <v>573275</v>
      </c>
      <c r="B12048" s="12" t="n">
        <v>40844</v>
      </c>
      <c r="C12048" t="n">
        <v>15311</v>
      </c>
      <c r="D12048" t="n">
        <v>19</v>
      </c>
      <c r="E12048" t="n">
        <v>145</v>
      </c>
      <c r="F12048" s="9" t="n">
        <v>284.09</v>
      </c>
    </row>
    <row r="12049">
      <c r="A12049" t="n">
        <v>573276</v>
      </c>
      <c r="B12049" s="12" t="n">
        <v>40844</v>
      </c>
      <c r="C12049" t="n">
        <v>13985</v>
      </c>
      <c r="D12049" t="n">
        <v>20</v>
      </c>
      <c r="E12049" t="n">
        <v>356</v>
      </c>
      <c r="F12049" s="9" t="n">
        <v>544.1</v>
      </c>
    </row>
    <row r="12050">
      <c r="A12050" t="n">
        <v>573277</v>
      </c>
      <c r="B12050" s="12" t="n">
        <v>40844</v>
      </c>
      <c r="C12050" t="n">
        <v>14606</v>
      </c>
      <c r="D12050" t="n">
        <v>21</v>
      </c>
      <c r="E12050" t="n">
        <v>36</v>
      </c>
      <c r="F12050" s="9" t="n">
        <v>111.22</v>
      </c>
    </row>
    <row r="12051">
      <c r="A12051" t="n">
        <v>573278</v>
      </c>
      <c r="B12051" s="12" t="n">
        <v>40844</v>
      </c>
      <c r="C12051" t="n">
        <v>16102</v>
      </c>
      <c r="D12051" t="n">
        <v>8</v>
      </c>
      <c r="E12051" t="n">
        <v>166</v>
      </c>
      <c r="F12051" s="9" t="n">
        <v>449.3</v>
      </c>
    </row>
    <row r="12052">
      <c r="A12052" t="n">
        <v>573279</v>
      </c>
      <c r="B12052" s="12" t="n">
        <v>40844</v>
      </c>
      <c r="C12052" t="n">
        <v>16107</v>
      </c>
      <c r="D12052" t="n">
        <v>3</v>
      </c>
      <c r="E12052" t="n">
        <v>208</v>
      </c>
      <c r="F12052" s="9" t="n">
        <v>496.8</v>
      </c>
    </row>
    <row r="12053">
      <c r="A12053" t="n">
        <v>573280</v>
      </c>
      <c r="B12053" s="12" t="n">
        <v>40844</v>
      </c>
      <c r="C12053" t="n">
        <v>14221</v>
      </c>
      <c r="D12053" t="n">
        <v>22</v>
      </c>
      <c r="E12053" t="n">
        <v>178</v>
      </c>
      <c r="F12053" s="9" t="n">
        <v>343.91</v>
      </c>
    </row>
    <row r="12054">
      <c r="A12054" t="n">
        <v>573281</v>
      </c>
      <c r="B12054" s="12" t="n">
        <v>40844</v>
      </c>
      <c r="C12054" t="n">
        <v>12895</v>
      </c>
      <c r="D12054" t="n">
        <v>6</v>
      </c>
      <c r="E12054" t="n">
        <v>68</v>
      </c>
      <c r="F12054" s="9" t="n">
        <v>105</v>
      </c>
    </row>
    <row r="12055">
      <c r="A12055" t="n">
        <v>573282</v>
      </c>
      <c r="B12055" s="12" t="n">
        <v>40844</v>
      </c>
      <c r="C12055" t="n">
        <v>18030</v>
      </c>
      <c r="D12055" t="n">
        <v>4</v>
      </c>
      <c r="E12055" t="n">
        <v>46</v>
      </c>
      <c r="F12055" s="9" t="n">
        <v>121.1</v>
      </c>
    </row>
    <row r="12056">
      <c r="A12056" t="n">
        <v>573285</v>
      </c>
      <c r="B12056" s="12" t="n">
        <v>40844</v>
      </c>
      <c r="C12056" t="n">
        <v>17611</v>
      </c>
      <c r="D12056" t="n">
        <v>5</v>
      </c>
      <c r="E12056" t="n">
        <v>42</v>
      </c>
      <c r="F12056" s="9" t="n">
        <v>118.9</v>
      </c>
    </row>
    <row r="12057">
      <c r="A12057" t="n">
        <v>573287</v>
      </c>
      <c r="B12057" s="12" t="n">
        <v>40844</v>
      </c>
      <c r="C12057" t="n">
        <v>14194</v>
      </c>
      <c r="D12057" t="n">
        <v>49</v>
      </c>
      <c r="E12057" t="n">
        <v>451</v>
      </c>
      <c r="F12057" s="9" t="n">
        <v>827.0700000000001</v>
      </c>
    </row>
    <row r="12058">
      <c r="A12058" t="n">
        <v>573288</v>
      </c>
      <c r="B12058" s="12" t="n">
        <v>40844</v>
      </c>
      <c r="C12058" t="n">
        <v>14194</v>
      </c>
      <c r="D12058" t="n">
        <v>10</v>
      </c>
      <c r="E12058" t="n">
        <v>64</v>
      </c>
      <c r="F12058" s="9" t="n">
        <v>315.78</v>
      </c>
    </row>
    <row r="12059">
      <c r="A12059" t="n">
        <v>573291</v>
      </c>
      <c r="B12059" s="12" t="n">
        <v>40844</v>
      </c>
      <c r="C12059" t="n">
        <v>16554</v>
      </c>
      <c r="D12059" t="n">
        <v>31</v>
      </c>
      <c r="E12059" t="n">
        <v>273</v>
      </c>
      <c r="F12059" s="9" t="n">
        <v>522.99</v>
      </c>
    </row>
    <row r="12060">
      <c r="A12060" t="n">
        <v>573292</v>
      </c>
      <c r="B12060" s="12" t="n">
        <v>40844</v>
      </c>
      <c r="C12060" t="n">
        <v>14416</v>
      </c>
      <c r="D12060" t="n">
        <v>11</v>
      </c>
      <c r="E12060" t="n">
        <v>262</v>
      </c>
      <c r="F12060" s="9" t="n">
        <v>361</v>
      </c>
    </row>
    <row r="12061">
      <c r="A12061" t="n">
        <v>573294</v>
      </c>
      <c r="B12061" s="12" t="n">
        <v>40844</v>
      </c>
      <c r="C12061" t="n">
        <v>14397</v>
      </c>
      <c r="D12061" t="n">
        <v>3</v>
      </c>
      <c r="E12061" t="n">
        <v>108</v>
      </c>
      <c r="F12061" s="9" t="n">
        <v>134.28</v>
      </c>
    </row>
    <row r="12062">
      <c r="A12062" t="n">
        <v>573295</v>
      </c>
      <c r="B12062" s="12" t="n">
        <v>40844</v>
      </c>
      <c r="C12062" t="n">
        <v>14440</v>
      </c>
      <c r="D12062" t="n">
        <v>4</v>
      </c>
      <c r="E12062" t="n">
        <v>22</v>
      </c>
      <c r="F12062" s="9" t="n">
        <v>181.7</v>
      </c>
    </row>
    <row r="12063">
      <c r="A12063" t="n">
        <v>573300</v>
      </c>
      <c r="B12063" s="12" t="n">
        <v>40844</v>
      </c>
      <c r="C12063" t="n">
        <v>16049</v>
      </c>
      <c r="D12063" t="n">
        <v>150</v>
      </c>
      <c r="E12063" t="n">
        <v>341</v>
      </c>
      <c r="F12063" s="9" t="n">
        <v>477.59</v>
      </c>
    </row>
    <row r="12064">
      <c r="A12064" t="n">
        <v>573305</v>
      </c>
      <c r="B12064" s="12" t="n">
        <v>40844</v>
      </c>
      <c r="C12064" t="n">
        <v>17837</v>
      </c>
      <c r="D12064" t="n">
        <v>35</v>
      </c>
      <c r="E12064" t="n">
        <v>157</v>
      </c>
      <c r="F12064" s="9" t="n">
        <v>462.33</v>
      </c>
    </row>
    <row r="12065">
      <c r="A12065" t="n">
        <v>573309</v>
      </c>
      <c r="B12065" s="12" t="n">
        <v>40844</v>
      </c>
      <c r="C12065" t="n">
        <v>17272</v>
      </c>
      <c r="D12065" t="n">
        <v>1</v>
      </c>
      <c r="E12065" t="n">
        <v>48</v>
      </c>
      <c r="F12065" s="9" t="n">
        <v>40.8</v>
      </c>
    </row>
    <row r="12066">
      <c r="A12066" t="n">
        <v>573311</v>
      </c>
      <c r="B12066" s="12" t="n">
        <v>40844</v>
      </c>
      <c r="C12066" t="n">
        <v>14071</v>
      </c>
      <c r="D12066" t="n">
        <v>84</v>
      </c>
      <c r="E12066" t="n">
        <v>171</v>
      </c>
      <c r="F12066" s="9" t="n">
        <v>262.59</v>
      </c>
    </row>
    <row r="12067">
      <c r="A12067" t="n">
        <v>573314</v>
      </c>
      <c r="B12067" s="12" t="n">
        <v>40844</v>
      </c>
      <c r="C12067" t="n">
        <v>16987</v>
      </c>
      <c r="D12067" t="n">
        <v>29</v>
      </c>
      <c r="E12067" t="n">
        <v>108</v>
      </c>
      <c r="F12067" s="9" t="n">
        <v>381.65</v>
      </c>
    </row>
    <row r="12068">
      <c r="A12068" t="n">
        <v>573315</v>
      </c>
      <c r="B12068" s="12" t="n">
        <v>40844</v>
      </c>
      <c r="C12068" t="n">
        <v>17839</v>
      </c>
      <c r="D12068" t="n">
        <v>52</v>
      </c>
      <c r="E12068" t="n">
        <v>257</v>
      </c>
      <c r="F12068" s="9" t="n">
        <v>318.15</v>
      </c>
    </row>
    <row r="12069">
      <c r="A12069" t="n">
        <v>573319</v>
      </c>
      <c r="B12069" s="12" t="n">
        <v>40846</v>
      </c>
      <c r="C12069" t="n">
        <v>17651</v>
      </c>
      <c r="D12069" t="n">
        <v>14</v>
      </c>
      <c r="E12069" t="n">
        <v>177</v>
      </c>
      <c r="F12069" s="9" t="n">
        <v>300.41</v>
      </c>
    </row>
    <row r="12070">
      <c r="A12070" t="n">
        <v>573320</v>
      </c>
      <c r="B12070" s="12" t="n">
        <v>40846</v>
      </c>
      <c r="C12070" t="n">
        <v>15513</v>
      </c>
      <c r="D12070" t="n">
        <v>38</v>
      </c>
      <c r="E12070" t="n">
        <v>857</v>
      </c>
      <c r="F12070" s="9" t="n">
        <v>2520.28</v>
      </c>
    </row>
    <row r="12071">
      <c r="A12071" t="n">
        <v>573322</v>
      </c>
      <c r="B12071" s="12" t="n">
        <v>40846</v>
      </c>
      <c r="C12071" t="n">
        <v>15769</v>
      </c>
      <c r="D12071" t="n">
        <v>1</v>
      </c>
      <c r="E12071" t="n">
        <v>100</v>
      </c>
      <c r="F12071" s="9" t="n">
        <v>179</v>
      </c>
    </row>
    <row r="12072">
      <c r="A12072" t="n">
        <v>573323</v>
      </c>
      <c r="B12072" s="12" t="n">
        <v>40846</v>
      </c>
      <c r="C12072" t="n">
        <v>15708</v>
      </c>
      <c r="D12072" t="n">
        <v>52</v>
      </c>
      <c r="E12072" t="n">
        <v>228</v>
      </c>
      <c r="F12072" s="9" t="n">
        <v>645.91</v>
      </c>
    </row>
    <row r="12073">
      <c r="A12073" t="n">
        <v>573324</v>
      </c>
      <c r="B12073" s="12" t="n">
        <v>40846</v>
      </c>
      <c r="C12073" t="n">
        <v>16235</v>
      </c>
      <c r="D12073" t="n">
        <v>9</v>
      </c>
      <c r="E12073" t="n">
        <v>78</v>
      </c>
      <c r="F12073" s="9" t="n">
        <v>192.02</v>
      </c>
    </row>
    <row r="12074">
      <c r="A12074" t="n">
        <v>573325</v>
      </c>
      <c r="B12074" s="12" t="n">
        <v>40846</v>
      </c>
      <c r="C12074" t="n">
        <v>15370</v>
      </c>
      <c r="D12074" t="n">
        <v>2</v>
      </c>
      <c r="E12074" t="n">
        <v>28</v>
      </c>
      <c r="F12074" s="9" t="n">
        <v>313.8</v>
      </c>
    </row>
    <row r="12075">
      <c r="A12075" t="n">
        <v>573326</v>
      </c>
      <c r="B12075" s="12" t="n">
        <v>40846</v>
      </c>
      <c r="C12075" t="n">
        <v>15298</v>
      </c>
      <c r="D12075" t="n">
        <v>25</v>
      </c>
      <c r="E12075" t="n">
        <v>228</v>
      </c>
      <c r="F12075" s="9" t="n">
        <v>463.82</v>
      </c>
    </row>
    <row r="12076">
      <c r="A12076" t="n">
        <v>573327</v>
      </c>
      <c r="B12076" s="12" t="n">
        <v>40846</v>
      </c>
      <c r="C12076" t="n">
        <v>15298</v>
      </c>
      <c r="D12076" t="n">
        <v>1</v>
      </c>
      <c r="E12076" t="n">
        <v>6</v>
      </c>
      <c r="F12076" s="9" t="n">
        <v>12.48</v>
      </c>
    </row>
    <row r="12077">
      <c r="A12077" t="n">
        <v>573328</v>
      </c>
      <c r="B12077" s="12" t="n">
        <v>40846</v>
      </c>
      <c r="C12077" t="n">
        <v>16601</v>
      </c>
      <c r="D12077" t="n">
        <v>29</v>
      </c>
      <c r="E12077" t="n">
        <v>130</v>
      </c>
      <c r="F12077" s="9" t="n">
        <v>241.53</v>
      </c>
    </row>
    <row r="12078">
      <c r="A12078" t="n">
        <v>573329</v>
      </c>
      <c r="B12078" s="12" t="n">
        <v>40846</v>
      </c>
      <c r="C12078" t="n">
        <v>14810</v>
      </c>
      <c r="D12078" t="n">
        <v>26</v>
      </c>
      <c r="E12078" t="n">
        <v>103</v>
      </c>
      <c r="F12078" s="9" t="n">
        <v>218.55</v>
      </c>
    </row>
    <row r="12079">
      <c r="A12079" t="n">
        <v>573330</v>
      </c>
      <c r="B12079" s="12" t="n">
        <v>40846</v>
      </c>
      <c r="C12079" t="n">
        <v>16923</v>
      </c>
      <c r="D12079" t="n">
        <v>71</v>
      </c>
      <c r="E12079" t="n">
        <v>233</v>
      </c>
      <c r="F12079" s="9" t="n">
        <v>526.55</v>
      </c>
    </row>
    <row r="12080">
      <c r="A12080" t="n">
        <v>573331</v>
      </c>
      <c r="B12080" s="12" t="n">
        <v>40846</v>
      </c>
      <c r="C12080" t="n">
        <v>15860</v>
      </c>
      <c r="D12080" t="n">
        <v>10</v>
      </c>
      <c r="E12080" t="n">
        <v>55</v>
      </c>
      <c r="F12080" s="9" t="n">
        <v>102.01</v>
      </c>
    </row>
    <row r="12081">
      <c r="A12081" t="n">
        <v>573332</v>
      </c>
      <c r="B12081" s="12" t="n">
        <v>40846</v>
      </c>
      <c r="C12081" t="n">
        <v>15059</v>
      </c>
      <c r="D12081" t="n">
        <v>17</v>
      </c>
      <c r="E12081" t="n">
        <v>136</v>
      </c>
      <c r="F12081" s="9" t="n">
        <v>150.21</v>
      </c>
    </row>
    <row r="12082">
      <c r="A12082" t="n">
        <v>573334</v>
      </c>
      <c r="B12082" s="12" t="n">
        <v>40846</v>
      </c>
      <c r="C12082" t="n">
        <v>12912</v>
      </c>
      <c r="D12082" t="n">
        <v>7</v>
      </c>
      <c r="E12082" t="n">
        <v>126</v>
      </c>
      <c r="F12082" s="9" t="n">
        <v>318.06</v>
      </c>
    </row>
    <row r="12083">
      <c r="A12083" t="n">
        <v>573335</v>
      </c>
      <c r="B12083" s="12" t="n">
        <v>40846</v>
      </c>
      <c r="C12083" t="n">
        <v>15059</v>
      </c>
      <c r="D12083" t="n">
        <v>37</v>
      </c>
      <c r="E12083" t="n">
        <v>63</v>
      </c>
      <c r="F12083" s="9" t="n">
        <v>178.91</v>
      </c>
    </row>
    <row r="12084">
      <c r="A12084" t="n">
        <v>573336</v>
      </c>
      <c r="B12084" s="12" t="n">
        <v>40846</v>
      </c>
      <c r="C12084" t="n">
        <v>17372</v>
      </c>
      <c r="D12084" t="n">
        <v>22</v>
      </c>
      <c r="E12084" t="n">
        <v>83</v>
      </c>
      <c r="F12084" s="9" t="n">
        <v>124.94</v>
      </c>
    </row>
    <row r="12085">
      <c r="A12085" t="n">
        <v>573337</v>
      </c>
      <c r="B12085" s="12" t="n">
        <v>40846</v>
      </c>
      <c r="C12085" t="n">
        <v>17018</v>
      </c>
      <c r="D12085" t="n">
        <v>10</v>
      </c>
      <c r="E12085" t="n">
        <v>116</v>
      </c>
      <c r="F12085" s="9" t="n">
        <v>515.1</v>
      </c>
    </row>
    <row r="12086">
      <c r="A12086" t="n">
        <v>573338</v>
      </c>
      <c r="B12086" s="12" t="n">
        <v>40846</v>
      </c>
      <c r="C12086" t="n">
        <v>14546</v>
      </c>
      <c r="D12086" t="n">
        <v>57</v>
      </c>
      <c r="E12086" t="n">
        <v>174</v>
      </c>
      <c r="F12086" s="9" t="n">
        <v>476</v>
      </c>
    </row>
    <row r="12087">
      <c r="A12087" t="n">
        <v>573339</v>
      </c>
      <c r="B12087" s="12" t="n">
        <v>40846</v>
      </c>
      <c r="C12087" t="n">
        <v>13278</v>
      </c>
      <c r="D12087" t="n">
        <v>46</v>
      </c>
      <c r="E12087" t="n">
        <v>537</v>
      </c>
      <c r="F12087" s="9" t="n">
        <v>542.73</v>
      </c>
    </row>
    <row r="12088">
      <c r="A12088" t="n">
        <v>573340</v>
      </c>
      <c r="B12088" s="12" t="n">
        <v>40846</v>
      </c>
      <c r="C12088" t="n">
        <v>14159</v>
      </c>
      <c r="D12088" t="n">
        <v>141</v>
      </c>
      <c r="E12088" t="n">
        <v>693</v>
      </c>
      <c r="F12088" s="9" t="n">
        <v>508.53</v>
      </c>
    </row>
    <row r="12089">
      <c r="A12089" t="n">
        <v>573341</v>
      </c>
      <c r="B12089" s="12" t="n">
        <v>40846</v>
      </c>
      <c r="C12089" t="n">
        <v>16949</v>
      </c>
      <c r="D12089" t="n">
        <v>21</v>
      </c>
      <c r="E12089" t="n">
        <v>313</v>
      </c>
      <c r="F12089" s="9" t="n">
        <v>310.48</v>
      </c>
    </row>
    <row r="12090">
      <c r="A12090" t="n">
        <v>573342</v>
      </c>
      <c r="B12090" s="12" t="n">
        <v>40846</v>
      </c>
      <c r="C12090" t="n">
        <v>14582</v>
      </c>
      <c r="D12090" t="n">
        <v>6</v>
      </c>
      <c r="E12090" t="n">
        <v>73</v>
      </c>
      <c r="F12090" s="9" t="n">
        <v>114.11</v>
      </c>
    </row>
    <row r="12091">
      <c r="A12091" t="n">
        <v>573343</v>
      </c>
      <c r="B12091" s="12" t="n">
        <v>40846</v>
      </c>
      <c r="C12091" t="n">
        <v>13566</v>
      </c>
      <c r="D12091" t="n">
        <v>63</v>
      </c>
      <c r="E12091" t="n">
        <v>232</v>
      </c>
      <c r="F12091" s="9" t="n">
        <v>289.53</v>
      </c>
    </row>
    <row r="12092">
      <c r="A12092" t="n">
        <v>573344</v>
      </c>
      <c r="B12092" s="12" t="n">
        <v>40846</v>
      </c>
      <c r="C12092" t="n">
        <v>14179</v>
      </c>
      <c r="D12092" t="n">
        <v>38</v>
      </c>
      <c r="E12092" t="n">
        <v>104</v>
      </c>
      <c r="F12092" s="9" t="n">
        <v>163.25</v>
      </c>
    </row>
    <row r="12093">
      <c r="A12093" t="n">
        <v>573345</v>
      </c>
      <c r="B12093" s="12" t="n">
        <v>40846</v>
      </c>
      <c r="C12093" t="n">
        <v>17609</v>
      </c>
      <c r="D12093" t="n">
        <v>78</v>
      </c>
      <c r="E12093" t="n">
        <v>328</v>
      </c>
      <c r="F12093" s="9" t="n">
        <v>326.21</v>
      </c>
    </row>
    <row r="12094">
      <c r="A12094" t="n">
        <v>573346</v>
      </c>
      <c r="B12094" s="12" t="n">
        <v>40846</v>
      </c>
      <c r="C12094" t="n">
        <v>17255</v>
      </c>
      <c r="D12094" t="n">
        <v>37</v>
      </c>
      <c r="E12094" t="n">
        <v>154</v>
      </c>
      <c r="F12094" s="9" t="n">
        <v>183.22</v>
      </c>
    </row>
    <row r="12095">
      <c r="A12095" t="n">
        <v>573347</v>
      </c>
      <c r="B12095" s="12" t="n">
        <v>40846</v>
      </c>
      <c r="C12095" t="n">
        <v>13137</v>
      </c>
      <c r="D12095" t="n">
        <v>128</v>
      </c>
      <c r="E12095" t="n">
        <v>366</v>
      </c>
      <c r="F12095" s="9" t="n">
        <v>571.97</v>
      </c>
    </row>
    <row r="12096">
      <c r="A12096" t="n">
        <v>573348</v>
      </c>
      <c r="B12096" s="12" t="n">
        <v>40846</v>
      </c>
      <c r="C12096" t="n">
        <v>14487</v>
      </c>
      <c r="D12096" t="n">
        <v>33</v>
      </c>
      <c r="E12096" t="n">
        <v>162</v>
      </c>
      <c r="F12096" s="9" t="n">
        <v>196.68</v>
      </c>
    </row>
    <row r="12097">
      <c r="A12097" t="n">
        <v>573349</v>
      </c>
      <c r="B12097" s="12" t="n">
        <v>40846</v>
      </c>
      <c r="C12097" t="n">
        <v>17609</v>
      </c>
      <c r="D12097" t="n">
        <v>7</v>
      </c>
      <c r="E12097" t="n">
        <v>13</v>
      </c>
      <c r="F12097" s="9" t="n">
        <v>29.97</v>
      </c>
    </row>
    <row r="12098">
      <c r="A12098" t="n">
        <v>573350</v>
      </c>
      <c r="B12098" s="12" t="n">
        <v>40846</v>
      </c>
      <c r="C12098" t="n">
        <v>17725</v>
      </c>
      <c r="D12098" t="n">
        <v>16</v>
      </c>
      <c r="E12098" t="n">
        <v>213</v>
      </c>
      <c r="F12098" s="9" t="n">
        <v>278.67</v>
      </c>
    </row>
    <row r="12099">
      <c r="A12099" t="n">
        <v>573351</v>
      </c>
      <c r="B12099" s="12" t="n">
        <v>40846</v>
      </c>
      <c r="C12099" t="n">
        <v>13524</v>
      </c>
      <c r="D12099" t="n">
        <v>7</v>
      </c>
      <c r="E12099" t="n">
        <v>117</v>
      </c>
      <c r="F12099" s="9" t="n">
        <v>196.32</v>
      </c>
    </row>
    <row r="12100">
      <c r="A12100" t="n">
        <v>573352</v>
      </c>
      <c r="B12100" s="12" t="n">
        <v>40846</v>
      </c>
      <c r="C12100" t="n">
        <v>14077</v>
      </c>
      <c r="D12100" t="n">
        <v>2</v>
      </c>
      <c r="E12100" t="n">
        <v>72</v>
      </c>
      <c r="F12100" s="9" t="n">
        <v>132.72</v>
      </c>
    </row>
    <row r="12101">
      <c r="A12101" t="n">
        <v>573353</v>
      </c>
      <c r="B12101" s="12" t="n">
        <v>40846</v>
      </c>
      <c r="C12101" t="n">
        <v>16115</v>
      </c>
      <c r="D12101" t="n">
        <v>36</v>
      </c>
      <c r="E12101" t="n">
        <v>105</v>
      </c>
      <c r="F12101" s="9" t="n">
        <v>225.94</v>
      </c>
    </row>
    <row r="12102">
      <c r="A12102" t="n">
        <v>573354</v>
      </c>
      <c r="B12102" s="12" t="n">
        <v>40846</v>
      </c>
      <c r="C12102" t="n">
        <v>14040</v>
      </c>
      <c r="D12102" t="n">
        <v>4</v>
      </c>
      <c r="E12102" t="n">
        <v>79</v>
      </c>
      <c r="F12102" s="9" t="n">
        <v>141.05</v>
      </c>
    </row>
    <row r="12103">
      <c r="A12103" t="n">
        <v>573355</v>
      </c>
      <c r="B12103" s="12" t="n">
        <v>40846</v>
      </c>
      <c r="C12103" t="n">
        <v>15865</v>
      </c>
      <c r="D12103" t="n">
        <v>9</v>
      </c>
      <c r="E12103" t="n">
        <v>56</v>
      </c>
      <c r="F12103" s="9" t="n">
        <v>291.28</v>
      </c>
    </row>
    <row r="12104">
      <c r="A12104" t="n">
        <v>573356</v>
      </c>
      <c r="B12104" s="12" t="n">
        <v>40846</v>
      </c>
      <c r="C12104" t="n">
        <v>15251</v>
      </c>
      <c r="D12104" t="n">
        <v>4</v>
      </c>
      <c r="E12104" t="n">
        <v>139</v>
      </c>
      <c r="F12104" s="9" t="n">
        <v>246.85</v>
      </c>
    </row>
    <row r="12105">
      <c r="A12105" t="n">
        <v>573357</v>
      </c>
      <c r="B12105" s="12" t="n">
        <v>40846</v>
      </c>
      <c r="C12105" t="n">
        <v>15251</v>
      </c>
      <c r="D12105" t="n">
        <v>2</v>
      </c>
      <c r="E12105" t="n">
        <v>84</v>
      </c>
      <c r="F12105" s="9" t="n">
        <v>178.44</v>
      </c>
    </row>
    <row r="12106">
      <c r="A12106" t="n">
        <v>573358</v>
      </c>
      <c r="B12106" s="12" t="n">
        <v>40846</v>
      </c>
      <c r="C12106" t="n">
        <v>17213</v>
      </c>
      <c r="D12106" t="n">
        <v>29</v>
      </c>
      <c r="E12106" t="n">
        <v>209</v>
      </c>
      <c r="F12106" s="9" t="n">
        <v>500.61</v>
      </c>
    </row>
    <row r="12107">
      <c r="A12107" t="n">
        <v>573359</v>
      </c>
      <c r="B12107" s="12" t="n">
        <v>40846</v>
      </c>
      <c r="C12107" t="n">
        <v>14178</v>
      </c>
      <c r="D12107" t="n">
        <v>51</v>
      </c>
      <c r="E12107" t="n">
        <v>150</v>
      </c>
      <c r="F12107" s="9" t="n">
        <v>258.9</v>
      </c>
    </row>
    <row r="12108">
      <c r="A12108" t="n">
        <v>573360</v>
      </c>
      <c r="B12108" s="12" t="n">
        <v>40846</v>
      </c>
      <c r="C12108" t="n">
        <v>15748</v>
      </c>
      <c r="D12108" t="n">
        <v>20</v>
      </c>
      <c r="E12108" t="n">
        <v>50</v>
      </c>
      <c r="F12108" s="9" t="n">
        <v>144.36</v>
      </c>
    </row>
    <row r="12109">
      <c r="A12109" t="n">
        <v>573361</v>
      </c>
      <c r="B12109" s="12" t="n">
        <v>40846</v>
      </c>
      <c r="C12109" t="n">
        <v>14456</v>
      </c>
      <c r="D12109" t="n">
        <v>60</v>
      </c>
      <c r="E12109" t="n">
        <v>253</v>
      </c>
      <c r="F12109" s="9" t="n">
        <v>238.92</v>
      </c>
    </row>
    <row r="12110">
      <c r="A12110" t="n">
        <v>573363</v>
      </c>
      <c r="B12110" s="12" t="n">
        <v>40846</v>
      </c>
      <c r="C12110" t="n">
        <v>16079</v>
      </c>
      <c r="D12110" t="n">
        <v>11</v>
      </c>
      <c r="E12110" t="n">
        <v>426</v>
      </c>
      <c r="F12110" s="9" t="n">
        <v>508.22</v>
      </c>
    </row>
    <row r="12111">
      <c r="A12111" t="n">
        <v>573364</v>
      </c>
      <c r="B12111" s="12" t="n">
        <v>40846</v>
      </c>
      <c r="C12111" t="n">
        <v>14710</v>
      </c>
      <c r="D12111" t="n">
        <v>35</v>
      </c>
      <c r="E12111" t="n">
        <v>94</v>
      </c>
      <c r="F12111" s="9" t="n">
        <v>146.32</v>
      </c>
    </row>
    <row r="12112">
      <c r="A12112" t="n">
        <v>573366</v>
      </c>
      <c r="B12112" s="12" t="n">
        <v>40846</v>
      </c>
      <c r="C12112" t="n">
        <v>16361</v>
      </c>
      <c r="D12112" t="n">
        <v>18</v>
      </c>
      <c r="E12112" t="n">
        <v>89</v>
      </c>
      <c r="F12112" s="9" t="n">
        <v>269.36</v>
      </c>
    </row>
    <row r="12113">
      <c r="A12113" t="n">
        <v>573367</v>
      </c>
      <c r="B12113" s="12" t="n">
        <v>40846</v>
      </c>
      <c r="C12113" t="n">
        <v>16145</v>
      </c>
      <c r="D12113" t="n">
        <v>26</v>
      </c>
      <c r="E12113" t="n">
        <v>353</v>
      </c>
      <c r="F12113" s="9" t="n">
        <v>490.17</v>
      </c>
    </row>
    <row r="12114">
      <c r="A12114" t="n">
        <v>573368</v>
      </c>
      <c r="B12114" s="12" t="n">
        <v>40846</v>
      </c>
      <c r="C12114" t="n">
        <v>14507</v>
      </c>
      <c r="D12114" t="n">
        <v>13</v>
      </c>
      <c r="E12114" t="n">
        <v>68</v>
      </c>
      <c r="F12114" s="9" t="n">
        <v>205.59</v>
      </c>
    </row>
    <row r="12115">
      <c r="A12115" t="n">
        <v>573369</v>
      </c>
      <c r="B12115" s="12" t="n">
        <v>40846</v>
      </c>
      <c r="C12115" t="n">
        <v>16049</v>
      </c>
      <c r="D12115" t="n">
        <v>38</v>
      </c>
      <c r="E12115" t="n">
        <v>106</v>
      </c>
      <c r="F12115" s="9" t="n">
        <v>113.11</v>
      </c>
    </row>
    <row r="12116">
      <c r="A12116" t="n">
        <v>573370</v>
      </c>
      <c r="B12116" s="12" t="n">
        <v>40846</v>
      </c>
      <c r="C12116" t="n">
        <v>16626</v>
      </c>
      <c r="D12116" t="n">
        <v>17</v>
      </c>
      <c r="E12116" t="n">
        <v>138</v>
      </c>
      <c r="F12116" s="9" t="n">
        <v>403.9</v>
      </c>
    </row>
    <row r="12117">
      <c r="A12117" t="n">
        <v>573371</v>
      </c>
      <c r="B12117" s="12" t="n">
        <v>40846</v>
      </c>
      <c r="C12117" t="n">
        <v>13113</v>
      </c>
      <c r="D12117" t="n">
        <v>7</v>
      </c>
      <c r="E12117" t="n">
        <v>132</v>
      </c>
      <c r="F12117" s="9" t="n">
        <v>307.08</v>
      </c>
    </row>
    <row r="12118">
      <c r="A12118" t="n">
        <v>573372</v>
      </c>
      <c r="B12118" s="12" t="n">
        <v>40846</v>
      </c>
      <c r="C12118" t="n">
        <v>12971</v>
      </c>
      <c r="D12118" t="n">
        <v>4</v>
      </c>
      <c r="E12118" t="n">
        <v>130</v>
      </c>
      <c r="F12118" s="9" t="n">
        <v>78.90000000000001</v>
      </c>
    </row>
    <row r="12119">
      <c r="A12119" t="n">
        <v>573373</v>
      </c>
      <c r="B12119" s="12" t="n">
        <v>40846</v>
      </c>
      <c r="C12119" t="n">
        <v>14684</v>
      </c>
      <c r="D12119" t="n">
        <v>102</v>
      </c>
      <c r="E12119" t="n">
        <v>220</v>
      </c>
      <c r="F12119" s="9" t="n">
        <v>265.61</v>
      </c>
    </row>
    <row r="12120">
      <c r="A12120" t="n">
        <v>573374</v>
      </c>
      <c r="B12120" s="12" t="n">
        <v>40846</v>
      </c>
      <c r="C12120" t="n">
        <v>14755</v>
      </c>
      <c r="D12120" t="n">
        <v>15</v>
      </c>
      <c r="E12120" t="n">
        <v>167</v>
      </c>
      <c r="F12120" s="9" t="n">
        <v>443.21</v>
      </c>
    </row>
    <row r="12121">
      <c r="A12121" t="n">
        <v>573375</v>
      </c>
      <c r="B12121" s="12" t="n">
        <v>40846</v>
      </c>
      <c r="C12121" t="n">
        <v>15521</v>
      </c>
      <c r="D12121" t="n">
        <v>24</v>
      </c>
      <c r="E12121" t="n">
        <v>366</v>
      </c>
      <c r="F12121" s="9" t="n">
        <v>673.42</v>
      </c>
    </row>
    <row r="12122">
      <c r="A12122" t="n">
        <v>573376</v>
      </c>
      <c r="B12122" s="12" t="n">
        <v>40846</v>
      </c>
      <c r="C12122" t="n">
        <v>13617</v>
      </c>
      <c r="D12122" t="n">
        <v>16</v>
      </c>
      <c r="E12122" t="n">
        <v>112</v>
      </c>
      <c r="F12122" s="9" t="n">
        <v>178.48</v>
      </c>
    </row>
    <row r="12123">
      <c r="A12123" t="n">
        <v>573377</v>
      </c>
      <c r="B12123" s="12" t="n">
        <v>40846</v>
      </c>
      <c r="C12123" t="n">
        <v>14653</v>
      </c>
      <c r="D12123" t="n">
        <v>59</v>
      </c>
      <c r="E12123" t="n">
        <v>158</v>
      </c>
      <c r="F12123" s="9" t="n">
        <v>405.13</v>
      </c>
    </row>
    <row r="12124">
      <c r="A12124" t="n">
        <v>573378</v>
      </c>
      <c r="B12124" s="12" t="n">
        <v>40846</v>
      </c>
      <c r="C12124" t="n">
        <v>14217</v>
      </c>
      <c r="D12124" t="n">
        <v>5</v>
      </c>
      <c r="E12124" t="n">
        <v>24</v>
      </c>
      <c r="F12124" s="9" t="n">
        <v>92.52</v>
      </c>
    </row>
    <row r="12125">
      <c r="A12125" t="n">
        <v>573379</v>
      </c>
      <c r="B12125" s="12" t="n">
        <v>40846</v>
      </c>
      <c r="C12125" t="n">
        <v>15680</v>
      </c>
      <c r="D12125" t="n">
        <v>33</v>
      </c>
      <c r="E12125" t="n">
        <v>416</v>
      </c>
      <c r="F12125" s="9" t="n">
        <v>542.8200000000001</v>
      </c>
    </row>
    <row r="12126">
      <c r="A12126" t="n">
        <v>573380</v>
      </c>
      <c r="B12126" s="12" t="n">
        <v>40846</v>
      </c>
      <c r="C12126" t="n">
        <v>14572</v>
      </c>
      <c r="D12126" t="n">
        <v>51</v>
      </c>
      <c r="E12126" t="n">
        <v>222</v>
      </c>
      <c r="F12126" s="9" t="n">
        <v>606.25</v>
      </c>
    </row>
    <row r="12127">
      <c r="A12127" t="n">
        <v>573381</v>
      </c>
      <c r="B12127" s="12" t="n">
        <v>40846</v>
      </c>
      <c r="C12127" t="n">
        <v>17590</v>
      </c>
      <c r="D12127" t="n">
        <v>57</v>
      </c>
      <c r="E12127" t="n">
        <v>205</v>
      </c>
      <c r="F12127" s="9" t="n">
        <v>349.38</v>
      </c>
    </row>
    <row r="12128">
      <c r="A12128" t="n">
        <v>573382</v>
      </c>
      <c r="B12128" s="12" t="n">
        <v>40846</v>
      </c>
      <c r="C12128" t="n">
        <v>17655</v>
      </c>
      <c r="D12128" t="n">
        <v>14</v>
      </c>
      <c r="E12128" t="n">
        <v>125</v>
      </c>
      <c r="F12128" s="9" t="n">
        <v>287.87</v>
      </c>
    </row>
    <row r="12129">
      <c r="A12129" t="n">
        <v>573383</v>
      </c>
      <c r="B12129" s="12" t="n">
        <v>40846</v>
      </c>
      <c r="C12129" t="n">
        <v>17447</v>
      </c>
      <c r="D12129" t="n">
        <v>8</v>
      </c>
      <c r="E12129" t="n">
        <v>93</v>
      </c>
      <c r="F12129" s="9" t="n">
        <v>169.05</v>
      </c>
    </row>
    <row r="12130">
      <c r="A12130" t="n">
        <v>573384</v>
      </c>
      <c r="B12130" s="12" t="n">
        <v>40846</v>
      </c>
      <c r="C12130" t="n">
        <v>15478</v>
      </c>
      <c r="D12130" t="n">
        <v>20</v>
      </c>
      <c r="E12130" t="n">
        <v>287</v>
      </c>
      <c r="F12130" s="9" t="n">
        <v>573.09</v>
      </c>
    </row>
    <row r="12131">
      <c r="A12131" t="n">
        <v>573385</v>
      </c>
      <c r="B12131" s="12" t="n">
        <v>40846</v>
      </c>
      <c r="C12131" t="n">
        <v>13421</v>
      </c>
      <c r="D12131" t="n">
        <v>38</v>
      </c>
      <c r="E12131" t="n">
        <v>633</v>
      </c>
      <c r="F12131" s="9" t="n">
        <v>1008.67</v>
      </c>
    </row>
    <row r="12132">
      <c r="A12132" t="n">
        <v>573386</v>
      </c>
      <c r="B12132" s="12" t="n">
        <v>40846</v>
      </c>
      <c r="C12132" t="n">
        <v>17183</v>
      </c>
      <c r="D12132" t="n">
        <v>10</v>
      </c>
      <c r="E12132" t="n">
        <v>231</v>
      </c>
      <c r="F12132" s="9" t="n">
        <v>486.5</v>
      </c>
    </row>
    <row r="12133">
      <c r="A12133" t="n">
        <v>573387</v>
      </c>
      <c r="B12133" s="12" t="n">
        <v>40846</v>
      </c>
      <c r="C12133" t="n">
        <v>15054</v>
      </c>
      <c r="D12133" t="n">
        <v>67</v>
      </c>
      <c r="E12133" t="n">
        <v>111</v>
      </c>
      <c r="F12133" s="9" t="n">
        <v>168.42</v>
      </c>
    </row>
    <row r="12134">
      <c r="A12134" t="n">
        <v>573388</v>
      </c>
      <c r="B12134" s="12" t="n">
        <v>40846</v>
      </c>
      <c r="C12134" t="n">
        <v>14895</v>
      </c>
      <c r="D12134" t="n">
        <v>30</v>
      </c>
      <c r="E12134" t="n">
        <v>520</v>
      </c>
      <c r="F12134" s="9" t="n">
        <v>965.78</v>
      </c>
    </row>
    <row r="12135">
      <c r="A12135" t="n">
        <v>573389</v>
      </c>
      <c r="B12135" s="12" t="n">
        <v>40846</v>
      </c>
      <c r="C12135" t="n">
        <v>14895</v>
      </c>
      <c r="D12135" t="n">
        <v>1</v>
      </c>
      <c r="E12135" t="n">
        <v>12</v>
      </c>
      <c r="F12135" s="9" t="n">
        <v>47.4</v>
      </c>
    </row>
    <row r="12136">
      <c r="A12136" t="n">
        <v>573390</v>
      </c>
      <c r="B12136" s="12" t="n">
        <v>40846</v>
      </c>
      <c r="C12136" t="n">
        <v>17213</v>
      </c>
      <c r="D12136" t="n">
        <v>29</v>
      </c>
      <c r="E12136" t="n">
        <v>209</v>
      </c>
      <c r="F12136" s="9" t="n">
        <v>500.61</v>
      </c>
    </row>
    <row r="12137">
      <c r="A12137" t="n">
        <v>573392</v>
      </c>
      <c r="B12137" s="12" t="n">
        <v>40846</v>
      </c>
      <c r="C12137" t="n">
        <v>15376</v>
      </c>
      <c r="D12137" t="n">
        <v>15</v>
      </c>
      <c r="E12137" t="n">
        <v>82</v>
      </c>
      <c r="F12137" s="9" t="n">
        <v>244.34</v>
      </c>
    </row>
    <row r="12138">
      <c r="A12138" t="n">
        <v>573393</v>
      </c>
      <c r="B12138" s="12" t="n">
        <v>40846</v>
      </c>
      <c r="C12138" t="n">
        <v>14158</v>
      </c>
      <c r="D12138" t="n">
        <v>41</v>
      </c>
      <c r="E12138" t="n">
        <v>781</v>
      </c>
      <c r="F12138" s="9" t="n">
        <v>507.66</v>
      </c>
    </row>
    <row r="12139">
      <c r="A12139" t="n">
        <v>573394</v>
      </c>
      <c r="B12139" s="12" t="n">
        <v>40846</v>
      </c>
      <c r="C12139" t="n">
        <v>13089</v>
      </c>
      <c r="D12139" t="n">
        <v>8</v>
      </c>
      <c r="E12139" t="n">
        <v>260</v>
      </c>
      <c r="F12139" s="9" t="n">
        <v>456.92</v>
      </c>
    </row>
    <row r="12140">
      <c r="A12140" t="n">
        <v>573395</v>
      </c>
      <c r="B12140" s="12" t="n">
        <v>40846</v>
      </c>
      <c r="C12140" t="n">
        <v>15385</v>
      </c>
      <c r="D12140" t="n">
        <v>12</v>
      </c>
      <c r="E12140" t="n">
        <v>161</v>
      </c>
      <c r="F12140" s="9" t="n">
        <v>316.88</v>
      </c>
    </row>
    <row r="12141">
      <c r="A12141" t="n">
        <v>573396</v>
      </c>
      <c r="B12141" s="12" t="n">
        <v>40846</v>
      </c>
      <c r="C12141" t="n">
        <v>14723</v>
      </c>
      <c r="D12141" t="n">
        <v>57</v>
      </c>
      <c r="E12141" t="n">
        <v>171</v>
      </c>
      <c r="F12141" s="9" t="n">
        <v>190.04</v>
      </c>
    </row>
    <row r="12142">
      <c r="A12142" t="n">
        <v>573397</v>
      </c>
      <c r="B12142" s="12" t="n">
        <v>40846</v>
      </c>
      <c r="C12142" t="n">
        <v>15547</v>
      </c>
      <c r="D12142" t="n">
        <v>43</v>
      </c>
      <c r="E12142" t="n">
        <v>213</v>
      </c>
      <c r="F12142" s="9" t="n">
        <v>230.67</v>
      </c>
    </row>
    <row r="12143">
      <c r="A12143" t="n">
        <v>573398</v>
      </c>
      <c r="B12143" s="12" t="n">
        <v>40846</v>
      </c>
      <c r="C12143" t="n">
        <v>17373</v>
      </c>
      <c r="D12143" t="n">
        <v>18</v>
      </c>
      <c r="E12143" t="n">
        <v>118</v>
      </c>
      <c r="F12143" s="9" t="n">
        <v>213.4</v>
      </c>
    </row>
    <row r="12144">
      <c r="A12144" t="n">
        <v>573399</v>
      </c>
      <c r="B12144" s="12" t="n">
        <v>40846</v>
      </c>
      <c r="C12144" t="n">
        <v>13949</v>
      </c>
      <c r="D12144" t="n">
        <v>18</v>
      </c>
      <c r="E12144" t="n">
        <v>424</v>
      </c>
      <c r="F12144" s="9" t="n">
        <v>392.08</v>
      </c>
    </row>
    <row r="12145">
      <c r="A12145" t="n">
        <v>573400</v>
      </c>
      <c r="B12145" s="12" t="n">
        <v>40846</v>
      </c>
      <c r="C12145" t="n">
        <v>17796</v>
      </c>
      <c r="D12145" t="n">
        <v>4</v>
      </c>
      <c r="E12145" t="n">
        <v>18</v>
      </c>
      <c r="F12145" s="9" t="n">
        <v>75.90000000000001</v>
      </c>
    </row>
    <row r="12146">
      <c r="A12146" t="n">
        <v>573403</v>
      </c>
      <c r="B12146" s="12" t="n">
        <v>40846</v>
      </c>
      <c r="C12146" t="n">
        <v>16506</v>
      </c>
      <c r="D12146" t="n">
        <v>2</v>
      </c>
      <c r="E12146" t="n">
        <v>24</v>
      </c>
      <c r="F12146" s="9" t="n">
        <v>55.2</v>
      </c>
    </row>
    <row r="12147">
      <c r="A12147" t="n">
        <v>573404</v>
      </c>
      <c r="B12147" s="12" t="n">
        <v>40846</v>
      </c>
      <c r="C12147" t="n">
        <v>14295</v>
      </c>
      <c r="D12147" t="n">
        <v>5</v>
      </c>
      <c r="E12147" t="n">
        <v>84</v>
      </c>
      <c r="F12147" s="9" t="n">
        <v>166.2</v>
      </c>
    </row>
    <row r="12148">
      <c r="A12148" t="n">
        <v>573405</v>
      </c>
      <c r="B12148" s="12" t="n">
        <v>40846</v>
      </c>
      <c r="C12148" t="n">
        <v>13822</v>
      </c>
      <c r="D12148" t="n">
        <v>91</v>
      </c>
      <c r="E12148" t="n">
        <v>500</v>
      </c>
      <c r="F12148" s="9" t="n">
        <v>468.38</v>
      </c>
    </row>
    <row r="12149">
      <c r="A12149" t="n">
        <v>573406</v>
      </c>
      <c r="B12149" s="12" t="n">
        <v>40846</v>
      </c>
      <c r="C12149" t="n">
        <v>14112</v>
      </c>
      <c r="D12149" t="n">
        <v>43</v>
      </c>
      <c r="E12149" t="n">
        <v>411</v>
      </c>
      <c r="F12149" s="9" t="n">
        <v>770.23</v>
      </c>
    </row>
    <row r="12150">
      <c r="A12150" t="n">
        <v>573407</v>
      </c>
      <c r="B12150" s="12" t="n">
        <v>40846</v>
      </c>
      <c r="C12150" t="n">
        <v>18067</v>
      </c>
      <c r="D12150" t="n">
        <v>37</v>
      </c>
      <c r="E12150" t="n">
        <v>189</v>
      </c>
      <c r="F12150" s="9" t="n">
        <v>396.33</v>
      </c>
    </row>
    <row r="12151">
      <c r="A12151" t="n">
        <v>573408</v>
      </c>
      <c r="B12151" s="12" t="n">
        <v>40846</v>
      </c>
      <c r="C12151" t="n">
        <v>16190</v>
      </c>
      <c r="D12151" t="n">
        <v>6</v>
      </c>
      <c r="E12151" t="n">
        <v>88</v>
      </c>
      <c r="F12151" s="9" t="n">
        <v>215.08</v>
      </c>
    </row>
    <row r="12152">
      <c r="A12152" t="n">
        <v>573409</v>
      </c>
      <c r="B12152" s="12" t="n">
        <v>40846</v>
      </c>
      <c r="C12152" t="n">
        <v>14112</v>
      </c>
      <c r="D12152" t="n">
        <v>1</v>
      </c>
      <c r="E12152" t="n">
        <v>4</v>
      </c>
      <c r="F12152" s="9" t="n">
        <v>33</v>
      </c>
    </row>
    <row r="12153">
      <c r="A12153" t="n">
        <v>573410</v>
      </c>
      <c r="B12153" s="12" t="n">
        <v>40846</v>
      </c>
      <c r="C12153" t="n">
        <v>15669</v>
      </c>
      <c r="D12153" t="n">
        <v>3</v>
      </c>
      <c r="E12153" t="n">
        <v>80</v>
      </c>
      <c r="F12153" s="9" t="n">
        <v>118.8</v>
      </c>
    </row>
    <row r="12154">
      <c r="A12154" t="n">
        <v>573411</v>
      </c>
      <c r="B12154" s="12" t="n">
        <v>40846</v>
      </c>
      <c r="C12154" t="n">
        <v>13870</v>
      </c>
      <c r="D12154" t="n">
        <v>20</v>
      </c>
      <c r="E12154" t="n">
        <v>182</v>
      </c>
      <c r="F12154" s="9" t="n">
        <v>384.12</v>
      </c>
    </row>
    <row r="12155">
      <c r="A12155" t="n">
        <v>573412</v>
      </c>
      <c r="B12155" s="12" t="n">
        <v>40846</v>
      </c>
      <c r="C12155" t="n">
        <v>13870</v>
      </c>
      <c r="D12155" t="n">
        <v>3</v>
      </c>
      <c r="E12155" t="n">
        <v>28</v>
      </c>
      <c r="F12155" s="9" t="n">
        <v>54.6</v>
      </c>
    </row>
    <row r="12156">
      <c r="A12156" t="n">
        <v>573413</v>
      </c>
      <c r="B12156" s="12" t="n">
        <v>40846</v>
      </c>
      <c r="C12156" t="n">
        <v>15444</v>
      </c>
      <c r="D12156" t="n">
        <v>67</v>
      </c>
      <c r="E12156" t="n">
        <v>187</v>
      </c>
      <c r="F12156" s="9" t="n">
        <v>335.85</v>
      </c>
    </row>
    <row r="12157">
      <c r="A12157" t="n">
        <v>573414</v>
      </c>
      <c r="B12157" s="12" t="n">
        <v>40846</v>
      </c>
      <c r="C12157" t="n">
        <v>16877</v>
      </c>
      <c r="D12157" t="n">
        <v>40</v>
      </c>
      <c r="E12157" t="n">
        <v>143</v>
      </c>
      <c r="F12157" s="9" t="n">
        <v>261.93</v>
      </c>
    </row>
    <row r="12158">
      <c r="A12158" t="n">
        <v>573415</v>
      </c>
      <c r="B12158" s="12" t="n">
        <v>40846</v>
      </c>
      <c r="C12158" t="n">
        <v>13607</v>
      </c>
      <c r="D12158" t="n">
        <v>97</v>
      </c>
      <c r="E12158" t="n">
        <v>288</v>
      </c>
      <c r="F12158" s="9" t="n">
        <v>675.51</v>
      </c>
    </row>
    <row r="12159">
      <c r="A12159" t="n">
        <v>573416</v>
      </c>
      <c r="B12159" s="12" t="n">
        <v>40847</v>
      </c>
      <c r="C12159" t="n">
        <v>14688</v>
      </c>
      <c r="D12159" t="n">
        <v>5</v>
      </c>
      <c r="E12159" t="n">
        <v>90</v>
      </c>
      <c r="F12159" s="9" t="n">
        <v>245.32</v>
      </c>
    </row>
    <row r="12160">
      <c r="A12160" t="n">
        <v>573418</v>
      </c>
      <c r="B12160" s="12" t="n">
        <v>40847</v>
      </c>
      <c r="C12160" t="n">
        <v>15360</v>
      </c>
      <c r="D12160" t="n">
        <v>13</v>
      </c>
      <c r="E12160" t="n">
        <v>223</v>
      </c>
      <c r="F12160" s="9" t="n">
        <v>427.93</v>
      </c>
    </row>
    <row r="12161">
      <c r="A12161" t="n">
        <v>573419</v>
      </c>
      <c r="B12161" s="12" t="n">
        <v>40847</v>
      </c>
      <c r="C12161" t="n">
        <v>13103</v>
      </c>
      <c r="D12161" t="n">
        <v>8</v>
      </c>
      <c r="E12161" t="n">
        <v>82</v>
      </c>
      <c r="F12161" s="9" t="n">
        <v>243.94</v>
      </c>
    </row>
    <row r="12162">
      <c r="A12162" t="n">
        <v>573420</v>
      </c>
      <c r="B12162" s="12" t="n">
        <v>40847</v>
      </c>
      <c r="C12162" t="n">
        <v>18223</v>
      </c>
      <c r="D12162" t="n">
        <v>35</v>
      </c>
      <c r="E12162" t="n">
        <v>601</v>
      </c>
      <c r="F12162" s="9" t="n">
        <v>1389.05</v>
      </c>
    </row>
    <row r="12163">
      <c r="A12163" t="n">
        <v>573421</v>
      </c>
      <c r="B12163" s="12" t="n">
        <v>40847</v>
      </c>
      <c r="C12163" t="n">
        <v>14292</v>
      </c>
      <c r="D12163" t="n">
        <v>12</v>
      </c>
      <c r="E12163" t="n">
        <v>362</v>
      </c>
      <c r="F12163" s="9" t="n">
        <v>1297.26</v>
      </c>
    </row>
    <row r="12164">
      <c r="A12164" t="n">
        <v>573422</v>
      </c>
      <c r="B12164" s="12" t="n">
        <v>40847</v>
      </c>
      <c r="C12164" t="n">
        <v>14292</v>
      </c>
      <c r="D12164" t="n">
        <v>1</v>
      </c>
      <c r="E12164" t="n">
        <v>12</v>
      </c>
      <c r="F12164" s="9" t="n">
        <v>17.4</v>
      </c>
    </row>
    <row r="12165">
      <c r="A12165" t="n">
        <v>573423</v>
      </c>
      <c r="B12165" s="12" t="n">
        <v>40847</v>
      </c>
      <c r="C12165" t="n">
        <v>16133</v>
      </c>
      <c r="D12165" t="n">
        <v>7</v>
      </c>
      <c r="E12165" t="n">
        <v>196</v>
      </c>
      <c r="F12165" s="9" t="n">
        <v>308.77</v>
      </c>
    </row>
    <row r="12166">
      <c r="A12166" t="n">
        <v>573425</v>
      </c>
      <c r="B12166" s="12" t="n">
        <v>40847</v>
      </c>
      <c r="C12166" t="n">
        <v>16836</v>
      </c>
      <c r="D12166" t="n">
        <v>9</v>
      </c>
      <c r="E12166" t="n">
        <v>81</v>
      </c>
      <c r="F12166" s="9" t="n">
        <v>160.55</v>
      </c>
    </row>
    <row r="12167">
      <c r="A12167" t="n">
        <v>573452</v>
      </c>
      <c r="B12167" s="12" t="n">
        <v>40847</v>
      </c>
      <c r="C12167" t="n">
        <v>17450</v>
      </c>
      <c r="D12167" t="n">
        <v>8</v>
      </c>
      <c r="E12167" t="n">
        <v>656</v>
      </c>
      <c r="F12167" s="9" t="n">
        <v>2039.24</v>
      </c>
    </row>
    <row r="12168">
      <c r="A12168" t="n">
        <v>573464</v>
      </c>
      <c r="B12168" s="12" t="n">
        <v>40847</v>
      </c>
      <c r="C12168" t="n">
        <v>15667</v>
      </c>
      <c r="D12168" t="n">
        <v>13</v>
      </c>
      <c r="E12168" t="n">
        <v>240</v>
      </c>
      <c r="F12168" s="9" t="n">
        <v>301.32</v>
      </c>
    </row>
    <row r="12169">
      <c r="A12169" t="n">
        <v>573481</v>
      </c>
      <c r="B12169" s="12" t="n">
        <v>40847</v>
      </c>
      <c r="C12169" t="n">
        <v>13994</v>
      </c>
      <c r="D12169" t="n">
        <v>33</v>
      </c>
      <c r="E12169" t="n">
        <v>224</v>
      </c>
      <c r="F12169" s="9" t="n">
        <v>608.3</v>
      </c>
    </row>
    <row r="12170">
      <c r="A12170" t="n">
        <v>573483</v>
      </c>
      <c r="B12170" s="12" t="n">
        <v>40847</v>
      </c>
      <c r="C12170" t="n">
        <v>15793</v>
      </c>
      <c r="D12170" t="n">
        <v>5</v>
      </c>
      <c r="E12170" t="n">
        <v>184</v>
      </c>
      <c r="F12170" s="9" t="n">
        <v>305.36</v>
      </c>
    </row>
    <row r="12171">
      <c r="A12171" t="n">
        <v>573484</v>
      </c>
      <c r="B12171" s="12" t="n">
        <v>40847</v>
      </c>
      <c r="C12171" t="n">
        <v>14883</v>
      </c>
      <c r="D12171" t="n">
        <v>5</v>
      </c>
      <c r="E12171" t="n">
        <v>108</v>
      </c>
      <c r="F12171" s="9" t="n">
        <v>94.08</v>
      </c>
    </row>
    <row r="12172">
      <c r="A12172" t="n">
        <v>573485</v>
      </c>
      <c r="B12172" s="12" t="n">
        <v>40847</v>
      </c>
      <c r="C12172" t="n">
        <v>15752</v>
      </c>
      <c r="D12172" t="n">
        <v>66</v>
      </c>
      <c r="E12172" t="n">
        <v>303</v>
      </c>
      <c r="F12172" s="9" t="n">
        <v>533.23</v>
      </c>
    </row>
    <row r="12173">
      <c r="A12173" t="n">
        <v>573486</v>
      </c>
      <c r="B12173" s="12" t="n">
        <v>40847</v>
      </c>
      <c r="C12173" t="n">
        <v>13186</v>
      </c>
      <c r="D12173" t="n">
        <v>16</v>
      </c>
      <c r="E12173" t="n">
        <v>273</v>
      </c>
      <c r="F12173" s="9" t="n">
        <v>273.95</v>
      </c>
    </row>
    <row r="12174">
      <c r="A12174" t="n">
        <v>573492</v>
      </c>
      <c r="B12174" s="12" t="n">
        <v>40847</v>
      </c>
      <c r="C12174" t="n">
        <v>13544</v>
      </c>
      <c r="D12174" t="n">
        <v>36</v>
      </c>
      <c r="E12174" t="n">
        <v>49</v>
      </c>
      <c r="F12174" s="9" t="n">
        <v>163.05</v>
      </c>
    </row>
    <row r="12175">
      <c r="A12175" t="n">
        <v>573496</v>
      </c>
      <c r="B12175" s="12" t="n">
        <v>40847</v>
      </c>
      <c r="C12175" t="n">
        <v>17841</v>
      </c>
      <c r="D12175" t="n">
        <v>102</v>
      </c>
      <c r="E12175" t="n">
        <v>314</v>
      </c>
      <c r="F12175" s="9" t="n">
        <v>489.95</v>
      </c>
    </row>
    <row r="12176">
      <c r="A12176" t="n">
        <v>573500</v>
      </c>
      <c r="B12176" s="12" t="n">
        <v>40847</v>
      </c>
      <c r="C12176" t="n">
        <v>16931</v>
      </c>
      <c r="D12176" t="n">
        <v>39</v>
      </c>
      <c r="E12176" t="n">
        <v>133</v>
      </c>
      <c r="F12176" s="9" t="n">
        <v>198.52</v>
      </c>
    </row>
    <row r="12177">
      <c r="A12177" t="n">
        <v>573501</v>
      </c>
      <c r="B12177" s="12" t="n">
        <v>40847</v>
      </c>
      <c r="C12177" t="n">
        <v>18055</v>
      </c>
      <c r="D12177" t="n">
        <v>65</v>
      </c>
      <c r="E12177" t="n">
        <v>370</v>
      </c>
      <c r="F12177" s="9" t="n">
        <v>991.7</v>
      </c>
    </row>
    <row r="12178">
      <c r="A12178" t="n">
        <v>573504</v>
      </c>
      <c r="B12178" s="12" t="n">
        <v>40847</v>
      </c>
      <c r="C12178" t="n">
        <v>13983</v>
      </c>
      <c r="D12178" t="n">
        <v>8</v>
      </c>
      <c r="E12178" t="n">
        <v>125</v>
      </c>
      <c r="F12178" s="9" t="n">
        <v>398.04</v>
      </c>
    </row>
    <row r="12179">
      <c r="A12179" t="n">
        <v>573507</v>
      </c>
      <c r="B12179" s="12" t="n">
        <v>40847</v>
      </c>
      <c r="C12179" t="n">
        <v>13651</v>
      </c>
      <c r="D12179" t="n">
        <v>5</v>
      </c>
      <c r="E12179" t="n">
        <v>32</v>
      </c>
      <c r="F12179" s="9" t="n">
        <v>79.2</v>
      </c>
    </row>
    <row r="12180">
      <c r="A12180" t="n">
        <v>573509</v>
      </c>
      <c r="B12180" s="12" t="n">
        <v>40847</v>
      </c>
      <c r="C12180" t="n">
        <v>16169</v>
      </c>
      <c r="D12180" t="n">
        <v>15</v>
      </c>
      <c r="E12180" t="n">
        <v>256</v>
      </c>
      <c r="F12180" s="9" t="n">
        <v>317.34</v>
      </c>
    </row>
    <row r="12181">
      <c r="A12181" t="n">
        <v>573510</v>
      </c>
      <c r="B12181" s="12" t="n">
        <v>40847</v>
      </c>
      <c r="C12181" t="n">
        <v>14808</v>
      </c>
      <c r="D12181" t="n">
        <v>27</v>
      </c>
      <c r="E12181" t="n">
        <v>455</v>
      </c>
      <c r="F12181" s="9" t="n">
        <v>534.1900000000001</v>
      </c>
    </row>
    <row r="12182">
      <c r="A12182" t="n">
        <v>573512</v>
      </c>
      <c r="B12182" s="12" t="n">
        <v>40847</v>
      </c>
      <c r="C12182" t="n">
        <v>17951</v>
      </c>
      <c r="D12182" t="n">
        <v>11</v>
      </c>
      <c r="E12182" t="n">
        <v>396</v>
      </c>
      <c r="F12182" s="9" t="n">
        <v>599.04</v>
      </c>
    </row>
    <row r="12183">
      <c r="A12183" t="n">
        <v>573531</v>
      </c>
      <c r="B12183" s="12" t="n">
        <v>40847</v>
      </c>
      <c r="C12183" t="n">
        <v>12909</v>
      </c>
      <c r="D12183" t="n">
        <v>6</v>
      </c>
      <c r="E12183" t="n">
        <v>244</v>
      </c>
      <c r="F12183" s="9" t="n">
        <v>321.32</v>
      </c>
    </row>
    <row r="12184">
      <c r="A12184" t="n">
        <v>573532</v>
      </c>
      <c r="B12184" s="12" t="n">
        <v>40847</v>
      </c>
      <c r="C12184" t="n">
        <v>13145</v>
      </c>
      <c r="D12184" t="n">
        <v>1</v>
      </c>
      <c r="E12184" t="n">
        <v>24</v>
      </c>
      <c r="F12184" s="9" t="n">
        <v>118.8</v>
      </c>
    </row>
    <row r="12185">
      <c r="A12185" t="n">
        <v>573542</v>
      </c>
      <c r="B12185" s="12" t="n">
        <v>40847</v>
      </c>
      <c r="C12185" t="n">
        <v>14702</v>
      </c>
      <c r="D12185" t="n">
        <v>22</v>
      </c>
      <c r="E12185" t="n">
        <v>234</v>
      </c>
      <c r="F12185" s="9" t="n">
        <v>281.78</v>
      </c>
    </row>
    <row r="12186">
      <c r="A12186" t="n">
        <v>573543</v>
      </c>
      <c r="B12186" s="12" t="n">
        <v>40847</v>
      </c>
      <c r="C12186" t="n">
        <v>17777</v>
      </c>
      <c r="D12186" t="n">
        <v>63</v>
      </c>
      <c r="E12186" t="n">
        <v>160</v>
      </c>
      <c r="F12186" s="9" t="n">
        <v>242.85</v>
      </c>
    </row>
    <row r="12187">
      <c r="A12187" t="n">
        <v>573544</v>
      </c>
      <c r="B12187" s="12" t="n">
        <v>40847</v>
      </c>
      <c r="C12187" t="n">
        <v>12856</v>
      </c>
      <c r="D12187" t="n">
        <v>36</v>
      </c>
      <c r="E12187" t="n">
        <v>187</v>
      </c>
      <c r="F12187" s="9" t="n">
        <v>356.14</v>
      </c>
    </row>
    <row r="12188">
      <c r="A12188" t="n">
        <v>573545</v>
      </c>
      <c r="B12188" s="12" t="n">
        <v>40847</v>
      </c>
      <c r="C12188" t="n">
        <v>16969</v>
      </c>
      <c r="D12188" t="n">
        <v>10</v>
      </c>
      <c r="E12188" t="n">
        <v>76</v>
      </c>
      <c r="F12188" s="9" t="n">
        <v>171.45</v>
      </c>
    </row>
    <row r="12189">
      <c r="A12189" t="n">
        <v>573546</v>
      </c>
      <c r="B12189" s="12" t="n">
        <v>40847</v>
      </c>
      <c r="C12189" t="n">
        <v>15974</v>
      </c>
      <c r="D12189" t="n">
        <v>27</v>
      </c>
      <c r="E12189" t="n">
        <v>398</v>
      </c>
      <c r="F12189" s="9" t="n">
        <v>547.14</v>
      </c>
    </row>
    <row r="12190">
      <c r="A12190" t="n">
        <v>573548</v>
      </c>
      <c r="B12190" s="12" t="n">
        <v>40847</v>
      </c>
      <c r="C12190" t="n">
        <v>13680</v>
      </c>
      <c r="D12190" t="n">
        <v>62</v>
      </c>
      <c r="E12190" t="n">
        <v>417</v>
      </c>
      <c r="F12190" s="9" t="n">
        <v>692.45</v>
      </c>
    </row>
    <row r="12191">
      <c r="A12191" t="n">
        <v>573551</v>
      </c>
      <c r="B12191" s="12" t="n">
        <v>40847</v>
      </c>
      <c r="C12191" t="n">
        <v>15044</v>
      </c>
      <c r="D12191" t="n">
        <v>52</v>
      </c>
      <c r="E12191" t="n">
        <v>282</v>
      </c>
      <c r="F12191" s="9" t="n">
        <v>838.42</v>
      </c>
    </row>
    <row r="12192">
      <c r="A12192" t="n">
        <v>573552</v>
      </c>
      <c r="B12192" s="12" t="n">
        <v>40847</v>
      </c>
      <c r="C12192" t="n">
        <v>13203</v>
      </c>
      <c r="D12192" t="n">
        <v>25</v>
      </c>
      <c r="E12192" t="n">
        <v>330</v>
      </c>
      <c r="F12192" s="9" t="n">
        <v>396.38</v>
      </c>
    </row>
    <row r="12193">
      <c r="A12193" t="n">
        <v>573556</v>
      </c>
      <c r="B12193" s="12" t="n">
        <v>40847</v>
      </c>
      <c r="C12193" t="n">
        <v>17675</v>
      </c>
      <c r="D12193" t="n">
        <v>25</v>
      </c>
      <c r="E12193" t="n">
        <v>334</v>
      </c>
      <c r="F12193" s="9" t="n">
        <v>764.3200000000001</v>
      </c>
    </row>
    <row r="12194">
      <c r="A12194" t="n">
        <v>573564</v>
      </c>
      <c r="B12194" s="12" t="n">
        <v>40847</v>
      </c>
      <c r="C12194" t="n">
        <v>16127</v>
      </c>
      <c r="D12194" t="n">
        <v>40</v>
      </c>
      <c r="E12194" t="n">
        <v>323</v>
      </c>
      <c r="F12194" s="9" t="n">
        <v>656.25</v>
      </c>
    </row>
    <row r="12195">
      <c r="A12195" t="n">
        <v>573572</v>
      </c>
      <c r="B12195" s="12" t="n">
        <v>40847</v>
      </c>
      <c r="C12195" t="n">
        <v>14527</v>
      </c>
      <c r="D12195" t="n">
        <v>24</v>
      </c>
      <c r="E12195" t="n">
        <v>54</v>
      </c>
      <c r="F12195" s="9" t="n">
        <v>272.67</v>
      </c>
    </row>
    <row r="12196">
      <c r="A12196" t="n">
        <v>573576</v>
      </c>
      <c r="B12196" s="12" t="n">
        <v>40847</v>
      </c>
      <c r="C12196" t="n">
        <v>14096</v>
      </c>
      <c r="D12196" t="n">
        <v>434</v>
      </c>
      <c r="E12196" t="n">
        <v>1264</v>
      </c>
      <c r="F12196" s="9" t="n">
        <v>4040.13</v>
      </c>
    </row>
    <row r="12197">
      <c r="A12197" t="n">
        <v>573577</v>
      </c>
      <c r="B12197" s="12" t="n">
        <v>40847</v>
      </c>
      <c r="C12197" t="n">
        <v>17396</v>
      </c>
      <c r="D12197" t="n">
        <v>3</v>
      </c>
      <c r="E12197" t="n">
        <v>300</v>
      </c>
      <c r="F12197" s="9" t="n">
        <v>495</v>
      </c>
    </row>
    <row r="12198">
      <c r="A12198" t="n">
        <v>573578</v>
      </c>
      <c r="B12198" s="12" t="n">
        <v>40847</v>
      </c>
      <c r="C12198" t="n">
        <v>16018</v>
      </c>
      <c r="D12198" t="n">
        <v>13</v>
      </c>
      <c r="E12198" t="n">
        <v>146</v>
      </c>
      <c r="F12198" s="9" t="n">
        <v>247</v>
      </c>
    </row>
    <row r="12199">
      <c r="A12199" t="n">
        <v>573579</v>
      </c>
      <c r="B12199" s="12" t="n">
        <v>40847</v>
      </c>
      <c r="C12199" t="n">
        <v>15033</v>
      </c>
      <c r="D12199" t="n">
        <v>29</v>
      </c>
      <c r="E12199" t="n">
        <v>122</v>
      </c>
      <c r="F12199" s="9" t="n">
        <v>163.96</v>
      </c>
    </row>
    <row r="12200">
      <c r="A12200" t="n">
        <v>573582</v>
      </c>
      <c r="B12200" s="12" t="n">
        <v>40847</v>
      </c>
      <c r="C12200" t="n">
        <v>16633</v>
      </c>
      <c r="D12200" t="n">
        <v>33</v>
      </c>
      <c r="E12200" t="n">
        <v>280</v>
      </c>
      <c r="F12200" s="9" t="n">
        <v>726.16</v>
      </c>
    </row>
    <row r="12201">
      <c r="A12201" t="n">
        <v>573583</v>
      </c>
      <c r="B12201" s="12" t="n">
        <v>40847</v>
      </c>
      <c r="C12201" t="n">
        <v>14167</v>
      </c>
      <c r="D12201" t="n">
        <v>11</v>
      </c>
      <c r="E12201" t="n">
        <v>44</v>
      </c>
      <c r="F12201" s="9" t="n">
        <v>172.74</v>
      </c>
    </row>
    <row r="12202">
      <c r="A12202" t="n">
        <v>573584</v>
      </c>
      <c r="B12202" s="12" t="n">
        <v>40847</v>
      </c>
      <c r="C12202" t="n">
        <v>16705</v>
      </c>
      <c r="D12202" t="n">
        <v>39</v>
      </c>
      <c r="E12202" t="n">
        <v>628</v>
      </c>
      <c r="F12202" s="9" t="n">
        <v>1976.58</v>
      </c>
    </row>
    <row r="12203">
      <c r="A12203" t="n">
        <v>573587</v>
      </c>
      <c r="B12203" s="12" t="n">
        <v>40847</v>
      </c>
      <c r="C12203" t="n">
        <v>18257</v>
      </c>
      <c r="D12203" t="n">
        <v>12</v>
      </c>
      <c r="E12203" t="n">
        <v>128</v>
      </c>
      <c r="F12203" s="9" t="n">
        <v>242.38</v>
      </c>
    </row>
    <row r="12204">
      <c r="A12204" t="n">
        <v>573599</v>
      </c>
      <c r="B12204" s="12" t="n">
        <v>40847</v>
      </c>
      <c r="C12204" t="n">
        <v>17924</v>
      </c>
      <c r="D12204" t="n">
        <v>6</v>
      </c>
      <c r="E12204" t="n">
        <v>236</v>
      </c>
      <c r="F12204" s="9" t="n">
        <v>447.3</v>
      </c>
    </row>
    <row r="12205">
      <c r="A12205" t="n">
        <v>573600</v>
      </c>
      <c r="B12205" s="12" t="n">
        <v>40847</v>
      </c>
      <c r="C12205" t="n">
        <v>17924</v>
      </c>
      <c r="D12205" t="n">
        <v>2</v>
      </c>
      <c r="E12205" t="n">
        <v>96</v>
      </c>
      <c r="F12205" s="9" t="n">
        <v>145.92</v>
      </c>
    </row>
    <row r="12206">
      <c r="A12206" t="n">
        <v>573632</v>
      </c>
      <c r="B12206" s="12" t="n">
        <v>40847</v>
      </c>
      <c r="C12206" t="n">
        <v>15329</v>
      </c>
      <c r="D12206" t="n">
        <v>15</v>
      </c>
      <c r="E12206" t="n">
        <v>100</v>
      </c>
      <c r="F12206" s="9" t="n">
        <v>295.7</v>
      </c>
    </row>
    <row r="12207">
      <c r="A12207" t="n">
        <v>573665</v>
      </c>
      <c r="B12207" s="12" t="n">
        <v>40847</v>
      </c>
      <c r="C12207" t="n">
        <v>13982</v>
      </c>
      <c r="D12207" t="n">
        <v>38</v>
      </c>
      <c r="E12207" t="n">
        <v>353</v>
      </c>
      <c r="F12207" s="9" t="n">
        <v>641.67</v>
      </c>
    </row>
    <row r="12208">
      <c r="A12208" t="n">
        <v>573666</v>
      </c>
      <c r="B12208" s="12" t="n">
        <v>40847</v>
      </c>
      <c r="C12208" t="n">
        <v>15977</v>
      </c>
      <c r="D12208" t="n">
        <v>28</v>
      </c>
      <c r="E12208" t="n">
        <v>310</v>
      </c>
      <c r="F12208" s="9" t="n">
        <v>355.63</v>
      </c>
    </row>
    <row r="12209">
      <c r="A12209" t="n">
        <v>573695</v>
      </c>
      <c r="B12209" s="12" t="n">
        <v>40847</v>
      </c>
      <c r="C12209" t="n">
        <v>15023</v>
      </c>
      <c r="D12209" t="n">
        <v>11</v>
      </c>
      <c r="E12209" t="n">
        <v>59</v>
      </c>
      <c r="F12209" s="9" t="n">
        <v>305.77</v>
      </c>
    </row>
    <row r="12210">
      <c r="A12210" t="n">
        <v>573744</v>
      </c>
      <c r="B12210" s="12" t="n">
        <v>40848</v>
      </c>
      <c r="C12210" t="n">
        <v>17733</v>
      </c>
      <c r="D12210" t="n">
        <v>23</v>
      </c>
      <c r="E12210" t="n">
        <v>376</v>
      </c>
      <c r="F12210" s="9" t="n">
        <v>475.24</v>
      </c>
    </row>
    <row r="12211">
      <c r="A12211" t="n">
        <v>573745</v>
      </c>
      <c r="B12211" s="12" t="n">
        <v>40848</v>
      </c>
      <c r="C12211" t="n">
        <v>17419</v>
      </c>
      <c r="D12211" t="n">
        <v>17</v>
      </c>
      <c r="E12211" t="n">
        <v>127</v>
      </c>
      <c r="F12211" s="9" t="n">
        <v>318.41</v>
      </c>
    </row>
    <row r="12212">
      <c r="A12212" t="n">
        <v>573746</v>
      </c>
      <c r="B12212" s="12" t="n">
        <v>40848</v>
      </c>
      <c r="C12212" t="n">
        <v>13461</v>
      </c>
      <c r="D12212" t="n">
        <v>10</v>
      </c>
      <c r="E12212" t="n">
        <v>334</v>
      </c>
      <c r="F12212" s="9" t="n">
        <v>560.8</v>
      </c>
    </row>
    <row r="12213">
      <c r="A12213" t="n">
        <v>573747</v>
      </c>
      <c r="B12213" s="12" t="n">
        <v>40848</v>
      </c>
      <c r="C12213" t="n">
        <v>13697</v>
      </c>
      <c r="D12213" t="n">
        <v>12</v>
      </c>
      <c r="E12213" t="n">
        <v>177</v>
      </c>
      <c r="F12213" s="9" t="n">
        <v>151.3</v>
      </c>
    </row>
    <row r="12214">
      <c r="A12214" t="n">
        <v>573749</v>
      </c>
      <c r="B12214" s="12" t="n">
        <v>40848</v>
      </c>
      <c r="C12214" t="n">
        <v>17389</v>
      </c>
      <c r="D12214" t="n">
        <v>9</v>
      </c>
      <c r="E12214" t="n">
        <v>84</v>
      </c>
      <c r="F12214" s="9" t="n">
        <v>307.32</v>
      </c>
    </row>
    <row r="12215">
      <c r="A12215" t="n">
        <v>573757</v>
      </c>
      <c r="B12215" s="12" t="n">
        <v>40848</v>
      </c>
      <c r="C12215" t="n">
        <v>17166</v>
      </c>
      <c r="D12215" t="n">
        <v>2</v>
      </c>
      <c r="E12215" t="n">
        <v>21</v>
      </c>
      <c r="F12215" s="9" t="n">
        <v>78.75</v>
      </c>
    </row>
    <row r="12216">
      <c r="A12216" t="n">
        <v>573758</v>
      </c>
      <c r="B12216" s="12" t="n">
        <v>40848</v>
      </c>
      <c r="C12216" t="n">
        <v>14345</v>
      </c>
      <c r="D12216" t="n">
        <v>6</v>
      </c>
      <c r="E12216" t="n">
        <v>50</v>
      </c>
      <c r="F12216" s="9" t="n">
        <v>108.98</v>
      </c>
    </row>
    <row r="12217">
      <c r="A12217" t="n">
        <v>573762</v>
      </c>
      <c r="B12217" s="12" t="n">
        <v>40848</v>
      </c>
      <c r="C12217" t="n">
        <v>13758</v>
      </c>
      <c r="D12217" t="n">
        <v>11</v>
      </c>
      <c r="E12217" t="n">
        <v>158</v>
      </c>
      <c r="F12217" s="9" t="n">
        <v>326.22</v>
      </c>
    </row>
    <row r="12218">
      <c r="A12218" t="n">
        <v>573763</v>
      </c>
      <c r="B12218" s="12" t="n">
        <v>40848</v>
      </c>
      <c r="C12218" t="n">
        <v>17139</v>
      </c>
      <c r="D12218" t="n">
        <v>26</v>
      </c>
      <c r="E12218" t="n">
        <v>288</v>
      </c>
      <c r="F12218" s="9" t="n">
        <v>639.6</v>
      </c>
    </row>
    <row r="12219">
      <c r="A12219" t="n">
        <v>573769</v>
      </c>
      <c r="B12219" s="12" t="n">
        <v>40848</v>
      </c>
      <c r="C12219" t="n">
        <v>13292</v>
      </c>
      <c r="D12219" t="n">
        <v>17</v>
      </c>
      <c r="E12219" t="n">
        <v>214</v>
      </c>
      <c r="F12219" s="9" t="n">
        <v>329.37</v>
      </c>
    </row>
    <row r="12220">
      <c r="A12220" t="n">
        <v>573770</v>
      </c>
      <c r="B12220" s="12" t="n">
        <v>40848</v>
      </c>
      <c r="C12220" t="n">
        <v>15214</v>
      </c>
      <c r="D12220" t="n">
        <v>12</v>
      </c>
      <c r="E12220" t="n">
        <v>96</v>
      </c>
      <c r="F12220" s="9" t="n">
        <v>183.2</v>
      </c>
    </row>
    <row r="12221">
      <c r="A12221" t="n">
        <v>573772</v>
      </c>
      <c r="B12221" s="12" t="n">
        <v>40848</v>
      </c>
      <c r="C12221" t="n">
        <v>17377</v>
      </c>
      <c r="D12221" t="n">
        <v>24</v>
      </c>
      <c r="E12221" t="n">
        <v>76</v>
      </c>
      <c r="F12221" s="9" t="n">
        <v>151.5</v>
      </c>
    </row>
    <row r="12222">
      <c r="A12222" t="n">
        <v>573773</v>
      </c>
      <c r="B12222" s="12" t="n">
        <v>40848</v>
      </c>
      <c r="C12222" t="n">
        <v>13327</v>
      </c>
      <c r="D12222" t="n">
        <v>21</v>
      </c>
      <c r="E12222" t="n">
        <v>344</v>
      </c>
      <c r="F12222" s="9" t="n">
        <v>889.02</v>
      </c>
    </row>
    <row r="12223">
      <c r="A12223" t="n">
        <v>573774</v>
      </c>
      <c r="B12223" s="12" t="n">
        <v>40848</v>
      </c>
      <c r="C12223" t="n">
        <v>16029</v>
      </c>
      <c r="D12223" t="n">
        <v>5</v>
      </c>
      <c r="E12223" t="n">
        <v>382</v>
      </c>
      <c r="F12223" s="9" t="n">
        <v>632.3</v>
      </c>
    </row>
    <row r="12224">
      <c r="A12224" t="n">
        <v>573775</v>
      </c>
      <c r="B12224" s="12" t="n">
        <v>40848</v>
      </c>
      <c r="C12224" t="n">
        <v>13881</v>
      </c>
      <c r="D12224" t="n">
        <v>7</v>
      </c>
      <c r="E12224" t="n">
        <v>726</v>
      </c>
      <c r="F12224" s="9" t="n">
        <v>949.5</v>
      </c>
    </row>
    <row r="12225">
      <c r="A12225" t="n">
        <v>573776</v>
      </c>
      <c r="B12225" s="12" t="n">
        <v>40848</v>
      </c>
      <c r="C12225" t="n">
        <v>13468</v>
      </c>
      <c r="D12225" t="n">
        <v>5</v>
      </c>
      <c r="E12225" t="n">
        <v>23</v>
      </c>
      <c r="F12225" s="9" t="n">
        <v>85.45</v>
      </c>
    </row>
    <row r="12226">
      <c r="A12226" t="n">
        <v>573777</v>
      </c>
      <c r="B12226" s="12" t="n">
        <v>40848</v>
      </c>
      <c r="C12226" t="n">
        <v>13726</v>
      </c>
      <c r="D12226" t="n">
        <v>19</v>
      </c>
      <c r="E12226" t="n">
        <v>670</v>
      </c>
      <c r="F12226" s="9" t="n">
        <v>786.98</v>
      </c>
    </row>
    <row r="12227">
      <c r="A12227" t="n">
        <v>573778</v>
      </c>
      <c r="B12227" s="12" t="n">
        <v>40848</v>
      </c>
      <c r="C12227" t="n">
        <v>18092</v>
      </c>
      <c r="D12227" t="n">
        <v>14</v>
      </c>
      <c r="E12227" t="n">
        <v>474</v>
      </c>
      <c r="F12227" s="9" t="n">
        <v>1350.9</v>
      </c>
    </row>
    <row r="12228">
      <c r="A12228" t="n">
        <v>573780</v>
      </c>
      <c r="B12228" s="12" t="n">
        <v>40848</v>
      </c>
      <c r="C12228" t="n">
        <v>17503</v>
      </c>
      <c r="D12228" t="n">
        <v>23</v>
      </c>
      <c r="E12228" t="n">
        <v>213</v>
      </c>
      <c r="F12228" s="9" t="n">
        <v>340.43</v>
      </c>
    </row>
    <row r="12229">
      <c r="A12229" t="n">
        <v>573808</v>
      </c>
      <c r="B12229" s="12" t="n">
        <v>40848</v>
      </c>
      <c r="C12229" t="n">
        <v>14419</v>
      </c>
      <c r="D12229" t="n">
        <v>34</v>
      </c>
      <c r="E12229" t="n">
        <v>69</v>
      </c>
      <c r="F12229" s="9" t="n">
        <v>173.71</v>
      </c>
    </row>
    <row r="12230">
      <c r="A12230" t="n">
        <v>573814</v>
      </c>
      <c r="B12230" s="12" t="n">
        <v>40848</v>
      </c>
      <c r="C12230" t="n">
        <v>13268</v>
      </c>
      <c r="D12230" t="n">
        <v>57</v>
      </c>
      <c r="E12230" t="n">
        <v>461</v>
      </c>
      <c r="F12230" s="9" t="n">
        <v>413.41</v>
      </c>
    </row>
    <row r="12231">
      <c r="A12231" t="n">
        <v>573822</v>
      </c>
      <c r="B12231" s="12" t="n">
        <v>40848</v>
      </c>
      <c r="C12231" t="n">
        <v>15527</v>
      </c>
      <c r="D12231" t="n">
        <v>21</v>
      </c>
      <c r="E12231" t="n">
        <v>281</v>
      </c>
      <c r="F12231" s="9" t="n">
        <v>641.1</v>
      </c>
    </row>
    <row r="12232">
      <c r="A12232" t="n">
        <v>573829</v>
      </c>
      <c r="B12232" s="12" t="n">
        <v>40848</v>
      </c>
      <c r="C12232" t="n">
        <v>16830</v>
      </c>
      <c r="D12232" t="n">
        <v>23</v>
      </c>
      <c r="E12232" t="n">
        <v>264</v>
      </c>
      <c r="F12232" s="9" t="n">
        <v>325.91</v>
      </c>
    </row>
    <row r="12233">
      <c r="A12233" t="n">
        <v>573830</v>
      </c>
      <c r="B12233" s="12" t="n">
        <v>40848</v>
      </c>
      <c r="C12233" t="n">
        <v>16960</v>
      </c>
      <c r="D12233" t="n">
        <v>22</v>
      </c>
      <c r="E12233" t="n">
        <v>76</v>
      </c>
      <c r="F12233" s="9" t="n">
        <v>148.96</v>
      </c>
    </row>
    <row r="12234">
      <c r="A12234" t="n">
        <v>573840</v>
      </c>
      <c r="B12234" s="12" t="n">
        <v>40848</v>
      </c>
      <c r="C12234" t="n">
        <v>14866</v>
      </c>
      <c r="D12234" t="n">
        <v>5</v>
      </c>
      <c r="E12234" t="n">
        <v>396</v>
      </c>
      <c r="F12234" s="9" t="n">
        <v>772.4400000000001</v>
      </c>
    </row>
    <row r="12235">
      <c r="A12235" t="n">
        <v>573841</v>
      </c>
      <c r="B12235" s="12" t="n">
        <v>40848</v>
      </c>
      <c r="C12235" t="n">
        <v>14995</v>
      </c>
      <c r="D12235" t="n">
        <v>23</v>
      </c>
      <c r="E12235" t="n">
        <v>51</v>
      </c>
      <c r="F12235" s="9" t="n">
        <v>112.67</v>
      </c>
    </row>
    <row r="12236">
      <c r="A12236" t="n">
        <v>573846</v>
      </c>
      <c r="B12236" s="12" t="n">
        <v>40848</v>
      </c>
      <c r="C12236" t="n">
        <v>14866</v>
      </c>
      <c r="D12236" t="n">
        <v>8</v>
      </c>
      <c r="E12236" t="n">
        <v>570</v>
      </c>
      <c r="F12236" s="9" t="n">
        <v>1374.26</v>
      </c>
    </row>
    <row r="12237">
      <c r="A12237" t="n">
        <v>573863</v>
      </c>
      <c r="B12237" s="12" t="n">
        <v>40848</v>
      </c>
      <c r="C12237" t="n">
        <v>16825</v>
      </c>
      <c r="D12237" t="n">
        <v>17</v>
      </c>
      <c r="E12237" t="n">
        <v>208</v>
      </c>
      <c r="F12237" s="9" t="n">
        <v>456.48</v>
      </c>
    </row>
    <row r="12238">
      <c r="A12238" t="n">
        <v>573865</v>
      </c>
      <c r="B12238" s="12" t="n">
        <v>40848</v>
      </c>
      <c r="C12238" t="n">
        <v>15311</v>
      </c>
      <c r="D12238" t="n">
        <v>18</v>
      </c>
      <c r="E12238" t="n">
        <v>173</v>
      </c>
      <c r="F12238" s="9" t="n">
        <v>358.59</v>
      </c>
    </row>
    <row r="12239">
      <c r="A12239" t="n">
        <v>573866</v>
      </c>
      <c r="B12239" s="12" t="n">
        <v>40848</v>
      </c>
      <c r="C12239" t="n">
        <v>17495</v>
      </c>
      <c r="D12239" t="n">
        <v>20</v>
      </c>
      <c r="E12239" t="n">
        <v>150</v>
      </c>
      <c r="F12239" s="9" t="n">
        <v>342.59</v>
      </c>
    </row>
    <row r="12240">
      <c r="A12240" t="n">
        <v>573870</v>
      </c>
      <c r="B12240" s="12" t="n">
        <v>40848</v>
      </c>
      <c r="C12240" t="n">
        <v>14485</v>
      </c>
      <c r="D12240" t="n">
        <v>46</v>
      </c>
      <c r="E12240" t="n">
        <v>70</v>
      </c>
      <c r="F12240" s="9" t="n">
        <v>162.8</v>
      </c>
    </row>
    <row r="12241">
      <c r="A12241" t="n">
        <v>573871</v>
      </c>
      <c r="B12241" s="12" t="n">
        <v>40848</v>
      </c>
      <c r="C12241" t="n">
        <v>14426</v>
      </c>
      <c r="D12241" t="n">
        <v>14</v>
      </c>
      <c r="E12241" t="n">
        <v>530</v>
      </c>
      <c r="F12241" s="9" t="n">
        <v>600.22</v>
      </c>
    </row>
    <row r="12242">
      <c r="A12242" t="n">
        <v>573872</v>
      </c>
      <c r="B12242" s="12" t="n">
        <v>40848</v>
      </c>
      <c r="C12242" t="n">
        <v>17243</v>
      </c>
      <c r="D12242" t="n">
        <v>18</v>
      </c>
      <c r="E12242" t="n">
        <v>180</v>
      </c>
      <c r="F12242" s="9" t="n">
        <v>360.72</v>
      </c>
    </row>
    <row r="12243">
      <c r="A12243" t="n">
        <v>573873</v>
      </c>
      <c r="B12243" s="12" t="n">
        <v>40848</v>
      </c>
      <c r="C12243" t="n">
        <v>17346</v>
      </c>
      <c r="D12243" t="n">
        <v>33</v>
      </c>
      <c r="E12243" t="n">
        <v>104</v>
      </c>
      <c r="F12243" s="9" t="n">
        <v>192.53</v>
      </c>
    </row>
    <row r="12244">
      <c r="A12244" t="n">
        <v>573874</v>
      </c>
      <c r="B12244" s="12" t="n">
        <v>40848</v>
      </c>
      <c r="C12244" t="n">
        <v>13868</v>
      </c>
      <c r="D12244" t="n">
        <v>32</v>
      </c>
      <c r="E12244" t="n">
        <v>464</v>
      </c>
      <c r="F12244" s="9" t="n">
        <v>507.54</v>
      </c>
    </row>
    <row r="12245">
      <c r="A12245" t="n">
        <v>573875</v>
      </c>
      <c r="B12245" s="12" t="n">
        <v>40848</v>
      </c>
      <c r="C12245" t="n">
        <v>15018</v>
      </c>
      <c r="D12245" t="n">
        <v>14</v>
      </c>
      <c r="E12245" t="n">
        <v>95</v>
      </c>
      <c r="F12245" s="9" t="n">
        <v>204.87</v>
      </c>
    </row>
    <row r="12246">
      <c r="A12246" t="n">
        <v>573876</v>
      </c>
      <c r="B12246" s="12" t="n">
        <v>40848</v>
      </c>
      <c r="C12246" t="n">
        <v>16360</v>
      </c>
      <c r="D12246" t="n">
        <v>138</v>
      </c>
      <c r="E12246" t="n">
        <v>385</v>
      </c>
      <c r="F12246" s="9" t="n">
        <v>516.76</v>
      </c>
    </row>
    <row r="12247">
      <c r="A12247" t="n">
        <v>573877</v>
      </c>
      <c r="B12247" s="12" t="n">
        <v>40848</v>
      </c>
      <c r="C12247" t="n">
        <v>14432</v>
      </c>
      <c r="D12247" t="n">
        <v>4</v>
      </c>
      <c r="E12247" t="n">
        <v>60</v>
      </c>
      <c r="F12247" s="9" t="n">
        <v>109.8</v>
      </c>
    </row>
    <row r="12248">
      <c r="A12248" t="n">
        <v>573878</v>
      </c>
      <c r="B12248" s="12" t="n">
        <v>40848</v>
      </c>
      <c r="C12248" t="n">
        <v>14243</v>
      </c>
      <c r="D12248" t="n">
        <v>8</v>
      </c>
      <c r="E12248" t="n">
        <v>124</v>
      </c>
      <c r="F12248" s="9" t="n">
        <v>175.4</v>
      </c>
    </row>
    <row r="12249">
      <c r="A12249" t="n">
        <v>573879</v>
      </c>
      <c r="B12249" s="12" t="n">
        <v>40848</v>
      </c>
      <c r="C12249" t="n">
        <v>15039</v>
      </c>
      <c r="D12249" t="n">
        <v>20</v>
      </c>
      <c r="E12249" t="n">
        <v>53</v>
      </c>
      <c r="F12249" s="9" t="n">
        <v>137.97</v>
      </c>
    </row>
    <row r="12250">
      <c r="A12250" t="n">
        <v>573886</v>
      </c>
      <c r="B12250" s="12" t="n">
        <v>40848</v>
      </c>
      <c r="C12250" t="n">
        <v>14401</v>
      </c>
      <c r="D12250" t="n">
        <v>17</v>
      </c>
      <c r="E12250" t="n">
        <v>394</v>
      </c>
      <c r="F12250" s="9" t="n">
        <v>312.82</v>
      </c>
    </row>
    <row r="12251">
      <c r="A12251" t="n">
        <v>573887</v>
      </c>
      <c r="B12251" s="12" t="n">
        <v>40848</v>
      </c>
      <c r="C12251" t="n">
        <v>16173</v>
      </c>
      <c r="D12251" t="n">
        <v>7</v>
      </c>
      <c r="E12251" t="n">
        <v>27</v>
      </c>
      <c r="F12251" s="9" t="n">
        <v>112.65</v>
      </c>
    </row>
    <row r="12252">
      <c r="A12252" t="n">
        <v>573888</v>
      </c>
      <c r="B12252" s="12" t="n">
        <v>40848</v>
      </c>
      <c r="C12252" t="n">
        <v>17696</v>
      </c>
      <c r="D12252" t="n">
        <v>21</v>
      </c>
      <c r="E12252" t="n">
        <v>433</v>
      </c>
      <c r="F12252" s="9" t="n">
        <v>370.12</v>
      </c>
    </row>
    <row r="12253">
      <c r="A12253" t="n">
        <v>573889</v>
      </c>
      <c r="B12253" s="12" t="n">
        <v>40848</v>
      </c>
      <c r="C12253" t="n">
        <v>13571</v>
      </c>
      <c r="D12253" t="n">
        <v>38</v>
      </c>
      <c r="E12253" t="n">
        <v>201</v>
      </c>
      <c r="F12253" s="9" t="n">
        <v>213.82</v>
      </c>
    </row>
    <row r="12254">
      <c r="A12254" t="n">
        <v>573890</v>
      </c>
      <c r="B12254" s="12" t="n">
        <v>40848</v>
      </c>
      <c r="C12254" t="n">
        <v>12748</v>
      </c>
      <c r="D12254" t="n">
        <v>8</v>
      </c>
      <c r="E12254" t="n">
        <v>8</v>
      </c>
      <c r="F12254" s="9" t="n">
        <v>27.8</v>
      </c>
    </row>
    <row r="12255">
      <c r="A12255" t="n">
        <v>573893</v>
      </c>
      <c r="B12255" s="12" t="n">
        <v>40848</v>
      </c>
      <c r="C12255" t="n">
        <v>18270</v>
      </c>
      <c r="D12255" t="n">
        <v>6</v>
      </c>
      <c r="E12255" t="n">
        <v>60</v>
      </c>
      <c r="F12255" s="9" t="n">
        <v>171.2</v>
      </c>
    </row>
    <row r="12256">
      <c r="A12256" t="n">
        <v>573894</v>
      </c>
      <c r="B12256" s="12" t="n">
        <v>40848</v>
      </c>
      <c r="C12256" t="n">
        <v>17812</v>
      </c>
      <c r="D12256" t="n">
        <v>13</v>
      </c>
      <c r="E12256" t="n">
        <v>17</v>
      </c>
      <c r="F12256" s="9" t="n">
        <v>43.47</v>
      </c>
    </row>
    <row r="12257">
      <c r="A12257" t="n">
        <v>573895</v>
      </c>
      <c r="B12257" s="12" t="n">
        <v>40848</v>
      </c>
      <c r="C12257" t="n">
        <v>15423</v>
      </c>
      <c r="D12257" t="n">
        <v>2</v>
      </c>
      <c r="E12257" t="n">
        <v>101</v>
      </c>
      <c r="F12257" s="9" t="n">
        <v>43.5</v>
      </c>
    </row>
    <row r="12258">
      <c r="A12258" t="n">
        <v>573896</v>
      </c>
      <c r="B12258" s="12" t="n">
        <v>40848</v>
      </c>
      <c r="C12258" t="n">
        <v>13755</v>
      </c>
      <c r="D12258" t="n">
        <v>2</v>
      </c>
      <c r="E12258" t="n">
        <v>18</v>
      </c>
      <c r="F12258" s="9" t="n">
        <v>107.1</v>
      </c>
    </row>
    <row r="12259">
      <c r="A12259" t="n">
        <v>573897</v>
      </c>
      <c r="B12259" s="12" t="n">
        <v>40848</v>
      </c>
      <c r="C12259" t="n">
        <v>16729</v>
      </c>
      <c r="D12259" t="n">
        <v>76</v>
      </c>
      <c r="E12259" t="n">
        <v>801</v>
      </c>
      <c r="F12259" s="9" t="n">
        <v>560.23</v>
      </c>
    </row>
    <row r="12260">
      <c r="A12260" t="n">
        <v>573898</v>
      </c>
      <c r="B12260" s="12" t="n">
        <v>40848</v>
      </c>
      <c r="C12260" t="n">
        <v>14562</v>
      </c>
      <c r="D12260" t="n">
        <v>20</v>
      </c>
      <c r="E12260" t="n">
        <v>57</v>
      </c>
      <c r="F12260" s="9" t="n">
        <v>193.38</v>
      </c>
    </row>
    <row r="12261">
      <c r="A12261" t="n">
        <v>573899</v>
      </c>
      <c r="B12261" s="12" t="n">
        <v>40848</v>
      </c>
      <c r="C12261" t="n">
        <v>15847</v>
      </c>
      <c r="D12261" t="n">
        <v>13</v>
      </c>
      <c r="E12261" t="n">
        <v>101</v>
      </c>
      <c r="F12261" s="9" t="n">
        <v>208.59</v>
      </c>
    </row>
    <row r="12262">
      <c r="A12262" t="n">
        <v>573900</v>
      </c>
      <c r="B12262" s="12" t="n">
        <v>40848</v>
      </c>
      <c r="C12262" t="n">
        <v>17668</v>
      </c>
      <c r="D12262" t="n">
        <v>8</v>
      </c>
      <c r="E12262" t="n">
        <v>31</v>
      </c>
      <c r="F12262" s="9" t="n">
        <v>161.85</v>
      </c>
    </row>
    <row r="12263">
      <c r="A12263" t="n">
        <v>573901</v>
      </c>
      <c r="B12263" s="12" t="n">
        <v>40848</v>
      </c>
      <c r="C12263" t="n">
        <v>14191</v>
      </c>
      <c r="D12263" t="n">
        <v>22</v>
      </c>
      <c r="E12263" t="n">
        <v>296</v>
      </c>
      <c r="F12263" s="9" t="n">
        <v>294.58</v>
      </c>
    </row>
    <row r="12264">
      <c r="A12264" t="n">
        <v>573902</v>
      </c>
      <c r="B12264" s="12" t="n">
        <v>40848</v>
      </c>
      <c r="C12264" t="n">
        <v>17428</v>
      </c>
      <c r="D12264" t="n">
        <v>5</v>
      </c>
      <c r="E12264" t="n">
        <v>48</v>
      </c>
      <c r="F12264" s="9" t="n">
        <v>311.18</v>
      </c>
    </row>
    <row r="12265">
      <c r="A12265" t="n">
        <v>573903</v>
      </c>
      <c r="B12265" s="12" t="n">
        <v>40848</v>
      </c>
      <c r="C12265" t="n">
        <v>14667</v>
      </c>
      <c r="D12265" t="n">
        <v>32</v>
      </c>
      <c r="E12265" t="n">
        <v>313</v>
      </c>
      <c r="F12265" s="9" t="n">
        <v>740.64</v>
      </c>
    </row>
    <row r="12266">
      <c r="A12266" t="n">
        <v>573904</v>
      </c>
      <c r="B12266" s="12" t="n">
        <v>40848</v>
      </c>
      <c r="C12266" t="n">
        <v>14505</v>
      </c>
      <c r="D12266" t="n">
        <v>154</v>
      </c>
      <c r="E12266" t="n">
        <v>493</v>
      </c>
      <c r="F12266" s="9" t="n">
        <v>948.15</v>
      </c>
    </row>
    <row r="12267">
      <c r="A12267" t="n">
        <v>573905</v>
      </c>
      <c r="B12267" s="12" t="n">
        <v>40848</v>
      </c>
      <c r="C12267" t="n">
        <v>16971</v>
      </c>
      <c r="D12267" t="n">
        <v>41</v>
      </c>
      <c r="E12267" t="n">
        <v>72</v>
      </c>
      <c r="F12267" s="9" t="n">
        <v>357.21</v>
      </c>
    </row>
    <row r="12268">
      <c r="A12268" t="n">
        <v>573906</v>
      </c>
      <c r="B12268" s="12" t="n">
        <v>40848</v>
      </c>
      <c r="C12268" t="n">
        <v>16458</v>
      </c>
      <c r="D12268" t="n">
        <v>10</v>
      </c>
      <c r="E12268" t="n">
        <v>112</v>
      </c>
      <c r="F12268" s="9" t="n">
        <v>195.02</v>
      </c>
    </row>
    <row r="12269">
      <c r="A12269" t="n">
        <v>573907</v>
      </c>
      <c r="B12269" s="12" t="n">
        <v>40848</v>
      </c>
      <c r="C12269" t="n">
        <v>13021</v>
      </c>
      <c r="D12269" t="n">
        <v>14</v>
      </c>
      <c r="E12269" t="n">
        <v>117</v>
      </c>
      <c r="F12269" s="9" t="n">
        <v>299.1</v>
      </c>
    </row>
    <row r="12270">
      <c r="A12270" t="n">
        <v>573908</v>
      </c>
      <c r="B12270" s="12" t="n">
        <v>40848</v>
      </c>
      <c r="C12270" t="n">
        <v>17739</v>
      </c>
      <c r="D12270" t="n">
        <v>10</v>
      </c>
      <c r="E12270" t="n">
        <v>77</v>
      </c>
      <c r="F12270" s="9" t="n">
        <v>354.49</v>
      </c>
    </row>
    <row r="12271">
      <c r="A12271" t="n">
        <v>573909</v>
      </c>
      <c r="B12271" s="12" t="n">
        <v>40848</v>
      </c>
      <c r="C12271" t="n">
        <v>17813</v>
      </c>
      <c r="D12271" t="n">
        <v>39</v>
      </c>
      <c r="E12271" t="n">
        <v>68</v>
      </c>
      <c r="F12271" s="9" t="n">
        <v>212.12</v>
      </c>
    </row>
    <row r="12272">
      <c r="A12272" t="n">
        <v>573910</v>
      </c>
      <c r="B12272" s="12" t="n">
        <v>40848</v>
      </c>
      <c r="C12272" t="n">
        <v>13969</v>
      </c>
      <c r="D12272" t="n">
        <v>8</v>
      </c>
      <c r="E12272" t="n">
        <v>258</v>
      </c>
      <c r="F12272" s="9" t="n">
        <v>422.1</v>
      </c>
    </row>
    <row r="12273">
      <c r="A12273" t="n">
        <v>573911</v>
      </c>
      <c r="B12273" s="12" t="n">
        <v>40848</v>
      </c>
      <c r="C12273" t="n">
        <v>17315</v>
      </c>
      <c r="D12273" t="n">
        <v>11</v>
      </c>
      <c r="E12273" t="n">
        <v>120</v>
      </c>
      <c r="F12273" s="9" t="n">
        <v>186.05</v>
      </c>
    </row>
    <row r="12274">
      <c r="A12274" t="n">
        <v>573912</v>
      </c>
      <c r="B12274" s="12" t="n">
        <v>40848</v>
      </c>
      <c r="C12274" t="n">
        <v>17888</v>
      </c>
      <c r="D12274" t="n">
        <v>1</v>
      </c>
      <c r="E12274" t="n">
        <v>30</v>
      </c>
      <c r="F12274" s="9" t="n">
        <v>37.5</v>
      </c>
    </row>
    <row r="12275">
      <c r="A12275" t="n">
        <v>573913</v>
      </c>
      <c r="B12275" s="12" t="n">
        <v>40848</v>
      </c>
      <c r="C12275" t="n">
        <v>17653</v>
      </c>
      <c r="D12275" t="n">
        <v>33</v>
      </c>
      <c r="E12275" t="n">
        <v>334</v>
      </c>
      <c r="F12275" s="9" t="n">
        <v>569.8200000000001</v>
      </c>
    </row>
    <row r="12276">
      <c r="A12276" t="n">
        <v>573914</v>
      </c>
      <c r="B12276" s="12" t="n">
        <v>40848</v>
      </c>
      <c r="C12276" t="n">
        <v>14383</v>
      </c>
      <c r="D12276" t="n">
        <v>17</v>
      </c>
      <c r="E12276" t="n">
        <v>222</v>
      </c>
      <c r="F12276" s="9" t="n">
        <v>329.88</v>
      </c>
    </row>
    <row r="12277">
      <c r="A12277" t="n">
        <v>573915</v>
      </c>
      <c r="B12277" s="12" t="n">
        <v>40848</v>
      </c>
      <c r="C12277" t="n">
        <v>15511</v>
      </c>
      <c r="D12277" t="n">
        <v>52</v>
      </c>
      <c r="E12277" t="n">
        <v>94</v>
      </c>
      <c r="F12277" s="9" t="n">
        <v>229.8</v>
      </c>
    </row>
    <row r="12278">
      <c r="A12278" t="n">
        <v>573917</v>
      </c>
      <c r="B12278" s="12" t="n">
        <v>40848</v>
      </c>
      <c r="C12278" t="n">
        <v>18135</v>
      </c>
      <c r="D12278" t="n">
        <v>2</v>
      </c>
      <c r="E12278" t="n">
        <v>48</v>
      </c>
      <c r="F12278" s="9" t="n">
        <v>147</v>
      </c>
    </row>
    <row r="12279">
      <c r="A12279" t="n">
        <v>573918</v>
      </c>
      <c r="B12279" s="12" t="n">
        <v>40848</v>
      </c>
      <c r="C12279" t="n">
        <v>17576</v>
      </c>
      <c r="D12279" t="n">
        <v>16</v>
      </c>
      <c r="E12279" t="n">
        <v>53</v>
      </c>
      <c r="F12279" s="9" t="n">
        <v>132.53</v>
      </c>
    </row>
    <row r="12280">
      <c r="A12280" t="n">
        <v>573921</v>
      </c>
      <c r="B12280" s="12" t="n">
        <v>40849</v>
      </c>
      <c r="C12280" t="n">
        <v>16352</v>
      </c>
      <c r="D12280" t="n">
        <v>14</v>
      </c>
      <c r="E12280" t="n">
        <v>144</v>
      </c>
      <c r="F12280" s="9" t="n">
        <v>204.92</v>
      </c>
    </row>
    <row r="12281">
      <c r="A12281" t="n">
        <v>573922</v>
      </c>
      <c r="B12281" s="12" t="n">
        <v>40849</v>
      </c>
      <c r="C12281" t="n">
        <v>14032</v>
      </c>
      <c r="D12281" t="n">
        <v>2</v>
      </c>
      <c r="E12281" t="n">
        <v>56</v>
      </c>
      <c r="F12281" s="9" t="n">
        <v>102.72</v>
      </c>
    </row>
    <row r="12282">
      <c r="A12282" t="n">
        <v>573923</v>
      </c>
      <c r="B12282" s="12" t="n">
        <v>40849</v>
      </c>
      <c r="C12282" t="n">
        <v>17965</v>
      </c>
      <c r="D12282" t="n">
        <v>33</v>
      </c>
      <c r="E12282" t="n">
        <v>102</v>
      </c>
      <c r="F12282" s="9" t="n">
        <v>303.07</v>
      </c>
    </row>
    <row r="12283">
      <c r="A12283" t="n">
        <v>573924</v>
      </c>
      <c r="B12283" s="12" t="n">
        <v>40849</v>
      </c>
      <c r="C12283" t="n">
        <v>15065</v>
      </c>
      <c r="D12283" t="n">
        <v>17</v>
      </c>
      <c r="E12283" t="n">
        <v>202</v>
      </c>
      <c r="F12283" s="9" t="n">
        <v>299.38</v>
      </c>
    </row>
    <row r="12284">
      <c r="A12284" t="n">
        <v>573927</v>
      </c>
      <c r="B12284" s="12" t="n">
        <v>40849</v>
      </c>
      <c r="C12284" t="n">
        <v>13890</v>
      </c>
      <c r="D12284" t="n">
        <v>15</v>
      </c>
      <c r="E12284" t="n">
        <v>72</v>
      </c>
      <c r="F12284" s="9" t="n">
        <v>282.2</v>
      </c>
    </row>
    <row r="12285">
      <c r="A12285" t="n">
        <v>573928</v>
      </c>
      <c r="B12285" s="12" t="n">
        <v>40849</v>
      </c>
      <c r="C12285" t="n">
        <v>16839</v>
      </c>
      <c r="D12285" t="n">
        <v>8</v>
      </c>
      <c r="E12285" t="n">
        <v>365</v>
      </c>
      <c r="F12285" s="9" t="n">
        <v>599.25</v>
      </c>
    </row>
    <row r="12286">
      <c r="A12286" t="n">
        <v>573930</v>
      </c>
      <c r="B12286" s="12" t="n">
        <v>40849</v>
      </c>
      <c r="C12286" t="n">
        <v>17811</v>
      </c>
      <c r="D12286" t="n">
        <v>9</v>
      </c>
      <c r="E12286" t="n">
        <v>125</v>
      </c>
      <c r="F12286" s="9" t="n">
        <v>120.66</v>
      </c>
    </row>
    <row r="12287">
      <c r="A12287" t="n">
        <v>573931</v>
      </c>
      <c r="B12287" s="12" t="n">
        <v>40849</v>
      </c>
      <c r="C12287" t="n">
        <v>16884</v>
      </c>
      <c r="D12287" t="n">
        <v>16</v>
      </c>
      <c r="E12287" t="n">
        <v>203</v>
      </c>
      <c r="F12287" s="9" t="n">
        <v>296.76</v>
      </c>
    </row>
    <row r="12288">
      <c r="A12288" t="n">
        <v>573932</v>
      </c>
      <c r="B12288" s="12" t="n">
        <v>40849</v>
      </c>
      <c r="C12288" t="n">
        <v>17966</v>
      </c>
      <c r="D12288" t="n">
        <v>7</v>
      </c>
      <c r="E12288" t="n">
        <v>1400</v>
      </c>
      <c r="F12288" s="9" t="n">
        <v>504</v>
      </c>
    </row>
    <row r="12289">
      <c r="A12289" t="n">
        <v>573933</v>
      </c>
      <c r="B12289" s="12" t="n">
        <v>40849</v>
      </c>
      <c r="C12289" t="n">
        <v>17135</v>
      </c>
      <c r="D12289" t="n">
        <v>1</v>
      </c>
      <c r="E12289" t="n">
        <v>1</v>
      </c>
      <c r="F12289" s="9" t="n">
        <v>85</v>
      </c>
    </row>
    <row r="12290">
      <c r="A12290" t="n">
        <v>573934</v>
      </c>
      <c r="B12290" s="12" t="n">
        <v>40849</v>
      </c>
      <c r="C12290" t="n">
        <v>17719</v>
      </c>
      <c r="D12290" t="n">
        <v>19</v>
      </c>
      <c r="E12290" t="n">
        <v>110</v>
      </c>
      <c r="F12290" s="9" t="n">
        <v>307.14</v>
      </c>
    </row>
    <row r="12291">
      <c r="A12291" t="n">
        <v>573937</v>
      </c>
      <c r="B12291" s="12" t="n">
        <v>40849</v>
      </c>
      <c r="C12291" t="n">
        <v>15830</v>
      </c>
      <c r="D12291" t="n">
        <v>39</v>
      </c>
      <c r="E12291" t="n">
        <v>415</v>
      </c>
      <c r="F12291" s="9" t="n">
        <v>576</v>
      </c>
    </row>
    <row r="12292">
      <c r="A12292" t="n">
        <v>573945</v>
      </c>
      <c r="B12292" s="12" t="n">
        <v>40849</v>
      </c>
      <c r="C12292" t="n">
        <v>17663</v>
      </c>
      <c r="D12292" t="n">
        <v>9</v>
      </c>
      <c r="E12292" t="n">
        <v>103</v>
      </c>
      <c r="F12292" s="9" t="n">
        <v>211.47</v>
      </c>
    </row>
    <row r="12293">
      <c r="A12293" t="n">
        <v>573955</v>
      </c>
      <c r="B12293" s="12" t="n">
        <v>40849</v>
      </c>
      <c r="C12293" t="n">
        <v>14216</v>
      </c>
      <c r="D12293" t="n">
        <v>30</v>
      </c>
      <c r="E12293" t="n">
        <v>242</v>
      </c>
      <c r="F12293" s="9" t="n">
        <v>459.8</v>
      </c>
    </row>
    <row r="12294">
      <c r="A12294" t="n">
        <v>573982</v>
      </c>
      <c r="B12294" s="12" t="n">
        <v>40849</v>
      </c>
      <c r="C12294" t="n">
        <v>12901</v>
      </c>
      <c r="D12294" t="n">
        <v>1</v>
      </c>
      <c r="E12294" t="n">
        <v>360</v>
      </c>
      <c r="F12294" s="9" t="n">
        <v>306</v>
      </c>
    </row>
    <row r="12295">
      <c r="A12295" t="n">
        <v>573992</v>
      </c>
      <c r="B12295" s="12" t="n">
        <v>40849</v>
      </c>
      <c r="C12295" t="n">
        <v>15275</v>
      </c>
      <c r="D12295" t="n">
        <v>41</v>
      </c>
      <c r="E12295" t="n">
        <v>498</v>
      </c>
      <c r="F12295" s="9" t="n">
        <v>615.14</v>
      </c>
    </row>
    <row r="12296">
      <c r="A12296" t="n">
        <v>573993</v>
      </c>
      <c r="B12296" s="12" t="n">
        <v>40849</v>
      </c>
      <c r="C12296" t="n">
        <v>16790</v>
      </c>
      <c r="D12296" t="n">
        <v>40</v>
      </c>
      <c r="E12296" t="n">
        <v>321</v>
      </c>
      <c r="F12296" s="9" t="n">
        <v>664.21</v>
      </c>
    </row>
    <row r="12297">
      <c r="A12297" t="n">
        <v>573994</v>
      </c>
      <c r="B12297" s="12" t="n">
        <v>40849</v>
      </c>
      <c r="C12297" t="n">
        <v>17135</v>
      </c>
      <c r="D12297" t="n">
        <v>6</v>
      </c>
      <c r="E12297" t="n">
        <v>313</v>
      </c>
      <c r="F12297" s="9" t="n">
        <v>99.42</v>
      </c>
    </row>
    <row r="12298">
      <c r="A12298" t="n">
        <v>573995</v>
      </c>
      <c r="B12298" s="12" t="n">
        <v>40849</v>
      </c>
      <c r="C12298" t="n">
        <v>16308</v>
      </c>
      <c r="D12298" t="n">
        <v>1</v>
      </c>
      <c r="E12298" t="n">
        <v>3000</v>
      </c>
      <c r="F12298" s="9" t="n">
        <v>960</v>
      </c>
    </row>
    <row r="12299">
      <c r="A12299" t="n">
        <v>573996</v>
      </c>
      <c r="B12299" s="12" t="n">
        <v>40849</v>
      </c>
      <c r="C12299" t="n">
        <v>16747</v>
      </c>
      <c r="D12299" t="n">
        <v>15</v>
      </c>
      <c r="E12299" t="n">
        <v>302</v>
      </c>
      <c r="F12299" s="9" t="n">
        <v>355.86</v>
      </c>
    </row>
    <row r="12300">
      <c r="A12300" t="n">
        <v>574009</v>
      </c>
      <c r="B12300" s="12" t="n">
        <v>40849</v>
      </c>
      <c r="C12300" t="n">
        <v>15750</v>
      </c>
      <c r="D12300" t="n">
        <v>41</v>
      </c>
      <c r="E12300" t="n">
        <v>192</v>
      </c>
      <c r="F12300" s="9" t="n">
        <v>320.05</v>
      </c>
    </row>
    <row r="12301">
      <c r="A12301" t="n">
        <v>574011</v>
      </c>
      <c r="B12301" s="12" t="n">
        <v>40849</v>
      </c>
      <c r="C12301" t="n">
        <v>16884</v>
      </c>
      <c r="D12301" t="n">
        <v>10</v>
      </c>
      <c r="E12301" t="n">
        <v>117</v>
      </c>
      <c r="F12301" s="9" t="n">
        <v>133.08</v>
      </c>
    </row>
    <row r="12302">
      <c r="A12302" t="n">
        <v>574012</v>
      </c>
      <c r="B12302" s="12" t="n">
        <v>40849</v>
      </c>
      <c r="C12302" t="n">
        <v>12830</v>
      </c>
      <c r="D12302" t="n">
        <v>2</v>
      </c>
      <c r="E12302" t="n">
        <v>1152</v>
      </c>
      <c r="F12302" s="9" t="n">
        <v>400.32</v>
      </c>
    </row>
    <row r="12303">
      <c r="A12303" t="n">
        <v>574013</v>
      </c>
      <c r="B12303" s="12" t="n">
        <v>40849</v>
      </c>
      <c r="C12303" t="n">
        <v>14285</v>
      </c>
      <c r="D12303" t="n">
        <v>5</v>
      </c>
      <c r="E12303" t="n">
        <v>140</v>
      </c>
      <c r="F12303" s="9" t="n">
        <v>300.6</v>
      </c>
    </row>
    <row r="12304">
      <c r="A12304" t="n">
        <v>574015</v>
      </c>
      <c r="B12304" s="12" t="n">
        <v>40849</v>
      </c>
      <c r="C12304" t="n">
        <v>15576</v>
      </c>
      <c r="D12304" t="n">
        <v>43</v>
      </c>
      <c r="E12304" t="n">
        <v>394</v>
      </c>
      <c r="F12304" s="9" t="n">
        <v>921.37</v>
      </c>
    </row>
    <row r="12305">
      <c r="A12305" t="n">
        <v>574016</v>
      </c>
      <c r="B12305" s="12" t="n">
        <v>40849</v>
      </c>
      <c r="C12305" t="n">
        <v>18105</v>
      </c>
      <c r="D12305" t="n">
        <v>18</v>
      </c>
      <c r="E12305" t="n">
        <v>46</v>
      </c>
      <c r="F12305" s="9" t="n">
        <v>113.48</v>
      </c>
    </row>
    <row r="12306">
      <c r="A12306" t="n">
        <v>574017</v>
      </c>
      <c r="B12306" s="12" t="n">
        <v>40849</v>
      </c>
      <c r="C12306" t="n">
        <v>16014</v>
      </c>
      <c r="D12306" t="n">
        <v>8</v>
      </c>
      <c r="E12306" t="n">
        <v>36</v>
      </c>
      <c r="F12306" s="9" t="n">
        <v>132.45</v>
      </c>
    </row>
    <row r="12307">
      <c r="A12307" t="n">
        <v>574018</v>
      </c>
      <c r="B12307" s="12" t="n">
        <v>40849</v>
      </c>
      <c r="C12307" t="n">
        <v>13477</v>
      </c>
      <c r="D12307" t="n">
        <v>4</v>
      </c>
      <c r="E12307" t="n">
        <v>48</v>
      </c>
      <c r="F12307" s="9" t="n">
        <v>90.95999999999999</v>
      </c>
    </row>
    <row r="12308">
      <c r="A12308" t="n">
        <v>574020</v>
      </c>
      <c r="B12308" s="12" t="n">
        <v>40849</v>
      </c>
      <c r="C12308" t="n">
        <v>14673</v>
      </c>
      <c r="D12308" t="n">
        <v>18</v>
      </c>
      <c r="E12308" t="n">
        <v>206</v>
      </c>
      <c r="F12308" s="9" t="n">
        <v>304.68</v>
      </c>
    </row>
    <row r="12309">
      <c r="A12309" t="n">
        <v>574021</v>
      </c>
      <c r="B12309" s="12" t="n">
        <v>40849</v>
      </c>
      <c r="C12309" t="n">
        <v>14434</v>
      </c>
      <c r="D12309" t="n">
        <v>3</v>
      </c>
      <c r="E12309" t="n">
        <v>92</v>
      </c>
      <c r="F12309" s="9" t="n">
        <v>310.8</v>
      </c>
    </row>
    <row r="12310">
      <c r="A12310" t="n">
        <v>574023</v>
      </c>
      <c r="B12310" s="12" t="n">
        <v>40849</v>
      </c>
      <c r="C12310" t="n">
        <v>14390</v>
      </c>
      <c r="D12310" t="n">
        <v>19</v>
      </c>
      <c r="E12310" t="n">
        <v>239</v>
      </c>
      <c r="F12310" s="9" t="n">
        <v>564.41</v>
      </c>
    </row>
    <row r="12311">
      <c r="A12311" t="n">
        <v>574024</v>
      </c>
      <c r="B12311" s="12" t="n">
        <v>40849</v>
      </c>
      <c r="C12311" t="n">
        <v>17410</v>
      </c>
      <c r="D12311" t="n">
        <v>8</v>
      </c>
      <c r="E12311" t="n">
        <v>114</v>
      </c>
      <c r="F12311" s="9" t="n">
        <v>109.68</v>
      </c>
    </row>
    <row r="12312">
      <c r="A12312" t="n">
        <v>574025</v>
      </c>
      <c r="B12312" s="12" t="n">
        <v>40849</v>
      </c>
      <c r="C12312" t="n">
        <v>12748</v>
      </c>
      <c r="D12312" t="n">
        <v>31</v>
      </c>
      <c r="E12312" t="n">
        <v>903</v>
      </c>
      <c r="F12312" s="9" t="n">
        <v>261.89</v>
      </c>
    </row>
    <row r="12313">
      <c r="A12313" t="n">
        <v>574029</v>
      </c>
      <c r="B12313" s="12" t="n">
        <v>40849</v>
      </c>
      <c r="C12313" t="n">
        <v>12955</v>
      </c>
      <c r="D12313" t="n">
        <v>37</v>
      </c>
      <c r="E12313" t="n">
        <v>720</v>
      </c>
      <c r="F12313" s="9" t="n">
        <v>994.8</v>
      </c>
    </row>
    <row r="12314">
      <c r="A12314" t="n">
        <v>574032</v>
      </c>
      <c r="B12314" s="12" t="n">
        <v>40849</v>
      </c>
      <c r="C12314" t="n">
        <v>17754</v>
      </c>
      <c r="D12314" t="n">
        <v>22</v>
      </c>
      <c r="E12314" t="n">
        <v>381</v>
      </c>
      <c r="F12314" s="9" t="n">
        <v>523.46</v>
      </c>
    </row>
    <row r="12315">
      <c r="A12315" t="n">
        <v>574033</v>
      </c>
      <c r="B12315" s="12" t="n">
        <v>40849</v>
      </c>
      <c r="C12315" t="n">
        <v>16558</v>
      </c>
      <c r="D12315" t="n">
        <v>17</v>
      </c>
      <c r="E12315" t="n">
        <v>98</v>
      </c>
      <c r="F12315" s="9" t="n">
        <v>302</v>
      </c>
    </row>
    <row r="12316">
      <c r="A12316" t="n">
        <v>574034</v>
      </c>
      <c r="B12316" s="12" t="n">
        <v>40849</v>
      </c>
      <c r="C12316" t="n">
        <v>17841</v>
      </c>
      <c r="D12316" t="n">
        <v>86</v>
      </c>
      <c r="E12316" t="n">
        <v>178</v>
      </c>
      <c r="F12316" s="9" t="n">
        <v>458.14</v>
      </c>
    </row>
    <row r="12317">
      <c r="A12317" t="n">
        <v>574035</v>
      </c>
      <c r="B12317" s="12" t="n">
        <v>40849</v>
      </c>
      <c r="C12317" t="n">
        <v>14606</v>
      </c>
      <c r="D12317" t="n">
        <v>17</v>
      </c>
      <c r="E12317" t="n">
        <v>60</v>
      </c>
      <c r="F12317" s="9" t="n">
        <v>113.01</v>
      </c>
    </row>
    <row r="12318">
      <c r="A12318" t="n">
        <v>574036</v>
      </c>
      <c r="B12318" s="12" t="n">
        <v>40849</v>
      </c>
      <c r="C12318" t="n">
        <v>16607</v>
      </c>
      <c r="D12318" t="n">
        <v>19</v>
      </c>
      <c r="E12318" t="n">
        <v>249</v>
      </c>
      <c r="F12318" s="9" t="n">
        <v>313.2</v>
      </c>
    </row>
    <row r="12319">
      <c r="A12319" t="n">
        <v>574037</v>
      </c>
      <c r="B12319" s="12" t="n">
        <v>40849</v>
      </c>
      <c r="C12319" t="n">
        <v>16043</v>
      </c>
      <c r="D12319" t="n">
        <v>8</v>
      </c>
      <c r="E12319" t="n">
        <v>161</v>
      </c>
      <c r="F12319" s="9" t="n">
        <v>97.5</v>
      </c>
    </row>
    <row r="12320">
      <c r="A12320" t="n">
        <v>574038</v>
      </c>
      <c r="B12320" s="12" t="n">
        <v>40849</v>
      </c>
      <c r="C12320" t="n">
        <v>18164</v>
      </c>
      <c r="D12320" t="n">
        <v>24</v>
      </c>
      <c r="E12320" t="n">
        <v>184</v>
      </c>
      <c r="F12320" s="9" t="n">
        <v>399.65</v>
      </c>
    </row>
    <row r="12321">
      <c r="A12321" t="n">
        <v>574039</v>
      </c>
      <c r="B12321" s="12" t="n">
        <v>40849</v>
      </c>
      <c r="C12321" t="n">
        <v>17800</v>
      </c>
      <c r="D12321" t="n">
        <v>9</v>
      </c>
      <c r="E12321" t="n">
        <v>66</v>
      </c>
      <c r="F12321" s="9" t="n">
        <v>127.3</v>
      </c>
    </row>
    <row r="12322">
      <c r="A12322" t="n">
        <v>574040</v>
      </c>
      <c r="B12322" s="12" t="n">
        <v>40849</v>
      </c>
      <c r="C12322" t="n">
        <v>14974</v>
      </c>
      <c r="D12322" t="n">
        <v>17</v>
      </c>
      <c r="E12322" t="n">
        <v>37</v>
      </c>
      <c r="F12322" s="9" t="n">
        <v>89.94</v>
      </c>
    </row>
    <row r="12323">
      <c r="A12323" t="n">
        <v>574041</v>
      </c>
      <c r="B12323" s="12" t="n">
        <v>40849</v>
      </c>
      <c r="C12323" t="n">
        <v>15805</v>
      </c>
      <c r="D12323" t="n">
        <v>1</v>
      </c>
      <c r="E12323" t="n">
        <v>24</v>
      </c>
      <c r="F12323" s="9" t="n">
        <v>19.92</v>
      </c>
    </row>
    <row r="12324">
      <c r="A12324" t="n">
        <v>574042</v>
      </c>
      <c r="B12324" s="12" t="n">
        <v>40849</v>
      </c>
      <c r="C12324" t="n">
        <v>17947</v>
      </c>
      <c r="D12324" t="n">
        <v>9</v>
      </c>
      <c r="E12324" t="n">
        <v>168</v>
      </c>
      <c r="F12324" s="9" t="n">
        <v>176.68</v>
      </c>
    </row>
    <row r="12325">
      <c r="A12325" t="n">
        <v>574043</v>
      </c>
      <c r="B12325" s="12" t="n">
        <v>40849</v>
      </c>
      <c r="C12325" t="n">
        <v>16367</v>
      </c>
      <c r="D12325" t="n">
        <v>93</v>
      </c>
      <c r="E12325" t="n">
        <v>556</v>
      </c>
      <c r="F12325" s="9" t="n">
        <v>633.58</v>
      </c>
    </row>
    <row r="12326">
      <c r="A12326" t="n">
        <v>574044</v>
      </c>
      <c r="B12326" s="12" t="n">
        <v>40849</v>
      </c>
      <c r="C12326" t="n">
        <v>16210</v>
      </c>
      <c r="D12326" t="n">
        <v>2</v>
      </c>
      <c r="E12326" t="n">
        <v>264</v>
      </c>
      <c r="F12326" s="9" t="n">
        <v>843.6</v>
      </c>
    </row>
    <row r="12327">
      <c r="A12327" t="n">
        <v>574045</v>
      </c>
      <c r="B12327" s="12" t="n">
        <v>40849</v>
      </c>
      <c r="C12327" t="n">
        <v>13854</v>
      </c>
      <c r="D12327" t="n">
        <v>5</v>
      </c>
      <c r="E12327" t="n">
        <v>100</v>
      </c>
      <c r="F12327" s="9" t="n">
        <v>409.08</v>
      </c>
    </row>
    <row r="12328">
      <c r="A12328" t="n">
        <v>574046</v>
      </c>
      <c r="B12328" s="12" t="n">
        <v>40849</v>
      </c>
      <c r="C12328" t="n">
        <v>15743</v>
      </c>
      <c r="D12328" t="n">
        <v>29</v>
      </c>
      <c r="E12328" t="n">
        <v>45</v>
      </c>
      <c r="F12328" s="9" t="n">
        <v>129.06</v>
      </c>
    </row>
    <row r="12329">
      <c r="A12329" t="n">
        <v>574047</v>
      </c>
      <c r="B12329" s="12" t="n">
        <v>40849</v>
      </c>
      <c r="C12329" t="n">
        <v>13318</v>
      </c>
      <c r="D12329" t="n">
        <v>13</v>
      </c>
      <c r="E12329" t="n">
        <v>176</v>
      </c>
      <c r="F12329" s="9" t="n">
        <v>302.96</v>
      </c>
    </row>
    <row r="12330">
      <c r="A12330" t="n">
        <v>574048</v>
      </c>
      <c r="B12330" s="12" t="n">
        <v>40849</v>
      </c>
      <c r="C12330" t="n">
        <v>13769</v>
      </c>
      <c r="D12330" t="n">
        <v>18</v>
      </c>
      <c r="E12330" t="n">
        <v>159</v>
      </c>
      <c r="F12330" s="9" t="n">
        <v>301.97</v>
      </c>
    </row>
    <row r="12331">
      <c r="A12331" t="n">
        <v>574049</v>
      </c>
      <c r="B12331" s="12" t="n">
        <v>40849</v>
      </c>
      <c r="C12331" t="n">
        <v>13316</v>
      </c>
      <c r="D12331" t="n">
        <v>17</v>
      </c>
      <c r="E12331" t="n">
        <v>744</v>
      </c>
      <c r="F12331" s="9" t="n">
        <v>1514.17</v>
      </c>
    </row>
    <row r="12332">
      <c r="A12332" t="n">
        <v>574050</v>
      </c>
      <c r="B12332" s="12" t="n">
        <v>40849</v>
      </c>
      <c r="C12332" t="n">
        <v>13904</v>
      </c>
      <c r="D12332" t="n">
        <v>9</v>
      </c>
      <c r="E12332" t="n">
        <v>109</v>
      </c>
      <c r="F12332" s="9" t="n">
        <v>131.52</v>
      </c>
    </row>
    <row r="12333">
      <c r="A12333" t="n">
        <v>574051</v>
      </c>
      <c r="B12333" s="12" t="n">
        <v>40849</v>
      </c>
      <c r="C12333" t="n">
        <v>14102</v>
      </c>
      <c r="D12333" t="n">
        <v>19</v>
      </c>
      <c r="E12333" t="n">
        <v>242</v>
      </c>
      <c r="F12333" s="9" t="n">
        <v>331.9</v>
      </c>
    </row>
    <row r="12334">
      <c r="A12334" t="n">
        <v>574052</v>
      </c>
      <c r="B12334" s="12" t="n">
        <v>40849</v>
      </c>
      <c r="C12334" t="n">
        <v>16706</v>
      </c>
      <c r="D12334" t="n">
        <v>19</v>
      </c>
      <c r="E12334" t="n">
        <v>29</v>
      </c>
      <c r="F12334" s="9" t="n">
        <v>119.8</v>
      </c>
    </row>
    <row r="12335">
      <c r="A12335" t="n">
        <v>574053</v>
      </c>
      <c r="B12335" s="12" t="n">
        <v>40849</v>
      </c>
      <c r="C12335" t="n">
        <v>16379</v>
      </c>
      <c r="D12335" t="n">
        <v>42</v>
      </c>
      <c r="E12335" t="n">
        <v>582</v>
      </c>
      <c r="F12335" s="9" t="n">
        <v>823.8</v>
      </c>
    </row>
    <row r="12336">
      <c r="A12336" t="n">
        <v>574054</v>
      </c>
      <c r="B12336" s="12" t="n">
        <v>40849</v>
      </c>
      <c r="C12336" t="n">
        <v>18104</v>
      </c>
      <c r="D12336" t="n">
        <v>38</v>
      </c>
      <c r="E12336" t="n">
        <v>362</v>
      </c>
      <c r="F12336" s="9" t="n">
        <v>754.64</v>
      </c>
    </row>
    <row r="12337">
      <c r="A12337" t="n">
        <v>574055</v>
      </c>
      <c r="B12337" s="12" t="n">
        <v>40849</v>
      </c>
      <c r="C12337" t="n">
        <v>16525</v>
      </c>
      <c r="D12337" t="n">
        <v>12</v>
      </c>
      <c r="E12337" t="n">
        <v>434</v>
      </c>
      <c r="F12337" s="9" t="n">
        <v>863.04</v>
      </c>
    </row>
    <row r="12338">
      <c r="A12338" t="n">
        <v>574060</v>
      </c>
      <c r="B12338" s="12" t="n">
        <v>40849</v>
      </c>
      <c r="C12338" t="n">
        <v>16531</v>
      </c>
      <c r="D12338" t="n">
        <v>13</v>
      </c>
      <c r="E12338" t="n">
        <v>95</v>
      </c>
      <c r="F12338" s="9" t="n">
        <v>223.21</v>
      </c>
    </row>
    <row r="12339">
      <c r="A12339" t="n">
        <v>574062</v>
      </c>
      <c r="B12339" s="12" t="n">
        <v>40849</v>
      </c>
      <c r="C12339" t="n">
        <v>17675</v>
      </c>
      <c r="D12339" t="n">
        <v>45</v>
      </c>
      <c r="E12339" t="n">
        <v>640</v>
      </c>
      <c r="F12339" s="9" t="n">
        <v>1183.9</v>
      </c>
    </row>
    <row r="12340">
      <c r="A12340" t="n">
        <v>574063</v>
      </c>
      <c r="B12340" s="12" t="n">
        <v>40849</v>
      </c>
      <c r="C12340" t="n">
        <v>13271</v>
      </c>
      <c r="D12340" t="n">
        <v>87</v>
      </c>
      <c r="E12340" t="n">
        <v>240</v>
      </c>
      <c r="F12340" s="9" t="n">
        <v>211.49</v>
      </c>
    </row>
    <row r="12341">
      <c r="A12341" t="n">
        <v>574064</v>
      </c>
      <c r="B12341" s="12" t="n">
        <v>40849</v>
      </c>
      <c r="C12341" t="n">
        <v>17434</v>
      </c>
      <c r="D12341" t="n">
        <v>18</v>
      </c>
      <c r="E12341" t="n">
        <v>214</v>
      </c>
      <c r="F12341" s="9" t="n">
        <v>313.74</v>
      </c>
    </row>
    <row r="12342">
      <c r="A12342" t="n">
        <v>574066</v>
      </c>
      <c r="B12342" s="12" t="n">
        <v>40849</v>
      </c>
      <c r="C12342" t="n">
        <v>13183</v>
      </c>
      <c r="D12342" t="n">
        <v>8</v>
      </c>
      <c r="E12342" t="n">
        <v>190</v>
      </c>
      <c r="F12342" s="9" t="n">
        <v>443.14</v>
      </c>
    </row>
    <row r="12343">
      <c r="A12343" t="n">
        <v>574067</v>
      </c>
      <c r="B12343" s="12" t="n">
        <v>40849</v>
      </c>
      <c r="C12343" t="n">
        <v>14088</v>
      </c>
      <c r="D12343" t="n">
        <v>34</v>
      </c>
      <c r="E12343" t="n">
        <v>1161</v>
      </c>
      <c r="F12343" s="9" t="n">
        <v>3962.85</v>
      </c>
    </row>
    <row r="12344">
      <c r="A12344" t="n">
        <v>574069</v>
      </c>
      <c r="B12344" s="12" t="n">
        <v>40849</v>
      </c>
      <c r="C12344" t="n">
        <v>17735</v>
      </c>
      <c r="D12344" t="n">
        <v>30</v>
      </c>
      <c r="E12344" t="n">
        <v>343</v>
      </c>
      <c r="F12344" s="9" t="n">
        <v>562.71</v>
      </c>
    </row>
    <row r="12345">
      <c r="A12345" t="n">
        <v>574070</v>
      </c>
      <c r="B12345" s="12" t="n">
        <v>40849</v>
      </c>
      <c r="C12345" t="n">
        <v>16748</v>
      </c>
      <c r="D12345" t="n">
        <v>16</v>
      </c>
      <c r="E12345" t="n">
        <v>198</v>
      </c>
      <c r="F12345" s="9" t="n">
        <v>339</v>
      </c>
    </row>
    <row r="12346">
      <c r="A12346" t="n">
        <v>574072</v>
      </c>
      <c r="B12346" s="12" t="n">
        <v>40849</v>
      </c>
      <c r="C12346" t="n">
        <v>15414</v>
      </c>
      <c r="D12346" t="n">
        <v>16</v>
      </c>
      <c r="E12346" t="n">
        <v>238</v>
      </c>
      <c r="F12346" s="9" t="n">
        <v>385.3</v>
      </c>
    </row>
    <row r="12347">
      <c r="A12347" t="n">
        <v>574075</v>
      </c>
      <c r="B12347" s="12" t="n">
        <v>40849</v>
      </c>
      <c r="C12347" t="n">
        <v>16365</v>
      </c>
      <c r="D12347" t="n">
        <v>13</v>
      </c>
      <c r="E12347" t="n">
        <v>116</v>
      </c>
      <c r="F12347" s="9" t="n">
        <v>281.21</v>
      </c>
    </row>
    <row r="12348">
      <c r="A12348" t="n">
        <v>574077</v>
      </c>
      <c r="B12348" s="12" t="n">
        <v>40849</v>
      </c>
      <c r="C12348" t="n">
        <v>17999</v>
      </c>
      <c r="D12348" t="n">
        <v>53</v>
      </c>
      <c r="E12348" t="n">
        <v>125</v>
      </c>
      <c r="F12348" s="9" t="n">
        <v>190.05</v>
      </c>
    </row>
    <row r="12349">
      <c r="A12349" t="n">
        <v>574079</v>
      </c>
      <c r="B12349" s="12" t="n">
        <v>40849</v>
      </c>
      <c r="C12349" t="n">
        <v>17595</v>
      </c>
      <c r="D12349" t="n">
        <v>33</v>
      </c>
      <c r="E12349" t="n">
        <v>84</v>
      </c>
      <c r="F12349" s="9" t="n">
        <v>155.8</v>
      </c>
    </row>
    <row r="12350">
      <c r="A12350" t="n">
        <v>574080</v>
      </c>
      <c r="B12350" s="12" t="n">
        <v>40849</v>
      </c>
      <c r="C12350" t="n">
        <v>16348</v>
      </c>
      <c r="D12350" t="n">
        <v>26</v>
      </c>
      <c r="E12350" t="n">
        <v>76</v>
      </c>
      <c r="F12350" s="9" t="n">
        <v>195.24</v>
      </c>
    </row>
    <row r="12351">
      <c r="A12351" t="n">
        <v>574081</v>
      </c>
      <c r="B12351" s="12" t="n">
        <v>40849</v>
      </c>
      <c r="C12351" t="n">
        <v>15804</v>
      </c>
      <c r="D12351" t="n">
        <v>27</v>
      </c>
      <c r="E12351" t="n">
        <v>270</v>
      </c>
      <c r="F12351" s="9" t="n">
        <v>362.43</v>
      </c>
    </row>
    <row r="12352">
      <c r="A12352" t="n">
        <v>574082</v>
      </c>
      <c r="B12352" s="12" t="n">
        <v>40849</v>
      </c>
      <c r="C12352" t="n">
        <v>16205</v>
      </c>
      <c r="D12352" t="n">
        <v>16</v>
      </c>
      <c r="E12352" t="n">
        <v>78</v>
      </c>
      <c r="F12352" s="9" t="n">
        <v>111.08</v>
      </c>
    </row>
    <row r="12353">
      <c r="A12353" t="n">
        <v>574084</v>
      </c>
      <c r="B12353" s="12" t="n">
        <v>40849</v>
      </c>
      <c r="C12353" t="n">
        <v>14528</v>
      </c>
      <c r="D12353" t="n">
        <v>18</v>
      </c>
      <c r="E12353" t="n">
        <v>278</v>
      </c>
      <c r="F12353" s="9" t="n">
        <v>364.22</v>
      </c>
    </row>
    <row r="12354">
      <c r="A12354" t="n">
        <v>574085</v>
      </c>
      <c r="B12354" s="12" t="n">
        <v>40849</v>
      </c>
      <c r="C12354" t="n">
        <v>17432</v>
      </c>
      <c r="D12354" t="n">
        <v>15</v>
      </c>
      <c r="E12354" t="n">
        <v>115</v>
      </c>
      <c r="F12354" s="9" t="n">
        <v>175.89</v>
      </c>
    </row>
    <row r="12355">
      <c r="A12355" t="n">
        <v>574086</v>
      </c>
      <c r="B12355" s="12" t="n">
        <v>40850</v>
      </c>
      <c r="C12355" t="n">
        <v>15651</v>
      </c>
      <c r="D12355" t="n">
        <v>11</v>
      </c>
      <c r="E12355" t="n">
        <v>185</v>
      </c>
      <c r="F12355" s="9" t="n">
        <v>304.78</v>
      </c>
    </row>
    <row r="12356">
      <c r="A12356" t="n">
        <v>574087</v>
      </c>
      <c r="B12356" s="12" t="n">
        <v>40850</v>
      </c>
      <c r="C12356" t="n">
        <v>15651</v>
      </c>
      <c r="D12356" t="n">
        <v>5</v>
      </c>
      <c r="E12356" t="n">
        <v>56</v>
      </c>
      <c r="F12356" s="9" t="n">
        <v>114.2</v>
      </c>
    </row>
    <row r="12357">
      <c r="A12357" t="n">
        <v>574088</v>
      </c>
      <c r="B12357" s="12" t="n">
        <v>40850</v>
      </c>
      <c r="C12357" t="n">
        <v>18044</v>
      </c>
      <c r="D12357" t="n">
        <v>18</v>
      </c>
      <c r="E12357" t="n">
        <v>128</v>
      </c>
      <c r="F12357" s="9" t="n">
        <v>340.2</v>
      </c>
    </row>
    <row r="12358">
      <c r="A12358" t="n">
        <v>574089</v>
      </c>
      <c r="B12358" s="12" t="n">
        <v>40850</v>
      </c>
      <c r="C12358" t="n">
        <v>17611</v>
      </c>
      <c r="D12358" t="n">
        <v>20</v>
      </c>
      <c r="E12358" t="n">
        <v>162</v>
      </c>
      <c r="F12358" s="9" t="n">
        <v>300.1</v>
      </c>
    </row>
    <row r="12359">
      <c r="A12359" t="n">
        <v>574090</v>
      </c>
      <c r="B12359" s="12" t="n">
        <v>40850</v>
      </c>
      <c r="C12359" t="n">
        <v>17442</v>
      </c>
      <c r="D12359" t="n">
        <v>20</v>
      </c>
      <c r="E12359" t="n">
        <v>236</v>
      </c>
      <c r="F12359" s="9" t="n">
        <v>326.87</v>
      </c>
    </row>
    <row r="12360">
      <c r="A12360" t="n">
        <v>574091</v>
      </c>
      <c r="B12360" s="12" t="n">
        <v>40850</v>
      </c>
      <c r="C12360" t="n">
        <v>17086</v>
      </c>
      <c r="D12360" t="n">
        <v>22</v>
      </c>
      <c r="E12360" t="n">
        <v>454</v>
      </c>
      <c r="F12360" s="9" t="n">
        <v>302.22</v>
      </c>
    </row>
    <row r="12361">
      <c r="A12361" t="n">
        <v>574092</v>
      </c>
      <c r="B12361" s="12" t="n">
        <v>40850</v>
      </c>
      <c r="C12361" t="n">
        <v>16684</v>
      </c>
      <c r="D12361" t="n">
        <v>21</v>
      </c>
      <c r="E12361" t="n">
        <v>4074</v>
      </c>
      <c r="F12361" s="9" t="n">
        <v>5500.38</v>
      </c>
    </row>
    <row r="12362">
      <c r="A12362" t="n">
        <v>574096</v>
      </c>
      <c r="B12362" s="12" t="n">
        <v>40850</v>
      </c>
      <c r="C12362" t="n">
        <v>13599</v>
      </c>
      <c r="D12362" t="n">
        <v>25</v>
      </c>
      <c r="E12362" t="n">
        <v>418</v>
      </c>
      <c r="F12362" s="9" t="n">
        <v>530.42</v>
      </c>
    </row>
    <row r="12363">
      <c r="A12363" t="n">
        <v>574098</v>
      </c>
      <c r="B12363" s="12" t="n">
        <v>40850</v>
      </c>
      <c r="C12363" t="n">
        <v>16337</v>
      </c>
      <c r="D12363" t="n">
        <v>10</v>
      </c>
      <c r="E12363" t="n">
        <v>87</v>
      </c>
      <c r="F12363" s="9" t="n">
        <v>151.05</v>
      </c>
    </row>
    <row r="12364">
      <c r="A12364" t="n">
        <v>574100</v>
      </c>
      <c r="B12364" s="12" t="n">
        <v>40850</v>
      </c>
      <c r="C12364" t="n">
        <v>14098</v>
      </c>
      <c r="D12364" t="n">
        <v>21</v>
      </c>
      <c r="E12364" t="n">
        <v>104</v>
      </c>
      <c r="F12364" s="9" t="n">
        <v>147.35</v>
      </c>
    </row>
    <row r="12365">
      <c r="A12365" t="n">
        <v>574102</v>
      </c>
      <c r="B12365" s="12" t="n">
        <v>40850</v>
      </c>
      <c r="C12365" t="n">
        <v>16128</v>
      </c>
      <c r="D12365" t="n">
        <v>9</v>
      </c>
      <c r="E12365" t="n">
        <v>110</v>
      </c>
      <c r="F12365" s="9" t="n">
        <v>278.52</v>
      </c>
    </row>
    <row r="12366">
      <c r="A12366" t="n">
        <v>574103</v>
      </c>
      <c r="B12366" s="12" t="n">
        <v>40850</v>
      </c>
      <c r="C12366" t="n">
        <v>13636</v>
      </c>
      <c r="D12366" t="n">
        <v>22</v>
      </c>
      <c r="E12366" t="n">
        <v>253</v>
      </c>
      <c r="F12366" s="9" t="n">
        <v>302.57</v>
      </c>
    </row>
    <row r="12367">
      <c r="A12367" t="n">
        <v>574107</v>
      </c>
      <c r="B12367" s="12" t="n">
        <v>40850</v>
      </c>
      <c r="C12367" t="n">
        <v>13728</v>
      </c>
      <c r="D12367" t="n">
        <v>13</v>
      </c>
      <c r="E12367" t="n">
        <v>104</v>
      </c>
      <c r="F12367" s="9" t="n">
        <v>219.12</v>
      </c>
    </row>
    <row r="12368">
      <c r="A12368" t="n">
        <v>574143</v>
      </c>
      <c r="B12368" s="12" t="n">
        <v>40850</v>
      </c>
      <c r="C12368" t="n">
        <v>18041</v>
      </c>
      <c r="D12368" t="n">
        <v>11</v>
      </c>
      <c r="E12368" t="n">
        <v>174</v>
      </c>
      <c r="F12368" s="9" t="n">
        <v>120</v>
      </c>
    </row>
    <row r="12369">
      <c r="A12369" t="n">
        <v>574149</v>
      </c>
      <c r="B12369" s="12" t="n">
        <v>40850</v>
      </c>
      <c r="C12369" t="n">
        <v>13709</v>
      </c>
      <c r="D12369" t="n">
        <v>46</v>
      </c>
      <c r="E12369" t="n">
        <v>293</v>
      </c>
      <c r="F12369" s="9" t="n">
        <v>774.9</v>
      </c>
    </row>
    <row r="12370">
      <c r="A12370" t="n">
        <v>574150</v>
      </c>
      <c r="B12370" s="12" t="n">
        <v>40850</v>
      </c>
      <c r="C12370" t="n">
        <v>13709</v>
      </c>
      <c r="D12370" t="n">
        <v>4</v>
      </c>
      <c r="E12370" t="n">
        <v>32</v>
      </c>
      <c r="F12370" s="9" t="n">
        <v>92.38</v>
      </c>
    </row>
    <row r="12371">
      <c r="A12371" t="n">
        <v>574154</v>
      </c>
      <c r="B12371" s="12" t="n">
        <v>40850</v>
      </c>
      <c r="C12371" t="n">
        <v>13709</v>
      </c>
      <c r="D12371" t="n">
        <v>13</v>
      </c>
      <c r="E12371" t="n">
        <v>119</v>
      </c>
      <c r="F12371" s="9" t="n">
        <v>216.99</v>
      </c>
    </row>
    <row r="12372">
      <c r="A12372" t="n">
        <v>574161</v>
      </c>
      <c r="B12372" s="12" t="n">
        <v>40850</v>
      </c>
      <c r="C12372" t="n">
        <v>17816</v>
      </c>
      <c r="D12372" t="n">
        <v>2</v>
      </c>
      <c r="E12372" t="n">
        <v>3</v>
      </c>
      <c r="F12372" s="9" t="n">
        <v>6.24</v>
      </c>
    </row>
    <row r="12373">
      <c r="A12373" t="n">
        <v>574165</v>
      </c>
      <c r="B12373" s="12" t="n">
        <v>40850</v>
      </c>
      <c r="C12373" t="n">
        <v>14815</v>
      </c>
      <c r="D12373" t="n">
        <v>14</v>
      </c>
      <c r="E12373" t="n">
        <v>284</v>
      </c>
      <c r="F12373" s="9" t="n">
        <v>226.92</v>
      </c>
    </row>
    <row r="12374">
      <c r="A12374" t="n">
        <v>574169</v>
      </c>
      <c r="B12374" s="12" t="n">
        <v>40850</v>
      </c>
      <c r="C12374" t="n">
        <v>17491</v>
      </c>
      <c r="D12374" t="n">
        <v>9</v>
      </c>
      <c r="E12374" t="n">
        <v>169</v>
      </c>
      <c r="F12374" s="9" t="n">
        <v>360.83</v>
      </c>
    </row>
    <row r="12375">
      <c r="A12375" t="n">
        <v>574170</v>
      </c>
      <c r="B12375" s="12" t="n">
        <v>40850</v>
      </c>
      <c r="C12375" t="n">
        <v>16221</v>
      </c>
      <c r="D12375" t="n">
        <v>63</v>
      </c>
      <c r="E12375" t="n">
        <v>447</v>
      </c>
      <c r="F12375" s="9" t="n">
        <v>545.49</v>
      </c>
    </row>
    <row r="12376">
      <c r="A12376" t="n">
        <v>574175</v>
      </c>
      <c r="B12376" s="12" t="n">
        <v>40850</v>
      </c>
      <c r="C12376" t="n">
        <v>14110</v>
      </c>
      <c r="D12376" t="n">
        <v>2</v>
      </c>
      <c r="E12376" t="n">
        <v>20</v>
      </c>
      <c r="F12376" s="9" t="n">
        <v>41.6</v>
      </c>
    </row>
    <row r="12377">
      <c r="A12377" t="n">
        <v>574182</v>
      </c>
      <c r="B12377" s="12" t="n">
        <v>40850</v>
      </c>
      <c r="C12377" t="n">
        <v>16841</v>
      </c>
      <c r="D12377" t="n">
        <v>17</v>
      </c>
      <c r="E12377" t="n">
        <v>372</v>
      </c>
      <c r="F12377" s="9" t="n">
        <v>308.76</v>
      </c>
    </row>
    <row r="12378">
      <c r="A12378" t="n">
        <v>574194</v>
      </c>
      <c r="B12378" s="12" t="n">
        <v>40850</v>
      </c>
      <c r="C12378" t="n">
        <v>15227</v>
      </c>
      <c r="D12378" t="n">
        <v>13</v>
      </c>
      <c r="E12378" t="n">
        <v>145</v>
      </c>
      <c r="F12378" s="9" t="n">
        <v>312.58</v>
      </c>
    </row>
    <row r="12379">
      <c r="A12379" t="n">
        <v>574196</v>
      </c>
      <c r="B12379" s="12" t="n">
        <v>40850</v>
      </c>
      <c r="C12379" t="n">
        <v>15227</v>
      </c>
      <c r="D12379" t="n">
        <v>2</v>
      </c>
      <c r="E12379" t="n">
        <v>16</v>
      </c>
      <c r="F12379" s="9" t="n">
        <v>30</v>
      </c>
    </row>
    <row r="12380">
      <c r="A12380" t="n">
        <v>574226</v>
      </c>
      <c r="B12380" s="12" t="n">
        <v>40850</v>
      </c>
      <c r="C12380" t="n">
        <v>17306</v>
      </c>
      <c r="D12380" t="n">
        <v>2</v>
      </c>
      <c r="E12380" t="n">
        <v>168</v>
      </c>
      <c r="F12380" s="9" t="n">
        <v>379.92</v>
      </c>
    </row>
    <row r="12381">
      <c r="A12381" t="n">
        <v>574227</v>
      </c>
      <c r="B12381" s="12" t="n">
        <v>40850</v>
      </c>
      <c r="C12381" t="n">
        <v>16992</v>
      </c>
      <c r="D12381" t="n">
        <v>22</v>
      </c>
      <c r="E12381" t="n">
        <v>149</v>
      </c>
      <c r="F12381" s="9" t="n">
        <v>427.51</v>
      </c>
    </row>
    <row r="12382">
      <c r="A12382" t="n">
        <v>574228</v>
      </c>
      <c r="B12382" s="12" t="n">
        <v>40850</v>
      </c>
      <c r="C12382" t="n">
        <v>16678</v>
      </c>
      <c r="D12382" t="n">
        <v>18</v>
      </c>
      <c r="E12382" t="n">
        <v>250</v>
      </c>
      <c r="F12382" s="9" t="n">
        <v>301.2</v>
      </c>
    </row>
    <row r="12383">
      <c r="A12383" t="n">
        <v>574233</v>
      </c>
      <c r="B12383" s="12" t="n">
        <v>40850</v>
      </c>
      <c r="C12383" t="n">
        <v>16929</v>
      </c>
      <c r="D12383" t="n">
        <v>8</v>
      </c>
      <c r="E12383" t="n">
        <v>66</v>
      </c>
      <c r="F12383" s="9" t="n">
        <v>105.78</v>
      </c>
    </row>
    <row r="12384">
      <c r="A12384" t="n">
        <v>574234</v>
      </c>
      <c r="B12384" s="12" t="n">
        <v>40850</v>
      </c>
      <c r="C12384" t="n">
        <v>15271</v>
      </c>
      <c r="D12384" t="n">
        <v>6</v>
      </c>
      <c r="E12384" t="n">
        <v>55</v>
      </c>
      <c r="F12384" s="9" t="n">
        <v>91.59</v>
      </c>
    </row>
    <row r="12385">
      <c r="A12385" t="n">
        <v>574237</v>
      </c>
      <c r="B12385" s="12" t="n">
        <v>40850</v>
      </c>
      <c r="C12385" t="n">
        <v>15551</v>
      </c>
      <c r="D12385" t="n">
        <v>29</v>
      </c>
      <c r="E12385" t="n">
        <v>218</v>
      </c>
      <c r="F12385" s="9" t="n">
        <v>436.06</v>
      </c>
    </row>
    <row r="12386">
      <c r="A12386" t="n">
        <v>574239</v>
      </c>
      <c r="B12386" s="12" t="n">
        <v>40850</v>
      </c>
      <c r="C12386" t="n">
        <v>14849</v>
      </c>
      <c r="D12386" t="n">
        <v>18</v>
      </c>
      <c r="E12386" t="n">
        <v>297</v>
      </c>
      <c r="F12386" s="9" t="n">
        <v>467.86</v>
      </c>
    </row>
    <row r="12387">
      <c r="A12387" t="n">
        <v>574240</v>
      </c>
      <c r="B12387" s="12" t="n">
        <v>40850</v>
      </c>
      <c r="C12387" t="n">
        <v>15998</v>
      </c>
      <c r="D12387" t="n">
        <v>86</v>
      </c>
      <c r="E12387" t="n">
        <v>382</v>
      </c>
      <c r="F12387" s="9" t="n">
        <v>576.26</v>
      </c>
    </row>
    <row r="12388">
      <c r="A12388" t="n">
        <v>574241</v>
      </c>
      <c r="B12388" s="12" t="n">
        <v>40850</v>
      </c>
      <c r="C12388" t="n">
        <v>14849</v>
      </c>
      <c r="D12388" t="n">
        <v>1</v>
      </c>
      <c r="E12388" t="n">
        <v>24</v>
      </c>
      <c r="F12388" s="9" t="n">
        <v>10.08</v>
      </c>
    </row>
    <row r="12389">
      <c r="A12389" t="n">
        <v>574242</v>
      </c>
      <c r="B12389" s="12" t="n">
        <v>40850</v>
      </c>
      <c r="C12389" t="n">
        <v>17653</v>
      </c>
      <c r="D12389" t="n">
        <v>2</v>
      </c>
      <c r="E12389" t="n">
        <v>388</v>
      </c>
      <c r="F12389" s="9" t="n">
        <v>294.4</v>
      </c>
    </row>
    <row r="12390">
      <c r="A12390" t="n">
        <v>574245</v>
      </c>
      <c r="B12390" s="12" t="n">
        <v>40850</v>
      </c>
      <c r="C12390" t="n">
        <v>14849</v>
      </c>
      <c r="D12390" t="n">
        <v>2</v>
      </c>
      <c r="E12390" t="n">
        <v>24</v>
      </c>
      <c r="F12390" s="9" t="n">
        <v>34.8</v>
      </c>
    </row>
    <row r="12391">
      <c r="A12391" t="n">
        <v>574246</v>
      </c>
      <c r="B12391" s="12" t="n">
        <v>40850</v>
      </c>
      <c r="C12391" t="n">
        <v>14849</v>
      </c>
      <c r="D12391" t="n">
        <v>1</v>
      </c>
      <c r="E12391" t="n">
        <v>12</v>
      </c>
      <c r="F12391" s="9" t="n">
        <v>45</v>
      </c>
    </row>
    <row r="12392">
      <c r="A12392" t="n">
        <v>574247</v>
      </c>
      <c r="B12392" s="12" t="n">
        <v>40850</v>
      </c>
      <c r="C12392" t="n">
        <v>13168</v>
      </c>
      <c r="D12392" t="n">
        <v>19</v>
      </c>
      <c r="E12392" t="n">
        <v>125</v>
      </c>
      <c r="F12392" s="9" t="n">
        <v>346.53</v>
      </c>
    </row>
    <row r="12393">
      <c r="A12393" t="n">
        <v>574249</v>
      </c>
      <c r="B12393" s="12" t="n">
        <v>40850</v>
      </c>
      <c r="C12393" t="n">
        <v>16347</v>
      </c>
      <c r="D12393" t="n">
        <v>51</v>
      </c>
      <c r="E12393" t="n">
        <v>156</v>
      </c>
      <c r="F12393" s="9" t="n">
        <v>436.79</v>
      </c>
    </row>
    <row r="12394">
      <c r="A12394" t="n">
        <v>574250</v>
      </c>
      <c r="B12394" s="12" t="n">
        <v>40850</v>
      </c>
      <c r="C12394" t="n">
        <v>17634</v>
      </c>
      <c r="D12394" t="n">
        <v>31</v>
      </c>
      <c r="E12394" t="n">
        <v>104</v>
      </c>
      <c r="F12394" s="9" t="n">
        <v>133.66</v>
      </c>
    </row>
    <row r="12395">
      <c r="A12395" t="n">
        <v>574251</v>
      </c>
      <c r="B12395" s="12" t="n">
        <v>40850</v>
      </c>
      <c r="C12395" t="n">
        <v>18205</v>
      </c>
      <c r="D12395" t="n">
        <v>17</v>
      </c>
      <c r="E12395" t="n">
        <v>116</v>
      </c>
      <c r="F12395" s="9" t="n">
        <v>291.6</v>
      </c>
    </row>
    <row r="12396">
      <c r="A12396" t="n">
        <v>574253</v>
      </c>
      <c r="B12396" s="12" t="n">
        <v>40850</v>
      </c>
      <c r="C12396" t="n">
        <v>15252</v>
      </c>
      <c r="D12396" t="n">
        <v>30</v>
      </c>
      <c r="E12396" t="n">
        <v>423</v>
      </c>
      <c r="F12396" s="9" t="n">
        <v>440.23</v>
      </c>
    </row>
    <row r="12397">
      <c r="A12397" t="n">
        <v>574258</v>
      </c>
      <c r="B12397" s="12" t="n">
        <v>40850</v>
      </c>
      <c r="C12397" t="n">
        <v>16891</v>
      </c>
      <c r="D12397" t="n">
        <v>48</v>
      </c>
      <c r="E12397" t="n">
        <v>60</v>
      </c>
      <c r="F12397" s="9" t="n">
        <v>123.19</v>
      </c>
    </row>
    <row r="12398">
      <c r="A12398" t="n">
        <v>574260</v>
      </c>
      <c r="B12398" s="12" t="n">
        <v>40850</v>
      </c>
      <c r="C12398" t="n">
        <v>13014</v>
      </c>
      <c r="D12398" t="n">
        <v>18</v>
      </c>
      <c r="E12398" t="n">
        <v>87</v>
      </c>
      <c r="F12398" s="9" t="n">
        <v>347.35</v>
      </c>
    </row>
    <row r="12399">
      <c r="A12399" t="n">
        <v>574262</v>
      </c>
      <c r="B12399" s="12" t="n">
        <v>40850</v>
      </c>
      <c r="C12399" t="n">
        <v>13721</v>
      </c>
      <c r="D12399" t="n">
        <v>28</v>
      </c>
      <c r="E12399" t="n">
        <v>316</v>
      </c>
      <c r="F12399" s="9" t="n">
        <v>524.14</v>
      </c>
    </row>
    <row r="12400">
      <c r="A12400" t="n">
        <v>574265</v>
      </c>
      <c r="B12400" s="12" t="n">
        <v>40850</v>
      </c>
      <c r="C12400" t="n">
        <v>15605</v>
      </c>
      <c r="D12400" t="n">
        <v>17</v>
      </c>
      <c r="E12400" t="n">
        <v>123</v>
      </c>
      <c r="F12400" s="9" t="n">
        <v>303.45</v>
      </c>
    </row>
    <row r="12401">
      <c r="A12401" t="n">
        <v>574269</v>
      </c>
      <c r="B12401" s="12" t="n">
        <v>40850</v>
      </c>
      <c r="C12401" t="n">
        <v>15570</v>
      </c>
      <c r="D12401" t="n">
        <v>58</v>
      </c>
      <c r="E12401" t="n">
        <v>696</v>
      </c>
      <c r="F12401" s="9" t="n">
        <v>958.8200000000001</v>
      </c>
    </row>
    <row r="12402">
      <c r="A12402" t="n">
        <v>574271</v>
      </c>
      <c r="B12402" s="12" t="n">
        <v>40850</v>
      </c>
      <c r="C12402" t="n">
        <v>14607</v>
      </c>
      <c r="D12402" t="n">
        <v>1</v>
      </c>
      <c r="E12402" t="n">
        <v>100</v>
      </c>
      <c r="F12402" s="9" t="n">
        <v>1000</v>
      </c>
    </row>
    <row r="12403">
      <c r="A12403" t="n">
        <v>574272</v>
      </c>
      <c r="B12403" s="12" t="n">
        <v>40850</v>
      </c>
      <c r="C12403" t="n">
        <v>16500</v>
      </c>
      <c r="D12403" t="n">
        <v>2</v>
      </c>
      <c r="E12403" t="n">
        <v>36</v>
      </c>
      <c r="F12403" s="9" t="n">
        <v>55.32</v>
      </c>
    </row>
    <row r="12404">
      <c r="A12404" t="n">
        <v>574273</v>
      </c>
      <c r="B12404" s="12" t="n">
        <v>40850</v>
      </c>
      <c r="C12404" t="n">
        <v>16322</v>
      </c>
      <c r="D12404" t="n">
        <v>28</v>
      </c>
      <c r="E12404" t="n">
        <v>120</v>
      </c>
      <c r="F12404" s="9" t="n">
        <v>213.08</v>
      </c>
    </row>
    <row r="12405">
      <c r="A12405" t="n">
        <v>574274</v>
      </c>
      <c r="B12405" s="12" t="n">
        <v>40850</v>
      </c>
      <c r="C12405" t="n">
        <v>16500</v>
      </c>
      <c r="D12405" t="n">
        <v>1</v>
      </c>
      <c r="E12405" t="n">
        <v>24</v>
      </c>
      <c r="F12405" s="9" t="n">
        <v>30</v>
      </c>
    </row>
    <row r="12406">
      <c r="A12406" t="n">
        <v>574276</v>
      </c>
      <c r="B12406" s="12" t="n">
        <v>40850</v>
      </c>
      <c r="C12406" t="n">
        <v>17857</v>
      </c>
      <c r="D12406" t="n">
        <v>5</v>
      </c>
      <c r="E12406" t="n">
        <v>832</v>
      </c>
      <c r="F12406" s="9" t="n">
        <v>1415.92</v>
      </c>
    </row>
    <row r="12407">
      <c r="A12407" t="n">
        <v>574278</v>
      </c>
      <c r="B12407" s="12" t="n">
        <v>40850</v>
      </c>
      <c r="C12407" t="n">
        <v>15814</v>
      </c>
      <c r="D12407" t="n">
        <v>16</v>
      </c>
      <c r="E12407" t="n">
        <v>228</v>
      </c>
      <c r="F12407" s="9" t="n">
        <v>456.24</v>
      </c>
    </row>
    <row r="12408">
      <c r="A12408" t="n">
        <v>574279</v>
      </c>
      <c r="B12408" s="12" t="n">
        <v>40850</v>
      </c>
      <c r="C12408" t="n">
        <v>14878</v>
      </c>
      <c r="D12408" t="n">
        <v>12</v>
      </c>
      <c r="E12408" t="n">
        <v>42</v>
      </c>
      <c r="F12408" s="9" t="n">
        <v>142.98</v>
      </c>
    </row>
    <row r="12409">
      <c r="A12409" t="n">
        <v>574280</v>
      </c>
      <c r="B12409" s="12" t="n">
        <v>40850</v>
      </c>
      <c r="C12409" t="n">
        <v>13408</v>
      </c>
      <c r="D12409" t="n">
        <v>13</v>
      </c>
      <c r="E12409" t="n">
        <v>374</v>
      </c>
      <c r="F12409" s="9" t="n">
        <v>660.7</v>
      </c>
    </row>
    <row r="12410">
      <c r="A12410" t="n">
        <v>574281</v>
      </c>
      <c r="B12410" s="12" t="n">
        <v>40850</v>
      </c>
      <c r="C12410" t="n">
        <v>14856</v>
      </c>
      <c r="D12410" t="n">
        <v>15</v>
      </c>
      <c r="E12410" t="n">
        <v>225</v>
      </c>
      <c r="F12410" s="9" t="n">
        <v>297.91</v>
      </c>
    </row>
    <row r="12411">
      <c r="A12411" t="n">
        <v>574282</v>
      </c>
      <c r="B12411" s="12" t="n">
        <v>40850</v>
      </c>
      <c r="C12411" t="n">
        <v>15612</v>
      </c>
      <c r="D12411" t="n">
        <v>3</v>
      </c>
      <c r="E12411" t="n">
        <v>21</v>
      </c>
      <c r="F12411" s="9" t="n">
        <v>125.5</v>
      </c>
    </row>
    <row r="12412">
      <c r="A12412" t="n">
        <v>574283</v>
      </c>
      <c r="B12412" s="12" t="n">
        <v>40850</v>
      </c>
      <c r="C12412" t="n">
        <v>14856</v>
      </c>
      <c r="D12412" t="n">
        <v>1</v>
      </c>
      <c r="E12412" t="n">
        <v>4</v>
      </c>
      <c r="F12412" s="9" t="n">
        <v>10.2</v>
      </c>
    </row>
    <row r="12413">
      <c r="A12413" t="n">
        <v>574284</v>
      </c>
      <c r="B12413" s="12" t="n">
        <v>40850</v>
      </c>
      <c r="C12413" t="n">
        <v>17644</v>
      </c>
      <c r="D12413" t="n">
        <v>14</v>
      </c>
      <c r="E12413" t="n">
        <v>145</v>
      </c>
      <c r="F12413" s="9" t="n">
        <v>312.75</v>
      </c>
    </row>
    <row r="12414">
      <c r="A12414" t="n">
        <v>574285</v>
      </c>
      <c r="B12414" s="12" t="n">
        <v>40850</v>
      </c>
      <c r="C12414" t="n">
        <v>17450</v>
      </c>
      <c r="D12414" t="n">
        <v>6</v>
      </c>
      <c r="E12414" t="n">
        <v>1024</v>
      </c>
      <c r="F12414" s="9" t="n">
        <v>2907.2</v>
      </c>
    </row>
    <row r="12415">
      <c r="A12415" t="n">
        <v>574286</v>
      </c>
      <c r="B12415" s="12" t="n">
        <v>40850</v>
      </c>
      <c r="C12415" t="n">
        <v>17644</v>
      </c>
      <c r="D12415" t="n">
        <v>4</v>
      </c>
      <c r="E12415" t="n">
        <v>40</v>
      </c>
      <c r="F12415" s="9" t="n">
        <v>117.46</v>
      </c>
    </row>
    <row r="12416">
      <c r="A12416" t="n">
        <v>574287</v>
      </c>
      <c r="B12416" s="12" t="n">
        <v>40850</v>
      </c>
      <c r="C12416" t="n">
        <v>14723</v>
      </c>
      <c r="D12416" t="n">
        <v>59</v>
      </c>
      <c r="E12416" t="n">
        <v>126</v>
      </c>
      <c r="F12416" s="9" t="n">
        <v>166</v>
      </c>
    </row>
    <row r="12417">
      <c r="A12417" t="n">
        <v>574289</v>
      </c>
      <c r="B12417" s="12" t="n">
        <v>40850</v>
      </c>
      <c r="C12417" t="n">
        <v>17750</v>
      </c>
      <c r="D12417" t="n">
        <v>8</v>
      </c>
      <c r="E12417" t="n">
        <v>312</v>
      </c>
      <c r="F12417" s="9" t="n">
        <v>131.04</v>
      </c>
    </row>
    <row r="12418">
      <c r="A12418" t="n">
        <v>574290</v>
      </c>
      <c r="B12418" s="12" t="n">
        <v>40850</v>
      </c>
      <c r="C12418" t="n">
        <v>17403</v>
      </c>
      <c r="D12418" t="n">
        <v>32</v>
      </c>
      <c r="E12418" t="n">
        <v>111</v>
      </c>
      <c r="F12418" s="9" t="n">
        <v>263.92</v>
      </c>
    </row>
    <row r="12419">
      <c r="A12419" t="n">
        <v>574292</v>
      </c>
      <c r="B12419" s="12" t="n">
        <v>40850</v>
      </c>
      <c r="C12419" t="n">
        <v>16914</v>
      </c>
      <c r="D12419" t="n">
        <v>30</v>
      </c>
      <c r="E12419" t="n">
        <v>112</v>
      </c>
      <c r="F12419" s="9" t="n">
        <v>183.76</v>
      </c>
    </row>
    <row r="12420">
      <c r="A12420" t="n">
        <v>574293</v>
      </c>
      <c r="B12420" s="12" t="n">
        <v>40850</v>
      </c>
      <c r="C12420" t="n">
        <v>17450</v>
      </c>
      <c r="D12420" t="n">
        <v>9</v>
      </c>
      <c r="E12420" t="n">
        <v>2290</v>
      </c>
      <c r="F12420" s="9" t="n">
        <v>6162.62</v>
      </c>
    </row>
    <row r="12421">
      <c r="A12421" t="n">
        <v>574294</v>
      </c>
      <c r="B12421" s="12" t="n">
        <v>40850</v>
      </c>
      <c r="C12421" t="n">
        <v>16333</v>
      </c>
      <c r="D12421" t="n">
        <v>3</v>
      </c>
      <c r="E12421" t="n">
        <v>3840</v>
      </c>
      <c r="F12421" s="9" t="n">
        <v>5727</v>
      </c>
    </row>
    <row r="12422">
      <c r="A12422" t="n">
        <v>574295</v>
      </c>
      <c r="B12422" s="12" t="n">
        <v>40850</v>
      </c>
      <c r="C12422" t="n">
        <v>17389</v>
      </c>
      <c r="D12422" t="n">
        <v>21</v>
      </c>
      <c r="E12422" t="n">
        <v>1952</v>
      </c>
      <c r="F12422" s="9" t="n">
        <v>7427.32</v>
      </c>
    </row>
    <row r="12423">
      <c r="A12423" t="n">
        <v>574297</v>
      </c>
      <c r="B12423" s="12" t="n">
        <v>40850</v>
      </c>
      <c r="C12423" t="n">
        <v>16602</v>
      </c>
      <c r="D12423" t="n">
        <v>29</v>
      </c>
      <c r="E12423" t="n">
        <v>336</v>
      </c>
      <c r="F12423" s="9" t="n">
        <v>528.08</v>
      </c>
    </row>
    <row r="12424">
      <c r="A12424" t="n">
        <v>574299</v>
      </c>
      <c r="B12424" s="12" t="n">
        <v>40850</v>
      </c>
      <c r="C12424" t="n">
        <v>16746</v>
      </c>
      <c r="D12424" t="n">
        <v>16</v>
      </c>
      <c r="E12424" t="n">
        <v>157</v>
      </c>
      <c r="F12424" s="9" t="n">
        <v>309.01</v>
      </c>
    </row>
    <row r="12425">
      <c r="A12425" t="n">
        <v>574300</v>
      </c>
      <c r="B12425" s="12" t="n">
        <v>40850</v>
      </c>
      <c r="C12425" t="n">
        <v>14636</v>
      </c>
      <c r="D12425" t="n">
        <v>12</v>
      </c>
      <c r="E12425" t="n">
        <v>124</v>
      </c>
      <c r="F12425" s="9" t="n">
        <v>309.66</v>
      </c>
    </row>
    <row r="12426">
      <c r="A12426" t="n">
        <v>574302</v>
      </c>
      <c r="B12426" s="12" t="n">
        <v>40850</v>
      </c>
      <c r="C12426" t="n">
        <v>13914</v>
      </c>
      <c r="D12426" t="n">
        <v>16</v>
      </c>
      <c r="E12426" t="n">
        <v>125</v>
      </c>
      <c r="F12426" s="9" t="n">
        <v>321.07</v>
      </c>
    </row>
    <row r="12427">
      <c r="A12427" t="n">
        <v>574303</v>
      </c>
      <c r="B12427" s="12" t="n">
        <v>40850</v>
      </c>
      <c r="C12427" t="n">
        <v>13324</v>
      </c>
      <c r="D12427" t="n">
        <v>9</v>
      </c>
      <c r="E12427" t="n">
        <v>560</v>
      </c>
      <c r="F12427" s="9" t="n">
        <v>684.12</v>
      </c>
    </row>
    <row r="12428">
      <c r="A12428" t="n">
        <v>574304</v>
      </c>
      <c r="B12428" s="12" t="n">
        <v>40850</v>
      </c>
      <c r="C12428" t="n">
        <v>14428</v>
      </c>
      <c r="D12428" t="n">
        <v>83</v>
      </c>
      <c r="E12428" t="n">
        <v>158</v>
      </c>
      <c r="F12428" s="9" t="n">
        <v>488.08</v>
      </c>
    </row>
    <row r="12429">
      <c r="A12429" t="n">
        <v>574305</v>
      </c>
      <c r="B12429" s="12" t="n">
        <v>40850</v>
      </c>
      <c r="C12429" t="n">
        <v>18081</v>
      </c>
      <c r="D12429" t="n">
        <v>7</v>
      </c>
      <c r="E12429" t="n">
        <v>140</v>
      </c>
      <c r="F12429" s="9" t="n">
        <v>135.4</v>
      </c>
    </row>
    <row r="12430">
      <c r="A12430" t="n">
        <v>574306</v>
      </c>
      <c r="B12430" s="12" t="n">
        <v>40850</v>
      </c>
      <c r="C12430" t="n">
        <v>17481</v>
      </c>
      <c r="D12430" t="n">
        <v>23</v>
      </c>
      <c r="E12430" t="n">
        <v>510</v>
      </c>
      <c r="F12430" s="9" t="n">
        <v>405</v>
      </c>
    </row>
    <row r="12431">
      <c r="A12431" t="n">
        <v>574307</v>
      </c>
      <c r="B12431" s="12" t="n">
        <v>40850</v>
      </c>
      <c r="C12431" t="n">
        <v>15809</v>
      </c>
      <c r="D12431" t="n">
        <v>8</v>
      </c>
      <c r="E12431" t="n">
        <v>50</v>
      </c>
      <c r="F12431" s="9" t="n">
        <v>116.56</v>
      </c>
    </row>
    <row r="12432">
      <c r="A12432" t="n">
        <v>574308</v>
      </c>
      <c r="B12432" s="12" t="n">
        <v>40850</v>
      </c>
      <c r="C12432" t="n">
        <v>16409</v>
      </c>
      <c r="D12432" t="n">
        <v>53</v>
      </c>
      <c r="E12432" t="n">
        <v>457</v>
      </c>
      <c r="F12432" s="9" t="n">
        <v>608.85</v>
      </c>
    </row>
    <row r="12433">
      <c r="A12433" t="n">
        <v>574310</v>
      </c>
      <c r="B12433" s="12" t="n">
        <v>40850</v>
      </c>
      <c r="C12433" t="n">
        <v>13467</v>
      </c>
      <c r="D12433" t="n">
        <v>78</v>
      </c>
      <c r="E12433" t="n">
        <v>422</v>
      </c>
      <c r="F12433" s="9" t="n">
        <v>770.66</v>
      </c>
    </row>
    <row r="12434">
      <c r="A12434" t="n">
        <v>574311</v>
      </c>
      <c r="B12434" s="12" t="n">
        <v>40850</v>
      </c>
      <c r="C12434" t="n">
        <v>15640</v>
      </c>
      <c r="D12434" t="n">
        <v>45</v>
      </c>
      <c r="E12434" t="n">
        <v>471</v>
      </c>
      <c r="F12434" s="9" t="n">
        <v>981.77</v>
      </c>
    </row>
    <row r="12435">
      <c r="A12435" t="n">
        <v>574312</v>
      </c>
      <c r="B12435" s="12" t="n">
        <v>40850</v>
      </c>
      <c r="C12435" t="n">
        <v>17221</v>
      </c>
      <c r="D12435" t="n">
        <v>30</v>
      </c>
      <c r="E12435" t="n">
        <v>115</v>
      </c>
      <c r="F12435" s="9" t="n">
        <v>132.28</v>
      </c>
    </row>
    <row r="12436">
      <c r="A12436" t="n">
        <v>574313</v>
      </c>
      <c r="B12436" s="12" t="n">
        <v>40850</v>
      </c>
      <c r="C12436" t="n">
        <v>13267</v>
      </c>
      <c r="D12436" t="n">
        <v>20</v>
      </c>
      <c r="E12436" t="n">
        <v>173</v>
      </c>
      <c r="F12436" s="9" t="n">
        <v>367.69</v>
      </c>
    </row>
    <row r="12437">
      <c r="A12437" t="n">
        <v>574314</v>
      </c>
      <c r="B12437" s="12" t="n">
        <v>40850</v>
      </c>
      <c r="C12437" t="n">
        <v>13500</v>
      </c>
      <c r="D12437" t="n">
        <v>18</v>
      </c>
      <c r="E12437" t="n">
        <v>192</v>
      </c>
      <c r="F12437" s="9" t="n">
        <v>342.4</v>
      </c>
    </row>
    <row r="12438">
      <c r="A12438" t="n">
        <v>574315</v>
      </c>
      <c r="B12438" s="12" t="n">
        <v>40850</v>
      </c>
      <c r="C12438" t="n">
        <v>17076</v>
      </c>
      <c r="D12438" t="n">
        <v>11</v>
      </c>
      <c r="E12438" t="n">
        <v>183</v>
      </c>
      <c r="F12438" s="9" t="n">
        <v>506.88</v>
      </c>
    </row>
    <row r="12439">
      <c r="A12439" t="n">
        <v>574316</v>
      </c>
      <c r="B12439" s="12" t="n">
        <v>40850</v>
      </c>
      <c r="C12439" t="n">
        <v>17351</v>
      </c>
      <c r="D12439" t="n">
        <v>8</v>
      </c>
      <c r="E12439" t="n">
        <v>21</v>
      </c>
      <c r="F12439" s="9" t="n">
        <v>159.85</v>
      </c>
    </row>
    <row r="12440">
      <c r="A12440" t="n">
        <v>574317</v>
      </c>
      <c r="B12440" s="12" t="n">
        <v>40850</v>
      </c>
      <c r="C12440" t="n">
        <v>17078</v>
      </c>
      <c r="D12440" t="n">
        <v>26</v>
      </c>
      <c r="E12440" t="n">
        <v>762</v>
      </c>
      <c r="F12440" s="9" t="n">
        <v>368.06</v>
      </c>
    </row>
    <row r="12441">
      <c r="A12441" t="n">
        <v>574319</v>
      </c>
      <c r="B12441" s="12" t="n">
        <v>40850</v>
      </c>
      <c r="C12441" t="n">
        <v>15482</v>
      </c>
      <c r="D12441" t="n">
        <v>9</v>
      </c>
      <c r="E12441" t="n">
        <v>810</v>
      </c>
      <c r="F12441" s="9" t="n">
        <v>1915.6</v>
      </c>
    </row>
    <row r="12442">
      <c r="A12442" t="n">
        <v>574320</v>
      </c>
      <c r="B12442" s="12" t="n">
        <v>40850</v>
      </c>
      <c r="C12442" t="n">
        <v>17078</v>
      </c>
      <c r="D12442" t="n">
        <v>1</v>
      </c>
      <c r="E12442" t="n">
        <v>20</v>
      </c>
      <c r="F12442" s="9" t="n">
        <v>7.8</v>
      </c>
    </row>
    <row r="12443">
      <c r="A12443" t="n">
        <v>574321</v>
      </c>
      <c r="B12443" s="12" t="n">
        <v>40850</v>
      </c>
      <c r="C12443" t="n">
        <v>16016</v>
      </c>
      <c r="D12443" t="n">
        <v>33</v>
      </c>
      <c r="E12443" t="n">
        <v>121</v>
      </c>
      <c r="F12443" s="9" t="n">
        <v>280.49</v>
      </c>
    </row>
    <row r="12444">
      <c r="A12444" t="n">
        <v>574323</v>
      </c>
      <c r="B12444" s="12" t="n">
        <v>40850</v>
      </c>
      <c r="C12444" t="n">
        <v>16438</v>
      </c>
      <c r="D12444" t="n">
        <v>22</v>
      </c>
      <c r="E12444" t="n">
        <v>59</v>
      </c>
      <c r="F12444" s="9" t="n">
        <v>114.91</v>
      </c>
    </row>
    <row r="12445">
      <c r="A12445" t="n">
        <v>574324</v>
      </c>
      <c r="B12445" s="12" t="n">
        <v>40851</v>
      </c>
      <c r="C12445" t="n">
        <v>16684</v>
      </c>
      <c r="D12445" t="n">
        <v>1</v>
      </c>
      <c r="E12445" t="n">
        <v>360</v>
      </c>
      <c r="F12445" s="9" t="n">
        <v>1494</v>
      </c>
    </row>
    <row r="12446">
      <c r="A12446" t="n">
        <v>574325</v>
      </c>
      <c r="B12446" s="12" t="n">
        <v>40851</v>
      </c>
      <c r="C12446" t="n">
        <v>16839</v>
      </c>
      <c r="D12446" t="n">
        <v>5</v>
      </c>
      <c r="E12446" t="n">
        <v>260</v>
      </c>
      <c r="F12446" s="9" t="n">
        <v>466.84</v>
      </c>
    </row>
    <row r="12447">
      <c r="A12447" t="n">
        <v>574326</v>
      </c>
      <c r="B12447" s="12" t="n">
        <v>40851</v>
      </c>
      <c r="C12447" t="n">
        <v>14913</v>
      </c>
      <c r="D12447" t="n">
        <v>25</v>
      </c>
      <c r="E12447" t="n">
        <v>381</v>
      </c>
      <c r="F12447" s="9" t="n">
        <v>310.28</v>
      </c>
    </row>
    <row r="12448">
      <c r="A12448" t="n">
        <v>574327</v>
      </c>
      <c r="B12448" s="12" t="n">
        <v>40851</v>
      </c>
      <c r="C12448" t="n">
        <v>13013</v>
      </c>
      <c r="D12448" t="n">
        <v>13</v>
      </c>
      <c r="E12448" t="n">
        <v>131</v>
      </c>
      <c r="F12448" s="9" t="n">
        <v>315.29</v>
      </c>
    </row>
    <row r="12449">
      <c r="A12449" t="n">
        <v>574328</v>
      </c>
      <c r="B12449" s="12" t="n">
        <v>40851</v>
      </c>
      <c r="C12449" t="n">
        <v>13081</v>
      </c>
      <c r="D12449" t="n">
        <v>208</v>
      </c>
      <c r="E12449" t="n">
        <v>4981</v>
      </c>
      <c r="F12449" s="9" t="n">
        <v>7271.34</v>
      </c>
    </row>
    <row r="12450">
      <c r="A12450" t="n">
        <v>574330</v>
      </c>
      <c r="B12450" s="12" t="n">
        <v>40851</v>
      </c>
      <c r="C12450" t="n">
        <v>12971</v>
      </c>
      <c r="D12450" t="n">
        <v>3</v>
      </c>
      <c r="E12450" t="n">
        <v>54</v>
      </c>
      <c r="F12450" s="9" t="n">
        <v>63.06</v>
      </c>
    </row>
    <row r="12451">
      <c r="A12451" t="n">
        <v>574331</v>
      </c>
      <c r="B12451" s="12" t="n">
        <v>40851</v>
      </c>
      <c r="C12451" t="n">
        <v>13178</v>
      </c>
      <c r="D12451" t="n">
        <v>15</v>
      </c>
      <c r="E12451" t="n">
        <v>264</v>
      </c>
      <c r="F12451" s="9" t="n">
        <v>262.26</v>
      </c>
    </row>
    <row r="12452">
      <c r="A12452" t="n">
        <v>574333</v>
      </c>
      <c r="B12452" s="12" t="n">
        <v>40851</v>
      </c>
      <c r="C12452" t="n">
        <v>16671</v>
      </c>
      <c r="D12452" t="n">
        <v>2</v>
      </c>
      <c r="E12452" t="n">
        <v>75</v>
      </c>
      <c r="F12452" s="9" t="n">
        <v>156.75</v>
      </c>
    </row>
    <row r="12453">
      <c r="A12453" t="n">
        <v>574334</v>
      </c>
      <c r="B12453" s="12" t="n">
        <v>40851</v>
      </c>
      <c r="C12453" t="n">
        <v>16672</v>
      </c>
      <c r="D12453" t="n">
        <v>7</v>
      </c>
      <c r="E12453" t="n">
        <v>156</v>
      </c>
      <c r="F12453" s="9" t="n">
        <v>537.6</v>
      </c>
    </row>
    <row r="12454">
      <c r="A12454" t="n">
        <v>574335</v>
      </c>
      <c r="B12454" s="12" t="n">
        <v>40851</v>
      </c>
      <c r="C12454" t="n">
        <v>13592</v>
      </c>
      <c r="D12454" t="n">
        <v>3</v>
      </c>
      <c r="E12454" t="n">
        <v>13</v>
      </c>
      <c r="F12454" s="9" t="n">
        <v>42.45</v>
      </c>
    </row>
    <row r="12455">
      <c r="A12455" t="n">
        <v>574338</v>
      </c>
      <c r="B12455" s="12" t="n">
        <v>40851</v>
      </c>
      <c r="C12455" t="n">
        <v>14150</v>
      </c>
      <c r="D12455" t="n">
        <v>14</v>
      </c>
      <c r="E12455" t="n">
        <v>234</v>
      </c>
      <c r="F12455" s="9" t="n">
        <v>352.46</v>
      </c>
    </row>
    <row r="12456">
      <c r="A12456" t="n">
        <v>574340</v>
      </c>
      <c r="B12456" s="12" t="n">
        <v>40851</v>
      </c>
      <c r="C12456" t="n">
        <v>17377</v>
      </c>
      <c r="D12456" t="n">
        <v>25</v>
      </c>
      <c r="E12456" t="n">
        <v>130</v>
      </c>
      <c r="F12456" s="9" t="n">
        <v>156.25</v>
      </c>
    </row>
    <row r="12457">
      <c r="A12457" t="n">
        <v>574341</v>
      </c>
      <c r="B12457" s="12" t="n">
        <v>40851</v>
      </c>
      <c r="C12457" t="n">
        <v>18102</v>
      </c>
      <c r="D12457" t="n">
        <v>11</v>
      </c>
      <c r="E12457" t="n">
        <v>4752</v>
      </c>
      <c r="F12457" s="9" t="n">
        <v>4557.6</v>
      </c>
    </row>
    <row r="12458">
      <c r="A12458" t="n">
        <v>574342</v>
      </c>
      <c r="B12458" s="12" t="n">
        <v>40851</v>
      </c>
      <c r="C12458" t="n">
        <v>13447</v>
      </c>
      <c r="D12458" t="n">
        <v>16</v>
      </c>
      <c r="E12458" t="n">
        <v>183</v>
      </c>
      <c r="F12458" s="9" t="n">
        <v>223.71</v>
      </c>
    </row>
    <row r="12459">
      <c r="A12459" t="n">
        <v>574345</v>
      </c>
      <c r="B12459" s="12" t="n">
        <v>40851</v>
      </c>
      <c r="C12459" t="n">
        <v>15845</v>
      </c>
      <c r="D12459" t="n">
        <v>16</v>
      </c>
      <c r="E12459" t="n">
        <v>168</v>
      </c>
      <c r="F12459" s="9" t="n">
        <v>340.48</v>
      </c>
    </row>
    <row r="12460">
      <c r="A12460" t="n">
        <v>574346</v>
      </c>
      <c r="B12460" s="12" t="n">
        <v>40851</v>
      </c>
      <c r="C12460" t="n">
        <v>17930</v>
      </c>
      <c r="D12460" t="n">
        <v>10</v>
      </c>
      <c r="E12460" t="n">
        <v>252</v>
      </c>
      <c r="F12460" s="9" t="n">
        <v>426.84</v>
      </c>
    </row>
    <row r="12461">
      <c r="A12461" t="n">
        <v>574348</v>
      </c>
      <c r="B12461" s="12" t="n">
        <v>40851</v>
      </c>
      <c r="C12461" t="n">
        <v>13756</v>
      </c>
      <c r="D12461" t="n">
        <v>10</v>
      </c>
      <c r="E12461" t="n">
        <v>412</v>
      </c>
      <c r="F12461" s="9" t="n">
        <v>610.76</v>
      </c>
    </row>
    <row r="12462">
      <c r="A12462" t="n">
        <v>574349</v>
      </c>
      <c r="B12462" s="12" t="n">
        <v>40851</v>
      </c>
      <c r="C12462" t="n">
        <v>13495</v>
      </c>
      <c r="D12462" t="n">
        <v>15</v>
      </c>
      <c r="E12462" t="n">
        <v>268</v>
      </c>
      <c r="F12462" s="9" t="n">
        <v>659.8</v>
      </c>
    </row>
    <row r="12463">
      <c r="A12463" t="n">
        <v>574351</v>
      </c>
      <c r="B12463" s="12" t="n">
        <v>40851</v>
      </c>
      <c r="C12463" t="n">
        <v>17348</v>
      </c>
      <c r="D12463" t="n">
        <v>32</v>
      </c>
      <c r="E12463" t="n">
        <v>159</v>
      </c>
      <c r="F12463" s="9" t="n">
        <v>109.49</v>
      </c>
    </row>
    <row r="12464">
      <c r="A12464" t="n">
        <v>574352</v>
      </c>
      <c r="B12464" s="12" t="n">
        <v>40851</v>
      </c>
      <c r="C12464" t="n">
        <v>18102</v>
      </c>
      <c r="D12464" t="n">
        <v>14</v>
      </c>
      <c r="E12464" t="n">
        <v>1776</v>
      </c>
      <c r="F12464" s="9" t="n">
        <v>5292.72</v>
      </c>
    </row>
    <row r="12465">
      <c r="A12465" t="n">
        <v>574353</v>
      </c>
      <c r="B12465" s="12" t="n">
        <v>40851</v>
      </c>
      <c r="C12465" t="n">
        <v>14659</v>
      </c>
      <c r="D12465" t="n">
        <v>28</v>
      </c>
      <c r="E12465" t="n">
        <v>145</v>
      </c>
      <c r="F12465" s="9" t="n">
        <v>312.55</v>
      </c>
    </row>
    <row r="12466">
      <c r="A12466" t="n">
        <v>574354</v>
      </c>
      <c r="B12466" s="12" t="n">
        <v>40851</v>
      </c>
      <c r="C12466" t="n">
        <v>17203</v>
      </c>
      <c r="D12466" t="n">
        <v>16</v>
      </c>
      <c r="E12466" t="n">
        <v>328</v>
      </c>
      <c r="F12466" s="9" t="n">
        <v>464.05</v>
      </c>
    </row>
    <row r="12467">
      <c r="A12467" t="n">
        <v>574355</v>
      </c>
      <c r="B12467" s="12" t="n">
        <v>40851</v>
      </c>
      <c r="C12467" t="n">
        <v>18102</v>
      </c>
      <c r="D12467" t="n">
        <v>4</v>
      </c>
      <c r="E12467" t="n">
        <v>32</v>
      </c>
      <c r="F12467" s="9" t="n">
        <v>85.31999999999999</v>
      </c>
    </row>
    <row r="12468">
      <c r="A12468" t="n">
        <v>574363</v>
      </c>
      <c r="B12468" s="12" t="n">
        <v>40851</v>
      </c>
      <c r="C12468" t="n">
        <v>18102</v>
      </c>
      <c r="D12468" t="n">
        <v>13</v>
      </c>
      <c r="E12468" t="n">
        <v>1418</v>
      </c>
      <c r="F12468" s="9" t="n">
        <v>5028.76</v>
      </c>
    </row>
    <row r="12469">
      <c r="A12469" t="n">
        <v>574368</v>
      </c>
      <c r="B12469" s="12" t="n">
        <v>40851</v>
      </c>
      <c r="C12469" t="n">
        <v>13004</v>
      </c>
      <c r="D12469" t="n">
        <v>27</v>
      </c>
      <c r="E12469" t="n">
        <v>253</v>
      </c>
      <c r="F12469" s="9" t="n">
        <v>384.93</v>
      </c>
    </row>
    <row r="12470">
      <c r="A12470" t="n">
        <v>574383</v>
      </c>
      <c r="B12470" s="12" t="n">
        <v>40851</v>
      </c>
      <c r="C12470" t="n">
        <v>18102</v>
      </c>
      <c r="D12470" t="n">
        <v>4</v>
      </c>
      <c r="E12470" t="n">
        <v>16</v>
      </c>
      <c r="F12470" s="9" t="n">
        <v>80.59999999999999</v>
      </c>
    </row>
    <row r="12471">
      <c r="A12471" t="n">
        <v>574387</v>
      </c>
      <c r="B12471" s="12" t="n">
        <v>40851</v>
      </c>
      <c r="C12471" t="n">
        <v>12944</v>
      </c>
      <c r="D12471" t="n">
        <v>16</v>
      </c>
      <c r="E12471" t="n">
        <v>144</v>
      </c>
      <c r="F12471" s="9" t="n">
        <v>317.56</v>
      </c>
    </row>
    <row r="12472">
      <c r="A12472" t="n">
        <v>574393</v>
      </c>
      <c r="B12472" s="12" t="n">
        <v>40851</v>
      </c>
      <c r="C12472" t="n">
        <v>13313</v>
      </c>
      <c r="D12472" t="n">
        <v>17</v>
      </c>
      <c r="E12472" t="n">
        <v>174</v>
      </c>
      <c r="F12472" s="9" t="n">
        <v>324.3</v>
      </c>
    </row>
    <row r="12473">
      <c r="A12473" t="n">
        <v>574444</v>
      </c>
      <c r="B12473" s="12" t="n">
        <v>40851</v>
      </c>
      <c r="C12473" t="n">
        <v>18122</v>
      </c>
      <c r="D12473" t="n">
        <v>40</v>
      </c>
      <c r="E12473" t="n">
        <v>151</v>
      </c>
      <c r="F12473" s="9" t="n">
        <v>198.47</v>
      </c>
    </row>
    <row r="12474">
      <c r="A12474" t="n">
        <v>574445</v>
      </c>
      <c r="B12474" s="12" t="n">
        <v>40851</v>
      </c>
      <c r="C12474" t="n">
        <v>15722</v>
      </c>
      <c r="D12474" t="n">
        <v>20</v>
      </c>
      <c r="E12474" t="n">
        <v>393</v>
      </c>
      <c r="F12474" s="9" t="n">
        <v>713.76</v>
      </c>
    </row>
    <row r="12475">
      <c r="A12475" t="n">
        <v>574446</v>
      </c>
      <c r="B12475" s="12" t="n">
        <v>40851</v>
      </c>
      <c r="C12475" t="n">
        <v>15722</v>
      </c>
      <c r="D12475" t="n">
        <v>1</v>
      </c>
      <c r="E12475" t="n">
        <v>40</v>
      </c>
      <c r="F12475" s="9" t="n">
        <v>84</v>
      </c>
    </row>
    <row r="12476">
      <c r="A12476" t="n">
        <v>574466</v>
      </c>
      <c r="B12476" s="12" t="n">
        <v>40851</v>
      </c>
      <c r="C12476" t="n">
        <v>18172</v>
      </c>
      <c r="D12476" t="n">
        <v>12</v>
      </c>
      <c r="E12476" t="n">
        <v>154</v>
      </c>
      <c r="F12476" s="9" t="n">
        <v>335.72</v>
      </c>
    </row>
    <row r="12477">
      <c r="A12477" t="n">
        <v>574467</v>
      </c>
      <c r="B12477" s="12" t="n">
        <v>40851</v>
      </c>
      <c r="C12477" t="n">
        <v>18172</v>
      </c>
      <c r="D12477" t="n">
        <v>1</v>
      </c>
      <c r="E12477" t="n">
        <v>20</v>
      </c>
      <c r="F12477" s="9" t="n">
        <v>41.6</v>
      </c>
    </row>
    <row r="12478">
      <c r="A12478" t="n">
        <v>574468</v>
      </c>
      <c r="B12478" s="12" t="n">
        <v>40851</v>
      </c>
      <c r="C12478" t="n">
        <v>18172</v>
      </c>
      <c r="D12478" t="n">
        <v>2</v>
      </c>
      <c r="E12478" t="n">
        <v>8</v>
      </c>
      <c r="F12478" s="9" t="n">
        <v>47.6</v>
      </c>
    </row>
    <row r="12479">
      <c r="A12479" t="n">
        <v>574470</v>
      </c>
      <c r="B12479" s="12" t="n">
        <v>40851</v>
      </c>
      <c r="C12479" t="n">
        <v>12748</v>
      </c>
      <c r="D12479" t="n">
        <v>25</v>
      </c>
      <c r="E12479" t="n">
        <v>250</v>
      </c>
      <c r="F12479" s="9" t="n">
        <v>71.7</v>
      </c>
    </row>
    <row r="12480">
      <c r="A12480" t="n">
        <v>574471</v>
      </c>
      <c r="B12480" s="12" t="n">
        <v>40851</v>
      </c>
      <c r="C12480" t="n">
        <v>17677</v>
      </c>
      <c r="D12480" t="n">
        <v>23</v>
      </c>
      <c r="E12480" t="n">
        <v>308</v>
      </c>
      <c r="F12480" s="9" t="n">
        <v>419.12</v>
      </c>
    </row>
    <row r="12481">
      <c r="A12481" t="n">
        <v>574474</v>
      </c>
      <c r="B12481" s="12" t="n">
        <v>40851</v>
      </c>
      <c r="C12481" t="n">
        <v>17979</v>
      </c>
      <c r="D12481" t="n">
        <v>43</v>
      </c>
      <c r="E12481" t="n">
        <v>107</v>
      </c>
      <c r="F12481" s="9" t="n">
        <v>234.47</v>
      </c>
    </row>
    <row r="12482">
      <c r="A12482" t="n">
        <v>574475</v>
      </c>
      <c r="B12482" s="12" t="n">
        <v>40851</v>
      </c>
      <c r="C12482" t="n">
        <v>14132</v>
      </c>
      <c r="D12482" t="n">
        <v>23</v>
      </c>
      <c r="E12482" t="n">
        <v>383</v>
      </c>
      <c r="F12482" s="9" t="n">
        <v>308.16</v>
      </c>
    </row>
    <row r="12483">
      <c r="A12483" t="n">
        <v>574476</v>
      </c>
      <c r="B12483" s="12" t="n">
        <v>40851</v>
      </c>
      <c r="C12483" t="n">
        <v>17203</v>
      </c>
      <c r="D12483" t="n">
        <v>55</v>
      </c>
      <c r="E12483" t="n">
        <v>145</v>
      </c>
      <c r="F12483" s="9" t="n">
        <v>213.96</v>
      </c>
    </row>
    <row r="12484">
      <c r="A12484" t="n">
        <v>574477</v>
      </c>
      <c r="B12484" s="12" t="n">
        <v>40851</v>
      </c>
      <c r="C12484" t="n">
        <v>15453</v>
      </c>
      <c r="D12484" t="n">
        <v>66</v>
      </c>
      <c r="E12484" t="n">
        <v>269</v>
      </c>
      <c r="F12484" s="9" t="n">
        <v>348.33</v>
      </c>
    </row>
    <row r="12485">
      <c r="A12485" t="n">
        <v>574478</v>
      </c>
      <c r="B12485" s="12" t="n">
        <v>40851</v>
      </c>
      <c r="C12485" t="n">
        <v>17203</v>
      </c>
      <c r="D12485" t="n">
        <v>33</v>
      </c>
      <c r="E12485" t="n">
        <v>257</v>
      </c>
      <c r="F12485" s="9" t="n">
        <v>318.83</v>
      </c>
    </row>
    <row r="12486">
      <c r="A12486" t="n">
        <v>574479</v>
      </c>
      <c r="B12486" s="12" t="n">
        <v>40851</v>
      </c>
      <c r="C12486" t="n">
        <v>18035</v>
      </c>
      <c r="D12486" t="n">
        <v>24</v>
      </c>
      <c r="E12486" t="n">
        <v>184</v>
      </c>
      <c r="F12486" s="9" t="n">
        <v>235.36</v>
      </c>
    </row>
    <row r="12487">
      <c r="A12487" t="n">
        <v>574480</v>
      </c>
      <c r="B12487" s="12" t="n">
        <v>40851</v>
      </c>
      <c r="C12487" t="n">
        <v>15010</v>
      </c>
      <c r="D12487" t="n">
        <v>20</v>
      </c>
      <c r="E12487" t="n">
        <v>184</v>
      </c>
      <c r="F12487" s="9" t="n">
        <v>308.94</v>
      </c>
    </row>
    <row r="12488">
      <c r="A12488" t="n">
        <v>574481</v>
      </c>
      <c r="B12488" s="12" t="n">
        <v>40851</v>
      </c>
      <c r="C12488" t="n">
        <v>18022</v>
      </c>
      <c r="D12488" t="n">
        <v>164</v>
      </c>
      <c r="E12488" t="n">
        <v>703</v>
      </c>
      <c r="F12488" s="9" t="n">
        <v>612.72</v>
      </c>
    </row>
    <row r="12489">
      <c r="A12489" t="n">
        <v>574482</v>
      </c>
      <c r="B12489" s="12" t="n">
        <v>40851</v>
      </c>
      <c r="C12489" t="n">
        <v>17193</v>
      </c>
      <c r="D12489" t="n">
        <v>2</v>
      </c>
      <c r="E12489" t="n">
        <v>14</v>
      </c>
      <c r="F12489" s="9" t="n">
        <v>16.54</v>
      </c>
    </row>
    <row r="12490">
      <c r="A12490" t="n">
        <v>574484</v>
      </c>
      <c r="B12490" s="12" t="n">
        <v>40851</v>
      </c>
      <c r="C12490" t="n">
        <v>14388</v>
      </c>
      <c r="D12490" t="n">
        <v>30</v>
      </c>
      <c r="E12490" t="n">
        <v>350</v>
      </c>
      <c r="F12490" s="9" t="n">
        <v>463.09</v>
      </c>
    </row>
    <row r="12491">
      <c r="A12491" t="n">
        <v>574485</v>
      </c>
      <c r="B12491" s="12" t="n">
        <v>40851</v>
      </c>
      <c r="C12491" t="n">
        <v>13798</v>
      </c>
      <c r="D12491" t="n">
        <v>5</v>
      </c>
      <c r="E12491" t="n">
        <v>324</v>
      </c>
      <c r="F12491" s="9" t="n">
        <v>570.92</v>
      </c>
    </row>
    <row r="12492">
      <c r="A12492" t="n">
        <v>574490</v>
      </c>
      <c r="B12492" s="12" t="n">
        <v>40851</v>
      </c>
      <c r="C12492" t="n">
        <v>17690</v>
      </c>
      <c r="D12492" t="n">
        <v>19</v>
      </c>
      <c r="E12492" t="n">
        <v>184</v>
      </c>
      <c r="F12492" s="9" t="n">
        <v>269.1</v>
      </c>
    </row>
    <row r="12493">
      <c r="A12493" t="n">
        <v>574491</v>
      </c>
      <c r="B12493" s="12" t="n">
        <v>40851</v>
      </c>
      <c r="C12493" t="n">
        <v>16318</v>
      </c>
      <c r="D12493" t="n">
        <v>19</v>
      </c>
      <c r="E12493" t="n">
        <v>199</v>
      </c>
      <c r="F12493" s="9" t="n">
        <v>328.15</v>
      </c>
    </row>
    <row r="12494">
      <c r="A12494" t="n">
        <v>574502</v>
      </c>
      <c r="B12494" s="12" t="n">
        <v>40851</v>
      </c>
      <c r="C12494" t="n">
        <v>17274</v>
      </c>
      <c r="D12494" t="n">
        <v>25</v>
      </c>
      <c r="E12494" t="n">
        <v>77</v>
      </c>
      <c r="F12494" s="9" t="n">
        <v>107.82</v>
      </c>
    </row>
    <row r="12495">
      <c r="A12495" t="n">
        <v>574509</v>
      </c>
      <c r="B12495" s="12" t="n">
        <v>40851</v>
      </c>
      <c r="C12495" t="n">
        <v>16012</v>
      </c>
      <c r="D12495" t="n">
        <v>42</v>
      </c>
      <c r="E12495" t="n">
        <v>248</v>
      </c>
      <c r="F12495" s="9" t="n">
        <v>283.17</v>
      </c>
    </row>
    <row r="12496">
      <c r="A12496" t="n">
        <v>574511</v>
      </c>
      <c r="B12496" s="12" t="n">
        <v>40851</v>
      </c>
      <c r="C12496" t="n">
        <v>15597</v>
      </c>
      <c r="D12496" t="n">
        <v>22</v>
      </c>
      <c r="E12496" t="n">
        <v>279</v>
      </c>
      <c r="F12496" s="9" t="n">
        <v>324.57</v>
      </c>
    </row>
    <row r="12497">
      <c r="A12497" t="n">
        <v>574513</v>
      </c>
      <c r="B12497" s="12" t="n">
        <v>40851</v>
      </c>
      <c r="C12497" t="n">
        <v>15291</v>
      </c>
      <c r="D12497" t="n">
        <v>8</v>
      </c>
      <c r="E12497" t="n">
        <v>232</v>
      </c>
      <c r="F12497" s="9" t="n">
        <v>461.16</v>
      </c>
    </row>
    <row r="12498">
      <c r="A12498" t="n">
        <v>574514</v>
      </c>
      <c r="B12498" s="12" t="n">
        <v>40851</v>
      </c>
      <c r="C12498" t="n">
        <v>15311</v>
      </c>
      <c r="D12498" t="n">
        <v>20</v>
      </c>
      <c r="E12498" t="n">
        <v>518</v>
      </c>
      <c r="F12498" s="9" t="n">
        <v>627</v>
      </c>
    </row>
    <row r="12499">
      <c r="A12499" t="n">
        <v>574521</v>
      </c>
      <c r="B12499" s="12" t="n">
        <v>40851</v>
      </c>
      <c r="C12499" t="n">
        <v>15358</v>
      </c>
      <c r="D12499" t="n">
        <v>23</v>
      </c>
      <c r="E12499" t="n">
        <v>198</v>
      </c>
      <c r="F12499" s="9" t="n">
        <v>379.7</v>
      </c>
    </row>
    <row r="12500">
      <c r="A12500" t="n">
        <v>574523</v>
      </c>
      <c r="B12500" s="12" t="n">
        <v>40851</v>
      </c>
      <c r="C12500" t="n">
        <v>18167</v>
      </c>
      <c r="D12500" t="n">
        <v>9</v>
      </c>
      <c r="E12500" t="n">
        <v>108</v>
      </c>
      <c r="F12500" s="9" t="n">
        <v>390.6</v>
      </c>
    </row>
    <row r="12501">
      <c r="A12501" t="n">
        <v>574528</v>
      </c>
      <c r="B12501" s="12" t="n">
        <v>40851</v>
      </c>
      <c r="C12501" t="n">
        <v>16782</v>
      </c>
      <c r="D12501" t="n">
        <v>9</v>
      </c>
      <c r="E12501" t="n">
        <v>62</v>
      </c>
      <c r="F12501" s="9" t="n">
        <v>155.25</v>
      </c>
    </row>
    <row r="12502">
      <c r="A12502" t="n">
        <v>574529</v>
      </c>
      <c r="B12502" s="12" t="n">
        <v>40851</v>
      </c>
      <c r="C12502" t="n">
        <v>17233</v>
      </c>
      <c r="D12502" t="n">
        <v>25</v>
      </c>
      <c r="E12502" t="n">
        <v>131</v>
      </c>
      <c r="F12502" s="9" t="n">
        <v>190.88</v>
      </c>
    </row>
    <row r="12503">
      <c r="A12503" t="n">
        <v>574530</v>
      </c>
      <c r="B12503" s="12" t="n">
        <v>40851</v>
      </c>
      <c r="C12503" t="n">
        <v>16887</v>
      </c>
      <c r="D12503" t="n">
        <v>36</v>
      </c>
      <c r="E12503" t="n">
        <v>156</v>
      </c>
      <c r="F12503" s="9" t="n">
        <v>192.33</v>
      </c>
    </row>
    <row r="12504">
      <c r="A12504" t="n">
        <v>574531</v>
      </c>
      <c r="B12504" s="12" t="n">
        <v>40851</v>
      </c>
      <c r="C12504" t="n">
        <v>12748</v>
      </c>
      <c r="D12504" t="n">
        <v>6</v>
      </c>
      <c r="E12504" t="n">
        <v>71</v>
      </c>
      <c r="F12504" s="9" t="n">
        <v>37.29</v>
      </c>
    </row>
    <row r="12505">
      <c r="A12505" t="n">
        <v>574532</v>
      </c>
      <c r="B12505" s="12" t="n">
        <v>40851</v>
      </c>
      <c r="C12505" t="n">
        <v>15676</v>
      </c>
      <c r="D12505" t="n">
        <v>135</v>
      </c>
      <c r="E12505" t="n">
        <v>1627</v>
      </c>
      <c r="F12505" s="9" t="n">
        <v>2370.04</v>
      </c>
    </row>
    <row r="12506">
      <c r="A12506" t="n">
        <v>574533</v>
      </c>
      <c r="B12506" s="12" t="n">
        <v>40851</v>
      </c>
      <c r="C12506" t="n">
        <v>12928</v>
      </c>
      <c r="D12506" t="n">
        <v>11</v>
      </c>
      <c r="E12506" t="n">
        <v>566</v>
      </c>
      <c r="F12506" s="9" t="n">
        <v>592.5599999999999</v>
      </c>
    </row>
    <row r="12507">
      <c r="A12507" t="n">
        <v>574534</v>
      </c>
      <c r="B12507" s="12" t="n">
        <v>40851</v>
      </c>
      <c r="C12507" t="n">
        <v>15061</v>
      </c>
      <c r="D12507" t="n">
        <v>16</v>
      </c>
      <c r="E12507" t="n">
        <v>1005</v>
      </c>
      <c r="F12507" s="9" t="n">
        <v>2118.12</v>
      </c>
    </row>
    <row r="12508">
      <c r="A12508" t="n">
        <v>574535</v>
      </c>
      <c r="B12508" s="12" t="n">
        <v>40851</v>
      </c>
      <c r="C12508" t="n">
        <v>16555</v>
      </c>
      <c r="D12508" t="n">
        <v>8</v>
      </c>
      <c r="E12508" t="n">
        <v>85</v>
      </c>
      <c r="F12508" s="9" t="n">
        <v>133.91</v>
      </c>
    </row>
    <row r="12509">
      <c r="A12509" t="n">
        <v>574536</v>
      </c>
      <c r="B12509" s="12" t="n">
        <v>40851</v>
      </c>
      <c r="C12509" t="n">
        <v>15707</v>
      </c>
      <c r="D12509" t="n">
        <v>68</v>
      </c>
      <c r="E12509" t="n">
        <v>232</v>
      </c>
      <c r="F12509" s="9" t="n">
        <v>292.65</v>
      </c>
    </row>
    <row r="12510">
      <c r="A12510" t="n">
        <v>574537</v>
      </c>
      <c r="B12510" s="12" t="n">
        <v>40851</v>
      </c>
      <c r="C12510" t="n">
        <v>13938</v>
      </c>
      <c r="D12510" t="n">
        <v>7</v>
      </c>
      <c r="E12510" t="n">
        <v>70</v>
      </c>
      <c r="F12510" s="9" t="n">
        <v>71.66</v>
      </c>
    </row>
    <row r="12511">
      <c r="A12511" t="n">
        <v>574544</v>
      </c>
      <c r="B12511" s="12" t="n">
        <v>40851</v>
      </c>
      <c r="C12511" t="n">
        <v>17084</v>
      </c>
      <c r="D12511" t="n">
        <v>107</v>
      </c>
      <c r="E12511" t="n">
        <v>1230</v>
      </c>
      <c r="F12511" s="9" t="n">
        <v>1931.45</v>
      </c>
    </row>
    <row r="12512">
      <c r="A12512" t="n">
        <v>574545</v>
      </c>
      <c r="B12512" s="12" t="n">
        <v>40851</v>
      </c>
      <c r="C12512" t="n">
        <v>17084</v>
      </c>
      <c r="D12512" t="n">
        <v>42</v>
      </c>
      <c r="E12512" t="n">
        <v>472</v>
      </c>
      <c r="F12512" s="9" t="n">
        <v>816.54</v>
      </c>
    </row>
    <row r="12513">
      <c r="A12513" t="n">
        <v>574547</v>
      </c>
      <c r="B12513" s="12" t="n">
        <v>40851</v>
      </c>
      <c r="C12513" t="n">
        <v>17841</v>
      </c>
      <c r="D12513" t="n">
        <v>109</v>
      </c>
      <c r="E12513" t="n">
        <v>221</v>
      </c>
      <c r="F12513" s="9" t="n">
        <v>488.35</v>
      </c>
    </row>
    <row r="12514">
      <c r="A12514" t="n">
        <v>574549</v>
      </c>
      <c r="B12514" s="12" t="n">
        <v>40851</v>
      </c>
      <c r="C12514" t="n">
        <v>17841</v>
      </c>
      <c r="D12514" t="n">
        <v>1</v>
      </c>
      <c r="E12514" t="n">
        <v>1</v>
      </c>
      <c r="F12514" s="9" t="n">
        <v>1.45</v>
      </c>
    </row>
    <row r="12515">
      <c r="A12515" t="n">
        <v>574555</v>
      </c>
      <c r="B12515" s="12" t="n">
        <v>40851</v>
      </c>
      <c r="C12515" t="n">
        <v>16426</v>
      </c>
      <c r="D12515" t="n">
        <v>48</v>
      </c>
      <c r="E12515" t="n">
        <v>198</v>
      </c>
      <c r="F12515" s="9" t="n">
        <v>216.13</v>
      </c>
    </row>
    <row r="12516">
      <c r="A12516" t="n">
        <v>574557</v>
      </c>
      <c r="B12516" s="12" t="n">
        <v>40851</v>
      </c>
      <c r="C12516" t="n">
        <v>17652</v>
      </c>
      <c r="D12516" t="n">
        <v>8</v>
      </c>
      <c r="E12516" t="n">
        <v>108</v>
      </c>
      <c r="F12516" s="9" t="n">
        <v>165.32</v>
      </c>
    </row>
    <row r="12517">
      <c r="A12517" t="n">
        <v>574559</v>
      </c>
      <c r="B12517" s="12" t="n">
        <v>40851</v>
      </c>
      <c r="C12517" t="n">
        <v>14056</v>
      </c>
      <c r="D12517" t="n">
        <v>56</v>
      </c>
      <c r="E12517" t="n">
        <v>340</v>
      </c>
      <c r="F12517" s="9" t="n">
        <v>466.68</v>
      </c>
    </row>
    <row r="12518">
      <c r="A12518" t="n">
        <v>574560</v>
      </c>
      <c r="B12518" s="12" t="n">
        <v>40851</v>
      </c>
      <c r="C12518" t="n">
        <v>17703</v>
      </c>
      <c r="D12518" t="n">
        <v>19</v>
      </c>
      <c r="E12518" t="n">
        <v>214</v>
      </c>
      <c r="F12518" s="9" t="n">
        <v>307.78</v>
      </c>
    </row>
    <row r="12519">
      <c r="A12519" t="n">
        <v>574573</v>
      </c>
      <c r="B12519" s="12" t="n">
        <v>40851</v>
      </c>
      <c r="C12519" t="n">
        <v>14592</v>
      </c>
      <c r="D12519" t="n">
        <v>39</v>
      </c>
      <c r="E12519" t="n">
        <v>67</v>
      </c>
      <c r="F12519" s="9" t="n">
        <v>161.29</v>
      </c>
    </row>
    <row r="12520">
      <c r="A12520" t="n">
        <v>574575</v>
      </c>
      <c r="B12520" s="12" t="n">
        <v>40851</v>
      </c>
      <c r="C12520" t="n">
        <v>14971</v>
      </c>
      <c r="D12520" t="n">
        <v>52</v>
      </c>
      <c r="E12520" t="n">
        <v>350</v>
      </c>
      <c r="F12520" s="9" t="n">
        <v>482.67</v>
      </c>
    </row>
    <row r="12521">
      <c r="A12521" t="n">
        <v>574576</v>
      </c>
      <c r="B12521" s="12" t="n">
        <v>40851</v>
      </c>
      <c r="C12521" t="n">
        <v>14971</v>
      </c>
      <c r="D12521" t="n">
        <v>1</v>
      </c>
      <c r="E12521" t="n">
        <v>6</v>
      </c>
      <c r="F12521" s="9" t="n">
        <v>8.699999999999999</v>
      </c>
    </row>
    <row r="12522">
      <c r="A12522" t="n">
        <v>574585</v>
      </c>
      <c r="B12522" s="12" t="n">
        <v>40853</v>
      </c>
      <c r="C12522" t="n">
        <v>17133</v>
      </c>
      <c r="D12522" t="n">
        <v>1</v>
      </c>
      <c r="E12522" t="n">
        <v>216</v>
      </c>
      <c r="F12522" s="9" t="n">
        <v>399.6</v>
      </c>
    </row>
    <row r="12523">
      <c r="A12523" t="n">
        <v>574586</v>
      </c>
      <c r="B12523" s="12" t="n">
        <v>40853</v>
      </c>
      <c r="C12523" t="n">
        <v>14882</v>
      </c>
      <c r="D12523" t="n">
        <v>6</v>
      </c>
      <c r="E12523" t="n">
        <v>66</v>
      </c>
      <c r="F12523" s="9" t="n">
        <v>247.9</v>
      </c>
    </row>
    <row r="12524">
      <c r="A12524" t="n">
        <v>574589</v>
      </c>
      <c r="B12524" s="12" t="n">
        <v>40853</v>
      </c>
      <c r="C12524" t="n">
        <v>15017</v>
      </c>
      <c r="D12524" t="n">
        <v>20</v>
      </c>
      <c r="E12524" t="n">
        <v>63</v>
      </c>
      <c r="F12524" s="9" t="n">
        <v>125.58</v>
      </c>
    </row>
    <row r="12525">
      <c r="A12525" t="n">
        <v>574590</v>
      </c>
      <c r="B12525" s="12" t="n">
        <v>40853</v>
      </c>
      <c r="C12525" t="n">
        <v>18077</v>
      </c>
      <c r="D12525" t="n">
        <v>22</v>
      </c>
      <c r="E12525" t="n">
        <v>166</v>
      </c>
      <c r="F12525" s="9" t="n">
        <v>335.86</v>
      </c>
    </row>
    <row r="12526">
      <c r="A12526" t="n">
        <v>574591</v>
      </c>
      <c r="B12526" s="12" t="n">
        <v>40853</v>
      </c>
      <c r="C12526" t="n">
        <v>15745</v>
      </c>
      <c r="D12526" t="n">
        <v>17</v>
      </c>
      <c r="E12526" t="n">
        <v>115</v>
      </c>
      <c r="F12526" s="9" t="n">
        <v>309.53</v>
      </c>
    </row>
    <row r="12527">
      <c r="A12527" t="n">
        <v>574592</v>
      </c>
      <c r="B12527" s="12" t="n">
        <v>40853</v>
      </c>
      <c r="C12527" t="n">
        <v>14820</v>
      </c>
      <c r="D12527" t="n">
        <v>8</v>
      </c>
      <c r="E12527" t="n">
        <v>58</v>
      </c>
      <c r="F12527" s="9" t="n">
        <v>139.1</v>
      </c>
    </row>
    <row r="12528">
      <c r="A12528" t="n">
        <v>574619</v>
      </c>
      <c r="B12528" s="12" t="n">
        <v>40853</v>
      </c>
      <c r="C12528" t="n">
        <v>15952</v>
      </c>
      <c r="D12528" t="n">
        <v>27</v>
      </c>
      <c r="E12528" t="n">
        <v>141</v>
      </c>
      <c r="F12528" s="9" t="n">
        <v>223.27</v>
      </c>
    </row>
    <row r="12529">
      <c r="A12529" t="n">
        <v>574624</v>
      </c>
      <c r="B12529" s="12" t="n">
        <v>40853</v>
      </c>
      <c r="C12529" t="n">
        <v>17769</v>
      </c>
      <c r="D12529" t="n">
        <v>35</v>
      </c>
      <c r="E12529" t="n">
        <v>191</v>
      </c>
      <c r="F12529" s="9" t="n">
        <v>538.74</v>
      </c>
    </row>
    <row r="12530">
      <c r="A12530" t="n">
        <v>574629</v>
      </c>
      <c r="B12530" s="12" t="n">
        <v>40853</v>
      </c>
      <c r="C12530" t="n">
        <v>16326</v>
      </c>
      <c r="D12530" t="n">
        <v>27</v>
      </c>
      <c r="E12530" t="n">
        <v>51</v>
      </c>
      <c r="F12530" s="9" t="n">
        <v>216.49</v>
      </c>
    </row>
    <row r="12531">
      <c r="A12531" t="n">
        <v>574631</v>
      </c>
      <c r="B12531" s="12" t="n">
        <v>40853</v>
      </c>
      <c r="C12531" t="n">
        <v>12882</v>
      </c>
      <c r="D12531" t="n">
        <v>5</v>
      </c>
      <c r="E12531" t="n">
        <v>106</v>
      </c>
      <c r="F12531" s="9" t="n">
        <v>471.84</v>
      </c>
    </row>
    <row r="12532">
      <c r="A12532" t="n">
        <v>574643</v>
      </c>
      <c r="B12532" s="12" t="n">
        <v>40853</v>
      </c>
      <c r="C12532" t="n">
        <v>17387</v>
      </c>
      <c r="D12532" t="n">
        <v>18</v>
      </c>
      <c r="E12532" t="n">
        <v>224</v>
      </c>
      <c r="F12532" s="9" t="n">
        <v>309.14</v>
      </c>
    </row>
    <row r="12533">
      <c r="A12533" t="n">
        <v>574654</v>
      </c>
      <c r="B12533" s="12" t="n">
        <v>40853</v>
      </c>
      <c r="C12533" t="n">
        <v>15571</v>
      </c>
      <c r="D12533" t="n">
        <v>31</v>
      </c>
      <c r="E12533" t="n">
        <v>102</v>
      </c>
      <c r="F12533" s="9" t="n">
        <v>196.43</v>
      </c>
    </row>
    <row r="12534">
      <c r="A12534" t="n">
        <v>574655</v>
      </c>
      <c r="B12534" s="12" t="n">
        <v>40853</v>
      </c>
      <c r="C12534" t="n">
        <v>16466</v>
      </c>
      <c r="D12534" t="n">
        <v>24</v>
      </c>
      <c r="E12534" t="n">
        <v>94</v>
      </c>
      <c r="F12534" s="9" t="n">
        <v>241.86</v>
      </c>
    </row>
    <row r="12535">
      <c r="A12535" t="n">
        <v>574656</v>
      </c>
      <c r="B12535" s="12" t="n">
        <v>40853</v>
      </c>
      <c r="C12535" t="n">
        <v>16434</v>
      </c>
      <c r="D12535" t="n">
        <v>16</v>
      </c>
      <c r="E12535" t="n">
        <v>111</v>
      </c>
      <c r="F12535" s="9" t="n">
        <v>233.8</v>
      </c>
    </row>
    <row r="12536">
      <c r="A12536" t="n">
        <v>574657</v>
      </c>
      <c r="B12536" s="12" t="n">
        <v>40853</v>
      </c>
      <c r="C12536" t="n">
        <v>13772</v>
      </c>
      <c r="D12536" t="n">
        <v>68</v>
      </c>
      <c r="E12536" t="n">
        <v>232</v>
      </c>
      <c r="F12536" s="9" t="n">
        <v>439.66</v>
      </c>
    </row>
    <row r="12537">
      <c r="A12537" t="n">
        <v>574659</v>
      </c>
      <c r="B12537" s="12" t="n">
        <v>40853</v>
      </c>
      <c r="C12537" t="n">
        <v>16942</v>
      </c>
      <c r="D12537" t="n">
        <v>31</v>
      </c>
      <c r="E12537" t="n">
        <v>95</v>
      </c>
      <c r="F12537" s="9" t="n">
        <v>203.84</v>
      </c>
    </row>
    <row r="12538">
      <c r="A12538" t="n">
        <v>574660</v>
      </c>
      <c r="B12538" s="12" t="n">
        <v>40853</v>
      </c>
      <c r="C12538" t="n">
        <v>15407</v>
      </c>
      <c r="D12538" t="n">
        <v>86</v>
      </c>
      <c r="E12538" t="n">
        <v>223</v>
      </c>
      <c r="F12538" s="9" t="n">
        <v>306.01</v>
      </c>
    </row>
    <row r="12539">
      <c r="A12539" t="n">
        <v>574661</v>
      </c>
      <c r="B12539" s="12" t="n">
        <v>40853</v>
      </c>
      <c r="C12539" t="n">
        <v>13447</v>
      </c>
      <c r="D12539" t="n">
        <v>22</v>
      </c>
      <c r="E12539" t="n">
        <v>166</v>
      </c>
      <c r="F12539" s="9" t="n">
        <v>430.3</v>
      </c>
    </row>
    <row r="12540">
      <c r="A12540" t="n">
        <v>574662</v>
      </c>
      <c r="B12540" s="12" t="n">
        <v>40853</v>
      </c>
      <c r="C12540" t="n">
        <v>16676</v>
      </c>
      <c r="D12540" t="n">
        <v>25</v>
      </c>
      <c r="E12540" t="n">
        <v>224</v>
      </c>
      <c r="F12540" s="9" t="n">
        <v>493.62</v>
      </c>
    </row>
    <row r="12541">
      <c r="A12541" t="n">
        <v>574663</v>
      </c>
      <c r="B12541" s="12" t="n">
        <v>40853</v>
      </c>
      <c r="C12541" t="n">
        <v>13527</v>
      </c>
      <c r="D12541" t="n">
        <v>42</v>
      </c>
      <c r="E12541" t="n">
        <v>174</v>
      </c>
      <c r="F12541" s="9" t="n">
        <v>394.57</v>
      </c>
    </row>
    <row r="12542">
      <c r="A12542" t="n">
        <v>574664</v>
      </c>
      <c r="B12542" s="12" t="n">
        <v>40853</v>
      </c>
      <c r="C12542" t="n">
        <v>14482</v>
      </c>
      <c r="D12542" t="n">
        <v>11</v>
      </c>
      <c r="E12542" t="n">
        <v>366</v>
      </c>
      <c r="F12542" s="9" t="n">
        <v>328.9</v>
      </c>
    </row>
    <row r="12543">
      <c r="A12543" t="n">
        <v>574665</v>
      </c>
      <c r="B12543" s="12" t="n">
        <v>40853</v>
      </c>
      <c r="C12543" t="n">
        <v>16168</v>
      </c>
      <c r="D12543" t="n">
        <v>3</v>
      </c>
      <c r="E12543" t="n">
        <v>102</v>
      </c>
      <c r="F12543" s="9" t="n">
        <v>156.54</v>
      </c>
    </row>
    <row r="12544">
      <c r="A12544" t="n">
        <v>574666</v>
      </c>
      <c r="B12544" s="12" t="n">
        <v>40853</v>
      </c>
      <c r="C12544" t="n">
        <v>16168</v>
      </c>
      <c r="D12544" t="n">
        <v>1</v>
      </c>
      <c r="E12544" t="n">
        <v>144</v>
      </c>
      <c r="F12544" s="9" t="n">
        <v>257.76</v>
      </c>
    </row>
    <row r="12545">
      <c r="A12545" t="n">
        <v>574667</v>
      </c>
      <c r="B12545" s="12" t="n">
        <v>40853</v>
      </c>
      <c r="C12545" t="n">
        <v>15514</v>
      </c>
      <c r="D12545" t="n">
        <v>32</v>
      </c>
      <c r="E12545" t="n">
        <v>365</v>
      </c>
      <c r="F12545" s="9" t="n">
        <v>545.25</v>
      </c>
    </row>
    <row r="12546">
      <c r="A12546" t="n">
        <v>574668</v>
      </c>
      <c r="B12546" s="12" t="n">
        <v>40853</v>
      </c>
      <c r="C12546" t="n">
        <v>15514</v>
      </c>
      <c r="D12546" t="n">
        <v>1</v>
      </c>
      <c r="E12546" t="n">
        <v>6</v>
      </c>
      <c r="F12546" s="9" t="n">
        <v>29.7</v>
      </c>
    </row>
    <row r="12547">
      <c r="A12547" t="n">
        <v>574669</v>
      </c>
      <c r="B12547" s="12" t="n">
        <v>40853</v>
      </c>
      <c r="C12547" t="n">
        <v>13727</v>
      </c>
      <c r="D12547" t="n">
        <v>14</v>
      </c>
      <c r="E12547" t="n">
        <v>120</v>
      </c>
      <c r="F12547" s="9" t="n">
        <v>223.08</v>
      </c>
    </row>
    <row r="12548">
      <c r="A12548" t="n">
        <v>574670</v>
      </c>
      <c r="B12548" s="12" t="n">
        <v>40853</v>
      </c>
      <c r="C12548" t="n">
        <v>12838</v>
      </c>
      <c r="D12548" t="n">
        <v>61</v>
      </c>
      <c r="E12548" t="n">
        <v>127</v>
      </c>
      <c r="F12548" s="9" t="n">
        <v>281.16</v>
      </c>
    </row>
    <row r="12549">
      <c r="A12549" t="n">
        <v>574671</v>
      </c>
      <c r="B12549" s="12" t="n">
        <v>40853</v>
      </c>
      <c r="C12549" t="n">
        <v>16744</v>
      </c>
      <c r="D12549" t="n">
        <v>28</v>
      </c>
      <c r="E12549" t="n">
        <v>46</v>
      </c>
      <c r="F12549" s="9" t="n">
        <v>113.03</v>
      </c>
    </row>
    <row r="12550">
      <c r="A12550" t="n">
        <v>574672</v>
      </c>
      <c r="B12550" s="12" t="n">
        <v>40853</v>
      </c>
      <c r="C12550" t="n">
        <v>13532</v>
      </c>
      <c r="D12550" t="n">
        <v>66</v>
      </c>
      <c r="E12550" t="n">
        <v>129</v>
      </c>
      <c r="F12550" s="9" t="n">
        <v>210.31</v>
      </c>
    </row>
    <row r="12551">
      <c r="A12551" t="n">
        <v>574673</v>
      </c>
      <c r="B12551" s="12" t="n">
        <v>40853</v>
      </c>
      <c r="C12551" t="n">
        <v>15555</v>
      </c>
      <c r="D12551" t="n">
        <v>102</v>
      </c>
      <c r="E12551" t="n">
        <v>584</v>
      </c>
      <c r="F12551" s="9" t="n">
        <v>420.42</v>
      </c>
    </row>
    <row r="12552">
      <c r="A12552" t="n">
        <v>574674</v>
      </c>
      <c r="B12552" s="12" t="n">
        <v>40853</v>
      </c>
      <c r="C12552" t="n">
        <v>14404</v>
      </c>
      <c r="D12552" t="n">
        <v>13</v>
      </c>
      <c r="E12552" t="n">
        <v>58</v>
      </c>
      <c r="F12552" s="9" t="n">
        <v>126.8</v>
      </c>
    </row>
    <row r="12553">
      <c r="A12553" t="n">
        <v>574675</v>
      </c>
      <c r="B12553" s="12" t="n">
        <v>40853</v>
      </c>
      <c r="C12553" t="n">
        <v>17289</v>
      </c>
      <c r="D12553" t="n">
        <v>52</v>
      </c>
      <c r="E12553" t="n">
        <v>244</v>
      </c>
      <c r="F12553" s="9" t="n">
        <v>430.64</v>
      </c>
    </row>
    <row r="12554">
      <c r="A12554" t="n">
        <v>574676</v>
      </c>
      <c r="B12554" s="12" t="n">
        <v>40853</v>
      </c>
      <c r="C12554" t="n">
        <v>16243</v>
      </c>
      <c r="D12554" t="n">
        <v>34</v>
      </c>
      <c r="E12554" t="n">
        <v>65</v>
      </c>
      <c r="F12554" s="9" t="n">
        <v>194.15</v>
      </c>
    </row>
    <row r="12555">
      <c r="A12555" t="n">
        <v>574677</v>
      </c>
      <c r="B12555" s="12" t="n">
        <v>40853</v>
      </c>
      <c r="C12555" t="n">
        <v>16445</v>
      </c>
      <c r="D12555" t="n">
        <v>63</v>
      </c>
      <c r="E12555" t="n">
        <v>111</v>
      </c>
      <c r="F12555" s="9" t="n">
        <v>230.51</v>
      </c>
    </row>
    <row r="12556">
      <c r="A12556" t="n">
        <v>574678</v>
      </c>
      <c r="B12556" s="12" t="n">
        <v>40853</v>
      </c>
      <c r="C12556" t="n">
        <v>13365</v>
      </c>
      <c r="D12556" t="n">
        <v>89</v>
      </c>
      <c r="E12556" t="n">
        <v>843</v>
      </c>
      <c r="F12556" s="9" t="n">
        <v>1524.77</v>
      </c>
    </row>
    <row r="12557">
      <c r="A12557" t="n">
        <v>574680</v>
      </c>
      <c r="B12557" s="12" t="n">
        <v>40853</v>
      </c>
      <c r="C12557" t="n">
        <v>15078</v>
      </c>
      <c r="D12557" t="n">
        <v>24</v>
      </c>
      <c r="E12557" t="n">
        <v>304</v>
      </c>
      <c r="F12557" s="9" t="n">
        <v>553.1</v>
      </c>
    </row>
    <row r="12558">
      <c r="A12558" t="n">
        <v>574681</v>
      </c>
      <c r="B12558" s="12" t="n">
        <v>40853</v>
      </c>
      <c r="C12558" t="n">
        <v>15156</v>
      </c>
      <c r="D12558" t="n">
        <v>20</v>
      </c>
      <c r="E12558" t="n">
        <v>268</v>
      </c>
      <c r="F12558" s="9" t="n">
        <v>317.8</v>
      </c>
    </row>
    <row r="12559">
      <c r="A12559" t="n">
        <v>574682</v>
      </c>
      <c r="B12559" s="12" t="n">
        <v>40853</v>
      </c>
      <c r="C12559" t="n">
        <v>14963</v>
      </c>
      <c r="D12559" t="n">
        <v>62</v>
      </c>
      <c r="E12559" t="n">
        <v>180</v>
      </c>
      <c r="F12559" s="9" t="n">
        <v>296.58</v>
      </c>
    </row>
    <row r="12560">
      <c r="A12560" t="n">
        <v>574683</v>
      </c>
      <c r="B12560" s="12" t="n">
        <v>40853</v>
      </c>
      <c r="C12560" t="n">
        <v>16372</v>
      </c>
      <c r="D12560" t="n">
        <v>90</v>
      </c>
      <c r="E12560" t="n">
        <v>154</v>
      </c>
      <c r="F12560" s="9" t="n">
        <v>331.93</v>
      </c>
    </row>
    <row r="12561">
      <c r="A12561" t="n">
        <v>574684</v>
      </c>
      <c r="B12561" s="12" t="n">
        <v>40853</v>
      </c>
      <c r="C12561" t="n">
        <v>17581</v>
      </c>
      <c r="D12561" t="n">
        <v>55</v>
      </c>
      <c r="E12561" t="n">
        <v>822</v>
      </c>
      <c r="F12561" s="9" t="n">
        <v>1349.69</v>
      </c>
    </row>
    <row r="12562">
      <c r="A12562" t="n">
        <v>574685</v>
      </c>
      <c r="B12562" s="12" t="n">
        <v>40853</v>
      </c>
      <c r="C12562" t="n">
        <v>17581</v>
      </c>
      <c r="D12562" t="n">
        <v>8</v>
      </c>
      <c r="E12562" t="n">
        <v>86</v>
      </c>
      <c r="F12562" s="9" t="n">
        <v>174.9</v>
      </c>
    </row>
    <row r="12563">
      <c r="A12563" t="n">
        <v>574686</v>
      </c>
      <c r="B12563" s="12" t="n">
        <v>40853</v>
      </c>
      <c r="C12563" t="n">
        <v>17608</v>
      </c>
      <c r="D12563" t="n">
        <v>55</v>
      </c>
      <c r="E12563" t="n">
        <v>225</v>
      </c>
      <c r="F12563" s="9" t="n">
        <v>186.19</v>
      </c>
    </row>
    <row r="12564">
      <c r="A12564" t="n">
        <v>574687</v>
      </c>
      <c r="B12564" s="12" t="n">
        <v>40853</v>
      </c>
      <c r="C12564" t="n">
        <v>17581</v>
      </c>
      <c r="D12564" t="n">
        <v>3</v>
      </c>
      <c r="E12564" t="n">
        <v>90</v>
      </c>
      <c r="F12564" s="9" t="n">
        <v>157.7</v>
      </c>
    </row>
    <row r="12565">
      <c r="A12565" t="n">
        <v>574688</v>
      </c>
      <c r="B12565" s="12" t="n">
        <v>40853</v>
      </c>
      <c r="C12565" t="n">
        <v>17608</v>
      </c>
      <c r="D12565" t="n">
        <v>1</v>
      </c>
      <c r="E12565" t="n">
        <v>4</v>
      </c>
      <c r="F12565" s="9" t="n">
        <v>5.8</v>
      </c>
    </row>
    <row r="12566">
      <c r="A12566" t="n">
        <v>574689</v>
      </c>
      <c r="B12566" s="12" t="n">
        <v>40853</v>
      </c>
      <c r="C12566" t="n">
        <v>16372</v>
      </c>
      <c r="D12566" t="n">
        <v>2</v>
      </c>
      <c r="E12566" t="n">
        <v>4</v>
      </c>
      <c r="F12566" s="9" t="n">
        <v>23.8</v>
      </c>
    </row>
    <row r="12567">
      <c r="A12567" t="n">
        <v>574691</v>
      </c>
      <c r="B12567" s="12" t="n">
        <v>40853</v>
      </c>
      <c r="C12567" t="n">
        <v>14174</v>
      </c>
      <c r="D12567" t="n">
        <v>26</v>
      </c>
      <c r="E12567" t="n">
        <v>94</v>
      </c>
      <c r="F12567" s="9" t="n">
        <v>134.46</v>
      </c>
    </row>
    <row r="12568">
      <c r="A12568" t="n">
        <v>574692</v>
      </c>
      <c r="B12568" s="12" t="n">
        <v>40853</v>
      </c>
      <c r="C12568" t="n">
        <v>16771</v>
      </c>
      <c r="D12568" t="n">
        <v>15</v>
      </c>
      <c r="E12568" t="n">
        <v>81</v>
      </c>
      <c r="F12568" s="9" t="n">
        <v>144.3</v>
      </c>
    </row>
    <row r="12569">
      <c r="A12569" t="n">
        <v>574693</v>
      </c>
      <c r="B12569" s="12" t="n">
        <v>40853</v>
      </c>
      <c r="C12569" t="n">
        <v>14553</v>
      </c>
      <c r="D12569" t="n">
        <v>30</v>
      </c>
      <c r="E12569" t="n">
        <v>103</v>
      </c>
      <c r="F12569" s="9" t="n">
        <v>211.07</v>
      </c>
    </row>
    <row r="12570">
      <c r="A12570" t="n">
        <v>574695</v>
      </c>
      <c r="B12570" s="12" t="n">
        <v>40853</v>
      </c>
      <c r="C12570" t="n">
        <v>17114</v>
      </c>
      <c r="D12570" t="n">
        <v>14</v>
      </c>
      <c r="E12570" t="n">
        <v>22</v>
      </c>
      <c r="F12570" s="9" t="n">
        <v>114.14</v>
      </c>
    </row>
    <row r="12571">
      <c r="A12571" t="n">
        <v>574696</v>
      </c>
      <c r="B12571" s="12" t="n">
        <v>40853</v>
      </c>
      <c r="C12571" t="n">
        <v>13634</v>
      </c>
      <c r="D12571" t="n">
        <v>32</v>
      </c>
      <c r="E12571" t="n">
        <v>122</v>
      </c>
      <c r="F12571" s="9" t="n">
        <v>202.88</v>
      </c>
    </row>
    <row r="12572">
      <c r="A12572" t="n">
        <v>574697</v>
      </c>
      <c r="B12572" s="12" t="n">
        <v>40853</v>
      </c>
      <c r="C12572" t="n">
        <v>16488</v>
      </c>
      <c r="D12572" t="n">
        <v>7</v>
      </c>
      <c r="E12572" t="n">
        <v>109</v>
      </c>
      <c r="F12572" s="9" t="n">
        <v>144.23</v>
      </c>
    </row>
    <row r="12573">
      <c r="A12573" t="n">
        <v>574698</v>
      </c>
      <c r="B12573" s="12" t="n">
        <v>40853</v>
      </c>
      <c r="C12573" t="n">
        <v>14039</v>
      </c>
      <c r="D12573" t="n">
        <v>6</v>
      </c>
      <c r="E12573" t="n">
        <v>92</v>
      </c>
      <c r="F12573" s="9" t="n">
        <v>152.2</v>
      </c>
    </row>
    <row r="12574">
      <c r="A12574" t="n">
        <v>574699</v>
      </c>
      <c r="B12574" s="12" t="n">
        <v>40853</v>
      </c>
      <c r="C12574" t="n">
        <v>13040</v>
      </c>
      <c r="D12574" t="n">
        <v>21</v>
      </c>
      <c r="E12574" t="n">
        <v>167</v>
      </c>
      <c r="F12574" s="9" t="n">
        <v>303.25</v>
      </c>
    </row>
    <row r="12575">
      <c r="A12575" t="n">
        <v>574700</v>
      </c>
      <c r="B12575" s="12" t="n">
        <v>40853</v>
      </c>
      <c r="C12575" t="n">
        <v>16033</v>
      </c>
      <c r="D12575" t="n">
        <v>157</v>
      </c>
      <c r="E12575" t="n">
        <v>608</v>
      </c>
      <c r="F12575" s="9" t="n">
        <v>1171.59</v>
      </c>
    </row>
    <row r="12576">
      <c r="A12576" t="n">
        <v>574701</v>
      </c>
      <c r="B12576" s="12" t="n">
        <v>40853</v>
      </c>
      <c r="C12576" t="n">
        <v>15426</v>
      </c>
      <c r="D12576" t="n">
        <v>61</v>
      </c>
      <c r="E12576" t="n">
        <v>160</v>
      </c>
      <c r="F12576" s="9" t="n">
        <v>287.64</v>
      </c>
    </row>
    <row r="12577">
      <c r="A12577" t="n">
        <v>574702</v>
      </c>
      <c r="B12577" s="12" t="n">
        <v>40853</v>
      </c>
      <c r="C12577" t="n">
        <v>15839</v>
      </c>
      <c r="D12577" t="n">
        <v>13</v>
      </c>
      <c r="E12577" t="n">
        <v>135</v>
      </c>
      <c r="F12577" s="9" t="n">
        <v>258.13</v>
      </c>
    </row>
    <row r="12578">
      <c r="A12578" t="n">
        <v>574703</v>
      </c>
      <c r="B12578" s="12" t="n">
        <v>40853</v>
      </c>
      <c r="C12578" t="n">
        <v>15426</v>
      </c>
      <c r="D12578" t="n">
        <v>14</v>
      </c>
      <c r="E12578" t="n">
        <v>20</v>
      </c>
      <c r="F12578" s="9" t="n">
        <v>44.39</v>
      </c>
    </row>
    <row r="12579">
      <c r="A12579" t="n">
        <v>574704</v>
      </c>
      <c r="B12579" s="12" t="n">
        <v>40853</v>
      </c>
      <c r="C12579" t="n">
        <v>15696</v>
      </c>
      <c r="D12579" t="n">
        <v>47</v>
      </c>
      <c r="E12579" t="n">
        <v>221</v>
      </c>
      <c r="F12579" s="9" t="n">
        <v>702.21</v>
      </c>
    </row>
    <row r="12580">
      <c r="A12580" t="n">
        <v>574705</v>
      </c>
      <c r="B12580" s="12" t="n">
        <v>40853</v>
      </c>
      <c r="C12580" t="n">
        <v>14553</v>
      </c>
      <c r="D12580" t="n">
        <v>10</v>
      </c>
      <c r="E12580" t="n">
        <v>21</v>
      </c>
      <c r="F12580" s="9" t="n">
        <v>194.4</v>
      </c>
    </row>
    <row r="12581">
      <c r="A12581" t="n">
        <v>574706</v>
      </c>
      <c r="B12581" s="12" t="n">
        <v>40853</v>
      </c>
      <c r="C12581" t="n">
        <v>16790</v>
      </c>
      <c r="D12581" t="n">
        <v>15</v>
      </c>
      <c r="E12581" t="n">
        <v>232</v>
      </c>
      <c r="F12581" s="9" t="n">
        <v>294.24</v>
      </c>
    </row>
    <row r="12582">
      <c r="A12582" t="n">
        <v>574707</v>
      </c>
      <c r="B12582" s="12" t="n">
        <v>40853</v>
      </c>
      <c r="C12582" t="n">
        <v>17107</v>
      </c>
      <c r="D12582" t="n">
        <v>78</v>
      </c>
      <c r="E12582" t="n">
        <v>1296</v>
      </c>
      <c r="F12582" s="9" t="n">
        <v>2227.86</v>
      </c>
    </row>
    <row r="12583">
      <c r="A12583" t="n">
        <v>574708</v>
      </c>
      <c r="B12583" s="12" t="n">
        <v>40853</v>
      </c>
      <c r="C12583" t="n">
        <v>17107</v>
      </c>
      <c r="D12583" t="n">
        <v>1</v>
      </c>
      <c r="E12583" t="n">
        <v>10</v>
      </c>
      <c r="F12583" s="9" t="n">
        <v>70.8</v>
      </c>
    </row>
    <row r="12584">
      <c r="A12584" t="n">
        <v>574709</v>
      </c>
      <c r="B12584" s="12" t="n">
        <v>40853</v>
      </c>
      <c r="C12584" t="n">
        <v>17768</v>
      </c>
      <c r="D12584" t="n">
        <v>53</v>
      </c>
      <c r="E12584" t="n">
        <v>632</v>
      </c>
      <c r="F12584" s="9" t="n">
        <v>893.62</v>
      </c>
    </row>
    <row r="12585">
      <c r="A12585" t="n">
        <v>574710</v>
      </c>
      <c r="B12585" s="12" t="n">
        <v>40853</v>
      </c>
      <c r="C12585" t="n">
        <v>15427</v>
      </c>
      <c r="D12585" t="n">
        <v>67</v>
      </c>
      <c r="E12585" t="n">
        <v>250</v>
      </c>
      <c r="F12585" s="9" t="n">
        <v>489.66</v>
      </c>
    </row>
    <row r="12586">
      <c r="A12586" t="n">
        <v>574711</v>
      </c>
      <c r="B12586" s="12" t="n">
        <v>40853</v>
      </c>
      <c r="C12586" t="n">
        <v>14517</v>
      </c>
      <c r="D12586" t="n">
        <v>4</v>
      </c>
      <c r="E12586" t="n">
        <v>18</v>
      </c>
      <c r="F12586" s="9" t="n">
        <v>78</v>
      </c>
    </row>
    <row r="12587">
      <c r="A12587" t="n">
        <v>574714</v>
      </c>
      <c r="B12587" s="12" t="n">
        <v>40853</v>
      </c>
      <c r="C12587" t="n">
        <v>15427</v>
      </c>
      <c r="D12587" t="n">
        <v>143</v>
      </c>
      <c r="E12587" t="n">
        <v>429</v>
      </c>
      <c r="F12587" s="9" t="n">
        <v>581.39</v>
      </c>
    </row>
    <row r="12588">
      <c r="A12588" t="n">
        <v>574715</v>
      </c>
      <c r="B12588" s="12" t="n">
        <v>40853</v>
      </c>
      <c r="C12588" t="n">
        <v>14135</v>
      </c>
      <c r="D12588" t="n">
        <v>6</v>
      </c>
      <c r="E12588" t="n">
        <v>93</v>
      </c>
      <c r="F12588" s="9" t="n">
        <v>346.35</v>
      </c>
    </row>
    <row r="12589">
      <c r="A12589" t="n">
        <v>574716</v>
      </c>
      <c r="B12589" s="12" t="n">
        <v>40853</v>
      </c>
      <c r="C12589" t="n">
        <v>14502</v>
      </c>
      <c r="D12589" t="n">
        <v>21</v>
      </c>
      <c r="E12589" t="n">
        <v>27</v>
      </c>
      <c r="F12589" s="9" t="n">
        <v>89.08</v>
      </c>
    </row>
    <row r="12590">
      <c r="A12590" t="n">
        <v>574717</v>
      </c>
      <c r="B12590" s="12" t="n">
        <v>40853</v>
      </c>
      <c r="C12590" t="n">
        <v>18170</v>
      </c>
      <c r="D12590" t="n">
        <v>8</v>
      </c>
      <c r="E12590" t="n">
        <v>160</v>
      </c>
      <c r="F12590" s="9" t="n">
        <v>324.8</v>
      </c>
    </row>
    <row r="12591">
      <c r="A12591" t="n">
        <v>574718</v>
      </c>
      <c r="B12591" s="12" t="n">
        <v>40853</v>
      </c>
      <c r="C12591" t="n">
        <v>15513</v>
      </c>
      <c r="D12591" t="n">
        <v>15</v>
      </c>
      <c r="E12591" t="n">
        <v>428</v>
      </c>
      <c r="F12591" s="9" t="n">
        <v>885.8</v>
      </c>
    </row>
    <row r="12592">
      <c r="A12592" t="n">
        <v>574719</v>
      </c>
      <c r="B12592" s="12" t="n">
        <v>40853</v>
      </c>
      <c r="C12592" t="n">
        <v>14511</v>
      </c>
      <c r="D12592" t="n">
        <v>17</v>
      </c>
      <c r="E12592" t="n">
        <v>260</v>
      </c>
      <c r="F12592" s="9" t="n">
        <v>365.16</v>
      </c>
    </row>
    <row r="12593">
      <c r="A12593" t="n">
        <v>574720</v>
      </c>
      <c r="B12593" s="12" t="n">
        <v>40853</v>
      </c>
      <c r="C12593" t="n">
        <v>14547</v>
      </c>
      <c r="D12593" t="n">
        <v>71</v>
      </c>
      <c r="E12593" t="n">
        <v>290</v>
      </c>
      <c r="F12593" s="9" t="n">
        <v>473.9</v>
      </c>
    </row>
    <row r="12594">
      <c r="A12594" t="n">
        <v>574721</v>
      </c>
      <c r="B12594" s="12" t="n">
        <v>40853</v>
      </c>
      <c r="C12594" t="n">
        <v>17920</v>
      </c>
      <c r="D12594" t="n">
        <v>73</v>
      </c>
      <c r="E12594" t="n">
        <v>190</v>
      </c>
      <c r="F12594" s="9" t="n">
        <v>323.16</v>
      </c>
    </row>
    <row r="12595">
      <c r="A12595" t="n">
        <v>574722</v>
      </c>
      <c r="B12595" s="12" t="n">
        <v>40853</v>
      </c>
      <c r="C12595" t="n">
        <v>14502</v>
      </c>
      <c r="D12595" t="n">
        <v>95</v>
      </c>
      <c r="E12595" t="n">
        <v>360</v>
      </c>
      <c r="F12595" s="9" t="n">
        <v>375.72</v>
      </c>
    </row>
    <row r="12596">
      <c r="A12596" t="n">
        <v>574723</v>
      </c>
      <c r="B12596" s="12" t="n">
        <v>40853</v>
      </c>
      <c r="C12596" t="n">
        <v>15150</v>
      </c>
      <c r="D12596" t="n">
        <v>5</v>
      </c>
      <c r="E12596" t="n">
        <v>34</v>
      </c>
      <c r="F12596" s="9" t="n">
        <v>102.84</v>
      </c>
    </row>
    <row r="12597">
      <c r="A12597" t="n">
        <v>574724</v>
      </c>
      <c r="B12597" s="12" t="n">
        <v>40853</v>
      </c>
      <c r="C12597" t="n">
        <v>13759</v>
      </c>
      <c r="D12597" t="n">
        <v>1</v>
      </c>
      <c r="E12597" t="n">
        <v>20</v>
      </c>
      <c r="F12597" s="9" t="n">
        <v>99</v>
      </c>
    </row>
    <row r="12598">
      <c r="A12598" t="n">
        <v>574725</v>
      </c>
      <c r="B12598" s="12" t="n">
        <v>40853</v>
      </c>
      <c r="C12598" t="n">
        <v>15883</v>
      </c>
      <c r="D12598" t="n">
        <v>20</v>
      </c>
      <c r="E12598" t="n">
        <v>72</v>
      </c>
      <c r="F12598" s="9" t="n">
        <v>143.76</v>
      </c>
    </row>
    <row r="12599">
      <c r="A12599" t="n">
        <v>574726</v>
      </c>
      <c r="B12599" s="12" t="n">
        <v>40853</v>
      </c>
      <c r="C12599" t="n">
        <v>14664</v>
      </c>
      <c r="D12599" t="n">
        <v>65</v>
      </c>
      <c r="E12599" t="n">
        <v>301</v>
      </c>
      <c r="F12599" s="9" t="n">
        <v>387.39</v>
      </c>
    </row>
    <row r="12600">
      <c r="A12600" t="n">
        <v>574727</v>
      </c>
      <c r="B12600" s="12" t="n">
        <v>40853</v>
      </c>
      <c r="C12600" t="n">
        <v>15526</v>
      </c>
      <c r="D12600" t="n">
        <v>3</v>
      </c>
      <c r="E12600" t="n">
        <v>22</v>
      </c>
      <c r="F12600" s="9" t="n">
        <v>128.54</v>
      </c>
    </row>
    <row r="12601">
      <c r="A12601" t="n">
        <v>574728</v>
      </c>
      <c r="B12601" s="12" t="n">
        <v>40853</v>
      </c>
      <c r="C12601" t="n">
        <v>13719</v>
      </c>
      <c r="D12601" t="n">
        <v>20</v>
      </c>
      <c r="E12601" t="n">
        <v>264</v>
      </c>
      <c r="F12601" s="9" t="n">
        <v>330.79</v>
      </c>
    </row>
    <row r="12602">
      <c r="A12602" t="n">
        <v>574729</v>
      </c>
      <c r="B12602" s="12" t="n">
        <v>40853</v>
      </c>
      <c r="C12602" t="n">
        <v>15526</v>
      </c>
      <c r="D12602" t="n">
        <v>1</v>
      </c>
      <c r="E12602" t="n">
        <v>2</v>
      </c>
      <c r="F12602" s="9" t="n">
        <v>19.9</v>
      </c>
    </row>
    <row r="12603">
      <c r="A12603" t="n">
        <v>574730</v>
      </c>
      <c r="B12603" s="12" t="n">
        <v>40853</v>
      </c>
      <c r="C12603" t="n">
        <v>14824</v>
      </c>
      <c r="D12603" t="n">
        <v>2</v>
      </c>
      <c r="E12603" t="n">
        <v>24</v>
      </c>
      <c r="F12603" s="9" t="n">
        <v>55.5</v>
      </c>
    </row>
    <row r="12604">
      <c r="A12604" t="n">
        <v>574731</v>
      </c>
      <c r="B12604" s="12" t="n">
        <v>40853</v>
      </c>
      <c r="C12604" t="n">
        <v>17831</v>
      </c>
      <c r="D12604" t="n">
        <v>2</v>
      </c>
      <c r="E12604" t="n">
        <v>12</v>
      </c>
      <c r="F12604" s="9" t="n">
        <v>35.4</v>
      </c>
    </row>
    <row r="12605">
      <c r="A12605" t="n">
        <v>574732</v>
      </c>
      <c r="B12605" s="12" t="n">
        <v>40853</v>
      </c>
      <c r="C12605" t="n">
        <v>13523</v>
      </c>
      <c r="D12605" t="n">
        <v>47</v>
      </c>
      <c r="E12605" t="n">
        <v>528</v>
      </c>
      <c r="F12605" s="9" t="n">
        <v>978.84</v>
      </c>
    </row>
    <row r="12606">
      <c r="A12606" t="n">
        <v>574733</v>
      </c>
      <c r="B12606" s="12" t="n">
        <v>40853</v>
      </c>
      <c r="C12606" t="n">
        <v>17082</v>
      </c>
      <c r="D12606" t="n">
        <v>57</v>
      </c>
      <c r="E12606" t="n">
        <v>733</v>
      </c>
      <c r="F12606" s="9" t="n">
        <v>1366.91</v>
      </c>
    </row>
    <row r="12607">
      <c r="A12607" t="n">
        <v>574734</v>
      </c>
      <c r="B12607" s="12" t="n">
        <v>40853</v>
      </c>
      <c r="C12607" t="n">
        <v>15025</v>
      </c>
      <c r="D12607" t="n">
        <v>67</v>
      </c>
      <c r="E12607" t="n">
        <v>184</v>
      </c>
      <c r="F12607" s="9" t="n">
        <v>361.96</v>
      </c>
    </row>
    <row r="12608">
      <c r="A12608" t="n">
        <v>574735</v>
      </c>
      <c r="B12608" s="12" t="n">
        <v>40853</v>
      </c>
      <c r="C12608" t="n">
        <v>13155</v>
      </c>
      <c r="D12608" t="n">
        <v>6</v>
      </c>
      <c r="E12608" t="n">
        <v>52</v>
      </c>
      <c r="F12608" s="9" t="n">
        <v>89.26000000000001</v>
      </c>
    </row>
    <row r="12609">
      <c r="A12609" t="n">
        <v>574736</v>
      </c>
      <c r="B12609" s="12" t="n">
        <v>40853</v>
      </c>
      <c r="C12609" t="n">
        <v>17131</v>
      </c>
      <c r="D12609" t="n">
        <v>2</v>
      </c>
      <c r="E12609" t="n">
        <v>36</v>
      </c>
      <c r="F12609" s="9" t="n">
        <v>113.4</v>
      </c>
    </row>
    <row r="12610">
      <c r="A12610" t="n">
        <v>574737</v>
      </c>
      <c r="B12610" s="12" t="n">
        <v>40853</v>
      </c>
      <c r="C12610" t="n">
        <v>14868</v>
      </c>
      <c r="D12610" t="n">
        <v>27</v>
      </c>
      <c r="E12610" t="n">
        <v>259</v>
      </c>
      <c r="F12610" s="9" t="n">
        <v>558.59</v>
      </c>
    </row>
    <row r="12611">
      <c r="A12611" t="n">
        <v>574738</v>
      </c>
      <c r="B12611" s="12" t="n">
        <v>40853</v>
      </c>
      <c r="C12611" t="n">
        <v>12748</v>
      </c>
      <c r="D12611" t="n">
        <v>29</v>
      </c>
      <c r="E12611" t="n">
        <v>139</v>
      </c>
      <c r="F12611" s="9" t="n">
        <v>249.64</v>
      </c>
    </row>
    <row r="12612">
      <c r="A12612" t="n">
        <v>574739</v>
      </c>
      <c r="B12612" s="12" t="n">
        <v>40853</v>
      </c>
      <c r="C12612" t="n">
        <v>16357</v>
      </c>
      <c r="D12612" t="n">
        <v>22</v>
      </c>
      <c r="E12612" t="n">
        <v>191</v>
      </c>
      <c r="F12612" s="9" t="n">
        <v>400.93</v>
      </c>
    </row>
    <row r="12613">
      <c r="A12613" t="n">
        <v>574741</v>
      </c>
      <c r="B12613" s="12" t="n">
        <v>40853</v>
      </c>
      <c r="C12613" t="n">
        <v>15993</v>
      </c>
      <c r="D12613" t="n">
        <v>104</v>
      </c>
      <c r="E12613" t="n">
        <v>261</v>
      </c>
      <c r="F12613" s="9" t="n">
        <v>425.57</v>
      </c>
    </row>
    <row r="12614">
      <c r="A12614" t="n">
        <v>574743</v>
      </c>
      <c r="B12614" s="12" t="n">
        <v>40853</v>
      </c>
      <c r="C12614" t="n">
        <v>15351</v>
      </c>
      <c r="D12614" t="n">
        <v>28</v>
      </c>
      <c r="E12614" t="n">
        <v>78</v>
      </c>
      <c r="F12614" s="9" t="n">
        <v>250.94</v>
      </c>
    </row>
    <row r="12615">
      <c r="A12615" t="n">
        <v>574744</v>
      </c>
      <c r="B12615" s="12" t="n">
        <v>40854</v>
      </c>
      <c r="C12615" t="n">
        <v>16612</v>
      </c>
      <c r="D12615" t="n">
        <v>15</v>
      </c>
      <c r="E12615" t="n">
        <v>112</v>
      </c>
      <c r="F12615" s="9" t="n">
        <v>317.36</v>
      </c>
    </row>
    <row r="12616">
      <c r="A12616" t="n">
        <v>574746</v>
      </c>
      <c r="B12616" s="12" t="n">
        <v>40854</v>
      </c>
      <c r="C12616" t="n">
        <v>16523</v>
      </c>
      <c r="D12616" t="n">
        <v>8</v>
      </c>
      <c r="E12616" t="n">
        <v>198</v>
      </c>
      <c r="F12616" s="9" t="n">
        <v>676.8</v>
      </c>
    </row>
    <row r="12617">
      <c r="A12617" t="n">
        <v>574747</v>
      </c>
      <c r="B12617" s="12" t="n">
        <v>40854</v>
      </c>
      <c r="C12617" t="n">
        <v>15618</v>
      </c>
      <c r="D12617" t="n">
        <v>21</v>
      </c>
      <c r="E12617" t="n">
        <v>239</v>
      </c>
      <c r="F12617" s="9" t="n">
        <v>357.81</v>
      </c>
    </row>
    <row r="12618">
      <c r="A12618" t="n">
        <v>574749</v>
      </c>
      <c r="B12618" s="12" t="n">
        <v>40854</v>
      </c>
      <c r="C12618" t="n">
        <v>15150</v>
      </c>
      <c r="D12618" t="n">
        <v>33</v>
      </c>
      <c r="E12618" t="n">
        <v>367</v>
      </c>
      <c r="F12618" s="9" t="n">
        <v>535.61</v>
      </c>
    </row>
    <row r="12619">
      <c r="A12619" t="n">
        <v>574750</v>
      </c>
      <c r="B12619" s="12" t="n">
        <v>40854</v>
      </c>
      <c r="C12619" t="n">
        <v>17164</v>
      </c>
      <c r="D12619" t="n">
        <v>20</v>
      </c>
      <c r="E12619" t="n">
        <v>218</v>
      </c>
      <c r="F12619" s="9" t="n">
        <v>381.28</v>
      </c>
    </row>
    <row r="12620">
      <c r="A12620" t="n">
        <v>574751</v>
      </c>
      <c r="B12620" s="12" t="n">
        <v>40854</v>
      </c>
      <c r="C12620" t="n">
        <v>17164</v>
      </c>
      <c r="D12620" t="n">
        <v>2</v>
      </c>
      <c r="E12620" t="n">
        <v>27</v>
      </c>
      <c r="F12620" s="9" t="n">
        <v>44.85</v>
      </c>
    </row>
    <row r="12621">
      <c r="A12621" t="n">
        <v>574752</v>
      </c>
      <c r="B12621" s="12" t="n">
        <v>40854</v>
      </c>
      <c r="C12621" t="n">
        <v>17164</v>
      </c>
      <c r="D12621" t="n">
        <v>1</v>
      </c>
      <c r="E12621" t="n">
        <v>12</v>
      </c>
      <c r="F12621" s="9" t="n">
        <v>24.96</v>
      </c>
    </row>
    <row r="12622">
      <c r="A12622" t="n">
        <v>574754</v>
      </c>
      <c r="B12622" s="12" t="n">
        <v>40854</v>
      </c>
      <c r="C12622" t="n">
        <v>17430</v>
      </c>
      <c r="D12622" t="n">
        <v>9</v>
      </c>
      <c r="E12622" t="n">
        <v>130</v>
      </c>
      <c r="F12622" s="9" t="n">
        <v>153.16</v>
      </c>
    </row>
    <row r="12623">
      <c r="A12623" t="n">
        <v>574755</v>
      </c>
      <c r="B12623" s="12" t="n">
        <v>40854</v>
      </c>
      <c r="C12623" t="n">
        <v>13078</v>
      </c>
      <c r="D12623" t="n">
        <v>7</v>
      </c>
      <c r="E12623" t="n">
        <v>118</v>
      </c>
      <c r="F12623" s="9" t="n">
        <v>372.24</v>
      </c>
    </row>
    <row r="12624">
      <c r="A12624" t="n">
        <v>574756</v>
      </c>
      <c r="B12624" s="12" t="n">
        <v>40854</v>
      </c>
      <c r="C12624" t="n">
        <v>13534</v>
      </c>
      <c r="D12624" t="n">
        <v>11</v>
      </c>
      <c r="E12624" t="n">
        <v>128</v>
      </c>
      <c r="F12624" s="9" t="n">
        <v>306.2</v>
      </c>
    </row>
    <row r="12625">
      <c r="A12625" t="n">
        <v>574777</v>
      </c>
      <c r="B12625" s="12" t="n">
        <v>40854</v>
      </c>
      <c r="C12625" t="n">
        <v>17761</v>
      </c>
      <c r="D12625" t="n">
        <v>19</v>
      </c>
      <c r="E12625" t="n">
        <v>398</v>
      </c>
      <c r="F12625" s="9" t="n">
        <v>712.78</v>
      </c>
    </row>
    <row r="12626">
      <c r="A12626" t="n">
        <v>574824</v>
      </c>
      <c r="B12626" s="12" t="n">
        <v>40854</v>
      </c>
      <c r="C12626" t="n">
        <v>13097</v>
      </c>
      <c r="D12626" t="n">
        <v>25</v>
      </c>
      <c r="E12626" t="n">
        <v>184</v>
      </c>
      <c r="F12626" s="9" t="n">
        <v>531.14</v>
      </c>
    </row>
    <row r="12627">
      <c r="A12627" t="n">
        <v>574826</v>
      </c>
      <c r="B12627" s="12" t="n">
        <v>40854</v>
      </c>
      <c r="C12627" t="n">
        <v>15870</v>
      </c>
      <c r="D12627" t="n">
        <v>74</v>
      </c>
      <c r="E12627" t="n">
        <v>333</v>
      </c>
      <c r="F12627" s="9" t="n">
        <v>351.44</v>
      </c>
    </row>
    <row r="12628">
      <c r="A12628" t="n">
        <v>574827</v>
      </c>
      <c r="B12628" s="12" t="n">
        <v>40854</v>
      </c>
      <c r="C12628" t="n">
        <v>14080</v>
      </c>
      <c r="D12628" t="n">
        <v>4</v>
      </c>
      <c r="E12628" t="n">
        <v>48</v>
      </c>
      <c r="F12628" s="9" t="n">
        <v>45.6</v>
      </c>
    </row>
    <row r="12629">
      <c r="A12629" t="n">
        <v>574829</v>
      </c>
      <c r="B12629" s="12" t="n">
        <v>40854</v>
      </c>
      <c r="C12629" t="n">
        <v>17389</v>
      </c>
      <c r="D12629" t="n">
        <v>1</v>
      </c>
      <c r="E12629" t="n">
        <v>192</v>
      </c>
      <c r="F12629" s="9" t="n">
        <v>403.2</v>
      </c>
    </row>
    <row r="12630">
      <c r="A12630" t="n">
        <v>574830</v>
      </c>
      <c r="B12630" s="12" t="n">
        <v>40854</v>
      </c>
      <c r="C12630" t="n">
        <v>16053</v>
      </c>
      <c r="D12630" t="n">
        <v>22</v>
      </c>
      <c r="E12630" t="n">
        <v>790</v>
      </c>
      <c r="F12630" s="9" t="n">
        <v>387.76</v>
      </c>
    </row>
    <row r="12631">
      <c r="A12631" t="n">
        <v>574831</v>
      </c>
      <c r="B12631" s="12" t="n">
        <v>40854</v>
      </c>
      <c r="C12631" t="n">
        <v>15522</v>
      </c>
      <c r="D12631" t="n">
        <v>15</v>
      </c>
      <c r="E12631" t="n">
        <v>257</v>
      </c>
      <c r="F12631" s="9" t="n">
        <v>138.94</v>
      </c>
    </row>
    <row r="12632">
      <c r="A12632" t="n">
        <v>574832</v>
      </c>
      <c r="B12632" s="12" t="n">
        <v>40854</v>
      </c>
      <c r="C12632" t="n">
        <v>17183</v>
      </c>
      <c r="D12632" t="n">
        <v>9</v>
      </c>
      <c r="E12632" t="n">
        <v>226</v>
      </c>
      <c r="F12632" s="9" t="n">
        <v>630.0599999999999</v>
      </c>
    </row>
    <row r="12633">
      <c r="A12633" t="n">
        <v>574833</v>
      </c>
      <c r="B12633" s="12" t="n">
        <v>40854</v>
      </c>
      <c r="C12633" t="n">
        <v>12827</v>
      </c>
      <c r="D12633" t="n">
        <v>5</v>
      </c>
      <c r="E12633" t="n">
        <v>33</v>
      </c>
      <c r="F12633" s="9" t="n">
        <v>100.95</v>
      </c>
    </row>
    <row r="12634">
      <c r="A12634" t="n">
        <v>574834</v>
      </c>
      <c r="B12634" s="12" t="n">
        <v>40854</v>
      </c>
      <c r="C12634" t="n">
        <v>13139</v>
      </c>
      <c r="D12634" t="n">
        <v>23</v>
      </c>
      <c r="E12634" t="n">
        <v>266</v>
      </c>
      <c r="F12634" s="9" t="n">
        <v>718.9</v>
      </c>
    </row>
    <row r="12635">
      <c r="A12635" t="n">
        <v>574835</v>
      </c>
      <c r="B12635" s="12" t="n">
        <v>40854</v>
      </c>
      <c r="C12635" t="n">
        <v>13139</v>
      </c>
      <c r="D12635" t="n">
        <v>17</v>
      </c>
      <c r="E12635" t="n">
        <v>136</v>
      </c>
      <c r="F12635" s="9" t="n">
        <v>407.96</v>
      </c>
    </row>
    <row r="12636">
      <c r="A12636" t="n">
        <v>574836</v>
      </c>
      <c r="B12636" s="12" t="n">
        <v>40854</v>
      </c>
      <c r="C12636" t="n">
        <v>17623</v>
      </c>
      <c r="D12636" t="n">
        <v>33</v>
      </c>
      <c r="E12636" t="n">
        <v>265</v>
      </c>
      <c r="F12636" s="9" t="n">
        <v>527.05</v>
      </c>
    </row>
    <row r="12637">
      <c r="A12637" t="n">
        <v>574837</v>
      </c>
      <c r="B12637" s="12" t="n">
        <v>40854</v>
      </c>
      <c r="C12637" t="n">
        <v>15785</v>
      </c>
      <c r="D12637" t="n">
        <v>28</v>
      </c>
      <c r="E12637" t="n">
        <v>601</v>
      </c>
      <c r="F12637" s="9" t="n">
        <v>663.14</v>
      </c>
    </row>
    <row r="12638">
      <c r="A12638" t="n">
        <v>574839</v>
      </c>
      <c r="B12638" s="12" t="n">
        <v>40854</v>
      </c>
      <c r="C12638" t="n">
        <v>15493</v>
      </c>
      <c r="D12638" t="n">
        <v>60</v>
      </c>
      <c r="E12638" t="n">
        <v>106</v>
      </c>
      <c r="F12638" s="9" t="n">
        <v>411.65</v>
      </c>
    </row>
    <row r="12639">
      <c r="A12639" t="n">
        <v>574840</v>
      </c>
      <c r="B12639" s="12" t="n">
        <v>40854</v>
      </c>
      <c r="C12639" t="n">
        <v>12748</v>
      </c>
      <c r="D12639" t="n">
        <v>46</v>
      </c>
      <c r="E12639" t="n">
        <v>166</v>
      </c>
      <c r="F12639" s="9" t="n">
        <v>243.99</v>
      </c>
    </row>
    <row r="12640">
      <c r="A12640" t="n">
        <v>574842</v>
      </c>
      <c r="B12640" s="12" t="n">
        <v>40854</v>
      </c>
      <c r="C12640" t="n">
        <v>13890</v>
      </c>
      <c r="D12640" t="n">
        <v>7</v>
      </c>
      <c r="E12640" t="n">
        <v>61</v>
      </c>
      <c r="F12640" s="9" t="n">
        <v>114.75</v>
      </c>
    </row>
    <row r="12641">
      <c r="A12641" t="n">
        <v>574846</v>
      </c>
      <c r="B12641" s="12" t="n">
        <v>40854</v>
      </c>
      <c r="C12641" t="n">
        <v>14702</v>
      </c>
      <c r="D12641" t="n">
        <v>16</v>
      </c>
      <c r="E12641" t="n">
        <v>112</v>
      </c>
      <c r="F12641" s="9" t="n">
        <v>156.96</v>
      </c>
    </row>
    <row r="12642">
      <c r="A12642" t="n">
        <v>574852</v>
      </c>
      <c r="B12642" s="12" t="n">
        <v>40854</v>
      </c>
      <c r="C12642" t="n">
        <v>15493</v>
      </c>
      <c r="D12642" t="n">
        <v>38</v>
      </c>
      <c r="E12642" t="n">
        <v>87</v>
      </c>
      <c r="F12642" s="9" t="n">
        <v>254.81</v>
      </c>
    </row>
    <row r="12643">
      <c r="A12643" t="n">
        <v>574860</v>
      </c>
      <c r="B12643" s="12" t="n">
        <v>40854</v>
      </c>
      <c r="C12643" t="n">
        <v>17857</v>
      </c>
      <c r="D12643" t="n">
        <v>1</v>
      </c>
      <c r="E12643" t="n">
        <v>500</v>
      </c>
      <c r="F12643" s="9" t="n">
        <v>180</v>
      </c>
    </row>
    <row r="12644">
      <c r="A12644" t="n">
        <v>574861</v>
      </c>
      <c r="B12644" s="12" t="n">
        <v>40854</v>
      </c>
      <c r="C12644" t="n">
        <v>17368</v>
      </c>
      <c r="D12644" t="n">
        <v>14</v>
      </c>
      <c r="E12644" t="n">
        <v>65</v>
      </c>
      <c r="F12644" s="9" t="n">
        <v>166.92</v>
      </c>
    </row>
    <row r="12645">
      <c r="A12645" t="n">
        <v>574863</v>
      </c>
      <c r="B12645" s="12" t="n">
        <v>40854</v>
      </c>
      <c r="C12645" t="n">
        <v>15719</v>
      </c>
      <c r="D12645" t="n">
        <v>90</v>
      </c>
      <c r="E12645" t="n">
        <v>372</v>
      </c>
      <c r="F12645" s="9" t="n">
        <v>613.9400000000001</v>
      </c>
    </row>
    <row r="12646">
      <c r="A12646" t="n">
        <v>574864</v>
      </c>
      <c r="B12646" s="12" t="n">
        <v>40854</v>
      </c>
      <c r="C12646" t="n">
        <v>14387</v>
      </c>
      <c r="D12646" t="n">
        <v>57</v>
      </c>
      <c r="E12646" t="n">
        <v>364</v>
      </c>
      <c r="F12646" s="9" t="n">
        <v>797.86</v>
      </c>
    </row>
    <row r="12647">
      <c r="A12647" t="n">
        <v>574866</v>
      </c>
      <c r="B12647" s="12" t="n">
        <v>40854</v>
      </c>
      <c r="C12647" t="n">
        <v>12748</v>
      </c>
      <c r="D12647" t="n">
        <v>48</v>
      </c>
      <c r="E12647" t="n">
        <v>287</v>
      </c>
      <c r="F12647" s="9" t="n">
        <v>249.77</v>
      </c>
    </row>
    <row r="12648">
      <c r="A12648" t="n">
        <v>574867</v>
      </c>
      <c r="B12648" s="12" t="n">
        <v>40854</v>
      </c>
      <c r="C12648" t="n">
        <v>16817</v>
      </c>
      <c r="D12648" t="n">
        <v>11</v>
      </c>
      <c r="E12648" t="n">
        <v>95</v>
      </c>
      <c r="F12648" s="9" t="n">
        <v>207.99</v>
      </c>
    </row>
    <row r="12649">
      <c r="A12649" t="n">
        <v>574868</v>
      </c>
      <c r="B12649" s="12" t="n">
        <v>40854</v>
      </c>
      <c r="C12649" t="n">
        <v>13824</v>
      </c>
      <c r="D12649" t="n">
        <v>10</v>
      </c>
      <c r="E12649" t="n">
        <v>108</v>
      </c>
      <c r="F12649" s="9" t="n">
        <v>269.1</v>
      </c>
    </row>
    <row r="12650">
      <c r="A12650" t="n">
        <v>574870</v>
      </c>
      <c r="B12650" s="12" t="n">
        <v>40854</v>
      </c>
      <c r="C12650" t="n">
        <v>17811</v>
      </c>
      <c r="D12650" t="n">
        <v>12</v>
      </c>
      <c r="E12650" t="n">
        <v>145</v>
      </c>
      <c r="F12650" s="9" t="n">
        <v>152.67</v>
      </c>
    </row>
    <row r="12651">
      <c r="A12651" t="n">
        <v>574871</v>
      </c>
      <c r="B12651" s="12" t="n">
        <v>40854</v>
      </c>
      <c r="C12651" t="n">
        <v>14527</v>
      </c>
      <c r="D12651" t="n">
        <v>16</v>
      </c>
      <c r="E12651" t="n">
        <v>29</v>
      </c>
      <c r="F12651" s="9" t="n">
        <v>148.82</v>
      </c>
    </row>
    <row r="12652">
      <c r="A12652" t="n">
        <v>574873</v>
      </c>
      <c r="B12652" s="12" t="n">
        <v>40854</v>
      </c>
      <c r="C12652" t="n">
        <v>16362</v>
      </c>
      <c r="D12652" t="n">
        <v>15</v>
      </c>
      <c r="E12652" t="n">
        <v>115</v>
      </c>
      <c r="F12652" s="9" t="n">
        <v>215.09</v>
      </c>
    </row>
    <row r="12653">
      <c r="A12653" t="n">
        <v>574877</v>
      </c>
      <c r="B12653" s="12" t="n">
        <v>40854</v>
      </c>
      <c r="C12653" t="n">
        <v>16637</v>
      </c>
      <c r="D12653" t="n">
        <v>17</v>
      </c>
      <c r="E12653" t="n">
        <v>358</v>
      </c>
      <c r="F12653" s="9" t="n">
        <v>291.54</v>
      </c>
    </row>
    <row r="12654">
      <c r="A12654" t="n">
        <v>574878</v>
      </c>
      <c r="B12654" s="12" t="n">
        <v>40854</v>
      </c>
      <c r="C12654" t="n">
        <v>14653</v>
      </c>
      <c r="D12654" t="n">
        <v>6</v>
      </c>
      <c r="E12654" t="n">
        <v>21</v>
      </c>
      <c r="F12654" s="9" t="n">
        <v>131.79</v>
      </c>
    </row>
    <row r="12655">
      <c r="A12655" t="n">
        <v>574879</v>
      </c>
      <c r="B12655" s="12" t="n">
        <v>40854</v>
      </c>
      <c r="C12655" t="n">
        <v>13014</v>
      </c>
      <c r="D12655" t="n">
        <v>2</v>
      </c>
      <c r="E12655" t="n">
        <v>6</v>
      </c>
      <c r="F12655" s="9" t="n">
        <v>76.5</v>
      </c>
    </row>
    <row r="12656">
      <c r="A12656" t="n">
        <v>574880</v>
      </c>
      <c r="B12656" s="12" t="n">
        <v>40854</v>
      </c>
      <c r="C12656" t="n">
        <v>18016</v>
      </c>
      <c r="D12656" t="n">
        <v>17</v>
      </c>
      <c r="E12656" t="n">
        <v>341</v>
      </c>
      <c r="F12656" s="9" t="n">
        <v>370.25</v>
      </c>
    </row>
    <row r="12657">
      <c r="A12657" t="n">
        <v>574881</v>
      </c>
      <c r="B12657" s="12" t="n">
        <v>40854</v>
      </c>
      <c r="C12657" t="n">
        <v>12832</v>
      </c>
      <c r="D12657" t="n">
        <v>9</v>
      </c>
      <c r="E12657" t="n">
        <v>63</v>
      </c>
      <c r="F12657" s="9" t="n">
        <v>115.23</v>
      </c>
    </row>
    <row r="12658">
      <c r="A12658" t="n">
        <v>574882</v>
      </c>
      <c r="B12658" s="12" t="n">
        <v>40854</v>
      </c>
      <c r="C12658" t="n">
        <v>13599</v>
      </c>
      <c r="D12658" t="n">
        <v>57</v>
      </c>
      <c r="E12658" t="n">
        <v>217</v>
      </c>
      <c r="F12658" s="9" t="n">
        <v>487.04</v>
      </c>
    </row>
    <row r="12659">
      <c r="A12659" t="n">
        <v>574883</v>
      </c>
      <c r="B12659" s="12" t="n">
        <v>40854</v>
      </c>
      <c r="C12659" t="n">
        <v>14623</v>
      </c>
      <c r="D12659" t="n">
        <v>22</v>
      </c>
      <c r="E12659" t="n">
        <v>131</v>
      </c>
      <c r="F12659" s="9" t="n">
        <v>162.34</v>
      </c>
    </row>
    <row r="12660">
      <c r="A12660" t="n">
        <v>574884</v>
      </c>
      <c r="B12660" s="12" t="n">
        <v>40854</v>
      </c>
      <c r="C12660" t="n">
        <v>15291</v>
      </c>
      <c r="D12660" t="n">
        <v>1</v>
      </c>
      <c r="E12660" t="n">
        <v>48</v>
      </c>
      <c r="F12660" s="9" t="n">
        <v>204</v>
      </c>
    </row>
    <row r="12661">
      <c r="A12661" t="n">
        <v>574887</v>
      </c>
      <c r="B12661" s="12" t="n">
        <v>40854</v>
      </c>
      <c r="C12661" t="n">
        <v>13717</v>
      </c>
      <c r="D12661" t="n">
        <v>14</v>
      </c>
      <c r="E12661" t="n">
        <v>212</v>
      </c>
      <c r="F12661" s="9" t="n">
        <v>187.48</v>
      </c>
    </row>
    <row r="12662">
      <c r="A12662" t="n">
        <v>574888</v>
      </c>
      <c r="B12662" s="12" t="n">
        <v>40854</v>
      </c>
      <c r="C12662" t="n">
        <v>16353</v>
      </c>
      <c r="D12662" t="n">
        <v>6</v>
      </c>
      <c r="E12662" t="n">
        <v>174</v>
      </c>
      <c r="F12662" s="9" t="n">
        <v>637.5</v>
      </c>
    </row>
    <row r="12663">
      <c r="A12663" t="n">
        <v>574889</v>
      </c>
      <c r="B12663" s="12" t="n">
        <v>40854</v>
      </c>
      <c r="C12663" t="n">
        <v>16353</v>
      </c>
      <c r="D12663" t="n">
        <v>3</v>
      </c>
      <c r="E12663" t="n">
        <v>63</v>
      </c>
      <c r="F12663" s="9" t="n">
        <v>213.45</v>
      </c>
    </row>
    <row r="12664">
      <c r="A12664" t="n">
        <v>574890</v>
      </c>
      <c r="B12664" s="12" t="n">
        <v>40854</v>
      </c>
      <c r="C12664" t="n">
        <v>18229</v>
      </c>
      <c r="D12664" t="n">
        <v>8</v>
      </c>
      <c r="E12664" t="n">
        <v>176</v>
      </c>
      <c r="F12664" s="9" t="n">
        <v>414.6</v>
      </c>
    </row>
    <row r="12665">
      <c r="A12665" t="n">
        <v>574891</v>
      </c>
      <c r="B12665" s="12" t="n">
        <v>40854</v>
      </c>
      <c r="C12665" t="n">
        <v>14606</v>
      </c>
      <c r="D12665" t="n">
        <v>24</v>
      </c>
      <c r="E12665" t="n">
        <v>52</v>
      </c>
      <c r="F12665" s="9" t="n">
        <v>106.44</v>
      </c>
    </row>
    <row r="12666">
      <c r="A12666" t="n">
        <v>574892</v>
      </c>
      <c r="B12666" s="12" t="n">
        <v>40854</v>
      </c>
      <c r="C12666" t="n">
        <v>14700</v>
      </c>
      <c r="D12666" t="n">
        <v>36</v>
      </c>
      <c r="E12666" t="n">
        <v>466</v>
      </c>
      <c r="F12666" s="9" t="n">
        <v>654</v>
      </c>
    </row>
    <row r="12667">
      <c r="A12667" t="n">
        <v>574893</v>
      </c>
      <c r="B12667" s="12" t="n">
        <v>40854</v>
      </c>
      <c r="C12667" t="n">
        <v>18036</v>
      </c>
      <c r="D12667" t="n">
        <v>35</v>
      </c>
      <c r="E12667" t="n">
        <v>79</v>
      </c>
      <c r="F12667" s="9" t="n">
        <v>149.43</v>
      </c>
    </row>
    <row r="12668">
      <c r="A12668" t="n">
        <v>574895</v>
      </c>
      <c r="B12668" s="12" t="n">
        <v>40854</v>
      </c>
      <c r="C12668" t="n">
        <v>16570</v>
      </c>
      <c r="D12668" t="n">
        <v>9</v>
      </c>
      <c r="E12668" t="n">
        <v>112</v>
      </c>
      <c r="F12668" s="9" t="n">
        <v>435.82</v>
      </c>
    </row>
    <row r="12669">
      <c r="A12669" t="n">
        <v>574896</v>
      </c>
      <c r="B12669" s="12" t="n">
        <v>40854</v>
      </c>
      <c r="C12669" t="n">
        <v>17014</v>
      </c>
      <c r="D12669" t="n">
        <v>43</v>
      </c>
      <c r="E12669" t="n">
        <v>62</v>
      </c>
      <c r="F12669" s="9" t="n">
        <v>165.76</v>
      </c>
    </row>
    <row r="12670">
      <c r="A12670" t="n">
        <v>574898</v>
      </c>
      <c r="B12670" s="12" t="n">
        <v>40854</v>
      </c>
      <c r="C12670" t="n">
        <v>16242</v>
      </c>
      <c r="D12670" t="n">
        <v>56</v>
      </c>
      <c r="E12670" t="n">
        <v>518</v>
      </c>
      <c r="F12670" s="9" t="n">
        <v>827.42</v>
      </c>
    </row>
    <row r="12671">
      <c r="A12671" t="n">
        <v>574899</v>
      </c>
      <c r="B12671" s="12" t="n">
        <v>40854</v>
      </c>
      <c r="C12671" t="n">
        <v>14426</v>
      </c>
      <c r="D12671" t="n">
        <v>12</v>
      </c>
      <c r="E12671" t="n">
        <v>119</v>
      </c>
      <c r="F12671" s="9" t="n">
        <v>324.7</v>
      </c>
    </row>
    <row r="12672">
      <c r="A12672" t="n">
        <v>574901</v>
      </c>
      <c r="B12672" s="12" t="n">
        <v>40854</v>
      </c>
      <c r="C12672" t="n">
        <v>17158</v>
      </c>
      <c r="D12672" t="n">
        <v>28</v>
      </c>
      <c r="E12672" t="n">
        <v>317</v>
      </c>
      <c r="F12672" s="9" t="n">
        <v>568.42</v>
      </c>
    </row>
    <row r="12673">
      <c r="A12673" t="n">
        <v>574903</v>
      </c>
      <c r="B12673" s="12" t="n">
        <v>40854</v>
      </c>
      <c r="C12673" t="n">
        <v>17302</v>
      </c>
      <c r="D12673" t="n">
        <v>16</v>
      </c>
      <c r="E12673" t="n">
        <v>189</v>
      </c>
      <c r="F12673" s="9" t="n">
        <v>335.47</v>
      </c>
    </row>
    <row r="12674">
      <c r="A12674" t="n">
        <v>574907</v>
      </c>
      <c r="B12674" s="12" t="n">
        <v>40854</v>
      </c>
      <c r="C12674" t="n">
        <v>17043</v>
      </c>
      <c r="D12674" t="n">
        <v>31</v>
      </c>
      <c r="E12674" t="n">
        <v>246</v>
      </c>
      <c r="F12674" s="9" t="n">
        <v>641.36</v>
      </c>
    </row>
    <row r="12675">
      <c r="A12675" t="n">
        <v>574908</v>
      </c>
      <c r="B12675" s="12" t="n">
        <v>40854</v>
      </c>
      <c r="C12675" t="n">
        <v>16009</v>
      </c>
      <c r="D12675" t="n">
        <v>3</v>
      </c>
      <c r="E12675" t="n">
        <v>28</v>
      </c>
      <c r="F12675" s="9" t="n">
        <v>82.76000000000001</v>
      </c>
    </row>
    <row r="12676">
      <c r="A12676" t="n">
        <v>574909</v>
      </c>
      <c r="B12676" s="12" t="n">
        <v>40854</v>
      </c>
      <c r="C12676" t="n">
        <v>13673</v>
      </c>
      <c r="D12676" t="n">
        <v>36</v>
      </c>
      <c r="E12676" t="n">
        <v>50</v>
      </c>
      <c r="F12676" s="9" t="n">
        <v>204.12</v>
      </c>
    </row>
    <row r="12677">
      <c r="A12677" t="n">
        <v>574910</v>
      </c>
      <c r="B12677" s="12" t="n">
        <v>40854</v>
      </c>
      <c r="C12677" t="n">
        <v>16348</v>
      </c>
      <c r="D12677" t="n">
        <v>11</v>
      </c>
      <c r="E12677" t="n">
        <v>158</v>
      </c>
      <c r="F12677" s="9" t="n">
        <v>206.72</v>
      </c>
    </row>
    <row r="12678">
      <c r="A12678" t="n">
        <v>574911</v>
      </c>
      <c r="B12678" s="12" t="n">
        <v>40854</v>
      </c>
      <c r="C12678" t="n">
        <v>14073</v>
      </c>
      <c r="D12678" t="n">
        <v>13</v>
      </c>
      <c r="E12678" t="n">
        <v>130</v>
      </c>
      <c r="F12678" s="9" t="n">
        <v>151.04</v>
      </c>
    </row>
    <row r="12679">
      <c r="A12679" t="n">
        <v>574913</v>
      </c>
      <c r="B12679" s="12" t="n">
        <v>40854</v>
      </c>
      <c r="C12679" t="n">
        <v>13323</v>
      </c>
      <c r="D12679" t="n">
        <v>3</v>
      </c>
      <c r="E12679" t="n">
        <v>22</v>
      </c>
      <c r="F12679" s="9" t="n">
        <v>97.7</v>
      </c>
    </row>
    <row r="12680">
      <c r="A12680" t="n">
        <v>574914</v>
      </c>
      <c r="B12680" s="12" t="n">
        <v>40854</v>
      </c>
      <c r="C12680" t="n">
        <v>17109</v>
      </c>
      <c r="D12680" t="n">
        <v>47</v>
      </c>
      <c r="E12680" t="n">
        <v>141</v>
      </c>
      <c r="F12680" s="9" t="n">
        <v>179.08</v>
      </c>
    </row>
    <row r="12681">
      <c r="A12681" t="n">
        <v>574915</v>
      </c>
      <c r="B12681" s="12" t="n">
        <v>40854</v>
      </c>
      <c r="C12681" t="n">
        <v>16779</v>
      </c>
      <c r="D12681" t="n">
        <v>17</v>
      </c>
      <c r="E12681" t="n">
        <v>258</v>
      </c>
      <c r="F12681" s="9" t="n">
        <v>743.58</v>
      </c>
    </row>
    <row r="12682">
      <c r="A12682" t="n">
        <v>574916</v>
      </c>
      <c r="B12682" s="12" t="n">
        <v>40854</v>
      </c>
      <c r="C12682" t="n">
        <v>16790</v>
      </c>
      <c r="D12682" t="n">
        <v>10</v>
      </c>
      <c r="E12682" t="n">
        <v>68</v>
      </c>
      <c r="F12682" s="9" t="n">
        <v>177.3</v>
      </c>
    </row>
    <row r="12683">
      <c r="A12683" t="n">
        <v>574917</v>
      </c>
      <c r="B12683" s="12" t="n">
        <v>40854</v>
      </c>
      <c r="C12683" t="n">
        <v>14135</v>
      </c>
      <c r="D12683" t="n">
        <v>5</v>
      </c>
      <c r="E12683" t="n">
        <v>136</v>
      </c>
      <c r="F12683" s="9" t="n">
        <v>386.74</v>
      </c>
    </row>
    <row r="12684">
      <c r="A12684" t="n">
        <v>574919</v>
      </c>
      <c r="B12684" s="12" t="n">
        <v>40854</v>
      </c>
      <c r="C12684" t="n">
        <v>16241</v>
      </c>
      <c r="D12684" t="n">
        <v>6</v>
      </c>
      <c r="E12684" t="n">
        <v>52</v>
      </c>
      <c r="F12684" s="9" t="n">
        <v>102.3</v>
      </c>
    </row>
    <row r="12685">
      <c r="A12685" t="n">
        <v>574920</v>
      </c>
      <c r="B12685" s="12" t="n">
        <v>40854</v>
      </c>
      <c r="C12685" t="n">
        <v>13985</v>
      </c>
      <c r="D12685" t="n">
        <v>20</v>
      </c>
      <c r="E12685" t="n">
        <v>160</v>
      </c>
      <c r="F12685" s="9" t="n">
        <v>418.26</v>
      </c>
    </row>
    <row r="12686">
      <c r="A12686" t="n">
        <v>574921</v>
      </c>
      <c r="B12686" s="12" t="n">
        <v>40854</v>
      </c>
      <c r="C12686" t="n">
        <v>16070</v>
      </c>
      <c r="D12686" t="n">
        <v>19</v>
      </c>
      <c r="E12686" t="n">
        <v>251</v>
      </c>
      <c r="F12686" s="9" t="n">
        <v>686.85</v>
      </c>
    </row>
    <row r="12687">
      <c r="A12687" t="n">
        <v>574923</v>
      </c>
      <c r="B12687" s="12" t="n">
        <v>40854</v>
      </c>
      <c r="C12687" t="n">
        <v>17757</v>
      </c>
      <c r="D12687" t="n">
        <v>37</v>
      </c>
      <c r="E12687" t="n">
        <v>119</v>
      </c>
      <c r="F12687" s="9" t="n">
        <v>195</v>
      </c>
    </row>
    <row r="12688">
      <c r="A12688" t="n">
        <v>574933</v>
      </c>
      <c r="B12688" s="12" t="n">
        <v>40854</v>
      </c>
      <c r="C12688" t="n">
        <v>18150</v>
      </c>
      <c r="D12688" t="n">
        <v>11</v>
      </c>
      <c r="E12688" t="n">
        <v>96</v>
      </c>
      <c r="F12688" s="9" t="n">
        <v>153.3</v>
      </c>
    </row>
    <row r="12689">
      <c r="A12689" t="n">
        <v>574934</v>
      </c>
      <c r="B12689" s="12" t="n">
        <v>40854</v>
      </c>
      <c r="C12689" t="n">
        <v>16717</v>
      </c>
      <c r="D12689" t="n">
        <v>17</v>
      </c>
      <c r="E12689" t="n">
        <v>180</v>
      </c>
      <c r="F12689" s="9" t="n">
        <v>303.16</v>
      </c>
    </row>
    <row r="12690">
      <c r="A12690" t="n">
        <v>574935</v>
      </c>
      <c r="B12690" s="12" t="n">
        <v>40854</v>
      </c>
      <c r="C12690" t="n">
        <v>13199</v>
      </c>
      <c r="D12690" t="n">
        <v>4</v>
      </c>
      <c r="E12690" t="n">
        <v>284</v>
      </c>
      <c r="F12690" s="9" t="n">
        <v>301.04</v>
      </c>
    </row>
    <row r="12691">
      <c r="A12691" t="n">
        <v>574936</v>
      </c>
      <c r="B12691" s="12" t="n">
        <v>40854</v>
      </c>
      <c r="C12691" t="n">
        <v>13066</v>
      </c>
      <c r="D12691" t="n">
        <v>28</v>
      </c>
      <c r="E12691" t="n">
        <v>136</v>
      </c>
      <c r="F12691" s="9" t="n">
        <v>151.81</v>
      </c>
    </row>
    <row r="12692">
      <c r="A12692" t="n">
        <v>574937</v>
      </c>
      <c r="B12692" s="12" t="n">
        <v>40854</v>
      </c>
      <c r="C12692" t="n">
        <v>15344</v>
      </c>
      <c r="D12692" t="n">
        <v>6</v>
      </c>
      <c r="E12692" t="n">
        <v>15</v>
      </c>
      <c r="F12692" s="9" t="n">
        <v>151.95</v>
      </c>
    </row>
    <row r="12693">
      <c r="A12693" t="n">
        <v>574939</v>
      </c>
      <c r="B12693" s="12" t="n">
        <v>40854</v>
      </c>
      <c r="C12693" t="n">
        <v>17109</v>
      </c>
      <c r="D12693" t="n">
        <v>5</v>
      </c>
      <c r="E12693" t="n">
        <v>8</v>
      </c>
      <c r="F12693" s="9" t="n">
        <v>19.59</v>
      </c>
    </row>
    <row r="12694">
      <c r="A12694" t="n">
        <v>574940</v>
      </c>
      <c r="B12694" s="12" t="n">
        <v>40854</v>
      </c>
      <c r="C12694" t="n">
        <v>14929</v>
      </c>
      <c r="D12694" t="n">
        <v>11</v>
      </c>
      <c r="E12694" t="n">
        <v>136</v>
      </c>
      <c r="F12694" s="9" t="n">
        <v>223.88</v>
      </c>
    </row>
    <row r="12695">
      <c r="A12695" t="n">
        <v>574942</v>
      </c>
      <c r="B12695" s="12" t="n">
        <v>40854</v>
      </c>
      <c r="C12695" t="n">
        <v>15330</v>
      </c>
      <c r="D12695" t="n">
        <v>5</v>
      </c>
      <c r="E12695" t="n">
        <v>568</v>
      </c>
      <c r="F12695" s="9" t="n">
        <v>394.56</v>
      </c>
    </row>
    <row r="12696">
      <c r="A12696" t="n">
        <v>574943</v>
      </c>
      <c r="B12696" s="12" t="n">
        <v>40855</v>
      </c>
      <c r="C12696" t="n">
        <v>13026</v>
      </c>
      <c r="D12696" t="n">
        <v>9</v>
      </c>
      <c r="E12696" t="n">
        <v>228</v>
      </c>
      <c r="F12696" s="9" t="n">
        <v>170.64</v>
      </c>
    </row>
    <row r="12697">
      <c r="A12697" t="n">
        <v>574944</v>
      </c>
      <c r="B12697" s="12" t="n">
        <v>40855</v>
      </c>
      <c r="C12697" t="n">
        <v>13710</v>
      </c>
      <c r="D12697" t="n">
        <v>8</v>
      </c>
      <c r="E12697" t="n">
        <v>176</v>
      </c>
      <c r="F12697" s="9" t="n">
        <v>180.48</v>
      </c>
    </row>
    <row r="12698">
      <c r="A12698" t="n">
        <v>574945</v>
      </c>
      <c r="B12698" s="12" t="n">
        <v>40855</v>
      </c>
      <c r="C12698" t="n">
        <v>15434</v>
      </c>
      <c r="D12698" t="n">
        <v>15</v>
      </c>
      <c r="E12698" t="n">
        <v>122</v>
      </c>
      <c r="F12698" s="9" t="n">
        <v>303.3</v>
      </c>
    </row>
    <row r="12699">
      <c r="A12699" t="n">
        <v>574947</v>
      </c>
      <c r="B12699" s="12" t="n">
        <v>40855</v>
      </c>
      <c r="C12699" t="n">
        <v>16422</v>
      </c>
      <c r="D12699" t="n">
        <v>10</v>
      </c>
      <c r="E12699" t="n">
        <v>664</v>
      </c>
      <c r="F12699" s="9" t="n">
        <v>750.24</v>
      </c>
    </row>
    <row r="12700">
      <c r="A12700" t="n">
        <v>574948</v>
      </c>
      <c r="B12700" s="12" t="n">
        <v>40855</v>
      </c>
      <c r="C12700" t="n">
        <v>15805</v>
      </c>
      <c r="D12700" t="n">
        <v>8</v>
      </c>
      <c r="E12700" t="n">
        <v>56</v>
      </c>
      <c r="F12700" s="9" t="n">
        <v>192</v>
      </c>
    </row>
    <row r="12701">
      <c r="A12701" t="n">
        <v>574949</v>
      </c>
      <c r="B12701" s="12" t="n">
        <v>40855</v>
      </c>
      <c r="C12701" t="n">
        <v>14360</v>
      </c>
      <c r="D12701" t="n">
        <v>16</v>
      </c>
      <c r="E12701" t="n">
        <v>139</v>
      </c>
      <c r="F12701" s="9" t="n">
        <v>210.95</v>
      </c>
    </row>
    <row r="12702">
      <c r="A12702" t="n">
        <v>574951</v>
      </c>
      <c r="B12702" s="12" t="n">
        <v>40855</v>
      </c>
      <c r="C12702" t="n">
        <v>15763</v>
      </c>
      <c r="D12702" t="n">
        <v>28</v>
      </c>
      <c r="E12702" t="n">
        <v>84</v>
      </c>
      <c r="F12702" s="9" t="n">
        <v>564.4299999999999</v>
      </c>
    </row>
    <row r="12703">
      <c r="A12703" t="n">
        <v>574952</v>
      </c>
      <c r="B12703" s="12" t="n">
        <v>40855</v>
      </c>
      <c r="C12703" t="n">
        <v>13924</v>
      </c>
      <c r="D12703" t="n">
        <v>10</v>
      </c>
      <c r="E12703" t="n">
        <v>123</v>
      </c>
      <c r="F12703" s="9" t="n">
        <v>172.33</v>
      </c>
    </row>
    <row r="12704">
      <c r="A12704" t="n">
        <v>574953</v>
      </c>
      <c r="B12704" s="12" t="n">
        <v>40855</v>
      </c>
      <c r="C12704" t="n">
        <v>16187</v>
      </c>
      <c r="D12704" t="n">
        <v>15</v>
      </c>
      <c r="E12704" t="n">
        <v>220</v>
      </c>
      <c r="F12704" s="9" t="n">
        <v>316.36</v>
      </c>
    </row>
    <row r="12705">
      <c r="A12705" t="n">
        <v>574956</v>
      </c>
      <c r="B12705" s="12" t="n">
        <v>40855</v>
      </c>
      <c r="C12705" t="n">
        <v>16732</v>
      </c>
      <c r="D12705" t="n">
        <v>28</v>
      </c>
      <c r="E12705" t="n">
        <v>317</v>
      </c>
      <c r="F12705" s="9" t="n">
        <v>603.75</v>
      </c>
    </row>
    <row r="12706">
      <c r="A12706" t="n">
        <v>574958</v>
      </c>
      <c r="B12706" s="12" t="n">
        <v>40855</v>
      </c>
      <c r="C12706" t="n">
        <v>14050</v>
      </c>
      <c r="D12706" t="n">
        <v>17</v>
      </c>
      <c r="E12706" t="n">
        <v>242</v>
      </c>
      <c r="F12706" s="9" t="n">
        <v>260.38</v>
      </c>
    </row>
    <row r="12707">
      <c r="A12707" t="n">
        <v>574959</v>
      </c>
      <c r="B12707" s="12" t="n">
        <v>40855</v>
      </c>
      <c r="C12707" t="n">
        <v>17886</v>
      </c>
      <c r="D12707" t="n">
        <v>57</v>
      </c>
      <c r="E12707" t="n">
        <v>251</v>
      </c>
      <c r="F12707" s="9" t="n">
        <v>491.57</v>
      </c>
    </row>
    <row r="12708">
      <c r="A12708" t="n">
        <v>574960</v>
      </c>
      <c r="B12708" s="12" t="n">
        <v>40855</v>
      </c>
      <c r="C12708" t="n">
        <v>17091</v>
      </c>
      <c r="D12708" t="n">
        <v>24</v>
      </c>
      <c r="E12708" t="n">
        <v>276</v>
      </c>
      <c r="F12708" s="9" t="n">
        <v>684.96</v>
      </c>
    </row>
    <row r="12709">
      <c r="A12709" t="n">
        <v>574961</v>
      </c>
      <c r="B12709" s="12" t="n">
        <v>40855</v>
      </c>
      <c r="C12709" t="n">
        <v>12971</v>
      </c>
      <c r="D12709" t="n">
        <v>9</v>
      </c>
      <c r="E12709" t="n">
        <v>150</v>
      </c>
      <c r="F12709" s="9" t="n">
        <v>94.73999999999999</v>
      </c>
    </row>
    <row r="12710">
      <c r="A12710" t="n">
        <v>574962</v>
      </c>
      <c r="B12710" s="12" t="n">
        <v>40855</v>
      </c>
      <c r="C12710" t="n">
        <v>15194</v>
      </c>
      <c r="D12710" t="n">
        <v>37</v>
      </c>
      <c r="E12710" t="n">
        <v>989</v>
      </c>
      <c r="F12710" s="9" t="n">
        <v>1421.67</v>
      </c>
    </row>
    <row r="12711">
      <c r="A12711" t="n">
        <v>574963</v>
      </c>
      <c r="B12711" s="12" t="n">
        <v>40855</v>
      </c>
      <c r="C12711" t="n">
        <v>12919</v>
      </c>
      <c r="D12711" t="n">
        <v>18</v>
      </c>
      <c r="E12711" t="n">
        <v>178</v>
      </c>
      <c r="F12711" s="9" t="n">
        <v>336.12</v>
      </c>
    </row>
    <row r="12712">
      <c r="A12712" t="n">
        <v>574964</v>
      </c>
      <c r="B12712" s="12" t="n">
        <v>40855</v>
      </c>
      <c r="C12712" t="n">
        <v>13329</v>
      </c>
      <c r="D12712" t="n">
        <v>10</v>
      </c>
      <c r="E12712" t="n">
        <v>288</v>
      </c>
      <c r="F12712" s="9" t="n">
        <v>484.8</v>
      </c>
    </row>
    <row r="12713">
      <c r="A12713" t="n">
        <v>574965</v>
      </c>
      <c r="B12713" s="12" t="n">
        <v>40855</v>
      </c>
      <c r="C12713" t="n">
        <v>17964</v>
      </c>
      <c r="D12713" t="n">
        <v>63</v>
      </c>
      <c r="E12713" t="n">
        <v>99</v>
      </c>
      <c r="F12713" s="9" t="n">
        <v>201.45</v>
      </c>
    </row>
    <row r="12714">
      <c r="A12714" t="n">
        <v>574966</v>
      </c>
      <c r="B12714" s="12" t="n">
        <v>40855</v>
      </c>
      <c r="C12714" t="n">
        <v>14901</v>
      </c>
      <c r="D12714" t="n">
        <v>8</v>
      </c>
      <c r="E12714" t="n">
        <v>48</v>
      </c>
      <c r="F12714" s="9" t="n">
        <v>132.64</v>
      </c>
    </row>
    <row r="12715">
      <c r="A12715" t="n">
        <v>574994</v>
      </c>
      <c r="B12715" s="12" t="n">
        <v>40855</v>
      </c>
      <c r="C12715" t="n">
        <v>17870</v>
      </c>
      <c r="D12715" t="n">
        <v>15</v>
      </c>
      <c r="E12715" t="n">
        <v>61</v>
      </c>
      <c r="F12715" s="9" t="n">
        <v>138.16</v>
      </c>
    </row>
    <row r="12716">
      <c r="A12716" t="n">
        <v>575003</v>
      </c>
      <c r="B12716" s="12" t="n">
        <v>40855</v>
      </c>
      <c r="C12716" t="n">
        <v>15950</v>
      </c>
      <c r="D12716" t="n">
        <v>21</v>
      </c>
      <c r="E12716" t="n">
        <v>161</v>
      </c>
      <c r="F12716" s="9" t="n">
        <v>418.29</v>
      </c>
    </row>
    <row r="12717">
      <c r="A12717" t="n">
        <v>575007</v>
      </c>
      <c r="B12717" s="12" t="n">
        <v>40855</v>
      </c>
      <c r="C12717" t="n">
        <v>14140</v>
      </c>
      <c r="D12717" t="n">
        <v>40</v>
      </c>
      <c r="E12717" t="n">
        <v>517</v>
      </c>
      <c r="F12717" s="9" t="n">
        <v>540.99</v>
      </c>
    </row>
    <row r="12718">
      <c r="A12718" t="n">
        <v>575017</v>
      </c>
      <c r="B12718" s="12" t="n">
        <v>40855</v>
      </c>
      <c r="C12718" t="n">
        <v>17219</v>
      </c>
      <c r="D12718" t="n">
        <v>25</v>
      </c>
      <c r="E12718" t="n">
        <v>89</v>
      </c>
      <c r="F12718" s="9" t="n">
        <v>114.23</v>
      </c>
    </row>
    <row r="12719">
      <c r="A12719" t="n">
        <v>575027</v>
      </c>
      <c r="B12719" s="12" t="n">
        <v>40855</v>
      </c>
      <c r="C12719" t="n">
        <v>13199</v>
      </c>
      <c r="D12719" t="n">
        <v>2</v>
      </c>
      <c r="E12719" t="n">
        <v>80</v>
      </c>
      <c r="F12719" s="9" t="n">
        <v>125.92</v>
      </c>
    </row>
    <row r="12720">
      <c r="A12720" t="n">
        <v>575034</v>
      </c>
      <c r="B12720" s="12" t="n">
        <v>40855</v>
      </c>
      <c r="C12720" t="n">
        <v>15573</v>
      </c>
      <c r="D12720" t="n">
        <v>42</v>
      </c>
      <c r="E12720" t="n">
        <v>137</v>
      </c>
      <c r="F12720" s="9" t="n">
        <v>179.15</v>
      </c>
    </row>
    <row r="12721">
      <c r="A12721" t="n">
        <v>575036</v>
      </c>
      <c r="B12721" s="12" t="n">
        <v>40855</v>
      </c>
      <c r="C12721" t="n">
        <v>15249</v>
      </c>
      <c r="D12721" t="n">
        <v>20</v>
      </c>
      <c r="E12721" t="n">
        <v>199</v>
      </c>
      <c r="F12721" s="9" t="n">
        <v>407.55</v>
      </c>
    </row>
    <row r="12722">
      <c r="A12722" t="n">
        <v>575037</v>
      </c>
      <c r="B12722" s="12" t="n">
        <v>40855</v>
      </c>
      <c r="C12722" t="n">
        <v>16066</v>
      </c>
      <c r="D12722" t="n">
        <v>19</v>
      </c>
      <c r="E12722" t="n">
        <v>233</v>
      </c>
      <c r="F12722" s="9" t="n">
        <v>390.85</v>
      </c>
    </row>
    <row r="12723">
      <c r="A12723" t="n">
        <v>575038</v>
      </c>
      <c r="B12723" s="12" t="n">
        <v>40855</v>
      </c>
      <c r="C12723" t="n">
        <v>18135</v>
      </c>
      <c r="D12723" t="n">
        <v>1</v>
      </c>
      <c r="E12723" t="n">
        <v>96</v>
      </c>
      <c r="F12723" s="9" t="n">
        <v>171.84</v>
      </c>
    </row>
    <row r="12724">
      <c r="A12724" t="n">
        <v>575039</v>
      </c>
      <c r="B12724" s="12" t="n">
        <v>40855</v>
      </c>
      <c r="C12724" t="n">
        <v>15005</v>
      </c>
      <c r="D12724" t="n">
        <v>48</v>
      </c>
      <c r="E12724" t="n">
        <v>245</v>
      </c>
      <c r="F12724" s="9" t="n">
        <v>327.22</v>
      </c>
    </row>
    <row r="12725">
      <c r="A12725" t="n">
        <v>575040</v>
      </c>
      <c r="B12725" s="12" t="n">
        <v>40855</v>
      </c>
      <c r="C12725" t="n">
        <v>13381</v>
      </c>
      <c r="D12725" t="n">
        <v>33</v>
      </c>
      <c r="E12725" t="n">
        <v>388</v>
      </c>
      <c r="F12725" s="9" t="n">
        <v>657.08</v>
      </c>
    </row>
    <row r="12726">
      <c r="A12726" t="n">
        <v>575041</v>
      </c>
      <c r="B12726" s="12" t="n">
        <v>40855</v>
      </c>
      <c r="C12726" t="n">
        <v>17289</v>
      </c>
      <c r="D12726" t="n">
        <v>20</v>
      </c>
      <c r="E12726" t="n">
        <v>137</v>
      </c>
      <c r="F12726" s="9" t="n">
        <v>335.93</v>
      </c>
    </row>
    <row r="12727">
      <c r="A12727" t="n">
        <v>575045</v>
      </c>
      <c r="B12727" s="12" t="n">
        <v>40855</v>
      </c>
      <c r="C12727" t="n">
        <v>14910</v>
      </c>
      <c r="D12727" t="n">
        <v>6</v>
      </c>
      <c r="E12727" t="n">
        <v>54</v>
      </c>
      <c r="F12727" s="9" t="n">
        <v>101.64</v>
      </c>
    </row>
    <row r="12728">
      <c r="A12728" t="n">
        <v>575046</v>
      </c>
      <c r="B12728" s="12" t="n">
        <v>40855</v>
      </c>
      <c r="C12728" t="n">
        <v>15039</v>
      </c>
      <c r="D12728" t="n">
        <v>19</v>
      </c>
      <c r="E12728" t="n">
        <v>162</v>
      </c>
      <c r="F12728" s="9" t="n">
        <v>244.56</v>
      </c>
    </row>
    <row r="12729">
      <c r="A12729" t="n">
        <v>575050</v>
      </c>
      <c r="B12729" s="12" t="n">
        <v>40855</v>
      </c>
      <c r="C12729" t="n">
        <v>16505</v>
      </c>
      <c r="D12729" t="n">
        <v>4</v>
      </c>
      <c r="E12729" t="n">
        <v>576</v>
      </c>
      <c r="F12729" s="9" t="n">
        <v>777.6</v>
      </c>
    </row>
    <row r="12730">
      <c r="A12730" t="n">
        <v>575051</v>
      </c>
      <c r="B12730" s="12" t="n">
        <v>40855</v>
      </c>
      <c r="C12730" t="n">
        <v>15957</v>
      </c>
      <c r="D12730" t="n">
        <v>42</v>
      </c>
      <c r="E12730" t="n">
        <v>211</v>
      </c>
      <c r="F12730" s="9" t="n">
        <v>428.89</v>
      </c>
    </row>
    <row r="12731">
      <c r="A12731" t="n">
        <v>575053</v>
      </c>
      <c r="B12731" s="12" t="n">
        <v>40855</v>
      </c>
      <c r="C12731" t="n">
        <v>16945</v>
      </c>
      <c r="D12731" t="n">
        <v>3</v>
      </c>
      <c r="E12731" t="n">
        <v>24</v>
      </c>
      <c r="F12731" s="9" t="n">
        <v>56.6</v>
      </c>
    </row>
    <row r="12732">
      <c r="A12732" t="n">
        <v>575054</v>
      </c>
      <c r="B12732" s="12" t="n">
        <v>40855</v>
      </c>
      <c r="C12732" t="n">
        <v>16945</v>
      </c>
      <c r="D12732" t="n">
        <v>22</v>
      </c>
      <c r="E12732" t="n">
        <v>164</v>
      </c>
      <c r="F12732" s="9" t="n">
        <v>350.64</v>
      </c>
    </row>
    <row r="12733">
      <c r="A12733" t="n">
        <v>575059</v>
      </c>
      <c r="B12733" s="12" t="n">
        <v>40855</v>
      </c>
      <c r="C12733" t="n">
        <v>14071</v>
      </c>
      <c r="D12733" t="n">
        <v>45</v>
      </c>
      <c r="E12733" t="n">
        <v>84</v>
      </c>
      <c r="F12733" s="9" t="n">
        <v>139.58</v>
      </c>
    </row>
    <row r="12734">
      <c r="A12734" t="n">
        <v>575060</v>
      </c>
      <c r="B12734" s="12" t="n">
        <v>40855</v>
      </c>
      <c r="C12734" t="n">
        <v>13089</v>
      </c>
      <c r="D12734" t="n">
        <v>45</v>
      </c>
      <c r="E12734" t="n">
        <v>387</v>
      </c>
      <c r="F12734" s="9" t="n">
        <v>1095.29</v>
      </c>
    </row>
    <row r="12735">
      <c r="A12735" t="n">
        <v>575061</v>
      </c>
      <c r="B12735" s="12" t="n">
        <v>40855</v>
      </c>
      <c r="C12735" t="n">
        <v>14524</v>
      </c>
      <c r="D12735" t="n">
        <v>2</v>
      </c>
      <c r="E12735" t="n">
        <v>26</v>
      </c>
      <c r="F12735" s="9" t="n">
        <v>111.9</v>
      </c>
    </row>
    <row r="12736">
      <c r="A12736" t="n">
        <v>575062</v>
      </c>
      <c r="B12736" s="12" t="n">
        <v>40855</v>
      </c>
      <c r="C12736" t="n">
        <v>17651</v>
      </c>
      <c r="D12736" t="n">
        <v>15</v>
      </c>
      <c r="E12736" t="n">
        <v>190</v>
      </c>
      <c r="F12736" s="9" t="n">
        <v>303.28</v>
      </c>
    </row>
    <row r="12737">
      <c r="A12737" t="n">
        <v>575063</v>
      </c>
      <c r="B12737" s="12" t="n">
        <v>40855</v>
      </c>
      <c r="C12737" t="n">
        <v>16764</v>
      </c>
      <c r="D12737" t="n">
        <v>71</v>
      </c>
      <c r="E12737" t="n">
        <v>141</v>
      </c>
      <c r="F12737" s="9" t="n">
        <v>351.59</v>
      </c>
    </row>
    <row r="12738">
      <c r="A12738" t="n">
        <v>575066</v>
      </c>
      <c r="B12738" s="12" t="n">
        <v>40855</v>
      </c>
      <c r="C12738" t="n">
        <v>13668</v>
      </c>
      <c r="D12738" t="n">
        <v>13</v>
      </c>
      <c r="E12738" t="n">
        <v>106</v>
      </c>
      <c r="F12738" s="9" t="n">
        <v>150.92</v>
      </c>
    </row>
    <row r="12739">
      <c r="A12739" t="n">
        <v>575068</v>
      </c>
      <c r="B12739" s="12" t="n">
        <v>40855</v>
      </c>
      <c r="C12739" t="n">
        <v>14282</v>
      </c>
      <c r="D12739" t="n">
        <v>15</v>
      </c>
      <c r="E12739" t="n">
        <v>170</v>
      </c>
      <c r="F12739" s="9" t="n">
        <v>249.7</v>
      </c>
    </row>
    <row r="12740">
      <c r="A12740" t="n">
        <v>575069</v>
      </c>
      <c r="B12740" s="12" t="n">
        <v>40855</v>
      </c>
      <c r="C12740" t="n">
        <v>17637</v>
      </c>
      <c r="D12740" t="n">
        <v>11</v>
      </c>
      <c r="E12740" t="n">
        <v>65</v>
      </c>
      <c r="F12740" s="9" t="n">
        <v>208.11</v>
      </c>
    </row>
    <row r="12741">
      <c r="A12741" t="n">
        <v>575070</v>
      </c>
      <c r="B12741" s="12" t="n">
        <v>40855</v>
      </c>
      <c r="C12741" t="n">
        <v>17841</v>
      </c>
      <c r="D12741" t="n">
        <v>128</v>
      </c>
      <c r="E12741" t="n">
        <v>445</v>
      </c>
      <c r="F12741" s="9" t="n">
        <v>786.6900000000001</v>
      </c>
    </row>
    <row r="12742">
      <c r="A12742" t="n">
        <v>575071</v>
      </c>
      <c r="B12742" s="12" t="n">
        <v>40855</v>
      </c>
      <c r="C12742" t="n">
        <v>12990</v>
      </c>
      <c r="D12742" t="n">
        <v>6</v>
      </c>
      <c r="E12742" t="n">
        <v>70</v>
      </c>
      <c r="F12742" s="9" t="n">
        <v>145.6</v>
      </c>
    </row>
    <row r="12743">
      <c r="A12743" t="n">
        <v>575072</v>
      </c>
      <c r="B12743" s="12" t="n">
        <v>40855</v>
      </c>
      <c r="C12743" t="n">
        <v>14560</v>
      </c>
      <c r="D12743" t="n">
        <v>3</v>
      </c>
      <c r="E12743" t="n">
        <v>44</v>
      </c>
      <c r="F12743" s="9" t="n">
        <v>60.6</v>
      </c>
    </row>
    <row r="12744">
      <c r="A12744" t="n">
        <v>575073</v>
      </c>
      <c r="B12744" s="12" t="n">
        <v>40855</v>
      </c>
      <c r="C12744" t="n">
        <v>13975</v>
      </c>
      <c r="D12744" t="n">
        <v>96</v>
      </c>
      <c r="E12744" t="n">
        <v>539</v>
      </c>
      <c r="F12744" s="9" t="n">
        <v>722.0700000000001</v>
      </c>
    </row>
    <row r="12745">
      <c r="A12745" t="n">
        <v>575074</v>
      </c>
      <c r="B12745" s="12" t="n">
        <v>40855</v>
      </c>
      <c r="C12745" t="n">
        <v>15356</v>
      </c>
      <c r="D12745" t="n">
        <v>28</v>
      </c>
      <c r="E12745" t="n">
        <v>94</v>
      </c>
      <c r="F12745" s="9" t="n">
        <v>150.04</v>
      </c>
    </row>
    <row r="12746">
      <c r="A12746" t="n">
        <v>575075</v>
      </c>
      <c r="B12746" s="12" t="n">
        <v>40855</v>
      </c>
      <c r="C12746" t="n">
        <v>13975</v>
      </c>
      <c r="D12746" t="n">
        <v>25</v>
      </c>
      <c r="E12746" t="n">
        <v>210</v>
      </c>
      <c r="F12746" s="9" t="n">
        <v>272.5</v>
      </c>
    </row>
    <row r="12747">
      <c r="A12747" t="n">
        <v>575076</v>
      </c>
      <c r="B12747" s="12" t="n">
        <v>40855</v>
      </c>
      <c r="C12747" t="n">
        <v>16639</v>
      </c>
      <c r="D12747" t="n">
        <v>30</v>
      </c>
      <c r="E12747" t="n">
        <v>351</v>
      </c>
      <c r="F12747" s="9" t="n">
        <v>786.36</v>
      </c>
    </row>
    <row r="12748">
      <c r="A12748" t="n">
        <v>575077</v>
      </c>
      <c r="B12748" s="12" t="n">
        <v>40855</v>
      </c>
      <c r="C12748" t="n">
        <v>15406</v>
      </c>
      <c r="D12748" t="n">
        <v>10</v>
      </c>
      <c r="E12748" t="n">
        <v>124</v>
      </c>
      <c r="F12748" s="9" t="n">
        <v>258.42</v>
      </c>
    </row>
    <row r="12749">
      <c r="A12749" t="n">
        <v>575078</v>
      </c>
      <c r="B12749" s="12" t="n">
        <v>40855</v>
      </c>
      <c r="C12749" t="n">
        <v>17633</v>
      </c>
      <c r="D12749" t="n">
        <v>17</v>
      </c>
      <c r="E12749" t="n">
        <v>146</v>
      </c>
      <c r="F12749" s="9" t="n">
        <v>320.34</v>
      </c>
    </row>
    <row r="12750">
      <c r="A12750" t="n">
        <v>575080</v>
      </c>
      <c r="B12750" s="12" t="n">
        <v>40855</v>
      </c>
      <c r="C12750" t="n">
        <v>14676</v>
      </c>
      <c r="D12750" t="n">
        <v>5</v>
      </c>
      <c r="E12750" t="n">
        <v>408</v>
      </c>
      <c r="F12750" s="9" t="n">
        <v>377.28</v>
      </c>
    </row>
    <row r="12751">
      <c r="A12751" t="n">
        <v>575083</v>
      </c>
      <c r="B12751" s="12" t="n">
        <v>40855</v>
      </c>
      <c r="C12751" t="n">
        <v>18123</v>
      </c>
      <c r="D12751" t="n">
        <v>13</v>
      </c>
      <c r="E12751" t="n">
        <v>380</v>
      </c>
      <c r="F12751" s="9" t="n">
        <v>308.48</v>
      </c>
    </row>
    <row r="12752">
      <c r="A12752" t="n">
        <v>575085</v>
      </c>
      <c r="B12752" s="12" t="n">
        <v>40855</v>
      </c>
      <c r="C12752" t="n">
        <v>12849</v>
      </c>
      <c r="D12752" t="n">
        <v>14</v>
      </c>
      <c r="E12752" t="n">
        <v>108</v>
      </c>
      <c r="F12752" s="9" t="n">
        <v>341.44</v>
      </c>
    </row>
    <row r="12753">
      <c r="A12753" t="n">
        <v>575086</v>
      </c>
      <c r="B12753" s="12" t="n">
        <v>40855</v>
      </c>
      <c r="C12753" t="n">
        <v>16618</v>
      </c>
      <c r="D12753" t="n">
        <v>42</v>
      </c>
      <c r="E12753" t="n">
        <v>592</v>
      </c>
      <c r="F12753" s="9" t="n">
        <v>1206.3</v>
      </c>
    </row>
    <row r="12754">
      <c r="A12754" t="n">
        <v>575087</v>
      </c>
      <c r="B12754" s="12" t="n">
        <v>40855</v>
      </c>
      <c r="C12754" t="n">
        <v>16549</v>
      </c>
      <c r="D12754" t="n">
        <v>76</v>
      </c>
      <c r="E12754" t="n">
        <v>100</v>
      </c>
      <c r="F12754" s="9" t="n">
        <v>267.6</v>
      </c>
    </row>
    <row r="12755">
      <c r="A12755" t="n">
        <v>575088</v>
      </c>
      <c r="B12755" s="12" t="n">
        <v>40855</v>
      </c>
      <c r="C12755" t="n">
        <v>13272</v>
      </c>
      <c r="D12755" t="n">
        <v>7</v>
      </c>
      <c r="E12755" t="n">
        <v>24</v>
      </c>
      <c r="F12755" s="9" t="n">
        <v>135.6</v>
      </c>
    </row>
    <row r="12756">
      <c r="A12756" t="n">
        <v>575089</v>
      </c>
      <c r="B12756" s="12" t="n">
        <v>40855</v>
      </c>
      <c r="C12756" t="n">
        <v>13437</v>
      </c>
      <c r="D12756" t="n">
        <v>24</v>
      </c>
      <c r="E12756" t="n">
        <v>264</v>
      </c>
      <c r="F12756" s="9" t="n">
        <v>422.04</v>
      </c>
    </row>
    <row r="12757">
      <c r="A12757" t="n">
        <v>575090</v>
      </c>
      <c r="B12757" s="12" t="n">
        <v>40855</v>
      </c>
      <c r="C12757" t="n">
        <v>17515</v>
      </c>
      <c r="D12757" t="n">
        <v>10</v>
      </c>
      <c r="E12757" t="n">
        <v>23</v>
      </c>
      <c r="F12757" s="9" t="n">
        <v>67.65000000000001</v>
      </c>
    </row>
    <row r="12758">
      <c r="A12758" t="n">
        <v>575091</v>
      </c>
      <c r="B12758" s="12" t="n">
        <v>40855</v>
      </c>
      <c r="C12758" t="n">
        <v>17160</v>
      </c>
      <c r="D12758" t="n">
        <v>38</v>
      </c>
      <c r="E12758" t="n">
        <v>439</v>
      </c>
      <c r="F12758" s="9" t="n">
        <v>516.85</v>
      </c>
    </row>
    <row r="12759">
      <c r="A12759" t="n">
        <v>575117</v>
      </c>
      <c r="B12759" s="12" t="n">
        <v>40855</v>
      </c>
      <c r="C12759" t="n">
        <v>12748</v>
      </c>
      <c r="D12759" t="n">
        <v>119</v>
      </c>
      <c r="E12759" t="n">
        <v>166</v>
      </c>
      <c r="F12759" s="9" t="n">
        <v>222.47</v>
      </c>
    </row>
    <row r="12760">
      <c r="A12760" t="n">
        <v>575125</v>
      </c>
      <c r="B12760" s="12" t="n">
        <v>40855</v>
      </c>
      <c r="C12760" t="n">
        <v>15043</v>
      </c>
      <c r="D12760" t="n">
        <v>3</v>
      </c>
      <c r="E12760" t="n">
        <v>300</v>
      </c>
      <c r="F12760" s="9" t="n">
        <v>537</v>
      </c>
    </row>
    <row r="12761">
      <c r="A12761" t="n">
        <v>575127</v>
      </c>
      <c r="B12761" s="12" t="n">
        <v>40855</v>
      </c>
      <c r="C12761" t="n">
        <v>13695</v>
      </c>
      <c r="D12761" t="n">
        <v>15</v>
      </c>
      <c r="E12761" t="n">
        <v>168</v>
      </c>
      <c r="F12761" s="9" t="n">
        <v>296.78</v>
      </c>
    </row>
    <row r="12762">
      <c r="A12762" t="n">
        <v>575128</v>
      </c>
      <c r="B12762" s="12" t="n">
        <v>40855</v>
      </c>
      <c r="C12762" t="n">
        <v>16837</v>
      </c>
      <c r="D12762" t="n">
        <v>33</v>
      </c>
      <c r="E12762" t="n">
        <v>414</v>
      </c>
      <c r="F12762" s="9" t="n">
        <v>521.54</v>
      </c>
    </row>
    <row r="12763">
      <c r="A12763" t="n">
        <v>575129</v>
      </c>
      <c r="B12763" s="12" t="n">
        <v>40855</v>
      </c>
      <c r="C12763" t="n">
        <v>13110</v>
      </c>
      <c r="D12763" t="n">
        <v>18</v>
      </c>
      <c r="E12763" t="n">
        <v>63</v>
      </c>
      <c r="F12763" s="9" t="n">
        <v>241.73</v>
      </c>
    </row>
    <row r="12764">
      <c r="A12764" t="n">
        <v>575131</v>
      </c>
      <c r="B12764" s="12" t="n">
        <v>40855</v>
      </c>
      <c r="C12764" t="n">
        <v>15208</v>
      </c>
      <c r="D12764" t="n">
        <v>7</v>
      </c>
      <c r="E12764" t="n">
        <v>50</v>
      </c>
      <c r="F12764" s="9" t="n">
        <v>166.7</v>
      </c>
    </row>
    <row r="12765">
      <c r="A12765" t="n">
        <v>575132</v>
      </c>
      <c r="B12765" s="12" t="n">
        <v>40855</v>
      </c>
      <c r="C12765" t="n">
        <v>18177</v>
      </c>
      <c r="D12765" t="n">
        <v>14</v>
      </c>
      <c r="E12765" t="n">
        <v>166</v>
      </c>
      <c r="F12765" s="9" t="n">
        <v>303.6</v>
      </c>
    </row>
    <row r="12766">
      <c r="A12766" t="n">
        <v>575133</v>
      </c>
      <c r="B12766" s="12" t="n">
        <v>40855</v>
      </c>
      <c r="C12766" t="n">
        <v>14667</v>
      </c>
      <c r="D12766" t="n">
        <v>6</v>
      </c>
      <c r="E12766" t="n">
        <v>147</v>
      </c>
      <c r="F12766" s="9" t="n">
        <v>159.38</v>
      </c>
    </row>
    <row r="12767">
      <c r="A12767" t="n">
        <v>575134</v>
      </c>
      <c r="B12767" s="12" t="n">
        <v>40855</v>
      </c>
      <c r="C12767" t="n">
        <v>14667</v>
      </c>
      <c r="D12767" t="n">
        <v>3</v>
      </c>
      <c r="E12767" t="n">
        <v>26</v>
      </c>
      <c r="F12767" s="9" t="n">
        <v>97.7</v>
      </c>
    </row>
    <row r="12768">
      <c r="A12768" t="n">
        <v>575135</v>
      </c>
      <c r="B12768" s="12" t="n">
        <v>40855</v>
      </c>
      <c r="C12768" t="n">
        <v>13928</v>
      </c>
      <c r="D12768" t="n">
        <v>8</v>
      </c>
      <c r="E12768" t="n">
        <v>24</v>
      </c>
      <c r="F12768" s="9" t="n">
        <v>131.22</v>
      </c>
    </row>
    <row r="12769">
      <c r="A12769" t="n">
        <v>575136</v>
      </c>
      <c r="B12769" s="12" t="n">
        <v>40855</v>
      </c>
      <c r="C12769" t="n">
        <v>15103</v>
      </c>
      <c r="D12769" t="n">
        <v>22</v>
      </c>
      <c r="E12769" t="n">
        <v>181</v>
      </c>
      <c r="F12769" s="9" t="n">
        <v>411.68</v>
      </c>
    </row>
    <row r="12770">
      <c r="A12770" t="n">
        <v>575137</v>
      </c>
      <c r="B12770" s="12" t="n">
        <v>40855</v>
      </c>
      <c r="C12770" t="n">
        <v>13090</v>
      </c>
      <c r="D12770" t="n">
        <v>32</v>
      </c>
      <c r="E12770" t="n">
        <v>495</v>
      </c>
      <c r="F12770" s="9" t="n">
        <v>1833.69</v>
      </c>
    </row>
    <row r="12771">
      <c r="A12771" t="n">
        <v>575139</v>
      </c>
      <c r="B12771" s="12" t="n">
        <v>40855</v>
      </c>
      <c r="C12771" t="n">
        <v>16863</v>
      </c>
      <c r="D12771" t="n">
        <v>17</v>
      </c>
      <c r="E12771" t="n">
        <v>304</v>
      </c>
      <c r="F12771" s="9" t="n">
        <v>338.55</v>
      </c>
    </row>
    <row r="12772">
      <c r="A12772" t="n">
        <v>575140</v>
      </c>
      <c r="B12772" s="12" t="n">
        <v>40855</v>
      </c>
      <c r="C12772" t="n">
        <v>18198</v>
      </c>
      <c r="D12772" t="n">
        <v>9</v>
      </c>
      <c r="E12772" t="n">
        <v>216</v>
      </c>
      <c r="F12772" s="9" t="n">
        <v>303.08</v>
      </c>
    </row>
    <row r="12773">
      <c r="A12773" t="n">
        <v>575141</v>
      </c>
      <c r="B12773" s="12" t="n">
        <v>40855</v>
      </c>
      <c r="C12773" t="n">
        <v>15615</v>
      </c>
      <c r="D12773" t="n">
        <v>35</v>
      </c>
      <c r="E12773" t="n">
        <v>435</v>
      </c>
      <c r="F12773" s="9" t="n">
        <v>787.29</v>
      </c>
    </row>
    <row r="12774">
      <c r="A12774" t="n">
        <v>575143</v>
      </c>
      <c r="B12774" s="12" t="n">
        <v>40855</v>
      </c>
      <c r="C12774" t="n">
        <v>13643</v>
      </c>
      <c r="D12774" t="n">
        <v>14</v>
      </c>
      <c r="E12774" t="n">
        <v>147</v>
      </c>
      <c r="F12774" s="9" t="n">
        <v>260.04</v>
      </c>
    </row>
    <row r="12775">
      <c r="A12775" t="n">
        <v>575145</v>
      </c>
      <c r="B12775" s="12" t="n">
        <v>40855</v>
      </c>
      <c r="C12775" t="n">
        <v>14116</v>
      </c>
      <c r="D12775" t="n">
        <v>12</v>
      </c>
      <c r="E12775" t="n">
        <v>78</v>
      </c>
      <c r="F12775" s="9" t="n">
        <v>213.5</v>
      </c>
    </row>
    <row r="12776">
      <c r="A12776" t="n">
        <v>575146</v>
      </c>
      <c r="B12776" s="12" t="n">
        <v>40855</v>
      </c>
      <c r="C12776" t="n">
        <v>17313</v>
      </c>
      <c r="D12776" t="n">
        <v>24</v>
      </c>
      <c r="E12776" t="n">
        <v>1402</v>
      </c>
      <c r="F12776" s="9" t="n">
        <v>2328.84</v>
      </c>
    </row>
    <row r="12777">
      <c r="A12777" t="n">
        <v>575147</v>
      </c>
      <c r="B12777" s="12" t="n">
        <v>40855</v>
      </c>
      <c r="C12777" t="n">
        <v>17937</v>
      </c>
      <c r="D12777" t="n">
        <v>4</v>
      </c>
      <c r="E12777" t="n">
        <v>84</v>
      </c>
      <c r="F12777" s="9" t="n">
        <v>326.4</v>
      </c>
    </row>
    <row r="12778">
      <c r="A12778" t="n">
        <v>575148</v>
      </c>
      <c r="B12778" s="12" t="n">
        <v>40855</v>
      </c>
      <c r="C12778" t="n">
        <v>13867</v>
      </c>
      <c r="D12778" t="n">
        <v>23</v>
      </c>
      <c r="E12778" t="n">
        <v>185</v>
      </c>
      <c r="F12778" s="9" t="n">
        <v>422.45</v>
      </c>
    </row>
    <row r="12779">
      <c r="A12779" t="n">
        <v>575149</v>
      </c>
      <c r="B12779" s="12" t="n">
        <v>40855</v>
      </c>
      <c r="C12779" t="n">
        <v>16626</v>
      </c>
      <c r="D12779" t="n">
        <v>6</v>
      </c>
      <c r="E12779" t="n">
        <v>26</v>
      </c>
      <c r="F12779" s="9" t="n">
        <v>110.5</v>
      </c>
    </row>
    <row r="12780">
      <c r="A12780" t="n">
        <v>575152</v>
      </c>
      <c r="B12780" s="12" t="n">
        <v>40855</v>
      </c>
      <c r="C12780" t="n">
        <v>16284</v>
      </c>
      <c r="D12780" t="n">
        <v>54</v>
      </c>
      <c r="E12780" t="n">
        <v>294</v>
      </c>
      <c r="F12780" s="9" t="n">
        <v>422.43</v>
      </c>
    </row>
    <row r="12781">
      <c r="A12781" t="n">
        <v>575163</v>
      </c>
      <c r="B12781" s="12" t="n">
        <v>40855</v>
      </c>
      <c r="C12781" t="n">
        <v>17961</v>
      </c>
      <c r="D12781" t="n">
        <v>2</v>
      </c>
      <c r="E12781" t="n">
        <v>2</v>
      </c>
      <c r="F12781" s="9" t="n">
        <v>9.9</v>
      </c>
    </row>
    <row r="12782">
      <c r="A12782" t="n">
        <v>575164</v>
      </c>
      <c r="B12782" s="12" t="n">
        <v>40855</v>
      </c>
      <c r="C12782" t="n">
        <v>18216</v>
      </c>
      <c r="D12782" t="n">
        <v>26</v>
      </c>
      <c r="E12782" t="n">
        <v>200</v>
      </c>
      <c r="F12782" s="9" t="n">
        <v>481.75</v>
      </c>
    </row>
    <row r="12783">
      <c r="A12783" t="n">
        <v>575165</v>
      </c>
      <c r="B12783" s="12" t="n">
        <v>40855</v>
      </c>
      <c r="C12783" t="n">
        <v>14342</v>
      </c>
      <c r="D12783" t="n">
        <v>5</v>
      </c>
      <c r="E12783" t="n">
        <v>46</v>
      </c>
      <c r="F12783" s="9" t="n">
        <v>91.04000000000001</v>
      </c>
    </row>
    <row r="12784">
      <c r="A12784" t="n">
        <v>575166</v>
      </c>
      <c r="B12784" s="12" t="n">
        <v>40855</v>
      </c>
      <c r="C12784" t="n">
        <v>17022</v>
      </c>
      <c r="D12784" t="n">
        <v>7</v>
      </c>
      <c r="E12784" t="n">
        <v>108</v>
      </c>
      <c r="F12784" s="9" t="n">
        <v>71</v>
      </c>
    </row>
    <row r="12785">
      <c r="A12785" t="n">
        <v>575167</v>
      </c>
      <c r="B12785" s="12" t="n">
        <v>40855</v>
      </c>
      <c r="C12785" t="n">
        <v>15153</v>
      </c>
      <c r="D12785" t="n">
        <v>22</v>
      </c>
      <c r="E12785" t="n">
        <v>198</v>
      </c>
      <c r="F12785" s="9" t="n">
        <v>329.25</v>
      </c>
    </row>
    <row r="12786">
      <c r="A12786" t="n">
        <v>575168</v>
      </c>
      <c r="B12786" s="12" t="n">
        <v>40855</v>
      </c>
      <c r="C12786" t="n">
        <v>15290</v>
      </c>
      <c r="D12786" t="n">
        <v>9</v>
      </c>
      <c r="E12786" t="n">
        <v>246</v>
      </c>
      <c r="F12786" s="9" t="n">
        <v>435.28</v>
      </c>
    </row>
    <row r="12787">
      <c r="A12787" t="n">
        <v>575169</v>
      </c>
      <c r="B12787" s="12" t="n">
        <v>40855</v>
      </c>
      <c r="C12787" t="n">
        <v>14367</v>
      </c>
      <c r="D12787" t="n">
        <v>22</v>
      </c>
      <c r="E12787" t="n">
        <v>287</v>
      </c>
      <c r="F12787" s="9" t="n">
        <v>598.46</v>
      </c>
    </row>
    <row r="12788">
      <c r="A12788" t="n">
        <v>575170</v>
      </c>
      <c r="B12788" s="12" t="n">
        <v>40855</v>
      </c>
      <c r="C12788" t="n">
        <v>17006</v>
      </c>
      <c r="D12788" t="n">
        <v>4</v>
      </c>
      <c r="E12788" t="n">
        <v>23</v>
      </c>
      <c r="F12788" s="9" t="n">
        <v>108.85</v>
      </c>
    </row>
    <row r="12789">
      <c r="A12789" t="n">
        <v>575178</v>
      </c>
      <c r="B12789" s="12" t="n">
        <v>40856</v>
      </c>
      <c r="C12789" t="n">
        <v>13798</v>
      </c>
      <c r="D12789" t="n">
        <v>2</v>
      </c>
      <c r="E12789" t="n">
        <v>110</v>
      </c>
      <c r="F12789" s="9" t="n">
        <v>345.8</v>
      </c>
    </row>
    <row r="12790">
      <c r="A12790" t="n">
        <v>575179</v>
      </c>
      <c r="B12790" s="12" t="n">
        <v>40856</v>
      </c>
      <c r="C12790" t="n">
        <v>14284</v>
      </c>
      <c r="D12790" t="n">
        <v>19</v>
      </c>
      <c r="E12790" t="n">
        <v>91</v>
      </c>
      <c r="F12790" s="9" t="n">
        <v>343.15</v>
      </c>
    </row>
    <row r="12791">
      <c r="A12791" t="n">
        <v>575180</v>
      </c>
      <c r="B12791" s="12" t="n">
        <v>40856</v>
      </c>
      <c r="C12791" t="n">
        <v>15187</v>
      </c>
      <c r="D12791" t="n">
        <v>1</v>
      </c>
      <c r="E12791" t="n">
        <v>24</v>
      </c>
      <c r="F12791" s="9" t="n">
        <v>306</v>
      </c>
    </row>
    <row r="12792">
      <c r="A12792" t="n">
        <v>575181</v>
      </c>
      <c r="B12792" s="12" t="n">
        <v>40856</v>
      </c>
      <c r="C12792" t="n">
        <v>14709</v>
      </c>
      <c r="D12792" t="n">
        <v>15</v>
      </c>
      <c r="E12792" t="n">
        <v>150</v>
      </c>
      <c r="F12792" s="9" t="n">
        <v>312</v>
      </c>
    </row>
    <row r="12793">
      <c r="A12793" t="n">
        <v>575182</v>
      </c>
      <c r="B12793" s="12" t="n">
        <v>40856</v>
      </c>
      <c r="C12793" t="n">
        <v>14709</v>
      </c>
      <c r="D12793" t="n">
        <v>2</v>
      </c>
      <c r="E12793" t="n">
        <v>20</v>
      </c>
      <c r="F12793" s="9" t="n">
        <v>33</v>
      </c>
    </row>
    <row r="12794">
      <c r="A12794" t="n">
        <v>575183</v>
      </c>
      <c r="B12794" s="12" t="n">
        <v>40856</v>
      </c>
      <c r="C12794" t="n">
        <v>13046</v>
      </c>
      <c r="D12794" t="n">
        <v>21</v>
      </c>
      <c r="E12794" t="n">
        <v>188</v>
      </c>
      <c r="F12794" s="9" t="n">
        <v>431.59</v>
      </c>
    </row>
    <row r="12795">
      <c r="A12795" t="n">
        <v>575184</v>
      </c>
      <c r="B12795" s="12" t="n">
        <v>40856</v>
      </c>
      <c r="C12795" t="n">
        <v>16839</v>
      </c>
      <c r="D12795" t="n">
        <v>5</v>
      </c>
      <c r="E12795" t="n">
        <v>404</v>
      </c>
      <c r="F12795" s="9" t="n">
        <v>450.4</v>
      </c>
    </row>
    <row r="12796">
      <c r="A12796" t="n">
        <v>575185</v>
      </c>
      <c r="B12796" s="12" t="n">
        <v>40856</v>
      </c>
      <c r="C12796" t="n">
        <v>14051</v>
      </c>
      <c r="D12796" t="n">
        <v>10</v>
      </c>
      <c r="E12796" t="n">
        <v>136</v>
      </c>
      <c r="F12796" s="9" t="n">
        <v>725.7</v>
      </c>
    </row>
    <row r="12797">
      <c r="A12797" t="n">
        <v>575186</v>
      </c>
      <c r="B12797" s="12" t="n">
        <v>40856</v>
      </c>
      <c r="C12797" t="n">
        <v>17611</v>
      </c>
      <c r="D12797" t="n">
        <v>17</v>
      </c>
      <c r="E12797" t="n">
        <v>187</v>
      </c>
      <c r="F12797" s="9" t="n">
        <v>242.45</v>
      </c>
    </row>
    <row r="12798">
      <c r="A12798" t="n">
        <v>575187</v>
      </c>
      <c r="B12798" s="12" t="n">
        <v>40856</v>
      </c>
      <c r="C12798" t="n">
        <v>16759</v>
      </c>
      <c r="D12798" t="n">
        <v>8</v>
      </c>
      <c r="E12798" t="n">
        <v>175</v>
      </c>
      <c r="F12798" s="9" t="n">
        <v>107.95</v>
      </c>
    </row>
    <row r="12799">
      <c r="A12799" t="n">
        <v>575188</v>
      </c>
      <c r="B12799" s="12" t="n">
        <v>40856</v>
      </c>
      <c r="C12799" t="n">
        <v>16759</v>
      </c>
      <c r="D12799" t="n">
        <v>15</v>
      </c>
      <c r="E12799" t="n">
        <v>120</v>
      </c>
      <c r="F12799" s="9" t="n">
        <v>310.9</v>
      </c>
    </row>
    <row r="12800">
      <c r="A12800" t="n">
        <v>575189</v>
      </c>
      <c r="B12800" s="12" t="n">
        <v>40856</v>
      </c>
      <c r="C12800" t="n">
        <v>13029</v>
      </c>
      <c r="D12800" t="n">
        <v>3</v>
      </c>
      <c r="E12800" t="n">
        <v>42</v>
      </c>
      <c r="F12800" s="9" t="n">
        <v>474.3</v>
      </c>
    </row>
    <row r="12801">
      <c r="A12801" t="n">
        <v>575190</v>
      </c>
      <c r="B12801" s="12" t="n">
        <v>40856</v>
      </c>
      <c r="C12801" t="n">
        <v>15189</v>
      </c>
      <c r="D12801" t="n">
        <v>6</v>
      </c>
      <c r="E12801" t="n">
        <v>300</v>
      </c>
      <c r="F12801" s="9" t="n">
        <v>742.2</v>
      </c>
    </row>
    <row r="12802">
      <c r="A12802" t="n">
        <v>575191</v>
      </c>
      <c r="B12802" s="12" t="n">
        <v>40856</v>
      </c>
      <c r="C12802" t="n">
        <v>18144</v>
      </c>
      <c r="D12802" t="n">
        <v>5</v>
      </c>
      <c r="E12802" t="n">
        <v>72</v>
      </c>
      <c r="F12802" s="9" t="n">
        <v>315</v>
      </c>
    </row>
    <row r="12803">
      <c r="A12803" t="n">
        <v>575192</v>
      </c>
      <c r="B12803" s="12" t="n">
        <v>40856</v>
      </c>
      <c r="C12803" t="n">
        <v>16205</v>
      </c>
      <c r="D12803" t="n">
        <v>4</v>
      </c>
      <c r="E12803" t="n">
        <v>120</v>
      </c>
      <c r="F12803" s="9" t="n">
        <v>214.8</v>
      </c>
    </row>
    <row r="12804">
      <c r="A12804" t="n">
        <v>575194</v>
      </c>
      <c r="B12804" s="12" t="n">
        <v>40856</v>
      </c>
      <c r="C12804" t="n">
        <v>16767</v>
      </c>
      <c r="D12804" t="n">
        <v>15</v>
      </c>
      <c r="E12804" t="n">
        <v>222</v>
      </c>
      <c r="F12804" s="9" t="n">
        <v>359.46</v>
      </c>
    </row>
    <row r="12805">
      <c r="A12805" t="n">
        <v>575195</v>
      </c>
      <c r="B12805" s="12" t="n">
        <v>40856</v>
      </c>
      <c r="C12805" t="n">
        <v>16767</v>
      </c>
      <c r="D12805" t="n">
        <v>15</v>
      </c>
      <c r="E12805" t="n">
        <v>202</v>
      </c>
      <c r="F12805" s="9" t="n">
        <v>271.36</v>
      </c>
    </row>
    <row r="12806">
      <c r="A12806" t="n">
        <v>575196</v>
      </c>
      <c r="B12806" s="12" t="n">
        <v>40856</v>
      </c>
      <c r="C12806" t="n">
        <v>16767</v>
      </c>
      <c r="D12806" t="n">
        <v>1</v>
      </c>
      <c r="E12806" t="n">
        <v>40</v>
      </c>
      <c r="F12806" s="9" t="n">
        <v>83.2</v>
      </c>
    </row>
    <row r="12807">
      <c r="A12807" t="n">
        <v>575197</v>
      </c>
      <c r="B12807" s="12" t="n">
        <v>40856</v>
      </c>
      <c r="C12807" t="n">
        <v>16767</v>
      </c>
      <c r="D12807" t="n">
        <v>3</v>
      </c>
      <c r="E12807" t="n">
        <v>46</v>
      </c>
      <c r="F12807" s="9" t="n">
        <v>41.08</v>
      </c>
    </row>
    <row r="12808">
      <c r="A12808" t="n">
        <v>575198</v>
      </c>
      <c r="B12808" s="12" t="n">
        <v>40856</v>
      </c>
      <c r="C12808" t="n">
        <v>12921</v>
      </c>
      <c r="D12808" t="n">
        <v>3</v>
      </c>
      <c r="E12808" t="n">
        <v>19</v>
      </c>
      <c r="F12808" s="9" t="n">
        <v>71.25</v>
      </c>
    </row>
    <row r="12809">
      <c r="A12809" t="n">
        <v>575199</v>
      </c>
      <c r="B12809" s="12" t="n">
        <v>40856</v>
      </c>
      <c r="C12809" t="n">
        <v>12921</v>
      </c>
      <c r="D12809" t="n">
        <v>31</v>
      </c>
      <c r="E12809" t="n">
        <v>439</v>
      </c>
      <c r="F12809" s="9" t="n">
        <v>725.22</v>
      </c>
    </row>
    <row r="12810">
      <c r="A12810" t="n">
        <v>575200</v>
      </c>
      <c r="B12810" s="12" t="n">
        <v>40856</v>
      </c>
      <c r="C12810" t="n">
        <v>12921</v>
      </c>
      <c r="D12810" t="n">
        <v>1</v>
      </c>
      <c r="E12810" t="n">
        <v>6</v>
      </c>
      <c r="F12810" s="9" t="n">
        <v>12.48</v>
      </c>
    </row>
    <row r="12811">
      <c r="A12811" t="n">
        <v>575201</v>
      </c>
      <c r="B12811" s="12" t="n">
        <v>40856</v>
      </c>
      <c r="C12811" t="n">
        <v>13629</v>
      </c>
      <c r="D12811" t="n">
        <v>3</v>
      </c>
      <c r="E12811" t="n">
        <v>450</v>
      </c>
      <c r="F12811" s="9" t="n">
        <v>821</v>
      </c>
    </row>
    <row r="12812">
      <c r="A12812" t="n">
        <v>575202</v>
      </c>
      <c r="B12812" s="12" t="n">
        <v>40856</v>
      </c>
      <c r="C12812" t="n">
        <v>13018</v>
      </c>
      <c r="D12812" t="n">
        <v>23</v>
      </c>
      <c r="E12812" t="n">
        <v>270</v>
      </c>
      <c r="F12812" s="9" t="n">
        <v>359.7</v>
      </c>
    </row>
    <row r="12813">
      <c r="A12813" t="n">
        <v>575203</v>
      </c>
      <c r="B12813" s="12" t="n">
        <v>40856</v>
      </c>
      <c r="C12813" t="n">
        <v>13018</v>
      </c>
      <c r="D12813" t="n">
        <v>1</v>
      </c>
      <c r="E12813" t="n">
        <v>24</v>
      </c>
      <c r="F12813" s="9" t="n">
        <v>42.96</v>
      </c>
    </row>
    <row r="12814">
      <c r="A12814" t="n">
        <v>575204</v>
      </c>
      <c r="B12814" s="12" t="n">
        <v>40856</v>
      </c>
      <c r="C12814" t="n">
        <v>15027</v>
      </c>
      <c r="D12814" t="n">
        <v>4</v>
      </c>
      <c r="E12814" t="n">
        <v>42</v>
      </c>
      <c r="F12814" s="9" t="n">
        <v>99.18000000000001</v>
      </c>
    </row>
    <row r="12815">
      <c r="A12815" t="n">
        <v>575205</v>
      </c>
      <c r="B12815" s="12" t="n">
        <v>40856</v>
      </c>
      <c r="C12815" t="n">
        <v>13147</v>
      </c>
      <c r="D12815" t="n">
        <v>1</v>
      </c>
      <c r="E12815" t="n">
        <v>48</v>
      </c>
      <c r="F12815" s="9" t="n">
        <v>237.6</v>
      </c>
    </row>
    <row r="12816">
      <c r="A12816" t="n">
        <v>575206</v>
      </c>
      <c r="B12816" s="12" t="n">
        <v>40856</v>
      </c>
      <c r="C12816" t="n">
        <v>14298</v>
      </c>
      <c r="D12816" t="n">
        <v>31</v>
      </c>
      <c r="E12816" t="n">
        <v>788</v>
      </c>
      <c r="F12816" s="9" t="n">
        <v>1296.56</v>
      </c>
    </row>
    <row r="12817">
      <c r="A12817" t="n">
        <v>575207</v>
      </c>
      <c r="B12817" s="12" t="n">
        <v>40856</v>
      </c>
      <c r="C12817" t="n">
        <v>18172</v>
      </c>
      <c r="D12817" t="n">
        <v>14</v>
      </c>
      <c r="E12817" t="n">
        <v>224</v>
      </c>
      <c r="F12817" s="9" t="n">
        <v>339.72</v>
      </c>
    </row>
    <row r="12818">
      <c r="A12818" t="n">
        <v>575208</v>
      </c>
      <c r="B12818" s="12" t="n">
        <v>40856</v>
      </c>
      <c r="C12818" t="n">
        <v>18172</v>
      </c>
      <c r="D12818" t="n">
        <v>1</v>
      </c>
      <c r="E12818" t="n">
        <v>24</v>
      </c>
      <c r="F12818" s="9" t="n">
        <v>15.6</v>
      </c>
    </row>
    <row r="12819">
      <c r="A12819" t="n">
        <v>575209</v>
      </c>
      <c r="B12819" s="12" t="n">
        <v>40856</v>
      </c>
      <c r="C12819" t="n">
        <v>14214</v>
      </c>
      <c r="D12819" t="n">
        <v>4</v>
      </c>
      <c r="E12819" t="n">
        <v>48</v>
      </c>
      <c r="F12819" s="9" t="n">
        <v>49.8</v>
      </c>
    </row>
    <row r="12820">
      <c r="A12820" t="n">
        <v>575210</v>
      </c>
      <c r="B12820" s="12" t="n">
        <v>40856</v>
      </c>
      <c r="C12820" t="n">
        <v>14732</v>
      </c>
      <c r="D12820" t="n">
        <v>16</v>
      </c>
      <c r="E12820" t="n">
        <v>121</v>
      </c>
      <c r="F12820" s="9" t="n">
        <v>311.19</v>
      </c>
    </row>
    <row r="12821">
      <c r="A12821" t="n">
        <v>575211</v>
      </c>
      <c r="B12821" s="12" t="n">
        <v>40856</v>
      </c>
      <c r="C12821" t="n">
        <v>17377</v>
      </c>
      <c r="D12821" t="n">
        <v>38</v>
      </c>
      <c r="E12821" t="n">
        <v>135</v>
      </c>
      <c r="F12821" s="9" t="n">
        <v>283.31</v>
      </c>
    </row>
    <row r="12822">
      <c r="A12822" t="n">
        <v>575212</v>
      </c>
      <c r="B12822" s="12" t="n">
        <v>40856</v>
      </c>
      <c r="C12822" t="n">
        <v>14108</v>
      </c>
      <c r="D12822" t="n">
        <v>18</v>
      </c>
      <c r="E12822" t="n">
        <v>172</v>
      </c>
      <c r="F12822" s="9" t="n">
        <v>306.58</v>
      </c>
    </row>
    <row r="12823">
      <c r="A12823" t="n">
        <v>575213</v>
      </c>
      <c r="B12823" s="12" t="n">
        <v>40856</v>
      </c>
      <c r="C12823" t="n">
        <v>16210</v>
      </c>
      <c r="D12823" t="n">
        <v>3</v>
      </c>
      <c r="E12823" t="n">
        <v>560</v>
      </c>
      <c r="F12823" s="9" t="n">
        <v>1809.6</v>
      </c>
    </row>
    <row r="12824">
      <c r="A12824" t="n">
        <v>575214</v>
      </c>
      <c r="B12824" s="12" t="n">
        <v>40856</v>
      </c>
      <c r="C12824" t="n">
        <v>16751</v>
      </c>
      <c r="D12824" t="n">
        <v>25</v>
      </c>
      <c r="E12824" t="n">
        <v>1031</v>
      </c>
      <c r="F12824" s="9" t="n">
        <v>1764.72</v>
      </c>
    </row>
    <row r="12825">
      <c r="A12825" t="n">
        <v>575215</v>
      </c>
      <c r="B12825" s="12" t="n">
        <v>40856</v>
      </c>
      <c r="C12825" t="n">
        <v>18109</v>
      </c>
      <c r="D12825" t="n">
        <v>12</v>
      </c>
      <c r="E12825" t="n">
        <v>36</v>
      </c>
      <c r="F12825" s="9" t="n">
        <v>261.2</v>
      </c>
    </row>
    <row r="12826">
      <c r="A12826" t="n">
        <v>575216</v>
      </c>
      <c r="B12826" s="12" t="n">
        <v>40856</v>
      </c>
      <c r="C12826" t="n">
        <v>13384</v>
      </c>
      <c r="D12826" t="n">
        <v>23</v>
      </c>
      <c r="E12826" t="n">
        <v>547</v>
      </c>
      <c r="F12826" s="9" t="n">
        <v>722.2</v>
      </c>
    </row>
    <row r="12827">
      <c r="A12827" t="n">
        <v>575217</v>
      </c>
      <c r="B12827" s="12" t="n">
        <v>40856</v>
      </c>
      <c r="C12827" t="n">
        <v>14794</v>
      </c>
      <c r="D12827" t="n">
        <v>8</v>
      </c>
      <c r="E12827" t="n">
        <v>50</v>
      </c>
      <c r="F12827" s="9" t="n">
        <v>147.15</v>
      </c>
    </row>
    <row r="12828">
      <c r="A12828" t="n">
        <v>575218</v>
      </c>
      <c r="B12828" s="12" t="n">
        <v>40856</v>
      </c>
      <c r="C12828" t="n">
        <v>16592</v>
      </c>
      <c r="D12828" t="n">
        <v>13</v>
      </c>
      <c r="E12828" t="n">
        <v>121</v>
      </c>
      <c r="F12828" s="9" t="n">
        <v>285.85</v>
      </c>
    </row>
    <row r="12829">
      <c r="A12829" t="n">
        <v>575219</v>
      </c>
      <c r="B12829" s="12" t="n">
        <v>40856</v>
      </c>
      <c r="C12829" t="n">
        <v>17511</v>
      </c>
      <c r="D12829" t="n">
        <v>66</v>
      </c>
      <c r="E12829" t="n">
        <v>4675</v>
      </c>
      <c r="F12829" s="9" t="n">
        <v>7059.54</v>
      </c>
    </row>
    <row r="12830">
      <c r="A12830" t="n">
        <v>575220</v>
      </c>
      <c r="B12830" s="12" t="n">
        <v>40856</v>
      </c>
      <c r="C12830" t="n">
        <v>17511</v>
      </c>
      <c r="D12830" t="n">
        <v>14</v>
      </c>
      <c r="E12830" t="n">
        <v>1400</v>
      </c>
      <c r="F12830" s="9" t="n">
        <v>2506</v>
      </c>
    </row>
    <row r="12831">
      <c r="A12831" t="n">
        <v>575221</v>
      </c>
      <c r="B12831" s="12" t="n">
        <v>40856</v>
      </c>
      <c r="C12831" t="n">
        <v>12949</v>
      </c>
      <c r="D12831" t="n">
        <v>36</v>
      </c>
      <c r="E12831" t="n">
        <v>333</v>
      </c>
      <c r="F12831" s="9" t="n">
        <v>717.8</v>
      </c>
    </row>
    <row r="12832">
      <c r="A12832" t="n">
        <v>575222</v>
      </c>
      <c r="B12832" s="12" t="n">
        <v>40856</v>
      </c>
      <c r="C12832" t="n">
        <v>16880</v>
      </c>
      <c r="D12832" t="n">
        <v>36</v>
      </c>
      <c r="E12832" t="n">
        <v>141</v>
      </c>
      <c r="F12832" s="9" t="n">
        <v>398.31</v>
      </c>
    </row>
    <row r="12833">
      <c r="A12833" t="n">
        <v>575255</v>
      </c>
      <c r="B12833" s="12" t="n">
        <v>40856</v>
      </c>
      <c r="C12833" t="n">
        <v>15769</v>
      </c>
      <c r="D12833" t="n">
        <v>5</v>
      </c>
      <c r="E12833" t="n">
        <v>788</v>
      </c>
      <c r="F12833" s="9" t="n">
        <v>1975</v>
      </c>
    </row>
    <row r="12834">
      <c r="A12834" t="n">
        <v>575256</v>
      </c>
      <c r="B12834" s="12" t="n">
        <v>40856</v>
      </c>
      <c r="C12834" t="n">
        <v>13408</v>
      </c>
      <c r="D12834" t="n">
        <v>8</v>
      </c>
      <c r="E12834" t="n">
        <v>252</v>
      </c>
      <c r="F12834" s="9" t="n">
        <v>550.4400000000001</v>
      </c>
    </row>
    <row r="12835">
      <c r="A12835" t="n">
        <v>575258</v>
      </c>
      <c r="B12835" s="12" t="n">
        <v>40856</v>
      </c>
      <c r="C12835" t="n">
        <v>13623</v>
      </c>
      <c r="D12835" t="n">
        <v>15</v>
      </c>
      <c r="E12835" t="n">
        <v>137</v>
      </c>
      <c r="F12835" s="9" t="n">
        <v>188.57</v>
      </c>
    </row>
    <row r="12836">
      <c r="A12836" t="n">
        <v>575269</v>
      </c>
      <c r="B12836" s="12" t="n">
        <v>40856</v>
      </c>
      <c r="C12836" t="n">
        <v>17865</v>
      </c>
      <c r="D12836" t="n">
        <v>40</v>
      </c>
      <c r="E12836" t="n">
        <v>730</v>
      </c>
      <c r="F12836" s="9" t="n">
        <v>1130.74</v>
      </c>
    </row>
    <row r="12837">
      <c r="A12837" t="n">
        <v>575291</v>
      </c>
      <c r="B12837" s="12" t="n">
        <v>40856</v>
      </c>
      <c r="C12837" t="n">
        <v>16656</v>
      </c>
      <c r="D12837" t="n">
        <v>2</v>
      </c>
      <c r="E12837" t="n">
        <v>144</v>
      </c>
      <c r="F12837" s="9" t="n">
        <v>103.68</v>
      </c>
    </row>
    <row r="12838">
      <c r="A12838" t="n">
        <v>575296</v>
      </c>
      <c r="B12838" s="12" t="n">
        <v>40856</v>
      </c>
      <c r="C12838" t="n">
        <v>16041</v>
      </c>
      <c r="D12838" t="n">
        <v>1</v>
      </c>
      <c r="E12838" t="n">
        <v>540</v>
      </c>
      <c r="F12838" s="9" t="n">
        <v>426.6</v>
      </c>
    </row>
    <row r="12839">
      <c r="A12839" t="n">
        <v>575297</v>
      </c>
      <c r="B12839" s="12" t="n">
        <v>40856</v>
      </c>
      <c r="C12839" t="n">
        <v>15134</v>
      </c>
      <c r="D12839" t="n">
        <v>8</v>
      </c>
      <c r="E12839" t="n">
        <v>50</v>
      </c>
      <c r="F12839" s="9" t="n">
        <v>172.14</v>
      </c>
    </row>
    <row r="12840">
      <c r="A12840" t="n">
        <v>575298</v>
      </c>
      <c r="B12840" s="12" t="n">
        <v>40856</v>
      </c>
      <c r="C12840" t="n">
        <v>17841</v>
      </c>
      <c r="D12840" t="n">
        <v>76</v>
      </c>
      <c r="E12840" t="n">
        <v>480</v>
      </c>
      <c r="F12840" s="9" t="n">
        <v>438.08</v>
      </c>
    </row>
    <row r="12841">
      <c r="A12841" t="n">
        <v>575299</v>
      </c>
      <c r="B12841" s="12" t="n">
        <v>40856</v>
      </c>
      <c r="C12841" t="n">
        <v>14691</v>
      </c>
      <c r="D12841" t="n">
        <v>9</v>
      </c>
      <c r="E12841" t="n">
        <v>100</v>
      </c>
      <c r="F12841" s="9" t="n">
        <v>345.26</v>
      </c>
    </row>
    <row r="12842">
      <c r="A12842" t="n">
        <v>575300</v>
      </c>
      <c r="B12842" s="12" t="n">
        <v>40856</v>
      </c>
      <c r="C12842" t="n">
        <v>13804</v>
      </c>
      <c r="D12842" t="n">
        <v>11</v>
      </c>
      <c r="E12842" t="n">
        <v>170</v>
      </c>
      <c r="F12842" s="9" t="n">
        <v>304.02</v>
      </c>
    </row>
    <row r="12843">
      <c r="A12843" t="n">
        <v>575301</v>
      </c>
      <c r="B12843" s="12" t="n">
        <v>40856</v>
      </c>
      <c r="C12843" t="n">
        <v>13804</v>
      </c>
      <c r="D12843" t="n">
        <v>3</v>
      </c>
      <c r="E12843" t="n">
        <v>13</v>
      </c>
      <c r="F12843" s="9" t="n">
        <v>48.79</v>
      </c>
    </row>
    <row r="12844">
      <c r="A12844" t="n">
        <v>575302</v>
      </c>
      <c r="B12844" s="12" t="n">
        <v>40856</v>
      </c>
      <c r="C12844" t="n">
        <v>17086</v>
      </c>
      <c r="D12844" t="n">
        <v>5</v>
      </c>
      <c r="E12844" t="n">
        <v>236</v>
      </c>
      <c r="F12844" s="9" t="n">
        <v>307.96</v>
      </c>
    </row>
    <row r="12845">
      <c r="A12845" t="n">
        <v>575303</v>
      </c>
      <c r="B12845" s="12" t="n">
        <v>40856</v>
      </c>
      <c r="C12845" t="n">
        <v>12893</v>
      </c>
      <c r="D12845" t="n">
        <v>31</v>
      </c>
      <c r="E12845" t="n">
        <v>90</v>
      </c>
      <c r="F12845" s="9" t="n">
        <v>176.55</v>
      </c>
    </row>
    <row r="12846">
      <c r="A12846" t="n">
        <v>575304</v>
      </c>
      <c r="B12846" s="12" t="n">
        <v>40856</v>
      </c>
      <c r="C12846" t="n">
        <v>17841</v>
      </c>
      <c r="D12846" t="n">
        <v>2</v>
      </c>
      <c r="E12846" t="n">
        <v>5</v>
      </c>
      <c r="F12846" s="9" t="n">
        <v>7.65</v>
      </c>
    </row>
    <row r="12847">
      <c r="A12847" t="n">
        <v>575305</v>
      </c>
      <c r="B12847" s="12" t="n">
        <v>40856</v>
      </c>
      <c r="C12847" t="n">
        <v>14188</v>
      </c>
      <c r="D12847" t="n">
        <v>10</v>
      </c>
      <c r="E12847" t="n">
        <v>178</v>
      </c>
      <c r="F12847" s="9" t="n">
        <v>336.4</v>
      </c>
    </row>
    <row r="12848">
      <c r="A12848" t="n">
        <v>575312</v>
      </c>
      <c r="B12848" s="12" t="n">
        <v>40856</v>
      </c>
      <c r="C12848" t="n">
        <v>13588</v>
      </c>
      <c r="D12848" t="n">
        <v>13</v>
      </c>
      <c r="E12848" t="n">
        <v>196</v>
      </c>
      <c r="F12848" s="9" t="n">
        <v>222</v>
      </c>
    </row>
    <row r="12849">
      <c r="A12849" t="n">
        <v>575317</v>
      </c>
      <c r="B12849" s="12" t="n">
        <v>40856</v>
      </c>
      <c r="C12849" t="n">
        <v>17402</v>
      </c>
      <c r="D12849" t="n">
        <v>4</v>
      </c>
      <c r="E12849" t="n">
        <v>106</v>
      </c>
      <c r="F12849" s="9" t="n">
        <v>312.9</v>
      </c>
    </row>
    <row r="12850">
      <c r="A12850" t="n">
        <v>575318</v>
      </c>
      <c r="B12850" s="12" t="n">
        <v>40856</v>
      </c>
      <c r="C12850" t="n">
        <v>14921</v>
      </c>
      <c r="D12850" t="n">
        <v>25</v>
      </c>
      <c r="E12850" t="n">
        <v>322</v>
      </c>
      <c r="F12850" s="9" t="n">
        <v>413.06</v>
      </c>
    </row>
    <row r="12851">
      <c r="A12851" t="n">
        <v>575319</v>
      </c>
      <c r="B12851" s="12" t="n">
        <v>40856</v>
      </c>
      <c r="C12851" t="n">
        <v>14836</v>
      </c>
      <c r="D12851" t="n">
        <v>4</v>
      </c>
      <c r="E12851" t="n">
        <v>31</v>
      </c>
      <c r="F12851" s="9" t="n">
        <v>76.05</v>
      </c>
    </row>
    <row r="12852">
      <c r="A12852" t="n">
        <v>575320</v>
      </c>
      <c r="B12852" s="12" t="n">
        <v>40856</v>
      </c>
      <c r="C12852" t="n">
        <v>17011</v>
      </c>
      <c r="D12852" t="n">
        <v>15</v>
      </c>
      <c r="E12852" t="n">
        <v>186</v>
      </c>
      <c r="F12852" s="9" t="n">
        <v>270.9</v>
      </c>
    </row>
    <row r="12853">
      <c r="A12853" t="n">
        <v>575321</v>
      </c>
      <c r="B12853" s="12" t="n">
        <v>40856</v>
      </c>
      <c r="C12853" t="n">
        <v>15311</v>
      </c>
      <c r="D12853" t="n">
        <v>18</v>
      </c>
      <c r="E12853" t="n">
        <v>175</v>
      </c>
      <c r="F12853" s="9" t="n">
        <v>275.41</v>
      </c>
    </row>
    <row r="12854">
      <c r="A12854" t="n">
        <v>575322</v>
      </c>
      <c r="B12854" s="12" t="n">
        <v>40856</v>
      </c>
      <c r="C12854" t="n">
        <v>14543</v>
      </c>
      <c r="D12854" t="n">
        <v>5</v>
      </c>
      <c r="E12854" t="n">
        <v>68</v>
      </c>
      <c r="F12854" s="9" t="n">
        <v>312.78</v>
      </c>
    </row>
    <row r="12855">
      <c r="A12855" t="n">
        <v>575323</v>
      </c>
      <c r="B12855" s="12" t="n">
        <v>40856</v>
      </c>
      <c r="C12855" t="n">
        <v>15392</v>
      </c>
      <c r="D12855" t="n">
        <v>25</v>
      </c>
      <c r="E12855" t="n">
        <v>354</v>
      </c>
      <c r="F12855" s="9" t="n">
        <v>565.66</v>
      </c>
    </row>
    <row r="12856">
      <c r="A12856" t="n">
        <v>575324</v>
      </c>
      <c r="B12856" s="12" t="n">
        <v>40856</v>
      </c>
      <c r="C12856" t="n">
        <v>14240</v>
      </c>
      <c r="D12856" t="n">
        <v>32</v>
      </c>
      <c r="E12856" t="n">
        <v>339</v>
      </c>
      <c r="F12856" s="9" t="n">
        <v>663.49</v>
      </c>
    </row>
    <row r="12857">
      <c r="A12857" t="n">
        <v>575325</v>
      </c>
      <c r="B12857" s="12" t="n">
        <v>40856</v>
      </c>
      <c r="C12857" t="n">
        <v>17293</v>
      </c>
      <c r="D12857" t="n">
        <v>41</v>
      </c>
      <c r="E12857" t="n">
        <v>150</v>
      </c>
      <c r="F12857" s="9" t="n">
        <v>306.25</v>
      </c>
    </row>
    <row r="12858">
      <c r="A12858" t="n">
        <v>575328</v>
      </c>
      <c r="B12858" s="12" t="n">
        <v>40856</v>
      </c>
      <c r="C12858" t="n">
        <v>17857</v>
      </c>
      <c r="D12858" t="n">
        <v>4</v>
      </c>
      <c r="E12858" t="n">
        <v>1200</v>
      </c>
      <c r="F12858" s="9" t="n">
        <v>2340</v>
      </c>
    </row>
    <row r="12859">
      <c r="A12859" t="n">
        <v>575329</v>
      </c>
      <c r="B12859" s="12" t="n">
        <v>40856</v>
      </c>
      <c r="C12859" t="n">
        <v>17038</v>
      </c>
      <c r="D12859" t="n">
        <v>22</v>
      </c>
      <c r="E12859" t="n">
        <v>28</v>
      </c>
      <c r="F12859" s="9" t="n">
        <v>112.4</v>
      </c>
    </row>
    <row r="12860">
      <c r="A12860" t="n">
        <v>575330</v>
      </c>
      <c r="B12860" s="12" t="n">
        <v>40856</v>
      </c>
      <c r="C12860" t="n">
        <v>15152</v>
      </c>
      <c r="D12860" t="n">
        <v>17</v>
      </c>
      <c r="E12860" t="n">
        <v>268</v>
      </c>
      <c r="F12860" s="9" t="n">
        <v>309.08</v>
      </c>
    </row>
    <row r="12861">
      <c r="A12861" t="n">
        <v>575331</v>
      </c>
      <c r="B12861" s="12" t="n">
        <v>40856</v>
      </c>
      <c r="C12861" t="n">
        <v>13209</v>
      </c>
      <c r="D12861" t="n">
        <v>60</v>
      </c>
      <c r="E12861" t="n">
        <v>593</v>
      </c>
      <c r="F12861" s="9" t="n">
        <v>1049.66</v>
      </c>
    </row>
    <row r="12862">
      <c r="A12862" t="n">
        <v>575332</v>
      </c>
      <c r="B12862" s="12" t="n">
        <v>40856</v>
      </c>
      <c r="C12862" t="n">
        <v>13209</v>
      </c>
      <c r="D12862" t="n">
        <v>1</v>
      </c>
      <c r="E12862" t="n">
        <v>48</v>
      </c>
      <c r="F12862" s="9" t="n">
        <v>85.92</v>
      </c>
    </row>
    <row r="12863">
      <c r="A12863" t="n">
        <v>575333</v>
      </c>
      <c r="B12863" s="12" t="n">
        <v>40856</v>
      </c>
      <c r="C12863" t="n">
        <v>13209</v>
      </c>
      <c r="D12863" t="n">
        <v>22</v>
      </c>
      <c r="E12863" t="n">
        <v>357</v>
      </c>
      <c r="F12863" s="9" t="n">
        <v>599.95</v>
      </c>
    </row>
    <row r="12864">
      <c r="A12864" t="n">
        <v>575334</v>
      </c>
      <c r="B12864" s="12" t="n">
        <v>40856</v>
      </c>
      <c r="C12864" t="n">
        <v>14493</v>
      </c>
      <c r="D12864" t="n">
        <v>23</v>
      </c>
      <c r="E12864" t="n">
        <v>256</v>
      </c>
      <c r="F12864" s="9" t="n">
        <v>475.62</v>
      </c>
    </row>
    <row r="12865">
      <c r="A12865" t="n">
        <v>575335</v>
      </c>
      <c r="B12865" s="12" t="n">
        <v>40856</v>
      </c>
      <c r="C12865" t="n">
        <v>12931</v>
      </c>
      <c r="D12865" t="n">
        <v>9</v>
      </c>
      <c r="E12865" t="n">
        <v>3684</v>
      </c>
      <c r="F12865" s="9" t="n">
        <v>4961.2</v>
      </c>
    </row>
    <row r="12866">
      <c r="A12866" t="n">
        <v>575336</v>
      </c>
      <c r="B12866" s="12" t="n">
        <v>40856</v>
      </c>
      <c r="C12866" t="n">
        <v>14968</v>
      </c>
      <c r="D12866" t="n">
        <v>37</v>
      </c>
      <c r="E12866" t="n">
        <v>127</v>
      </c>
      <c r="F12866" s="9" t="n">
        <v>147.59</v>
      </c>
    </row>
    <row r="12867">
      <c r="A12867" t="n">
        <v>575337</v>
      </c>
      <c r="B12867" s="12" t="n">
        <v>40856</v>
      </c>
      <c r="C12867" t="n">
        <v>17867</v>
      </c>
      <c r="D12867" t="n">
        <v>59</v>
      </c>
      <c r="E12867" t="n">
        <v>133</v>
      </c>
      <c r="F12867" s="9" t="n">
        <v>185.44</v>
      </c>
    </row>
    <row r="12868">
      <c r="A12868" t="n">
        <v>575338</v>
      </c>
      <c r="B12868" s="12" t="n">
        <v>40856</v>
      </c>
      <c r="C12868" t="n">
        <v>17867</v>
      </c>
      <c r="D12868" t="n">
        <v>1</v>
      </c>
      <c r="E12868" t="n">
        <v>1</v>
      </c>
      <c r="F12868" s="9" t="n">
        <v>14.95</v>
      </c>
    </row>
    <row r="12869">
      <c r="A12869" t="n">
        <v>575339</v>
      </c>
      <c r="B12869" s="12" t="n">
        <v>40856</v>
      </c>
      <c r="C12869" t="n">
        <v>15555</v>
      </c>
      <c r="D12869" t="n">
        <v>27</v>
      </c>
      <c r="E12869" t="n">
        <v>94</v>
      </c>
      <c r="F12869" s="9" t="n">
        <v>312.12</v>
      </c>
    </row>
    <row r="12870">
      <c r="A12870" t="n">
        <v>575340</v>
      </c>
      <c r="B12870" s="12" t="n">
        <v>40856</v>
      </c>
      <c r="C12870" t="n">
        <v>15485</v>
      </c>
      <c r="D12870" t="n">
        <v>43</v>
      </c>
      <c r="E12870" t="n">
        <v>703</v>
      </c>
      <c r="F12870" s="9" t="n">
        <v>1296.37</v>
      </c>
    </row>
    <row r="12871">
      <c r="A12871" t="n">
        <v>575342</v>
      </c>
      <c r="B12871" s="12" t="n">
        <v>40856</v>
      </c>
      <c r="C12871" t="n">
        <v>17528</v>
      </c>
      <c r="D12871" t="n">
        <v>15</v>
      </c>
      <c r="E12871" t="n">
        <v>103</v>
      </c>
      <c r="F12871" s="9" t="n">
        <v>373.27</v>
      </c>
    </row>
    <row r="12872">
      <c r="A12872" t="n">
        <v>575356</v>
      </c>
      <c r="B12872" s="12" t="n">
        <v>40856</v>
      </c>
      <c r="C12872" t="n">
        <v>13882</v>
      </c>
      <c r="D12872" t="n">
        <v>2</v>
      </c>
      <c r="E12872" t="n">
        <v>10</v>
      </c>
      <c r="F12872" s="9" t="n">
        <v>49.5</v>
      </c>
    </row>
    <row r="12873">
      <c r="A12873" t="n">
        <v>575360</v>
      </c>
      <c r="B12873" s="12" t="n">
        <v>40856</v>
      </c>
      <c r="C12873" t="n">
        <v>16516</v>
      </c>
      <c r="D12873" t="n">
        <v>6</v>
      </c>
      <c r="E12873" t="n">
        <v>58</v>
      </c>
      <c r="F12873" s="9" t="n">
        <v>101.7</v>
      </c>
    </row>
    <row r="12874">
      <c r="A12874" t="n">
        <v>575366</v>
      </c>
      <c r="B12874" s="12" t="n">
        <v>40856</v>
      </c>
      <c r="C12874" t="n">
        <v>14621</v>
      </c>
      <c r="D12874" t="n">
        <v>29</v>
      </c>
      <c r="E12874" t="n">
        <v>329</v>
      </c>
      <c r="F12874" s="9" t="n">
        <v>482.59</v>
      </c>
    </row>
    <row r="12875">
      <c r="A12875" t="n">
        <v>575367</v>
      </c>
      <c r="B12875" s="12" t="n">
        <v>40856</v>
      </c>
      <c r="C12875" t="n">
        <v>15114</v>
      </c>
      <c r="D12875" t="n">
        <v>35</v>
      </c>
      <c r="E12875" t="n">
        <v>564</v>
      </c>
      <c r="F12875" s="9" t="n">
        <v>508.28</v>
      </c>
    </row>
    <row r="12876">
      <c r="A12876" t="n">
        <v>575368</v>
      </c>
      <c r="B12876" s="12" t="n">
        <v>40856</v>
      </c>
      <c r="C12876" t="n">
        <v>14482</v>
      </c>
      <c r="D12876" t="n">
        <v>53</v>
      </c>
      <c r="E12876" t="n">
        <v>101</v>
      </c>
      <c r="F12876" s="9" t="n">
        <v>225.18</v>
      </c>
    </row>
    <row r="12877">
      <c r="A12877" t="n">
        <v>575369</v>
      </c>
      <c r="B12877" s="12" t="n">
        <v>40856</v>
      </c>
      <c r="C12877" t="n">
        <v>16655</v>
      </c>
      <c r="D12877" t="n">
        <v>22</v>
      </c>
      <c r="E12877" t="n">
        <v>364</v>
      </c>
      <c r="F12877" s="9" t="n">
        <v>613.6799999999999</v>
      </c>
    </row>
    <row r="12878">
      <c r="A12878" t="n">
        <v>575370</v>
      </c>
      <c r="B12878" s="12" t="n">
        <v>40856</v>
      </c>
      <c r="C12878" t="n">
        <v>13522</v>
      </c>
      <c r="D12878" t="n">
        <v>5</v>
      </c>
      <c r="E12878" t="n">
        <v>44</v>
      </c>
      <c r="F12878" s="9" t="n">
        <v>125.8</v>
      </c>
    </row>
    <row r="12879">
      <c r="A12879" t="n">
        <v>575371</v>
      </c>
      <c r="B12879" s="12" t="n">
        <v>40856</v>
      </c>
      <c r="C12879" t="n">
        <v>14132</v>
      </c>
      <c r="D12879" t="n">
        <v>11</v>
      </c>
      <c r="E12879" t="n">
        <v>340</v>
      </c>
      <c r="F12879" s="9" t="n">
        <v>305.6</v>
      </c>
    </row>
    <row r="12880">
      <c r="A12880" t="n">
        <v>575383</v>
      </c>
      <c r="B12880" s="12" t="n">
        <v>40856</v>
      </c>
      <c r="C12880" t="n">
        <v>15986</v>
      </c>
      <c r="D12880" t="n">
        <v>14</v>
      </c>
      <c r="E12880" t="n">
        <v>268</v>
      </c>
      <c r="F12880" s="9" t="n">
        <v>168.12</v>
      </c>
    </row>
    <row r="12881">
      <c r="A12881" t="n">
        <v>575384</v>
      </c>
      <c r="B12881" s="12" t="n">
        <v>40856</v>
      </c>
      <c r="C12881" t="n">
        <v>17690</v>
      </c>
      <c r="D12881" t="n">
        <v>21</v>
      </c>
      <c r="E12881" t="n">
        <v>181</v>
      </c>
      <c r="F12881" s="9" t="n">
        <v>504.53</v>
      </c>
    </row>
    <row r="12882">
      <c r="A12882" t="n">
        <v>575387</v>
      </c>
      <c r="B12882" s="12" t="n">
        <v>40856</v>
      </c>
      <c r="C12882" t="n">
        <v>13992</v>
      </c>
      <c r="D12882" t="n">
        <v>5</v>
      </c>
      <c r="E12882" t="n">
        <v>64</v>
      </c>
      <c r="F12882" s="9" t="n">
        <v>76.8</v>
      </c>
    </row>
    <row r="12883">
      <c r="A12883" t="n">
        <v>575388</v>
      </c>
      <c r="B12883" s="12" t="n">
        <v>40856</v>
      </c>
      <c r="C12883" t="n">
        <v>12971</v>
      </c>
      <c r="D12883" t="n">
        <v>2</v>
      </c>
      <c r="E12883" t="n">
        <v>156</v>
      </c>
      <c r="F12883" s="9" t="n">
        <v>188.04</v>
      </c>
    </row>
    <row r="12884">
      <c r="A12884" t="n">
        <v>575389</v>
      </c>
      <c r="B12884" s="12" t="n">
        <v>40856</v>
      </c>
      <c r="C12884" t="n">
        <v>12971</v>
      </c>
      <c r="D12884" t="n">
        <v>7</v>
      </c>
      <c r="E12884" t="n">
        <v>101</v>
      </c>
      <c r="F12884" s="9" t="n">
        <v>97.63</v>
      </c>
    </row>
    <row r="12885">
      <c r="A12885" t="n">
        <v>575390</v>
      </c>
      <c r="B12885" s="12" t="n">
        <v>40856</v>
      </c>
      <c r="C12885" t="n">
        <v>12971</v>
      </c>
      <c r="D12885" t="n">
        <v>5</v>
      </c>
      <c r="E12885" t="n">
        <v>60</v>
      </c>
      <c r="F12885" s="9" t="n">
        <v>55.32</v>
      </c>
    </row>
    <row r="12886">
      <c r="A12886" t="n">
        <v>575391</v>
      </c>
      <c r="B12886" s="12" t="n">
        <v>40856</v>
      </c>
      <c r="C12886" t="n">
        <v>14354</v>
      </c>
      <c r="D12886" t="n">
        <v>6</v>
      </c>
      <c r="E12886" t="n">
        <v>90</v>
      </c>
      <c r="F12886" s="9" t="n">
        <v>87.78</v>
      </c>
    </row>
    <row r="12887">
      <c r="A12887" t="n">
        <v>575392</v>
      </c>
      <c r="B12887" s="12" t="n">
        <v>40856</v>
      </c>
      <c r="C12887" t="n">
        <v>14234</v>
      </c>
      <c r="D12887" t="n">
        <v>15</v>
      </c>
      <c r="E12887" t="n">
        <v>215</v>
      </c>
      <c r="F12887" s="9" t="n">
        <v>209.48</v>
      </c>
    </row>
    <row r="12888">
      <c r="A12888" t="n">
        <v>575410</v>
      </c>
      <c r="B12888" s="12" t="n">
        <v>40856</v>
      </c>
      <c r="C12888" t="n">
        <v>17705</v>
      </c>
      <c r="D12888" t="n">
        <v>17</v>
      </c>
      <c r="E12888" t="n">
        <v>172</v>
      </c>
      <c r="F12888" s="9" t="n">
        <v>413.6</v>
      </c>
    </row>
    <row r="12889">
      <c r="A12889" t="n">
        <v>575415</v>
      </c>
      <c r="B12889" s="12" t="n">
        <v>40856</v>
      </c>
      <c r="C12889" t="n">
        <v>16168</v>
      </c>
      <c r="D12889" t="n">
        <v>1</v>
      </c>
      <c r="E12889" t="n">
        <v>50</v>
      </c>
      <c r="F12889" s="9" t="n">
        <v>207.5</v>
      </c>
    </row>
    <row r="12890">
      <c r="A12890" t="n">
        <v>575418</v>
      </c>
      <c r="B12890" s="12" t="n">
        <v>40856</v>
      </c>
      <c r="C12890" t="n">
        <v>16986</v>
      </c>
      <c r="D12890" t="n">
        <v>2</v>
      </c>
      <c r="E12890" t="n">
        <v>40</v>
      </c>
      <c r="F12890" s="9" t="n">
        <v>83.2</v>
      </c>
    </row>
    <row r="12891">
      <c r="A12891" t="n">
        <v>575433</v>
      </c>
      <c r="B12891" s="12" t="n">
        <v>40856</v>
      </c>
      <c r="C12891" t="n">
        <v>16953</v>
      </c>
      <c r="D12891" t="n">
        <v>1</v>
      </c>
      <c r="E12891" t="n">
        <v>10</v>
      </c>
      <c r="F12891" s="9" t="n">
        <v>20.8</v>
      </c>
    </row>
    <row r="12892">
      <c r="A12892" t="n">
        <v>575475</v>
      </c>
      <c r="B12892" s="12" t="n">
        <v>40856</v>
      </c>
      <c r="C12892" t="n">
        <v>17702</v>
      </c>
      <c r="D12892" t="n">
        <v>19</v>
      </c>
      <c r="E12892" t="n">
        <v>302</v>
      </c>
      <c r="F12892" s="9" t="n">
        <v>485.6</v>
      </c>
    </row>
    <row r="12893">
      <c r="A12893" t="n">
        <v>575476</v>
      </c>
      <c r="B12893" s="12" t="n">
        <v>40856</v>
      </c>
      <c r="C12893" t="n">
        <v>15046</v>
      </c>
      <c r="D12893" t="n">
        <v>8</v>
      </c>
      <c r="E12893" t="n">
        <v>421</v>
      </c>
      <c r="F12893" s="9" t="n">
        <v>393.23</v>
      </c>
    </row>
    <row r="12894">
      <c r="A12894" t="n">
        <v>575480</v>
      </c>
      <c r="B12894" s="12" t="n">
        <v>40856</v>
      </c>
      <c r="C12894" t="n">
        <v>15594</v>
      </c>
      <c r="D12894" t="n">
        <v>8</v>
      </c>
      <c r="E12894" t="n">
        <v>53</v>
      </c>
      <c r="F12894" s="9" t="n">
        <v>182.55</v>
      </c>
    </row>
    <row r="12895">
      <c r="A12895" t="n">
        <v>575481</v>
      </c>
      <c r="B12895" s="12" t="n">
        <v>40856</v>
      </c>
      <c r="C12895" t="n">
        <v>15679</v>
      </c>
      <c r="D12895" t="n">
        <v>84</v>
      </c>
      <c r="E12895" t="n">
        <v>682</v>
      </c>
      <c r="F12895" s="9" t="n">
        <v>474.4</v>
      </c>
    </row>
    <row r="12896">
      <c r="A12896" t="n">
        <v>575482</v>
      </c>
      <c r="B12896" s="12" t="n">
        <v>40856</v>
      </c>
      <c r="C12896" t="n">
        <v>15916</v>
      </c>
      <c r="D12896" t="n">
        <v>40</v>
      </c>
      <c r="E12896" t="n">
        <v>179</v>
      </c>
      <c r="F12896" s="9" t="n">
        <v>355.38</v>
      </c>
    </row>
    <row r="12897">
      <c r="A12897" t="n">
        <v>575483</v>
      </c>
      <c r="B12897" s="12" t="n">
        <v>40856</v>
      </c>
      <c r="C12897" t="n">
        <v>16996</v>
      </c>
      <c r="D12897" t="n">
        <v>11</v>
      </c>
      <c r="E12897" t="n">
        <v>154</v>
      </c>
      <c r="F12897" s="9" t="n">
        <v>415.18</v>
      </c>
    </row>
    <row r="12898">
      <c r="A12898" t="n">
        <v>575484</v>
      </c>
      <c r="B12898" s="12" t="n">
        <v>40856</v>
      </c>
      <c r="C12898" t="n">
        <v>16670</v>
      </c>
      <c r="D12898" t="n">
        <v>26</v>
      </c>
      <c r="E12898" t="n">
        <v>199</v>
      </c>
      <c r="F12898" s="9" t="n">
        <v>484.15</v>
      </c>
    </row>
    <row r="12899">
      <c r="A12899" t="n">
        <v>575485</v>
      </c>
      <c r="B12899" s="12" t="n">
        <v>40856</v>
      </c>
      <c r="C12899" t="n">
        <v>18274</v>
      </c>
      <c r="D12899" t="n">
        <v>11</v>
      </c>
      <c r="E12899" t="n">
        <v>88</v>
      </c>
      <c r="F12899" s="9" t="n">
        <v>175.92</v>
      </c>
    </row>
    <row r="12900">
      <c r="A12900" t="n">
        <v>575487</v>
      </c>
      <c r="B12900" s="12" t="n">
        <v>40856</v>
      </c>
      <c r="C12900" t="n">
        <v>15450</v>
      </c>
      <c r="D12900" t="n">
        <v>30</v>
      </c>
      <c r="E12900" t="n">
        <v>376</v>
      </c>
      <c r="F12900" s="9" t="n">
        <v>429.84</v>
      </c>
    </row>
    <row r="12901">
      <c r="A12901" t="n">
        <v>575490</v>
      </c>
      <c r="B12901" s="12" t="n">
        <v>40856</v>
      </c>
      <c r="C12901" t="n">
        <v>15031</v>
      </c>
      <c r="D12901" t="n">
        <v>35</v>
      </c>
      <c r="E12901" t="n">
        <v>230</v>
      </c>
      <c r="F12901" s="9" t="n">
        <v>230.82</v>
      </c>
    </row>
    <row r="12902">
      <c r="A12902" t="n">
        <v>575491</v>
      </c>
      <c r="B12902" s="12" t="n">
        <v>40856</v>
      </c>
      <c r="C12902" t="n">
        <v>15531</v>
      </c>
      <c r="D12902" t="n">
        <v>181</v>
      </c>
      <c r="E12902" t="n">
        <v>832</v>
      </c>
      <c r="F12902" s="9" t="n">
        <v>1495.06</v>
      </c>
    </row>
    <row r="12903">
      <c r="A12903" t="n">
        <v>575492</v>
      </c>
      <c r="B12903" s="12" t="n">
        <v>40857</v>
      </c>
      <c r="C12903" t="n">
        <v>18236</v>
      </c>
      <c r="D12903" t="n">
        <v>6</v>
      </c>
      <c r="E12903" t="n">
        <v>64</v>
      </c>
      <c r="F12903" s="9" t="n">
        <v>108.5</v>
      </c>
    </row>
    <row r="12904">
      <c r="A12904" t="n">
        <v>575493</v>
      </c>
      <c r="B12904" s="12" t="n">
        <v>40857</v>
      </c>
      <c r="C12904" t="n">
        <v>18210</v>
      </c>
      <c r="D12904" t="n">
        <v>15</v>
      </c>
      <c r="E12904" t="n">
        <v>271</v>
      </c>
      <c r="F12904" s="9" t="n">
        <v>321.37</v>
      </c>
    </row>
    <row r="12905">
      <c r="A12905" t="n">
        <v>575494</v>
      </c>
      <c r="B12905" s="12" t="n">
        <v>40857</v>
      </c>
      <c r="C12905" t="n">
        <v>17500</v>
      </c>
      <c r="D12905" t="n">
        <v>3</v>
      </c>
      <c r="E12905" t="n">
        <v>7</v>
      </c>
      <c r="F12905" s="9" t="n">
        <v>288</v>
      </c>
    </row>
    <row r="12906">
      <c r="A12906" t="n">
        <v>575495</v>
      </c>
      <c r="B12906" s="12" t="n">
        <v>40857</v>
      </c>
      <c r="C12906" t="n">
        <v>14944</v>
      </c>
      <c r="D12906" t="n">
        <v>12</v>
      </c>
      <c r="E12906" t="n">
        <v>266</v>
      </c>
      <c r="F12906" s="9" t="n">
        <v>754.66</v>
      </c>
    </row>
    <row r="12907">
      <c r="A12907" t="n">
        <v>575496</v>
      </c>
      <c r="B12907" s="12" t="n">
        <v>40857</v>
      </c>
      <c r="C12907" t="n">
        <v>14944</v>
      </c>
      <c r="D12907" t="n">
        <v>3</v>
      </c>
      <c r="E12907" t="n">
        <v>72</v>
      </c>
      <c r="F12907" s="9" t="n">
        <v>188.4</v>
      </c>
    </row>
    <row r="12908">
      <c r="A12908" t="n">
        <v>575497</v>
      </c>
      <c r="B12908" s="12" t="n">
        <v>40857</v>
      </c>
      <c r="C12908" t="n">
        <v>14944</v>
      </c>
      <c r="D12908" t="n">
        <v>1</v>
      </c>
      <c r="E12908" t="n">
        <v>12</v>
      </c>
      <c r="F12908" s="9" t="n">
        <v>34.68</v>
      </c>
    </row>
    <row r="12909">
      <c r="A12909" t="n">
        <v>575499</v>
      </c>
      <c r="B12909" s="12" t="n">
        <v>40857</v>
      </c>
      <c r="C12909" t="n">
        <v>16003</v>
      </c>
      <c r="D12909" t="n">
        <v>17</v>
      </c>
      <c r="E12909" t="n">
        <v>262</v>
      </c>
      <c r="F12909" s="9" t="n">
        <v>525.92</v>
      </c>
    </row>
    <row r="12910">
      <c r="A12910" t="n">
        <v>575500</v>
      </c>
      <c r="B12910" s="12" t="n">
        <v>40857</v>
      </c>
      <c r="C12910" t="n">
        <v>16003</v>
      </c>
      <c r="D12910" t="n">
        <v>28</v>
      </c>
      <c r="E12910" t="n">
        <v>328</v>
      </c>
      <c r="F12910" s="9" t="n">
        <v>415.55</v>
      </c>
    </row>
    <row r="12911">
      <c r="A12911" t="n">
        <v>575501</v>
      </c>
      <c r="B12911" s="12" t="n">
        <v>40857</v>
      </c>
      <c r="C12911" t="n">
        <v>16218</v>
      </c>
      <c r="D12911" t="n">
        <v>12</v>
      </c>
      <c r="E12911" t="n">
        <v>336</v>
      </c>
      <c r="F12911" s="9" t="n">
        <v>449.2</v>
      </c>
    </row>
    <row r="12912">
      <c r="A12912" t="n">
        <v>575502</v>
      </c>
      <c r="B12912" s="12" t="n">
        <v>40857</v>
      </c>
      <c r="C12912" t="n">
        <v>16700</v>
      </c>
      <c r="D12912" t="n">
        <v>21</v>
      </c>
      <c r="E12912" t="n">
        <v>264</v>
      </c>
      <c r="F12912" s="9" t="n">
        <v>369.12</v>
      </c>
    </row>
    <row r="12913">
      <c r="A12913" t="n">
        <v>575504</v>
      </c>
      <c r="B12913" s="12" t="n">
        <v>40857</v>
      </c>
      <c r="C12913" t="n">
        <v>14895</v>
      </c>
      <c r="D12913" t="n">
        <v>34</v>
      </c>
      <c r="E12913" t="n">
        <v>305</v>
      </c>
      <c r="F12913" s="9" t="n">
        <v>770.92</v>
      </c>
    </row>
    <row r="12914">
      <c r="A12914" t="n">
        <v>575507</v>
      </c>
      <c r="B12914" s="12" t="n">
        <v>40857</v>
      </c>
      <c r="C12914" t="n">
        <v>17197</v>
      </c>
      <c r="D12914" t="n">
        <v>29</v>
      </c>
      <c r="E12914" t="n">
        <v>191</v>
      </c>
      <c r="F12914" s="9" t="n">
        <v>1013.01</v>
      </c>
    </row>
    <row r="12915">
      <c r="A12915" t="n">
        <v>575509</v>
      </c>
      <c r="B12915" s="12" t="n">
        <v>40857</v>
      </c>
      <c r="C12915" t="n">
        <v>17101</v>
      </c>
      <c r="D12915" t="n">
        <v>8</v>
      </c>
      <c r="E12915" t="n">
        <v>256</v>
      </c>
      <c r="F12915" s="9" t="n">
        <v>471</v>
      </c>
    </row>
    <row r="12916">
      <c r="A12916" t="n">
        <v>575512</v>
      </c>
      <c r="B12916" s="12" t="n">
        <v>40857</v>
      </c>
      <c r="C12916" t="n">
        <v>14121</v>
      </c>
      <c r="D12916" t="n">
        <v>68</v>
      </c>
      <c r="E12916" t="n">
        <v>786</v>
      </c>
      <c r="F12916" s="9" t="n">
        <v>1247.41</v>
      </c>
    </row>
    <row r="12917">
      <c r="A12917" t="n">
        <v>575515</v>
      </c>
      <c r="B12917" s="12" t="n">
        <v>40857</v>
      </c>
      <c r="C12917" t="n">
        <v>17315</v>
      </c>
      <c r="D12917" t="n">
        <v>9</v>
      </c>
      <c r="E12917" t="n">
        <v>159</v>
      </c>
      <c r="F12917" s="9" t="n">
        <v>420.75</v>
      </c>
    </row>
    <row r="12918">
      <c r="A12918" t="n">
        <v>575516</v>
      </c>
      <c r="B12918" s="12" t="n">
        <v>40857</v>
      </c>
      <c r="C12918" t="n">
        <v>17340</v>
      </c>
      <c r="D12918" t="n">
        <v>116</v>
      </c>
      <c r="E12918" t="n">
        <v>1690</v>
      </c>
      <c r="F12918" s="9" t="n">
        <v>3893.79</v>
      </c>
    </row>
    <row r="12919">
      <c r="A12919" t="n">
        <v>575517</v>
      </c>
      <c r="B12919" s="12" t="n">
        <v>40857</v>
      </c>
      <c r="C12919" t="n">
        <v>14562</v>
      </c>
      <c r="D12919" t="n">
        <v>30</v>
      </c>
      <c r="E12919" t="n">
        <v>110</v>
      </c>
      <c r="F12919" s="9" t="n">
        <v>337.02</v>
      </c>
    </row>
    <row r="12920">
      <c r="A12920" t="n">
        <v>575520</v>
      </c>
      <c r="B12920" s="12" t="n">
        <v>40857</v>
      </c>
      <c r="C12920" t="n">
        <v>17537</v>
      </c>
      <c r="D12920" t="n">
        <v>14</v>
      </c>
      <c r="E12920" t="n">
        <v>330</v>
      </c>
      <c r="F12920" s="9" t="n">
        <v>266.92</v>
      </c>
    </row>
    <row r="12921">
      <c r="A12921" t="n">
        <v>575525</v>
      </c>
      <c r="B12921" s="12" t="n">
        <v>40857</v>
      </c>
      <c r="C12921" t="n">
        <v>13983</v>
      </c>
      <c r="D12921" t="n">
        <v>1</v>
      </c>
      <c r="E12921" t="n">
        <v>72</v>
      </c>
      <c r="F12921" s="9" t="n">
        <v>128.88</v>
      </c>
    </row>
    <row r="12922">
      <c r="A12922" t="n">
        <v>575563</v>
      </c>
      <c r="B12922" s="12" t="n">
        <v>40857</v>
      </c>
      <c r="C12922" t="n">
        <v>17521</v>
      </c>
      <c r="D12922" t="n">
        <v>14</v>
      </c>
      <c r="E12922" t="n">
        <v>186</v>
      </c>
      <c r="F12922" s="9" t="n">
        <v>225.46</v>
      </c>
    </row>
    <row r="12923">
      <c r="A12923" t="n">
        <v>575574</v>
      </c>
      <c r="B12923" s="12" t="n">
        <v>40857</v>
      </c>
      <c r="C12923" t="n">
        <v>14606</v>
      </c>
      <c r="D12923" t="n">
        <v>28</v>
      </c>
      <c r="E12923" t="n">
        <v>62</v>
      </c>
      <c r="F12923" s="9" t="n">
        <v>110.14</v>
      </c>
    </row>
    <row r="12924">
      <c r="A12924" t="n">
        <v>575576</v>
      </c>
      <c r="B12924" s="12" t="n">
        <v>40857</v>
      </c>
      <c r="C12924" t="n">
        <v>16025</v>
      </c>
      <c r="D12924" t="n">
        <v>28</v>
      </c>
      <c r="E12924" t="n">
        <v>338</v>
      </c>
      <c r="F12924" s="9" t="n">
        <v>439.66</v>
      </c>
    </row>
    <row r="12925">
      <c r="A12925" t="n">
        <v>575579</v>
      </c>
      <c r="B12925" s="12" t="n">
        <v>40857</v>
      </c>
      <c r="C12925" t="n">
        <v>13081</v>
      </c>
      <c r="D12925" t="n">
        <v>1</v>
      </c>
      <c r="E12925" t="n">
        <v>100</v>
      </c>
      <c r="F12925" s="9" t="n">
        <v>72</v>
      </c>
    </row>
    <row r="12926">
      <c r="A12926" t="n">
        <v>575582</v>
      </c>
      <c r="B12926" s="12" t="n">
        <v>40857</v>
      </c>
      <c r="C12926" t="n">
        <v>16986</v>
      </c>
      <c r="D12926" t="n">
        <v>1</v>
      </c>
      <c r="E12926" t="n">
        <v>1000</v>
      </c>
      <c r="F12926" s="9" t="n">
        <v>1790</v>
      </c>
    </row>
    <row r="12927">
      <c r="A12927" t="n">
        <v>575583</v>
      </c>
      <c r="B12927" s="12" t="n">
        <v>40857</v>
      </c>
      <c r="C12927" t="n">
        <v>14456</v>
      </c>
      <c r="D12927" t="n">
        <v>79</v>
      </c>
      <c r="E12927" t="n">
        <v>174</v>
      </c>
      <c r="F12927" s="9" t="n">
        <v>243.04</v>
      </c>
    </row>
    <row r="12928">
      <c r="A12928" t="n">
        <v>575586</v>
      </c>
      <c r="B12928" s="12" t="n">
        <v>40857</v>
      </c>
      <c r="C12928" t="n">
        <v>12981</v>
      </c>
      <c r="D12928" t="n">
        <v>9</v>
      </c>
      <c r="E12928" t="n">
        <v>108</v>
      </c>
      <c r="F12928" s="9" t="n">
        <v>185.04</v>
      </c>
    </row>
    <row r="12929">
      <c r="A12929" t="n">
        <v>575587</v>
      </c>
      <c r="B12929" s="12" t="n">
        <v>40857</v>
      </c>
      <c r="C12929" t="n">
        <v>17461</v>
      </c>
      <c r="D12929" t="n">
        <v>47</v>
      </c>
      <c r="E12929" t="n">
        <v>435</v>
      </c>
      <c r="F12929" s="9" t="n">
        <v>382.56</v>
      </c>
    </row>
    <row r="12930">
      <c r="A12930" t="n">
        <v>575589</v>
      </c>
      <c r="B12930" s="12" t="n">
        <v>40857</v>
      </c>
      <c r="C12930" t="n">
        <v>14262</v>
      </c>
      <c r="D12930" t="n">
        <v>27</v>
      </c>
      <c r="E12930" t="n">
        <v>274</v>
      </c>
      <c r="F12930" s="9" t="n">
        <v>514.16</v>
      </c>
    </row>
    <row r="12931">
      <c r="A12931" t="n">
        <v>575591</v>
      </c>
      <c r="B12931" s="12" t="n">
        <v>40857</v>
      </c>
      <c r="C12931" t="n">
        <v>17791</v>
      </c>
      <c r="D12931" t="n">
        <v>10</v>
      </c>
      <c r="E12931" t="n">
        <v>46</v>
      </c>
      <c r="F12931" s="9" t="n">
        <v>106.1</v>
      </c>
    </row>
    <row r="12932">
      <c r="A12932" t="n">
        <v>575593</v>
      </c>
      <c r="B12932" s="12" t="n">
        <v>40857</v>
      </c>
      <c r="C12932" t="n">
        <v>14226</v>
      </c>
      <c r="D12932" t="n">
        <v>12</v>
      </c>
      <c r="E12932" t="n">
        <v>133</v>
      </c>
      <c r="F12932" s="9" t="n">
        <v>320.07</v>
      </c>
    </row>
    <row r="12933">
      <c r="A12933" t="n">
        <v>575595</v>
      </c>
      <c r="B12933" s="12" t="n">
        <v>40857</v>
      </c>
      <c r="C12933" t="n">
        <v>15452</v>
      </c>
      <c r="D12933" t="n">
        <v>6</v>
      </c>
      <c r="E12933" t="n">
        <v>60</v>
      </c>
      <c r="F12933" s="9" t="n">
        <v>125.4</v>
      </c>
    </row>
    <row r="12934">
      <c r="A12934" t="n">
        <v>575602</v>
      </c>
      <c r="B12934" s="12" t="n">
        <v>40857</v>
      </c>
      <c r="C12934" t="n">
        <v>17059</v>
      </c>
      <c r="D12934" t="n">
        <v>146</v>
      </c>
      <c r="E12934" t="n">
        <v>571</v>
      </c>
      <c r="F12934" s="9" t="n">
        <v>843.29</v>
      </c>
    </row>
    <row r="12935">
      <c r="A12935" t="n">
        <v>575603</v>
      </c>
      <c r="B12935" s="12" t="n">
        <v>40857</v>
      </c>
      <c r="C12935" t="n">
        <v>18125</v>
      </c>
      <c r="D12935" t="n">
        <v>24</v>
      </c>
      <c r="E12935" t="n">
        <v>109</v>
      </c>
      <c r="F12935" s="9" t="n">
        <v>197.85</v>
      </c>
    </row>
    <row r="12936">
      <c r="A12936" t="n">
        <v>575604</v>
      </c>
      <c r="B12936" s="12" t="n">
        <v>40857</v>
      </c>
      <c r="C12936" t="n">
        <v>16011</v>
      </c>
      <c r="D12936" t="n">
        <v>7</v>
      </c>
      <c r="E12936" t="n">
        <v>120</v>
      </c>
      <c r="F12936" s="9" t="n">
        <v>256.2</v>
      </c>
    </row>
    <row r="12937">
      <c r="A12937" t="n">
        <v>575605</v>
      </c>
      <c r="B12937" s="12" t="n">
        <v>40857</v>
      </c>
      <c r="C12937" t="n">
        <v>17188</v>
      </c>
      <c r="D12937" t="n">
        <v>15</v>
      </c>
      <c r="E12937" t="n">
        <v>217</v>
      </c>
      <c r="F12937" s="9" t="n">
        <v>350.02</v>
      </c>
    </row>
    <row r="12938">
      <c r="A12938" t="n">
        <v>575607</v>
      </c>
      <c r="B12938" s="12" t="n">
        <v>40857</v>
      </c>
      <c r="C12938" t="n">
        <v>14096</v>
      </c>
      <c r="D12938" t="n">
        <v>376</v>
      </c>
      <c r="E12938" t="n">
        <v>1013</v>
      </c>
      <c r="F12938" s="9" t="n">
        <v>3449.84</v>
      </c>
    </row>
    <row r="12939">
      <c r="A12939" t="n">
        <v>575609</v>
      </c>
      <c r="B12939" s="12" t="n">
        <v>40857</v>
      </c>
      <c r="C12939" t="n">
        <v>17243</v>
      </c>
      <c r="D12939" t="n">
        <v>22</v>
      </c>
      <c r="E12939" t="n">
        <v>268</v>
      </c>
      <c r="F12939" s="9" t="n">
        <v>448.5</v>
      </c>
    </row>
    <row r="12940">
      <c r="A12940" t="n">
        <v>575610</v>
      </c>
      <c r="B12940" s="12" t="n">
        <v>40857</v>
      </c>
      <c r="C12940" t="n">
        <v>16628</v>
      </c>
      <c r="D12940" t="n">
        <v>30</v>
      </c>
      <c r="E12940" t="n">
        <v>361</v>
      </c>
      <c r="F12940" s="9" t="n">
        <v>568.21</v>
      </c>
    </row>
    <row r="12941">
      <c r="A12941" t="n">
        <v>575611</v>
      </c>
      <c r="B12941" s="12" t="n">
        <v>40857</v>
      </c>
      <c r="C12941" t="n">
        <v>17861</v>
      </c>
      <c r="D12941" t="n">
        <v>11</v>
      </c>
      <c r="E12941" t="n">
        <v>260</v>
      </c>
      <c r="F12941" s="9" t="n">
        <v>113.5</v>
      </c>
    </row>
    <row r="12942">
      <c r="A12942" t="n">
        <v>575612</v>
      </c>
      <c r="B12942" s="12" t="n">
        <v>40857</v>
      </c>
      <c r="C12942" t="n">
        <v>17416</v>
      </c>
      <c r="D12942" t="n">
        <v>52</v>
      </c>
      <c r="E12942" t="n">
        <v>699</v>
      </c>
      <c r="F12942" s="9" t="n">
        <v>1014.61</v>
      </c>
    </row>
    <row r="12943">
      <c r="A12943" t="n">
        <v>575618</v>
      </c>
      <c r="B12943" s="12" t="n">
        <v>40857</v>
      </c>
      <c r="C12943" t="n">
        <v>15463</v>
      </c>
      <c r="D12943" t="n">
        <v>7</v>
      </c>
      <c r="E12943" t="n">
        <v>106</v>
      </c>
      <c r="F12943" s="9" t="n">
        <v>126.14</v>
      </c>
    </row>
    <row r="12944">
      <c r="A12944" t="n">
        <v>575619</v>
      </c>
      <c r="B12944" s="12" t="n">
        <v>40857</v>
      </c>
      <c r="C12944" t="n">
        <v>14712</v>
      </c>
      <c r="D12944" t="n">
        <v>5</v>
      </c>
      <c r="E12944" t="n">
        <v>120</v>
      </c>
      <c r="F12944" s="9" t="n">
        <v>495.6</v>
      </c>
    </row>
    <row r="12945">
      <c r="A12945" t="n">
        <v>575620</v>
      </c>
      <c r="B12945" s="12" t="n">
        <v>40857</v>
      </c>
      <c r="C12945" t="n">
        <v>17573</v>
      </c>
      <c r="D12945" t="n">
        <v>13</v>
      </c>
      <c r="E12945" t="n">
        <v>125</v>
      </c>
      <c r="F12945" s="9" t="n">
        <v>198.39</v>
      </c>
    </row>
    <row r="12946">
      <c r="A12946" t="n">
        <v>575621</v>
      </c>
      <c r="B12946" s="12" t="n">
        <v>40857</v>
      </c>
      <c r="C12946" t="n">
        <v>16892</v>
      </c>
      <c r="D12946" t="n">
        <v>17</v>
      </c>
      <c r="E12946" t="n">
        <v>52</v>
      </c>
      <c r="F12946" s="9" t="n">
        <v>131.14</v>
      </c>
    </row>
    <row r="12947">
      <c r="A12947" t="n">
        <v>575622</v>
      </c>
      <c r="B12947" s="12" t="n">
        <v>40857</v>
      </c>
      <c r="C12947" t="n">
        <v>16743</v>
      </c>
      <c r="D12947" t="n">
        <v>24</v>
      </c>
      <c r="E12947" t="n">
        <v>369</v>
      </c>
      <c r="F12947" s="9" t="n">
        <v>352.23</v>
      </c>
    </row>
    <row r="12948">
      <c r="A12948" t="n">
        <v>575623</v>
      </c>
      <c r="B12948" s="12" t="n">
        <v>40857</v>
      </c>
      <c r="C12948" t="n">
        <v>14064</v>
      </c>
      <c r="D12948" t="n">
        <v>20</v>
      </c>
      <c r="E12948" t="n">
        <v>260</v>
      </c>
      <c r="F12948" s="9" t="n">
        <v>237.31</v>
      </c>
    </row>
    <row r="12949">
      <c r="A12949" t="n">
        <v>575624</v>
      </c>
      <c r="B12949" s="12" t="n">
        <v>40857</v>
      </c>
      <c r="C12949" t="n">
        <v>18217</v>
      </c>
      <c r="D12949" t="n">
        <v>12</v>
      </c>
      <c r="E12949" t="n">
        <v>223</v>
      </c>
      <c r="F12949" s="9" t="n">
        <v>303.85</v>
      </c>
    </row>
    <row r="12950">
      <c r="A12950" t="n">
        <v>575627</v>
      </c>
      <c r="B12950" s="12" t="n">
        <v>40857</v>
      </c>
      <c r="C12950" t="n">
        <v>17977</v>
      </c>
      <c r="D12950" t="n">
        <v>21</v>
      </c>
      <c r="E12950" t="n">
        <v>342</v>
      </c>
      <c r="F12950" s="9" t="n">
        <v>288.14</v>
      </c>
    </row>
    <row r="12951">
      <c r="A12951" t="n">
        <v>575628</v>
      </c>
      <c r="B12951" s="12" t="n">
        <v>40857</v>
      </c>
      <c r="C12951" t="n">
        <v>12844</v>
      </c>
      <c r="D12951" t="n">
        <v>24</v>
      </c>
      <c r="E12951" t="n">
        <v>48</v>
      </c>
      <c r="F12951" s="9" t="n">
        <v>151.08</v>
      </c>
    </row>
    <row r="12952">
      <c r="A12952" t="n">
        <v>575631</v>
      </c>
      <c r="B12952" s="12" t="n">
        <v>40857</v>
      </c>
      <c r="C12952" t="n">
        <v>15184</v>
      </c>
      <c r="D12952" t="n">
        <v>42</v>
      </c>
      <c r="E12952" t="n">
        <v>126</v>
      </c>
      <c r="F12952" s="9" t="n">
        <v>166.97</v>
      </c>
    </row>
    <row r="12953">
      <c r="A12953" t="n">
        <v>575633</v>
      </c>
      <c r="B12953" s="12" t="n">
        <v>40857</v>
      </c>
      <c r="C12953" t="n">
        <v>15355</v>
      </c>
      <c r="D12953" t="n">
        <v>6</v>
      </c>
      <c r="E12953" t="n">
        <v>24</v>
      </c>
      <c r="F12953" s="9" t="n">
        <v>150.8</v>
      </c>
    </row>
    <row r="12954">
      <c r="A12954" t="n">
        <v>575634</v>
      </c>
      <c r="B12954" s="12" t="n">
        <v>40857</v>
      </c>
      <c r="C12954" t="n">
        <v>13266</v>
      </c>
      <c r="D12954" t="n">
        <v>18</v>
      </c>
      <c r="E12954" t="n">
        <v>412</v>
      </c>
      <c r="F12954" s="9" t="n">
        <v>301.06</v>
      </c>
    </row>
    <row r="12955">
      <c r="A12955" t="n">
        <v>575637</v>
      </c>
      <c r="B12955" s="12" t="n">
        <v>40857</v>
      </c>
      <c r="C12955" t="n">
        <v>16904</v>
      </c>
      <c r="D12955" t="n">
        <v>60</v>
      </c>
      <c r="E12955" t="n">
        <v>143</v>
      </c>
      <c r="F12955" s="9" t="n">
        <v>356.18</v>
      </c>
    </row>
    <row r="12956">
      <c r="A12956" t="n">
        <v>575639</v>
      </c>
      <c r="B12956" s="12" t="n">
        <v>40857</v>
      </c>
      <c r="C12956" t="n">
        <v>15289</v>
      </c>
      <c r="D12956" t="n">
        <v>10</v>
      </c>
      <c r="E12956" t="n">
        <v>240</v>
      </c>
      <c r="F12956" s="9" t="n">
        <v>241.8</v>
      </c>
    </row>
    <row r="12957">
      <c r="A12957" t="n">
        <v>575640</v>
      </c>
      <c r="B12957" s="12" t="n">
        <v>40857</v>
      </c>
      <c r="C12957" t="n">
        <v>13148</v>
      </c>
      <c r="D12957" t="n">
        <v>32</v>
      </c>
      <c r="E12957" t="n">
        <v>110</v>
      </c>
      <c r="F12957" s="9" t="n">
        <v>240.16</v>
      </c>
    </row>
    <row r="12958">
      <c r="A12958" t="n">
        <v>575642</v>
      </c>
      <c r="B12958" s="12" t="n">
        <v>40857</v>
      </c>
      <c r="C12958" t="n">
        <v>14466</v>
      </c>
      <c r="D12958" t="n">
        <v>14</v>
      </c>
      <c r="E12958" t="n">
        <v>177</v>
      </c>
      <c r="F12958" s="9" t="n">
        <v>486.75</v>
      </c>
    </row>
    <row r="12959">
      <c r="A12959" t="n">
        <v>575643</v>
      </c>
      <c r="B12959" s="12" t="n">
        <v>40857</v>
      </c>
      <c r="C12959" t="n">
        <v>13267</v>
      </c>
      <c r="D12959" t="n">
        <v>16</v>
      </c>
      <c r="E12959" t="n">
        <v>184</v>
      </c>
      <c r="F12959" s="9" t="n">
        <v>384.88</v>
      </c>
    </row>
    <row r="12960">
      <c r="A12960" t="n">
        <v>575647</v>
      </c>
      <c r="B12960" s="12" t="n">
        <v>40857</v>
      </c>
      <c r="C12960" t="n">
        <v>16440</v>
      </c>
      <c r="D12960" t="n">
        <v>46</v>
      </c>
      <c r="E12960" t="n">
        <v>392</v>
      </c>
      <c r="F12960" s="9" t="n">
        <v>856.41</v>
      </c>
    </row>
    <row r="12961">
      <c r="A12961" t="n">
        <v>575652</v>
      </c>
      <c r="B12961" s="12" t="n">
        <v>40857</v>
      </c>
      <c r="C12961" t="n">
        <v>12748</v>
      </c>
      <c r="D12961" t="n">
        <v>8</v>
      </c>
      <c r="E12961" t="n">
        <v>43</v>
      </c>
      <c r="F12961" s="9" t="n">
        <v>469.65</v>
      </c>
    </row>
    <row r="12962">
      <c r="A12962" t="n">
        <v>575654</v>
      </c>
      <c r="B12962" s="12" t="n">
        <v>40857</v>
      </c>
      <c r="C12962" t="n">
        <v>15238</v>
      </c>
      <c r="D12962" t="n">
        <v>13</v>
      </c>
      <c r="E12962" t="n">
        <v>115</v>
      </c>
      <c r="F12962" s="9" t="n">
        <v>299.21</v>
      </c>
    </row>
    <row r="12963">
      <c r="A12963" t="n">
        <v>575655</v>
      </c>
      <c r="B12963" s="12" t="n">
        <v>40857</v>
      </c>
      <c r="C12963" t="n">
        <v>16434</v>
      </c>
      <c r="D12963" t="n">
        <v>18</v>
      </c>
      <c r="E12963" t="n">
        <v>60</v>
      </c>
      <c r="F12963" s="9" t="n">
        <v>182.23</v>
      </c>
    </row>
    <row r="12964">
      <c r="A12964" t="n">
        <v>575656</v>
      </c>
      <c r="B12964" s="12" t="n">
        <v>40857</v>
      </c>
      <c r="C12964" t="n">
        <v>13319</v>
      </c>
      <c r="D12964" t="n">
        <v>47</v>
      </c>
      <c r="E12964" t="n">
        <v>777</v>
      </c>
      <c r="F12964" s="9" t="n">
        <v>1855.99</v>
      </c>
    </row>
    <row r="12965">
      <c r="A12965" t="n">
        <v>575657</v>
      </c>
      <c r="B12965" s="12" t="n">
        <v>40857</v>
      </c>
      <c r="C12965" t="n">
        <v>13319</v>
      </c>
      <c r="D12965" t="n">
        <v>5</v>
      </c>
      <c r="E12965" t="n">
        <v>58</v>
      </c>
      <c r="F12965" s="9" t="n">
        <v>112.04</v>
      </c>
    </row>
    <row r="12966">
      <c r="A12966" t="n">
        <v>575658</v>
      </c>
      <c r="B12966" s="12" t="n">
        <v>40857</v>
      </c>
      <c r="C12966" t="n">
        <v>13319</v>
      </c>
      <c r="D12966" t="n">
        <v>1</v>
      </c>
      <c r="E12966" t="n">
        <v>12</v>
      </c>
      <c r="F12966" s="9" t="n">
        <v>24.96</v>
      </c>
    </row>
    <row r="12967">
      <c r="A12967" t="n">
        <v>575659</v>
      </c>
      <c r="B12967" s="12" t="n">
        <v>40857</v>
      </c>
      <c r="C12967" t="n">
        <v>13576</v>
      </c>
      <c r="D12967" t="n">
        <v>10</v>
      </c>
      <c r="E12967" t="n">
        <v>236</v>
      </c>
      <c r="F12967" s="9" t="n">
        <v>543.36</v>
      </c>
    </row>
    <row r="12968">
      <c r="A12968" t="n">
        <v>575660</v>
      </c>
      <c r="B12968" s="12" t="n">
        <v>40857</v>
      </c>
      <c r="C12968" t="n">
        <v>15297</v>
      </c>
      <c r="D12968" t="n">
        <v>9</v>
      </c>
      <c r="E12968" t="n">
        <v>76</v>
      </c>
      <c r="F12968" s="9" t="n">
        <v>149.8</v>
      </c>
    </row>
    <row r="12969">
      <c r="A12969" t="n">
        <v>575668</v>
      </c>
      <c r="B12969" s="12" t="n">
        <v>40857</v>
      </c>
      <c r="C12969" t="n">
        <v>18283</v>
      </c>
      <c r="D12969" t="n">
        <v>56</v>
      </c>
      <c r="E12969" t="n">
        <v>61</v>
      </c>
      <c r="F12969" s="9" t="n">
        <v>108.4</v>
      </c>
    </row>
    <row r="12970">
      <c r="A12970" t="n">
        <v>575673</v>
      </c>
      <c r="B12970" s="12" t="n">
        <v>40857</v>
      </c>
      <c r="C12970" t="n">
        <v>14863</v>
      </c>
      <c r="D12970" t="n">
        <v>11</v>
      </c>
      <c r="E12970" t="n">
        <v>132</v>
      </c>
      <c r="F12970" s="9" t="n">
        <v>266.76</v>
      </c>
    </row>
    <row r="12971">
      <c r="A12971" t="n">
        <v>575674</v>
      </c>
      <c r="B12971" s="12" t="n">
        <v>40857</v>
      </c>
      <c r="C12971" t="n">
        <v>13468</v>
      </c>
      <c r="D12971" t="n">
        <v>7</v>
      </c>
      <c r="E12971" t="n">
        <v>54</v>
      </c>
      <c r="F12971" s="9" t="n">
        <v>125.38</v>
      </c>
    </row>
    <row r="12972">
      <c r="A12972" t="n">
        <v>575675</v>
      </c>
      <c r="B12972" s="12" t="n">
        <v>40857</v>
      </c>
      <c r="C12972" t="n">
        <v>18283</v>
      </c>
      <c r="D12972" t="n">
        <v>1</v>
      </c>
      <c r="E12972" t="n">
        <v>1</v>
      </c>
      <c r="F12972" s="9" t="n">
        <v>1.95</v>
      </c>
    </row>
    <row r="12973">
      <c r="A12973" t="n">
        <v>575676</v>
      </c>
      <c r="B12973" s="12" t="n">
        <v>40857</v>
      </c>
      <c r="C12973" t="n">
        <v>13499</v>
      </c>
      <c r="D12973" t="n">
        <v>8</v>
      </c>
      <c r="E12973" t="n">
        <v>578</v>
      </c>
      <c r="F12973" s="9" t="n">
        <v>323.62</v>
      </c>
    </row>
    <row r="12974">
      <c r="A12974" t="n">
        <v>575678</v>
      </c>
      <c r="B12974" s="12" t="n">
        <v>40857</v>
      </c>
      <c r="C12974" t="n">
        <v>16169</v>
      </c>
      <c r="D12974" t="n">
        <v>29</v>
      </c>
      <c r="E12974" t="n">
        <v>449</v>
      </c>
      <c r="F12974" s="9" t="n">
        <v>579.15</v>
      </c>
    </row>
    <row r="12975">
      <c r="A12975" t="n">
        <v>575680</v>
      </c>
      <c r="B12975" s="12" t="n">
        <v>40857</v>
      </c>
      <c r="C12975" t="n">
        <v>13148</v>
      </c>
      <c r="D12975" t="n">
        <v>41</v>
      </c>
      <c r="E12975" t="n">
        <v>485</v>
      </c>
      <c r="F12975" s="9" t="n">
        <v>677.09</v>
      </c>
    </row>
    <row r="12976">
      <c r="A12976" t="n">
        <v>575681</v>
      </c>
      <c r="B12976" s="12" t="n">
        <v>40857</v>
      </c>
      <c r="C12976" t="n">
        <v>16903</v>
      </c>
      <c r="D12976" t="n">
        <v>56</v>
      </c>
      <c r="E12976" t="n">
        <v>247</v>
      </c>
      <c r="F12976" s="9" t="n">
        <v>363.2</v>
      </c>
    </row>
    <row r="12977">
      <c r="A12977" t="n">
        <v>575682</v>
      </c>
      <c r="B12977" s="12" t="n">
        <v>40857</v>
      </c>
      <c r="C12977" t="n">
        <v>12826</v>
      </c>
      <c r="D12977" t="n">
        <v>15</v>
      </c>
      <c r="E12977" t="n">
        <v>141</v>
      </c>
      <c r="F12977" s="9" t="n">
        <v>279.5</v>
      </c>
    </row>
    <row r="12978">
      <c r="A12978" t="n">
        <v>575683</v>
      </c>
      <c r="B12978" s="12" t="n">
        <v>40857</v>
      </c>
      <c r="C12978" t="n">
        <v>17389</v>
      </c>
      <c r="D12978" t="n">
        <v>18</v>
      </c>
      <c r="E12978" t="n">
        <v>954</v>
      </c>
      <c r="F12978" s="9" t="n">
        <v>3782.52</v>
      </c>
    </row>
    <row r="12979">
      <c r="A12979" t="n">
        <v>575684</v>
      </c>
      <c r="B12979" s="12" t="n">
        <v>40857</v>
      </c>
      <c r="C12979" t="n">
        <v>14397</v>
      </c>
      <c r="D12979" t="n">
        <v>6</v>
      </c>
      <c r="E12979" t="n">
        <v>266</v>
      </c>
      <c r="F12979" s="9" t="n">
        <v>300.38</v>
      </c>
    </row>
    <row r="12980">
      <c r="A12980" t="n">
        <v>575685</v>
      </c>
      <c r="B12980" s="12" t="n">
        <v>40857</v>
      </c>
      <c r="C12980" t="n">
        <v>15694</v>
      </c>
      <c r="D12980" t="n">
        <v>9</v>
      </c>
      <c r="E12980" t="n">
        <v>162</v>
      </c>
      <c r="F12980" s="9" t="n">
        <v>600.1799999999999</v>
      </c>
    </row>
    <row r="12981">
      <c r="A12981" t="n">
        <v>575686</v>
      </c>
      <c r="B12981" s="12" t="n">
        <v>40857</v>
      </c>
      <c r="C12981" t="n">
        <v>17716</v>
      </c>
      <c r="D12981" t="n">
        <v>13</v>
      </c>
      <c r="E12981" t="n">
        <v>174</v>
      </c>
      <c r="F12981" s="9" t="n">
        <v>347.68</v>
      </c>
    </row>
    <row r="12982">
      <c r="A12982" t="n">
        <v>575687</v>
      </c>
      <c r="B12982" s="12" t="n">
        <v>40857</v>
      </c>
      <c r="C12982" t="n">
        <v>16126</v>
      </c>
      <c r="D12982" t="n">
        <v>44</v>
      </c>
      <c r="E12982" t="n">
        <v>1041</v>
      </c>
      <c r="F12982" s="9" t="n">
        <v>2581.07</v>
      </c>
    </row>
    <row r="12983">
      <c r="A12983" t="n">
        <v>575688</v>
      </c>
      <c r="B12983" s="12" t="n">
        <v>40857</v>
      </c>
      <c r="C12983" t="n">
        <v>18230</v>
      </c>
      <c r="D12983" t="n">
        <v>11</v>
      </c>
      <c r="E12983" t="n">
        <v>154</v>
      </c>
      <c r="F12983" s="9" t="n">
        <v>343.8</v>
      </c>
    </row>
    <row r="12984">
      <c r="A12984" t="n">
        <v>575689</v>
      </c>
      <c r="B12984" s="12" t="n">
        <v>40857</v>
      </c>
      <c r="C12984" t="n">
        <v>14829</v>
      </c>
      <c r="D12984" t="n">
        <v>8</v>
      </c>
      <c r="E12984" t="n">
        <v>88</v>
      </c>
      <c r="F12984" s="9" t="n">
        <v>165.92</v>
      </c>
    </row>
    <row r="12985">
      <c r="A12985" t="n">
        <v>575690</v>
      </c>
      <c r="B12985" s="12" t="n">
        <v>40857</v>
      </c>
      <c r="C12985" t="n">
        <v>14189</v>
      </c>
      <c r="D12985" t="n">
        <v>19</v>
      </c>
      <c r="E12985" t="n">
        <v>208</v>
      </c>
      <c r="F12985" s="9" t="n">
        <v>314.66</v>
      </c>
    </row>
    <row r="12986">
      <c r="A12986" t="n">
        <v>575691</v>
      </c>
      <c r="B12986" s="12" t="n">
        <v>40857</v>
      </c>
      <c r="C12986" t="n">
        <v>14180</v>
      </c>
      <c r="D12986" t="n">
        <v>9</v>
      </c>
      <c r="E12986" t="n">
        <v>34</v>
      </c>
      <c r="F12986" s="9" t="n">
        <v>179.55</v>
      </c>
    </row>
    <row r="12987">
      <c r="A12987" t="n">
        <v>575693</v>
      </c>
      <c r="B12987" s="12" t="n">
        <v>40857</v>
      </c>
      <c r="C12987" t="n">
        <v>16979</v>
      </c>
      <c r="D12987" t="n">
        <v>12</v>
      </c>
      <c r="E12987" t="n">
        <v>174</v>
      </c>
      <c r="F12987" s="9" t="n">
        <v>302.64</v>
      </c>
    </row>
    <row r="12988">
      <c r="A12988" t="n">
        <v>575694</v>
      </c>
      <c r="B12988" s="12" t="n">
        <v>40857</v>
      </c>
      <c r="C12988" t="n">
        <v>12748</v>
      </c>
      <c r="D12988" t="n">
        <v>44</v>
      </c>
      <c r="E12988" t="n">
        <v>127</v>
      </c>
      <c r="F12988" s="9" t="n">
        <v>165.05</v>
      </c>
    </row>
    <row r="12989">
      <c r="A12989" t="n">
        <v>575695</v>
      </c>
      <c r="B12989" s="12" t="n">
        <v>40857</v>
      </c>
      <c r="C12989" t="n">
        <v>17502</v>
      </c>
      <c r="D12989" t="n">
        <v>11</v>
      </c>
      <c r="E12989" t="n">
        <v>94</v>
      </c>
      <c r="F12989" s="9" t="n">
        <v>226.6</v>
      </c>
    </row>
    <row r="12990">
      <c r="A12990" t="n">
        <v>575697</v>
      </c>
      <c r="B12990" s="12" t="n">
        <v>40857</v>
      </c>
      <c r="C12990" t="n">
        <v>16094</v>
      </c>
      <c r="D12990" t="n">
        <v>6</v>
      </c>
      <c r="E12990" t="n">
        <v>60</v>
      </c>
      <c r="F12990" s="9" t="n">
        <v>77.64</v>
      </c>
    </row>
    <row r="12991">
      <c r="A12991" t="n">
        <v>575698</v>
      </c>
      <c r="B12991" s="12" t="n">
        <v>40857</v>
      </c>
      <c r="C12991" t="n">
        <v>16094</v>
      </c>
      <c r="D12991" t="n">
        <v>28</v>
      </c>
      <c r="E12991" t="n">
        <v>314</v>
      </c>
      <c r="F12991" s="9" t="n">
        <v>431.56</v>
      </c>
    </row>
    <row r="12992">
      <c r="A12992" t="n">
        <v>575700</v>
      </c>
      <c r="B12992" s="12" t="n">
        <v>40857</v>
      </c>
      <c r="C12992" t="n">
        <v>15111</v>
      </c>
      <c r="D12992" t="n">
        <v>16</v>
      </c>
      <c r="E12992" t="n">
        <v>148</v>
      </c>
      <c r="F12992" s="9" t="n">
        <v>329.68</v>
      </c>
    </row>
    <row r="12993">
      <c r="A12993" t="n">
        <v>575701</v>
      </c>
      <c r="B12993" s="12" t="n">
        <v>40857</v>
      </c>
      <c r="C12993" t="n">
        <v>13396</v>
      </c>
      <c r="D12993" t="n">
        <v>28</v>
      </c>
      <c r="E12993" t="n">
        <v>461</v>
      </c>
      <c r="F12993" s="9" t="n">
        <v>973.72</v>
      </c>
    </row>
    <row r="12994">
      <c r="A12994" t="n">
        <v>575702</v>
      </c>
      <c r="B12994" s="12" t="n">
        <v>40857</v>
      </c>
      <c r="C12994" t="n">
        <v>17109</v>
      </c>
      <c r="D12994" t="n">
        <v>5</v>
      </c>
      <c r="E12994" t="n">
        <v>92</v>
      </c>
      <c r="F12994" s="9" t="n">
        <v>108.86</v>
      </c>
    </row>
    <row r="12995">
      <c r="A12995" t="n">
        <v>575703</v>
      </c>
      <c r="B12995" s="12" t="n">
        <v>40857</v>
      </c>
      <c r="C12995" t="n">
        <v>13767</v>
      </c>
      <c r="D12995" t="n">
        <v>11</v>
      </c>
      <c r="E12995" t="n">
        <v>902</v>
      </c>
      <c r="F12995" s="9" t="n">
        <v>1735.3</v>
      </c>
    </row>
    <row r="12996">
      <c r="A12996" t="n">
        <v>575705</v>
      </c>
      <c r="B12996" s="12" t="n">
        <v>40857</v>
      </c>
      <c r="C12996" t="n">
        <v>15159</v>
      </c>
      <c r="D12996" t="n">
        <v>27</v>
      </c>
      <c r="E12996" t="n">
        <v>392</v>
      </c>
      <c r="F12996" s="9" t="n">
        <v>826.7</v>
      </c>
    </row>
    <row r="12997">
      <c r="A12997" t="n">
        <v>575706</v>
      </c>
      <c r="B12997" s="12" t="n">
        <v>40857</v>
      </c>
      <c r="C12997" t="n">
        <v>14713</v>
      </c>
      <c r="D12997" t="n">
        <v>49</v>
      </c>
      <c r="E12997" t="n">
        <v>248</v>
      </c>
      <c r="F12997" s="9" t="n">
        <v>360.84</v>
      </c>
    </row>
    <row r="12998">
      <c r="A12998" t="n">
        <v>575708</v>
      </c>
      <c r="B12998" s="12" t="n">
        <v>40857</v>
      </c>
      <c r="C12998" t="n">
        <v>13460</v>
      </c>
      <c r="D12998" t="n">
        <v>6</v>
      </c>
      <c r="E12998" t="n">
        <v>89</v>
      </c>
      <c r="F12998" s="9" t="n">
        <v>75.98</v>
      </c>
    </row>
    <row r="12999">
      <c r="A12999" t="n">
        <v>575710</v>
      </c>
      <c r="B12999" s="12" t="n">
        <v>40857</v>
      </c>
      <c r="C12999" t="n">
        <v>17901</v>
      </c>
      <c r="D12999" t="n">
        <v>19</v>
      </c>
      <c r="E12999" t="n">
        <v>24</v>
      </c>
      <c r="F12999" s="9" t="n">
        <v>110.38</v>
      </c>
    </row>
    <row r="13000">
      <c r="A13000" t="n">
        <v>575711</v>
      </c>
      <c r="B13000" s="12" t="n">
        <v>40857</v>
      </c>
      <c r="C13000" t="n">
        <v>14560</v>
      </c>
      <c r="D13000" t="n">
        <v>3</v>
      </c>
      <c r="E13000" t="n">
        <v>48</v>
      </c>
      <c r="F13000" s="9" t="n">
        <v>65.28</v>
      </c>
    </row>
    <row r="13001">
      <c r="A13001" t="n">
        <v>575712</v>
      </c>
      <c r="B13001" s="12" t="n">
        <v>40857</v>
      </c>
      <c r="C13001" t="n">
        <v>13606</v>
      </c>
      <c r="D13001" t="n">
        <v>3</v>
      </c>
      <c r="E13001" t="n">
        <v>36</v>
      </c>
      <c r="F13001" s="9" t="n">
        <v>30.12</v>
      </c>
    </row>
    <row r="13002">
      <c r="A13002" t="n">
        <v>575718</v>
      </c>
      <c r="B13002" s="12" t="n">
        <v>40857</v>
      </c>
      <c r="C13002" t="n">
        <v>16907</v>
      </c>
      <c r="D13002" t="n">
        <v>31</v>
      </c>
      <c r="E13002" t="n">
        <v>69</v>
      </c>
      <c r="F13002" s="9" t="n">
        <v>269.77</v>
      </c>
    </row>
    <row r="13003">
      <c r="A13003" t="n">
        <v>575723</v>
      </c>
      <c r="B13003" s="12" t="n">
        <v>40857</v>
      </c>
      <c r="C13003" t="n">
        <v>14748</v>
      </c>
      <c r="D13003" t="n">
        <v>14</v>
      </c>
      <c r="E13003" t="n">
        <v>162</v>
      </c>
      <c r="F13003" s="9" t="n">
        <v>296.98</v>
      </c>
    </row>
    <row r="13004">
      <c r="A13004" t="n">
        <v>575724</v>
      </c>
      <c r="B13004" s="12" t="n">
        <v>40857</v>
      </c>
      <c r="C13004" t="n">
        <v>14608</v>
      </c>
      <c r="D13004" t="n">
        <v>6</v>
      </c>
      <c r="E13004" t="n">
        <v>119</v>
      </c>
      <c r="F13004" s="9" t="n">
        <v>486.65</v>
      </c>
    </row>
    <row r="13005">
      <c r="A13005" t="n">
        <v>575725</v>
      </c>
      <c r="B13005" s="12" t="n">
        <v>40857</v>
      </c>
      <c r="C13005" t="n">
        <v>13098</v>
      </c>
      <c r="D13005" t="n">
        <v>32</v>
      </c>
      <c r="E13005" t="n">
        <v>1103</v>
      </c>
      <c r="F13005" s="9" t="n">
        <v>1955.68</v>
      </c>
    </row>
    <row r="13006">
      <c r="A13006" t="n">
        <v>575726</v>
      </c>
      <c r="B13006" s="12" t="n">
        <v>40857</v>
      </c>
      <c r="C13006" t="n">
        <v>16791</v>
      </c>
      <c r="D13006" t="n">
        <v>85</v>
      </c>
      <c r="E13006" t="n">
        <v>245</v>
      </c>
      <c r="F13006" s="9" t="n">
        <v>479.36</v>
      </c>
    </row>
    <row r="13007">
      <c r="A13007" t="n">
        <v>575727</v>
      </c>
      <c r="B13007" s="12" t="n">
        <v>40857</v>
      </c>
      <c r="C13007" t="n">
        <v>18135</v>
      </c>
      <c r="D13007" t="n">
        <v>3</v>
      </c>
      <c r="E13007" t="n">
        <v>60</v>
      </c>
      <c r="F13007" s="9" t="n">
        <v>129.6</v>
      </c>
    </row>
    <row r="13008">
      <c r="A13008" t="n">
        <v>575729</v>
      </c>
      <c r="B13008" s="12" t="n">
        <v>40857</v>
      </c>
      <c r="C13008" t="n">
        <v>17932</v>
      </c>
      <c r="D13008" t="n">
        <v>26</v>
      </c>
      <c r="E13008" t="n">
        <v>196</v>
      </c>
      <c r="F13008" s="9" t="n">
        <v>397.06</v>
      </c>
    </row>
    <row r="13009">
      <c r="A13009" t="n">
        <v>575730</v>
      </c>
      <c r="B13009" s="12" t="n">
        <v>40857</v>
      </c>
      <c r="C13009" t="n">
        <v>14765</v>
      </c>
      <c r="D13009" t="n">
        <v>31</v>
      </c>
      <c r="E13009" t="n">
        <v>113</v>
      </c>
      <c r="F13009" s="9" t="n">
        <v>158.61</v>
      </c>
    </row>
    <row r="13010">
      <c r="A13010" t="n">
        <v>575731</v>
      </c>
      <c r="B13010" s="12" t="n">
        <v>40857</v>
      </c>
      <c r="C13010" t="n">
        <v>13230</v>
      </c>
      <c r="D13010" t="n">
        <v>37</v>
      </c>
      <c r="E13010" t="n">
        <v>82</v>
      </c>
      <c r="F13010" s="9" t="n">
        <v>169.69</v>
      </c>
    </row>
    <row r="13011">
      <c r="A13011" t="n">
        <v>575737</v>
      </c>
      <c r="B13011" s="12" t="n">
        <v>40858</v>
      </c>
      <c r="C13011" t="n">
        <v>14789</v>
      </c>
      <c r="D13011" t="n">
        <v>6</v>
      </c>
      <c r="E13011" t="n">
        <v>116</v>
      </c>
      <c r="F13011" s="9" t="n">
        <v>197.64</v>
      </c>
    </row>
    <row r="13012">
      <c r="A13012" t="n">
        <v>575738</v>
      </c>
      <c r="B13012" s="12" t="n">
        <v>40858</v>
      </c>
      <c r="C13012" t="n">
        <v>16790</v>
      </c>
      <c r="D13012" t="n">
        <v>12</v>
      </c>
      <c r="E13012" t="n">
        <v>120</v>
      </c>
      <c r="F13012" s="9" t="n">
        <v>138.92</v>
      </c>
    </row>
    <row r="13013">
      <c r="A13013" t="n">
        <v>575740</v>
      </c>
      <c r="B13013" s="12" t="n">
        <v>40858</v>
      </c>
      <c r="C13013" t="n">
        <v>18130</v>
      </c>
      <c r="D13013" t="n">
        <v>31</v>
      </c>
      <c r="E13013" t="n">
        <v>386</v>
      </c>
      <c r="F13013" s="9" t="n">
        <v>455.91</v>
      </c>
    </row>
    <row r="13014">
      <c r="A13014" t="n">
        <v>575741</v>
      </c>
      <c r="B13014" s="12" t="n">
        <v>40858</v>
      </c>
      <c r="C13014" t="n">
        <v>13727</v>
      </c>
      <c r="D13014" t="n">
        <v>6</v>
      </c>
      <c r="E13014" t="n">
        <v>42</v>
      </c>
      <c r="F13014" s="9" t="n">
        <v>110.4</v>
      </c>
    </row>
    <row r="13015">
      <c r="A13015" t="n">
        <v>575742</v>
      </c>
      <c r="B13015" s="12" t="n">
        <v>40858</v>
      </c>
      <c r="C13015" t="n">
        <v>14309</v>
      </c>
      <c r="D13015" t="n">
        <v>16</v>
      </c>
      <c r="E13015" t="n">
        <v>180</v>
      </c>
      <c r="F13015" s="9" t="n">
        <v>328.96</v>
      </c>
    </row>
    <row r="13016">
      <c r="A13016" t="n">
        <v>575744</v>
      </c>
      <c r="B13016" s="12" t="n">
        <v>40858</v>
      </c>
      <c r="C13016" t="n">
        <v>14035</v>
      </c>
      <c r="D13016" t="n">
        <v>12</v>
      </c>
      <c r="E13016" t="n">
        <v>120</v>
      </c>
      <c r="F13016" s="9" t="n">
        <v>300.32</v>
      </c>
    </row>
    <row r="13017">
      <c r="A13017" t="n">
        <v>575745</v>
      </c>
      <c r="B13017" s="12" t="n">
        <v>40858</v>
      </c>
      <c r="C13017" t="n">
        <v>16458</v>
      </c>
      <c r="D13017" t="n">
        <v>10</v>
      </c>
      <c r="E13017" t="n">
        <v>110</v>
      </c>
      <c r="F13017" s="9" t="n">
        <v>203.6</v>
      </c>
    </row>
    <row r="13018">
      <c r="A13018" t="n">
        <v>575753</v>
      </c>
      <c r="B13018" s="12" t="n">
        <v>40858</v>
      </c>
      <c r="C13018" t="n">
        <v>17841</v>
      </c>
      <c r="D13018" t="n">
        <v>75</v>
      </c>
      <c r="E13018" t="n">
        <v>148</v>
      </c>
      <c r="F13018" s="9" t="n">
        <v>218.61</v>
      </c>
    </row>
    <row r="13019">
      <c r="A13019" t="n">
        <v>575754</v>
      </c>
      <c r="B13019" s="12" t="n">
        <v>40858</v>
      </c>
      <c r="C13019" t="n">
        <v>17295</v>
      </c>
      <c r="D13019" t="n">
        <v>17</v>
      </c>
      <c r="E13019" t="n">
        <v>52</v>
      </c>
      <c r="F13019" s="9" t="n">
        <v>120.54</v>
      </c>
    </row>
    <row r="13020">
      <c r="A13020" t="n">
        <v>575755</v>
      </c>
      <c r="B13020" s="12" t="n">
        <v>40858</v>
      </c>
      <c r="C13020" t="n">
        <v>17015</v>
      </c>
      <c r="D13020" t="n">
        <v>22</v>
      </c>
      <c r="E13020" t="n">
        <v>279</v>
      </c>
      <c r="F13020" s="9" t="n">
        <v>272.58</v>
      </c>
    </row>
    <row r="13021">
      <c r="A13021" t="n">
        <v>575756</v>
      </c>
      <c r="B13021" s="12" t="n">
        <v>40858</v>
      </c>
      <c r="C13021" t="n">
        <v>18118</v>
      </c>
      <c r="D13021" t="n">
        <v>36</v>
      </c>
      <c r="E13021" t="n">
        <v>92</v>
      </c>
      <c r="F13021" s="9" t="n">
        <v>155.37</v>
      </c>
    </row>
    <row r="13022">
      <c r="A13022" t="n">
        <v>575757</v>
      </c>
      <c r="B13022" s="12" t="n">
        <v>40858</v>
      </c>
      <c r="C13022" t="n">
        <v>17295</v>
      </c>
      <c r="D13022" t="n">
        <v>22</v>
      </c>
      <c r="E13022" t="n">
        <v>71</v>
      </c>
      <c r="F13022" s="9" t="n">
        <v>147.1</v>
      </c>
    </row>
    <row r="13023">
      <c r="A13023" t="n">
        <v>575760</v>
      </c>
      <c r="B13023" s="12" t="n">
        <v>40858</v>
      </c>
      <c r="C13023" t="n">
        <v>15965</v>
      </c>
      <c r="D13023" t="n">
        <v>80</v>
      </c>
      <c r="E13023" t="n">
        <v>247</v>
      </c>
      <c r="F13023" s="9" t="n">
        <v>469.63</v>
      </c>
    </row>
    <row r="13024">
      <c r="A13024" t="n">
        <v>575764</v>
      </c>
      <c r="B13024" s="12" t="n">
        <v>40858</v>
      </c>
      <c r="C13024" t="n">
        <v>15965</v>
      </c>
      <c r="D13024" t="n">
        <v>2</v>
      </c>
      <c r="E13024" t="n">
        <v>26</v>
      </c>
      <c r="F13024" s="9" t="n">
        <v>32.5</v>
      </c>
    </row>
    <row r="13025">
      <c r="A13025" t="n">
        <v>575765</v>
      </c>
      <c r="B13025" s="12" t="n">
        <v>40858</v>
      </c>
      <c r="C13025" t="n">
        <v>17730</v>
      </c>
      <c r="D13025" t="n">
        <v>15</v>
      </c>
      <c r="E13025" t="n">
        <v>211</v>
      </c>
      <c r="F13025" s="9" t="n">
        <v>325.01</v>
      </c>
    </row>
    <row r="13026">
      <c r="A13026" t="n">
        <v>575766</v>
      </c>
      <c r="B13026" s="12" t="n">
        <v>40858</v>
      </c>
      <c r="C13026" t="n">
        <v>12856</v>
      </c>
      <c r="D13026" t="n">
        <v>30</v>
      </c>
      <c r="E13026" t="n">
        <v>133</v>
      </c>
      <c r="F13026" s="9" t="n">
        <v>264.12</v>
      </c>
    </row>
    <row r="13027">
      <c r="A13027" t="n">
        <v>575767</v>
      </c>
      <c r="B13027" s="12" t="n">
        <v>40858</v>
      </c>
      <c r="C13027" t="n">
        <v>17348</v>
      </c>
      <c r="D13027" t="n">
        <v>57</v>
      </c>
      <c r="E13027" t="n">
        <v>161</v>
      </c>
      <c r="F13027" s="9" t="n">
        <v>208.89</v>
      </c>
    </row>
    <row r="13028">
      <c r="A13028" t="n">
        <v>575828</v>
      </c>
      <c r="B13028" s="12" t="n">
        <v>40858</v>
      </c>
      <c r="C13028" t="n">
        <v>17162</v>
      </c>
      <c r="D13028" t="n">
        <v>15</v>
      </c>
      <c r="E13028" t="n">
        <v>136</v>
      </c>
      <c r="F13028" s="9" t="n">
        <v>251.8</v>
      </c>
    </row>
    <row r="13029">
      <c r="A13029" t="n">
        <v>575830</v>
      </c>
      <c r="B13029" s="12" t="n">
        <v>40858</v>
      </c>
      <c r="C13029" t="n">
        <v>14226</v>
      </c>
      <c r="D13029" t="n">
        <v>1</v>
      </c>
      <c r="E13029" t="n">
        <v>1</v>
      </c>
      <c r="F13029" s="9" t="n">
        <v>16.95</v>
      </c>
    </row>
    <row r="13030">
      <c r="A13030" t="n">
        <v>575837</v>
      </c>
      <c r="B13030" s="12" t="n">
        <v>40858</v>
      </c>
      <c r="C13030" t="n">
        <v>12748</v>
      </c>
      <c r="D13030" t="n">
        <v>48</v>
      </c>
      <c r="E13030" t="n">
        <v>334</v>
      </c>
      <c r="F13030" s="9" t="n">
        <v>345.56</v>
      </c>
    </row>
    <row r="13031">
      <c r="A13031" t="n">
        <v>575838</v>
      </c>
      <c r="B13031" s="12" t="n">
        <v>40858</v>
      </c>
      <c r="C13031" t="n">
        <v>13999</v>
      </c>
      <c r="D13031" t="n">
        <v>21</v>
      </c>
      <c r="E13031" t="n">
        <v>151</v>
      </c>
      <c r="F13031" s="9" t="n">
        <v>328.43</v>
      </c>
    </row>
    <row r="13032">
      <c r="A13032" t="n">
        <v>575840</v>
      </c>
      <c r="B13032" s="12" t="n">
        <v>40858</v>
      </c>
      <c r="C13032" t="n">
        <v>13137</v>
      </c>
      <c r="D13032" t="n">
        <v>65</v>
      </c>
      <c r="E13032" t="n">
        <v>407</v>
      </c>
      <c r="F13032" s="9" t="n">
        <v>682.17</v>
      </c>
    </row>
    <row r="13033">
      <c r="A13033" t="n">
        <v>575842</v>
      </c>
      <c r="B13033" s="12" t="n">
        <v>40858</v>
      </c>
      <c r="C13033" t="n">
        <v>15024</v>
      </c>
      <c r="D13033" t="n">
        <v>28</v>
      </c>
      <c r="E13033" t="n">
        <v>191</v>
      </c>
      <c r="F13033" s="9" t="n">
        <v>289.19</v>
      </c>
    </row>
    <row r="13034">
      <c r="A13034" t="n">
        <v>575843</v>
      </c>
      <c r="B13034" s="12" t="n">
        <v>40858</v>
      </c>
      <c r="C13034" t="n">
        <v>14446</v>
      </c>
      <c r="D13034" t="n">
        <v>33</v>
      </c>
      <c r="E13034" t="n">
        <v>121</v>
      </c>
      <c r="F13034" s="9" t="n">
        <v>148.96</v>
      </c>
    </row>
    <row r="13035">
      <c r="A13035" t="n">
        <v>575846</v>
      </c>
      <c r="B13035" s="12" t="n">
        <v>40858</v>
      </c>
      <c r="C13035" t="n">
        <v>17364</v>
      </c>
      <c r="D13035" t="n">
        <v>80</v>
      </c>
      <c r="E13035" t="n">
        <v>622</v>
      </c>
      <c r="F13035" s="9" t="n">
        <v>904.6</v>
      </c>
    </row>
    <row r="13036">
      <c r="A13036" t="n">
        <v>575847</v>
      </c>
      <c r="B13036" s="12" t="n">
        <v>40858</v>
      </c>
      <c r="C13036" t="n">
        <v>18209</v>
      </c>
      <c r="D13036" t="n">
        <v>8</v>
      </c>
      <c r="E13036" t="n">
        <v>58</v>
      </c>
      <c r="F13036" s="9" t="n">
        <v>139.1</v>
      </c>
    </row>
    <row r="13037">
      <c r="A13037" t="n">
        <v>575848</v>
      </c>
      <c r="B13037" s="12" t="n">
        <v>40858</v>
      </c>
      <c r="C13037" t="n">
        <v>14178</v>
      </c>
      <c r="D13037" t="n">
        <v>54</v>
      </c>
      <c r="E13037" t="n">
        <v>231</v>
      </c>
      <c r="F13037" s="9" t="n">
        <v>236.86</v>
      </c>
    </row>
    <row r="13038">
      <c r="A13038" t="n">
        <v>575849</v>
      </c>
      <c r="B13038" s="12" t="n">
        <v>40858</v>
      </c>
      <c r="C13038" t="n">
        <v>14790</v>
      </c>
      <c r="D13038" t="n">
        <v>13</v>
      </c>
      <c r="E13038" t="n">
        <v>217</v>
      </c>
      <c r="F13038" s="9" t="n">
        <v>216.74</v>
      </c>
    </row>
    <row r="13039">
      <c r="A13039" t="n">
        <v>575850</v>
      </c>
      <c r="B13039" s="12" t="n">
        <v>40858</v>
      </c>
      <c r="C13039" t="n">
        <v>17512</v>
      </c>
      <c r="D13039" t="n">
        <v>5</v>
      </c>
      <c r="E13039" t="n">
        <v>512</v>
      </c>
      <c r="F13039" s="9" t="n">
        <v>451.68</v>
      </c>
    </row>
    <row r="13040">
      <c r="A13040" t="n">
        <v>575851</v>
      </c>
      <c r="B13040" s="12" t="n">
        <v>40858</v>
      </c>
      <c r="C13040" t="n">
        <v>14662</v>
      </c>
      <c r="D13040" t="n">
        <v>70</v>
      </c>
      <c r="E13040" t="n">
        <v>256</v>
      </c>
      <c r="F13040" s="9" t="n">
        <v>229.09</v>
      </c>
    </row>
    <row r="13041">
      <c r="A13041" t="n">
        <v>575852</v>
      </c>
      <c r="B13041" s="12" t="n">
        <v>40858</v>
      </c>
      <c r="C13041" t="n">
        <v>17238</v>
      </c>
      <c r="D13041" t="n">
        <v>35</v>
      </c>
      <c r="E13041" t="n">
        <v>154</v>
      </c>
      <c r="F13041" s="9" t="n">
        <v>345.99</v>
      </c>
    </row>
    <row r="13042">
      <c r="A13042" t="n">
        <v>575853</v>
      </c>
      <c r="B13042" s="12" t="n">
        <v>40858</v>
      </c>
      <c r="C13042" t="n">
        <v>16912</v>
      </c>
      <c r="D13042" t="n">
        <v>7</v>
      </c>
      <c r="E13042" t="n">
        <v>31</v>
      </c>
      <c r="F13042" s="9" t="n">
        <v>156.43</v>
      </c>
    </row>
    <row r="13043">
      <c r="A13043" t="n">
        <v>575854</v>
      </c>
      <c r="B13043" s="12" t="n">
        <v>40858</v>
      </c>
      <c r="C13043" t="n">
        <v>14125</v>
      </c>
      <c r="D13043" t="n">
        <v>59</v>
      </c>
      <c r="E13043" t="n">
        <v>474</v>
      </c>
      <c r="F13043" s="9" t="n">
        <v>1091.28</v>
      </c>
    </row>
    <row r="13044">
      <c r="A13044" t="n">
        <v>575855</v>
      </c>
      <c r="B13044" s="12" t="n">
        <v>40858</v>
      </c>
      <c r="C13044" t="n">
        <v>14527</v>
      </c>
      <c r="D13044" t="n">
        <v>33</v>
      </c>
      <c r="E13044" t="n">
        <v>76</v>
      </c>
      <c r="F13044" s="9" t="n">
        <v>198.29</v>
      </c>
    </row>
    <row r="13045">
      <c r="A13045" t="n">
        <v>575856</v>
      </c>
      <c r="B13045" s="12" t="n">
        <v>40858</v>
      </c>
      <c r="C13045" t="n">
        <v>16386</v>
      </c>
      <c r="D13045" t="n">
        <v>77</v>
      </c>
      <c r="E13045" t="n">
        <v>179</v>
      </c>
      <c r="F13045" s="9" t="n">
        <v>241.47</v>
      </c>
    </row>
    <row r="13046">
      <c r="A13046" t="n">
        <v>575866</v>
      </c>
      <c r="B13046" s="12" t="n">
        <v>40858</v>
      </c>
      <c r="C13046" t="n">
        <v>16107</v>
      </c>
      <c r="D13046" t="n">
        <v>5</v>
      </c>
      <c r="E13046" t="n">
        <v>168</v>
      </c>
      <c r="F13046" s="9" t="n">
        <v>504.24</v>
      </c>
    </row>
    <row r="13047">
      <c r="A13047" t="n">
        <v>575867</v>
      </c>
      <c r="B13047" s="12" t="n">
        <v>40858</v>
      </c>
      <c r="C13047" t="n">
        <v>15034</v>
      </c>
      <c r="D13047" t="n">
        <v>100</v>
      </c>
      <c r="E13047" t="n">
        <v>595</v>
      </c>
      <c r="F13047" s="9" t="n">
        <v>813.75</v>
      </c>
    </row>
    <row r="13048">
      <c r="A13048" t="n">
        <v>575868</v>
      </c>
      <c r="B13048" s="12" t="n">
        <v>40858</v>
      </c>
      <c r="C13048" t="n">
        <v>12985</v>
      </c>
      <c r="D13048" t="n">
        <v>52</v>
      </c>
      <c r="E13048" t="n">
        <v>841</v>
      </c>
      <c r="F13048" s="9" t="n">
        <v>754.38</v>
      </c>
    </row>
    <row r="13049">
      <c r="A13049" t="n">
        <v>575869</v>
      </c>
      <c r="B13049" s="12" t="n">
        <v>40858</v>
      </c>
      <c r="C13049" t="n">
        <v>14543</v>
      </c>
      <c r="D13049" t="n">
        <v>1</v>
      </c>
      <c r="E13049" t="n">
        <v>4</v>
      </c>
      <c r="F13049" s="9" t="n">
        <v>15.8</v>
      </c>
    </row>
    <row r="13050">
      <c r="A13050" t="n">
        <v>575870</v>
      </c>
      <c r="B13050" s="12" t="n">
        <v>40858</v>
      </c>
      <c r="C13050" t="n">
        <v>15557</v>
      </c>
      <c r="D13050" t="n">
        <v>19</v>
      </c>
      <c r="E13050" t="n">
        <v>213</v>
      </c>
      <c r="F13050" s="9" t="n">
        <v>468.91</v>
      </c>
    </row>
    <row r="13051">
      <c r="A13051" t="n">
        <v>575873</v>
      </c>
      <c r="B13051" s="12" t="n">
        <v>40858</v>
      </c>
      <c r="C13051" t="n">
        <v>17677</v>
      </c>
      <c r="D13051" t="n">
        <v>4</v>
      </c>
      <c r="E13051" t="n">
        <v>396</v>
      </c>
      <c r="F13051" s="9" t="n">
        <v>640.84</v>
      </c>
    </row>
    <row r="13052">
      <c r="A13052" t="n">
        <v>575874</v>
      </c>
      <c r="B13052" s="12" t="n">
        <v>40858</v>
      </c>
      <c r="C13052" t="n">
        <v>17054</v>
      </c>
      <c r="D13052" t="n">
        <v>10</v>
      </c>
      <c r="E13052" t="n">
        <v>65</v>
      </c>
      <c r="F13052" s="9" t="n">
        <v>149.01</v>
      </c>
    </row>
    <row r="13053">
      <c r="A13053" t="n">
        <v>575876</v>
      </c>
      <c r="B13053" s="12" t="n">
        <v>40858</v>
      </c>
      <c r="C13053" t="n">
        <v>15608</v>
      </c>
      <c r="D13053" t="n">
        <v>2</v>
      </c>
      <c r="E13053" t="n">
        <v>108</v>
      </c>
      <c r="F13053" s="9" t="n">
        <v>122.4</v>
      </c>
    </row>
    <row r="13054">
      <c r="A13054" t="n">
        <v>575877</v>
      </c>
      <c r="B13054" s="12" t="n">
        <v>40858</v>
      </c>
      <c r="C13054" t="n">
        <v>14907</v>
      </c>
      <c r="D13054" t="n">
        <v>13</v>
      </c>
      <c r="E13054" t="n">
        <v>116</v>
      </c>
      <c r="F13054" s="9" t="n">
        <v>416.56</v>
      </c>
    </row>
    <row r="13055">
      <c r="A13055" t="n">
        <v>575878</v>
      </c>
      <c r="B13055" s="12" t="n">
        <v>40858</v>
      </c>
      <c r="C13055" t="n">
        <v>13588</v>
      </c>
      <c r="D13055" t="n">
        <v>2</v>
      </c>
      <c r="E13055" t="n">
        <v>13</v>
      </c>
      <c r="F13055" s="9" t="n">
        <v>5.43</v>
      </c>
    </row>
    <row r="13056">
      <c r="A13056" t="n">
        <v>575882</v>
      </c>
      <c r="B13056" s="12" t="n">
        <v>40858</v>
      </c>
      <c r="C13056" t="n">
        <v>16671</v>
      </c>
      <c r="D13056" t="n">
        <v>1</v>
      </c>
      <c r="E13056" t="n">
        <v>144</v>
      </c>
      <c r="F13056" s="9" t="n">
        <v>152.64</v>
      </c>
    </row>
    <row r="13057">
      <c r="A13057" t="n">
        <v>575885</v>
      </c>
      <c r="B13057" s="12" t="n">
        <v>40858</v>
      </c>
      <c r="C13057" t="n">
        <v>16460</v>
      </c>
      <c r="D13057" t="n">
        <v>17</v>
      </c>
      <c r="E13057" t="n">
        <v>140</v>
      </c>
      <c r="F13057" s="9" t="n">
        <v>302.62</v>
      </c>
    </row>
    <row r="13058">
      <c r="A13058" t="n">
        <v>575887</v>
      </c>
      <c r="B13058" s="12" t="n">
        <v>40858</v>
      </c>
      <c r="C13058" t="n">
        <v>17243</v>
      </c>
      <c r="D13058" t="n">
        <v>7</v>
      </c>
      <c r="E13058" t="n">
        <v>124</v>
      </c>
      <c r="F13058" s="9" t="n">
        <v>424.2</v>
      </c>
    </row>
    <row r="13059">
      <c r="A13059" t="n">
        <v>575889</v>
      </c>
      <c r="B13059" s="12" t="n">
        <v>40858</v>
      </c>
      <c r="C13059" t="n">
        <v>16433</v>
      </c>
      <c r="D13059" t="n">
        <v>17</v>
      </c>
      <c r="E13059" t="n">
        <v>106</v>
      </c>
      <c r="F13059" s="9" t="n">
        <v>184.26</v>
      </c>
    </row>
    <row r="13060">
      <c r="A13060" t="n">
        <v>575890</v>
      </c>
      <c r="B13060" s="12" t="n">
        <v>40858</v>
      </c>
      <c r="C13060" t="n">
        <v>15602</v>
      </c>
      <c r="D13060" t="n">
        <v>7</v>
      </c>
      <c r="E13060" t="n">
        <v>136</v>
      </c>
      <c r="F13060" s="9" t="n">
        <v>125.04</v>
      </c>
    </row>
    <row r="13061">
      <c r="A13061" t="n">
        <v>575891</v>
      </c>
      <c r="B13061" s="12" t="n">
        <v>40858</v>
      </c>
      <c r="C13061" t="n">
        <v>15692</v>
      </c>
      <c r="D13061" t="n">
        <v>12</v>
      </c>
      <c r="E13061" t="n">
        <v>138</v>
      </c>
      <c r="F13061" s="9" t="n">
        <v>191.04</v>
      </c>
    </row>
    <row r="13062">
      <c r="A13062" t="n">
        <v>575892</v>
      </c>
      <c r="B13062" s="12" t="n">
        <v>40858</v>
      </c>
      <c r="C13062" t="n">
        <v>16332</v>
      </c>
      <c r="D13062" t="n">
        <v>19</v>
      </c>
      <c r="E13062" t="n">
        <v>131</v>
      </c>
      <c r="F13062" s="9" t="n">
        <v>202.31</v>
      </c>
    </row>
    <row r="13063">
      <c r="A13063" t="n">
        <v>575893</v>
      </c>
      <c r="B13063" s="12" t="n">
        <v>40858</v>
      </c>
      <c r="C13063" t="n">
        <v>17088</v>
      </c>
      <c r="D13063" t="n">
        <v>16</v>
      </c>
      <c r="E13063" t="n">
        <v>121</v>
      </c>
      <c r="F13063" s="9" t="n">
        <v>239.28</v>
      </c>
    </row>
    <row r="13064">
      <c r="A13064" t="n">
        <v>575894</v>
      </c>
      <c r="B13064" s="12" t="n">
        <v>40858</v>
      </c>
      <c r="C13064" t="n">
        <v>12748</v>
      </c>
      <c r="D13064" t="n">
        <v>3</v>
      </c>
      <c r="E13064" t="n">
        <v>787</v>
      </c>
      <c r="F13064" s="9" t="n">
        <v>220.7</v>
      </c>
    </row>
    <row r="13065">
      <c r="A13065" t="n">
        <v>575895</v>
      </c>
      <c r="B13065" s="12" t="n">
        <v>40858</v>
      </c>
      <c r="C13065" t="n">
        <v>17052</v>
      </c>
      <c r="D13065" t="n">
        <v>83</v>
      </c>
      <c r="E13065" t="n">
        <v>251</v>
      </c>
      <c r="F13065" s="9" t="n">
        <v>399.09</v>
      </c>
    </row>
    <row r="13066">
      <c r="A13066" t="n">
        <v>575897</v>
      </c>
      <c r="B13066" s="12" t="n">
        <v>40858</v>
      </c>
      <c r="C13066" t="n">
        <v>15492</v>
      </c>
      <c r="D13066" t="n">
        <v>7</v>
      </c>
      <c r="E13066" t="n">
        <v>156</v>
      </c>
      <c r="F13066" s="9" t="n">
        <v>171.72</v>
      </c>
    </row>
    <row r="13067">
      <c r="A13067" t="n">
        <v>575898</v>
      </c>
      <c r="B13067" s="12" t="n">
        <v>40858</v>
      </c>
      <c r="C13067" t="n">
        <v>16368</v>
      </c>
      <c r="D13067" t="n">
        <v>26</v>
      </c>
      <c r="E13067" t="n">
        <v>124</v>
      </c>
      <c r="F13067" s="9" t="n">
        <v>302.48</v>
      </c>
    </row>
    <row r="13068">
      <c r="A13068" t="n">
        <v>575899</v>
      </c>
      <c r="B13068" s="12" t="n">
        <v>40858</v>
      </c>
      <c r="C13068" t="n">
        <v>16133</v>
      </c>
      <c r="D13068" t="n">
        <v>16</v>
      </c>
      <c r="E13068" t="n">
        <v>191</v>
      </c>
      <c r="F13068" s="9" t="n">
        <v>359.9</v>
      </c>
    </row>
    <row r="13069">
      <c r="A13069" t="n">
        <v>575902</v>
      </c>
      <c r="B13069" s="12" t="n">
        <v>40858</v>
      </c>
      <c r="C13069" t="n">
        <v>15544</v>
      </c>
      <c r="D13069" t="n">
        <v>37</v>
      </c>
      <c r="E13069" t="n">
        <v>491</v>
      </c>
      <c r="F13069" s="9" t="n">
        <v>446.02</v>
      </c>
    </row>
    <row r="13070">
      <c r="A13070" t="n">
        <v>575903</v>
      </c>
      <c r="B13070" s="12" t="n">
        <v>40858</v>
      </c>
      <c r="C13070" t="n">
        <v>13557</v>
      </c>
      <c r="D13070" t="n">
        <v>18</v>
      </c>
      <c r="E13070" t="n">
        <v>322</v>
      </c>
      <c r="F13070" s="9" t="n">
        <v>343.38</v>
      </c>
    </row>
    <row r="13071">
      <c r="A13071" t="n">
        <v>575904</v>
      </c>
      <c r="B13071" s="12" t="n">
        <v>40858</v>
      </c>
      <c r="C13071" t="n">
        <v>18014</v>
      </c>
      <c r="D13071" t="n">
        <v>29</v>
      </c>
      <c r="E13071" t="n">
        <v>65</v>
      </c>
      <c r="F13071" s="9" t="n">
        <v>154.27</v>
      </c>
    </row>
    <row r="13072">
      <c r="A13072" t="n">
        <v>575905</v>
      </c>
      <c r="B13072" s="12" t="n">
        <v>40858</v>
      </c>
      <c r="C13072" t="n">
        <v>13732</v>
      </c>
      <c r="D13072" t="n">
        <v>33</v>
      </c>
      <c r="E13072" t="n">
        <v>498</v>
      </c>
      <c r="F13072" s="9" t="n">
        <v>491.86</v>
      </c>
    </row>
    <row r="13073">
      <c r="A13073" t="n">
        <v>575908</v>
      </c>
      <c r="B13073" s="12" t="n">
        <v>40858</v>
      </c>
      <c r="C13073" t="n">
        <v>13091</v>
      </c>
      <c r="D13073" t="n">
        <v>21</v>
      </c>
      <c r="E13073" t="n">
        <v>466</v>
      </c>
      <c r="F13073" s="9" t="n">
        <v>345.82</v>
      </c>
    </row>
    <row r="13074">
      <c r="A13074" t="n">
        <v>575910</v>
      </c>
      <c r="B13074" s="12" t="n">
        <v>40858</v>
      </c>
      <c r="C13074" t="n">
        <v>14836</v>
      </c>
      <c r="D13074" t="n">
        <v>1</v>
      </c>
      <c r="E13074" t="n">
        <v>2</v>
      </c>
      <c r="F13074" s="9" t="n">
        <v>3</v>
      </c>
    </row>
    <row r="13075">
      <c r="A13075" t="n">
        <v>575911</v>
      </c>
      <c r="B13075" s="12" t="n">
        <v>40858</v>
      </c>
      <c r="C13075" t="n">
        <v>17314</v>
      </c>
      <c r="D13075" t="n">
        <v>17</v>
      </c>
      <c r="E13075" t="n">
        <v>234</v>
      </c>
      <c r="F13075" s="9" t="n">
        <v>315.72</v>
      </c>
    </row>
    <row r="13076">
      <c r="A13076" t="n">
        <v>575914</v>
      </c>
      <c r="B13076" s="12" t="n">
        <v>40858</v>
      </c>
      <c r="C13076" t="n">
        <v>17071</v>
      </c>
      <c r="D13076" t="n">
        <v>20</v>
      </c>
      <c r="E13076" t="n">
        <v>316</v>
      </c>
      <c r="F13076" s="9" t="n">
        <v>432.16</v>
      </c>
    </row>
    <row r="13077">
      <c r="A13077" t="n">
        <v>575915</v>
      </c>
      <c r="B13077" s="12" t="n">
        <v>40858</v>
      </c>
      <c r="C13077" t="n">
        <v>15903</v>
      </c>
      <c r="D13077" t="n">
        <v>9</v>
      </c>
      <c r="E13077" t="n">
        <v>456</v>
      </c>
      <c r="F13077" s="9" t="n">
        <v>1405.2</v>
      </c>
    </row>
    <row r="13078">
      <c r="A13078" t="n">
        <v>575917</v>
      </c>
      <c r="B13078" s="12" t="n">
        <v>40858</v>
      </c>
      <c r="C13078" t="n">
        <v>13895</v>
      </c>
      <c r="D13078" t="n">
        <v>35</v>
      </c>
      <c r="E13078" t="n">
        <v>418</v>
      </c>
      <c r="F13078" s="9" t="n">
        <v>681.96</v>
      </c>
    </row>
    <row r="13079">
      <c r="A13079" t="n">
        <v>575918</v>
      </c>
      <c r="B13079" s="12" t="n">
        <v>40858</v>
      </c>
      <c r="C13079" t="n">
        <v>17191</v>
      </c>
      <c r="D13079" t="n">
        <v>55</v>
      </c>
      <c r="E13079" t="n">
        <v>307</v>
      </c>
      <c r="F13079" s="9" t="n">
        <v>532.17</v>
      </c>
    </row>
    <row r="13080">
      <c r="A13080" t="n">
        <v>575919</v>
      </c>
      <c r="B13080" s="12" t="n">
        <v>40858</v>
      </c>
      <c r="C13080" t="n">
        <v>15311</v>
      </c>
      <c r="D13080" t="n">
        <v>83</v>
      </c>
      <c r="E13080" t="n">
        <v>2683</v>
      </c>
      <c r="F13080" s="9" t="n">
        <v>4041.18</v>
      </c>
    </row>
    <row r="13081">
      <c r="A13081" t="n">
        <v>575920</v>
      </c>
      <c r="B13081" s="12" t="n">
        <v>40858</v>
      </c>
      <c r="C13081" t="n">
        <v>15473</v>
      </c>
      <c r="D13081" t="n">
        <v>1</v>
      </c>
      <c r="E13081" t="n">
        <v>120</v>
      </c>
      <c r="F13081" s="9" t="n">
        <v>306</v>
      </c>
    </row>
    <row r="13082">
      <c r="A13082" t="n">
        <v>575922</v>
      </c>
      <c r="B13082" s="12" t="n">
        <v>40858</v>
      </c>
      <c r="C13082" t="n">
        <v>15681</v>
      </c>
      <c r="D13082" t="n">
        <v>14</v>
      </c>
      <c r="E13082" t="n">
        <v>260</v>
      </c>
      <c r="F13082" s="9" t="n">
        <v>479.8</v>
      </c>
    </row>
    <row r="13083">
      <c r="A13083" t="n">
        <v>575923</v>
      </c>
      <c r="B13083" s="12" t="n">
        <v>40858</v>
      </c>
      <c r="C13083" t="n">
        <v>17069</v>
      </c>
      <c r="D13083" t="n">
        <v>31</v>
      </c>
      <c r="E13083" t="n">
        <v>361</v>
      </c>
      <c r="F13083" s="9" t="n">
        <v>501.56</v>
      </c>
    </row>
    <row r="13084">
      <c r="A13084" t="n">
        <v>575924</v>
      </c>
      <c r="B13084" s="12" t="n">
        <v>40858</v>
      </c>
      <c r="C13084" t="n">
        <v>17069</v>
      </c>
      <c r="D13084" t="n">
        <v>8</v>
      </c>
      <c r="E13084" t="n">
        <v>89</v>
      </c>
      <c r="F13084" s="9" t="n">
        <v>149.23</v>
      </c>
    </row>
    <row r="13085">
      <c r="A13085" t="n">
        <v>575929</v>
      </c>
      <c r="B13085" s="12" t="n">
        <v>40858</v>
      </c>
      <c r="C13085" t="n">
        <v>13310</v>
      </c>
      <c r="D13085" t="n">
        <v>20</v>
      </c>
      <c r="E13085" t="n">
        <v>192</v>
      </c>
      <c r="F13085" s="9" t="n">
        <v>314.38</v>
      </c>
    </row>
    <row r="13086">
      <c r="A13086" t="n">
        <v>575931</v>
      </c>
      <c r="B13086" s="12" t="n">
        <v>40860</v>
      </c>
      <c r="C13086" t="n">
        <v>16560</v>
      </c>
      <c r="D13086" t="n">
        <v>36</v>
      </c>
      <c r="E13086" t="n">
        <v>331</v>
      </c>
      <c r="F13086" s="9" t="n">
        <v>509.23</v>
      </c>
    </row>
    <row r="13087">
      <c r="A13087" t="n">
        <v>575932</v>
      </c>
      <c r="B13087" s="12" t="n">
        <v>40860</v>
      </c>
      <c r="C13087" t="n">
        <v>16923</v>
      </c>
      <c r="D13087" t="n">
        <v>46</v>
      </c>
      <c r="E13087" t="n">
        <v>257</v>
      </c>
      <c r="F13087" s="9" t="n">
        <v>449.87</v>
      </c>
    </row>
    <row r="13088">
      <c r="A13088" t="n">
        <v>575935</v>
      </c>
      <c r="B13088" s="12" t="n">
        <v>40860</v>
      </c>
      <c r="C13088" t="n">
        <v>17838</v>
      </c>
      <c r="D13088" t="n">
        <v>15</v>
      </c>
      <c r="E13088" t="n">
        <v>434</v>
      </c>
      <c r="F13088" s="9" t="n">
        <v>453.4</v>
      </c>
    </row>
    <row r="13089">
      <c r="A13089" t="n">
        <v>575936</v>
      </c>
      <c r="B13089" s="12" t="n">
        <v>40860</v>
      </c>
      <c r="C13089" t="n">
        <v>17041</v>
      </c>
      <c r="D13089" t="n">
        <v>23</v>
      </c>
      <c r="E13089" t="n">
        <v>388</v>
      </c>
      <c r="F13089" s="9" t="n">
        <v>320.6</v>
      </c>
    </row>
    <row r="13090">
      <c r="A13090" t="n">
        <v>575937</v>
      </c>
      <c r="B13090" s="12" t="n">
        <v>40860</v>
      </c>
      <c r="C13090" t="n">
        <v>12935</v>
      </c>
      <c r="D13090" t="n">
        <v>18</v>
      </c>
      <c r="E13090" t="n">
        <v>255</v>
      </c>
      <c r="F13090" s="9" t="n">
        <v>281.58</v>
      </c>
    </row>
    <row r="13091">
      <c r="A13091" t="n">
        <v>575938</v>
      </c>
      <c r="B13091" s="12" t="n">
        <v>40860</v>
      </c>
      <c r="C13091" t="n">
        <v>17790</v>
      </c>
      <c r="D13091" t="n">
        <v>29</v>
      </c>
      <c r="E13091" t="n">
        <v>112</v>
      </c>
      <c r="F13091" s="9" t="n">
        <v>273.51</v>
      </c>
    </row>
    <row r="13092">
      <c r="A13092" t="n">
        <v>575939</v>
      </c>
      <c r="B13092" s="12" t="n">
        <v>40860</v>
      </c>
      <c r="C13092" t="n">
        <v>13004</v>
      </c>
      <c r="D13092" t="n">
        <v>19</v>
      </c>
      <c r="E13092" t="n">
        <v>178</v>
      </c>
      <c r="F13092" s="9" t="n">
        <v>316.54</v>
      </c>
    </row>
    <row r="13093">
      <c r="A13093" t="n">
        <v>575941</v>
      </c>
      <c r="B13093" s="12" t="n">
        <v>40860</v>
      </c>
      <c r="C13093" t="n">
        <v>16438</v>
      </c>
      <c r="D13093" t="n">
        <v>25</v>
      </c>
      <c r="E13093" t="n">
        <v>93</v>
      </c>
      <c r="F13093" s="9" t="n">
        <v>180.51</v>
      </c>
    </row>
    <row r="13094">
      <c r="A13094" t="n">
        <v>575942</v>
      </c>
      <c r="B13094" s="12" t="n">
        <v>40860</v>
      </c>
      <c r="C13094" t="n">
        <v>15599</v>
      </c>
      <c r="D13094" t="n">
        <v>23</v>
      </c>
      <c r="E13094" t="n">
        <v>357</v>
      </c>
      <c r="F13094" s="9" t="n">
        <v>312.91</v>
      </c>
    </row>
    <row r="13095">
      <c r="A13095" t="n">
        <v>575943</v>
      </c>
      <c r="B13095" s="12" t="n">
        <v>40860</v>
      </c>
      <c r="C13095" t="n">
        <v>17920</v>
      </c>
      <c r="D13095" t="n">
        <v>50</v>
      </c>
      <c r="E13095" t="n">
        <v>129</v>
      </c>
      <c r="F13095" s="9" t="n">
        <v>250.44</v>
      </c>
    </row>
    <row r="13096">
      <c r="A13096" t="n">
        <v>575944</v>
      </c>
      <c r="B13096" s="12" t="n">
        <v>40860</v>
      </c>
      <c r="C13096" t="n">
        <v>16571</v>
      </c>
      <c r="D13096" t="n">
        <v>28</v>
      </c>
      <c r="E13096" t="n">
        <v>348</v>
      </c>
      <c r="F13096" s="9" t="n">
        <v>524.9</v>
      </c>
    </row>
    <row r="13097">
      <c r="A13097" t="n">
        <v>575945</v>
      </c>
      <c r="B13097" s="12" t="n">
        <v>40860</v>
      </c>
      <c r="C13097" t="n">
        <v>15864</v>
      </c>
      <c r="D13097" t="n">
        <v>2</v>
      </c>
      <c r="E13097" t="n">
        <v>288</v>
      </c>
      <c r="F13097" s="9" t="n">
        <v>305.28</v>
      </c>
    </row>
    <row r="13098">
      <c r="A13098" t="n">
        <v>575946</v>
      </c>
      <c r="B13098" s="12" t="n">
        <v>40860</v>
      </c>
      <c r="C13098" t="n">
        <v>13892</v>
      </c>
      <c r="D13098" t="n">
        <v>1</v>
      </c>
      <c r="E13098" t="n">
        <v>24</v>
      </c>
      <c r="F13098" s="9" t="n">
        <v>61.2</v>
      </c>
    </row>
    <row r="13099">
      <c r="A13099" t="n">
        <v>575948</v>
      </c>
      <c r="B13099" s="12" t="n">
        <v>40860</v>
      </c>
      <c r="C13099" t="n">
        <v>14661</v>
      </c>
      <c r="D13099" t="n">
        <v>4</v>
      </c>
      <c r="E13099" t="n">
        <v>35</v>
      </c>
      <c r="F13099" s="9" t="n">
        <v>107.95</v>
      </c>
    </row>
    <row r="13100">
      <c r="A13100" t="n">
        <v>575949</v>
      </c>
      <c r="B13100" s="12" t="n">
        <v>40860</v>
      </c>
      <c r="C13100" t="n">
        <v>16711</v>
      </c>
      <c r="D13100" t="n">
        <v>7</v>
      </c>
      <c r="E13100" t="n">
        <v>236</v>
      </c>
      <c r="F13100" s="9" t="n">
        <v>445.56</v>
      </c>
    </row>
    <row r="13101">
      <c r="A13101" t="n">
        <v>575950</v>
      </c>
      <c r="B13101" s="12" t="n">
        <v>40860</v>
      </c>
      <c r="C13101" t="n">
        <v>16983</v>
      </c>
      <c r="D13101" t="n">
        <v>21</v>
      </c>
      <c r="E13101" t="n">
        <v>316</v>
      </c>
      <c r="F13101" s="9" t="n">
        <v>416.36</v>
      </c>
    </row>
    <row r="13102">
      <c r="A13102" t="n">
        <v>575951</v>
      </c>
      <c r="B13102" s="12" t="n">
        <v>40860</v>
      </c>
      <c r="C13102" t="n">
        <v>13450</v>
      </c>
      <c r="D13102" t="n">
        <v>9</v>
      </c>
      <c r="E13102" t="n">
        <v>364</v>
      </c>
      <c r="F13102" s="9" t="n">
        <v>316.44</v>
      </c>
    </row>
    <row r="13103">
      <c r="A13103" t="n">
        <v>575952</v>
      </c>
      <c r="B13103" s="12" t="n">
        <v>40860</v>
      </c>
      <c r="C13103" t="n">
        <v>16015</v>
      </c>
      <c r="D13103" t="n">
        <v>58</v>
      </c>
      <c r="E13103" t="n">
        <v>237</v>
      </c>
      <c r="F13103" s="9" t="n">
        <v>200.39</v>
      </c>
    </row>
    <row r="13104">
      <c r="A13104" t="n">
        <v>575954</v>
      </c>
      <c r="B13104" s="12" t="n">
        <v>40860</v>
      </c>
      <c r="C13104" t="n">
        <v>17211</v>
      </c>
      <c r="D13104" t="n">
        <v>41</v>
      </c>
      <c r="E13104" t="n">
        <v>356</v>
      </c>
      <c r="F13104" s="9" t="n">
        <v>433</v>
      </c>
    </row>
    <row r="13105">
      <c r="A13105" t="n">
        <v>575955</v>
      </c>
      <c r="B13105" s="12" t="n">
        <v>40860</v>
      </c>
      <c r="C13105" t="n">
        <v>14044</v>
      </c>
      <c r="D13105" t="n">
        <v>24</v>
      </c>
      <c r="E13105" t="n">
        <v>57</v>
      </c>
      <c r="F13105" s="9" t="n">
        <v>110.71</v>
      </c>
    </row>
    <row r="13106">
      <c r="A13106" t="n">
        <v>575956</v>
      </c>
      <c r="B13106" s="12" t="n">
        <v>40860</v>
      </c>
      <c r="C13106" t="n">
        <v>14487</v>
      </c>
      <c r="D13106" t="n">
        <v>19</v>
      </c>
      <c r="E13106" t="n">
        <v>91</v>
      </c>
      <c r="F13106" s="9" t="n">
        <v>152.19</v>
      </c>
    </row>
    <row r="13107">
      <c r="A13107" t="n">
        <v>575957</v>
      </c>
      <c r="B13107" s="12" t="n">
        <v>40860</v>
      </c>
      <c r="C13107" t="n">
        <v>13170</v>
      </c>
      <c r="D13107" t="n">
        <v>30</v>
      </c>
      <c r="E13107" t="n">
        <v>141</v>
      </c>
      <c r="F13107" s="9" t="n">
        <v>108.81</v>
      </c>
    </row>
    <row r="13108">
      <c r="A13108" t="n">
        <v>575958</v>
      </c>
      <c r="B13108" s="12" t="n">
        <v>40860</v>
      </c>
      <c r="C13108" t="n">
        <v>15021</v>
      </c>
      <c r="D13108" t="n">
        <v>7</v>
      </c>
      <c r="E13108" t="n">
        <v>10</v>
      </c>
      <c r="F13108" s="9" t="n">
        <v>32.17</v>
      </c>
    </row>
    <row r="13109">
      <c r="A13109" t="n">
        <v>575959</v>
      </c>
      <c r="B13109" s="12" t="n">
        <v>40860</v>
      </c>
      <c r="C13109" t="n">
        <v>14547</v>
      </c>
      <c r="D13109" t="n">
        <v>89</v>
      </c>
      <c r="E13109" t="n">
        <v>698</v>
      </c>
      <c r="F13109" s="9" t="n">
        <v>1108.78</v>
      </c>
    </row>
    <row r="13110">
      <c r="A13110" t="n">
        <v>575960</v>
      </c>
      <c r="B13110" s="12" t="n">
        <v>40860</v>
      </c>
      <c r="C13110" t="n">
        <v>15429</v>
      </c>
      <c r="D13110" t="n">
        <v>35</v>
      </c>
      <c r="E13110" t="n">
        <v>71</v>
      </c>
      <c r="F13110" s="9" t="n">
        <v>154.29</v>
      </c>
    </row>
    <row r="13111">
      <c r="A13111" t="n">
        <v>575961</v>
      </c>
      <c r="B13111" s="12" t="n">
        <v>40860</v>
      </c>
      <c r="C13111" t="n">
        <v>16794</v>
      </c>
      <c r="D13111" t="n">
        <v>13</v>
      </c>
      <c r="E13111" t="n">
        <v>36</v>
      </c>
      <c r="F13111" s="9" t="n">
        <v>125.48</v>
      </c>
    </row>
    <row r="13112">
      <c r="A13112" t="n">
        <v>575964</v>
      </c>
      <c r="B13112" s="12" t="n">
        <v>40860</v>
      </c>
      <c r="C13112" t="n">
        <v>15021</v>
      </c>
      <c r="D13112" t="n">
        <v>51</v>
      </c>
      <c r="E13112" t="n">
        <v>69</v>
      </c>
      <c r="F13112" s="9" t="n">
        <v>212.27</v>
      </c>
    </row>
    <row r="13113">
      <c r="A13113" t="n">
        <v>575965</v>
      </c>
      <c r="B13113" s="12" t="n">
        <v>40860</v>
      </c>
      <c r="C13113" t="n">
        <v>13426</v>
      </c>
      <c r="D13113" t="n">
        <v>28</v>
      </c>
      <c r="E13113" t="n">
        <v>325</v>
      </c>
      <c r="F13113" s="9" t="n">
        <v>342.95</v>
      </c>
    </row>
    <row r="13114">
      <c r="A13114" t="n">
        <v>575966</v>
      </c>
      <c r="B13114" s="12" t="n">
        <v>40860</v>
      </c>
      <c r="C13114" t="n">
        <v>13984</v>
      </c>
      <c r="D13114" t="n">
        <v>4</v>
      </c>
      <c r="E13114" t="n">
        <v>32</v>
      </c>
      <c r="F13114" s="9" t="n">
        <v>101.18</v>
      </c>
    </row>
    <row r="13115">
      <c r="A13115" t="n">
        <v>575967</v>
      </c>
      <c r="B13115" s="12" t="n">
        <v>40860</v>
      </c>
      <c r="C13115" t="n">
        <v>16794</v>
      </c>
      <c r="D13115" t="n">
        <v>1</v>
      </c>
      <c r="E13115" t="n">
        <v>1</v>
      </c>
      <c r="F13115" s="9" t="n">
        <v>2.95</v>
      </c>
    </row>
    <row r="13116">
      <c r="A13116" t="n">
        <v>575968</v>
      </c>
      <c r="B13116" s="12" t="n">
        <v>40860</v>
      </c>
      <c r="C13116" t="n">
        <v>14882</v>
      </c>
      <c r="D13116" t="n">
        <v>5</v>
      </c>
      <c r="E13116" t="n">
        <v>92</v>
      </c>
      <c r="F13116" s="9" t="n">
        <v>341.8</v>
      </c>
    </row>
    <row r="13117">
      <c r="A13117" t="n">
        <v>575969</v>
      </c>
      <c r="B13117" s="12" t="n">
        <v>40860</v>
      </c>
      <c r="C13117" t="n">
        <v>13571</v>
      </c>
      <c r="D13117" t="n">
        <v>28</v>
      </c>
      <c r="E13117" t="n">
        <v>191</v>
      </c>
      <c r="F13117" s="9" t="n">
        <v>228.97</v>
      </c>
    </row>
    <row r="13118">
      <c r="A13118" t="n">
        <v>575970</v>
      </c>
      <c r="B13118" s="12" t="n">
        <v>40860</v>
      </c>
      <c r="C13118" t="n">
        <v>16416</v>
      </c>
      <c r="D13118" t="n">
        <v>20</v>
      </c>
      <c r="E13118" t="n">
        <v>127</v>
      </c>
      <c r="F13118" s="9" t="n">
        <v>372.68</v>
      </c>
    </row>
    <row r="13119">
      <c r="A13119" t="n">
        <v>575971</v>
      </c>
      <c r="B13119" s="12" t="n">
        <v>40860</v>
      </c>
      <c r="C13119" t="n">
        <v>13700</v>
      </c>
      <c r="D13119" t="n">
        <v>9</v>
      </c>
      <c r="E13119" t="n">
        <v>138</v>
      </c>
      <c r="F13119" s="9" t="n">
        <v>308.1</v>
      </c>
    </row>
    <row r="13120">
      <c r="A13120" t="n">
        <v>575972</v>
      </c>
      <c r="B13120" s="12" t="n">
        <v>40860</v>
      </c>
      <c r="C13120" t="n">
        <v>14499</v>
      </c>
      <c r="D13120" t="n">
        <v>104</v>
      </c>
      <c r="E13120" t="n">
        <v>308</v>
      </c>
      <c r="F13120" s="9" t="n">
        <v>440.63</v>
      </c>
    </row>
    <row r="13121">
      <c r="A13121" t="n">
        <v>575975</v>
      </c>
      <c r="B13121" s="12" t="n">
        <v>40860</v>
      </c>
      <c r="C13121" t="n">
        <v>13536</v>
      </c>
      <c r="D13121" t="n">
        <v>40</v>
      </c>
      <c r="E13121" t="n">
        <v>473</v>
      </c>
      <c r="F13121" s="9" t="n">
        <v>672.99</v>
      </c>
    </row>
    <row r="13122">
      <c r="A13122" t="n">
        <v>575976</v>
      </c>
      <c r="B13122" s="12" t="n">
        <v>40860</v>
      </c>
      <c r="C13122" t="n">
        <v>15271</v>
      </c>
      <c r="D13122" t="n">
        <v>16</v>
      </c>
      <c r="E13122" t="n">
        <v>80</v>
      </c>
      <c r="F13122" s="9" t="n">
        <v>183.14</v>
      </c>
    </row>
    <row r="13123">
      <c r="A13123" t="n">
        <v>575977</v>
      </c>
      <c r="B13123" s="12" t="n">
        <v>40860</v>
      </c>
      <c r="C13123" t="n">
        <v>17287</v>
      </c>
      <c r="D13123" t="n">
        <v>21</v>
      </c>
      <c r="E13123" t="n">
        <v>85</v>
      </c>
      <c r="F13123" s="9" t="n">
        <v>168.76</v>
      </c>
    </row>
    <row r="13124">
      <c r="A13124" t="n">
        <v>575978</v>
      </c>
      <c r="B13124" s="12" t="n">
        <v>40860</v>
      </c>
      <c r="C13124" t="n">
        <v>15903</v>
      </c>
      <c r="D13124" t="n">
        <v>6</v>
      </c>
      <c r="E13124" t="n">
        <v>138</v>
      </c>
      <c r="F13124" s="9" t="n">
        <v>471.6</v>
      </c>
    </row>
    <row r="13125">
      <c r="A13125" t="n">
        <v>575979</v>
      </c>
      <c r="B13125" s="12" t="n">
        <v>40860</v>
      </c>
      <c r="C13125" t="n">
        <v>14784</v>
      </c>
      <c r="D13125" t="n">
        <v>11</v>
      </c>
      <c r="E13125" t="n">
        <v>181</v>
      </c>
      <c r="F13125" s="9" t="n">
        <v>175.31</v>
      </c>
    </row>
    <row r="13126">
      <c r="A13126" t="n">
        <v>575981</v>
      </c>
      <c r="B13126" s="12" t="n">
        <v>40860</v>
      </c>
      <c r="C13126" t="n">
        <v>15500</v>
      </c>
      <c r="D13126" t="n">
        <v>22</v>
      </c>
      <c r="E13126" t="n">
        <v>198</v>
      </c>
      <c r="F13126" s="9" t="n">
        <v>312.24</v>
      </c>
    </row>
    <row r="13127">
      <c r="A13127" t="n">
        <v>575982</v>
      </c>
      <c r="B13127" s="12" t="n">
        <v>40860</v>
      </c>
      <c r="C13127" t="n">
        <v>13798</v>
      </c>
      <c r="D13127" t="n">
        <v>21</v>
      </c>
      <c r="E13127" t="n">
        <v>407</v>
      </c>
      <c r="F13127" s="9" t="n">
        <v>718.71</v>
      </c>
    </row>
    <row r="13128">
      <c r="A13128" t="n">
        <v>575983</v>
      </c>
      <c r="B13128" s="12" t="n">
        <v>40860</v>
      </c>
      <c r="C13128" t="n">
        <v>13379</v>
      </c>
      <c r="D13128" t="n">
        <v>39</v>
      </c>
      <c r="E13128" t="n">
        <v>126</v>
      </c>
      <c r="F13128" s="9" t="n">
        <v>136.74</v>
      </c>
    </row>
    <row r="13129">
      <c r="A13129" t="n">
        <v>575984</v>
      </c>
      <c r="B13129" s="12" t="n">
        <v>40860</v>
      </c>
      <c r="C13129" t="n">
        <v>17068</v>
      </c>
      <c r="D13129" t="n">
        <v>8</v>
      </c>
      <c r="E13129" t="n">
        <v>68</v>
      </c>
      <c r="F13129" s="9" t="n">
        <v>141.44</v>
      </c>
    </row>
    <row r="13130">
      <c r="A13130" t="n">
        <v>575985</v>
      </c>
      <c r="B13130" s="12" t="n">
        <v>40860</v>
      </c>
      <c r="C13130" t="n">
        <v>17841</v>
      </c>
      <c r="D13130" t="n">
        <v>79</v>
      </c>
      <c r="E13130" t="n">
        <v>234</v>
      </c>
      <c r="F13130" s="9" t="n">
        <v>507.59</v>
      </c>
    </row>
    <row r="13131">
      <c r="A13131" t="n">
        <v>575986</v>
      </c>
      <c r="B13131" s="12" t="n">
        <v>40860</v>
      </c>
      <c r="C13131" t="n">
        <v>13018</v>
      </c>
      <c r="D13131" t="n">
        <v>15</v>
      </c>
      <c r="E13131" t="n">
        <v>121</v>
      </c>
      <c r="F13131" s="9" t="n">
        <v>240.05</v>
      </c>
    </row>
    <row r="13132">
      <c r="A13132" t="n">
        <v>575987</v>
      </c>
      <c r="B13132" s="12" t="n">
        <v>40860</v>
      </c>
      <c r="C13132" t="n">
        <v>13018</v>
      </c>
      <c r="D13132" t="n">
        <v>2</v>
      </c>
      <c r="E13132" t="n">
        <v>12</v>
      </c>
      <c r="F13132" s="9" t="n">
        <v>29.82</v>
      </c>
    </row>
    <row r="13133">
      <c r="A13133" t="n">
        <v>575988</v>
      </c>
      <c r="B13133" s="12" t="n">
        <v>40860</v>
      </c>
      <c r="C13133" t="n">
        <v>13018</v>
      </c>
      <c r="D13133" t="n">
        <v>6</v>
      </c>
      <c r="E13133" t="n">
        <v>54</v>
      </c>
      <c r="F13133" s="9" t="n">
        <v>108.3</v>
      </c>
    </row>
    <row r="13134">
      <c r="A13134" t="n">
        <v>575989</v>
      </c>
      <c r="B13134" s="12" t="n">
        <v>40860</v>
      </c>
      <c r="C13134" t="n">
        <v>14698</v>
      </c>
      <c r="D13134" t="n">
        <v>60</v>
      </c>
      <c r="E13134" t="n">
        <v>154</v>
      </c>
      <c r="F13134" s="9" t="n">
        <v>316.67</v>
      </c>
    </row>
    <row r="13135">
      <c r="A13135" t="n">
        <v>576014</v>
      </c>
      <c r="B13135" s="12" t="n">
        <v>40860</v>
      </c>
      <c r="C13135" t="n">
        <v>17218</v>
      </c>
      <c r="D13135" t="n">
        <v>45</v>
      </c>
      <c r="E13135" t="n">
        <v>148</v>
      </c>
      <c r="F13135" s="9" t="n">
        <v>268.72</v>
      </c>
    </row>
    <row r="13136">
      <c r="A13136" t="n">
        <v>576025</v>
      </c>
      <c r="B13136" s="12" t="n">
        <v>40860</v>
      </c>
      <c r="C13136" t="n">
        <v>13232</v>
      </c>
      <c r="D13136" t="n">
        <v>21</v>
      </c>
      <c r="E13136" t="n">
        <v>72</v>
      </c>
      <c r="F13136" s="9" t="n">
        <v>121.4</v>
      </c>
    </row>
    <row r="13137">
      <c r="A13137" t="n">
        <v>576045</v>
      </c>
      <c r="B13137" s="12" t="n">
        <v>40860</v>
      </c>
      <c r="C13137" t="n">
        <v>15022</v>
      </c>
      <c r="D13137" t="n">
        <v>30</v>
      </c>
      <c r="E13137" t="n">
        <v>110</v>
      </c>
      <c r="F13137" s="9" t="n">
        <v>279.8</v>
      </c>
    </row>
    <row r="13138">
      <c r="A13138" t="n">
        <v>576050</v>
      </c>
      <c r="B13138" s="12" t="n">
        <v>40860</v>
      </c>
      <c r="C13138" t="n">
        <v>15022</v>
      </c>
      <c r="D13138" t="n">
        <v>1</v>
      </c>
      <c r="E13138" t="n">
        <v>1</v>
      </c>
      <c r="F13138" s="9" t="n">
        <v>39.95</v>
      </c>
    </row>
    <row r="13139">
      <c r="A13139" t="n">
        <v>576052</v>
      </c>
      <c r="B13139" s="12" t="n">
        <v>40860</v>
      </c>
      <c r="C13139" t="n">
        <v>15787</v>
      </c>
      <c r="D13139" t="n">
        <v>70</v>
      </c>
      <c r="E13139" t="n">
        <v>194</v>
      </c>
      <c r="F13139" s="9" t="n">
        <v>367.34</v>
      </c>
    </row>
    <row r="13140">
      <c r="A13140" t="n">
        <v>576053</v>
      </c>
      <c r="B13140" s="12" t="n">
        <v>40860</v>
      </c>
      <c r="C13140" t="n">
        <v>16726</v>
      </c>
      <c r="D13140" t="n">
        <v>81</v>
      </c>
      <c r="E13140" t="n">
        <v>433</v>
      </c>
      <c r="F13140" s="9" t="n">
        <v>581.58</v>
      </c>
    </row>
    <row r="13141">
      <c r="A13141" t="n">
        <v>576054</v>
      </c>
      <c r="B13141" s="12" t="n">
        <v>40860</v>
      </c>
      <c r="C13141" t="n">
        <v>15787</v>
      </c>
      <c r="D13141" t="n">
        <v>50</v>
      </c>
      <c r="E13141" t="n">
        <v>58</v>
      </c>
      <c r="F13141" s="9" t="n">
        <v>86.81999999999999</v>
      </c>
    </row>
    <row r="13142">
      <c r="A13142" t="n">
        <v>576055</v>
      </c>
      <c r="B13142" s="12" t="n">
        <v>40860</v>
      </c>
      <c r="C13142" t="n">
        <v>15449</v>
      </c>
      <c r="D13142" t="n">
        <v>20</v>
      </c>
      <c r="E13142" t="n">
        <v>296</v>
      </c>
      <c r="F13142" s="9" t="n">
        <v>326.82</v>
      </c>
    </row>
    <row r="13143">
      <c r="A13143" t="n">
        <v>576056</v>
      </c>
      <c r="B13143" s="12" t="n">
        <v>40860</v>
      </c>
      <c r="C13143" t="n">
        <v>17720</v>
      </c>
      <c r="D13143" t="n">
        <v>13</v>
      </c>
      <c r="E13143" t="n">
        <v>158</v>
      </c>
      <c r="F13143" s="9" t="n">
        <v>308.34</v>
      </c>
    </row>
    <row r="13144">
      <c r="A13144" t="n">
        <v>576057</v>
      </c>
      <c r="B13144" s="12" t="n">
        <v>40860</v>
      </c>
      <c r="C13144" t="n">
        <v>15861</v>
      </c>
      <c r="D13144" t="n">
        <v>42</v>
      </c>
      <c r="E13144" t="n">
        <v>202</v>
      </c>
      <c r="F13144" s="9" t="n">
        <v>213.84</v>
      </c>
    </row>
    <row r="13145">
      <c r="A13145" t="n">
        <v>576058</v>
      </c>
      <c r="B13145" s="12" t="n">
        <v>40860</v>
      </c>
      <c r="C13145" t="n">
        <v>15654</v>
      </c>
      <c r="D13145" t="n">
        <v>9</v>
      </c>
      <c r="E13145" t="n">
        <v>329</v>
      </c>
      <c r="F13145" s="9" t="n">
        <v>595.02</v>
      </c>
    </row>
    <row r="13146">
      <c r="A13146" t="n">
        <v>576059</v>
      </c>
      <c r="B13146" s="12" t="n">
        <v>40860</v>
      </c>
      <c r="C13146" t="n">
        <v>15411</v>
      </c>
      <c r="D13146" t="n">
        <v>43</v>
      </c>
      <c r="E13146" t="n">
        <v>123</v>
      </c>
      <c r="F13146" s="9" t="n">
        <v>357.67</v>
      </c>
    </row>
    <row r="13147">
      <c r="A13147" t="n">
        <v>576060</v>
      </c>
      <c r="B13147" s="12" t="n">
        <v>40860</v>
      </c>
      <c r="C13147" t="n">
        <v>13681</v>
      </c>
      <c r="D13147" t="n">
        <v>14</v>
      </c>
      <c r="E13147" t="n">
        <v>68</v>
      </c>
      <c r="F13147" s="9" t="n">
        <v>179.67</v>
      </c>
    </row>
    <row r="13148">
      <c r="A13148" t="n">
        <v>576061</v>
      </c>
      <c r="B13148" s="12" t="n">
        <v>40860</v>
      </c>
      <c r="C13148" t="n">
        <v>13146</v>
      </c>
      <c r="D13148" t="n">
        <v>17</v>
      </c>
      <c r="E13148" t="n">
        <v>154</v>
      </c>
      <c r="F13148" s="9" t="n">
        <v>228.91</v>
      </c>
    </row>
    <row r="13149">
      <c r="A13149" t="n">
        <v>576062</v>
      </c>
      <c r="B13149" s="12" t="n">
        <v>40860</v>
      </c>
      <c r="C13149" t="n">
        <v>12867</v>
      </c>
      <c r="D13149" t="n">
        <v>104</v>
      </c>
      <c r="E13149" t="n">
        <v>918</v>
      </c>
      <c r="F13149" s="9" t="n">
        <v>993.38</v>
      </c>
    </row>
    <row r="13150">
      <c r="A13150" t="n">
        <v>576063</v>
      </c>
      <c r="B13150" s="12" t="n">
        <v>40860</v>
      </c>
      <c r="C13150" t="n">
        <v>15502</v>
      </c>
      <c r="D13150" t="n">
        <v>11</v>
      </c>
      <c r="E13150" t="n">
        <v>115</v>
      </c>
      <c r="F13150" s="9" t="n">
        <v>330.45</v>
      </c>
    </row>
    <row r="13151">
      <c r="A13151" t="n">
        <v>576065</v>
      </c>
      <c r="B13151" s="12" t="n">
        <v>40860</v>
      </c>
      <c r="C13151" t="n">
        <v>15005</v>
      </c>
      <c r="D13151" t="n">
        <v>47</v>
      </c>
      <c r="E13151" t="n">
        <v>235</v>
      </c>
      <c r="F13151" s="9" t="n">
        <v>337.11</v>
      </c>
    </row>
    <row r="13152">
      <c r="A13152" t="n">
        <v>576066</v>
      </c>
      <c r="B13152" s="12" t="n">
        <v>40860</v>
      </c>
      <c r="C13152" t="n">
        <v>16898</v>
      </c>
      <c r="D13152" t="n">
        <v>58</v>
      </c>
      <c r="E13152" t="n">
        <v>168</v>
      </c>
      <c r="F13152" s="9" t="n">
        <v>187.26</v>
      </c>
    </row>
    <row r="13153">
      <c r="A13153" t="n">
        <v>576067</v>
      </c>
      <c r="B13153" s="12" t="n">
        <v>40860</v>
      </c>
      <c r="C13153" t="n">
        <v>14227</v>
      </c>
      <c r="D13153" t="n">
        <v>15</v>
      </c>
      <c r="E13153" t="n">
        <v>187</v>
      </c>
      <c r="F13153" s="9" t="n">
        <v>319.06</v>
      </c>
    </row>
    <row r="13154">
      <c r="A13154" t="n">
        <v>576068</v>
      </c>
      <c r="B13154" s="12" t="n">
        <v>40860</v>
      </c>
      <c r="C13154" t="n">
        <v>14788</v>
      </c>
      <c r="D13154" t="n">
        <v>15</v>
      </c>
      <c r="E13154" t="n">
        <v>193</v>
      </c>
      <c r="F13154" s="9" t="n">
        <v>368.45</v>
      </c>
    </row>
    <row r="13155">
      <c r="A13155" t="n">
        <v>576069</v>
      </c>
      <c r="B13155" s="12" t="n">
        <v>40860</v>
      </c>
      <c r="C13155" t="n">
        <v>13603</v>
      </c>
      <c r="D13155" t="n">
        <v>27</v>
      </c>
      <c r="E13155" t="n">
        <v>164</v>
      </c>
      <c r="F13155" s="9" t="n">
        <v>164.34</v>
      </c>
    </row>
    <row r="13156">
      <c r="A13156" t="n">
        <v>576070</v>
      </c>
      <c r="B13156" s="12" t="n">
        <v>40860</v>
      </c>
      <c r="C13156" t="n">
        <v>13451</v>
      </c>
      <c r="D13156" t="n">
        <v>70</v>
      </c>
      <c r="E13156" t="n">
        <v>385</v>
      </c>
      <c r="F13156" s="9" t="n">
        <v>512.76</v>
      </c>
    </row>
    <row r="13157">
      <c r="A13157" t="n">
        <v>576071</v>
      </c>
      <c r="B13157" s="12" t="n">
        <v>40860</v>
      </c>
      <c r="C13157" t="n">
        <v>18069</v>
      </c>
      <c r="D13157" t="n">
        <v>84</v>
      </c>
      <c r="E13157" t="n">
        <v>202</v>
      </c>
      <c r="F13157" s="9" t="n">
        <v>248.07</v>
      </c>
    </row>
    <row r="13158">
      <c r="A13158" t="n">
        <v>576073</v>
      </c>
      <c r="B13158" s="12" t="n">
        <v>40860</v>
      </c>
      <c r="C13158" t="n">
        <v>16930</v>
      </c>
      <c r="D13158" t="n">
        <v>23</v>
      </c>
      <c r="E13158" t="n">
        <v>152</v>
      </c>
      <c r="F13158" s="9" t="n">
        <v>173.44</v>
      </c>
    </row>
    <row r="13159">
      <c r="A13159" t="n">
        <v>576074</v>
      </c>
      <c r="B13159" s="12" t="n">
        <v>40860</v>
      </c>
      <c r="C13159" t="n">
        <v>13178</v>
      </c>
      <c r="D13159" t="n">
        <v>11</v>
      </c>
      <c r="E13159" t="n">
        <v>168</v>
      </c>
      <c r="F13159" s="9" t="n">
        <v>306.48</v>
      </c>
    </row>
    <row r="13160">
      <c r="A13160" t="n">
        <v>576075</v>
      </c>
      <c r="B13160" s="12" t="n">
        <v>40860</v>
      </c>
      <c r="C13160" t="n">
        <v>15861</v>
      </c>
      <c r="D13160" t="n">
        <v>92</v>
      </c>
      <c r="E13160" t="n">
        <v>400</v>
      </c>
      <c r="F13160" s="9" t="n">
        <v>483.91</v>
      </c>
    </row>
    <row r="13161">
      <c r="A13161" t="n">
        <v>576076</v>
      </c>
      <c r="B13161" s="12" t="n">
        <v>40860</v>
      </c>
      <c r="C13161" t="n">
        <v>14382</v>
      </c>
      <c r="D13161" t="n">
        <v>126</v>
      </c>
      <c r="E13161" t="n">
        <v>1231</v>
      </c>
      <c r="F13161" s="9" t="n">
        <v>615.49</v>
      </c>
    </row>
    <row r="13162">
      <c r="A13162" t="n">
        <v>576077</v>
      </c>
      <c r="B13162" s="12" t="n">
        <v>40860</v>
      </c>
      <c r="C13162" t="n">
        <v>16720</v>
      </c>
      <c r="D13162" t="n">
        <v>25</v>
      </c>
      <c r="E13162" t="n">
        <v>180</v>
      </c>
      <c r="F13162" s="9" t="n">
        <v>152.95</v>
      </c>
    </row>
    <row r="13163">
      <c r="A13163" t="n">
        <v>576078</v>
      </c>
      <c r="B13163" s="12" t="n">
        <v>40860</v>
      </c>
      <c r="C13163" t="n">
        <v>14432</v>
      </c>
      <c r="D13163" t="n">
        <v>96</v>
      </c>
      <c r="E13163" t="n">
        <v>451</v>
      </c>
      <c r="F13163" s="9" t="n">
        <v>581.0700000000001</v>
      </c>
    </row>
    <row r="13164">
      <c r="A13164" t="n">
        <v>576079</v>
      </c>
      <c r="B13164" s="12" t="n">
        <v>40860</v>
      </c>
      <c r="C13164" t="n">
        <v>16877</v>
      </c>
      <c r="D13164" t="n">
        <v>24</v>
      </c>
      <c r="E13164" t="n">
        <v>69</v>
      </c>
      <c r="F13164" s="9" t="n">
        <v>134.77</v>
      </c>
    </row>
    <row r="13165">
      <c r="A13165" t="n">
        <v>576080</v>
      </c>
      <c r="B13165" s="12" t="n">
        <v>40861</v>
      </c>
      <c r="C13165" t="n">
        <v>18211</v>
      </c>
      <c r="D13165" t="n">
        <v>3</v>
      </c>
      <c r="E13165" t="n">
        <v>24</v>
      </c>
      <c r="F13165" s="9" t="n">
        <v>49.2</v>
      </c>
    </row>
    <row r="13166">
      <c r="A13166" t="n">
        <v>576081</v>
      </c>
      <c r="B13166" s="12" t="n">
        <v>40861</v>
      </c>
      <c r="C13166" t="n">
        <v>15203</v>
      </c>
      <c r="D13166" t="n">
        <v>24</v>
      </c>
      <c r="E13166" t="n">
        <v>289</v>
      </c>
      <c r="F13166" s="9" t="n">
        <v>310.08</v>
      </c>
    </row>
    <row r="13167">
      <c r="A13167" t="n">
        <v>576084</v>
      </c>
      <c r="B13167" s="12" t="n">
        <v>40861</v>
      </c>
      <c r="C13167" t="n">
        <v>15365</v>
      </c>
      <c r="D13167" t="n">
        <v>1</v>
      </c>
      <c r="E13167" t="n">
        <v>12</v>
      </c>
      <c r="F13167" s="9" t="n">
        <v>15</v>
      </c>
    </row>
    <row r="13168">
      <c r="A13168" t="n">
        <v>576085</v>
      </c>
      <c r="B13168" s="12" t="n">
        <v>40861</v>
      </c>
      <c r="C13168" t="n">
        <v>15365</v>
      </c>
      <c r="D13168" t="n">
        <v>11</v>
      </c>
      <c r="E13168" t="n">
        <v>146</v>
      </c>
      <c r="F13168" s="9" t="n">
        <v>218.72</v>
      </c>
    </row>
    <row r="13169">
      <c r="A13169" t="n">
        <v>576086</v>
      </c>
      <c r="B13169" s="12" t="n">
        <v>40861</v>
      </c>
      <c r="C13169" t="n">
        <v>15365</v>
      </c>
      <c r="D13169" t="n">
        <v>8</v>
      </c>
      <c r="E13169" t="n">
        <v>51</v>
      </c>
      <c r="F13169" s="9" t="n">
        <v>135.45</v>
      </c>
    </row>
    <row r="13170">
      <c r="A13170" t="n">
        <v>576088</v>
      </c>
      <c r="B13170" s="12" t="n">
        <v>40861</v>
      </c>
      <c r="C13170" t="n">
        <v>17450</v>
      </c>
      <c r="D13170" t="n">
        <v>8</v>
      </c>
      <c r="E13170" t="n">
        <v>340</v>
      </c>
      <c r="F13170" s="9" t="n">
        <v>1314.94</v>
      </c>
    </row>
    <row r="13171">
      <c r="A13171" t="n">
        <v>576089</v>
      </c>
      <c r="B13171" s="12" t="n">
        <v>40861</v>
      </c>
      <c r="C13171" t="n">
        <v>17663</v>
      </c>
      <c r="D13171" t="n">
        <v>13</v>
      </c>
      <c r="E13171" t="n">
        <v>99</v>
      </c>
      <c r="F13171" s="9" t="n">
        <v>303.63</v>
      </c>
    </row>
    <row r="13172">
      <c r="A13172" t="n">
        <v>576090</v>
      </c>
      <c r="B13172" s="12" t="n">
        <v>40861</v>
      </c>
      <c r="C13172" t="n">
        <v>17450</v>
      </c>
      <c r="D13172" t="n">
        <v>9</v>
      </c>
      <c r="E13172" t="n">
        <v>1376</v>
      </c>
      <c r="F13172" s="9" t="n">
        <v>3174.4</v>
      </c>
    </row>
    <row r="13173">
      <c r="A13173" t="n">
        <v>576091</v>
      </c>
      <c r="B13173" s="12" t="n">
        <v>40861</v>
      </c>
      <c r="C13173" t="n">
        <v>16779</v>
      </c>
      <c r="D13173" t="n">
        <v>16</v>
      </c>
      <c r="E13173" t="n">
        <v>158</v>
      </c>
      <c r="F13173" s="9" t="n">
        <v>319.3</v>
      </c>
    </row>
    <row r="13174">
      <c r="A13174" t="n">
        <v>576092</v>
      </c>
      <c r="B13174" s="12" t="n">
        <v>40861</v>
      </c>
      <c r="C13174" t="n">
        <v>18263</v>
      </c>
      <c r="D13174" t="n">
        <v>16</v>
      </c>
      <c r="E13174" t="n">
        <v>420</v>
      </c>
      <c r="F13174" s="9" t="n">
        <v>401.76</v>
      </c>
    </row>
    <row r="13175">
      <c r="A13175" t="n">
        <v>576093</v>
      </c>
      <c r="B13175" s="12" t="n">
        <v>40861</v>
      </c>
      <c r="C13175" t="n">
        <v>17744</v>
      </c>
      <c r="D13175" t="n">
        <v>25</v>
      </c>
      <c r="E13175" t="n">
        <v>574</v>
      </c>
      <c r="F13175" s="9" t="n">
        <v>303.06</v>
      </c>
    </row>
    <row r="13176">
      <c r="A13176" t="n">
        <v>576094</v>
      </c>
      <c r="B13176" s="12" t="n">
        <v>40861</v>
      </c>
      <c r="C13176" t="n">
        <v>16401</v>
      </c>
      <c r="D13176" t="n">
        <v>10</v>
      </c>
      <c r="E13176" t="n">
        <v>316</v>
      </c>
      <c r="F13176" s="9" t="n">
        <v>309.48</v>
      </c>
    </row>
    <row r="13177">
      <c r="A13177" t="n">
        <v>576095</v>
      </c>
      <c r="B13177" s="12" t="n">
        <v>40861</v>
      </c>
      <c r="C13177" t="n">
        <v>14904</v>
      </c>
      <c r="D13177" t="n">
        <v>22</v>
      </c>
      <c r="E13177" t="n">
        <v>593</v>
      </c>
      <c r="F13177" s="9" t="n">
        <v>396.96</v>
      </c>
    </row>
    <row r="13178">
      <c r="A13178" t="n">
        <v>576096</v>
      </c>
      <c r="B13178" s="12" t="n">
        <v>40861</v>
      </c>
      <c r="C13178" t="n">
        <v>13549</v>
      </c>
      <c r="D13178" t="n">
        <v>4</v>
      </c>
      <c r="E13178" t="n">
        <v>26</v>
      </c>
      <c r="F13178" s="9" t="n">
        <v>86</v>
      </c>
    </row>
    <row r="13179">
      <c r="A13179" t="n">
        <v>576097</v>
      </c>
      <c r="B13179" s="12" t="n">
        <v>40861</v>
      </c>
      <c r="C13179" t="n">
        <v>14494</v>
      </c>
      <c r="D13179" t="n">
        <v>7</v>
      </c>
      <c r="E13179" t="n">
        <v>92</v>
      </c>
      <c r="F13179" s="9" t="n">
        <v>139.56</v>
      </c>
    </row>
    <row r="13180">
      <c r="A13180" t="n">
        <v>576098</v>
      </c>
      <c r="B13180" s="12" t="n">
        <v>40861</v>
      </c>
      <c r="C13180" t="n">
        <v>14862</v>
      </c>
      <c r="D13180" t="n">
        <v>27</v>
      </c>
      <c r="E13180" t="n">
        <v>342</v>
      </c>
      <c r="F13180" s="9" t="n">
        <v>537.1</v>
      </c>
    </row>
    <row r="13181">
      <c r="A13181" t="n">
        <v>576099</v>
      </c>
      <c r="B13181" s="12" t="n">
        <v>40861</v>
      </c>
      <c r="C13181" t="n">
        <v>13021</v>
      </c>
      <c r="D13181" t="n">
        <v>27</v>
      </c>
      <c r="E13181" t="n">
        <v>405</v>
      </c>
      <c r="F13181" s="9" t="n">
        <v>392.57</v>
      </c>
    </row>
    <row r="13182">
      <c r="A13182" t="n">
        <v>576111</v>
      </c>
      <c r="B13182" s="12" t="n">
        <v>40861</v>
      </c>
      <c r="C13182" t="n">
        <v>15113</v>
      </c>
      <c r="D13182" t="n">
        <v>1</v>
      </c>
      <c r="E13182" t="n">
        <v>24</v>
      </c>
      <c r="F13182" s="9" t="n">
        <v>78</v>
      </c>
    </row>
    <row r="13183">
      <c r="A13183" t="n">
        <v>576112</v>
      </c>
      <c r="B13183" s="12" t="n">
        <v>40861</v>
      </c>
      <c r="C13183" t="n">
        <v>14902</v>
      </c>
      <c r="D13183" t="n">
        <v>20</v>
      </c>
      <c r="E13183" t="n">
        <v>218</v>
      </c>
      <c r="F13183" s="9" t="n">
        <v>332.66</v>
      </c>
    </row>
    <row r="13184">
      <c r="A13184" t="n">
        <v>576121</v>
      </c>
      <c r="B13184" s="12" t="n">
        <v>40861</v>
      </c>
      <c r="C13184" t="n">
        <v>14530</v>
      </c>
      <c r="D13184" t="n">
        <v>27</v>
      </c>
      <c r="E13184" t="n">
        <v>344</v>
      </c>
      <c r="F13184" s="9" t="n">
        <v>379.79</v>
      </c>
    </row>
    <row r="13185">
      <c r="A13185" t="n">
        <v>576137</v>
      </c>
      <c r="B13185" s="12" t="n">
        <v>40861</v>
      </c>
      <c r="C13185" t="n">
        <v>15482</v>
      </c>
      <c r="D13185" t="n">
        <v>13</v>
      </c>
      <c r="E13185" t="n">
        <v>680</v>
      </c>
      <c r="F13185" s="9" t="n">
        <v>1617.56</v>
      </c>
    </row>
    <row r="13186">
      <c r="A13186" t="n">
        <v>576147</v>
      </c>
      <c r="B13186" s="12" t="n">
        <v>40861</v>
      </c>
      <c r="C13186" t="n">
        <v>16303</v>
      </c>
      <c r="D13186" t="n">
        <v>33</v>
      </c>
      <c r="E13186" t="n">
        <v>634</v>
      </c>
      <c r="F13186" s="9" t="n">
        <v>1324.3</v>
      </c>
    </row>
    <row r="13187">
      <c r="A13187" t="n">
        <v>576148</v>
      </c>
      <c r="B13187" s="12" t="n">
        <v>40861</v>
      </c>
      <c r="C13187" t="n">
        <v>15671</v>
      </c>
      <c r="D13187" t="n">
        <v>9</v>
      </c>
      <c r="E13187" t="n">
        <v>249</v>
      </c>
      <c r="F13187" s="9" t="n">
        <v>321.48</v>
      </c>
    </row>
    <row r="13188">
      <c r="A13188" t="n">
        <v>576172</v>
      </c>
      <c r="B13188" s="12" t="n">
        <v>40861</v>
      </c>
      <c r="C13188" t="n">
        <v>15482</v>
      </c>
      <c r="D13188" t="n">
        <v>15</v>
      </c>
      <c r="E13188" t="n">
        <v>448</v>
      </c>
      <c r="F13188" s="9" t="n">
        <v>1355.56</v>
      </c>
    </row>
    <row r="13189">
      <c r="A13189" t="n">
        <v>576175</v>
      </c>
      <c r="B13189" s="12" t="n">
        <v>40861</v>
      </c>
      <c r="C13189" t="n">
        <v>15291</v>
      </c>
      <c r="D13189" t="n">
        <v>7</v>
      </c>
      <c r="E13189" t="n">
        <v>366</v>
      </c>
      <c r="F13189" s="9" t="n">
        <v>318.12</v>
      </c>
    </row>
    <row r="13190">
      <c r="A13190" t="n">
        <v>576176</v>
      </c>
      <c r="B13190" s="12" t="n">
        <v>40861</v>
      </c>
      <c r="C13190" t="n">
        <v>16936</v>
      </c>
      <c r="D13190" t="n">
        <v>56</v>
      </c>
      <c r="E13190" t="n">
        <v>171</v>
      </c>
      <c r="F13190" s="9" t="n">
        <v>261.9</v>
      </c>
    </row>
    <row r="13191">
      <c r="A13191" t="n">
        <v>576179</v>
      </c>
      <c r="B13191" s="12" t="n">
        <v>40861</v>
      </c>
      <c r="C13191" t="n">
        <v>13694</v>
      </c>
      <c r="D13191" t="n">
        <v>18</v>
      </c>
      <c r="E13191" t="n">
        <v>2244</v>
      </c>
      <c r="F13191" s="9" t="n">
        <v>3419.64</v>
      </c>
    </row>
    <row r="13192">
      <c r="A13192" t="n">
        <v>576180</v>
      </c>
      <c r="B13192" s="12" t="n">
        <v>40861</v>
      </c>
      <c r="C13192" t="n">
        <v>13694</v>
      </c>
      <c r="D13192" t="n">
        <v>9</v>
      </c>
      <c r="E13192" t="n">
        <v>946</v>
      </c>
      <c r="F13192" s="9" t="n">
        <v>1419.58</v>
      </c>
    </row>
    <row r="13193">
      <c r="A13193" t="n">
        <v>576181</v>
      </c>
      <c r="B13193" s="12" t="n">
        <v>40861</v>
      </c>
      <c r="C13193" t="n">
        <v>15572</v>
      </c>
      <c r="D13193" t="n">
        <v>40</v>
      </c>
      <c r="E13193" t="n">
        <v>287</v>
      </c>
      <c r="F13193" s="9" t="n">
        <v>528.89</v>
      </c>
    </row>
    <row r="13194">
      <c r="A13194" t="n">
        <v>576182</v>
      </c>
      <c r="B13194" s="12" t="n">
        <v>40861</v>
      </c>
      <c r="C13194" t="n">
        <v>12938</v>
      </c>
      <c r="D13194" t="n">
        <v>9</v>
      </c>
      <c r="E13194" t="n">
        <v>140</v>
      </c>
      <c r="F13194" s="9" t="n">
        <v>114.14</v>
      </c>
    </row>
    <row r="13195">
      <c r="A13195" t="n">
        <v>576184</v>
      </c>
      <c r="B13195" s="12" t="n">
        <v>40861</v>
      </c>
      <c r="C13195" t="n">
        <v>14735</v>
      </c>
      <c r="D13195" t="n">
        <v>5</v>
      </c>
      <c r="E13195" t="n">
        <v>40</v>
      </c>
      <c r="F13195" s="9" t="n">
        <v>93.5</v>
      </c>
    </row>
    <row r="13196">
      <c r="A13196" t="n">
        <v>576186</v>
      </c>
      <c r="B13196" s="12" t="n">
        <v>40861</v>
      </c>
      <c r="C13196" t="n">
        <v>14735</v>
      </c>
      <c r="D13196" t="n">
        <v>10</v>
      </c>
      <c r="E13196" t="n">
        <v>66</v>
      </c>
      <c r="F13196" s="9" t="n">
        <v>276.3</v>
      </c>
    </row>
    <row r="13197">
      <c r="A13197" t="n">
        <v>576187</v>
      </c>
      <c r="B13197" s="12" t="n">
        <v>40861</v>
      </c>
      <c r="C13197" t="n">
        <v>17228</v>
      </c>
      <c r="D13197" t="n">
        <v>19</v>
      </c>
      <c r="E13197" t="n">
        <v>152</v>
      </c>
      <c r="F13197" s="9" t="n">
        <v>229.04</v>
      </c>
    </row>
    <row r="13198">
      <c r="A13198" t="n">
        <v>576188</v>
      </c>
      <c r="B13198" s="12" t="n">
        <v>40861</v>
      </c>
      <c r="C13198" t="n">
        <v>15168</v>
      </c>
      <c r="D13198" t="n">
        <v>5</v>
      </c>
      <c r="E13198" t="n">
        <v>52</v>
      </c>
      <c r="F13198" s="9" t="n">
        <v>106.56</v>
      </c>
    </row>
    <row r="13199">
      <c r="A13199" t="n">
        <v>576189</v>
      </c>
      <c r="B13199" s="12" t="n">
        <v>40861</v>
      </c>
      <c r="C13199" t="n">
        <v>14684</v>
      </c>
      <c r="D13199" t="n">
        <v>82</v>
      </c>
      <c r="E13199" t="n">
        <v>247</v>
      </c>
      <c r="F13199" s="9" t="n">
        <v>313.13</v>
      </c>
    </row>
    <row r="13200">
      <c r="A13200" t="n">
        <v>576190</v>
      </c>
      <c r="B13200" s="12" t="n">
        <v>40861</v>
      </c>
      <c r="C13200" t="n">
        <v>15039</v>
      </c>
      <c r="D13200" t="n">
        <v>19</v>
      </c>
      <c r="E13200" t="n">
        <v>61</v>
      </c>
      <c r="F13200" s="9" t="n">
        <v>137.58</v>
      </c>
    </row>
    <row r="13201">
      <c r="A13201" t="n">
        <v>576191</v>
      </c>
      <c r="B13201" s="12" t="n">
        <v>40861</v>
      </c>
      <c r="C13201" t="n">
        <v>17377</v>
      </c>
      <c r="D13201" t="n">
        <v>22</v>
      </c>
      <c r="E13201" t="n">
        <v>105</v>
      </c>
      <c r="F13201" s="9" t="n">
        <v>213.61</v>
      </c>
    </row>
    <row r="13202">
      <c r="A13202" t="n">
        <v>576196</v>
      </c>
      <c r="B13202" s="12" t="n">
        <v>40861</v>
      </c>
      <c r="C13202" t="n">
        <v>17658</v>
      </c>
      <c r="D13202" t="n">
        <v>10</v>
      </c>
      <c r="E13202" t="n">
        <v>400</v>
      </c>
      <c r="F13202" s="9" t="n">
        <v>277.82</v>
      </c>
    </row>
    <row r="13203">
      <c r="A13203" t="n">
        <v>576198</v>
      </c>
      <c r="B13203" s="12" t="n">
        <v>40861</v>
      </c>
      <c r="C13203" t="n">
        <v>17538</v>
      </c>
      <c r="D13203" t="n">
        <v>9</v>
      </c>
      <c r="E13203" t="n">
        <v>134</v>
      </c>
      <c r="F13203" s="9" t="n">
        <v>98.42</v>
      </c>
    </row>
    <row r="13204">
      <c r="A13204" t="n">
        <v>576200</v>
      </c>
      <c r="B13204" s="12" t="n">
        <v>40861</v>
      </c>
      <c r="C13204" t="n">
        <v>15572</v>
      </c>
      <c r="D13204" t="n">
        <v>31</v>
      </c>
      <c r="E13204" t="n">
        <v>145</v>
      </c>
      <c r="F13204" s="9" t="n">
        <v>256.76</v>
      </c>
    </row>
    <row r="13205">
      <c r="A13205" t="n">
        <v>576201</v>
      </c>
      <c r="B13205" s="12" t="n">
        <v>40861</v>
      </c>
      <c r="C13205" t="n">
        <v>14606</v>
      </c>
      <c r="D13205" t="n">
        <v>28</v>
      </c>
      <c r="E13205" t="n">
        <v>43</v>
      </c>
      <c r="F13205" s="9" t="n">
        <v>100.8</v>
      </c>
    </row>
    <row r="13206">
      <c r="A13206" t="n">
        <v>576202</v>
      </c>
      <c r="B13206" s="12" t="n">
        <v>40861</v>
      </c>
      <c r="C13206" t="n">
        <v>13767</v>
      </c>
      <c r="D13206" t="n">
        <v>9</v>
      </c>
      <c r="E13206" t="n">
        <v>404</v>
      </c>
      <c r="F13206" s="9" t="n">
        <v>915.4</v>
      </c>
    </row>
    <row r="13207">
      <c r="A13207" t="n">
        <v>576212</v>
      </c>
      <c r="B13207" s="12" t="n">
        <v>40861</v>
      </c>
      <c r="C13207" t="n">
        <v>18082</v>
      </c>
      <c r="D13207" t="n">
        <v>70</v>
      </c>
      <c r="E13207" t="n">
        <v>608</v>
      </c>
      <c r="F13207" s="9" t="n">
        <v>680.84</v>
      </c>
    </row>
    <row r="13208">
      <c r="A13208" t="n">
        <v>576213</v>
      </c>
      <c r="B13208" s="12" t="n">
        <v>40861</v>
      </c>
      <c r="C13208" t="n">
        <v>18117</v>
      </c>
      <c r="D13208" t="n">
        <v>71</v>
      </c>
      <c r="E13208" t="n">
        <v>604</v>
      </c>
      <c r="F13208" s="9" t="n">
        <v>314.4</v>
      </c>
    </row>
    <row r="13209">
      <c r="A13209" t="n">
        <v>576214</v>
      </c>
      <c r="B13209" s="12" t="n">
        <v>40861</v>
      </c>
      <c r="C13209" t="n">
        <v>15863</v>
      </c>
      <c r="D13209" t="n">
        <v>16</v>
      </c>
      <c r="E13209" t="n">
        <v>17</v>
      </c>
      <c r="F13209" s="9" t="n">
        <v>59.64</v>
      </c>
    </row>
    <row r="13210">
      <c r="A13210" t="n">
        <v>576215</v>
      </c>
      <c r="B13210" s="12" t="n">
        <v>40861</v>
      </c>
      <c r="C13210" t="n">
        <v>17652</v>
      </c>
      <c r="D13210" t="n">
        <v>13</v>
      </c>
      <c r="E13210" t="n">
        <v>141</v>
      </c>
      <c r="F13210" s="9" t="n">
        <v>284.12</v>
      </c>
    </row>
    <row r="13211">
      <c r="A13211" t="n">
        <v>576217</v>
      </c>
      <c r="B13211" s="12" t="n">
        <v>40861</v>
      </c>
      <c r="C13211" t="n">
        <v>17081</v>
      </c>
      <c r="D13211" t="n">
        <v>40</v>
      </c>
      <c r="E13211" t="n">
        <v>52</v>
      </c>
      <c r="F13211" s="9" t="n">
        <v>177.01</v>
      </c>
    </row>
    <row r="13212">
      <c r="A13212" t="n">
        <v>576219</v>
      </c>
      <c r="B13212" s="12" t="n">
        <v>40861</v>
      </c>
      <c r="C13212" t="n">
        <v>15838</v>
      </c>
      <c r="D13212" t="n">
        <v>16</v>
      </c>
      <c r="E13212" t="n">
        <v>1600</v>
      </c>
      <c r="F13212" s="9" t="n">
        <v>3134.96</v>
      </c>
    </row>
    <row r="13213">
      <c r="A13213" t="n">
        <v>576220</v>
      </c>
      <c r="B13213" s="12" t="n">
        <v>40861</v>
      </c>
      <c r="C13213" t="n">
        <v>15838</v>
      </c>
      <c r="D13213" t="n">
        <v>3</v>
      </c>
      <c r="E13213" t="n">
        <v>322</v>
      </c>
      <c r="F13213" s="9" t="n">
        <v>1023.42</v>
      </c>
    </row>
    <row r="13214">
      <c r="A13214" t="n">
        <v>576221</v>
      </c>
      <c r="B13214" s="12" t="n">
        <v>40861</v>
      </c>
      <c r="C13214" t="n">
        <v>15838</v>
      </c>
      <c r="D13214" t="n">
        <v>1</v>
      </c>
      <c r="E13214" t="n">
        <v>100</v>
      </c>
      <c r="F13214" s="9" t="n">
        <v>179</v>
      </c>
    </row>
    <row r="13215">
      <c r="A13215" t="n">
        <v>576224</v>
      </c>
      <c r="B13215" s="12" t="n">
        <v>40861</v>
      </c>
      <c r="C13215" t="n">
        <v>15458</v>
      </c>
      <c r="D13215" t="n">
        <v>7</v>
      </c>
      <c r="E13215" t="n">
        <v>156</v>
      </c>
      <c r="F13215" s="9" t="n">
        <v>161.64</v>
      </c>
    </row>
    <row r="13216">
      <c r="A13216" t="n">
        <v>576225</v>
      </c>
      <c r="B13216" s="12" t="n">
        <v>40861</v>
      </c>
      <c r="C13216" t="n">
        <v>13277</v>
      </c>
      <c r="D13216" t="n">
        <v>1</v>
      </c>
      <c r="E13216" t="n">
        <v>30</v>
      </c>
      <c r="F13216" s="9" t="n">
        <v>49.5</v>
      </c>
    </row>
    <row r="13217">
      <c r="A13217" t="n">
        <v>576228</v>
      </c>
      <c r="B13217" s="12" t="n">
        <v>40861</v>
      </c>
      <c r="C13217" t="n">
        <v>15033</v>
      </c>
      <c r="D13217" t="n">
        <v>65</v>
      </c>
      <c r="E13217" t="n">
        <v>260</v>
      </c>
      <c r="F13217" s="9" t="n">
        <v>273.04</v>
      </c>
    </row>
    <row r="13218">
      <c r="A13218" t="n">
        <v>576236</v>
      </c>
      <c r="B13218" s="12" t="n">
        <v>40861</v>
      </c>
      <c r="C13218" t="n">
        <v>13755</v>
      </c>
      <c r="D13218" t="n">
        <v>74</v>
      </c>
      <c r="E13218" t="n">
        <v>182</v>
      </c>
      <c r="F13218" s="9" t="n">
        <v>356.71</v>
      </c>
    </row>
    <row r="13219">
      <c r="A13219" t="n">
        <v>576237</v>
      </c>
      <c r="B13219" s="12" t="n">
        <v>40861</v>
      </c>
      <c r="C13219" t="n">
        <v>12971</v>
      </c>
      <c r="D13219" t="n">
        <v>2</v>
      </c>
      <c r="E13219" t="n">
        <v>12</v>
      </c>
      <c r="F13219" s="9" t="n">
        <v>65.40000000000001</v>
      </c>
    </row>
    <row r="13220">
      <c r="A13220" t="n">
        <v>576238</v>
      </c>
      <c r="B13220" s="12" t="n">
        <v>40861</v>
      </c>
      <c r="C13220" t="n">
        <v>17769</v>
      </c>
      <c r="D13220" t="n">
        <v>1</v>
      </c>
      <c r="E13220" t="n">
        <v>3</v>
      </c>
      <c r="F13220" s="9" t="n">
        <v>6.24</v>
      </c>
    </row>
    <row r="13221">
      <c r="A13221" t="n">
        <v>576239</v>
      </c>
      <c r="B13221" s="12" t="n">
        <v>40861</v>
      </c>
      <c r="C13221" t="n">
        <v>15694</v>
      </c>
      <c r="D13221" t="n">
        <v>8</v>
      </c>
      <c r="E13221" t="n">
        <v>94</v>
      </c>
      <c r="F13221" s="9" t="n">
        <v>291.5</v>
      </c>
    </row>
    <row r="13222">
      <c r="A13222" t="n">
        <v>576246</v>
      </c>
      <c r="B13222" s="12" t="n">
        <v>40861</v>
      </c>
      <c r="C13222" t="n">
        <v>17566</v>
      </c>
      <c r="D13222" t="n">
        <v>61</v>
      </c>
      <c r="E13222" t="n">
        <v>277</v>
      </c>
      <c r="F13222" s="9" t="n">
        <v>394.82</v>
      </c>
    </row>
    <row r="13223">
      <c r="A13223" t="n">
        <v>576249</v>
      </c>
      <c r="B13223" s="12" t="n">
        <v>40861</v>
      </c>
      <c r="C13223" t="n">
        <v>17811</v>
      </c>
      <c r="D13223" t="n">
        <v>70</v>
      </c>
      <c r="E13223" t="n">
        <v>245</v>
      </c>
      <c r="F13223" s="9" t="n">
        <v>374.17</v>
      </c>
    </row>
    <row r="13224">
      <c r="A13224" t="n">
        <v>576251</v>
      </c>
      <c r="B13224" s="12" t="n">
        <v>40861</v>
      </c>
      <c r="C13224" t="n">
        <v>16207</v>
      </c>
      <c r="D13224" t="n">
        <v>19</v>
      </c>
      <c r="E13224" t="n">
        <v>140</v>
      </c>
      <c r="F13224" s="9" t="n">
        <v>394.38</v>
      </c>
    </row>
    <row r="13225">
      <c r="A13225" t="n">
        <v>576252</v>
      </c>
      <c r="B13225" s="12" t="n">
        <v>40861</v>
      </c>
      <c r="C13225" t="n">
        <v>14418</v>
      </c>
      <c r="D13225" t="n">
        <v>44</v>
      </c>
      <c r="E13225" t="n">
        <v>774</v>
      </c>
      <c r="F13225" s="9" t="n">
        <v>889.46</v>
      </c>
    </row>
    <row r="13226">
      <c r="A13226" t="n">
        <v>576253</v>
      </c>
      <c r="B13226" s="12" t="n">
        <v>40861</v>
      </c>
      <c r="C13226" t="n">
        <v>15125</v>
      </c>
      <c r="D13226" t="n">
        <v>2</v>
      </c>
      <c r="E13226" t="n">
        <v>200</v>
      </c>
      <c r="F13226" s="9" t="n">
        <v>358</v>
      </c>
    </row>
    <row r="13227">
      <c r="A13227" t="n">
        <v>576254</v>
      </c>
      <c r="B13227" s="12" t="n">
        <v>40861</v>
      </c>
      <c r="C13227" t="n">
        <v>16422</v>
      </c>
      <c r="D13227" t="n">
        <v>16</v>
      </c>
      <c r="E13227" t="n">
        <v>886</v>
      </c>
      <c r="F13227" s="9" t="n">
        <v>933.14</v>
      </c>
    </row>
    <row r="13228">
      <c r="A13228" t="n">
        <v>576255</v>
      </c>
      <c r="B13228" s="12" t="n">
        <v>40861</v>
      </c>
      <c r="C13228" t="n">
        <v>15993</v>
      </c>
      <c r="D13228" t="n">
        <v>89</v>
      </c>
      <c r="E13228" t="n">
        <v>325</v>
      </c>
      <c r="F13228" s="9" t="n">
        <v>417.23</v>
      </c>
    </row>
    <row r="13229">
      <c r="A13229" t="n">
        <v>576256</v>
      </c>
      <c r="B13229" s="12" t="n">
        <v>40861</v>
      </c>
      <c r="C13229" t="n">
        <v>15953</v>
      </c>
      <c r="D13229" t="n">
        <v>19</v>
      </c>
      <c r="E13229" t="n">
        <v>110</v>
      </c>
      <c r="F13229" s="9" t="n">
        <v>261.32</v>
      </c>
    </row>
    <row r="13230">
      <c r="A13230" t="n">
        <v>576259</v>
      </c>
      <c r="B13230" s="12" t="n">
        <v>40861</v>
      </c>
      <c r="C13230" t="n">
        <v>12957</v>
      </c>
      <c r="D13230" t="n">
        <v>18</v>
      </c>
      <c r="E13230" t="n">
        <v>162</v>
      </c>
      <c r="F13230" s="9" t="n">
        <v>407.92</v>
      </c>
    </row>
    <row r="13231">
      <c r="A13231" t="n">
        <v>576274</v>
      </c>
      <c r="B13231" s="12" t="n">
        <v>40861</v>
      </c>
      <c r="C13231" t="n">
        <v>17793</v>
      </c>
      <c r="D13231" t="n">
        <v>52</v>
      </c>
      <c r="E13231" t="n">
        <v>226</v>
      </c>
      <c r="F13231" s="9" t="n">
        <v>300.34</v>
      </c>
    </row>
    <row r="13232">
      <c r="A13232" t="n">
        <v>576275</v>
      </c>
      <c r="B13232" s="12" t="n">
        <v>40861</v>
      </c>
      <c r="C13232" t="n">
        <v>17044</v>
      </c>
      <c r="D13232" t="n">
        <v>6</v>
      </c>
      <c r="E13232" t="n">
        <v>504</v>
      </c>
      <c r="F13232" s="9" t="n">
        <v>948.48</v>
      </c>
    </row>
    <row r="13233">
      <c r="A13233" t="n">
        <v>576300</v>
      </c>
      <c r="B13233" s="12" t="n">
        <v>40861</v>
      </c>
      <c r="C13233" t="n">
        <v>15058</v>
      </c>
      <c r="D13233" t="n">
        <v>56</v>
      </c>
      <c r="E13233" t="n">
        <v>72</v>
      </c>
      <c r="F13233" s="9" t="n">
        <v>220.25</v>
      </c>
    </row>
    <row r="13234">
      <c r="A13234" t="n">
        <v>576301</v>
      </c>
      <c r="B13234" s="12" t="n">
        <v>40861</v>
      </c>
      <c r="C13234" t="n">
        <v>14667</v>
      </c>
      <c r="D13234" t="n">
        <v>19</v>
      </c>
      <c r="E13234" t="n">
        <v>213</v>
      </c>
      <c r="F13234" s="9" t="n">
        <v>260.7</v>
      </c>
    </row>
    <row r="13235">
      <c r="A13235" t="n">
        <v>576303</v>
      </c>
      <c r="B13235" s="12" t="n">
        <v>40861</v>
      </c>
      <c r="C13235" t="n">
        <v>15532</v>
      </c>
      <c r="D13235" t="n">
        <v>51</v>
      </c>
      <c r="E13235" t="n">
        <v>144</v>
      </c>
      <c r="F13235" s="9" t="n">
        <v>350.24</v>
      </c>
    </row>
    <row r="13236">
      <c r="A13236" t="n">
        <v>576317</v>
      </c>
      <c r="B13236" s="12" t="n">
        <v>40861</v>
      </c>
      <c r="C13236" t="n">
        <v>15781</v>
      </c>
      <c r="D13236" t="n">
        <v>9</v>
      </c>
      <c r="E13236" t="n">
        <v>114</v>
      </c>
      <c r="F13236" s="9" t="n">
        <v>134.16</v>
      </c>
    </row>
    <row r="13237">
      <c r="A13237" t="n">
        <v>576318</v>
      </c>
      <c r="B13237" s="12" t="n">
        <v>40861</v>
      </c>
      <c r="C13237" t="n">
        <v>15058</v>
      </c>
      <c r="D13237" t="n">
        <v>15</v>
      </c>
      <c r="E13237" t="n">
        <v>124</v>
      </c>
      <c r="F13237" s="9" t="n">
        <v>249.15</v>
      </c>
    </row>
    <row r="13238">
      <c r="A13238" t="n">
        <v>576321</v>
      </c>
      <c r="B13238" s="12" t="n">
        <v>40861</v>
      </c>
      <c r="C13238" t="n">
        <v>14953</v>
      </c>
      <c r="D13238" t="n">
        <v>54</v>
      </c>
      <c r="E13238" t="n">
        <v>224</v>
      </c>
      <c r="F13238" s="9" t="n">
        <v>285.67</v>
      </c>
    </row>
    <row r="13239">
      <c r="A13239" t="n">
        <v>576323</v>
      </c>
      <c r="B13239" s="12" t="n">
        <v>40861</v>
      </c>
      <c r="C13239" t="n">
        <v>16161</v>
      </c>
      <c r="D13239" t="n">
        <v>39</v>
      </c>
      <c r="E13239" t="n">
        <v>141</v>
      </c>
      <c r="F13239" s="9" t="n">
        <v>271.95</v>
      </c>
    </row>
    <row r="13240">
      <c r="A13240" t="n">
        <v>576326</v>
      </c>
      <c r="B13240" s="12" t="n">
        <v>40861</v>
      </c>
      <c r="C13240" t="n">
        <v>16504</v>
      </c>
      <c r="D13240" t="n">
        <v>83</v>
      </c>
      <c r="E13240" t="n">
        <v>510</v>
      </c>
      <c r="F13240" s="9" t="n">
        <v>465.88</v>
      </c>
    </row>
    <row r="13241">
      <c r="A13241" t="n">
        <v>576328</v>
      </c>
      <c r="B13241" s="12" t="n">
        <v>40861</v>
      </c>
      <c r="C13241" t="n">
        <v>13577</v>
      </c>
      <c r="D13241" t="n">
        <v>16</v>
      </c>
      <c r="E13241" t="n">
        <v>194</v>
      </c>
      <c r="F13241" s="9" t="n">
        <v>493.8</v>
      </c>
    </row>
    <row r="13242">
      <c r="A13242" t="n">
        <v>576339</v>
      </c>
      <c r="B13242" s="12" t="n">
        <v>40861</v>
      </c>
      <c r="C13242" t="n">
        <v>14096</v>
      </c>
      <c r="D13242" t="n">
        <v>541</v>
      </c>
      <c r="E13242" t="n">
        <v>2174</v>
      </c>
      <c r="F13242" s="9" t="n">
        <v>6925.18</v>
      </c>
    </row>
    <row r="13243">
      <c r="A13243" t="n">
        <v>576346</v>
      </c>
      <c r="B13243" s="12" t="n">
        <v>40861</v>
      </c>
      <c r="C13243" t="n">
        <v>13835</v>
      </c>
      <c r="D13243" t="n">
        <v>6</v>
      </c>
      <c r="E13243" t="n">
        <v>46</v>
      </c>
      <c r="F13243" s="9" t="n">
        <v>91.66</v>
      </c>
    </row>
    <row r="13244">
      <c r="A13244" t="n">
        <v>576347</v>
      </c>
      <c r="B13244" s="12" t="n">
        <v>40861</v>
      </c>
      <c r="C13244" t="n">
        <v>13268</v>
      </c>
      <c r="D13244" t="n">
        <v>2</v>
      </c>
      <c r="E13244" t="n">
        <v>2</v>
      </c>
      <c r="F13244" s="9" t="n">
        <v>8.199999999999999</v>
      </c>
    </row>
    <row r="13245">
      <c r="A13245" t="n">
        <v>576349</v>
      </c>
      <c r="B13245" s="12" t="n">
        <v>40861</v>
      </c>
      <c r="C13245" t="n">
        <v>16519</v>
      </c>
      <c r="D13245" t="n">
        <v>7</v>
      </c>
      <c r="E13245" t="n">
        <v>29</v>
      </c>
      <c r="F13245" s="9" t="n">
        <v>109.28</v>
      </c>
    </row>
    <row r="13246">
      <c r="A13246" t="n">
        <v>576351</v>
      </c>
      <c r="B13246" s="12" t="n">
        <v>40861</v>
      </c>
      <c r="C13246" t="n">
        <v>17235</v>
      </c>
      <c r="D13246" t="n">
        <v>19</v>
      </c>
      <c r="E13246" t="n">
        <v>98</v>
      </c>
      <c r="F13246" s="9" t="n">
        <v>208.16</v>
      </c>
    </row>
    <row r="13247">
      <c r="A13247" t="n">
        <v>576352</v>
      </c>
      <c r="B13247" s="12" t="n">
        <v>40861</v>
      </c>
      <c r="C13247" t="n">
        <v>16478</v>
      </c>
      <c r="D13247" t="n">
        <v>5</v>
      </c>
      <c r="E13247" t="n">
        <v>50</v>
      </c>
      <c r="F13247" s="9" t="n">
        <v>95.09999999999999</v>
      </c>
    </row>
    <row r="13248">
      <c r="A13248" t="n">
        <v>576353</v>
      </c>
      <c r="B13248" s="12" t="n">
        <v>40861</v>
      </c>
      <c r="C13248" t="n">
        <v>15050</v>
      </c>
      <c r="D13248" t="n">
        <v>20</v>
      </c>
      <c r="E13248" t="n">
        <v>299</v>
      </c>
      <c r="F13248" s="9" t="n">
        <v>458.91</v>
      </c>
    </row>
    <row r="13249">
      <c r="A13249" t="n">
        <v>576354</v>
      </c>
      <c r="B13249" s="12" t="n">
        <v>40861</v>
      </c>
      <c r="C13249" t="n">
        <v>13881</v>
      </c>
      <c r="D13249" t="n">
        <v>7</v>
      </c>
      <c r="E13249" t="n">
        <v>656</v>
      </c>
      <c r="F13249" s="9" t="n">
        <v>938.4</v>
      </c>
    </row>
    <row r="13250">
      <c r="A13250" t="n">
        <v>576355</v>
      </c>
      <c r="B13250" s="12" t="n">
        <v>40861</v>
      </c>
      <c r="C13250" t="n">
        <v>13089</v>
      </c>
      <c r="D13250" t="n">
        <v>30</v>
      </c>
      <c r="E13250" t="n">
        <v>596</v>
      </c>
      <c r="F13250" s="9" t="n">
        <v>1364.74</v>
      </c>
    </row>
    <row r="13251">
      <c r="A13251" t="n">
        <v>576356</v>
      </c>
      <c r="B13251" s="12" t="n">
        <v>40861</v>
      </c>
      <c r="C13251" t="n">
        <v>15681</v>
      </c>
      <c r="D13251" t="n">
        <v>7</v>
      </c>
      <c r="E13251" t="n">
        <v>106</v>
      </c>
      <c r="F13251" s="9" t="n">
        <v>243.14</v>
      </c>
    </row>
    <row r="13252">
      <c r="A13252" t="n">
        <v>576357</v>
      </c>
      <c r="B13252" s="12" t="n">
        <v>40861</v>
      </c>
      <c r="C13252" t="n">
        <v>15660</v>
      </c>
      <c r="D13252" t="n">
        <v>18</v>
      </c>
      <c r="E13252" t="n">
        <v>172</v>
      </c>
      <c r="F13252" s="9" t="n">
        <v>327.02</v>
      </c>
    </row>
    <row r="13253">
      <c r="A13253" t="n">
        <v>576358</v>
      </c>
      <c r="B13253" s="12" t="n">
        <v>40861</v>
      </c>
      <c r="C13253" t="n">
        <v>15660</v>
      </c>
      <c r="D13253" t="n">
        <v>1</v>
      </c>
      <c r="E13253" t="n">
        <v>6</v>
      </c>
      <c r="F13253" s="9" t="n">
        <v>17.34</v>
      </c>
    </row>
    <row r="13254">
      <c r="A13254" t="n">
        <v>576359</v>
      </c>
      <c r="B13254" s="12" t="n">
        <v>40861</v>
      </c>
      <c r="C13254" t="n">
        <v>14680</v>
      </c>
      <c r="D13254" t="n">
        <v>7</v>
      </c>
      <c r="E13254" t="n">
        <v>469</v>
      </c>
      <c r="F13254" s="9" t="n">
        <v>1167.6</v>
      </c>
    </row>
    <row r="13255">
      <c r="A13255" t="n">
        <v>576361</v>
      </c>
      <c r="B13255" s="12" t="n">
        <v>40861</v>
      </c>
      <c r="C13255" t="n">
        <v>14910</v>
      </c>
      <c r="D13255" t="n">
        <v>1</v>
      </c>
      <c r="E13255" t="n">
        <v>6</v>
      </c>
      <c r="F13255" s="9" t="n">
        <v>7.5</v>
      </c>
    </row>
    <row r="13256">
      <c r="A13256" t="n">
        <v>576362</v>
      </c>
      <c r="B13256" s="12" t="n">
        <v>40861</v>
      </c>
      <c r="C13256" t="n">
        <v>14755</v>
      </c>
      <c r="D13256" t="n">
        <v>25</v>
      </c>
      <c r="E13256" t="n">
        <v>315</v>
      </c>
      <c r="F13256" s="9" t="n">
        <v>657.29</v>
      </c>
    </row>
    <row r="13257">
      <c r="A13257" t="n">
        <v>576364</v>
      </c>
      <c r="B13257" s="12" t="n">
        <v>40861</v>
      </c>
      <c r="C13257" t="n">
        <v>15009</v>
      </c>
      <c r="D13257" t="n">
        <v>86</v>
      </c>
      <c r="E13257" t="n">
        <v>278</v>
      </c>
      <c r="F13257" s="9" t="n">
        <v>591.91</v>
      </c>
    </row>
    <row r="13258">
      <c r="A13258" t="n">
        <v>576370</v>
      </c>
      <c r="B13258" s="12" t="n">
        <v>40862</v>
      </c>
      <c r="C13258" t="n">
        <v>15981</v>
      </c>
      <c r="D13258" t="n">
        <v>15</v>
      </c>
      <c r="E13258" t="n">
        <v>336</v>
      </c>
      <c r="F13258" s="9" t="n">
        <v>558.6</v>
      </c>
    </row>
    <row r="13259">
      <c r="A13259" t="n">
        <v>576372</v>
      </c>
      <c r="B13259" s="12" t="n">
        <v>40862</v>
      </c>
      <c r="C13259" t="n">
        <v>15144</v>
      </c>
      <c r="D13259" t="n">
        <v>20</v>
      </c>
      <c r="E13259" t="n">
        <v>314</v>
      </c>
      <c r="F13259" s="9" t="n">
        <v>696.24</v>
      </c>
    </row>
    <row r="13260">
      <c r="A13260" t="n">
        <v>576374</v>
      </c>
      <c r="B13260" s="12" t="n">
        <v>40862</v>
      </c>
      <c r="C13260" t="n">
        <v>13777</v>
      </c>
      <c r="D13260" t="n">
        <v>19</v>
      </c>
      <c r="E13260" t="n">
        <v>3154</v>
      </c>
      <c r="F13260" s="9" t="n">
        <v>6260.9</v>
      </c>
    </row>
    <row r="13261">
      <c r="A13261" t="n">
        <v>576376</v>
      </c>
      <c r="B13261" s="12" t="n">
        <v>40862</v>
      </c>
      <c r="C13261" t="n">
        <v>16341</v>
      </c>
      <c r="D13261" t="n">
        <v>11</v>
      </c>
      <c r="E13261" t="n">
        <v>278</v>
      </c>
      <c r="F13261" s="9" t="n">
        <v>383.48</v>
      </c>
    </row>
    <row r="13262">
      <c r="A13262" t="n">
        <v>576377</v>
      </c>
      <c r="B13262" s="12" t="n">
        <v>40862</v>
      </c>
      <c r="C13262" t="n">
        <v>16341</v>
      </c>
      <c r="D13262" t="n">
        <v>3</v>
      </c>
      <c r="E13262" t="n">
        <v>34</v>
      </c>
      <c r="F13262" s="9" t="n">
        <v>56.5</v>
      </c>
    </row>
    <row r="13263">
      <c r="A13263" t="n">
        <v>576378</v>
      </c>
      <c r="B13263" s="12" t="n">
        <v>40862</v>
      </c>
      <c r="C13263" t="n">
        <v>15628</v>
      </c>
      <c r="D13263" t="n">
        <v>15</v>
      </c>
      <c r="E13263" t="n">
        <v>186</v>
      </c>
      <c r="F13263" s="9" t="n">
        <v>303.93</v>
      </c>
    </row>
    <row r="13264">
      <c r="A13264" t="n">
        <v>576379</v>
      </c>
      <c r="B13264" s="12" t="n">
        <v>40862</v>
      </c>
      <c r="C13264" t="n">
        <v>16423</v>
      </c>
      <c r="D13264" t="n">
        <v>18</v>
      </c>
      <c r="E13264" t="n">
        <v>230</v>
      </c>
      <c r="F13264" s="9" t="n">
        <v>346.12</v>
      </c>
    </row>
    <row r="13265">
      <c r="A13265" t="n">
        <v>576380</v>
      </c>
      <c r="B13265" s="12" t="n">
        <v>40862</v>
      </c>
      <c r="C13265" t="n">
        <v>15419</v>
      </c>
      <c r="D13265" t="n">
        <v>8</v>
      </c>
      <c r="E13265" t="n">
        <v>230</v>
      </c>
      <c r="F13265" s="9" t="n">
        <v>135.86</v>
      </c>
    </row>
    <row r="13266">
      <c r="A13266" t="n">
        <v>576381</v>
      </c>
      <c r="B13266" s="12" t="n">
        <v>40862</v>
      </c>
      <c r="C13266" t="n">
        <v>12839</v>
      </c>
      <c r="D13266" t="n">
        <v>31</v>
      </c>
      <c r="E13266" t="n">
        <v>380</v>
      </c>
      <c r="F13266" s="9" t="n">
        <v>508.42</v>
      </c>
    </row>
    <row r="13267">
      <c r="A13267" t="n">
        <v>576382</v>
      </c>
      <c r="B13267" s="12" t="n">
        <v>40862</v>
      </c>
      <c r="C13267" t="n">
        <v>12883</v>
      </c>
      <c r="D13267" t="n">
        <v>2</v>
      </c>
      <c r="E13267" t="n">
        <v>9</v>
      </c>
      <c r="F13267" s="9" t="n">
        <v>32.55</v>
      </c>
    </row>
    <row r="13268">
      <c r="A13268" t="n">
        <v>576383</v>
      </c>
      <c r="B13268" s="12" t="n">
        <v>40862</v>
      </c>
      <c r="C13268" t="n">
        <v>12883</v>
      </c>
      <c r="D13268" t="n">
        <v>13</v>
      </c>
      <c r="E13268" t="n">
        <v>65</v>
      </c>
      <c r="F13268" s="9" t="n">
        <v>216.47</v>
      </c>
    </row>
    <row r="13269">
      <c r="A13269" t="n">
        <v>576384</v>
      </c>
      <c r="B13269" s="12" t="n">
        <v>40862</v>
      </c>
      <c r="C13269" t="n">
        <v>12883</v>
      </c>
      <c r="D13269" t="n">
        <v>8</v>
      </c>
      <c r="E13269" t="n">
        <v>54</v>
      </c>
      <c r="F13269" s="9" t="n">
        <v>162.82</v>
      </c>
    </row>
    <row r="13270">
      <c r="A13270" t="n">
        <v>576385</v>
      </c>
      <c r="B13270" s="12" t="n">
        <v>40862</v>
      </c>
      <c r="C13270" t="n">
        <v>17314</v>
      </c>
      <c r="D13270" t="n">
        <v>1</v>
      </c>
      <c r="E13270" t="n">
        <v>7</v>
      </c>
      <c r="F13270" s="9" t="n">
        <v>34.65</v>
      </c>
    </row>
    <row r="13271">
      <c r="A13271" t="n">
        <v>576386</v>
      </c>
      <c r="B13271" s="12" t="n">
        <v>40862</v>
      </c>
      <c r="C13271" t="n">
        <v>13777</v>
      </c>
      <c r="D13271" t="n">
        <v>2</v>
      </c>
      <c r="E13271" t="n">
        <v>106</v>
      </c>
      <c r="F13271" s="9" t="n">
        <v>224.66</v>
      </c>
    </row>
    <row r="13272">
      <c r="A13272" t="n">
        <v>576387</v>
      </c>
      <c r="B13272" s="12" t="n">
        <v>40862</v>
      </c>
      <c r="C13272" t="n">
        <v>15582</v>
      </c>
      <c r="D13272" t="n">
        <v>8</v>
      </c>
      <c r="E13272" t="n">
        <v>46</v>
      </c>
      <c r="F13272" s="9" t="n">
        <v>141.4</v>
      </c>
    </row>
    <row r="13273">
      <c r="A13273" t="n">
        <v>576388</v>
      </c>
      <c r="B13273" s="12" t="n">
        <v>40862</v>
      </c>
      <c r="C13273" t="n">
        <v>17510</v>
      </c>
      <c r="D13273" t="n">
        <v>20</v>
      </c>
      <c r="E13273" t="n">
        <v>214</v>
      </c>
      <c r="F13273" s="9" t="n">
        <v>308.48</v>
      </c>
    </row>
    <row r="13274">
      <c r="A13274" t="n">
        <v>576392</v>
      </c>
      <c r="B13274" s="12" t="n">
        <v>40862</v>
      </c>
      <c r="C13274" t="n">
        <v>15105</v>
      </c>
      <c r="D13274" t="n">
        <v>6</v>
      </c>
      <c r="E13274" t="n">
        <v>114</v>
      </c>
      <c r="F13274" s="9" t="n">
        <v>332.46</v>
      </c>
    </row>
    <row r="13275">
      <c r="A13275" t="n">
        <v>576395</v>
      </c>
      <c r="B13275" s="12" t="n">
        <v>40862</v>
      </c>
      <c r="C13275" t="n">
        <v>16168</v>
      </c>
      <c r="D13275" t="n">
        <v>2</v>
      </c>
      <c r="E13275" t="n">
        <v>12</v>
      </c>
      <c r="F13275" s="9" t="n">
        <v>61.2</v>
      </c>
    </row>
    <row r="13276">
      <c r="A13276" t="n">
        <v>576396</v>
      </c>
      <c r="B13276" s="12" t="n">
        <v>40862</v>
      </c>
      <c r="C13276" t="n">
        <v>16164</v>
      </c>
      <c r="D13276" t="n">
        <v>8</v>
      </c>
      <c r="E13276" t="n">
        <v>103</v>
      </c>
      <c r="F13276" s="9" t="n">
        <v>242.22</v>
      </c>
    </row>
    <row r="13277">
      <c r="A13277" t="n">
        <v>576398</v>
      </c>
      <c r="B13277" s="12" t="n">
        <v>40862</v>
      </c>
      <c r="C13277" t="n">
        <v>15758</v>
      </c>
      <c r="D13277" t="n">
        <v>9</v>
      </c>
      <c r="E13277" t="n">
        <v>47</v>
      </c>
      <c r="F13277" s="9" t="n">
        <v>205.25</v>
      </c>
    </row>
    <row r="13278">
      <c r="A13278" t="n">
        <v>576400</v>
      </c>
      <c r="B13278" s="12" t="n">
        <v>40862</v>
      </c>
      <c r="C13278" t="n">
        <v>13632</v>
      </c>
      <c r="D13278" t="n">
        <v>17</v>
      </c>
      <c r="E13278" t="n">
        <v>288</v>
      </c>
      <c r="F13278" s="9" t="n">
        <v>452.14</v>
      </c>
    </row>
    <row r="13279">
      <c r="A13279" t="n">
        <v>576403</v>
      </c>
      <c r="B13279" s="12" t="n">
        <v>40862</v>
      </c>
      <c r="C13279" t="n">
        <v>15214</v>
      </c>
      <c r="D13279" t="n">
        <v>6</v>
      </c>
      <c r="E13279" t="n">
        <v>103</v>
      </c>
      <c r="F13279" s="9" t="n">
        <v>108.43</v>
      </c>
    </row>
    <row r="13280">
      <c r="A13280" t="n">
        <v>576405</v>
      </c>
      <c r="B13280" s="12" t="n">
        <v>40862</v>
      </c>
      <c r="C13280" t="n">
        <v>13735</v>
      </c>
      <c r="D13280" t="n">
        <v>25</v>
      </c>
      <c r="E13280" t="n">
        <v>166</v>
      </c>
      <c r="F13280" s="9" t="n">
        <v>483.99</v>
      </c>
    </row>
    <row r="13281">
      <c r="A13281" t="n">
        <v>576406</v>
      </c>
      <c r="B13281" s="12" t="n">
        <v>40862</v>
      </c>
      <c r="C13281" t="n">
        <v>13692</v>
      </c>
      <c r="D13281" t="n">
        <v>21</v>
      </c>
      <c r="E13281" t="n">
        <v>491</v>
      </c>
      <c r="F13281" s="9" t="n">
        <v>616.74</v>
      </c>
    </row>
    <row r="13282">
      <c r="A13282" t="n">
        <v>576412</v>
      </c>
      <c r="B13282" s="12" t="n">
        <v>40862</v>
      </c>
      <c r="C13282" t="n">
        <v>13455</v>
      </c>
      <c r="D13282" t="n">
        <v>16</v>
      </c>
      <c r="E13282" t="n">
        <v>164</v>
      </c>
      <c r="F13282" s="9" t="n">
        <v>365.4</v>
      </c>
    </row>
    <row r="13283">
      <c r="A13283" t="n">
        <v>576447</v>
      </c>
      <c r="B13283" s="12" t="n">
        <v>40862</v>
      </c>
      <c r="C13283" t="n">
        <v>13949</v>
      </c>
      <c r="D13283" t="n">
        <v>18</v>
      </c>
      <c r="E13283" t="n">
        <v>260</v>
      </c>
      <c r="F13283" s="9" t="n">
        <v>304.84</v>
      </c>
    </row>
    <row r="13284">
      <c r="A13284" t="n">
        <v>576463</v>
      </c>
      <c r="B13284" s="12" t="n">
        <v>40862</v>
      </c>
      <c r="C13284" t="n">
        <v>17974</v>
      </c>
      <c r="D13284" t="n">
        <v>112</v>
      </c>
      <c r="E13284" t="n">
        <v>301</v>
      </c>
      <c r="F13284" s="9" t="n">
        <v>404.37</v>
      </c>
    </row>
    <row r="13285">
      <c r="A13285" t="n">
        <v>576503</v>
      </c>
      <c r="B13285" s="12" t="n">
        <v>40862</v>
      </c>
      <c r="C13285" t="n">
        <v>17540</v>
      </c>
      <c r="D13285" t="n">
        <v>17</v>
      </c>
      <c r="E13285" t="n">
        <v>130</v>
      </c>
      <c r="F13285" s="9" t="n">
        <v>310.1</v>
      </c>
    </row>
    <row r="13286">
      <c r="A13286" t="n">
        <v>576508</v>
      </c>
      <c r="B13286" s="12" t="n">
        <v>40862</v>
      </c>
      <c r="C13286" t="n">
        <v>17777</v>
      </c>
      <c r="D13286" t="n">
        <v>62</v>
      </c>
      <c r="E13286" t="n">
        <v>180</v>
      </c>
      <c r="F13286" s="9" t="n">
        <v>214.91</v>
      </c>
    </row>
    <row r="13287">
      <c r="A13287" t="n">
        <v>576510</v>
      </c>
      <c r="B13287" s="12" t="n">
        <v>40862</v>
      </c>
      <c r="C13287" t="n">
        <v>14533</v>
      </c>
      <c r="D13287" t="n">
        <v>5</v>
      </c>
      <c r="E13287" t="n">
        <v>110</v>
      </c>
      <c r="F13287" s="9" t="n">
        <v>152.66</v>
      </c>
    </row>
    <row r="13288">
      <c r="A13288" t="n">
        <v>576511</v>
      </c>
      <c r="B13288" s="12" t="n">
        <v>40862</v>
      </c>
      <c r="C13288" t="n">
        <v>13846</v>
      </c>
      <c r="D13288" t="n">
        <v>12</v>
      </c>
      <c r="E13288" t="n">
        <v>43</v>
      </c>
      <c r="F13288" s="9" t="n">
        <v>201.13</v>
      </c>
    </row>
    <row r="13289">
      <c r="A13289" t="n">
        <v>576512</v>
      </c>
      <c r="B13289" s="12" t="n">
        <v>40862</v>
      </c>
      <c r="C13289" t="n">
        <v>15524</v>
      </c>
      <c r="D13289" t="n">
        <v>1</v>
      </c>
      <c r="E13289" t="n">
        <v>4</v>
      </c>
      <c r="F13289" s="9" t="n">
        <v>440</v>
      </c>
    </row>
    <row r="13290">
      <c r="A13290" t="n">
        <v>576513</v>
      </c>
      <c r="B13290" s="12" t="n">
        <v>40862</v>
      </c>
      <c r="C13290" t="n">
        <v>14715</v>
      </c>
      <c r="D13290" t="n">
        <v>22</v>
      </c>
      <c r="E13290" t="n">
        <v>224</v>
      </c>
      <c r="F13290" s="9" t="n">
        <v>272.63</v>
      </c>
    </row>
    <row r="13291">
      <c r="A13291" t="n">
        <v>576514</v>
      </c>
      <c r="B13291" s="12" t="n">
        <v>40862</v>
      </c>
      <c r="C13291" t="n">
        <v>13950</v>
      </c>
      <c r="D13291" t="n">
        <v>8</v>
      </c>
      <c r="E13291" t="n">
        <v>52</v>
      </c>
      <c r="F13291" s="9" t="n">
        <v>140.94</v>
      </c>
    </row>
    <row r="13292">
      <c r="A13292" t="n">
        <v>576516</v>
      </c>
      <c r="B13292" s="12" t="n">
        <v>40862</v>
      </c>
      <c r="C13292" t="n">
        <v>16746</v>
      </c>
      <c r="D13292" t="n">
        <v>12</v>
      </c>
      <c r="E13292" t="n">
        <v>204</v>
      </c>
      <c r="F13292" s="9" t="n">
        <v>315.68</v>
      </c>
    </row>
    <row r="13293">
      <c r="A13293" t="n">
        <v>576518</v>
      </c>
      <c r="B13293" s="12" t="n">
        <v>40862</v>
      </c>
      <c r="C13293" t="n">
        <v>16361</v>
      </c>
      <c r="D13293" t="n">
        <v>26</v>
      </c>
      <c r="E13293" t="n">
        <v>71</v>
      </c>
      <c r="F13293" s="9" t="n">
        <v>171.44</v>
      </c>
    </row>
    <row r="13294">
      <c r="A13294" t="n">
        <v>576520</v>
      </c>
      <c r="B13294" s="12" t="n">
        <v>40862</v>
      </c>
      <c r="C13294" t="n">
        <v>14467</v>
      </c>
      <c r="D13294" t="n">
        <v>29</v>
      </c>
      <c r="E13294" t="n">
        <v>90</v>
      </c>
      <c r="F13294" s="9" t="n">
        <v>170.15</v>
      </c>
    </row>
    <row r="13295">
      <c r="A13295" t="n">
        <v>576521</v>
      </c>
      <c r="B13295" s="12" t="n">
        <v>40862</v>
      </c>
      <c r="C13295" t="n">
        <v>18259</v>
      </c>
      <c r="D13295" t="n">
        <v>14</v>
      </c>
      <c r="E13295" t="n">
        <v>336</v>
      </c>
      <c r="F13295" s="9" t="n">
        <v>1070.4</v>
      </c>
    </row>
    <row r="13296">
      <c r="A13296" t="n">
        <v>576538</v>
      </c>
      <c r="B13296" s="12" t="n">
        <v>40862</v>
      </c>
      <c r="C13296" t="n">
        <v>14725</v>
      </c>
      <c r="D13296" t="n">
        <v>47</v>
      </c>
      <c r="E13296" t="n">
        <v>588</v>
      </c>
      <c r="F13296" s="9" t="n">
        <v>655.58</v>
      </c>
    </row>
    <row r="13297">
      <c r="A13297" t="n">
        <v>576539</v>
      </c>
      <c r="B13297" s="12" t="n">
        <v>40862</v>
      </c>
      <c r="C13297" t="n">
        <v>13058</v>
      </c>
      <c r="D13297" t="n">
        <v>2</v>
      </c>
      <c r="E13297" t="n">
        <v>26</v>
      </c>
      <c r="F13297" s="9" t="n">
        <v>133.7</v>
      </c>
    </row>
    <row r="13298">
      <c r="A13298" t="n">
        <v>576540</v>
      </c>
      <c r="B13298" s="12" t="n">
        <v>40862</v>
      </c>
      <c r="C13298" t="n">
        <v>18043</v>
      </c>
      <c r="D13298" t="n">
        <v>22</v>
      </c>
      <c r="E13298" t="n">
        <v>36</v>
      </c>
      <c r="F13298" s="9" t="n">
        <v>107.7</v>
      </c>
    </row>
    <row r="13299">
      <c r="A13299" t="n">
        <v>576543</v>
      </c>
      <c r="B13299" s="12" t="n">
        <v>40862</v>
      </c>
      <c r="C13299" t="n">
        <v>13236</v>
      </c>
      <c r="D13299" t="n">
        <v>15</v>
      </c>
      <c r="E13299" t="n">
        <v>248</v>
      </c>
      <c r="F13299" s="9" t="n">
        <v>305.62</v>
      </c>
    </row>
    <row r="13300">
      <c r="A13300" t="n">
        <v>576553</v>
      </c>
      <c r="B13300" s="12" t="n">
        <v>40862</v>
      </c>
      <c r="C13300" t="n">
        <v>14666</v>
      </c>
      <c r="D13300" t="n">
        <v>13</v>
      </c>
      <c r="E13300" t="n">
        <v>155</v>
      </c>
      <c r="F13300" s="9" t="n">
        <v>179.95</v>
      </c>
    </row>
    <row r="13301">
      <c r="A13301" t="n">
        <v>576554</v>
      </c>
      <c r="B13301" s="12" t="n">
        <v>40862</v>
      </c>
      <c r="C13301" t="n">
        <v>13066</v>
      </c>
      <c r="D13301" t="n">
        <v>20</v>
      </c>
      <c r="E13301" t="n">
        <v>186</v>
      </c>
      <c r="F13301" s="9" t="n">
        <v>318.99</v>
      </c>
    </row>
    <row r="13302">
      <c r="A13302" t="n">
        <v>576555</v>
      </c>
      <c r="B13302" s="12" t="n">
        <v>40862</v>
      </c>
      <c r="C13302" t="n">
        <v>17861</v>
      </c>
      <c r="D13302" t="n">
        <v>13</v>
      </c>
      <c r="E13302" t="n">
        <v>223</v>
      </c>
      <c r="F13302" s="9" t="n">
        <v>247.15</v>
      </c>
    </row>
    <row r="13303">
      <c r="A13303" t="n">
        <v>576556</v>
      </c>
      <c r="B13303" s="12" t="n">
        <v>40862</v>
      </c>
      <c r="C13303" t="n">
        <v>14640</v>
      </c>
      <c r="D13303" t="n">
        <v>18</v>
      </c>
      <c r="E13303" t="n">
        <v>201</v>
      </c>
      <c r="F13303" s="9" t="n">
        <v>317.95</v>
      </c>
    </row>
    <row r="13304">
      <c r="A13304" t="n">
        <v>576557</v>
      </c>
      <c r="B13304" s="12" t="n">
        <v>40862</v>
      </c>
      <c r="C13304" t="n">
        <v>14714</v>
      </c>
      <c r="D13304" t="n">
        <v>10</v>
      </c>
      <c r="E13304" t="n">
        <v>229</v>
      </c>
      <c r="F13304" s="9" t="n">
        <v>160.19</v>
      </c>
    </row>
    <row r="13305">
      <c r="A13305" t="n">
        <v>576558</v>
      </c>
      <c r="B13305" s="12" t="n">
        <v>40862</v>
      </c>
      <c r="C13305" t="n">
        <v>17086</v>
      </c>
      <c r="D13305" t="n">
        <v>5</v>
      </c>
      <c r="E13305" t="n">
        <v>228</v>
      </c>
      <c r="F13305" s="9" t="n">
        <v>338.16</v>
      </c>
    </row>
    <row r="13306">
      <c r="A13306" t="n">
        <v>576559</v>
      </c>
      <c r="B13306" s="12" t="n">
        <v>40862</v>
      </c>
      <c r="C13306" t="n">
        <v>14711</v>
      </c>
      <c r="D13306" t="n">
        <v>41</v>
      </c>
      <c r="E13306" t="n">
        <v>95</v>
      </c>
      <c r="F13306" s="9" t="n">
        <v>252.78</v>
      </c>
    </row>
    <row r="13307">
      <c r="A13307" t="n">
        <v>576560</v>
      </c>
      <c r="B13307" s="12" t="n">
        <v>40862</v>
      </c>
      <c r="C13307" t="n">
        <v>12877</v>
      </c>
      <c r="D13307" t="n">
        <v>60</v>
      </c>
      <c r="E13307" t="n">
        <v>218</v>
      </c>
      <c r="F13307" s="9" t="n">
        <v>275.74</v>
      </c>
    </row>
    <row r="13308">
      <c r="A13308" t="n">
        <v>576562</v>
      </c>
      <c r="B13308" s="12" t="n">
        <v>40862</v>
      </c>
      <c r="C13308" t="n">
        <v>14522</v>
      </c>
      <c r="D13308" t="n">
        <v>1</v>
      </c>
      <c r="E13308" t="n">
        <v>96</v>
      </c>
      <c r="F13308" s="9" t="n">
        <v>143.04</v>
      </c>
    </row>
    <row r="13309">
      <c r="A13309" t="n">
        <v>576563</v>
      </c>
      <c r="B13309" s="12" t="n">
        <v>40862</v>
      </c>
      <c r="C13309" t="n">
        <v>17564</v>
      </c>
      <c r="D13309" t="n">
        <v>21</v>
      </c>
      <c r="E13309" t="n">
        <v>73</v>
      </c>
      <c r="F13309" s="9" t="n">
        <v>210.55</v>
      </c>
    </row>
    <row r="13310">
      <c r="A13310" t="n">
        <v>576564</v>
      </c>
      <c r="B13310" s="12" t="n">
        <v>40862</v>
      </c>
      <c r="C13310" t="n">
        <v>15311</v>
      </c>
      <c r="D13310" t="n">
        <v>15</v>
      </c>
      <c r="E13310" t="n">
        <v>90</v>
      </c>
      <c r="F13310" s="9" t="n">
        <v>273.52</v>
      </c>
    </row>
    <row r="13311">
      <c r="A13311" t="n">
        <v>576567</v>
      </c>
      <c r="B13311" s="12" t="n">
        <v>40862</v>
      </c>
      <c r="C13311" t="n">
        <v>17220</v>
      </c>
      <c r="D13311" t="n">
        <v>12</v>
      </c>
      <c r="E13311" t="n">
        <v>79</v>
      </c>
      <c r="F13311" s="9" t="n">
        <v>114</v>
      </c>
    </row>
    <row r="13312">
      <c r="A13312" t="n">
        <v>576568</v>
      </c>
      <c r="B13312" s="12" t="n">
        <v>40862</v>
      </c>
      <c r="C13312" t="n">
        <v>17153</v>
      </c>
      <c r="D13312" t="n">
        <v>14</v>
      </c>
      <c r="E13312" t="n">
        <v>104</v>
      </c>
      <c r="F13312" s="9" t="n">
        <v>213.78</v>
      </c>
    </row>
    <row r="13313">
      <c r="A13313" t="n">
        <v>576570</v>
      </c>
      <c r="B13313" s="12" t="n">
        <v>40862</v>
      </c>
      <c r="C13313" t="n">
        <v>17220</v>
      </c>
      <c r="D13313" t="n">
        <v>24</v>
      </c>
      <c r="E13313" t="n">
        <v>90</v>
      </c>
      <c r="F13313" s="9" t="n">
        <v>179.78</v>
      </c>
    </row>
    <row r="13314">
      <c r="A13314" t="n">
        <v>576571</v>
      </c>
      <c r="B13314" s="12" t="n">
        <v>40862</v>
      </c>
      <c r="C13314" t="n">
        <v>12950</v>
      </c>
      <c r="D13314" t="n">
        <v>7</v>
      </c>
      <c r="E13314" t="n">
        <v>164</v>
      </c>
      <c r="F13314" s="9" t="n">
        <v>311.6</v>
      </c>
    </row>
    <row r="13315">
      <c r="A13315" t="n">
        <v>576572</v>
      </c>
      <c r="B13315" s="12" t="n">
        <v>40862</v>
      </c>
      <c r="C13315" t="n">
        <v>15514</v>
      </c>
      <c r="D13315" t="n">
        <v>2</v>
      </c>
      <c r="E13315" t="n">
        <v>199</v>
      </c>
      <c r="F13315" s="9" t="n">
        <v>355.23</v>
      </c>
    </row>
    <row r="13316">
      <c r="A13316" t="n">
        <v>576573</v>
      </c>
      <c r="B13316" s="12" t="n">
        <v>40862</v>
      </c>
      <c r="C13316" t="n">
        <v>16600</v>
      </c>
      <c r="D13316" t="n">
        <v>8</v>
      </c>
      <c r="E13316" t="n">
        <v>146</v>
      </c>
      <c r="F13316" s="9" t="n">
        <v>104.1</v>
      </c>
    </row>
    <row r="13317">
      <c r="A13317" t="n">
        <v>576574</v>
      </c>
      <c r="B13317" s="12" t="n">
        <v>40862</v>
      </c>
      <c r="C13317" t="n">
        <v>13078</v>
      </c>
      <c r="D13317" t="n">
        <v>15</v>
      </c>
      <c r="E13317" t="n">
        <v>299</v>
      </c>
      <c r="F13317" s="9" t="n">
        <v>832.01</v>
      </c>
    </row>
    <row r="13318">
      <c r="A13318" t="n">
        <v>576575</v>
      </c>
      <c r="B13318" s="12" t="n">
        <v>40862</v>
      </c>
      <c r="C13318" t="n">
        <v>16295</v>
      </c>
      <c r="D13318" t="n">
        <v>19</v>
      </c>
      <c r="E13318" t="n">
        <v>124</v>
      </c>
      <c r="F13318" s="9" t="n">
        <v>333.69</v>
      </c>
    </row>
    <row r="13319">
      <c r="A13319" t="n">
        <v>576577</v>
      </c>
      <c r="B13319" s="12" t="n">
        <v>40862</v>
      </c>
      <c r="C13319" t="n">
        <v>16557</v>
      </c>
      <c r="D13319" t="n">
        <v>5</v>
      </c>
      <c r="E13319" t="n">
        <v>98</v>
      </c>
      <c r="F13319" s="9" t="n">
        <v>180.7</v>
      </c>
    </row>
    <row r="13320">
      <c r="A13320" t="n">
        <v>576581</v>
      </c>
      <c r="B13320" s="12" t="n">
        <v>40862</v>
      </c>
      <c r="C13320" t="n">
        <v>15955</v>
      </c>
      <c r="D13320" t="n">
        <v>27</v>
      </c>
      <c r="E13320" t="n">
        <v>286</v>
      </c>
      <c r="F13320" s="9" t="n">
        <v>570.98</v>
      </c>
    </row>
    <row r="13321">
      <c r="A13321" t="n">
        <v>576587</v>
      </c>
      <c r="B13321" s="12" t="n">
        <v>40862</v>
      </c>
      <c r="C13321" t="n">
        <v>18123</v>
      </c>
      <c r="D13321" t="n">
        <v>21</v>
      </c>
      <c r="E13321" t="n">
        <v>202</v>
      </c>
      <c r="F13321" s="9" t="n">
        <v>265.96</v>
      </c>
    </row>
    <row r="13322">
      <c r="A13322" t="n">
        <v>576589</v>
      </c>
      <c r="B13322" s="12" t="n">
        <v>40862</v>
      </c>
      <c r="C13322" t="n">
        <v>17659</v>
      </c>
      <c r="D13322" t="n">
        <v>26</v>
      </c>
      <c r="E13322" t="n">
        <v>367</v>
      </c>
      <c r="F13322" s="9" t="n">
        <v>437.79</v>
      </c>
    </row>
    <row r="13323">
      <c r="A13323" t="n">
        <v>576590</v>
      </c>
      <c r="B13323" s="12" t="n">
        <v>40862</v>
      </c>
      <c r="C13323" t="n">
        <v>16240</v>
      </c>
      <c r="D13323" t="n">
        <v>60</v>
      </c>
      <c r="E13323" t="n">
        <v>706</v>
      </c>
      <c r="F13323" s="9" t="n">
        <v>1894.01</v>
      </c>
    </row>
    <row r="13324">
      <c r="A13324" t="n">
        <v>576591</v>
      </c>
      <c r="B13324" s="12" t="n">
        <v>40862</v>
      </c>
      <c r="C13324" t="n">
        <v>16422</v>
      </c>
      <c r="D13324" t="n">
        <v>2</v>
      </c>
      <c r="E13324" t="n">
        <v>120</v>
      </c>
      <c r="F13324" s="9" t="n">
        <v>136.32</v>
      </c>
    </row>
    <row r="13325">
      <c r="A13325" t="n">
        <v>576592</v>
      </c>
      <c r="B13325" s="12" t="n">
        <v>40862</v>
      </c>
      <c r="C13325" t="n">
        <v>13614</v>
      </c>
      <c r="D13325" t="n">
        <v>92</v>
      </c>
      <c r="E13325" t="n">
        <v>254</v>
      </c>
      <c r="F13325" s="9" t="n">
        <v>504.43</v>
      </c>
    </row>
    <row r="13326">
      <c r="A13326" t="n">
        <v>576593</v>
      </c>
      <c r="B13326" s="12" t="n">
        <v>40862</v>
      </c>
      <c r="C13326" t="n">
        <v>15720</v>
      </c>
      <c r="D13326" t="n">
        <v>128</v>
      </c>
      <c r="E13326" t="n">
        <v>281</v>
      </c>
      <c r="F13326" s="9" t="n">
        <v>598.73</v>
      </c>
    </row>
    <row r="13327">
      <c r="A13327" t="n">
        <v>576597</v>
      </c>
      <c r="B13327" s="12" t="n">
        <v>40862</v>
      </c>
      <c r="C13327" t="n">
        <v>14194</v>
      </c>
      <c r="D13327" t="n">
        <v>46</v>
      </c>
      <c r="E13327" t="n">
        <v>682</v>
      </c>
      <c r="F13327" s="9" t="n">
        <v>1025.35</v>
      </c>
    </row>
    <row r="13328">
      <c r="A13328" t="n">
        <v>576598</v>
      </c>
      <c r="B13328" s="12" t="n">
        <v>40862</v>
      </c>
      <c r="C13328" t="n">
        <v>13437</v>
      </c>
      <c r="D13328" t="n">
        <v>10</v>
      </c>
      <c r="E13328" t="n">
        <v>104</v>
      </c>
      <c r="F13328" s="9" t="n">
        <v>352.6</v>
      </c>
    </row>
    <row r="13329">
      <c r="A13329" t="n">
        <v>576599</v>
      </c>
      <c r="B13329" s="12" t="n">
        <v>40862</v>
      </c>
      <c r="C13329" t="n">
        <v>14544</v>
      </c>
      <c r="D13329" t="n">
        <v>57</v>
      </c>
      <c r="E13329" t="n">
        <v>700</v>
      </c>
      <c r="F13329" s="9" t="n">
        <v>902.53</v>
      </c>
    </row>
    <row r="13330">
      <c r="A13330" t="n">
        <v>576600</v>
      </c>
      <c r="B13330" s="12" t="n">
        <v>40862</v>
      </c>
      <c r="C13330" t="n">
        <v>18181</v>
      </c>
      <c r="D13330" t="n">
        <v>41</v>
      </c>
      <c r="E13330" t="n">
        <v>133</v>
      </c>
      <c r="F13330" s="9" t="n">
        <v>366.85</v>
      </c>
    </row>
    <row r="13331">
      <c r="A13331" t="n">
        <v>576601</v>
      </c>
      <c r="B13331" s="12" t="n">
        <v>40862</v>
      </c>
      <c r="C13331" t="n">
        <v>14595</v>
      </c>
      <c r="D13331" t="n">
        <v>6</v>
      </c>
      <c r="E13331" t="n">
        <v>22</v>
      </c>
      <c r="F13331" s="9" t="n">
        <v>81.54000000000001</v>
      </c>
    </row>
    <row r="13332">
      <c r="A13332" t="n">
        <v>576604</v>
      </c>
      <c r="B13332" s="12" t="n">
        <v>40862</v>
      </c>
      <c r="C13332" t="n">
        <v>13435</v>
      </c>
      <c r="D13332" t="n">
        <v>19</v>
      </c>
      <c r="E13332" t="n">
        <v>460</v>
      </c>
      <c r="F13332" s="9" t="n">
        <v>835.97</v>
      </c>
    </row>
    <row r="13333">
      <c r="A13333" t="n">
        <v>576605</v>
      </c>
      <c r="B13333" s="12" t="n">
        <v>40862</v>
      </c>
      <c r="C13333" t="n">
        <v>14562</v>
      </c>
      <c r="D13333" t="n">
        <v>13</v>
      </c>
      <c r="E13333" t="n">
        <v>66</v>
      </c>
      <c r="F13333" s="9" t="n">
        <v>215.84</v>
      </c>
    </row>
    <row r="13334">
      <c r="A13334" t="n">
        <v>576606</v>
      </c>
      <c r="B13334" s="12" t="n">
        <v>40862</v>
      </c>
      <c r="C13334" t="n">
        <v>13410</v>
      </c>
      <c r="D13334" t="n">
        <v>5</v>
      </c>
      <c r="E13334" t="n">
        <v>112</v>
      </c>
      <c r="F13334" s="9" t="n">
        <v>274.4</v>
      </c>
    </row>
    <row r="13335">
      <c r="A13335" t="n">
        <v>576608</v>
      </c>
      <c r="B13335" s="12" t="n">
        <v>40862</v>
      </c>
      <c r="C13335" t="n">
        <v>17381</v>
      </c>
      <c r="D13335" t="n">
        <v>3</v>
      </c>
      <c r="E13335" t="n">
        <v>1152</v>
      </c>
      <c r="F13335" s="9" t="n">
        <v>595.4400000000001</v>
      </c>
    </row>
    <row r="13336">
      <c r="A13336" t="n">
        <v>576609</v>
      </c>
      <c r="B13336" s="12" t="n">
        <v>40862</v>
      </c>
      <c r="C13336" t="n">
        <v>15556</v>
      </c>
      <c r="D13336" t="n">
        <v>31</v>
      </c>
      <c r="E13336" t="n">
        <v>236</v>
      </c>
      <c r="F13336" s="9" t="n">
        <v>279.77</v>
      </c>
    </row>
    <row r="13337">
      <c r="A13337" t="n">
        <v>576610</v>
      </c>
      <c r="B13337" s="12" t="n">
        <v>40862</v>
      </c>
      <c r="C13337" t="n">
        <v>15679</v>
      </c>
      <c r="D13337" t="n">
        <v>4</v>
      </c>
      <c r="E13337" t="n">
        <v>90</v>
      </c>
      <c r="F13337" s="9" t="n">
        <v>46.62</v>
      </c>
    </row>
    <row r="13338">
      <c r="A13338" t="n">
        <v>576611</v>
      </c>
      <c r="B13338" s="12" t="n">
        <v>40862</v>
      </c>
      <c r="C13338" t="n">
        <v>17357</v>
      </c>
      <c r="D13338" t="n">
        <v>43</v>
      </c>
      <c r="E13338" t="n">
        <v>150</v>
      </c>
      <c r="F13338" s="9" t="n">
        <v>378.49</v>
      </c>
    </row>
    <row r="13339">
      <c r="A13339" t="n">
        <v>576612</v>
      </c>
      <c r="B13339" s="12" t="n">
        <v>40862</v>
      </c>
      <c r="C13339" t="n">
        <v>17357</v>
      </c>
      <c r="D13339" t="n">
        <v>1</v>
      </c>
      <c r="E13339" t="n">
        <v>2</v>
      </c>
      <c r="F13339" s="9" t="n">
        <v>5.9</v>
      </c>
    </row>
    <row r="13340">
      <c r="A13340" t="n">
        <v>576613</v>
      </c>
      <c r="B13340" s="12" t="n">
        <v>40862</v>
      </c>
      <c r="C13340" t="n">
        <v>13854</v>
      </c>
      <c r="D13340" t="n">
        <v>4</v>
      </c>
      <c r="E13340" t="n">
        <v>60</v>
      </c>
      <c r="F13340" s="9" t="n">
        <v>310.04</v>
      </c>
    </row>
    <row r="13341">
      <c r="A13341" t="n">
        <v>576614</v>
      </c>
      <c r="B13341" s="12" t="n">
        <v>40862</v>
      </c>
      <c r="C13341" t="n">
        <v>12933</v>
      </c>
      <c r="D13341" t="n">
        <v>57</v>
      </c>
      <c r="E13341" t="n">
        <v>121</v>
      </c>
      <c r="F13341" s="9" t="n">
        <v>250.04</v>
      </c>
    </row>
    <row r="13342">
      <c r="A13342" t="n">
        <v>576615</v>
      </c>
      <c r="B13342" s="12" t="n">
        <v>40862</v>
      </c>
      <c r="C13342" t="n">
        <v>17231</v>
      </c>
      <c r="D13342" t="n">
        <v>79</v>
      </c>
      <c r="E13342" t="n">
        <v>222</v>
      </c>
      <c r="F13342" s="9" t="n">
        <v>389.76</v>
      </c>
    </row>
    <row r="13343">
      <c r="A13343" t="n">
        <v>576616</v>
      </c>
      <c r="B13343" s="12" t="n">
        <v>40862</v>
      </c>
      <c r="C13343" t="n">
        <v>14853</v>
      </c>
      <c r="D13343" t="n">
        <v>6</v>
      </c>
      <c r="E13343" t="n">
        <v>48</v>
      </c>
      <c r="F13343" s="9" t="n">
        <v>261.3</v>
      </c>
    </row>
    <row r="13344">
      <c r="A13344" t="n">
        <v>576622</v>
      </c>
      <c r="B13344" s="12" t="n">
        <v>40862</v>
      </c>
      <c r="C13344" t="n">
        <v>14217</v>
      </c>
      <c r="D13344" t="n">
        <v>7</v>
      </c>
      <c r="E13344" t="n">
        <v>43</v>
      </c>
      <c r="F13344" s="9" t="n">
        <v>105.76</v>
      </c>
    </row>
    <row r="13345">
      <c r="A13345" t="n">
        <v>576623</v>
      </c>
      <c r="B13345" s="12" t="n">
        <v>40862</v>
      </c>
      <c r="C13345" t="n">
        <v>12748</v>
      </c>
      <c r="D13345" t="n">
        <v>7</v>
      </c>
      <c r="E13345" t="n">
        <v>1082</v>
      </c>
      <c r="F13345" s="9" t="n">
        <v>1301</v>
      </c>
    </row>
    <row r="13346">
      <c r="A13346" t="n">
        <v>576624</v>
      </c>
      <c r="B13346" s="12" t="n">
        <v>40862</v>
      </c>
      <c r="C13346" t="n">
        <v>16156</v>
      </c>
      <c r="D13346" t="n">
        <v>15</v>
      </c>
      <c r="E13346" t="n">
        <v>178</v>
      </c>
      <c r="F13346" s="9" t="n">
        <v>396</v>
      </c>
    </row>
    <row r="13347">
      <c r="A13347" t="n">
        <v>576625</v>
      </c>
      <c r="B13347" s="12" t="n">
        <v>40862</v>
      </c>
      <c r="C13347" t="n">
        <v>15571</v>
      </c>
      <c r="D13347" t="n">
        <v>7</v>
      </c>
      <c r="E13347" t="n">
        <v>34</v>
      </c>
      <c r="F13347" s="9" t="n">
        <v>121.6</v>
      </c>
    </row>
    <row r="13348">
      <c r="A13348" t="n">
        <v>576626</v>
      </c>
      <c r="B13348" s="12" t="n">
        <v>40862</v>
      </c>
      <c r="C13348" t="n">
        <v>12890</v>
      </c>
      <c r="D13348" t="n">
        <v>79</v>
      </c>
      <c r="E13348" t="n">
        <v>256</v>
      </c>
      <c r="F13348" s="9" t="n">
        <v>376.72</v>
      </c>
    </row>
    <row r="13349">
      <c r="A13349" t="n">
        <v>576627</v>
      </c>
      <c r="B13349" s="12" t="n">
        <v>40863</v>
      </c>
      <c r="C13349" t="n">
        <v>14426</v>
      </c>
      <c r="D13349" t="n">
        <v>8</v>
      </c>
      <c r="E13349" t="n">
        <v>216</v>
      </c>
      <c r="F13349" s="9" t="n">
        <v>361.8</v>
      </c>
    </row>
    <row r="13350">
      <c r="A13350" t="n">
        <v>576628</v>
      </c>
      <c r="B13350" s="12" t="n">
        <v>40863</v>
      </c>
      <c r="C13350" t="n">
        <v>13449</v>
      </c>
      <c r="D13350" t="n">
        <v>19</v>
      </c>
      <c r="E13350" t="n">
        <v>222</v>
      </c>
      <c r="F13350" s="9" t="n">
        <v>291.88</v>
      </c>
    </row>
    <row r="13351">
      <c r="A13351" t="n">
        <v>576631</v>
      </c>
      <c r="B13351" s="12" t="n">
        <v>40863</v>
      </c>
      <c r="C13351" t="n">
        <v>16626</v>
      </c>
      <c r="D13351" t="n">
        <v>5</v>
      </c>
      <c r="E13351" t="n">
        <v>184</v>
      </c>
      <c r="F13351" s="9" t="n">
        <v>226.4</v>
      </c>
    </row>
    <row r="13352">
      <c r="A13352" t="n">
        <v>576633</v>
      </c>
      <c r="B13352" s="12" t="n">
        <v>40863</v>
      </c>
      <c r="C13352" t="n">
        <v>13297</v>
      </c>
      <c r="D13352" t="n">
        <v>8</v>
      </c>
      <c r="E13352" t="n">
        <v>177</v>
      </c>
      <c r="F13352" s="9" t="n">
        <v>356.39</v>
      </c>
    </row>
    <row r="13353">
      <c r="A13353" t="n">
        <v>576634</v>
      </c>
      <c r="B13353" s="12" t="n">
        <v>40863</v>
      </c>
      <c r="C13353" t="n">
        <v>13297</v>
      </c>
      <c r="D13353" t="n">
        <v>3</v>
      </c>
      <c r="E13353" t="n">
        <v>44</v>
      </c>
      <c r="F13353" s="9" t="n">
        <v>94.56</v>
      </c>
    </row>
    <row r="13354">
      <c r="A13354" t="n">
        <v>576635</v>
      </c>
      <c r="B13354" s="12" t="n">
        <v>40863</v>
      </c>
      <c r="C13354" t="n">
        <v>15269</v>
      </c>
      <c r="D13354" t="n">
        <v>2</v>
      </c>
      <c r="E13354" t="n">
        <v>26</v>
      </c>
      <c r="F13354" s="9" t="n">
        <v>408.8</v>
      </c>
    </row>
    <row r="13355">
      <c r="A13355" t="n">
        <v>576636</v>
      </c>
      <c r="B13355" s="12" t="n">
        <v>40863</v>
      </c>
      <c r="C13355" t="n">
        <v>12912</v>
      </c>
      <c r="D13355" t="n">
        <v>2</v>
      </c>
      <c r="E13355" t="n">
        <v>72</v>
      </c>
      <c r="F13355" s="9" t="n">
        <v>139.92</v>
      </c>
    </row>
    <row r="13356">
      <c r="A13356" t="n">
        <v>576637</v>
      </c>
      <c r="B13356" s="12" t="n">
        <v>40863</v>
      </c>
      <c r="C13356" t="n">
        <v>16079</v>
      </c>
      <c r="D13356" t="n">
        <v>5</v>
      </c>
      <c r="E13356" t="n">
        <v>210</v>
      </c>
      <c r="F13356" s="9" t="n">
        <v>313.62</v>
      </c>
    </row>
    <row r="13357">
      <c r="A13357" t="n">
        <v>576638</v>
      </c>
      <c r="B13357" s="12" t="n">
        <v>40863</v>
      </c>
      <c r="C13357" t="n">
        <v>13890</v>
      </c>
      <c r="D13357" t="n">
        <v>13</v>
      </c>
      <c r="E13357" t="n">
        <v>117</v>
      </c>
      <c r="F13357" s="9" t="n">
        <v>219.35</v>
      </c>
    </row>
    <row r="13358">
      <c r="A13358" t="n">
        <v>576639</v>
      </c>
      <c r="B13358" s="12" t="n">
        <v>40863</v>
      </c>
      <c r="C13358" t="n">
        <v>13894</v>
      </c>
      <c r="D13358" t="n">
        <v>15</v>
      </c>
      <c r="E13358" t="n">
        <v>141</v>
      </c>
      <c r="F13358" s="9" t="n">
        <v>282.45</v>
      </c>
    </row>
    <row r="13359">
      <c r="A13359" t="n">
        <v>576640</v>
      </c>
      <c r="B13359" s="12" t="n">
        <v>40863</v>
      </c>
      <c r="C13359" t="n">
        <v>13894</v>
      </c>
      <c r="D13359" t="n">
        <v>2</v>
      </c>
      <c r="E13359" t="n">
        <v>108</v>
      </c>
      <c r="F13359" s="9" t="n">
        <v>121.32</v>
      </c>
    </row>
    <row r="13360">
      <c r="A13360" t="n">
        <v>576641</v>
      </c>
      <c r="B13360" s="12" t="n">
        <v>40863</v>
      </c>
      <c r="C13360" t="n">
        <v>17549</v>
      </c>
      <c r="D13360" t="n">
        <v>4</v>
      </c>
      <c r="E13360" t="n">
        <v>150</v>
      </c>
      <c r="F13360" s="9" t="n">
        <v>120.66</v>
      </c>
    </row>
    <row r="13361">
      <c r="A13361" t="n">
        <v>576642</v>
      </c>
      <c r="B13361" s="12" t="n">
        <v>40863</v>
      </c>
      <c r="C13361" t="n">
        <v>12963</v>
      </c>
      <c r="D13361" t="n">
        <v>9</v>
      </c>
      <c r="E13361" t="n">
        <v>55</v>
      </c>
      <c r="F13361" s="9" t="n">
        <v>138.21</v>
      </c>
    </row>
    <row r="13362">
      <c r="A13362" t="n">
        <v>576645</v>
      </c>
      <c r="B13362" s="12" t="n">
        <v>40863</v>
      </c>
      <c r="C13362" t="n">
        <v>16245</v>
      </c>
      <c r="D13362" t="n">
        <v>39</v>
      </c>
      <c r="E13362" t="n">
        <v>584</v>
      </c>
      <c r="F13362" s="9" t="n">
        <v>643.96</v>
      </c>
    </row>
    <row r="13363">
      <c r="A13363" t="n">
        <v>576648</v>
      </c>
      <c r="B13363" s="12" t="n">
        <v>40863</v>
      </c>
      <c r="C13363" t="n">
        <v>14057</v>
      </c>
      <c r="D13363" t="n">
        <v>14</v>
      </c>
      <c r="E13363" t="n">
        <v>490</v>
      </c>
      <c r="F13363" s="9" t="n">
        <v>639.16</v>
      </c>
    </row>
    <row r="13364">
      <c r="A13364" t="n">
        <v>576649</v>
      </c>
      <c r="B13364" s="12" t="n">
        <v>40863</v>
      </c>
      <c r="C13364" t="n">
        <v>16008</v>
      </c>
      <c r="D13364" t="n">
        <v>16</v>
      </c>
      <c r="E13364" t="n">
        <v>125</v>
      </c>
      <c r="F13364" s="9" t="n">
        <v>148.07</v>
      </c>
    </row>
    <row r="13365">
      <c r="A13365" t="n">
        <v>576650</v>
      </c>
      <c r="B13365" s="12" t="n">
        <v>40863</v>
      </c>
      <c r="C13365" t="n">
        <v>14286</v>
      </c>
      <c r="D13365" t="n">
        <v>92</v>
      </c>
      <c r="E13365" t="n">
        <v>1505</v>
      </c>
      <c r="F13365" s="9" t="n">
        <v>1935.9</v>
      </c>
    </row>
    <row r="13366">
      <c r="A13366" t="n">
        <v>576651</v>
      </c>
      <c r="B13366" s="12" t="n">
        <v>40863</v>
      </c>
      <c r="C13366" t="n">
        <v>14626</v>
      </c>
      <c r="D13366" t="n">
        <v>27</v>
      </c>
      <c r="E13366" t="n">
        <v>209</v>
      </c>
      <c r="F13366" s="9" t="n">
        <v>609.0700000000001</v>
      </c>
    </row>
    <row r="13367">
      <c r="A13367" t="n">
        <v>576652</v>
      </c>
      <c r="B13367" s="12" t="n">
        <v>40863</v>
      </c>
      <c r="C13367" t="n">
        <v>17198</v>
      </c>
      <c r="D13367" t="n">
        <v>19</v>
      </c>
      <c r="E13367" t="n">
        <v>115</v>
      </c>
      <c r="F13367" s="9" t="n">
        <v>170.56</v>
      </c>
    </row>
    <row r="13368">
      <c r="A13368" t="n">
        <v>576654</v>
      </c>
      <c r="B13368" s="12" t="n">
        <v>40863</v>
      </c>
      <c r="C13368" t="n">
        <v>15584</v>
      </c>
      <c r="D13368" t="n">
        <v>29</v>
      </c>
      <c r="E13368" t="n">
        <v>67</v>
      </c>
      <c r="F13368" s="9" t="n">
        <v>144.06</v>
      </c>
    </row>
    <row r="13369">
      <c r="A13369" t="n">
        <v>576655</v>
      </c>
      <c r="B13369" s="12" t="n">
        <v>40863</v>
      </c>
      <c r="C13369" t="n">
        <v>15687</v>
      </c>
      <c r="D13369" t="n">
        <v>24</v>
      </c>
      <c r="E13369" t="n">
        <v>165</v>
      </c>
      <c r="F13369" s="9" t="n">
        <v>470.33</v>
      </c>
    </row>
    <row r="13370">
      <c r="A13370" t="n">
        <v>576656</v>
      </c>
      <c r="B13370" s="12" t="n">
        <v>40863</v>
      </c>
      <c r="C13370" t="n">
        <v>15687</v>
      </c>
      <c r="D13370" t="n">
        <v>2</v>
      </c>
      <c r="E13370" t="n">
        <v>24</v>
      </c>
      <c r="F13370" s="9" t="n">
        <v>30</v>
      </c>
    </row>
    <row r="13371">
      <c r="A13371" t="n">
        <v>576658</v>
      </c>
      <c r="B13371" s="12" t="n">
        <v>40863</v>
      </c>
      <c r="C13371" t="n">
        <v>14534</v>
      </c>
      <c r="D13371" t="n">
        <v>22</v>
      </c>
      <c r="E13371" t="n">
        <v>159</v>
      </c>
      <c r="F13371" s="9" t="n">
        <v>290.81</v>
      </c>
    </row>
    <row r="13372">
      <c r="A13372" t="n">
        <v>576659</v>
      </c>
      <c r="B13372" s="12" t="n">
        <v>40863</v>
      </c>
      <c r="C13372" t="n">
        <v>15373</v>
      </c>
      <c r="D13372" t="n">
        <v>1</v>
      </c>
      <c r="E13372" t="n">
        <v>1</v>
      </c>
      <c r="F13372" s="9" t="n">
        <v>21</v>
      </c>
    </row>
    <row r="13373">
      <c r="A13373" t="n">
        <v>576660</v>
      </c>
      <c r="B13373" s="12" t="n">
        <v>40863</v>
      </c>
      <c r="C13373" t="n">
        <v>15110</v>
      </c>
      <c r="D13373" t="n">
        <v>8</v>
      </c>
      <c r="E13373" t="n">
        <v>66</v>
      </c>
      <c r="F13373" s="9" t="n">
        <v>315.7</v>
      </c>
    </row>
    <row r="13374">
      <c r="A13374" t="n">
        <v>576661</v>
      </c>
      <c r="B13374" s="12" t="n">
        <v>40863</v>
      </c>
      <c r="C13374" t="n">
        <v>17377</v>
      </c>
      <c r="D13374" t="n">
        <v>13</v>
      </c>
      <c r="E13374" t="n">
        <v>42</v>
      </c>
      <c r="F13374" s="9" t="n">
        <v>102.79</v>
      </c>
    </row>
    <row r="13375">
      <c r="A13375" t="n">
        <v>576663</v>
      </c>
      <c r="B13375" s="12" t="n">
        <v>40863</v>
      </c>
      <c r="C13375" t="n">
        <v>16157</v>
      </c>
      <c r="D13375" t="n">
        <v>7</v>
      </c>
      <c r="E13375" t="n">
        <v>102</v>
      </c>
      <c r="F13375" s="9" t="n">
        <v>247.98</v>
      </c>
    </row>
    <row r="13376">
      <c r="A13376" t="n">
        <v>576665</v>
      </c>
      <c r="B13376" s="12" t="n">
        <v>40863</v>
      </c>
      <c r="C13376" t="n">
        <v>17841</v>
      </c>
      <c r="D13376" t="n">
        <v>143</v>
      </c>
      <c r="E13376" t="n">
        <v>457</v>
      </c>
      <c r="F13376" s="9" t="n">
        <v>887.25</v>
      </c>
    </row>
    <row r="13377">
      <c r="A13377" t="n">
        <v>576666</v>
      </c>
      <c r="B13377" s="12" t="n">
        <v>40863</v>
      </c>
      <c r="C13377" t="n">
        <v>17841</v>
      </c>
      <c r="D13377" t="n">
        <v>1</v>
      </c>
      <c r="E13377" t="n">
        <v>2</v>
      </c>
      <c r="F13377" s="9" t="n">
        <v>4.2</v>
      </c>
    </row>
    <row r="13378">
      <c r="A13378" t="n">
        <v>576667</v>
      </c>
      <c r="B13378" s="12" t="n">
        <v>40863</v>
      </c>
      <c r="C13378" t="n">
        <v>12963</v>
      </c>
      <c r="D13378" t="n">
        <v>22</v>
      </c>
      <c r="E13378" t="n">
        <v>262</v>
      </c>
      <c r="F13378" s="9" t="n">
        <v>498.06</v>
      </c>
    </row>
    <row r="13379">
      <c r="A13379" t="n">
        <v>576668</v>
      </c>
      <c r="B13379" s="12" t="n">
        <v>40863</v>
      </c>
      <c r="C13379" t="n">
        <v>18246</v>
      </c>
      <c r="D13379" t="n">
        <v>2</v>
      </c>
      <c r="E13379" t="n">
        <v>96</v>
      </c>
      <c r="F13379" s="9" t="n">
        <v>363.2</v>
      </c>
    </row>
    <row r="13380">
      <c r="A13380" t="n">
        <v>576671</v>
      </c>
      <c r="B13380" s="12" t="n">
        <v>40863</v>
      </c>
      <c r="C13380" t="n">
        <v>14385</v>
      </c>
      <c r="D13380" t="n">
        <v>4</v>
      </c>
      <c r="E13380" t="n">
        <v>54</v>
      </c>
      <c r="F13380" s="9" t="n">
        <v>55.16</v>
      </c>
    </row>
    <row r="13381">
      <c r="A13381" t="n">
        <v>576676</v>
      </c>
      <c r="B13381" s="12" t="n">
        <v>40863</v>
      </c>
      <c r="C13381" t="n">
        <v>16855</v>
      </c>
      <c r="D13381" t="n">
        <v>10</v>
      </c>
      <c r="E13381" t="n">
        <v>84</v>
      </c>
      <c r="F13381" s="9" t="n">
        <v>177.2</v>
      </c>
    </row>
    <row r="13382">
      <c r="A13382" t="n">
        <v>576677</v>
      </c>
      <c r="B13382" s="12" t="n">
        <v>40863</v>
      </c>
      <c r="C13382" t="n">
        <v>16393</v>
      </c>
      <c r="D13382" t="n">
        <v>29</v>
      </c>
      <c r="E13382" t="n">
        <v>143</v>
      </c>
      <c r="F13382" s="9" t="n">
        <v>319.86</v>
      </c>
    </row>
    <row r="13383">
      <c r="A13383" t="n">
        <v>576684</v>
      </c>
      <c r="B13383" s="12" t="n">
        <v>40863</v>
      </c>
      <c r="C13383" t="n">
        <v>14092</v>
      </c>
      <c r="D13383" t="n">
        <v>24</v>
      </c>
      <c r="E13383" t="n">
        <v>234</v>
      </c>
      <c r="F13383" s="9" t="n">
        <v>625.86</v>
      </c>
    </row>
    <row r="13384">
      <c r="A13384" t="n">
        <v>576686</v>
      </c>
      <c r="B13384" s="12" t="n">
        <v>40863</v>
      </c>
      <c r="C13384" t="n">
        <v>16916</v>
      </c>
      <c r="D13384" t="n">
        <v>87</v>
      </c>
      <c r="E13384" t="n">
        <v>329</v>
      </c>
      <c r="F13384" s="9" t="n">
        <v>365.98</v>
      </c>
    </row>
    <row r="13385">
      <c r="A13385" t="n">
        <v>576687</v>
      </c>
      <c r="B13385" s="12" t="n">
        <v>40863</v>
      </c>
      <c r="C13385" t="n">
        <v>13558</v>
      </c>
      <c r="D13385" t="n">
        <v>48</v>
      </c>
      <c r="E13385" t="n">
        <v>82</v>
      </c>
      <c r="F13385" s="9" t="n">
        <v>159.13</v>
      </c>
    </row>
    <row r="13386">
      <c r="A13386" t="n">
        <v>576688</v>
      </c>
      <c r="B13386" s="12" t="n">
        <v>40863</v>
      </c>
      <c r="C13386" t="n">
        <v>16717</v>
      </c>
      <c r="D13386" t="n">
        <v>91</v>
      </c>
      <c r="E13386" t="n">
        <v>924</v>
      </c>
      <c r="F13386" s="9" t="n">
        <v>1980.26</v>
      </c>
    </row>
    <row r="13387">
      <c r="A13387" t="n">
        <v>576689</v>
      </c>
      <c r="B13387" s="12" t="n">
        <v>40863</v>
      </c>
      <c r="C13387" t="n">
        <v>16657</v>
      </c>
      <c r="D13387" t="n">
        <v>38</v>
      </c>
      <c r="E13387" t="n">
        <v>226</v>
      </c>
      <c r="F13387" s="9" t="n">
        <v>230.37</v>
      </c>
    </row>
    <row r="13388">
      <c r="A13388" t="n">
        <v>576690</v>
      </c>
      <c r="B13388" s="12" t="n">
        <v>40863</v>
      </c>
      <c r="C13388" t="n">
        <v>15900</v>
      </c>
      <c r="D13388" t="n">
        <v>47</v>
      </c>
      <c r="E13388" t="n">
        <v>216</v>
      </c>
      <c r="F13388" s="9" t="n">
        <v>337.28</v>
      </c>
    </row>
    <row r="13389">
      <c r="A13389" t="n">
        <v>576691</v>
      </c>
      <c r="B13389" s="12" t="n">
        <v>40863</v>
      </c>
      <c r="C13389" t="n">
        <v>14507</v>
      </c>
      <c r="D13389" t="n">
        <v>1</v>
      </c>
      <c r="E13389" t="n">
        <v>48</v>
      </c>
      <c r="F13389" s="9" t="n">
        <v>237.6</v>
      </c>
    </row>
    <row r="13390">
      <c r="A13390" t="n">
        <v>576692</v>
      </c>
      <c r="B13390" s="12" t="n">
        <v>40863</v>
      </c>
      <c r="C13390" t="n">
        <v>17412</v>
      </c>
      <c r="D13390" t="n">
        <v>12</v>
      </c>
      <c r="E13390" t="n">
        <v>178</v>
      </c>
      <c r="F13390" s="9" t="n">
        <v>201.44</v>
      </c>
    </row>
    <row r="13391">
      <c r="A13391" t="n">
        <v>576693</v>
      </c>
      <c r="B13391" s="12" t="n">
        <v>40863</v>
      </c>
      <c r="C13391" t="n">
        <v>13199</v>
      </c>
      <c r="D13391" t="n">
        <v>4</v>
      </c>
      <c r="E13391" t="n">
        <v>300</v>
      </c>
      <c r="F13391" s="9" t="n">
        <v>443.4</v>
      </c>
    </row>
    <row r="13392">
      <c r="A13392" t="n">
        <v>576694</v>
      </c>
      <c r="B13392" s="12" t="n">
        <v>40863</v>
      </c>
      <c r="C13392" t="n">
        <v>14426</v>
      </c>
      <c r="D13392" t="n">
        <v>16</v>
      </c>
      <c r="E13392" t="n">
        <v>231</v>
      </c>
      <c r="F13392" s="9" t="n">
        <v>309.37</v>
      </c>
    </row>
    <row r="13393">
      <c r="A13393" t="n">
        <v>576695</v>
      </c>
      <c r="B13393" s="12" t="n">
        <v>40863</v>
      </c>
      <c r="C13393" t="n">
        <v>16469</v>
      </c>
      <c r="D13393" t="n">
        <v>59</v>
      </c>
      <c r="E13393" t="n">
        <v>99</v>
      </c>
      <c r="F13393" s="9" t="n">
        <v>177.93</v>
      </c>
    </row>
    <row r="13394">
      <c r="A13394" t="n">
        <v>576696</v>
      </c>
      <c r="B13394" s="12" t="n">
        <v>40863</v>
      </c>
      <c r="C13394" t="n">
        <v>16669</v>
      </c>
      <c r="D13394" t="n">
        <v>79</v>
      </c>
      <c r="E13394" t="n">
        <v>396</v>
      </c>
      <c r="F13394" s="9" t="n">
        <v>623.54</v>
      </c>
    </row>
    <row r="13395">
      <c r="A13395" t="n">
        <v>576704</v>
      </c>
      <c r="B13395" s="12" t="n">
        <v>40863</v>
      </c>
      <c r="C13395" t="n">
        <v>14527</v>
      </c>
      <c r="D13395" t="n">
        <v>22</v>
      </c>
      <c r="E13395" t="n">
        <v>33</v>
      </c>
      <c r="F13395" s="9" t="n">
        <v>165.92</v>
      </c>
    </row>
    <row r="13396">
      <c r="A13396" t="n">
        <v>576734</v>
      </c>
      <c r="B13396" s="12" t="n">
        <v>40863</v>
      </c>
      <c r="C13396" t="n">
        <v>17680</v>
      </c>
      <c r="D13396" t="n">
        <v>11</v>
      </c>
      <c r="E13396" t="n">
        <v>96</v>
      </c>
      <c r="F13396" s="9" t="n">
        <v>184.4</v>
      </c>
    </row>
    <row r="13397">
      <c r="A13397" t="n">
        <v>576736</v>
      </c>
      <c r="B13397" s="12" t="n">
        <v>40863</v>
      </c>
      <c r="C13397" t="n">
        <v>13089</v>
      </c>
      <c r="D13397" t="n">
        <v>4</v>
      </c>
      <c r="E13397" t="n">
        <v>174</v>
      </c>
      <c r="F13397" s="9" t="n">
        <v>356.1</v>
      </c>
    </row>
    <row r="13398">
      <c r="A13398" t="n">
        <v>576758</v>
      </c>
      <c r="B13398" s="12" t="n">
        <v>40863</v>
      </c>
      <c r="C13398" t="n">
        <v>16814</v>
      </c>
      <c r="D13398" t="n">
        <v>9</v>
      </c>
      <c r="E13398" t="n">
        <v>112</v>
      </c>
      <c r="F13398" s="9" t="n">
        <v>273.04</v>
      </c>
    </row>
    <row r="13399">
      <c r="A13399" t="n">
        <v>576768</v>
      </c>
      <c r="B13399" s="12" t="n">
        <v>40863</v>
      </c>
      <c r="C13399" t="n">
        <v>13408</v>
      </c>
      <c r="D13399" t="n">
        <v>11</v>
      </c>
      <c r="E13399" t="n">
        <v>460</v>
      </c>
      <c r="F13399" s="9" t="n">
        <v>1145.32</v>
      </c>
    </row>
    <row r="13400">
      <c r="A13400" t="n">
        <v>576769</v>
      </c>
      <c r="B13400" s="12" t="n">
        <v>40863</v>
      </c>
      <c r="C13400" t="n">
        <v>13575</v>
      </c>
      <c r="D13400" t="n">
        <v>7</v>
      </c>
      <c r="E13400" t="n">
        <v>67</v>
      </c>
      <c r="F13400" s="9" t="n">
        <v>107.45</v>
      </c>
    </row>
    <row r="13401">
      <c r="A13401" t="n">
        <v>576770</v>
      </c>
      <c r="B13401" s="12" t="n">
        <v>40863</v>
      </c>
      <c r="C13401" t="n">
        <v>13926</v>
      </c>
      <c r="D13401" t="n">
        <v>11</v>
      </c>
      <c r="E13401" t="n">
        <v>104</v>
      </c>
      <c r="F13401" s="9" t="n">
        <v>223.85</v>
      </c>
    </row>
    <row r="13402">
      <c r="A13402" t="n">
        <v>576771</v>
      </c>
      <c r="B13402" s="12" t="n">
        <v>40863</v>
      </c>
      <c r="C13402" t="n">
        <v>13285</v>
      </c>
      <c r="D13402" t="n">
        <v>50</v>
      </c>
      <c r="E13402" t="n">
        <v>597</v>
      </c>
      <c r="F13402" s="9" t="n">
        <v>739.02</v>
      </c>
    </row>
    <row r="13403">
      <c r="A13403" t="n">
        <v>576772</v>
      </c>
      <c r="B13403" s="12" t="n">
        <v>40863</v>
      </c>
      <c r="C13403" t="n">
        <v>16839</v>
      </c>
      <c r="D13403" t="n">
        <v>3</v>
      </c>
      <c r="E13403" t="n">
        <v>170</v>
      </c>
      <c r="F13403" s="9" t="n">
        <v>434.5</v>
      </c>
    </row>
    <row r="13404">
      <c r="A13404" t="n">
        <v>576774</v>
      </c>
      <c r="B13404" s="12" t="n">
        <v>40863</v>
      </c>
      <c r="C13404" t="n">
        <v>13131</v>
      </c>
      <c r="D13404" t="n">
        <v>13</v>
      </c>
      <c r="E13404" t="n">
        <v>166</v>
      </c>
      <c r="F13404" s="9" t="n">
        <v>301.1</v>
      </c>
    </row>
    <row r="13405">
      <c r="A13405" t="n">
        <v>576775</v>
      </c>
      <c r="B13405" s="12" t="n">
        <v>40863</v>
      </c>
      <c r="C13405" t="n">
        <v>13629</v>
      </c>
      <c r="D13405" t="n">
        <v>3</v>
      </c>
      <c r="E13405" t="n">
        <v>400</v>
      </c>
      <c r="F13405" s="9" t="n">
        <v>716</v>
      </c>
    </row>
    <row r="13406">
      <c r="A13406" t="n">
        <v>576778</v>
      </c>
      <c r="B13406" s="12" t="n">
        <v>40863</v>
      </c>
      <c r="C13406" t="n">
        <v>16085</v>
      </c>
      <c r="D13406" t="n">
        <v>41</v>
      </c>
      <c r="E13406" t="n">
        <v>165</v>
      </c>
      <c r="F13406" s="9" t="n">
        <v>241.53</v>
      </c>
    </row>
    <row r="13407">
      <c r="A13407" t="n">
        <v>576779</v>
      </c>
      <c r="B13407" s="12" t="n">
        <v>40863</v>
      </c>
      <c r="C13407" t="n">
        <v>14554</v>
      </c>
      <c r="D13407" t="n">
        <v>124</v>
      </c>
      <c r="E13407" t="n">
        <v>725</v>
      </c>
      <c r="F13407" s="9" t="n">
        <v>1134.6</v>
      </c>
    </row>
    <row r="13408">
      <c r="A13408" t="n">
        <v>576780</v>
      </c>
      <c r="B13408" s="12" t="n">
        <v>40863</v>
      </c>
      <c r="C13408" t="n">
        <v>13258</v>
      </c>
      <c r="D13408" t="n">
        <v>19</v>
      </c>
      <c r="E13408" t="n">
        <v>155</v>
      </c>
      <c r="F13408" s="9" t="n">
        <v>370.36</v>
      </c>
    </row>
    <row r="13409">
      <c r="A13409" t="n">
        <v>576781</v>
      </c>
      <c r="B13409" s="12" t="n">
        <v>40863</v>
      </c>
      <c r="C13409" t="n">
        <v>13939</v>
      </c>
      <c r="D13409" t="n">
        <v>11</v>
      </c>
      <c r="E13409" t="n">
        <v>190</v>
      </c>
      <c r="F13409" s="9" t="n">
        <v>178.34</v>
      </c>
    </row>
    <row r="13410">
      <c r="A13410" t="n">
        <v>576782</v>
      </c>
      <c r="B13410" s="12" t="n">
        <v>40863</v>
      </c>
      <c r="C13410" t="n">
        <v>17500</v>
      </c>
      <c r="D13410" t="n">
        <v>1</v>
      </c>
      <c r="E13410" t="n">
        <v>4</v>
      </c>
      <c r="F13410" s="9" t="n">
        <v>340</v>
      </c>
    </row>
    <row r="13411">
      <c r="A13411" t="n">
        <v>576783</v>
      </c>
      <c r="B13411" s="12" t="n">
        <v>40863</v>
      </c>
      <c r="C13411" t="n">
        <v>13447</v>
      </c>
      <c r="D13411" t="n">
        <v>21</v>
      </c>
      <c r="E13411" t="n">
        <v>235</v>
      </c>
      <c r="F13411" s="9" t="n">
        <v>475.13</v>
      </c>
    </row>
    <row r="13412">
      <c r="A13412" t="n">
        <v>576784</v>
      </c>
      <c r="B13412" s="12" t="n">
        <v>40863</v>
      </c>
      <c r="C13412" t="n">
        <v>16204</v>
      </c>
      <c r="D13412" t="n">
        <v>50</v>
      </c>
      <c r="E13412" t="n">
        <v>218</v>
      </c>
      <c r="F13412" s="9" t="n">
        <v>384.18</v>
      </c>
    </row>
    <row r="13413">
      <c r="A13413" t="n">
        <v>576786</v>
      </c>
      <c r="B13413" s="12" t="n">
        <v>40863</v>
      </c>
      <c r="C13413" t="n">
        <v>16999</v>
      </c>
      <c r="D13413" t="n">
        <v>6</v>
      </c>
      <c r="E13413" t="n">
        <v>153</v>
      </c>
      <c r="F13413" s="9" t="n">
        <v>238.99</v>
      </c>
    </row>
    <row r="13414">
      <c r="A13414" t="n">
        <v>576791</v>
      </c>
      <c r="B13414" s="12" t="n">
        <v>40863</v>
      </c>
      <c r="C13414" t="n">
        <v>17896</v>
      </c>
      <c r="D13414" t="n">
        <v>2</v>
      </c>
      <c r="E13414" t="n">
        <v>288</v>
      </c>
      <c r="F13414" s="9" t="n">
        <v>256.32</v>
      </c>
    </row>
    <row r="13415">
      <c r="A13415" t="n">
        <v>576792</v>
      </c>
      <c r="B13415" s="12" t="n">
        <v>40863</v>
      </c>
      <c r="C13415" t="n">
        <v>17596</v>
      </c>
      <c r="D13415" t="n">
        <v>11</v>
      </c>
      <c r="E13415" t="n">
        <v>459</v>
      </c>
      <c r="F13415" s="9" t="n">
        <v>295.17</v>
      </c>
    </row>
    <row r="13416">
      <c r="A13416" t="n">
        <v>576809</v>
      </c>
      <c r="B13416" s="12" t="n">
        <v>40863</v>
      </c>
      <c r="C13416" t="n">
        <v>14851</v>
      </c>
      <c r="D13416" t="n">
        <v>14</v>
      </c>
      <c r="E13416" t="n">
        <v>186</v>
      </c>
      <c r="F13416" s="9" t="n">
        <v>305.22</v>
      </c>
    </row>
    <row r="13417">
      <c r="A13417" t="n">
        <v>576824</v>
      </c>
      <c r="B13417" s="12" t="n">
        <v>40863</v>
      </c>
      <c r="C13417" t="n">
        <v>12910</v>
      </c>
      <c r="D13417" t="n">
        <v>6</v>
      </c>
      <c r="E13417" t="n">
        <v>150</v>
      </c>
      <c r="F13417" s="9" t="n">
        <v>408.66</v>
      </c>
    </row>
    <row r="13418">
      <c r="A13418" t="n">
        <v>576826</v>
      </c>
      <c r="B13418" s="12" t="n">
        <v>40863</v>
      </c>
      <c r="C13418" t="n">
        <v>12910</v>
      </c>
      <c r="D13418" t="n">
        <v>2</v>
      </c>
      <c r="E13418" t="n">
        <v>36</v>
      </c>
      <c r="F13418" s="9" t="n">
        <v>49.8</v>
      </c>
    </row>
    <row r="13419">
      <c r="A13419" t="n">
        <v>576827</v>
      </c>
      <c r="B13419" s="12" t="n">
        <v>40863</v>
      </c>
      <c r="C13419" t="n">
        <v>12901</v>
      </c>
      <c r="D13419" t="n">
        <v>1</v>
      </c>
      <c r="E13419" t="n">
        <v>720</v>
      </c>
      <c r="F13419" s="9" t="n">
        <v>612</v>
      </c>
    </row>
    <row r="13420">
      <c r="A13420" t="n">
        <v>576830</v>
      </c>
      <c r="B13420" s="12" t="n">
        <v>40863</v>
      </c>
      <c r="C13420" t="n">
        <v>14898</v>
      </c>
      <c r="D13420" t="n">
        <v>41</v>
      </c>
      <c r="E13420" t="n">
        <v>149</v>
      </c>
      <c r="F13420" s="9" t="n">
        <v>278.13</v>
      </c>
    </row>
    <row r="13421">
      <c r="A13421" t="n">
        <v>576832</v>
      </c>
      <c r="B13421" s="12" t="n">
        <v>40863</v>
      </c>
      <c r="C13421" t="n">
        <v>13102</v>
      </c>
      <c r="D13421" t="n">
        <v>9</v>
      </c>
      <c r="E13421" t="n">
        <v>161</v>
      </c>
      <c r="F13421" s="9" t="n">
        <v>263</v>
      </c>
    </row>
    <row r="13422">
      <c r="A13422" t="n">
        <v>576833</v>
      </c>
      <c r="B13422" s="12" t="n">
        <v>40863</v>
      </c>
      <c r="C13422" t="n">
        <v>17434</v>
      </c>
      <c r="D13422" t="n">
        <v>17</v>
      </c>
      <c r="E13422" t="n">
        <v>397</v>
      </c>
      <c r="F13422" s="9" t="n">
        <v>226.17</v>
      </c>
    </row>
    <row r="13423">
      <c r="A13423" t="n">
        <v>576834</v>
      </c>
      <c r="B13423" s="12" t="n">
        <v>40863</v>
      </c>
      <c r="C13423" t="n">
        <v>13458</v>
      </c>
      <c r="D13423" t="n">
        <v>18</v>
      </c>
      <c r="E13423" t="n">
        <v>193</v>
      </c>
      <c r="F13423" s="9" t="n">
        <v>389.41</v>
      </c>
    </row>
    <row r="13424">
      <c r="A13424" t="n">
        <v>576836</v>
      </c>
      <c r="B13424" s="12" t="n">
        <v>40863</v>
      </c>
      <c r="C13424" t="n">
        <v>16191</v>
      </c>
      <c r="D13424" t="n">
        <v>14</v>
      </c>
      <c r="E13424" t="n">
        <v>322</v>
      </c>
      <c r="F13424" s="9" t="n">
        <v>462.28</v>
      </c>
    </row>
    <row r="13425">
      <c r="A13425" t="n">
        <v>576838</v>
      </c>
      <c r="B13425" s="12" t="n">
        <v>40863</v>
      </c>
      <c r="C13425" t="n">
        <v>18075</v>
      </c>
      <c r="D13425" t="n">
        <v>20</v>
      </c>
      <c r="E13425" t="n">
        <v>170</v>
      </c>
      <c r="F13425" s="9" t="n">
        <v>353.98</v>
      </c>
    </row>
    <row r="13426">
      <c r="A13426" t="n">
        <v>576841</v>
      </c>
      <c r="B13426" s="12" t="n">
        <v>40863</v>
      </c>
      <c r="C13426" t="n">
        <v>17368</v>
      </c>
      <c r="D13426" t="n">
        <v>26</v>
      </c>
      <c r="E13426" t="n">
        <v>32</v>
      </c>
      <c r="F13426" s="9" t="n">
        <v>106.88</v>
      </c>
    </row>
    <row r="13427">
      <c r="A13427" t="n">
        <v>576842</v>
      </c>
      <c r="B13427" s="12" t="n">
        <v>40863</v>
      </c>
      <c r="C13427" t="n">
        <v>13599</v>
      </c>
      <c r="D13427" t="n">
        <v>14</v>
      </c>
      <c r="E13427" t="n">
        <v>226</v>
      </c>
      <c r="F13427" s="9" t="n">
        <v>295.8</v>
      </c>
    </row>
    <row r="13428">
      <c r="A13428" t="n">
        <v>576844</v>
      </c>
      <c r="B13428" s="12" t="n">
        <v>40863</v>
      </c>
      <c r="C13428" t="n">
        <v>16713</v>
      </c>
      <c r="D13428" t="n">
        <v>27</v>
      </c>
      <c r="E13428" t="n">
        <v>794</v>
      </c>
      <c r="F13428" s="9" t="n">
        <v>1115.52</v>
      </c>
    </row>
    <row r="13429">
      <c r="A13429" t="n">
        <v>576845</v>
      </c>
      <c r="B13429" s="12" t="n">
        <v>40863</v>
      </c>
      <c r="C13429" t="n">
        <v>12991</v>
      </c>
      <c r="D13429" t="n">
        <v>9</v>
      </c>
      <c r="E13429" t="n">
        <v>44</v>
      </c>
      <c r="F13429" s="9" t="n">
        <v>200.2</v>
      </c>
    </row>
    <row r="13430">
      <c r="A13430" t="n">
        <v>576846</v>
      </c>
      <c r="B13430" s="12" t="n">
        <v>40863</v>
      </c>
      <c r="C13430" t="n">
        <v>13500</v>
      </c>
      <c r="D13430" t="n">
        <v>27</v>
      </c>
      <c r="E13430" t="n">
        <v>289</v>
      </c>
      <c r="F13430" s="9" t="n">
        <v>497.97</v>
      </c>
    </row>
    <row r="13431">
      <c r="A13431" t="n">
        <v>576847</v>
      </c>
      <c r="B13431" s="12" t="n">
        <v>40863</v>
      </c>
      <c r="C13431" t="n">
        <v>17017</v>
      </c>
      <c r="D13431" t="n">
        <v>11</v>
      </c>
      <c r="E13431" t="n">
        <v>412</v>
      </c>
      <c r="F13431" s="9" t="n">
        <v>456.6</v>
      </c>
    </row>
    <row r="13432">
      <c r="A13432" t="n">
        <v>576848</v>
      </c>
      <c r="B13432" s="12" t="n">
        <v>40863</v>
      </c>
      <c r="C13432" t="n">
        <v>15051</v>
      </c>
      <c r="D13432" t="n">
        <v>34</v>
      </c>
      <c r="E13432" t="n">
        <v>124</v>
      </c>
      <c r="F13432" s="9" t="n">
        <v>245.68</v>
      </c>
    </row>
    <row r="13433">
      <c r="A13433" t="n">
        <v>576849</v>
      </c>
      <c r="B13433" s="12" t="n">
        <v>40863</v>
      </c>
      <c r="C13433" t="n">
        <v>13924</v>
      </c>
      <c r="D13433" t="n">
        <v>3</v>
      </c>
      <c r="E13433" t="n">
        <v>7</v>
      </c>
      <c r="F13433" s="9" t="n">
        <v>23.55</v>
      </c>
    </row>
    <row r="13434">
      <c r="A13434" t="n">
        <v>576851</v>
      </c>
      <c r="B13434" s="12" t="n">
        <v>40863</v>
      </c>
      <c r="C13434" t="n">
        <v>15967</v>
      </c>
      <c r="D13434" t="n">
        <v>47</v>
      </c>
      <c r="E13434" t="n">
        <v>145</v>
      </c>
      <c r="F13434" s="9" t="n">
        <v>235.78</v>
      </c>
    </row>
    <row r="13435">
      <c r="A13435" t="n">
        <v>576852</v>
      </c>
      <c r="B13435" s="12" t="n">
        <v>40863</v>
      </c>
      <c r="C13435" t="n">
        <v>16809</v>
      </c>
      <c r="D13435" t="n">
        <v>37</v>
      </c>
      <c r="E13435" t="n">
        <v>194</v>
      </c>
      <c r="F13435" s="9" t="n">
        <v>294.32</v>
      </c>
    </row>
    <row r="13436">
      <c r="A13436" t="n">
        <v>576853</v>
      </c>
      <c r="B13436" s="12" t="n">
        <v>40863</v>
      </c>
      <c r="C13436" t="n">
        <v>12971</v>
      </c>
      <c r="D13436" t="n">
        <v>3</v>
      </c>
      <c r="E13436" t="n">
        <v>57</v>
      </c>
      <c r="F13436" s="9" t="n">
        <v>93.39</v>
      </c>
    </row>
    <row r="13437">
      <c r="A13437" t="n">
        <v>576854</v>
      </c>
      <c r="B13437" s="12" t="n">
        <v>40863</v>
      </c>
      <c r="C13437" t="n">
        <v>12993</v>
      </c>
      <c r="D13437" t="n">
        <v>3</v>
      </c>
      <c r="E13437" t="n">
        <v>36</v>
      </c>
      <c r="F13437" s="9" t="n">
        <v>42.36</v>
      </c>
    </row>
    <row r="13438">
      <c r="A13438" t="n">
        <v>576855</v>
      </c>
      <c r="B13438" s="12" t="n">
        <v>40863</v>
      </c>
      <c r="C13438" t="n">
        <v>17757</v>
      </c>
      <c r="D13438" t="n">
        <v>28</v>
      </c>
      <c r="E13438" t="n">
        <v>200</v>
      </c>
      <c r="F13438" s="9" t="n">
        <v>238.92</v>
      </c>
    </row>
    <row r="13439">
      <c r="A13439" t="n">
        <v>576857</v>
      </c>
      <c r="B13439" s="12" t="n">
        <v>40863</v>
      </c>
      <c r="C13439" t="n">
        <v>12748</v>
      </c>
      <c r="D13439" t="n">
        <v>83</v>
      </c>
      <c r="E13439" t="n">
        <v>133</v>
      </c>
      <c r="F13439" s="9" t="n">
        <v>218.77</v>
      </c>
    </row>
    <row r="13440">
      <c r="A13440" t="n">
        <v>576859</v>
      </c>
      <c r="B13440" s="12" t="n">
        <v>40863</v>
      </c>
      <c r="C13440" t="n">
        <v>18167</v>
      </c>
      <c r="D13440" t="n">
        <v>15</v>
      </c>
      <c r="E13440" t="n">
        <v>152</v>
      </c>
      <c r="F13440" s="9" t="n">
        <v>495.78</v>
      </c>
    </row>
    <row r="13441">
      <c r="A13441" t="n">
        <v>576860</v>
      </c>
      <c r="B13441" s="12" t="n">
        <v>40863</v>
      </c>
      <c r="C13441" t="n">
        <v>17602</v>
      </c>
      <c r="D13441" t="n">
        <v>83</v>
      </c>
      <c r="E13441" t="n">
        <v>639</v>
      </c>
      <c r="F13441" s="9" t="n">
        <v>769.36</v>
      </c>
    </row>
    <row r="13442">
      <c r="A13442" t="n">
        <v>576861</v>
      </c>
      <c r="B13442" s="12" t="n">
        <v>40863</v>
      </c>
      <c r="C13442" t="n">
        <v>18041</v>
      </c>
      <c r="D13442" t="n">
        <v>17</v>
      </c>
      <c r="E13442" t="n">
        <v>340</v>
      </c>
      <c r="F13442" s="9" t="n">
        <v>220.94</v>
      </c>
    </row>
    <row r="13443">
      <c r="A13443" t="n">
        <v>576862</v>
      </c>
      <c r="B13443" s="12" t="n">
        <v>40863</v>
      </c>
      <c r="C13443" t="n">
        <v>14825</v>
      </c>
      <c r="D13443" t="n">
        <v>12</v>
      </c>
      <c r="E13443" t="n">
        <v>125</v>
      </c>
      <c r="F13443" s="9" t="n">
        <v>290.81</v>
      </c>
    </row>
    <row r="13444">
      <c r="A13444" t="n">
        <v>576864</v>
      </c>
      <c r="B13444" s="12" t="n">
        <v>40863</v>
      </c>
      <c r="C13444" t="n">
        <v>12748</v>
      </c>
      <c r="D13444" t="n">
        <v>59</v>
      </c>
      <c r="E13444" t="n">
        <v>179</v>
      </c>
      <c r="F13444" s="9" t="n">
        <v>200.78</v>
      </c>
    </row>
    <row r="13445">
      <c r="A13445" t="n">
        <v>576865</v>
      </c>
      <c r="B13445" s="12" t="n">
        <v>40863</v>
      </c>
      <c r="C13445" t="n">
        <v>12748</v>
      </c>
      <c r="D13445" t="n">
        <v>28</v>
      </c>
      <c r="E13445" t="n">
        <v>45</v>
      </c>
      <c r="F13445" s="9" t="n">
        <v>103.69</v>
      </c>
    </row>
    <row r="13446">
      <c r="A13446" t="n">
        <v>576867</v>
      </c>
      <c r="B13446" s="12" t="n">
        <v>40863</v>
      </c>
      <c r="C13446" t="n">
        <v>13012</v>
      </c>
      <c r="D13446" t="n">
        <v>16</v>
      </c>
      <c r="E13446" t="n">
        <v>122</v>
      </c>
      <c r="F13446" s="9" t="n">
        <v>285.3</v>
      </c>
    </row>
    <row r="13447">
      <c r="A13447" t="n">
        <v>576872</v>
      </c>
      <c r="B13447" s="12" t="n">
        <v>40863</v>
      </c>
      <c r="C13447" t="n">
        <v>13238</v>
      </c>
      <c r="D13447" t="n">
        <v>14</v>
      </c>
      <c r="E13447" t="n">
        <v>111</v>
      </c>
      <c r="F13447" s="9" t="n">
        <v>277.88</v>
      </c>
    </row>
    <row r="13448">
      <c r="A13448" t="n">
        <v>576873</v>
      </c>
      <c r="B13448" s="12" t="n">
        <v>40863</v>
      </c>
      <c r="C13448" t="n">
        <v>17835</v>
      </c>
      <c r="D13448" t="n">
        <v>19</v>
      </c>
      <c r="E13448" t="n">
        <v>161</v>
      </c>
      <c r="F13448" s="9" t="n">
        <v>109.84</v>
      </c>
    </row>
    <row r="13449">
      <c r="A13449" t="n">
        <v>576874</v>
      </c>
      <c r="B13449" s="12" t="n">
        <v>40863</v>
      </c>
      <c r="C13449" t="n">
        <v>15432</v>
      </c>
      <c r="D13449" t="n">
        <v>10</v>
      </c>
      <c r="E13449" t="n">
        <v>65</v>
      </c>
      <c r="F13449" s="9" t="n">
        <v>171.19</v>
      </c>
    </row>
    <row r="13450">
      <c r="A13450" t="n">
        <v>576875</v>
      </c>
      <c r="B13450" s="12" t="n">
        <v>40863</v>
      </c>
      <c r="C13450" t="n">
        <v>15805</v>
      </c>
      <c r="D13450" t="n">
        <v>9</v>
      </c>
      <c r="E13450" t="n">
        <v>150</v>
      </c>
      <c r="F13450" s="9" t="n">
        <v>349.6</v>
      </c>
    </row>
    <row r="13451">
      <c r="A13451" t="n">
        <v>576876</v>
      </c>
      <c r="B13451" s="12" t="n">
        <v>40863</v>
      </c>
      <c r="C13451" t="n">
        <v>16804</v>
      </c>
      <c r="D13451" t="n">
        <v>40</v>
      </c>
      <c r="E13451" t="n">
        <v>188</v>
      </c>
      <c r="F13451" s="9" t="n">
        <v>411.98</v>
      </c>
    </row>
    <row r="13452">
      <c r="A13452" t="n">
        <v>576877</v>
      </c>
      <c r="B13452" s="12" t="n">
        <v>40863</v>
      </c>
      <c r="C13452" t="n">
        <v>16804</v>
      </c>
      <c r="D13452" t="n">
        <v>1</v>
      </c>
      <c r="E13452" t="n">
        <v>24</v>
      </c>
      <c r="F13452" s="9" t="n">
        <v>6.96</v>
      </c>
    </row>
    <row r="13453">
      <c r="A13453" t="n">
        <v>576878</v>
      </c>
      <c r="B13453" s="12" t="n">
        <v>40863</v>
      </c>
      <c r="C13453" t="n">
        <v>18059</v>
      </c>
      <c r="D13453" t="n">
        <v>5</v>
      </c>
      <c r="E13453" t="n">
        <v>52</v>
      </c>
      <c r="F13453" s="9" t="n">
        <v>86.59999999999999</v>
      </c>
    </row>
    <row r="13454">
      <c r="A13454" t="n">
        <v>576879</v>
      </c>
      <c r="B13454" s="12" t="n">
        <v>40863</v>
      </c>
      <c r="C13454" t="n">
        <v>18006</v>
      </c>
      <c r="D13454" t="n">
        <v>22</v>
      </c>
      <c r="E13454" t="n">
        <v>220</v>
      </c>
      <c r="F13454" s="9" t="n">
        <v>444.68</v>
      </c>
    </row>
    <row r="13455">
      <c r="A13455" t="n">
        <v>576881</v>
      </c>
      <c r="B13455" s="12" t="n">
        <v>40863</v>
      </c>
      <c r="C13455" t="n">
        <v>14673</v>
      </c>
      <c r="D13455" t="n">
        <v>14</v>
      </c>
      <c r="E13455" t="n">
        <v>233</v>
      </c>
      <c r="F13455" s="9" t="n">
        <v>389.13</v>
      </c>
    </row>
    <row r="13456">
      <c r="A13456" t="n">
        <v>576888</v>
      </c>
      <c r="B13456" s="12" t="n">
        <v>40863</v>
      </c>
      <c r="C13456" t="n">
        <v>14948</v>
      </c>
      <c r="D13456" t="n">
        <v>12</v>
      </c>
      <c r="E13456" t="n">
        <v>104</v>
      </c>
      <c r="F13456" s="9" t="n">
        <v>267.7</v>
      </c>
    </row>
    <row r="13457">
      <c r="A13457" t="n">
        <v>576889</v>
      </c>
      <c r="B13457" s="12" t="n">
        <v>40863</v>
      </c>
      <c r="C13457" t="n">
        <v>12748</v>
      </c>
      <c r="D13457" t="n">
        <v>34</v>
      </c>
      <c r="E13457" t="n">
        <v>148</v>
      </c>
      <c r="F13457" s="9" t="n">
        <v>292.67</v>
      </c>
    </row>
    <row r="13458">
      <c r="A13458" t="n">
        <v>576892</v>
      </c>
      <c r="B13458" s="12" t="n">
        <v>40864</v>
      </c>
      <c r="C13458" t="n">
        <v>15737</v>
      </c>
      <c r="D13458" t="n">
        <v>4</v>
      </c>
      <c r="E13458" t="n">
        <v>37</v>
      </c>
      <c r="F13458" s="9" t="n">
        <v>67.01000000000001</v>
      </c>
    </row>
    <row r="13459">
      <c r="A13459" t="n">
        <v>576896</v>
      </c>
      <c r="B13459" s="12" t="n">
        <v>40864</v>
      </c>
      <c r="C13459" t="n">
        <v>14735</v>
      </c>
      <c r="D13459" t="n">
        <v>3</v>
      </c>
      <c r="E13459" t="n">
        <v>80</v>
      </c>
      <c r="F13459" s="9" t="n">
        <v>181.6</v>
      </c>
    </row>
    <row r="13460">
      <c r="A13460" t="n">
        <v>576900</v>
      </c>
      <c r="B13460" s="12" t="n">
        <v>40864</v>
      </c>
      <c r="C13460" t="n">
        <v>15489</v>
      </c>
      <c r="D13460" t="n">
        <v>9</v>
      </c>
      <c r="E13460" t="n">
        <v>210</v>
      </c>
      <c r="F13460" s="9" t="n">
        <v>343.38</v>
      </c>
    </row>
    <row r="13461">
      <c r="A13461" t="n">
        <v>576901</v>
      </c>
      <c r="B13461" s="12" t="n">
        <v>40864</v>
      </c>
      <c r="C13461" t="n">
        <v>16929</v>
      </c>
      <c r="D13461" t="n">
        <v>10</v>
      </c>
      <c r="E13461" t="n">
        <v>119</v>
      </c>
      <c r="F13461" s="9" t="n">
        <v>207.99</v>
      </c>
    </row>
    <row r="13462">
      <c r="A13462" t="n">
        <v>576902</v>
      </c>
      <c r="B13462" s="12" t="n">
        <v>40864</v>
      </c>
      <c r="C13462" t="n">
        <v>17330</v>
      </c>
      <c r="D13462" t="n">
        <v>1</v>
      </c>
      <c r="E13462" t="n">
        <v>20</v>
      </c>
      <c r="F13462" s="9" t="n">
        <v>99</v>
      </c>
    </row>
    <row r="13463">
      <c r="A13463" t="n">
        <v>576905</v>
      </c>
      <c r="B13463" s="12" t="n">
        <v>40864</v>
      </c>
      <c r="C13463" t="n">
        <v>13308</v>
      </c>
      <c r="D13463" t="n">
        <v>17</v>
      </c>
      <c r="E13463" t="n">
        <v>164</v>
      </c>
      <c r="F13463" s="9" t="n">
        <v>285.88</v>
      </c>
    </row>
    <row r="13464">
      <c r="A13464" t="n">
        <v>576906</v>
      </c>
      <c r="B13464" s="12" t="n">
        <v>40864</v>
      </c>
      <c r="C13464" t="n">
        <v>18225</v>
      </c>
      <c r="D13464" t="n">
        <v>33</v>
      </c>
      <c r="E13464" t="n">
        <v>575</v>
      </c>
      <c r="F13464" s="9" t="n">
        <v>616.48</v>
      </c>
    </row>
    <row r="13465">
      <c r="A13465" t="n">
        <v>576911</v>
      </c>
      <c r="B13465" s="12" t="n">
        <v>40864</v>
      </c>
      <c r="C13465" t="n">
        <v>17461</v>
      </c>
      <c r="D13465" t="n">
        <v>56</v>
      </c>
      <c r="E13465" t="n">
        <v>313</v>
      </c>
      <c r="F13465" s="9" t="n">
        <v>327.56</v>
      </c>
    </row>
    <row r="13466">
      <c r="A13466" t="n">
        <v>576912</v>
      </c>
      <c r="B13466" s="12" t="n">
        <v>40864</v>
      </c>
      <c r="C13466" t="n">
        <v>13756</v>
      </c>
      <c r="D13466" t="n">
        <v>7</v>
      </c>
      <c r="E13466" t="n">
        <v>228</v>
      </c>
      <c r="F13466" s="9" t="n">
        <v>411.96</v>
      </c>
    </row>
    <row r="13467">
      <c r="A13467" t="n">
        <v>576913</v>
      </c>
      <c r="B13467" s="12" t="n">
        <v>40864</v>
      </c>
      <c r="C13467" t="n">
        <v>13756</v>
      </c>
      <c r="D13467" t="n">
        <v>3</v>
      </c>
      <c r="E13467" t="n">
        <v>60</v>
      </c>
      <c r="F13467" s="9" t="n">
        <v>55.08</v>
      </c>
    </row>
    <row r="13468">
      <c r="A13468" t="n">
        <v>576914</v>
      </c>
      <c r="B13468" s="12" t="n">
        <v>40864</v>
      </c>
      <c r="C13468" t="n">
        <v>15124</v>
      </c>
      <c r="D13468" t="n">
        <v>6</v>
      </c>
      <c r="E13468" t="n">
        <v>144</v>
      </c>
      <c r="F13468" s="9" t="n">
        <v>93.44</v>
      </c>
    </row>
    <row r="13469">
      <c r="A13469" t="n">
        <v>576915</v>
      </c>
      <c r="B13469" s="12" t="n">
        <v>40864</v>
      </c>
      <c r="C13469" t="n">
        <v>17461</v>
      </c>
      <c r="D13469" t="n">
        <v>3</v>
      </c>
      <c r="E13469" t="n">
        <v>22</v>
      </c>
      <c r="F13469" s="9" t="n">
        <v>25.7</v>
      </c>
    </row>
    <row r="13470">
      <c r="A13470" t="n">
        <v>576916</v>
      </c>
      <c r="B13470" s="12" t="n">
        <v>40864</v>
      </c>
      <c r="C13470" t="n">
        <v>14655</v>
      </c>
      <c r="D13470" t="n">
        <v>12</v>
      </c>
      <c r="E13470" t="n">
        <v>175</v>
      </c>
      <c r="F13470" s="9" t="n">
        <v>358.15</v>
      </c>
    </row>
    <row r="13471">
      <c r="A13471" t="n">
        <v>576917</v>
      </c>
      <c r="B13471" s="12" t="n">
        <v>40864</v>
      </c>
      <c r="C13471" t="n">
        <v>17613</v>
      </c>
      <c r="D13471" t="n">
        <v>15</v>
      </c>
      <c r="E13471" t="n">
        <v>143</v>
      </c>
      <c r="F13471" s="9" t="n">
        <v>289.1</v>
      </c>
    </row>
    <row r="13472">
      <c r="A13472" t="n">
        <v>576920</v>
      </c>
      <c r="B13472" s="12" t="n">
        <v>40864</v>
      </c>
      <c r="C13472" t="n">
        <v>13871</v>
      </c>
      <c r="D13472" t="n">
        <v>23</v>
      </c>
      <c r="E13472" t="n">
        <v>266</v>
      </c>
      <c r="F13472" s="9" t="n">
        <v>532.76</v>
      </c>
    </row>
    <row r="13473">
      <c r="A13473" t="n">
        <v>576922</v>
      </c>
      <c r="B13473" s="12" t="n">
        <v>40864</v>
      </c>
      <c r="C13473" t="n">
        <v>17613</v>
      </c>
      <c r="D13473" t="n">
        <v>1</v>
      </c>
      <c r="E13473" t="n">
        <v>20</v>
      </c>
      <c r="F13473" s="9" t="n">
        <v>7.8</v>
      </c>
    </row>
    <row r="13474">
      <c r="A13474" t="n">
        <v>576924</v>
      </c>
      <c r="B13474" s="12" t="n">
        <v>40864</v>
      </c>
      <c r="C13474" t="n">
        <v>17419</v>
      </c>
      <c r="D13474" t="n">
        <v>23</v>
      </c>
      <c r="E13474" t="n">
        <v>201</v>
      </c>
      <c r="F13474" s="9" t="n">
        <v>477.67</v>
      </c>
    </row>
    <row r="13475">
      <c r="A13475" t="n">
        <v>576926</v>
      </c>
      <c r="B13475" s="12" t="n">
        <v>40864</v>
      </c>
      <c r="C13475" t="n">
        <v>14113</v>
      </c>
      <c r="D13475" t="n">
        <v>14</v>
      </c>
      <c r="E13475" t="n">
        <v>188</v>
      </c>
      <c r="F13475" s="9" t="n">
        <v>442.14</v>
      </c>
    </row>
    <row r="13476">
      <c r="A13476" t="n">
        <v>576928</v>
      </c>
      <c r="B13476" s="12" t="n">
        <v>40864</v>
      </c>
      <c r="C13476" t="n">
        <v>14102</v>
      </c>
      <c r="D13476" t="n">
        <v>7</v>
      </c>
      <c r="E13476" t="n">
        <v>107</v>
      </c>
      <c r="F13476" s="9" t="n">
        <v>145.95</v>
      </c>
    </row>
    <row r="13477">
      <c r="A13477" t="n">
        <v>576929</v>
      </c>
      <c r="B13477" s="12" t="n">
        <v>40864</v>
      </c>
      <c r="C13477" t="n">
        <v>16638</v>
      </c>
      <c r="D13477" t="n">
        <v>7</v>
      </c>
      <c r="E13477" t="n">
        <v>56</v>
      </c>
      <c r="F13477" s="9" t="n">
        <v>129.78</v>
      </c>
    </row>
    <row r="13478">
      <c r="A13478" t="n">
        <v>576930</v>
      </c>
      <c r="B13478" s="12" t="n">
        <v>40864</v>
      </c>
      <c r="C13478" t="n">
        <v>14834</v>
      </c>
      <c r="D13478" t="n">
        <v>8</v>
      </c>
      <c r="E13478" t="n">
        <v>122</v>
      </c>
      <c r="F13478" s="9" t="n">
        <v>311.44</v>
      </c>
    </row>
    <row r="13479">
      <c r="A13479" t="n">
        <v>576931</v>
      </c>
      <c r="B13479" s="12" t="n">
        <v>40864</v>
      </c>
      <c r="C13479" t="n">
        <v>13028</v>
      </c>
      <c r="D13479" t="n">
        <v>21</v>
      </c>
      <c r="E13479" t="n">
        <v>418</v>
      </c>
      <c r="F13479" s="9" t="n">
        <v>305.38</v>
      </c>
    </row>
    <row r="13480">
      <c r="A13480" t="n">
        <v>576932</v>
      </c>
      <c r="B13480" s="12" t="n">
        <v>40864</v>
      </c>
      <c r="C13480" t="n">
        <v>15443</v>
      </c>
      <c r="D13480" t="n">
        <v>55</v>
      </c>
      <c r="E13480" t="n">
        <v>209</v>
      </c>
      <c r="F13480" s="9" t="n">
        <v>492.51</v>
      </c>
    </row>
    <row r="13481">
      <c r="A13481" t="n">
        <v>576933</v>
      </c>
      <c r="B13481" s="12" t="n">
        <v>40864</v>
      </c>
      <c r="C13481" t="n">
        <v>15529</v>
      </c>
      <c r="D13481" t="n">
        <v>75</v>
      </c>
      <c r="E13481" t="n">
        <v>312</v>
      </c>
      <c r="F13481" s="9" t="n">
        <v>349.56</v>
      </c>
    </row>
    <row r="13482">
      <c r="A13482" t="n">
        <v>576948</v>
      </c>
      <c r="B13482" s="12" t="n">
        <v>40864</v>
      </c>
      <c r="C13482" t="n">
        <v>14515</v>
      </c>
      <c r="D13482" t="n">
        <v>23</v>
      </c>
      <c r="E13482" t="n">
        <v>217</v>
      </c>
      <c r="F13482" s="9" t="n">
        <v>533.6900000000001</v>
      </c>
    </row>
    <row r="13483">
      <c r="A13483" t="n">
        <v>576958</v>
      </c>
      <c r="B13483" s="12" t="n">
        <v>40864</v>
      </c>
      <c r="C13483" t="n">
        <v>14515</v>
      </c>
      <c r="D13483" t="n">
        <v>1</v>
      </c>
      <c r="E13483" t="n">
        <v>9</v>
      </c>
      <c r="F13483" s="9" t="n">
        <v>13.05</v>
      </c>
    </row>
    <row r="13484">
      <c r="A13484" t="n">
        <v>576971</v>
      </c>
      <c r="B13484" s="12" t="n">
        <v>40864</v>
      </c>
      <c r="C13484" t="n">
        <v>14032</v>
      </c>
      <c r="D13484" t="n">
        <v>16</v>
      </c>
      <c r="E13484" t="n">
        <v>200</v>
      </c>
      <c r="F13484" s="9" t="n">
        <v>312.92</v>
      </c>
    </row>
    <row r="13485">
      <c r="A13485" t="n">
        <v>576984</v>
      </c>
      <c r="B13485" s="12" t="n">
        <v>40864</v>
      </c>
      <c r="C13485" t="n">
        <v>14332</v>
      </c>
      <c r="D13485" t="n">
        <v>10</v>
      </c>
      <c r="E13485" t="n">
        <v>191</v>
      </c>
      <c r="F13485" s="9" t="n">
        <v>280.97</v>
      </c>
    </row>
    <row r="13486">
      <c r="A13486" t="n">
        <v>576995</v>
      </c>
      <c r="B13486" s="12" t="n">
        <v>40864</v>
      </c>
      <c r="C13486" t="n">
        <v>16298</v>
      </c>
      <c r="D13486" t="n">
        <v>7</v>
      </c>
      <c r="E13486" t="n">
        <v>64</v>
      </c>
      <c r="F13486" s="9" t="n">
        <v>244.66</v>
      </c>
    </row>
    <row r="13487">
      <c r="A13487" t="n">
        <v>577000</v>
      </c>
      <c r="B13487" s="12" t="n">
        <v>40864</v>
      </c>
      <c r="C13487" t="n">
        <v>17716</v>
      </c>
      <c r="D13487" t="n">
        <v>3</v>
      </c>
      <c r="E13487" t="n">
        <v>120</v>
      </c>
      <c r="F13487" s="9" t="n">
        <v>306</v>
      </c>
    </row>
    <row r="13488">
      <c r="A13488" t="n">
        <v>577008</v>
      </c>
      <c r="B13488" s="12" t="n">
        <v>40864</v>
      </c>
      <c r="C13488" t="n">
        <v>16869</v>
      </c>
      <c r="D13488" t="n">
        <v>29</v>
      </c>
      <c r="E13488" t="n">
        <v>134</v>
      </c>
      <c r="F13488" s="9" t="n">
        <v>133.02</v>
      </c>
    </row>
    <row r="13489">
      <c r="A13489" t="n">
        <v>577009</v>
      </c>
      <c r="B13489" s="12" t="n">
        <v>40864</v>
      </c>
      <c r="C13489" t="n">
        <v>12749</v>
      </c>
      <c r="D13489" t="n">
        <v>31</v>
      </c>
      <c r="E13489" t="n">
        <v>163</v>
      </c>
      <c r="F13489" s="9" t="n">
        <v>522.59</v>
      </c>
    </row>
    <row r="13490">
      <c r="A13490" t="n">
        <v>577010</v>
      </c>
      <c r="B13490" s="12" t="n">
        <v>40864</v>
      </c>
      <c r="C13490" t="n">
        <v>15506</v>
      </c>
      <c r="D13490" t="n">
        <v>72</v>
      </c>
      <c r="E13490" t="n">
        <v>475</v>
      </c>
      <c r="F13490" s="9" t="n">
        <v>464.85</v>
      </c>
    </row>
    <row r="13491">
      <c r="A13491" t="n">
        <v>577011</v>
      </c>
      <c r="B13491" s="12" t="n">
        <v>40864</v>
      </c>
      <c r="C13491" t="n">
        <v>15657</v>
      </c>
      <c r="D13491" t="n">
        <v>1</v>
      </c>
      <c r="E13491" t="n">
        <v>24</v>
      </c>
      <c r="F13491" s="9" t="n">
        <v>30</v>
      </c>
    </row>
    <row r="13492">
      <c r="A13492" t="n">
        <v>577016</v>
      </c>
      <c r="B13492" s="12" t="n">
        <v>40864</v>
      </c>
      <c r="C13492" t="n">
        <v>17095</v>
      </c>
      <c r="D13492" t="n">
        <v>40</v>
      </c>
      <c r="E13492" t="n">
        <v>384</v>
      </c>
      <c r="F13492" s="9" t="n">
        <v>780.2</v>
      </c>
    </row>
    <row r="13493">
      <c r="A13493" t="n">
        <v>577018</v>
      </c>
      <c r="B13493" s="12" t="n">
        <v>40864</v>
      </c>
      <c r="C13493" t="n">
        <v>12971</v>
      </c>
      <c r="D13493" t="n">
        <v>3</v>
      </c>
      <c r="E13493" t="n">
        <v>82</v>
      </c>
      <c r="F13493" s="9" t="n">
        <v>163.74</v>
      </c>
    </row>
    <row r="13494">
      <c r="A13494" t="n">
        <v>577019</v>
      </c>
      <c r="B13494" s="12" t="n">
        <v>40864</v>
      </c>
      <c r="C13494" t="n">
        <v>14112</v>
      </c>
      <c r="D13494" t="n">
        <v>6</v>
      </c>
      <c r="E13494" t="n">
        <v>88</v>
      </c>
      <c r="F13494" s="9" t="n">
        <v>211.1</v>
      </c>
    </row>
    <row r="13495">
      <c r="A13495" t="n">
        <v>577020</v>
      </c>
      <c r="B13495" s="12" t="n">
        <v>40864</v>
      </c>
      <c r="C13495" t="n">
        <v>17147</v>
      </c>
      <c r="D13495" t="n">
        <v>16</v>
      </c>
      <c r="E13495" t="n">
        <v>193</v>
      </c>
      <c r="F13495" s="9" t="n">
        <v>365.29</v>
      </c>
    </row>
    <row r="13496">
      <c r="A13496" t="n">
        <v>577021</v>
      </c>
      <c r="B13496" s="12" t="n">
        <v>40864</v>
      </c>
      <c r="C13496" t="n">
        <v>12931</v>
      </c>
      <c r="D13496" t="n">
        <v>3</v>
      </c>
      <c r="E13496" t="n">
        <v>906</v>
      </c>
      <c r="F13496" s="9" t="n">
        <v>2209.74</v>
      </c>
    </row>
    <row r="13497">
      <c r="A13497" t="n">
        <v>577022</v>
      </c>
      <c r="B13497" s="12" t="n">
        <v>40864</v>
      </c>
      <c r="C13497" t="n">
        <v>13668</v>
      </c>
      <c r="D13497" t="n">
        <v>38</v>
      </c>
      <c r="E13497" t="n">
        <v>195</v>
      </c>
      <c r="F13497" s="9" t="n">
        <v>331.55</v>
      </c>
    </row>
    <row r="13498">
      <c r="A13498" t="n">
        <v>577023</v>
      </c>
      <c r="B13498" s="12" t="n">
        <v>40864</v>
      </c>
      <c r="C13498" t="n">
        <v>16186</v>
      </c>
      <c r="D13498" t="n">
        <v>19</v>
      </c>
      <c r="E13498" t="n">
        <v>240</v>
      </c>
      <c r="F13498" s="9" t="n">
        <v>412.8</v>
      </c>
    </row>
    <row r="13499">
      <c r="A13499" t="n">
        <v>577024</v>
      </c>
      <c r="B13499" s="12" t="n">
        <v>40864</v>
      </c>
      <c r="C13499" t="n">
        <v>14704</v>
      </c>
      <c r="D13499" t="n">
        <v>42</v>
      </c>
      <c r="E13499" t="n">
        <v>92</v>
      </c>
      <c r="F13499" s="9" t="n">
        <v>143.2</v>
      </c>
    </row>
    <row r="13500">
      <c r="A13500" t="n">
        <v>577025</v>
      </c>
      <c r="B13500" s="12" t="n">
        <v>40864</v>
      </c>
      <c r="C13500" t="n">
        <v>16161</v>
      </c>
      <c r="D13500" t="n">
        <v>23</v>
      </c>
      <c r="E13500" t="n">
        <v>174</v>
      </c>
      <c r="F13500" s="9" t="n">
        <v>363.62</v>
      </c>
    </row>
    <row r="13501">
      <c r="A13501" t="n">
        <v>577026</v>
      </c>
      <c r="B13501" s="12" t="n">
        <v>40864</v>
      </c>
      <c r="C13501" t="n">
        <v>17237</v>
      </c>
      <c r="D13501" t="n">
        <v>12</v>
      </c>
      <c r="E13501" t="n">
        <v>79</v>
      </c>
      <c r="F13501" s="9" t="n">
        <v>243.6</v>
      </c>
    </row>
    <row r="13502">
      <c r="A13502" t="n">
        <v>577028</v>
      </c>
      <c r="B13502" s="12" t="n">
        <v>40864</v>
      </c>
      <c r="C13502" t="n">
        <v>17080</v>
      </c>
      <c r="D13502" t="n">
        <v>7</v>
      </c>
      <c r="E13502" t="n">
        <v>94</v>
      </c>
      <c r="F13502" s="9" t="n">
        <v>211.3</v>
      </c>
    </row>
    <row r="13503">
      <c r="A13503" t="n">
        <v>577029</v>
      </c>
      <c r="B13503" s="12" t="n">
        <v>40864</v>
      </c>
      <c r="C13503" t="n">
        <v>15563</v>
      </c>
      <c r="D13503" t="n">
        <v>49</v>
      </c>
      <c r="E13503" t="n">
        <v>699</v>
      </c>
      <c r="F13503" s="9" t="n">
        <v>625.8200000000001</v>
      </c>
    </row>
    <row r="13504">
      <c r="A13504" t="n">
        <v>577030</v>
      </c>
      <c r="B13504" s="12" t="n">
        <v>40864</v>
      </c>
      <c r="C13504" t="n">
        <v>14060</v>
      </c>
      <c r="D13504" t="n">
        <v>8</v>
      </c>
      <c r="E13504" t="n">
        <v>336</v>
      </c>
      <c r="F13504" s="9" t="n">
        <v>412.56</v>
      </c>
    </row>
    <row r="13505">
      <c r="A13505" t="n">
        <v>577031</v>
      </c>
      <c r="B13505" s="12" t="n">
        <v>40864</v>
      </c>
      <c r="C13505" t="n">
        <v>15298</v>
      </c>
      <c r="D13505" t="n">
        <v>15</v>
      </c>
      <c r="E13505" t="n">
        <v>170</v>
      </c>
      <c r="F13505" s="9" t="n">
        <v>301.64</v>
      </c>
    </row>
    <row r="13506">
      <c r="A13506" t="n">
        <v>577032</v>
      </c>
      <c r="B13506" s="12" t="n">
        <v>40864</v>
      </c>
      <c r="C13506" t="n">
        <v>13160</v>
      </c>
      <c r="D13506" t="n">
        <v>4</v>
      </c>
      <c r="E13506" t="n">
        <v>56</v>
      </c>
      <c r="F13506" s="9" t="n">
        <v>91.8</v>
      </c>
    </row>
    <row r="13507">
      <c r="A13507" t="n">
        <v>577033</v>
      </c>
      <c r="B13507" s="12" t="n">
        <v>40864</v>
      </c>
      <c r="C13507" t="n">
        <v>17797</v>
      </c>
      <c r="D13507" t="n">
        <v>55</v>
      </c>
      <c r="E13507" t="n">
        <v>231</v>
      </c>
      <c r="F13507" s="9" t="n">
        <v>453.45</v>
      </c>
    </row>
    <row r="13508">
      <c r="A13508" t="n">
        <v>577034</v>
      </c>
      <c r="B13508" s="12" t="n">
        <v>40864</v>
      </c>
      <c r="C13508" t="n">
        <v>12847</v>
      </c>
      <c r="D13508" t="n">
        <v>84</v>
      </c>
      <c r="E13508" t="n">
        <v>873</v>
      </c>
      <c r="F13508" s="9" t="n">
        <v>843.64</v>
      </c>
    </row>
    <row r="13509">
      <c r="A13509" t="n">
        <v>577035</v>
      </c>
      <c r="B13509" s="12" t="n">
        <v>40864</v>
      </c>
      <c r="C13509" t="n">
        <v>15187</v>
      </c>
      <c r="D13509" t="n">
        <v>10</v>
      </c>
      <c r="E13509" t="n">
        <v>126</v>
      </c>
      <c r="F13509" s="9" t="n">
        <v>341.16</v>
      </c>
    </row>
    <row r="13510">
      <c r="A13510" t="n">
        <v>577036</v>
      </c>
      <c r="B13510" s="12" t="n">
        <v>40864</v>
      </c>
      <c r="C13510" t="n">
        <v>17797</v>
      </c>
      <c r="D13510" t="n">
        <v>12</v>
      </c>
      <c r="E13510" t="n">
        <v>18</v>
      </c>
      <c r="F13510" s="9" t="n">
        <v>54.57</v>
      </c>
    </row>
    <row r="13511">
      <c r="A13511" t="n">
        <v>577038</v>
      </c>
      <c r="B13511" s="12" t="n">
        <v>40864</v>
      </c>
      <c r="C13511" t="n">
        <v>14796</v>
      </c>
      <c r="D13511" t="n">
        <v>62</v>
      </c>
      <c r="E13511" t="n">
        <v>346</v>
      </c>
      <c r="F13511" s="9" t="n">
        <v>401.78</v>
      </c>
    </row>
    <row r="13512">
      <c r="A13512" t="n">
        <v>577041</v>
      </c>
      <c r="B13512" s="12" t="n">
        <v>40864</v>
      </c>
      <c r="C13512" t="n">
        <v>15864</v>
      </c>
      <c r="D13512" t="n">
        <v>1</v>
      </c>
      <c r="E13512" t="n">
        <v>144</v>
      </c>
      <c r="F13512" s="9" t="n">
        <v>152.64</v>
      </c>
    </row>
    <row r="13513">
      <c r="A13513" t="n">
        <v>577043</v>
      </c>
      <c r="B13513" s="12" t="n">
        <v>40864</v>
      </c>
      <c r="C13513" t="n">
        <v>14282</v>
      </c>
      <c r="D13513" t="n">
        <v>7</v>
      </c>
      <c r="E13513" t="n">
        <v>90</v>
      </c>
      <c r="F13513" s="9" t="n">
        <v>174.9</v>
      </c>
    </row>
    <row r="13514">
      <c r="A13514" t="n">
        <v>577044</v>
      </c>
      <c r="B13514" s="12" t="n">
        <v>40864</v>
      </c>
      <c r="C13514" t="n">
        <v>17428</v>
      </c>
      <c r="D13514" t="n">
        <v>2</v>
      </c>
      <c r="E13514" t="n">
        <v>240</v>
      </c>
      <c r="F13514" s="9" t="n">
        <v>460.8</v>
      </c>
    </row>
    <row r="13515">
      <c r="A13515" t="n">
        <v>577045</v>
      </c>
      <c r="B13515" s="12" t="n">
        <v>40864</v>
      </c>
      <c r="C13515" t="n">
        <v>17428</v>
      </c>
      <c r="D13515" t="n">
        <v>1</v>
      </c>
      <c r="E13515" t="n">
        <v>100</v>
      </c>
      <c r="F13515" s="9" t="n">
        <v>145</v>
      </c>
    </row>
    <row r="13516">
      <c r="A13516" t="n">
        <v>577047</v>
      </c>
      <c r="B13516" s="12" t="n">
        <v>40864</v>
      </c>
      <c r="C13516" t="n">
        <v>13014</v>
      </c>
      <c r="D13516" t="n">
        <v>4</v>
      </c>
      <c r="E13516" t="n">
        <v>42</v>
      </c>
      <c r="F13516" s="9" t="n">
        <v>315.9</v>
      </c>
    </row>
    <row r="13517">
      <c r="A13517" t="n">
        <v>577048</v>
      </c>
      <c r="B13517" s="12" t="n">
        <v>40864</v>
      </c>
      <c r="C13517" t="n">
        <v>13247</v>
      </c>
      <c r="D13517" t="n">
        <v>4</v>
      </c>
      <c r="E13517" t="n">
        <v>38</v>
      </c>
      <c r="F13517" s="9" t="n">
        <v>65.7</v>
      </c>
    </row>
    <row r="13518">
      <c r="A13518" t="n">
        <v>577049</v>
      </c>
      <c r="B13518" s="12" t="n">
        <v>40864</v>
      </c>
      <c r="C13518" t="n">
        <v>17397</v>
      </c>
      <c r="D13518" t="n">
        <v>41</v>
      </c>
      <c r="E13518" t="n">
        <v>104</v>
      </c>
      <c r="F13518" s="9" t="n">
        <v>298.78</v>
      </c>
    </row>
    <row r="13519">
      <c r="A13519" t="n">
        <v>577050</v>
      </c>
      <c r="B13519" s="12" t="n">
        <v>40864</v>
      </c>
      <c r="C13519" t="n">
        <v>14191</v>
      </c>
      <c r="D13519" t="n">
        <v>36</v>
      </c>
      <c r="E13519" t="n">
        <v>798</v>
      </c>
      <c r="F13519" s="9" t="n">
        <v>738.67</v>
      </c>
    </row>
    <row r="13520">
      <c r="A13520" t="n">
        <v>577051</v>
      </c>
      <c r="B13520" s="12" t="n">
        <v>40864</v>
      </c>
      <c r="C13520" t="n">
        <v>14034</v>
      </c>
      <c r="D13520" t="n">
        <v>61</v>
      </c>
      <c r="E13520" t="n">
        <v>113</v>
      </c>
      <c r="F13520" s="9" t="n">
        <v>174.98</v>
      </c>
    </row>
    <row r="13521">
      <c r="A13521" t="n">
        <v>577052</v>
      </c>
      <c r="B13521" s="12" t="n">
        <v>40864</v>
      </c>
      <c r="C13521" t="n">
        <v>17397</v>
      </c>
      <c r="D13521" t="n">
        <v>48</v>
      </c>
      <c r="E13521" t="n">
        <v>146</v>
      </c>
      <c r="F13521" s="9" t="n">
        <v>382.63</v>
      </c>
    </row>
    <row r="13522">
      <c r="A13522" t="n">
        <v>577053</v>
      </c>
      <c r="B13522" s="12" t="n">
        <v>40864</v>
      </c>
      <c r="C13522" t="n">
        <v>13001</v>
      </c>
      <c r="D13522" t="n">
        <v>23</v>
      </c>
      <c r="E13522" t="n">
        <v>321</v>
      </c>
      <c r="F13522" s="9" t="n">
        <v>612.39</v>
      </c>
    </row>
    <row r="13523">
      <c r="A13523" t="n">
        <v>577055</v>
      </c>
      <c r="B13523" s="12" t="n">
        <v>40864</v>
      </c>
      <c r="C13523" t="n">
        <v>15189</v>
      </c>
      <c r="D13523" t="n">
        <v>7</v>
      </c>
      <c r="E13523" t="n">
        <v>228</v>
      </c>
      <c r="F13523" s="9" t="n">
        <v>599.16</v>
      </c>
    </row>
    <row r="13524">
      <c r="A13524" t="n">
        <v>577056</v>
      </c>
      <c r="B13524" s="12" t="n">
        <v>40864</v>
      </c>
      <c r="C13524" t="n">
        <v>17985</v>
      </c>
      <c r="D13524" t="n">
        <v>21</v>
      </c>
      <c r="E13524" t="n">
        <v>171</v>
      </c>
      <c r="F13524" s="9" t="n">
        <v>631.35</v>
      </c>
    </row>
    <row r="13525">
      <c r="A13525" t="n">
        <v>577057</v>
      </c>
      <c r="B13525" s="12" t="n">
        <v>40864</v>
      </c>
      <c r="C13525" t="n">
        <v>12748</v>
      </c>
      <c r="D13525" t="n">
        <v>139</v>
      </c>
      <c r="E13525" t="n">
        <v>513</v>
      </c>
      <c r="F13525" s="9" t="n">
        <v>496.48</v>
      </c>
    </row>
    <row r="13526">
      <c r="A13526" t="n">
        <v>577058</v>
      </c>
      <c r="B13526" s="12" t="n">
        <v>40864</v>
      </c>
      <c r="C13526" t="n">
        <v>18122</v>
      </c>
      <c r="D13526" t="n">
        <v>106</v>
      </c>
      <c r="E13526" t="n">
        <v>350</v>
      </c>
      <c r="F13526" s="9" t="n">
        <v>405.64</v>
      </c>
    </row>
    <row r="13527">
      <c r="A13527" t="n">
        <v>577059</v>
      </c>
      <c r="B13527" s="12" t="n">
        <v>40864</v>
      </c>
      <c r="C13527" t="n">
        <v>13704</v>
      </c>
      <c r="D13527" t="n">
        <v>12</v>
      </c>
      <c r="E13527" t="n">
        <v>102</v>
      </c>
      <c r="F13527" s="9" t="n">
        <v>237.36</v>
      </c>
    </row>
    <row r="13528">
      <c r="A13528" t="n">
        <v>577060</v>
      </c>
      <c r="B13528" s="12" t="n">
        <v>40864</v>
      </c>
      <c r="C13528" t="n">
        <v>14397</v>
      </c>
      <c r="D13528" t="n">
        <v>4</v>
      </c>
      <c r="E13528" t="n">
        <v>92</v>
      </c>
      <c r="F13528" s="9" t="n">
        <v>131.8</v>
      </c>
    </row>
    <row r="13529">
      <c r="A13529" t="n">
        <v>577062</v>
      </c>
      <c r="B13529" s="12" t="n">
        <v>40864</v>
      </c>
      <c r="C13529" t="n">
        <v>18221</v>
      </c>
      <c r="D13529" t="n">
        <v>11</v>
      </c>
      <c r="E13529" t="n">
        <v>197</v>
      </c>
      <c r="F13529" s="9" t="n">
        <v>162.95</v>
      </c>
    </row>
    <row r="13530">
      <c r="A13530" t="n">
        <v>577063</v>
      </c>
      <c r="B13530" s="12" t="n">
        <v>40864</v>
      </c>
      <c r="C13530" t="n">
        <v>17183</v>
      </c>
      <c r="D13530" t="n">
        <v>7</v>
      </c>
      <c r="E13530" t="n">
        <v>195</v>
      </c>
      <c r="F13530" s="9" t="n">
        <v>447.93</v>
      </c>
    </row>
    <row r="13531">
      <c r="A13531" t="n">
        <v>577064</v>
      </c>
      <c r="B13531" s="12" t="n">
        <v>40864</v>
      </c>
      <c r="C13531" t="n">
        <v>16656</v>
      </c>
      <c r="D13531" t="n">
        <v>3</v>
      </c>
      <c r="E13531" t="n">
        <v>562</v>
      </c>
      <c r="F13531" s="9" t="n">
        <v>295.14</v>
      </c>
    </row>
    <row r="13532">
      <c r="A13532" t="n">
        <v>577065</v>
      </c>
      <c r="B13532" s="12" t="n">
        <v>40864</v>
      </c>
      <c r="C13532" t="n">
        <v>13890</v>
      </c>
      <c r="D13532" t="n">
        <v>8</v>
      </c>
      <c r="E13532" t="n">
        <v>53</v>
      </c>
      <c r="F13532" s="9" t="n">
        <v>146.35</v>
      </c>
    </row>
    <row r="13533">
      <c r="A13533" t="n">
        <v>577071</v>
      </c>
      <c r="B13533" s="12" t="n">
        <v>40864</v>
      </c>
      <c r="C13533" t="n">
        <v>13969</v>
      </c>
      <c r="D13533" t="n">
        <v>53</v>
      </c>
      <c r="E13533" t="n">
        <v>481</v>
      </c>
      <c r="F13533" s="9" t="n">
        <v>1166.7</v>
      </c>
    </row>
    <row r="13534">
      <c r="A13534" t="n">
        <v>577072</v>
      </c>
      <c r="B13534" s="12" t="n">
        <v>40864</v>
      </c>
      <c r="C13534" t="n">
        <v>15089</v>
      </c>
      <c r="D13534" t="n">
        <v>4</v>
      </c>
      <c r="E13534" t="n">
        <v>22</v>
      </c>
      <c r="F13534" s="9" t="n">
        <v>99.7</v>
      </c>
    </row>
    <row r="13535">
      <c r="A13535" t="n">
        <v>577074</v>
      </c>
      <c r="B13535" s="12" t="n">
        <v>40864</v>
      </c>
      <c r="C13535" t="n">
        <v>15399</v>
      </c>
      <c r="D13535" t="n">
        <v>17</v>
      </c>
      <c r="E13535" t="n">
        <v>284</v>
      </c>
      <c r="F13535" s="9" t="n">
        <v>243.96</v>
      </c>
    </row>
    <row r="13536">
      <c r="A13536" t="n">
        <v>577076</v>
      </c>
      <c r="B13536" s="12" t="n">
        <v>40864</v>
      </c>
      <c r="C13536" t="n">
        <v>14362</v>
      </c>
      <c r="D13536" t="n">
        <v>37</v>
      </c>
      <c r="E13536" t="n">
        <v>96</v>
      </c>
      <c r="F13536" s="9" t="n">
        <v>151.5</v>
      </c>
    </row>
    <row r="13537">
      <c r="A13537" t="n">
        <v>577077</v>
      </c>
      <c r="B13537" s="12" t="n">
        <v>40864</v>
      </c>
      <c r="C13537" t="n">
        <v>17799</v>
      </c>
      <c r="D13537" t="n">
        <v>65</v>
      </c>
      <c r="E13537" t="n">
        <v>409</v>
      </c>
      <c r="F13537" s="9" t="n">
        <v>524.1799999999999</v>
      </c>
    </row>
    <row r="13538">
      <c r="A13538" t="n">
        <v>577079</v>
      </c>
      <c r="B13538" s="12" t="n">
        <v>40864</v>
      </c>
      <c r="C13538" t="n">
        <v>14416</v>
      </c>
      <c r="D13538" t="n">
        <v>3</v>
      </c>
      <c r="E13538" t="n">
        <v>64</v>
      </c>
      <c r="F13538" s="9" t="n">
        <v>129.22</v>
      </c>
    </row>
    <row r="13539">
      <c r="A13539" t="n">
        <v>577080</v>
      </c>
      <c r="B13539" s="12" t="n">
        <v>40864</v>
      </c>
      <c r="C13539" t="n">
        <v>17001</v>
      </c>
      <c r="D13539" t="n">
        <v>13</v>
      </c>
      <c r="E13539" t="n">
        <v>172</v>
      </c>
      <c r="F13539" s="9" t="n">
        <v>357.6</v>
      </c>
    </row>
    <row r="13540">
      <c r="A13540" t="n">
        <v>577082</v>
      </c>
      <c r="B13540" s="12" t="n">
        <v>40864</v>
      </c>
      <c r="C13540" t="n">
        <v>15811</v>
      </c>
      <c r="D13540" t="n">
        <v>28</v>
      </c>
      <c r="E13540" t="n">
        <v>311</v>
      </c>
      <c r="F13540" s="9" t="n">
        <v>444.82</v>
      </c>
    </row>
    <row r="13541">
      <c r="A13541" t="n">
        <v>577083</v>
      </c>
      <c r="B13541" s="12" t="n">
        <v>40864</v>
      </c>
      <c r="C13541" t="n">
        <v>15287</v>
      </c>
      <c r="D13541" t="n">
        <v>5</v>
      </c>
      <c r="E13541" t="n">
        <v>257</v>
      </c>
      <c r="F13541" s="9" t="n">
        <v>145.71</v>
      </c>
    </row>
    <row r="13542">
      <c r="A13542" t="n">
        <v>577084</v>
      </c>
      <c r="B13542" s="12" t="n">
        <v>40864</v>
      </c>
      <c r="C13542" t="n">
        <v>16626</v>
      </c>
      <c r="D13542" t="n">
        <v>6</v>
      </c>
      <c r="E13542" t="n">
        <v>43</v>
      </c>
      <c r="F13542" s="9" t="n">
        <v>282.25</v>
      </c>
    </row>
    <row r="13543">
      <c r="A13543" t="n">
        <v>577085</v>
      </c>
      <c r="B13543" s="12" t="n">
        <v>40864</v>
      </c>
      <c r="C13543" t="n">
        <v>12997</v>
      </c>
      <c r="D13543" t="n">
        <v>10</v>
      </c>
      <c r="E13543" t="n">
        <v>194</v>
      </c>
      <c r="F13543" s="9" t="n">
        <v>310.5</v>
      </c>
    </row>
    <row r="13544">
      <c r="A13544" t="n">
        <v>577086</v>
      </c>
      <c r="B13544" s="12" t="n">
        <v>40864</v>
      </c>
      <c r="C13544" t="n">
        <v>16070</v>
      </c>
      <c r="D13544" t="n">
        <v>14</v>
      </c>
      <c r="E13544" t="n">
        <v>206</v>
      </c>
      <c r="F13544" s="9" t="n">
        <v>165.3</v>
      </c>
    </row>
    <row r="13545">
      <c r="A13545" t="n">
        <v>577088</v>
      </c>
      <c r="B13545" s="12" t="n">
        <v>40864</v>
      </c>
      <c r="C13545" t="n">
        <v>15267</v>
      </c>
      <c r="D13545" t="n">
        <v>2</v>
      </c>
      <c r="E13545" t="n">
        <v>96</v>
      </c>
      <c r="F13545" s="9" t="n">
        <v>129.6</v>
      </c>
    </row>
    <row r="13546">
      <c r="A13546" t="n">
        <v>577089</v>
      </c>
      <c r="B13546" s="12" t="n">
        <v>40864</v>
      </c>
      <c r="C13546" t="n">
        <v>12841</v>
      </c>
      <c r="D13546" t="n">
        <v>13</v>
      </c>
      <c r="E13546" t="n">
        <v>73</v>
      </c>
      <c r="F13546" s="9" t="n">
        <v>166.15</v>
      </c>
    </row>
    <row r="13547">
      <c r="A13547" t="n">
        <v>577090</v>
      </c>
      <c r="B13547" s="12" t="n">
        <v>40864</v>
      </c>
      <c r="C13547" t="n">
        <v>13828</v>
      </c>
      <c r="D13547" t="n">
        <v>15</v>
      </c>
      <c r="E13547" t="n">
        <v>311</v>
      </c>
      <c r="F13547" s="9" t="n">
        <v>209.49</v>
      </c>
    </row>
    <row r="13548">
      <c r="A13548" t="n">
        <v>577091</v>
      </c>
      <c r="B13548" s="12" t="n">
        <v>40864</v>
      </c>
      <c r="C13548" t="n">
        <v>16531</v>
      </c>
      <c r="D13548" t="n">
        <v>7</v>
      </c>
      <c r="E13548" t="n">
        <v>43</v>
      </c>
      <c r="F13548" s="9" t="n">
        <v>131.95</v>
      </c>
    </row>
    <row r="13549">
      <c r="A13549" t="n">
        <v>577092</v>
      </c>
      <c r="B13549" s="12" t="n">
        <v>40864</v>
      </c>
      <c r="C13549" t="n">
        <v>15136</v>
      </c>
      <c r="D13549" t="n">
        <v>23</v>
      </c>
      <c r="E13549" t="n">
        <v>238</v>
      </c>
      <c r="F13549" s="9" t="n">
        <v>446.9</v>
      </c>
    </row>
    <row r="13550">
      <c r="A13550" t="n">
        <v>577093</v>
      </c>
      <c r="B13550" s="12" t="n">
        <v>40864</v>
      </c>
      <c r="C13550" t="n">
        <v>13089</v>
      </c>
      <c r="D13550" t="n">
        <v>18</v>
      </c>
      <c r="E13550" t="n">
        <v>150</v>
      </c>
      <c r="F13550" s="9" t="n">
        <v>426.06</v>
      </c>
    </row>
    <row r="13551">
      <c r="A13551" t="n">
        <v>577094</v>
      </c>
      <c r="B13551" s="12" t="n">
        <v>40864</v>
      </c>
      <c r="C13551" t="n">
        <v>15435</v>
      </c>
      <c r="D13551" t="n">
        <v>29</v>
      </c>
      <c r="E13551" t="n">
        <v>54</v>
      </c>
      <c r="F13551" s="9" t="n">
        <v>149.29</v>
      </c>
    </row>
    <row r="13552">
      <c r="A13552" t="n">
        <v>577095</v>
      </c>
      <c r="B13552" s="12" t="n">
        <v>40864</v>
      </c>
      <c r="C13552" t="n">
        <v>15867</v>
      </c>
      <c r="D13552" t="n">
        <v>36</v>
      </c>
      <c r="E13552" t="n">
        <v>191</v>
      </c>
      <c r="F13552" s="9" t="n">
        <v>219.44</v>
      </c>
    </row>
    <row r="13553">
      <c r="A13553" t="n">
        <v>577097</v>
      </c>
      <c r="B13553" s="12" t="n">
        <v>40864</v>
      </c>
      <c r="C13553" t="n">
        <v>17243</v>
      </c>
      <c r="D13553" t="n">
        <v>3</v>
      </c>
      <c r="E13553" t="n">
        <v>144</v>
      </c>
      <c r="F13553" s="9" t="n">
        <v>616.8</v>
      </c>
    </row>
    <row r="13554">
      <c r="A13554" t="n">
        <v>577098</v>
      </c>
      <c r="B13554" s="12" t="n">
        <v>40864</v>
      </c>
      <c r="C13554" t="n">
        <v>16839</v>
      </c>
      <c r="D13554" t="n">
        <v>5</v>
      </c>
      <c r="E13554" t="n">
        <v>130</v>
      </c>
      <c r="F13554" s="9" t="n">
        <v>472</v>
      </c>
    </row>
    <row r="13555">
      <c r="A13555" t="n">
        <v>577099</v>
      </c>
      <c r="B13555" s="12" t="n">
        <v>40864</v>
      </c>
      <c r="C13555" t="n">
        <v>13313</v>
      </c>
      <c r="D13555" t="n">
        <v>14</v>
      </c>
      <c r="E13555" t="n">
        <v>190</v>
      </c>
      <c r="F13555" s="9" t="n">
        <v>312.68</v>
      </c>
    </row>
    <row r="13556">
      <c r="A13556" t="n">
        <v>577100</v>
      </c>
      <c r="B13556" s="12" t="n">
        <v>40864</v>
      </c>
      <c r="C13556" t="n">
        <v>16009</v>
      </c>
      <c r="D13556" t="n">
        <v>1</v>
      </c>
      <c r="E13556" t="n">
        <v>20</v>
      </c>
      <c r="F13556" s="9" t="n">
        <v>59</v>
      </c>
    </row>
    <row r="13557">
      <c r="A13557" t="n">
        <v>577101</v>
      </c>
      <c r="B13557" s="12" t="n">
        <v>40864</v>
      </c>
      <c r="C13557" t="n">
        <v>13138</v>
      </c>
      <c r="D13557" t="n">
        <v>8</v>
      </c>
      <c r="E13557" t="n">
        <v>66</v>
      </c>
      <c r="F13557" s="9" t="n">
        <v>130.7</v>
      </c>
    </row>
    <row r="13558">
      <c r="A13558" t="n">
        <v>577103</v>
      </c>
      <c r="B13558" s="12" t="n">
        <v>40864</v>
      </c>
      <c r="C13558" t="n">
        <v>15081</v>
      </c>
      <c r="D13558" t="n">
        <v>6</v>
      </c>
      <c r="E13558" t="n">
        <v>25</v>
      </c>
      <c r="F13558" s="9" t="n">
        <v>88.25</v>
      </c>
    </row>
    <row r="13559">
      <c r="A13559" t="n">
        <v>577104</v>
      </c>
      <c r="B13559" s="12" t="n">
        <v>40864</v>
      </c>
      <c r="C13559" t="n">
        <v>12747</v>
      </c>
      <c r="D13559" t="n">
        <v>11</v>
      </c>
      <c r="E13559" t="n">
        <v>83</v>
      </c>
      <c r="F13559" s="9" t="n">
        <v>312.73</v>
      </c>
    </row>
    <row r="13560">
      <c r="A13560" t="n">
        <v>577105</v>
      </c>
      <c r="B13560" s="12" t="n">
        <v>40864</v>
      </c>
      <c r="C13560" t="n">
        <v>16076</v>
      </c>
      <c r="D13560" t="n">
        <v>9</v>
      </c>
      <c r="E13560" t="n">
        <v>118</v>
      </c>
      <c r="F13560" s="9" t="n">
        <v>186.18</v>
      </c>
    </row>
    <row r="13561">
      <c r="A13561" t="n">
        <v>577106</v>
      </c>
      <c r="B13561" s="12" t="n">
        <v>40864</v>
      </c>
      <c r="C13561" t="n">
        <v>14456</v>
      </c>
      <c r="D13561" t="n">
        <v>120</v>
      </c>
      <c r="E13561" t="n">
        <v>270</v>
      </c>
      <c r="F13561" s="9" t="n">
        <v>331.54</v>
      </c>
    </row>
    <row r="13562">
      <c r="A13562" t="n">
        <v>577107</v>
      </c>
      <c r="B13562" s="12" t="n">
        <v>40864</v>
      </c>
      <c r="C13562" t="n">
        <v>16558</v>
      </c>
      <c r="D13562" t="n">
        <v>35</v>
      </c>
      <c r="E13562" t="n">
        <v>348</v>
      </c>
      <c r="F13562" s="9" t="n">
        <v>851.0599999999999</v>
      </c>
    </row>
    <row r="13563">
      <c r="A13563" t="n">
        <v>577108</v>
      </c>
      <c r="B13563" s="12" t="n">
        <v>40864</v>
      </c>
      <c r="C13563" t="n">
        <v>15983</v>
      </c>
      <c r="D13563" t="n">
        <v>32</v>
      </c>
      <c r="E13563" t="n">
        <v>192</v>
      </c>
      <c r="F13563" s="9" t="n">
        <v>326.75</v>
      </c>
    </row>
    <row r="13564">
      <c r="A13564" t="n">
        <v>577109</v>
      </c>
      <c r="B13564" s="12" t="n">
        <v>40864</v>
      </c>
      <c r="C13564" t="n">
        <v>16042</v>
      </c>
      <c r="D13564" t="n">
        <v>20</v>
      </c>
      <c r="E13564" t="n">
        <v>209</v>
      </c>
      <c r="F13564" s="9" t="n">
        <v>304.47</v>
      </c>
    </row>
    <row r="13565">
      <c r="A13565" t="n">
        <v>577110</v>
      </c>
      <c r="B13565" s="12" t="n">
        <v>40864</v>
      </c>
      <c r="C13565" t="n">
        <v>14234</v>
      </c>
      <c r="D13565" t="n">
        <v>7</v>
      </c>
      <c r="E13565" t="n">
        <v>126</v>
      </c>
      <c r="F13565" s="9" t="n">
        <v>113.64</v>
      </c>
    </row>
    <row r="13566">
      <c r="A13566" t="n">
        <v>577127</v>
      </c>
      <c r="B13566" s="12" t="n">
        <v>40864</v>
      </c>
      <c r="C13566" t="n">
        <v>16871</v>
      </c>
      <c r="D13566" t="n">
        <v>17</v>
      </c>
      <c r="E13566" t="n">
        <v>192</v>
      </c>
      <c r="F13566" s="9" t="n">
        <v>445.08</v>
      </c>
    </row>
    <row r="13567">
      <c r="A13567" t="n">
        <v>577128</v>
      </c>
      <c r="B13567" s="12" t="n">
        <v>40864</v>
      </c>
      <c r="C13567" t="n">
        <v>14508</v>
      </c>
      <c r="D13567" t="n">
        <v>31</v>
      </c>
      <c r="E13567" t="n">
        <v>59</v>
      </c>
      <c r="F13567" s="9" t="n">
        <v>130.49</v>
      </c>
    </row>
    <row r="13568">
      <c r="A13568" t="n">
        <v>577129</v>
      </c>
      <c r="B13568" s="12" t="n">
        <v>40864</v>
      </c>
      <c r="C13568" t="n">
        <v>15602</v>
      </c>
      <c r="D13568" t="n">
        <v>1</v>
      </c>
      <c r="E13568" t="n">
        <v>24</v>
      </c>
      <c r="F13568" s="9" t="n">
        <v>46.8</v>
      </c>
    </row>
    <row r="13569">
      <c r="A13569" t="n">
        <v>577130</v>
      </c>
      <c r="B13569" s="12" t="n">
        <v>40864</v>
      </c>
      <c r="C13569" t="n">
        <v>15861</v>
      </c>
      <c r="D13569" t="n">
        <v>1</v>
      </c>
      <c r="E13569" t="n">
        <v>1</v>
      </c>
      <c r="F13569" s="9" t="n">
        <v>165</v>
      </c>
    </row>
    <row r="13570">
      <c r="A13570" t="n">
        <v>577132</v>
      </c>
      <c r="B13570" s="12" t="n">
        <v>40865</v>
      </c>
      <c r="C13570" t="n">
        <v>13599</v>
      </c>
      <c r="D13570" t="n">
        <v>3</v>
      </c>
      <c r="E13570" t="n">
        <v>30</v>
      </c>
      <c r="F13570" s="9" t="n">
        <v>184.26</v>
      </c>
    </row>
    <row r="13571">
      <c r="A13571" t="n">
        <v>577133</v>
      </c>
      <c r="B13571" s="12" t="n">
        <v>40865</v>
      </c>
      <c r="C13571" t="n">
        <v>13962</v>
      </c>
      <c r="D13571" t="n">
        <v>4</v>
      </c>
      <c r="E13571" t="n">
        <v>57</v>
      </c>
      <c r="F13571" s="9" t="n">
        <v>51.95</v>
      </c>
    </row>
    <row r="13572">
      <c r="A13572" t="n">
        <v>577134</v>
      </c>
      <c r="B13572" s="12" t="n">
        <v>40865</v>
      </c>
      <c r="C13572" t="n">
        <v>14434</v>
      </c>
      <c r="D13572" t="n">
        <v>2</v>
      </c>
      <c r="E13572" t="n">
        <v>68</v>
      </c>
      <c r="F13572" s="9" t="n">
        <v>340.8</v>
      </c>
    </row>
    <row r="13573">
      <c r="A13573" t="n">
        <v>577136</v>
      </c>
      <c r="B13573" s="12" t="n">
        <v>40865</v>
      </c>
      <c r="C13573" t="n">
        <v>17163</v>
      </c>
      <c r="D13573" t="n">
        <v>2</v>
      </c>
      <c r="E13573" t="n">
        <v>40</v>
      </c>
      <c r="F13573" s="9" t="n">
        <v>170</v>
      </c>
    </row>
    <row r="13574">
      <c r="A13574" t="n">
        <v>577137</v>
      </c>
      <c r="B13574" s="12" t="n">
        <v>40865</v>
      </c>
      <c r="C13574" t="n">
        <v>14110</v>
      </c>
      <c r="D13574" t="n">
        <v>1</v>
      </c>
      <c r="E13574" t="n">
        <v>96</v>
      </c>
      <c r="F13574" s="9" t="n">
        <v>325.44</v>
      </c>
    </row>
    <row r="13575">
      <c r="A13575" t="n">
        <v>577138</v>
      </c>
      <c r="B13575" s="12" t="n">
        <v>40865</v>
      </c>
      <c r="C13575" t="n">
        <v>13079</v>
      </c>
      <c r="D13575" t="n">
        <v>1</v>
      </c>
      <c r="E13575" t="n">
        <v>6</v>
      </c>
      <c r="F13575" s="9" t="n">
        <v>17.7</v>
      </c>
    </row>
    <row r="13576">
      <c r="A13576" t="n">
        <v>577139</v>
      </c>
      <c r="B13576" s="12" t="n">
        <v>40865</v>
      </c>
      <c r="C13576" t="n">
        <v>16500</v>
      </c>
      <c r="D13576" t="n">
        <v>3</v>
      </c>
      <c r="E13576" t="n">
        <v>22</v>
      </c>
      <c r="F13576" s="9" t="n">
        <v>42.9</v>
      </c>
    </row>
    <row r="13577">
      <c r="A13577" t="n">
        <v>577140</v>
      </c>
      <c r="B13577" s="12" t="n">
        <v>40865</v>
      </c>
      <c r="C13577" t="n">
        <v>13269</v>
      </c>
      <c r="D13577" t="n">
        <v>3</v>
      </c>
      <c r="E13577" t="n">
        <v>18</v>
      </c>
      <c r="F13577" s="9" t="n">
        <v>55.6</v>
      </c>
    </row>
    <row r="13578">
      <c r="A13578" t="n">
        <v>577141</v>
      </c>
      <c r="B13578" s="12" t="n">
        <v>40865</v>
      </c>
      <c r="C13578" t="n">
        <v>13269</v>
      </c>
      <c r="D13578" t="n">
        <v>27</v>
      </c>
      <c r="E13578" t="n">
        <v>315</v>
      </c>
      <c r="F13578" s="9" t="n">
        <v>553.14</v>
      </c>
    </row>
    <row r="13579">
      <c r="A13579" t="n">
        <v>577142</v>
      </c>
      <c r="B13579" s="12" t="n">
        <v>40865</v>
      </c>
      <c r="C13579" t="n">
        <v>13985</v>
      </c>
      <c r="D13579" t="n">
        <v>18</v>
      </c>
      <c r="E13579" t="n">
        <v>171</v>
      </c>
      <c r="F13579" s="9" t="n">
        <v>344.51</v>
      </c>
    </row>
    <row r="13580">
      <c r="A13580" t="n">
        <v>577143</v>
      </c>
      <c r="B13580" s="12" t="n">
        <v>40865</v>
      </c>
      <c r="C13580" t="n">
        <v>13200</v>
      </c>
      <c r="D13580" t="n">
        <v>9</v>
      </c>
      <c r="E13580" t="n">
        <v>70</v>
      </c>
      <c r="F13580" s="9" t="n">
        <v>142.88</v>
      </c>
    </row>
    <row r="13581">
      <c r="A13581" t="n">
        <v>577146</v>
      </c>
      <c r="B13581" s="12" t="n">
        <v>40865</v>
      </c>
      <c r="C13581" t="n">
        <v>16414</v>
      </c>
      <c r="D13581" t="n">
        <v>4</v>
      </c>
      <c r="E13581" t="n">
        <v>11</v>
      </c>
      <c r="F13581" s="9" t="n">
        <v>75.45</v>
      </c>
    </row>
    <row r="13582">
      <c r="A13582" t="n">
        <v>577148</v>
      </c>
      <c r="B13582" s="12" t="n">
        <v>40865</v>
      </c>
      <c r="C13582" t="n">
        <v>13941</v>
      </c>
      <c r="D13582" t="n">
        <v>9</v>
      </c>
      <c r="E13582" t="n">
        <v>586</v>
      </c>
      <c r="F13582" s="9" t="n">
        <v>1253.66</v>
      </c>
    </row>
    <row r="13583">
      <c r="A13583" t="n">
        <v>577155</v>
      </c>
      <c r="B13583" s="12" t="n">
        <v>40865</v>
      </c>
      <c r="C13583" t="n">
        <v>13050</v>
      </c>
      <c r="D13583" t="n">
        <v>17</v>
      </c>
      <c r="E13583" t="n">
        <v>192</v>
      </c>
      <c r="F13583" s="9" t="n">
        <v>349.4</v>
      </c>
    </row>
    <row r="13584">
      <c r="A13584" t="n">
        <v>577156</v>
      </c>
      <c r="B13584" s="12" t="n">
        <v>40865</v>
      </c>
      <c r="C13584" t="n">
        <v>13471</v>
      </c>
      <c r="D13584" t="n">
        <v>34</v>
      </c>
      <c r="E13584" t="n">
        <v>423</v>
      </c>
      <c r="F13584" s="9" t="n">
        <v>604.73</v>
      </c>
    </row>
    <row r="13585">
      <c r="A13585" t="n">
        <v>577158</v>
      </c>
      <c r="B13585" s="12" t="n">
        <v>40865</v>
      </c>
      <c r="C13585" t="n">
        <v>16293</v>
      </c>
      <c r="D13585" t="n">
        <v>20</v>
      </c>
      <c r="E13585" t="n">
        <v>135</v>
      </c>
      <c r="F13585" s="9" t="n">
        <v>342.83</v>
      </c>
    </row>
    <row r="13586">
      <c r="A13586" t="n">
        <v>577160</v>
      </c>
      <c r="B13586" s="12" t="n">
        <v>40865</v>
      </c>
      <c r="C13586" t="n">
        <v>16134</v>
      </c>
      <c r="D13586" t="n">
        <v>19</v>
      </c>
      <c r="E13586" t="n">
        <v>213</v>
      </c>
      <c r="F13586" s="9" t="n">
        <v>334.56</v>
      </c>
    </row>
    <row r="13587">
      <c r="A13587" t="n">
        <v>577161</v>
      </c>
      <c r="B13587" s="12" t="n">
        <v>40865</v>
      </c>
      <c r="C13587" t="n">
        <v>18210</v>
      </c>
      <c r="D13587" t="n">
        <v>15</v>
      </c>
      <c r="E13587" t="n">
        <v>120</v>
      </c>
      <c r="F13587" s="9" t="n">
        <v>280.3</v>
      </c>
    </row>
    <row r="13588">
      <c r="A13588" t="n">
        <v>577162</v>
      </c>
      <c r="B13588" s="12" t="n">
        <v>40865</v>
      </c>
      <c r="C13588" t="n">
        <v>13323</v>
      </c>
      <c r="D13588" t="n">
        <v>4</v>
      </c>
      <c r="E13588" t="n">
        <v>30</v>
      </c>
      <c r="F13588" s="9" t="n">
        <v>137.3</v>
      </c>
    </row>
    <row r="13589">
      <c r="A13589" t="n">
        <v>577165</v>
      </c>
      <c r="B13589" s="12" t="n">
        <v>40865</v>
      </c>
      <c r="C13589" t="n">
        <v>13171</v>
      </c>
      <c r="D13589" t="n">
        <v>10</v>
      </c>
      <c r="E13589" t="n">
        <v>116</v>
      </c>
      <c r="F13589" s="9" t="n">
        <v>195.52</v>
      </c>
    </row>
    <row r="13590">
      <c r="A13590" t="n">
        <v>577166</v>
      </c>
      <c r="B13590" s="12" t="n">
        <v>40865</v>
      </c>
      <c r="C13590" t="n">
        <v>12936</v>
      </c>
      <c r="D13590" t="n">
        <v>1</v>
      </c>
      <c r="E13590" t="n">
        <v>40</v>
      </c>
      <c r="F13590" s="9" t="n">
        <v>102</v>
      </c>
    </row>
    <row r="13591">
      <c r="A13591" t="n">
        <v>577167</v>
      </c>
      <c r="B13591" s="12" t="n">
        <v>40865</v>
      </c>
      <c r="C13591" t="n">
        <v>16511</v>
      </c>
      <c r="D13591" t="n">
        <v>62</v>
      </c>
      <c r="E13591" t="n">
        <v>138</v>
      </c>
      <c r="F13591" s="9" t="n">
        <v>352.63</v>
      </c>
    </row>
    <row r="13592">
      <c r="A13592" t="n">
        <v>577169</v>
      </c>
      <c r="B13592" s="12" t="n">
        <v>40865</v>
      </c>
      <c r="C13592" t="n">
        <v>14641</v>
      </c>
      <c r="D13592" t="n">
        <v>7</v>
      </c>
      <c r="E13592" t="n">
        <v>90</v>
      </c>
      <c r="F13592" s="9" t="n">
        <v>110.46</v>
      </c>
    </row>
    <row r="13593">
      <c r="A13593" t="n">
        <v>577170</v>
      </c>
      <c r="B13593" s="12" t="n">
        <v>40865</v>
      </c>
      <c r="C13593" t="n">
        <v>13456</v>
      </c>
      <c r="D13593" t="n">
        <v>7</v>
      </c>
      <c r="E13593" t="n">
        <v>55</v>
      </c>
      <c r="F13593" s="9" t="n">
        <v>200.45</v>
      </c>
    </row>
    <row r="13594">
      <c r="A13594" t="n">
        <v>577171</v>
      </c>
      <c r="B13594" s="12" t="n">
        <v>40865</v>
      </c>
      <c r="C13594" t="n">
        <v>17159</v>
      </c>
      <c r="D13594" t="n">
        <v>46</v>
      </c>
      <c r="E13594" t="n">
        <v>565</v>
      </c>
      <c r="F13594" s="9" t="n">
        <v>612.21</v>
      </c>
    </row>
    <row r="13595">
      <c r="A13595" t="n">
        <v>577172</v>
      </c>
      <c r="B13595" s="12" t="n">
        <v>40865</v>
      </c>
      <c r="C13595" t="n">
        <v>17760</v>
      </c>
      <c r="D13595" t="n">
        <v>16</v>
      </c>
      <c r="E13595" t="n">
        <v>74</v>
      </c>
      <c r="F13595" s="9" t="n">
        <v>115.05</v>
      </c>
    </row>
    <row r="13596">
      <c r="A13596" t="n">
        <v>577173</v>
      </c>
      <c r="B13596" s="12" t="n">
        <v>40865</v>
      </c>
      <c r="C13596" t="n">
        <v>14849</v>
      </c>
      <c r="D13596" t="n">
        <v>20</v>
      </c>
      <c r="E13596" t="n">
        <v>488</v>
      </c>
      <c r="F13596" s="9" t="n">
        <v>579.86</v>
      </c>
    </row>
    <row r="13597">
      <c r="A13597" t="n">
        <v>577174</v>
      </c>
      <c r="B13597" s="12" t="n">
        <v>40865</v>
      </c>
      <c r="C13597" t="n">
        <v>17841</v>
      </c>
      <c r="D13597" t="n">
        <v>86</v>
      </c>
      <c r="E13597" t="n">
        <v>134</v>
      </c>
      <c r="F13597" s="9" t="n">
        <v>312</v>
      </c>
    </row>
    <row r="13598">
      <c r="A13598" t="n">
        <v>577175</v>
      </c>
      <c r="B13598" s="12" t="n">
        <v>40865</v>
      </c>
      <c r="C13598" t="n">
        <v>14849</v>
      </c>
      <c r="D13598" t="n">
        <v>11</v>
      </c>
      <c r="E13598" t="n">
        <v>156</v>
      </c>
      <c r="F13598" s="9" t="n">
        <v>223.06</v>
      </c>
    </row>
    <row r="13599">
      <c r="A13599" t="n">
        <v>577176</v>
      </c>
      <c r="B13599" s="12" t="n">
        <v>40865</v>
      </c>
      <c r="C13599" t="n">
        <v>13305</v>
      </c>
      <c r="D13599" t="n">
        <v>14</v>
      </c>
      <c r="E13599" t="n">
        <v>141</v>
      </c>
      <c r="F13599" s="9" t="n">
        <v>316.45</v>
      </c>
    </row>
    <row r="13600">
      <c r="A13600" t="n">
        <v>577177</v>
      </c>
      <c r="B13600" s="12" t="n">
        <v>40865</v>
      </c>
      <c r="C13600" t="n">
        <v>12748</v>
      </c>
      <c r="D13600" t="n">
        <v>1</v>
      </c>
      <c r="E13600" t="n">
        <v>2</v>
      </c>
      <c r="F13600" s="9" t="n">
        <v>4.16</v>
      </c>
    </row>
    <row r="13601">
      <c r="A13601" t="n">
        <v>577179</v>
      </c>
      <c r="B13601" s="12" t="n">
        <v>40865</v>
      </c>
      <c r="C13601" t="n">
        <v>18061</v>
      </c>
      <c r="D13601" t="n">
        <v>2</v>
      </c>
      <c r="E13601" t="n">
        <v>16</v>
      </c>
      <c r="F13601" s="9" t="n">
        <v>92.40000000000001</v>
      </c>
    </row>
    <row r="13602">
      <c r="A13602" t="n">
        <v>577182</v>
      </c>
      <c r="B13602" s="12" t="n">
        <v>40865</v>
      </c>
      <c r="C13602" t="n">
        <v>16945</v>
      </c>
      <c r="D13602" t="n">
        <v>17</v>
      </c>
      <c r="E13602" t="n">
        <v>186</v>
      </c>
      <c r="F13602" s="9" t="n">
        <v>304.7</v>
      </c>
    </row>
    <row r="13603">
      <c r="A13603" t="n">
        <v>577202</v>
      </c>
      <c r="B13603" s="12" t="n">
        <v>40865</v>
      </c>
      <c r="C13603" t="n">
        <v>12989</v>
      </c>
      <c r="D13603" t="n">
        <v>3</v>
      </c>
      <c r="E13603" t="n">
        <v>78</v>
      </c>
      <c r="F13603" s="9" t="n">
        <v>354.96</v>
      </c>
    </row>
    <row r="13604">
      <c r="A13604" t="n">
        <v>577209</v>
      </c>
      <c r="B13604" s="12" t="n">
        <v>40865</v>
      </c>
      <c r="C13604" t="n">
        <v>15621</v>
      </c>
      <c r="D13604" t="n">
        <v>3</v>
      </c>
      <c r="E13604" t="n">
        <v>200</v>
      </c>
      <c r="F13604" s="9" t="n">
        <v>563.28</v>
      </c>
    </row>
    <row r="13605">
      <c r="A13605" t="n">
        <v>577217</v>
      </c>
      <c r="B13605" s="12" t="n">
        <v>40865</v>
      </c>
      <c r="C13605" t="n">
        <v>17324</v>
      </c>
      <c r="D13605" t="n">
        <v>30</v>
      </c>
      <c r="E13605" t="n">
        <v>205</v>
      </c>
      <c r="F13605" s="9" t="n">
        <v>243.61</v>
      </c>
    </row>
    <row r="13606">
      <c r="A13606" t="n">
        <v>577218</v>
      </c>
      <c r="B13606" s="12" t="n">
        <v>40865</v>
      </c>
      <c r="C13606" t="n">
        <v>13117</v>
      </c>
      <c r="D13606" t="n">
        <v>10</v>
      </c>
      <c r="E13606" t="n">
        <v>242</v>
      </c>
      <c r="F13606" s="9" t="n">
        <v>143.14</v>
      </c>
    </row>
    <row r="13607">
      <c r="A13607" t="n">
        <v>577230</v>
      </c>
      <c r="B13607" s="12" t="n">
        <v>40865</v>
      </c>
      <c r="C13607" t="n">
        <v>18034</v>
      </c>
      <c r="D13607" t="n">
        <v>44</v>
      </c>
      <c r="E13607" t="n">
        <v>177</v>
      </c>
      <c r="F13607" s="9" t="n">
        <v>158.53</v>
      </c>
    </row>
    <row r="13608">
      <c r="A13608" t="n">
        <v>577235</v>
      </c>
      <c r="B13608" s="12" t="n">
        <v>40865</v>
      </c>
      <c r="C13608" t="n">
        <v>14367</v>
      </c>
      <c r="D13608" t="n">
        <v>14</v>
      </c>
      <c r="E13608" t="n">
        <v>148</v>
      </c>
      <c r="F13608" s="9" t="n">
        <v>314.85</v>
      </c>
    </row>
    <row r="13609">
      <c r="A13609" t="n">
        <v>577252</v>
      </c>
      <c r="B13609" s="12" t="n">
        <v>40865</v>
      </c>
      <c r="C13609" t="n">
        <v>18034</v>
      </c>
      <c r="D13609" t="n">
        <v>66</v>
      </c>
      <c r="E13609" t="n">
        <v>382</v>
      </c>
      <c r="F13609" s="9" t="n">
        <v>260.15</v>
      </c>
    </row>
    <row r="13610">
      <c r="A13610" t="n">
        <v>577256</v>
      </c>
      <c r="B13610" s="12" t="n">
        <v>40865</v>
      </c>
      <c r="C13610" t="n">
        <v>15530</v>
      </c>
      <c r="D13610" t="n">
        <v>14</v>
      </c>
      <c r="E13610" t="n">
        <v>284</v>
      </c>
      <c r="F13610" s="9" t="n">
        <v>333.62</v>
      </c>
    </row>
    <row r="13611">
      <c r="A13611" t="n">
        <v>577258</v>
      </c>
      <c r="B13611" s="12" t="n">
        <v>40865</v>
      </c>
      <c r="C13611" t="n">
        <v>16764</v>
      </c>
      <c r="D13611" t="n">
        <v>64</v>
      </c>
      <c r="E13611" t="n">
        <v>108</v>
      </c>
      <c r="F13611" s="9" t="n">
        <v>222.43</v>
      </c>
    </row>
    <row r="13612">
      <c r="A13612" t="n">
        <v>577286</v>
      </c>
      <c r="B13612" s="12" t="n">
        <v>40865</v>
      </c>
      <c r="C13612" t="n">
        <v>14606</v>
      </c>
      <c r="D13612" t="n">
        <v>32</v>
      </c>
      <c r="E13612" t="n">
        <v>63</v>
      </c>
      <c r="F13612" s="9" t="n">
        <v>129.14</v>
      </c>
    </row>
    <row r="13613">
      <c r="A13613" t="n">
        <v>577289</v>
      </c>
      <c r="B13613" s="12" t="n">
        <v>40865</v>
      </c>
      <c r="C13613" t="n">
        <v>12931</v>
      </c>
      <c r="D13613" t="n">
        <v>2</v>
      </c>
      <c r="E13613" t="n">
        <v>516</v>
      </c>
      <c r="F13613" s="9" t="n">
        <v>444.96</v>
      </c>
    </row>
    <row r="13614">
      <c r="A13614" t="n">
        <v>577296</v>
      </c>
      <c r="B13614" s="12" t="n">
        <v>40865</v>
      </c>
      <c r="C13614" t="n">
        <v>17286</v>
      </c>
      <c r="D13614" t="n">
        <v>44</v>
      </c>
      <c r="E13614" t="n">
        <v>117</v>
      </c>
      <c r="F13614" s="9" t="n">
        <v>151.37</v>
      </c>
    </row>
    <row r="13615">
      <c r="A13615" t="n">
        <v>577297</v>
      </c>
      <c r="B13615" s="12" t="n">
        <v>40865</v>
      </c>
      <c r="C13615" t="n">
        <v>14593</v>
      </c>
      <c r="D13615" t="n">
        <v>87</v>
      </c>
      <c r="E13615" t="n">
        <v>212</v>
      </c>
      <c r="F13615" s="9" t="n">
        <v>277.56</v>
      </c>
    </row>
    <row r="13616">
      <c r="A13616" t="n">
        <v>577298</v>
      </c>
      <c r="B13616" s="12" t="n">
        <v>40865</v>
      </c>
      <c r="C13616" t="n">
        <v>14299</v>
      </c>
      <c r="D13616" t="n">
        <v>18</v>
      </c>
      <c r="E13616" t="n">
        <v>497</v>
      </c>
      <c r="F13616" s="9" t="n">
        <v>525.55</v>
      </c>
    </row>
    <row r="13617">
      <c r="A13617" t="n">
        <v>577300</v>
      </c>
      <c r="B13617" s="12" t="n">
        <v>40865</v>
      </c>
      <c r="C13617" t="n">
        <v>16924</v>
      </c>
      <c r="D13617" t="n">
        <v>33</v>
      </c>
      <c r="E13617" t="n">
        <v>286</v>
      </c>
      <c r="F13617" s="9" t="n">
        <v>306.24</v>
      </c>
    </row>
    <row r="13618">
      <c r="A13618" t="n">
        <v>577302</v>
      </c>
      <c r="B13618" s="12" t="n">
        <v>40865</v>
      </c>
      <c r="C13618" t="n">
        <v>17904</v>
      </c>
      <c r="D13618" t="n">
        <v>34</v>
      </c>
      <c r="E13618" t="n">
        <v>59</v>
      </c>
      <c r="F13618" s="9" t="n">
        <v>181.07</v>
      </c>
    </row>
    <row r="13619">
      <c r="A13619" t="n">
        <v>577303</v>
      </c>
      <c r="B13619" s="12" t="n">
        <v>40865</v>
      </c>
      <c r="C13619" t="n">
        <v>14390</v>
      </c>
      <c r="D13619" t="n">
        <v>40</v>
      </c>
      <c r="E13619" t="n">
        <v>413</v>
      </c>
      <c r="F13619" s="9" t="n">
        <v>974.8099999999999</v>
      </c>
    </row>
    <row r="13620">
      <c r="A13620" t="n">
        <v>577308</v>
      </c>
      <c r="B13620" s="12" t="n">
        <v>40865</v>
      </c>
      <c r="C13620" t="n">
        <v>15088</v>
      </c>
      <c r="D13620" t="n">
        <v>17</v>
      </c>
      <c r="E13620" t="n">
        <v>120</v>
      </c>
      <c r="F13620" s="9" t="n">
        <v>295.88</v>
      </c>
    </row>
    <row r="13621">
      <c r="A13621" t="n">
        <v>577309</v>
      </c>
      <c r="B13621" s="12" t="n">
        <v>40865</v>
      </c>
      <c r="C13621" t="n">
        <v>15933</v>
      </c>
      <c r="D13621" t="n">
        <v>27</v>
      </c>
      <c r="E13621" t="n">
        <v>269</v>
      </c>
      <c r="F13621" s="9" t="n">
        <v>379.19</v>
      </c>
    </row>
    <row r="13622">
      <c r="A13622" t="n">
        <v>577310</v>
      </c>
      <c r="B13622" s="12" t="n">
        <v>40865</v>
      </c>
      <c r="C13622" t="n">
        <v>13516</v>
      </c>
      <c r="D13622" t="n">
        <v>6</v>
      </c>
      <c r="E13622" t="n">
        <v>665</v>
      </c>
      <c r="F13622" s="9" t="n">
        <v>769</v>
      </c>
    </row>
    <row r="13623">
      <c r="A13623" t="n">
        <v>577311</v>
      </c>
      <c r="B13623" s="12" t="n">
        <v>40865</v>
      </c>
      <c r="C13623" t="n">
        <v>18225</v>
      </c>
      <c r="D13623" t="n">
        <v>19</v>
      </c>
      <c r="E13623" t="n">
        <v>36</v>
      </c>
      <c r="F13623" s="9" t="n">
        <v>106.06</v>
      </c>
    </row>
    <row r="13624">
      <c r="A13624" t="n">
        <v>577312</v>
      </c>
      <c r="B13624" s="12" t="n">
        <v>40865</v>
      </c>
      <c r="C13624" t="n">
        <v>17049</v>
      </c>
      <c r="D13624" t="n">
        <v>37</v>
      </c>
      <c r="E13624" t="n">
        <v>422</v>
      </c>
      <c r="F13624" s="9" t="n">
        <v>738.1799999999999</v>
      </c>
    </row>
    <row r="13625">
      <c r="A13625" t="n">
        <v>577313</v>
      </c>
      <c r="B13625" s="12" t="n">
        <v>40865</v>
      </c>
      <c r="C13625" t="n">
        <v>14342</v>
      </c>
      <c r="D13625" t="n">
        <v>5</v>
      </c>
      <c r="E13625" t="n">
        <v>125</v>
      </c>
      <c r="F13625" s="9" t="n">
        <v>157.78</v>
      </c>
    </row>
    <row r="13626">
      <c r="A13626" t="n">
        <v>577315</v>
      </c>
      <c r="B13626" s="12" t="n">
        <v>40865</v>
      </c>
      <c r="C13626" t="n">
        <v>17811</v>
      </c>
      <c r="D13626" t="n">
        <v>43</v>
      </c>
      <c r="E13626" t="n">
        <v>154</v>
      </c>
      <c r="F13626" s="9" t="n">
        <v>219.92</v>
      </c>
    </row>
    <row r="13627">
      <c r="A13627" t="n">
        <v>577317</v>
      </c>
      <c r="B13627" s="12" t="n">
        <v>40865</v>
      </c>
      <c r="C13627" t="n">
        <v>16426</v>
      </c>
      <c r="D13627" t="n">
        <v>45</v>
      </c>
      <c r="E13627" t="n">
        <v>87</v>
      </c>
      <c r="F13627" s="9" t="n">
        <v>183.23</v>
      </c>
    </row>
    <row r="13628">
      <c r="A13628" t="n">
        <v>577318</v>
      </c>
      <c r="B13628" s="12" t="n">
        <v>40865</v>
      </c>
      <c r="C13628" t="n">
        <v>17675</v>
      </c>
      <c r="D13628" t="n">
        <v>24</v>
      </c>
      <c r="E13628" t="n">
        <v>457</v>
      </c>
      <c r="F13628" s="9" t="n">
        <v>1072.73</v>
      </c>
    </row>
    <row r="13629">
      <c r="A13629" t="n">
        <v>577319</v>
      </c>
      <c r="B13629" s="12" t="n">
        <v>40865</v>
      </c>
      <c r="C13629" t="n">
        <v>17301</v>
      </c>
      <c r="D13629" t="n">
        <v>59</v>
      </c>
      <c r="E13629" t="n">
        <v>137</v>
      </c>
      <c r="F13629" s="9" t="n">
        <v>163.24</v>
      </c>
    </row>
    <row r="13630">
      <c r="A13630" t="n">
        <v>577320</v>
      </c>
      <c r="B13630" s="12" t="n">
        <v>40865</v>
      </c>
      <c r="C13630" t="n">
        <v>13880</v>
      </c>
      <c r="D13630" t="n">
        <v>25</v>
      </c>
      <c r="E13630" t="n">
        <v>259</v>
      </c>
      <c r="F13630" s="9" t="n">
        <v>396.65</v>
      </c>
    </row>
    <row r="13631">
      <c r="A13631" t="n">
        <v>577321</v>
      </c>
      <c r="B13631" s="12" t="n">
        <v>40865</v>
      </c>
      <c r="C13631" t="n">
        <v>15311</v>
      </c>
      <c r="D13631" t="n">
        <v>10</v>
      </c>
      <c r="E13631" t="n">
        <v>214</v>
      </c>
      <c r="F13631" s="9" t="n">
        <v>266.91</v>
      </c>
    </row>
    <row r="13632">
      <c r="A13632" t="n">
        <v>577322</v>
      </c>
      <c r="B13632" s="12" t="n">
        <v>40865</v>
      </c>
      <c r="C13632" t="n">
        <v>17888</v>
      </c>
      <c r="D13632" t="n">
        <v>1</v>
      </c>
      <c r="E13632" t="n">
        <v>200</v>
      </c>
      <c r="F13632" s="9" t="n">
        <v>72</v>
      </c>
    </row>
    <row r="13633">
      <c r="A13633" t="n">
        <v>577324</v>
      </c>
      <c r="B13633" s="12" t="n">
        <v>40865</v>
      </c>
      <c r="C13633" t="n">
        <v>16463</v>
      </c>
      <c r="D13633" t="n">
        <v>22</v>
      </c>
      <c r="E13633" t="n">
        <v>379</v>
      </c>
      <c r="F13633" s="9" t="n">
        <v>303.01</v>
      </c>
    </row>
    <row r="13634">
      <c r="A13634" t="n">
        <v>577325</v>
      </c>
      <c r="B13634" s="12" t="n">
        <v>40865</v>
      </c>
      <c r="C13634" t="n">
        <v>13094</v>
      </c>
      <c r="D13634" t="n">
        <v>2</v>
      </c>
      <c r="E13634" t="n">
        <v>144</v>
      </c>
      <c r="F13634" s="9" t="n">
        <v>152.64</v>
      </c>
    </row>
    <row r="13635">
      <c r="A13635" t="n">
        <v>577328</v>
      </c>
      <c r="B13635" s="12" t="n">
        <v>40865</v>
      </c>
      <c r="C13635" t="n">
        <v>14088</v>
      </c>
      <c r="D13635" t="n">
        <v>2</v>
      </c>
      <c r="E13635" t="n">
        <v>58</v>
      </c>
      <c r="F13635" s="9" t="n">
        <v>188.7</v>
      </c>
    </row>
    <row r="13636">
      <c r="A13636" t="n">
        <v>577329</v>
      </c>
      <c r="B13636" s="12" t="n">
        <v>40865</v>
      </c>
      <c r="C13636" t="n">
        <v>17779</v>
      </c>
      <c r="D13636" t="n">
        <v>16</v>
      </c>
      <c r="E13636" t="n">
        <v>47</v>
      </c>
      <c r="F13636" s="9" t="n">
        <v>169.06</v>
      </c>
    </row>
    <row r="13637">
      <c r="A13637" t="n">
        <v>577331</v>
      </c>
      <c r="B13637" s="12" t="n">
        <v>40865</v>
      </c>
      <c r="C13637" t="n">
        <v>14667</v>
      </c>
      <c r="D13637" t="n">
        <v>44</v>
      </c>
      <c r="E13637" t="n">
        <v>369</v>
      </c>
      <c r="F13637" s="9" t="n">
        <v>465.92</v>
      </c>
    </row>
    <row r="13638">
      <c r="A13638" t="n">
        <v>577332</v>
      </c>
      <c r="B13638" s="12" t="n">
        <v>40865</v>
      </c>
      <c r="C13638" t="n">
        <v>13013</v>
      </c>
      <c r="D13638" t="n">
        <v>12</v>
      </c>
      <c r="E13638" t="n">
        <v>151</v>
      </c>
      <c r="F13638" s="9" t="n">
        <v>297.65</v>
      </c>
    </row>
    <row r="13639">
      <c r="A13639" t="n">
        <v>577333</v>
      </c>
      <c r="B13639" s="12" t="n">
        <v>40865</v>
      </c>
      <c r="C13639" t="n">
        <v>14868</v>
      </c>
      <c r="D13639" t="n">
        <v>17</v>
      </c>
      <c r="E13639" t="n">
        <v>130</v>
      </c>
      <c r="F13639" s="9" t="n">
        <v>370.14</v>
      </c>
    </row>
    <row r="13640">
      <c r="A13640" t="n">
        <v>577334</v>
      </c>
      <c r="B13640" s="12" t="n">
        <v>40865</v>
      </c>
      <c r="C13640" t="n">
        <v>15368</v>
      </c>
      <c r="D13640" t="n">
        <v>4</v>
      </c>
      <c r="E13640" t="n">
        <v>230</v>
      </c>
      <c r="F13640" s="9" t="n">
        <v>446.94</v>
      </c>
    </row>
    <row r="13641">
      <c r="A13641" t="n">
        <v>577335</v>
      </c>
      <c r="B13641" s="12" t="n">
        <v>40865</v>
      </c>
      <c r="C13641" t="n">
        <v>14285</v>
      </c>
      <c r="D13641" t="n">
        <v>5</v>
      </c>
      <c r="E13641" t="n">
        <v>106</v>
      </c>
      <c r="F13641" s="9" t="n">
        <v>355.98</v>
      </c>
    </row>
    <row r="13642">
      <c r="A13642" t="n">
        <v>577336</v>
      </c>
      <c r="B13642" s="12" t="n">
        <v>40865</v>
      </c>
      <c r="C13642" t="n">
        <v>14793</v>
      </c>
      <c r="D13642" t="n">
        <v>14</v>
      </c>
      <c r="E13642" t="n">
        <v>91</v>
      </c>
      <c r="F13642" s="9" t="n">
        <v>228.99</v>
      </c>
    </row>
    <row r="13643">
      <c r="A13643" t="n">
        <v>577337</v>
      </c>
      <c r="B13643" s="12" t="n">
        <v>40865</v>
      </c>
      <c r="C13643" t="n">
        <v>15494</v>
      </c>
      <c r="D13643" t="n">
        <v>35</v>
      </c>
      <c r="E13643" t="n">
        <v>68</v>
      </c>
      <c r="F13643" s="9" t="n">
        <v>160.7</v>
      </c>
    </row>
    <row r="13644">
      <c r="A13644" t="n">
        <v>577338</v>
      </c>
      <c r="B13644" s="12" t="n">
        <v>40865</v>
      </c>
      <c r="C13644" t="n">
        <v>17650</v>
      </c>
      <c r="D13644" t="n">
        <v>8</v>
      </c>
      <c r="E13644" t="n">
        <v>150</v>
      </c>
      <c r="F13644" s="9" t="n">
        <v>166.08</v>
      </c>
    </row>
    <row r="13645">
      <c r="A13645" t="n">
        <v>577341</v>
      </c>
      <c r="B13645" s="12" t="n">
        <v>40865</v>
      </c>
      <c r="C13645" t="n">
        <v>16279</v>
      </c>
      <c r="D13645" t="n">
        <v>44</v>
      </c>
      <c r="E13645" t="n">
        <v>584</v>
      </c>
      <c r="F13645" s="9" t="n">
        <v>778.6</v>
      </c>
    </row>
    <row r="13646">
      <c r="A13646" t="n">
        <v>577347</v>
      </c>
      <c r="B13646" s="12" t="n">
        <v>40865</v>
      </c>
      <c r="C13646" t="n">
        <v>13960</v>
      </c>
      <c r="D13646" t="n">
        <v>8</v>
      </c>
      <c r="E13646" t="n">
        <v>102</v>
      </c>
      <c r="F13646" s="9" t="n">
        <v>102.12</v>
      </c>
    </row>
    <row r="13647">
      <c r="A13647" t="n">
        <v>577352</v>
      </c>
      <c r="B13647" s="12" t="n">
        <v>40865</v>
      </c>
      <c r="C13647" t="n">
        <v>14820</v>
      </c>
      <c r="D13647" t="n">
        <v>6</v>
      </c>
      <c r="E13647" t="n">
        <v>50</v>
      </c>
      <c r="F13647" s="9" t="n">
        <v>126</v>
      </c>
    </row>
    <row r="13648">
      <c r="A13648" t="n">
        <v>577356</v>
      </c>
      <c r="B13648" s="12" t="n">
        <v>40865</v>
      </c>
      <c r="C13648" t="n">
        <v>16350</v>
      </c>
      <c r="D13648" t="n">
        <v>4</v>
      </c>
      <c r="E13648" t="n">
        <v>60</v>
      </c>
      <c r="F13648" s="9" t="n">
        <v>114.6</v>
      </c>
    </row>
    <row r="13649">
      <c r="A13649" t="n">
        <v>577357</v>
      </c>
      <c r="B13649" s="12" t="n">
        <v>40865</v>
      </c>
      <c r="C13649" t="n">
        <v>13098</v>
      </c>
      <c r="D13649" t="n">
        <v>13</v>
      </c>
      <c r="E13649" t="n">
        <v>356</v>
      </c>
      <c r="F13649" s="9" t="n">
        <v>867.64</v>
      </c>
    </row>
    <row r="13650">
      <c r="A13650" t="n">
        <v>577359</v>
      </c>
      <c r="B13650" s="12" t="n">
        <v>40865</v>
      </c>
      <c r="C13650" t="n">
        <v>14903</v>
      </c>
      <c r="D13650" t="n">
        <v>60</v>
      </c>
      <c r="E13650" t="n">
        <v>201</v>
      </c>
      <c r="F13650" s="9" t="n">
        <v>396.71</v>
      </c>
    </row>
    <row r="13651">
      <c r="A13651" t="n">
        <v>577361</v>
      </c>
      <c r="B13651" s="12" t="n">
        <v>40865</v>
      </c>
      <c r="C13651" t="n">
        <v>13012</v>
      </c>
      <c r="D13651" t="n">
        <v>1</v>
      </c>
      <c r="E13651" t="n">
        <v>4</v>
      </c>
      <c r="F13651" s="9" t="n">
        <v>15</v>
      </c>
    </row>
    <row r="13652">
      <c r="A13652" t="n">
        <v>577365</v>
      </c>
      <c r="B13652" s="12" t="n">
        <v>40865</v>
      </c>
      <c r="C13652" t="n">
        <v>17063</v>
      </c>
      <c r="D13652" t="n">
        <v>16</v>
      </c>
      <c r="E13652" t="n">
        <v>219</v>
      </c>
      <c r="F13652" s="9" t="n">
        <v>366.17</v>
      </c>
    </row>
    <row r="13653">
      <c r="A13653" t="n">
        <v>577382</v>
      </c>
      <c r="B13653" s="12" t="n">
        <v>40865</v>
      </c>
      <c r="C13653" t="n">
        <v>17961</v>
      </c>
      <c r="D13653" t="n">
        <v>3</v>
      </c>
      <c r="E13653" t="n">
        <v>16</v>
      </c>
      <c r="F13653" s="9" t="n">
        <v>12.4</v>
      </c>
    </row>
    <row r="13654">
      <c r="A13654" t="n">
        <v>577387</v>
      </c>
      <c r="B13654" s="12" t="n">
        <v>40865</v>
      </c>
      <c r="C13654" t="n">
        <v>17961</v>
      </c>
      <c r="D13654" t="n">
        <v>1</v>
      </c>
      <c r="E13654" t="n">
        <v>1</v>
      </c>
      <c r="F13654" s="9" t="n">
        <v>4.25</v>
      </c>
    </row>
    <row r="13655">
      <c r="A13655" t="n">
        <v>577393</v>
      </c>
      <c r="B13655" s="12" t="n">
        <v>40865</v>
      </c>
      <c r="C13655" t="n">
        <v>14031</v>
      </c>
      <c r="D13655" t="n">
        <v>22</v>
      </c>
      <c r="E13655" t="n">
        <v>806</v>
      </c>
      <c r="F13655" s="9" t="n">
        <v>2068.09</v>
      </c>
    </row>
    <row r="13656">
      <c r="A13656" t="n">
        <v>577396</v>
      </c>
      <c r="B13656" s="12" t="n">
        <v>40865</v>
      </c>
      <c r="C13656" t="n">
        <v>17621</v>
      </c>
      <c r="D13656" t="n">
        <v>11</v>
      </c>
      <c r="E13656" t="n">
        <v>204</v>
      </c>
      <c r="F13656" s="9" t="n">
        <v>478.12</v>
      </c>
    </row>
    <row r="13657">
      <c r="A13657" t="n">
        <v>577400</v>
      </c>
      <c r="B13657" s="12" t="n">
        <v>40865</v>
      </c>
      <c r="C13657" t="n">
        <v>16201</v>
      </c>
      <c r="D13657" t="n">
        <v>31</v>
      </c>
      <c r="E13657" t="n">
        <v>328</v>
      </c>
      <c r="F13657" s="9" t="n">
        <v>571.24</v>
      </c>
    </row>
    <row r="13658">
      <c r="A13658" t="n">
        <v>577402</v>
      </c>
      <c r="B13658" s="12" t="n">
        <v>40867</v>
      </c>
      <c r="C13658" t="n">
        <v>15465</v>
      </c>
      <c r="D13658" t="n">
        <v>9</v>
      </c>
      <c r="E13658" t="n">
        <v>248</v>
      </c>
      <c r="F13658" s="9" t="n">
        <v>786.4400000000001</v>
      </c>
    </row>
    <row r="13659">
      <c r="A13659" t="n">
        <v>577403</v>
      </c>
      <c r="B13659" s="12" t="n">
        <v>40867</v>
      </c>
      <c r="C13659" t="n">
        <v>13988</v>
      </c>
      <c r="D13659" t="n">
        <v>27</v>
      </c>
      <c r="E13659" t="n">
        <v>392</v>
      </c>
      <c r="F13659" s="9" t="n">
        <v>462.44</v>
      </c>
    </row>
    <row r="13660">
      <c r="A13660" t="n">
        <v>577404</v>
      </c>
      <c r="B13660" s="12" t="n">
        <v>40867</v>
      </c>
      <c r="C13660" t="n">
        <v>17243</v>
      </c>
      <c r="D13660" t="n">
        <v>19</v>
      </c>
      <c r="E13660" t="n">
        <v>279</v>
      </c>
      <c r="F13660" s="9" t="n">
        <v>450.12</v>
      </c>
    </row>
    <row r="13661">
      <c r="A13661" t="n">
        <v>577405</v>
      </c>
      <c r="B13661" s="12" t="n">
        <v>40867</v>
      </c>
      <c r="C13661" t="n">
        <v>14116</v>
      </c>
      <c r="D13661" t="n">
        <v>8</v>
      </c>
      <c r="E13661" t="n">
        <v>98</v>
      </c>
      <c r="F13661" s="9" t="n">
        <v>212.92</v>
      </c>
    </row>
    <row r="13662">
      <c r="A13662" t="n">
        <v>577407</v>
      </c>
      <c r="B13662" s="12" t="n">
        <v>40867</v>
      </c>
      <c r="C13662" t="n">
        <v>14739</v>
      </c>
      <c r="D13662" t="n">
        <v>10</v>
      </c>
      <c r="E13662" t="n">
        <v>332</v>
      </c>
      <c r="F13662" s="9" t="n">
        <v>509.96</v>
      </c>
    </row>
    <row r="13663">
      <c r="A13663" t="n">
        <v>577408</v>
      </c>
      <c r="B13663" s="12" t="n">
        <v>40867</v>
      </c>
      <c r="C13663" t="n">
        <v>14805</v>
      </c>
      <c r="D13663" t="n">
        <v>9</v>
      </c>
      <c r="E13663" t="n">
        <v>15</v>
      </c>
      <c r="F13663" s="9" t="n">
        <v>110.95</v>
      </c>
    </row>
    <row r="13664">
      <c r="A13664" t="n">
        <v>577409</v>
      </c>
      <c r="B13664" s="12" t="n">
        <v>40867</v>
      </c>
      <c r="C13664" t="n">
        <v>16779</v>
      </c>
      <c r="D13664" t="n">
        <v>17</v>
      </c>
      <c r="E13664" t="n">
        <v>276</v>
      </c>
      <c r="F13664" s="9" t="n">
        <v>882.86</v>
      </c>
    </row>
    <row r="13665">
      <c r="A13665" t="n">
        <v>577410</v>
      </c>
      <c r="B13665" s="12" t="n">
        <v>40867</v>
      </c>
      <c r="C13665" t="n">
        <v>14664</v>
      </c>
      <c r="D13665" t="n">
        <v>33</v>
      </c>
      <c r="E13665" t="n">
        <v>164</v>
      </c>
      <c r="F13665" s="9" t="n">
        <v>248.85</v>
      </c>
    </row>
    <row r="13666">
      <c r="A13666" t="n">
        <v>577411</v>
      </c>
      <c r="B13666" s="12" t="n">
        <v>40867</v>
      </c>
      <c r="C13666" t="n">
        <v>17387</v>
      </c>
      <c r="D13666" t="n">
        <v>58</v>
      </c>
      <c r="E13666" t="n">
        <v>298</v>
      </c>
      <c r="F13666" s="9" t="n">
        <v>437.67</v>
      </c>
    </row>
    <row r="13667">
      <c r="A13667" t="n">
        <v>577429</v>
      </c>
      <c r="B13667" s="12" t="n">
        <v>40867</v>
      </c>
      <c r="C13667" t="n">
        <v>14881</v>
      </c>
      <c r="D13667" t="n">
        <v>17</v>
      </c>
      <c r="E13667" t="n">
        <v>316</v>
      </c>
      <c r="F13667" s="9" t="n">
        <v>255.4</v>
      </c>
    </row>
    <row r="13668">
      <c r="A13668" t="n">
        <v>577438</v>
      </c>
      <c r="B13668" s="12" t="n">
        <v>40867</v>
      </c>
      <c r="C13668" t="n">
        <v>18118</v>
      </c>
      <c r="D13668" t="n">
        <v>48</v>
      </c>
      <c r="E13668" t="n">
        <v>86</v>
      </c>
      <c r="F13668" s="9" t="n">
        <v>207.21</v>
      </c>
    </row>
    <row r="13669">
      <c r="A13669" t="n">
        <v>577440</v>
      </c>
      <c r="B13669" s="12" t="n">
        <v>40867</v>
      </c>
      <c r="C13669" t="n">
        <v>14477</v>
      </c>
      <c r="D13669" t="n">
        <v>3</v>
      </c>
      <c r="E13669" t="n">
        <v>180</v>
      </c>
      <c r="F13669" s="9" t="n">
        <v>345.4</v>
      </c>
    </row>
    <row r="13670">
      <c r="A13670" t="n">
        <v>577443</v>
      </c>
      <c r="B13670" s="12" t="n">
        <v>40867</v>
      </c>
      <c r="C13670" t="n">
        <v>12971</v>
      </c>
      <c r="D13670" t="n">
        <v>3</v>
      </c>
      <c r="E13670" t="n">
        <v>144</v>
      </c>
      <c r="F13670" s="9" t="n">
        <v>172.8</v>
      </c>
    </row>
    <row r="13671">
      <c r="A13671" t="n">
        <v>577469</v>
      </c>
      <c r="B13671" s="12" t="n">
        <v>40867</v>
      </c>
      <c r="C13671" t="n">
        <v>15009</v>
      </c>
      <c r="D13671" t="n">
        <v>66</v>
      </c>
      <c r="E13671" t="n">
        <v>196</v>
      </c>
      <c r="F13671" s="9" t="n">
        <v>318.68</v>
      </c>
    </row>
    <row r="13672">
      <c r="A13672" t="n">
        <v>577472</v>
      </c>
      <c r="B13672" s="12" t="n">
        <v>40867</v>
      </c>
      <c r="C13672" t="n">
        <v>14503</v>
      </c>
      <c r="D13672" t="n">
        <v>36</v>
      </c>
      <c r="E13672" t="n">
        <v>484</v>
      </c>
      <c r="F13672" s="9" t="n">
        <v>1051.84</v>
      </c>
    </row>
    <row r="13673">
      <c r="A13673" t="n">
        <v>577473</v>
      </c>
      <c r="B13673" s="12" t="n">
        <v>40867</v>
      </c>
      <c r="C13673" t="n">
        <v>15919</v>
      </c>
      <c r="D13673" t="n">
        <v>83</v>
      </c>
      <c r="E13673" t="n">
        <v>210</v>
      </c>
      <c r="F13673" s="9" t="n">
        <v>311.61</v>
      </c>
    </row>
    <row r="13674">
      <c r="A13674" t="n">
        <v>577475</v>
      </c>
      <c r="B13674" s="12" t="n">
        <v>40867</v>
      </c>
      <c r="C13674" t="n">
        <v>15152</v>
      </c>
      <c r="D13674" t="n">
        <v>30</v>
      </c>
      <c r="E13674" t="n">
        <v>263</v>
      </c>
      <c r="F13674" s="9" t="n">
        <v>439.8</v>
      </c>
    </row>
    <row r="13675">
      <c r="A13675" t="n">
        <v>577477</v>
      </c>
      <c r="B13675" s="12" t="n">
        <v>40867</v>
      </c>
      <c r="C13675" t="n">
        <v>14157</v>
      </c>
      <c r="D13675" t="n">
        <v>9</v>
      </c>
      <c r="E13675" t="n">
        <v>85</v>
      </c>
      <c r="F13675" s="9" t="n">
        <v>155.71</v>
      </c>
    </row>
    <row r="13676">
      <c r="A13676" t="n">
        <v>577478</v>
      </c>
      <c r="B13676" s="12" t="n">
        <v>40867</v>
      </c>
      <c r="C13676" t="n">
        <v>15963</v>
      </c>
      <c r="D13676" t="n">
        <v>10</v>
      </c>
      <c r="E13676" t="n">
        <v>126</v>
      </c>
      <c r="F13676" s="9" t="n">
        <v>190.72</v>
      </c>
    </row>
    <row r="13677">
      <c r="A13677" t="n">
        <v>577480</v>
      </c>
      <c r="B13677" s="12" t="n">
        <v>40867</v>
      </c>
      <c r="C13677" t="n">
        <v>14525</v>
      </c>
      <c r="D13677" t="n">
        <v>64</v>
      </c>
      <c r="E13677" t="n">
        <v>537</v>
      </c>
      <c r="F13677" s="9" t="n">
        <v>986.17</v>
      </c>
    </row>
    <row r="13678">
      <c r="A13678" t="n">
        <v>577482</v>
      </c>
      <c r="B13678" s="12" t="n">
        <v>40867</v>
      </c>
      <c r="C13678" t="n">
        <v>16762</v>
      </c>
      <c r="D13678" t="n">
        <v>29</v>
      </c>
      <c r="E13678" t="n">
        <v>144</v>
      </c>
      <c r="F13678" s="9" t="n">
        <v>319.64</v>
      </c>
    </row>
    <row r="13679">
      <c r="A13679" t="n">
        <v>577483</v>
      </c>
      <c r="B13679" s="12" t="n">
        <v>40867</v>
      </c>
      <c r="C13679" t="n">
        <v>14502</v>
      </c>
      <c r="D13679" t="n">
        <v>83</v>
      </c>
      <c r="E13679" t="n">
        <v>243</v>
      </c>
      <c r="F13679" s="9" t="n">
        <v>334.13</v>
      </c>
    </row>
    <row r="13680">
      <c r="A13680" t="n">
        <v>577484</v>
      </c>
      <c r="B13680" s="12" t="n">
        <v>40867</v>
      </c>
      <c r="C13680" t="n">
        <v>13536</v>
      </c>
      <c r="D13680" t="n">
        <v>23</v>
      </c>
      <c r="E13680" t="n">
        <v>463</v>
      </c>
      <c r="F13680" s="9" t="n">
        <v>492.94</v>
      </c>
    </row>
    <row r="13681">
      <c r="A13681" t="n">
        <v>577485</v>
      </c>
      <c r="B13681" s="12" t="n">
        <v>40867</v>
      </c>
      <c r="C13681" t="n">
        <v>16360</v>
      </c>
      <c r="D13681" t="n">
        <v>143</v>
      </c>
      <c r="E13681" t="n">
        <v>417</v>
      </c>
      <c r="F13681" s="9" t="n">
        <v>722.6900000000001</v>
      </c>
    </row>
    <row r="13682">
      <c r="A13682" t="n">
        <v>577487</v>
      </c>
      <c r="B13682" s="12" t="n">
        <v>40867</v>
      </c>
      <c r="C13682" t="n">
        <v>15061</v>
      </c>
      <c r="D13682" t="n">
        <v>5</v>
      </c>
      <c r="E13682" t="n">
        <v>396</v>
      </c>
      <c r="F13682" s="9" t="n">
        <v>333.36</v>
      </c>
    </row>
    <row r="13683">
      <c r="A13683" t="n">
        <v>577488</v>
      </c>
      <c r="B13683" s="12" t="n">
        <v>40867</v>
      </c>
      <c r="C13683" t="n">
        <v>13090</v>
      </c>
      <c r="D13683" t="n">
        <v>11</v>
      </c>
      <c r="E13683" t="n">
        <v>188</v>
      </c>
      <c r="F13683" s="9" t="n">
        <v>575.76</v>
      </c>
    </row>
    <row r="13684">
      <c r="A13684" t="n">
        <v>577490</v>
      </c>
      <c r="B13684" s="12" t="n">
        <v>40867</v>
      </c>
      <c r="C13684" t="n">
        <v>16464</v>
      </c>
      <c r="D13684" t="n">
        <v>55</v>
      </c>
      <c r="E13684" t="n">
        <v>270</v>
      </c>
      <c r="F13684" s="9" t="n">
        <v>315.33</v>
      </c>
    </row>
    <row r="13685">
      <c r="A13685" t="n">
        <v>577491</v>
      </c>
      <c r="B13685" s="12" t="n">
        <v>40867</v>
      </c>
      <c r="C13685" t="n">
        <v>14595</v>
      </c>
      <c r="D13685" t="n">
        <v>6</v>
      </c>
      <c r="E13685" t="n">
        <v>49</v>
      </c>
      <c r="F13685" s="9" t="n">
        <v>125.99</v>
      </c>
    </row>
    <row r="13686">
      <c r="A13686" t="n">
        <v>577492</v>
      </c>
      <c r="B13686" s="12" t="n">
        <v>40867</v>
      </c>
      <c r="C13686" t="n">
        <v>16900</v>
      </c>
      <c r="D13686" t="n">
        <v>8</v>
      </c>
      <c r="E13686" t="n">
        <v>236</v>
      </c>
      <c r="F13686" s="9" t="n">
        <v>125.48</v>
      </c>
    </row>
    <row r="13687">
      <c r="A13687" t="n">
        <v>577493</v>
      </c>
      <c r="B13687" s="12" t="n">
        <v>40867</v>
      </c>
      <c r="C13687" t="n">
        <v>17323</v>
      </c>
      <c r="D13687" t="n">
        <v>47</v>
      </c>
      <c r="E13687" t="n">
        <v>154</v>
      </c>
      <c r="F13687" s="9" t="n">
        <v>211.8</v>
      </c>
    </row>
    <row r="13688">
      <c r="A13688" t="n">
        <v>577494</v>
      </c>
      <c r="B13688" s="12" t="n">
        <v>40867</v>
      </c>
      <c r="C13688" t="n">
        <v>16506</v>
      </c>
      <c r="D13688" t="n">
        <v>1</v>
      </c>
      <c r="E13688" t="n">
        <v>18</v>
      </c>
      <c r="F13688" s="9" t="n">
        <v>35.1</v>
      </c>
    </row>
    <row r="13689">
      <c r="A13689" t="n">
        <v>577495</v>
      </c>
      <c r="B13689" s="12" t="n">
        <v>40867</v>
      </c>
      <c r="C13689" t="n">
        <v>14704</v>
      </c>
      <c r="D13689" t="n">
        <v>62</v>
      </c>
      <c r="E13689" t="n">
        <v>118</v>
      </c>
      <c r="F13689" s="9" t="n">
        <v>227.75</v>
      </c>
    </row>
    <row r="13690">
      <c r="A13690" t="n">
        <v>577496</v>
      </c>
      <c r="B13690" s="12" t="n">
        <v>40867</v>
      </c>
      <c r="C13690" t="n">
        <v>16784</v>
      </c>
      <c r="D13690" t="n">
        <v>3</v>
      </c>
      <c r="E13690" t="n">
        <v>24</v>
      </c>
      <c r="F13690" s="9" t="n">
        <v>107.6</v>
      </c>
    </row>
    <row r="13691">
      <c r="A13691" t="n">
        <v>577497</v>
      </c>
      <c r="B13691" s="12" t="n">
        <v>40867</v>
      </c>
      <c r="C13691" t="n">
        <v>17555</v>
      </c>
      <c r="D13691" t="n">
        <v>56</v>
      </c>
      <c r="E13691" t="n">
        <v>192</v>
      </c>
      <c r="F13691" s="9" t="n">
        <v>284.86</v>
      </c>
    </row>
    <row r="13692">
      <c r="A13692" t="n">
        <v>577498</v>
      </c>
      <c r="B13692" s="12" t="n">
        <v>40867</v>
      </c>
      <c r="C13692" t="n">
        <v>15906</v>
      </c>
      <c r="D13692" t="n">
        <v>17</v>
      </c>
      <c r="E13692" t="n">
        <v>70</v>
      </c>
      <c r="F13692" s="9" t="n">
        <v>155.38</v>
      </c>
    </row>
    <row r="13693">
      <c r="A13693" t="n">
        <v>577499</v>
      </c>
      <c r="B13693" s="12" t="n">
        <v>40867</v>
      </c>
      <c r="C13693" t="n">
        <v>15906</v>
      </c>
      <c r="D13693" t="n">
        <v>9</v>
      </c>
      <c r="E13693" t="n">
        <v>15</v>
      </c>
      <c r="F13693" s="9" t="n">
        <v>24.11</v>
      </c>
    </row>
    <row r="13694">
      <c r="A13694" t="n">
        <v>577500</v>
      </c>
      <c r="B13694" s="12" t="n">
        <v>40867</v>
      </c>
      <c r="C13694" t="n">
        <v>14052</v>
      </c>
      <c r="D13694" t="n">
        <v>56</v>
      </c>
      <c r="E13694" t="n">
        <v>89</v>
      </c>
      <c r="F13694" s="9" t="n">
        <v>225.36</v>
      </c>
    </row>
    <row r="13695">
      <c r="A13695" t="n">
        <v>577501</v>
      </c>
      <c r="B13695" s="12" t="n">
        <v>40867</v>
      </c>
      <c r="C13695" t="n">
        <v>14075</v>
      </c>
      <c r="D13695" t="n">
        <v>17</v>
      </c>
      <c r="E13695" t="n">
        <v>282</v>
      </c>
      <c r="F13695" s="9" t="n">
        <v>317.56</v>
      </c>
    </row>
    <row r="13696">
      <c r="A13696" t="n">
        <v>577503</v>
      </c>
      <c r="B13696" s="12" t="n">
        <v>40867</v>
      </c>
      <c r="C13696" t="n">
        <v>18110</v>
      </c>
      <c r="D13696" t="n">
        <v>37</v>
      </c>
      <c r="E13696" t="n">
        <v>72</v>
      </c>
      <c r="F13696" s="9" t="n">
        <v>198.8</v>
      </c>
    </row>
    <row r="13697">
      <c r="A13697" t="n">
        <v>577504</v>
      </c>
      <c r="B13697" s="12" t="n">
        <v>40867</v>
      </c>
      <c r="C13697" t="n">
        <v>14159</v>
      </c>
      <c r="D13697" t="n">
        <v>190</v>
      </c>
      <c r="E13697" t="n">
        <v>713</v>
      </c>
      <c r="F13697" s="9" t="n">
        <v>821.59</v>
      </c>
    </row>
    <row r="13698">
      <c r="A13698" t="n">
        <v>577505</v>
      </c>
      <c r="B13698" s="12" t="n">
        <v>40867</v>
      </c>
      <c r="C13698" t="n">
        <v>13118</v>
      </c>
      <c r="D13698" t="n">
        <v>30</v>
      </c>
      <c r="E13698" t="n">
        <v>124</v>
      </c>
      <c r="F13698" s="9" t="n">
        <v>378.31</v>
      </c>
    </row>
    <row r="13699">
      <c r="A13699" t="n">
        <v>577506</v>
      </c>
      <c r="B13699" s="12" t="n">
        <v>40867</v>
      </c>
      <c r="C13699" t="n">
        <v>13212</v>
      </c>
      <c r="D13699" t="n">
        <v>85</v>
      </c>
      <c r="E13699" t="n">
        <v>214</v>
      </c>
      <c r="F13699" s="9" t="n">
        <v>495.36</v>
      </c>
    </row>
    <row r="13700">
      <c r="A13700" t="n">
        <v>577507</v>
      </c>
      <c r="B13700" s="12" t="n">
        <v>40867</v>
      </c>
      <c r="C13700" t="n">
        <v>14710</v>
      </c>
      <c r="D13700" t="n">
        <v>55</v>
      </c>
      <c r="E13700" t="n">
        <v>129</v>
      </c>
      <c r="F13700" s="9" t="n">
        <v>225.44</v>
      </c>
    </row>
    <row r="13701">
      <c r="A13701" t="n">
        <v>577508</v>
      </c>
      <c r="B13701" s="12" t="n">
        <v>40867</v>
      </c>
      <c r="C13701" t="n">
        <v>18127</v>
      </c>
      <c r="D13701" t="n">
        <v>33</v>
      </c>
      <c r="E13701" t="n">
        <v>108</v>
      </c>
      <c r="F13701" s="9" t="n">
        <v>183.69</v>
      </c>
    </row>
    <row r="13702">
      <c r="A13702" t="n">
        <v>577510</v>
      </c>
      <c r="B13702" s="12" t="n">
        <v>40867</v>
      </c>
      <c r="C13702" t="n">
        <v>13118</v>
      </c>
      <c r="D13702" t="n">
        <v>1</v>
      </c>
      <c r="E13702" t="n">
        <v>12</v>
      </c>
      <c r="F13702" s="9" t="n">
        <v>19.8</v>
      </c>
    </row>
    <row r="13703">
      <c r="A13703" t="n">
        <v>577511</v>
      </c>
      <c r="B13703" s="12" t="n">
        <v>40867</v>
      </c>
      <c r="C13703" t="n">
        <v>17561</v>
      </c>
      <c r="D13703" t="n">
        <v>45</v>
      </c>
      <c r="E13703" t="n">
        <v>144</v>
      </c>
      <c r="F13703" s="9" t="n">
        <v>165.12</v>
      </c>
    </row>
    <row r="13704">
      <c r="A13704" t="n">
        <v>577514</v>
      </c>
      <c r="B13704" s="12" t="n">
        <v>40867</v>
      </c>
      <c r="C13704" t="n">
        <v>16212</v>
      </c>
      <c r="D13704" t="n">
        <v>11</v>
      </c>
      <c r="E13704" t="n">
        <v>93</v>
      </c>
      <c r="F13704" s="9" t="n">
        <v>192.19</v>
      </c>
    </row>
    <row r="13705">
      <c r="A13705" t="n">
        <v>577515</v>
      </c>
      <c r="B13705" s="12" t="n">
        <v>40867</v>
      </c>
      <c r="C13705" t="n">
        <v>13427</v>
      </c>
      <c r="D13705" t="n">
        <v>6</v>
      </c>
      <c r="E13705" t="n">
        <v>114</v>
      </c>
      <c r="F13705" s="9" t="n">
        <v>117.74</v>
      </c>
    </row>
    <row r="13706">
      <c r="A13706" t="n">
        <v>577516</v>
      </c>
      <c r="B13706" s="12" t="n">
        <v>40867</v>
      </c>
      <c r="C13706" t="n">
        <v>16533</v>
      </c>
      <c r="D13706" t="n">
        <v>33</v>
      </c>
      <c r="E13706" t="n">
        <v>75</v>
      </c>
      <c r="F13706" s="9" t="n">
        <v>107.7</v>
      </c>
    </row>
    <row r="13707">
      <c r="A13707" t="n">
        <v>577517</v>
      </c>
      <c r="B13707" s="12" t="n">
        <v>40867</v>
      </c>
      <c r="C13707" t="n">
        <v>16710</v>
      </c>
      <c r="D13707" t="n">
        <v>51</v>
      </c>
      <c r="E13707" t="n">
        <v>155</v>
      </c>
      <c r="F13707" s="9" t="n">
        <v>353.81</v>
      </c>
    </row>
    <row r="13708">
      <c r="A13708" t="n">
        <v>577518</v>
      </c>
      <c r="B13708" s="12" t="n">
        <v>40867</v>
      </c>
      <c r="C13708" t="n">
        <v>14359</v>
      </c>
      <c r="D13708" t="n">
        <v>8</v>
      </c>
      <c r="E13708" t="n">
        <v>50</v>
      </c>
      <c r="F13708" s="9" t="n">
        <v>126.7</v>
      </c>
    </row>
    <row r="13709">
      <c r="A13709" t="n">
        <v>577519</v>
      </c>
      <c r="B13709" s="12" t="n">
        <v>40867</v>
      </c>
      <c r="C13709" t="n">
        <v>15044</v>
      </c>
      <c r="D13709" t="n">
        <v>65</v>
      </c>
      <c r="E13709" t="n">
        <v>724</v>
      </c>
      <c r="F13709" s="9" t="n">
        <v>851.0700000000001</v>
      </c>
    </row>
    <row r="13710">
      <c r="A13710" t="n">
        <v>577520</v>
      </c>
      <c r="B13710" s="12" t="n">
        <v>40867</v>
      </c>
      <c r="C13710" t="n">
        <v>14553</v>
      </c>
      <c r="D13710" t="n">
        <v>34</v>
      </c>
      <c r="E13710" t="n">
        <v>187</v>
      </c>
      <c r="F13710" s="9" t="n">
        <v>141.48</v>
      </c>
    </row>
    <row r="13711">
      <c r="A13711" t="n">
        <v>577521</v>
      </c>
      <c r="B13711" s="12" t="n">
        <v>40867</v>
      </c>
      <c r="C13711" t="n">
        <v>16411</v>
      </c>
      <c r="D13711" t="n">
        <v>24</v>
      </c>
      <c r="E13711" t="n">
        <v>62</v>
      </c>
      <c r="F13711" s="9" t="n">
        <v>83.15000000000001</v>
      </c>
    </row>
    <row r="13712">
      <c r="A13712" t="n">
        <v>577522</v>
      </c>
      <c r="B13712" s="12" t="n">
        <v>40867</v>
      </c>
      <c r="C13712" t="n">
        <v>15988</v>
      </c>
      <c r="D13712" t="n">
        <v>26</v>
      </c>
      <c r="E13712" t="n">
        <v>180</v>
      </c>
      <c r="F13712" s="9" t="n">
        <v>156.78</v>
      </c>
    </row>
    <row r="13713">
      <c r="A13713" t="n">
        <v>577524</v>
      </c>
      <c r="B13713" s="12" t="n">
        <v>40867</v>
      </c>
      <c r="C13713" t="n">
        <v>16905</v>
      </c>
      <c r="D13713" t="n">
        <v>51</v>
      </c>
      <c r="E13713" t="n">
        <v>320</v>
      </c>
      <c r="F13713" s="9" t="n">
        <v>546.64</v>
      </c>
    </row>
    <row r="13714">
      <c r="A13714" t="n">
        <v>577525</v>
      </c>
      <c r="B13714" s="12" t="n">
        <v>40867</v>
      </c>
      <c r="C13714" t="n">
        <v>16905</v>
      </c>
      <c r="D13714" t="n">
        <v>7</v>
      </c>
      <c r="E13714" t="n">
        <v>133</v>
      </c>
      <c r="F13714" s="9" t="n">
        <v>161.35</v>
      </c>
    </row>
    <row r="13715">
      <c r="A13715" t="n">
        <v>577526</v>
      </c>
      <c r="B13715" s="12" t="n">
        <v>40867</v>
      </c>
      <c r="C13715" t="n">
        <v>16513</v>
      </c>
      <c r="D13715" t="n">
        <v>30</v>
      </c>
      <c r="E13715" t="n">
        <v>318</v>
      </c>
      <c r="F13715" s="9" t="n">
        <v>554.34</v>
      </c>
    </row>
    <row r="13716">
      <c r="A13716" t="n">
        <v>577527</v>
      </c>
      <c r="B13716" s="12" t="n">
        <v>40867</v>
      </c>
      <c r="C13716" t="n">
        <v>17523</v>
      </c>
      <c r="D13716" t="n">
        <v>22</v>
      </c>
      <c r="E13716" t="n">
        <v>97</v>
      </c>
      <c r="F13716" s="9" t="n">
        <v>188.73</v>
      </c>
    </row>
    <row r="13717">
      <c r="A13717" t="n">
        <v>577528</v>
      </c>
      <c r="B13717" s="12" t="n">
        <v>40867</v>
      </c>
      <c r="C13717" t="n">
        <v>15745</v>
      </c>
      <c r="D13717" t="n">
        <v>9</v>
      </c>
      <c r="E13717" t="n">
        <v>63</v>
      </c>
      <c r="F13717" s="9" t="n">
        <v>177.31</v>
      </c>
    </row>
    <row r="13718">
      <c r="A13718" t="n">
        <v>577529</v>
      </c>
      <c r="B13718" s="12" t="n">
        <v>40867</v>
      </c>
      <c r="C13718" t="n">
        <v>17523</v>
      </c>
      <c r="D13718" t="n">
        <v>1</v>
      </c>
      <c r="E13718" t="n">
        <v>288</v>
      </c>
      <c r="F13718" s="9" t="n">
        <v>60.48</v>
      </c>
    </row>
    <row r="13719">
      <c r="A13719" t="n">
        <v>577530</v>
      </c>
      <c r="B13719" s="12" t="n">
        <v>40867</v>
      </c>
      <c r="C13719" t="n">
        <v>14950</v>
      </c>
      <c r="D13719" t="n">
        <v>19</v>
      </c>
      <c r="E13719" t="n">
        <v>136</v>
      </c>
      <c r="F13719" s="9" t="n">
        <v>371.2</v>
      </c>
    </row>
    <row r="13720">
      <c r="A13720" t="n">
        <v>577532</v>
      </c>
      <c r="B13720" s="12" t="n">
        <v>40867</v>
      </c>
      <c r="C13720" t="n">
        <v>16666</v>
      </c>
      <c r="D13720" t="n">
        <v>32</v>
      </c>
      <c r="E13720" t="n">
        <v>233</v>
      </c>
      <c r="F13720" s="9" t="n">
        <v>118.98</v>
      </c>
    </row>
    <row r="13721">
      <c r="A13721" t="n">
        <v>577533</v>
      </c>
      <c r="B13721" s="12" t="n">
        <v>40867</v>
      </c>
      <c r="C13721" t="n">
        <v>16877</v>
      </c>
      <c r="D13721" t="n">
        <v>23</v>
      </c>
      <c r="E13721" t="n">
        <v>71</v>
      </c>
      <c r="F13721" s="9" t="n">
        <v>135.11</v>
      </c>
    </row>
    <row r="13722">
      <c r="A13722" t="n">
        <v>577534</v>
      </c>
      <c r="B13722" s="12" t="n">
        <v>40867</v>
      </c>
      <c r="C13722" t="n">
        <v>18127</v>
      </c>
      <c r="D13722" t="n">
        <v>5</v>
      </c>
      <c r="E13722" t="n">
        <v>51</v>
      </c>
      <c r="F13722" s="9" t="n">
        <v>23.79</v>
      </c>
    </row>
    <row r="13723">
      <c r="A13723" t="n">
        <v>577535</v>
      </c>
      <c r="B13723" s="12" t="n">
        <v>40867</v>
      </c>
      <c r="C13723" t="n">
        <v>14071</v>
      </c>
      <c r="D13723" t="n">
        <v>78</v>
      </c>
      <c r="E13723" t="n">
        <v>261</v>
      </c>
      <c r="F13723" s="9" t="n">
        <v>341.24</v>
      </c>
    </row>
    <row r="13724">
      <c r="A13724" t="n">
        <v>577536</v>
      </c>
      <c r="B13724" s="12" t="n">
        <v>40867</v>
      </c>
      <c r="C13724" t="n">
        <v>15850</v>
      </c>
      <c r="D13724" t="n">
        <v>49</v>
      </c>
      <c r="E13724" t="n">
        <v>59</v>
      </c>
      <c r="F13724" s="9" t="n">
        <v>118.72</v>
      </c>
    </row>
    <row r="13725">
      <c r="A13725" t="n">
        <v>577537</v>
      </c>
      <c r="B13725" s="12" t="n">
        <v>40867</v>
      </c>
      <c r="C13725" t="n">
        <v>14860</v>
      </c>
      <c r="D13725" t="n">
        <v>11</v>
      </c>
      <c r="E13725" t="n">
        <v>232</v>
      </c>
      <c r="F13725" s="9" t="n">
        <v>170.32</v>
      </c>
    </row>
    <row r="13726">
      <c r="A13726" t="n">
        <v>577538</v>
      </c>
      <c r="B13726" s="12" t="n">
        <v>40867</v>
      </c>
      <c r="C13726" t="n">
        <v>18040</v>
      </c>
      <c r="D13726" t="n">
        <v>7</v>
      </c>
      <c r="E13726" t="n">
        <v>52</v>
      </c>
      <c r="F13726" s="9" t="n">
        <v>118.2</v>
      </c>
    </row>
    <row r="13727">
      <c r="A13727" t="n">
        <v>577539</v>
      </c>
      <c r="B13727" s="12" t="n">
        <v>40867</v>
      </c>
      <c r="C13727" t="n">
        <v>14547</v>
      </c>
      <c r="D13727" t="n">
        <v>24</v>
      </c>
      <c r="E13727" t="n">
        <v>502</v>
      </c>
      <c r="F13727" s="9" t="n">
        <v>507.68</v>
      </c>
    </row>
    <row r="13728">
      <c r="A13728" t="n">
        <v>577540</v>
      </c>
      <c r="B13728" s="12" t="n">
        <v>40867</v>
      </c>
      <c r="C13728" t="n">
        <v>14984</v>
      </c>
      <c r="D13728" t="n">
        <v>23</v>
      </c>
      <c r="E13728" t="n">
        <v>38</v>
      </c>
      <c r="F13728" s="9" t="n">
        <v>100.14</v>
      </c>
    </row>
    <row r="13729">
      <c r="A13729" t="n">
        <v>577541</v>
      </c>
      <c r="B13729" s="12" t="n">
        <v>40867</v>
      </c>
      <c r="C13729" t="n">
        <v>16899</v>
      </c>
      <c r="D13729" t="n">
        <v>21</v>
      </c>
      <c r="E13729" t="n">
        <v>196</v>
      </c>
      <c r="F13729" s="9" t="n">
        <v>381.7</v>
      </c>
    </row>
    <row r="13730">
      <c r="A13730" t="n">
        <v>577542</v>
      </c>
      <c r="B13730" s="12" t="n">
        <v>40867</v>
      </c>
      <c r="C13730" t="n">
        <v>13565</v>
      </c>
      <c r="D13730" t="n">
        <v>25</v>
      </c>
      <c r="E13730" t="n">
        <v>94</v>
      </c>
      <c r="F13730" s="9" t="n">
        <v>130.04</v>
      </c>
    </row>
    <row r="13731">
      <c r="A13731" t="n">
        <v>577543</v>
      </c>
      <c r="B13731" s="12" t="n">
        <v>40867</v>
      </c>
      <c r="C13731" t="n">
        <v>17636</v>
      </c>
      <c r="D13731" t="n">
        <v>20</v>
      </c>
      <c r="E13731" t="n">
        <v>182</v>
      </c>
      <c r="F13731" s="9" t="n">
        <v>285.56</v>
      </c>
    </row>
    <row r="13732">
      <c r="A13732" t="n">
        <v>577544</v>
      </c>
      <c r="B13732" s="12" t="n">
        <v>40867</v>
      </c>
      <c r="C13732" t="n">
        <v>17758</v>
      </c>
      <c r="D13732" t="n">
        <v>71</v>
      </c>
      <c r="E13732" t="n">
        <v>353</v>
      </c>
      <c r="F13732" s="9" t="n">
        <v>673.21</v>
      </c>
    </row>
    <row r="13733">
      <c r="A13733" t="n">
        <v>577545</v>
      </c>
      <c r="B13733" s="12" t="n">
        <v>40867</v>
      </c>
      <c r="C13733" t="n">
        <v>16931</v>
      </c>
      <c r="D13733" t="n">
        <v>54</v>
      </c>
      <c r="E13733" t="n">
        <v>238</v>
      </c>
      <c r="F13733" s="9" t="n">
        <v>294.93</v>
      </c>
    </row>
    <row r="13734">
      <c r="A13734" t="n">
        <v>577546</v>
      </c>
      <c r="B13734" s="12" t="n">
        <v>40867</v>
      </c>
      <c r="C13734" t="n">
        <v>17758</v>
      </c>
      <c r="D13734" t="n">
        <v>1</v>
      </c>
      <c r="E13734" t="n">
        <v>25</v>
      </c>
      <c r="F13734" s="9" t="n">
        <v>10.5</v>
      </c>
    </row>
    <row r="13735">
      <c r="A13735" t="n">
        <v>577548</v>
      </c>
      <c r="B13735" s="12" t="n">
        <v>40867</v>
      </c>
      <c r="C13735" t="n">
        <v>16710</v>
      </c>
      <c r="D13735" t="n">
        <v>6</v>
      </c>
      <c r="E13735" t="n">
        <v>70</v>
      </c>
      <c r="F13735" s="9" t="n">
        <v>29.4</v>
      </c>
    </row>
    <row r="13736">
      <c r="A13736" t="n">
        <v>577549</v>
      </c>
      <c r="B13736" s="12" t="n">
        <v>40867</v>
      </c>
      <c r="C13736" t="n">
        <v>17841</v>
      </c>
      <c r="D13736" t="n">
        <v>89</v>
      </c>
      <c r="E13736" t="n">
        <v>364</v>
      </c>
      <c r="F13736" s="9" t="n">
        <v>430.32</v>
      </c>
    </row>
    <row r="13737">
      <c r="A13737" t="n">
        <v>577550</v>
      </c>
      <c r="B13737" s="12" t="n">
        <v>40867</v>
      </c>
      <c r="C13737" t="n">
        <v>17738</v>
      </c>
      <c r="D13737" t="n">
        <v>20</v>
      </c>
      <c r="E13737" t="n">
        <v>318</v>
      </c>
      <c r="F13737" s="9" t="n">
        <v>307.56</v>
      </c>
    </row>
    <row r="13738">
      <c r="A13738" t="n">
        <v>577552</v>
      </c>
      <c r="B13738" s="12" t="n">
        <v>40867</v>
      </c>
      <c r="C13738" t="n">
        <v>14282</v>
      </c>
      <c r="D13738" t="n">
        <v>9</v>
      </c>
      <c r="E13738" t="n">
        <v>90</v>
      </c>
      <c r="F13738" s="9" t="n">
        <v>150.3</v>
      </c>
    </row>
    <row r="13739">
      <c r="A13739" t="n">
        <v>577553</v>
      </c>
      <c r="B13739" s="12" t="n">
        <v>40867</v>
      </c>
      <c r="C13739" t="n">
        <v>17425</v>
      </c>
      <c r="D13739" t="n">
        <v>1</v>
      </c>
      <c r="E13739" t="n">
        <v>36</v>
      </c>
      <c r="F13739" s="9" t="n">
        <v>70.2</v>
      </c>
    </row>
    <row r="13740">
      <c r="A13740" t="n">
        <v>577554</v>
      </c>
      <c r="B13740" s="12" t="n">
        <v>40867</v>
      </c>
      <c r="C13740" t="n">
        <v>15533</v>
      </c>
      <c r="D13740" t="n">
        <v>39</v>
      </c>
      <c r="E13740" t="n">
        <v>106</v>
      </c>
      <c r="F13740" s="9" t="n">
        <v>252.83</v>
      </c>
    </row>
    <row r="13741">
      <c r="A13741" t="n">
        <v>577555</v>
      </c>
      <c r="B13741" s="12" t="n">
        <v>40867</v>
      </c>
      <c r="C13741" t="n">
        <v>13200</v>
      </c>
      <c r="D13741" t="n">
        <v>2</v>
      </c>
      <c r="E13741" t="n">
        <v>36</v>
      </c>
      <c r="F13741" s="9" t="n">
        <v>100.2</v>
      </c>
    </row>
    <row r="13742">
      <c r="A13742" t="n">
        <v>577556</v>
      </c>
      <c r="B13742" s="12" t="n">
        <v>40867</v>
      </c>
      <c r="C13742" t="n">
        <v>13832</v>
      </c>
      <c r="D13742" t="n">
        <v>3</v>
      </c>
      <c r="E13742" t="n">
        <v>28</v>
      </c>
      <c r="F13742" s="9" t="n">
        <v>52.2</v>
      </c>
    </row>
    <row r="13743">
      <c r="A13743" t="n">
        <v>577557</v>
      </c>
      <c r="B13743" s="12" t="n">
        <v>40867</v>
      </c>
      <c r="C13743" t="n">
        <v>15426</v>
      </c>
      <c r="D13743" t="n">
        <v>90</v>
      </c>
      <c r="E13743" t="n">
        <v>221</v>
      </c>
      <c r="F13743" s="9" t="n">
        <v>437.91</v>
      </c>
    </row>
    <row r="13744">
      <c r="A13744" t="n">
        <v>577572</v>
      </c>
      <c r="B13744" s="12" t="n">
        <v>40867</v>
      </c>
      <c r="C13744" t="n">
        <v>17384</v>
      </c>
      <c r="D13744" t="n">
        <v>12</v>
      </c>
      <c r="E13744" t="n">
        <v>45</v>
      </c>
      <c r="F13744" s="9" t="n">
        <v>108.75</v>
      </c>
    </row>
    <row r="13745">
      <c r="A13745" t="n">
        <v>577579</v>
      </c>
      <c r="B13745" s="12" t="n">
        <v>40867</v>
      </c>
      <c r="C13745" t="n">
        <v>14415</v>
      </c>
      <c r="D13745" t="n">
        <v>7</v>
      </c>
      <c r="E13745" t="n">
        <v>38</v>
      </c>
      <c r="F13745" s="9" t="n">
        <v>111.18</v>
      </c>
    </row>
    <row r="13746">
      <c r="A13746" t="n">
        <v>577594</v>
      </c>
      <c r="B13746" s="12" t="n">
        <v>40867</v>
      </c>
      <c r="C13746" t="n">
        <v>13142</v>
      </c>
      <c r="D13746" t="n">
        <v>23</v>
      </c>
      <c r="E13746" t="n">
        <v>258</v>
      </c>
      <c r="F13746" s="9" t="n">
        <v>307.09</v>
      </c>
    </row>
    <row r="13747">
      <c r="A13747" t="n">
        <v>577595</v>
      </c>
      <c r="B13747" s="12" t="n">
        <v>40867</v>
      </c>
      <c r="C13747" t="n">
        <v>16399</v>
      </c>
      <c r="D13747" t="n">
        <v>41</v>
      </c>
      <c r="E13747" t="n">
        <v>104</v>
      </c>
      <c r="F13747" s="9" t="n">
        <v>229.61</v>
      </c>
    </row>
    <row r="13748">
      <c r="A13748" t="n">
        <v>577596</v>
      </c>
      <c r="B13748" s="12" t="n">
        <v>40868</v>
      </c>
      <c r="C13748" t="n">
        <v>18080</v>
      </c>
      <c r="D13748" t="n">
        <v>1</v>
      </c>
      <c r="E13748" t="n">
        <v>312</v>
      </c>
      <c r="F13748" s="9" t="n">
        <v>390</v>
      </c>
    </row>
    <row r="13749">
      <c r="A13749" t="n">
        <v>577597</v>
      </c>
      <c r="B13749" s="12" t="n">
        <v>40868</v>
      </c>
      <c r="C13749" t="n">
        <v>16366</v>
      </c>
      <c r="D13749" t="n">
        <v>18</v>
      </c>
      <c r="E13749" t="n">
        <v>256</v>
      </c>
      <c r="F13749" s="9" t="n">
        <v>327.3</v>
      </c>
    </row>
    <row r="13750">
      <c r="A13750" t="n">
        <v>577598</v>
      </c>
      <c r="B13750" s="12" t="n">
        <v>40868</v>
      </c>
      <c r="C13750" t="n">
        <v>13430</v>
      </c>
      <c r="D13750" t="n">
        <v>20</v>
      </c>
      <c r="E13750" t="n">
        <v>318</v>
      </c>
      <c r="F13750" s="9" t="n">
        <v>343.14</v>
      </c>
    </row>
    <row r="13751">
      <c r="A13751" t="n">
        <v>577599</v>
      </c>
      <c r="B13751" s="12" t="n">
        <v>40868</v>
      </c>
      <c r="C13751" t="n">
        <v>15738</v>
      </c>
      <c r="D13751" t="n">
        <v>12</v>
      </c>
      <c r="E13751" t="n">
        <v>202</v>
      </c>
      <c r="F13751" s="9" t="n">
        <v>316.9</v>
      </c>
    </row>
    <row r="13752">
      <c r="A13752" t="n">
        <v>577600</v>
      </c>
      <c r="B13752" s="12" t="n">
        <v>40868</v>
      </c>
      <c r="C13752" t="n">
        <v>14447</v>
      </c>
      <c r="D13752" t="n">
        <v>14</v>
      </c>
      <c r="E13752" t="n">
        <v>126</v>
      </c>
      <c r="F13752" s="9" t="n">
        <v>290.76</v>
      </c>
    </row>
    <row r="13753">
      <c r="A13753" t="n">
        <v>577601</v>
      </c>
      <c r="B13753" s="12" t="n">
        <v>40868</v>
      </c>
      <c r="C13753" t="n">
        <v>17675</v>
      </c>
      <c r="D13753" t="n">
        <v>40</v>
      </c>
      <c r="E13753" t="n">
        <v>444</v>
      </c>
      <c r="F13753" s="9" t="n">
        <v>978.58</v>
      </c>
    </row>
    <row r="13754">
      <c r="A13754" t="n">
        <v>577602</v>
      </c>
      <c r="B13754" s="12" t="n">
        <v>40868</v>
      </c>
      <c r="C13754" t="n">
        <v>16139</v>
      </c>
      <c r="D13754" t="n">
        <v>16</v>
      </c>
      <c r="E13754" t="n">
        <v>175</v>
      </c>
      <c r="F13754" s="9" t="n">
        <v>329.04</v>
      </c>
    </row>
    <row r="13755">
      <c r="A13755" t="n">
        <v>577603</v>
      </c>
      <c r="B13755" s="12" t="n">
        <v>40868</v>
      </c>
      <c r="C13755" t="n">
        <v>15500</v>
      </c>
      <c r="D13755" t="n">
        <v>12</v>
      </c>
      <c r="E13755" t="n">
        <v>100</v>
      </c>
      <c r="F13755" s="9" t="n">
        <v>147.04</v>
      </c>
    </row>
    <row r="13756">
      <c r="A13756" t="n">
        <v>577604</v>
      </c>
      <c r="B13756" s="12" t="n">
        <v>40868</v>
      </c>
      <c r="C13756" t="n">
        <v>14300</v>
      </c>
      <c r="D13756" t="n">
        <v>3</v>
      </c>
      <c r="E13756" t="n">
        <v>32</v>
      </c>
      <c r="F13756" s="9" t="n">
        <v>43.2</v>
      </c>
    </row>
    <row r="13757">
      <c r="A13757" t="n">
        <v>577605</v>
      </c>
      <c r="B13757" s="12" t="n">
        <v>40868</v>
      </c>
      <c r="C13757" t="n">
        <v>13199</v>
      </c>
      <c r="D13757" t="n">
        <v>5</v>
      </c>
      <c r="E13757" t="n">
        <v>408</v>
      </c>
      <c r="F13757" s="9" t="n">
        <v>400.08</v>
      </c>
    </row>
    <row r="13758">
      <c r="A13758" t="n">
        <v>577610</v>
      </c>
      <c r="B13758" s="12" t="n">
        <v>40868</v>
      </c>
      <c r="C13758" t="n">
        <v>15373</v>
      </c>
      <c r="D13758" t="n">
        <v>18</v>
      </c>
      <c r="E13758" t="n">
        <v>82</v>
      </c>
      <c r="F13758" s="9" t="n">
        <v>362.48</v>
      </c>
    </row>
    <row r="13759">
      <c r="A13759" t="n">
        <v>577616</v>
      </c>
      <c r="B13759" s="12" t="n">
        <v>40868</v>
      </c>
      <c r="C13759" t="n">
        <v>13823</v>
      </c>
      <c r="D13759" t="n">
        <v>14</v>
      </c>
      <c r="E13759" t="n">
        <v>114</v>
      </c>
      <c r="F13759" s="9" t="n">
        <v>307.24</v>
      </c>
    </row>
    <row r="13760">
      <c r="A13760" t="n">
        <v>577617</v>
      </c>
      <c r="B13760" s="12" t="n">
        <v>40868</v>
      </c>
      <c r="C13760" t="n">
        <v>14883</v>
      </c>
      <c r="D13760" t="n">
        <v>6</v>
      </c>
      <c r="E13760" t="n">
        <v>90</v>
      </c>
      <c r="F13760" s="9" t="n">
        <v>95.52</v>
      </c>
    </row>
    <row r="13761">
      <c r="A13761" t="n">
        <v>577633</v>
      </c>
      <c r="B13761" s="12" t="n">
        <v>40868</v>
      </c>
      <c r="C13761" t="n">
        <v>14194</v>
      </c>
      <c r="D13761" t="n">
        <v>48</v>
      </c>
      <c r="E13761" t="n">
        <v>403</v>
      </c>
      <c r="F13761" s="9" t="n">
        <v>1120.11</v>
      </c>
    </row>
    <row r="13762">
      <c r="A13762" t="n">
        <v>577646</v>
      </c>
      <c r="B13762" s="12" t="n">
        <v>40868</v>
      </c>
      <c r="C13762" t="n">
        <v>13189</v>
      </c>
      <c r="D13762" t="n">
        <v>11</v>
      </c>
      <c r="E13762" t="n">
        <v>316</v>
      </c>
      <c r="F13762" s="9" t="n">
        <v>133.68</v>
      </c>
    </row>
    <row r="13763">
      <c r="A13763" t="n">
        <v>577669</v>
      </c>
      <c r="B13763" s="12" t="n">
        <v>40868</v>
      </c>
      <c r="C13763" t="n">
        <v>15567</v>
      </c>
      <c r="D13763" t="n">
        <v>7</v>
      </c>
      <c r="E13763" t="n">
        <v>223</v>
      </c>
      <c r="F13763" s="9" t="n">
        <v>186.01</v>
      </c>
    </row>
    <row r="13764">
      <c r="A13764" t="n">
        <v>577680</v>
      </c>
      <c r="B13764" s="12" t="n">
        <v>40868</v>
      </c>
      <c r="C13764" t="n">
        <v>17227</v>
      </c>
      <c r="D13764" t="n">
        <v>7</v>
      </c>
      <c r="E13764" t="n">
        <v>129</v>
      </c>
      <c r="F13764" s="9" t="n">
        <v>219.01</v>
      </c>
    </row>
    <row r="13765">
      <c r="A13765" t="n">
        <v>577689</v>
      </c>
      <c r="B13765" s="12" t="n">
        <v>40868</v>
      </c>
      <c r="C13765" t="n">
        <v>17664</v>
      </c>
      <c r="D13765" t="n">
        <v>20</v>
      </c>
      <c r="E13765" t="n">
        <v>195</v>
      </c>
      <c r="F13765" s="9" t="n">
        <v>278.45</v>
      </c>
    </row>
    <row r="13766">
      <c r="A13766" t="n">
        <v>577690</v>
      </c>
      <c r="B13766" s="12" t="n">
        <v>40868</v>
      </c>
      <c r="C13766" t="n">
        <v>12856</v>
      </c>
      <c r="D13766" t="n">
        <v>42</v>
      </c>
      <c r="E13766" t="n">
        <v>144</v>
      </c>
      <c r="F13766" s="9" t="n">
        <v>346.44</v>
      </c>
    </row>
    <row r="13767">
      <c r="A13767" t="n">
        <v>577691</v>
      </c>
      <c r="B13767" s="12" t="n">
        <v>40868</v>
      </c>
      <c r="C13767" t="n">
        <v>14587</v>
      </c>
      <c r="D13767" t="n">
        <v>20</v>
      </c>
      <c r="E13767" t="n">
        <v>33</v>
      </c>
      <c r="F13767" s="9" t="n">
        <v>127.61</v>
      </c>
    </row>
    <row r="13768">
      <c r="A13768" t="n">
        <v>577694</v>
      </c>
      <c r="B13768" s="12" t="n">
        <v>40868</v>
      </c>
      <c r="C13768" t="n">
        <v>14702</v>
      </c>
      <c r="D13768" t="n">
        <v>12</v>
      </c>
      <c r="E13768" t="n">
        <v>66</v>
      </c>
      <c r="F13768" s="9" t="n">
        <v>129.4</v>
      </c>
    </row>
    <row r="13769">
      <c r="A13769" t="n">
        <v>577695</v>
      </c>
      <c r="B13769" s="12" t="n">
        <v>40868</v>
      </c>
      <c r="C13769" t="n">
        <v>15645</v>
      </c>
      <c r="D13769" t="n">
        <v>51</v>
      </c>
      <c r="E13769" t="n">
        <v>255</v>
      </c>
      <c r="F13769" s="9" t="n">
        <v>611.59</v>
      </c>
    </row>
    <row r="13770">
      <c r="A13770" t="n">
        <v>577696</v>
      </c>
      <c r="B13770" s="12" t="n">
        <v>40868</v>
      </c>
      <c r="C13770" t="n">
        <v>16406</v>
      </c>
      <c r="D13770" t="n">
        <v>58</v>
      </c>
      <c r="E13770" t="n">
        <v>116</v>
      </c>
      <c r="F13770" s="9" t="n">
        <v>154.35</v>
      </c>
    </row>
    <row r="13771">
      <c r="A13771" t="n">
        <v>577697</v>
      </c>
      <c r="B13771" s="12" t="n">
        <v>40868</v>
      </c>
      <c r="C13771" t="n">
        <v>15804</v>
      </c>
      <c r="D13771" t="n">
        <v>11</v>
      </c>
      <c r="E13771" t="n">
        <v>122</v>
      </c>
      <c r="F13771" s="9" t="n">
        <v>135.06</v>
      </c>
    </row>
    <row r="13772">
      <c r="A13772" t="n">
        <v>577698</v>
      </c>
      <c r="B13772" s="12" t="n">
        <v>40868</v>
      </c>
      <c r="C13772" t="n">
        <v>14963</v>
      </c>
      <c r="D13772" t="n">
        <v>34</v>
      </c>
      <c r="E13772" t="n">
        <v>318</v>
      </c>
      <c r="F13772" s="9" t="n">
        <v>320.89</v>
      </c>
    </row>
    <row r="13773">
      <c r="A13773" t="n">
        <v>577699</v>
      </c>
      <c r="B13773" s="12" t="n">
        <v>40868</v>
      </c>
      <c r="C13773" t="n">
        <v>13971</v>
      </c>
      <c r="D13773" t="n">
        <v>19</v>
      </c>
      <c r="E13773" t="n">
        <v>234</v>
      </c>
      <c r="F13773" s="9" t="n">
        <v>400.7</v>
      </c>
    </row>
    <row r="13774">
      <c r="A13774" t="n">
        <v>577700</v>
      </c>
      <c r="B13774" s="12" t="n">
        <v>40868</v>
      </c>
      <c r="C13774" t="n">
        <v>14449</v>
      </c>
      <c r="D13774" t="n">
        <v>46</v>
      </c>
      <c r="E13774" t="n">
        <v>107</v>
      </c>
      <c r="F13774" s="9" t="n">
        <v>187.33</v>
      </c>
    </row>
    <row r="13775">
      <c r="A13775" t="n">
        <v>577701</v>
      </c>
      <c r="B13775" s="12" t="n">
        <v>40868</v>
      </c>
      <c r="C13775" t="n">
        <v>13673</v>
      </c>
      <c r="D13775" t="n">
        <v>24</v>
      </c>
      <c r="E13775" t="n">
        <v>64</v>
      </c>
      <c r="F13775" s="9" t="n">
        <v>183.32</v>
      </c>
    </row>
    <row r="13776">
      <c r="A13776" t="n">
        <v>577711</v>
      </c>
      <c r="B13776" s="12" t="n">
        <v>40868</v>
      </c>
      <c r="C13776" t="n">
        <v>15527</v>
      </c>
      <c r="D13776" t="n">
        <v>39</v>
      </c>
      <c r="E13776" t="n">
        <v>93</v>
      </c>
      <c r="F13776" s="9" t="n">
        <v>179.09</v>
      </c>
    </row>
    <row r="13777">
      <c r="A13777" t="n">
        <v>577716</v>
      </c>
      <c r="B13777" s="12" t="n">
        <v>40868</v>
      </c>
      <c r="C13777" t="n">
        <v>15857</v>
      </c>
      <c r="D13777" t="n">
        <v>14</v>
      </c>
      <c r="E13777" t="n">
        <v>308</v>
      </c>
      <c r="F13777" s="9" t="n">
        <v>297</v>
      </c>
    </row>
    <row r="13778">
      <c r="A13778" t="n">
        <v>577718</v>
      </c>
      <c r="B13778" s="12" t="n">
        <v>40868</v>
      </c>
      <c r="C13778" t="n">
        <v>16013</v>
      </c>
      <c r="D13778" t="n">
        <v>2</v>
      </c>
      <c r="E13778" t="n">
        <v>224</v>
      </c>
      <c r="F13778" s="9" t="n">
        <v>523.2</v>
      </c>
    </row>
    <row r="13779">
      <c r="A13779" t="n">
        <v>577719</v>
      </c>
      <c r="B13779" s="12" t="n">
        <v>40868</v>
      </c>
      <c r="C13779" t="n">
        <v>16013</v>
      </c>
      <c r="D13779" t="n">
        <v>9</v>
      </c>
      <c r="E13779" t="n">
        <v>414</v>
      </c>
      <c r="F13779" s="9" t="n">
        <v>1100.22</v>
      </c>
    </row>
    <row r="13780">
      <c r="A13780" t="n">
        <v>577720</v>
      </c>
      <c r="B13780" s="12" t="n">
        <v>40868</v>
      </c>
      <c r="C13780" t="n">
        <v>16013</v>
      </c>
      <c r="D13780" t="n">
        <v>8</v>
      </c>
      <c r="E13780" t="n">
        <v>530</v>
      </c>
      <c r="F13780" s="9" t="n">
        <v>1809.7</v>
      </c>
    </row>
    <row r="13781">
      <c r="A13781" t="n">
        <v>577721</v>
      </c>
      <c r="B13781" s="12" t="n">
        <v>40868</v>
      </c>
      <c r="C13781" t="n">
        <v>13167</v>
      </c>
      <c r="D13781" t="n">
        <v>11</v>
      </c>
      <c r="E13781" t="n">
        <v>92</v>
      </c>
      <c r="F13781" s="9" t="n">
        <v>131.66</v>
      </c>
    </row>
    <row r="13782">
      <c r="A13782" t="n">
        <v>577723</v>
      </c>
      <c r="B13782" s="12" t="n">
        <v>40868</v>
      </c>
      <c r="C13782" t="n">
        <v>16713</v>
      </c>
      <c r="D13782" t="n">
        <v>77</v>
      </c>
      <c r="E13782" t="n">
        <v>297</v>
      </c>
      <c r="F13782" s="9" t="n">
        <v>504.5</v>
      </c>
    </row>
    <row r="13783">
      <c r="A13783" t="n">
        <v>577724</v>
      </c>
      <c r="B13783" s="12" t="n">
        <v>40868</v>
      </c>
      <c r="C13783" t="n">
        <v>12984</v>
      </c>
      <c r="D13783" t="n">
        <v>4</v>
      </c>
      <c r="E13783" t="n">
        <v>26</v>
      </c>
      <c r="F13783" s="9" t="n">
        <v>97.5</v>
      </c>
    </row>
    <row r="13784">
      <c r="A13784" t="n">
        <v>577725</v>
      </c>
      <c r="B13784" s="12" t="n">
        <v>40868</v>
      </c>
      <c r="C13784" t="n">
        <v>14607</v>
      </c>
      <c r="D13784" t="n">
        <v>3</v>
      </c>
      <c r="E13784" t="n">
        <v>14</v>
      </c>
      <c r="F13784" s="9" t="n">
        <v>45.3</v>
      </c>
    </row>
    <row r="13785">
      <c r="A13785" t="n">
        <v>577726</v>
      </c>
      <c r="B13785" s="12" t="n">
        <v>40868</v>
      </c>
      <c r="C13785" t="n">
        <v>15676</v>
      </c>
      <c r="D13785" t="n">
        <v>6</v>
      </c>
      <c r="E13785" t="n">
        <v>70</v>
      </c>
      <c r="F13785" s="9" t="n">
        <v>167.92</v>
      </c>
    </row>
    <row r="13786">
      <c r="A13786" t="n">
        <v>577727</v>
      </c>
      <c r="B13786" s="12" t="n">
        <v>40868</v>
      </c>
      <c r="C13786" t="n">
        <v>15671</v>
      </c>
      <c r="D13786" t="n">
        <v>5</v>
      </c>
      <c r="E13786" t="n">
        <v>265</v>
      </c>
      <c r="F13786" s="9" t="n">
        <v>362.76</v>
      </c>
    </row>
    <row r="13787">
      <c r="A13787" t="n">
        <v>577728</v>
      </c>
      <c r="B13787" s="12" t="n">
        <v>40868</v>
      </c>
      <c r="C13787" t="n">
        <v>17811</v>
      </c>
      <c r="D13787" t="n">
        <v>40</v>
      </c>
      <c r="E13787" t="n">
        <v>268</v>
      </c>
      <c r="F13787" s="9" t="n">
        <v>360.73</v>
      </c>
    </row>
    <row r="13788">
      <c r="A13788" t="n">
        <v>577729</v>
      </c>
      <c r="B13788" s="12" t="n">
        <v>40868</v>
      </c>
      <c r="C13788" t="n">
        <v>15179</v>
      </c>
      <c r="D13788" t="n">
        <v>34</v>
      </c>
      <c r="E13788" t="n">
        <v>422</v>
      </c>
      <c r="F13788" s="9" t="n">
        <v>563.28</v>
      </c>
    </row>
    <row r="13789">
      <c r="A13789" t="n">
        <v>577730</v>
      </c>
      <c r="B13789" s="12" t="n">
        <v>40868</v>
      </c>
      <c r="C13789" t="n">
        <v>17253</v>
      </c>
      <c r="D13789" t="n">
        <v>18</v>
      </c>
      <c r="E13789" t="n">
        <v>43</v>
      </c>
      <c r="F13789" s="9" t="n">
        <v>178.26</v>
      </c>
    </row>
    <row r="13790">
      <c r="A13790" t="n">
        <v>577732</v>
      </c>
      <c r="B13790" s="12" t="n">
        <v>40868</v>
      </c>
      <c r="C13790" t="n">
        <v>15093</v>
      </c>
      <c r="D13790" t="n">
        <v>12</v>
      </c>
      <c r="E13790" t="n">
        <v>481</v>
      </c>
      <c r="F13790" s="9" t="n">
        <v>569.92</v>
      </c>
    </row>
    <row r="13791">
      <c r="A13791" t="n">
        <v>577733</v>
      </c>
      <c r="B13791" s="12" t="n">
        <v>40868</v>
      </c>
      <c r="C13791" t="n">
        <v>15163</v>
      </c>
      <c r="D13791" t="n">
        <v>19</v>
      </c>
      <c r="E13791" t="n">
        <v>138</v>
      </c>
      <c r="F13791" s="9" t="n">
        <v>149.47</v>
      </c>
    </row>
    <row r="13792">
      <c r="A13792" t="n">
        <v>577734</v>
      </c>
      <c r="B13792" s="12" t="n">
        <v>40868</v>
      </c>
      <c r="C13792" t="n">
        <v>17502</v>
      </c>
      <c r="D13792" t="n">
        <v>4</v>
      </c>
      <c r="E13792" t="n">
        <v>54</v>
      </c>
      <c r="F13792" s="9" t="n">
        <v>132</v>
      </c>
    </row>
    <row r="13793">
      <c r="A13793" t="n">
        <v>577735</v>
      </c>
      <c r="B13793" s="12" t="n">
        <v>40868</v>
      </c>
      <c r="C13793" t="n">
        <v>14482</v>
      </c>
      <c r="D13793" t="n">
        <v>11</v>
      </c>
      <c r="E13793" t="n">
        <v>428</v>
      </c>
      <c r="F13793" s="9" t="n">
        <v>388.8</v>
      </c>
    </row>
    <row r="13794">
      <c r="A13794" t="n">
        <v>577736</v>
      </c>
      <c r="B13794" s="12" t="n">
        <v>40868</v>
      </c>
      <c r="C13794" t="n">
        <v>14606</v>
      </c>
      <c r="D13794" t="n">
        <v>24</v>
      </c>
      <c r="E13794" t="n">
        <v>67</v>
      </c>
      <c r="F13794" s="9" t="n">
        <v>110.92</v>
      </c>
    </row>
    <row r="13795">
      <c r="A13795" t="n">
        <v>577738</v>
      </c>
      <c r="B13795" s="12" t="n">
        <v>40868</v>
      </c>
      <c r="C13795" t="n">
        <v>13739</v>
      </c>
      <c r="D13795" t="n">
        <v>3</v>
      </c>
      <c r="E13795" t="n">
        <v>54</v>
      </c>
      <c r="F13795" s="9" t="n">
        <v>216.9</v>
      </c>
    </row>
    <row r="13796">
      <c r="A13796" t="n">
        <v>577739</v>
      </c>
      <c r="B13796" s="12" t="n">
        <v>40868</v>
      </c>
      <c r="C13796" t="n">
        <v>14551</v>
      </c>
      <c r="D13796" t="n">
        <v>3</v>
      </c>
      <c r="E13796" t="n">
        <v>40</v>
      </c>
      <c r="F13796" s="9" t="n">
        <v>60.8</v>
      </c>
    </row>
    <row r="13797">
      <c r="A13797" t="n">
        <v>577740</v>
      </c>
      <c r="B13797" s="12" t="n">
        <v>40868</v>
      </c>
      <c r="C13797" t="n">
        <v>17625</v>
      </c>
      <c r="D13797" t="n">
        <v>54</v>
      </c>
      <c r="E13797" t="n">
        <v>193</v>
      </c>
      <c r="F13797" s="9" t="n">
        <v>411.35</v>
      </c>
    </row>
    <row r="13798">
      <c r="A13798" t="n">
        <v>577741</v>
      </c>
      <c r="B13798" s="12" t="n">
        <v>40868</v>
      </c>
      <c r="C13798" t="n">
        <v>12921</v>
      </c>
      <c r="D13798" t="n">
        <v>22</v>
      </c>
      <c r="E13798" t="n">
        <v>201</v>
      </c>
      <c r="F13798" s="9" t="n">
        <v>467.11</v>
      </c>
    </row>
    <row r="13799">
      <c r="A13799" t="n">
        <v>577742</v>
      </c>
      <c r="B13799" s="12" t="n">
        <v>40868</v>
      </c>
      <c r="C13799" t="n">
        <v>13755</v>
      </c>
      <c r="D13799" t="n">
        <v>70</v>
      </c>
      <c r="E13799" t="n">
        <v>222</v>
      </c>
      <c r="F13799" s="9" t="n">
        <v>453.22</v>
      </c>
    </row>
    <row r="13800">
      <c r="A13800" t="n">
        <v>577743</v>
      </c>
      <c r="B13800" s="12" t="n">
        <v>40868</v>
      </c>
      <c r="C13800" t="n">
        <v>17006</v>
      </c>
      <c r="D13800" t="n">
        <v>17</v>
      </c>
      <c r="E13800" t="n">
        <v>64</v>
      </c>
      <c r="F13800" s="9" t="n">
        <v>145.11</v>
      </c>
    </row>
    <row r="13801">
      <c r="A13801" t="n">
        <v>577744</v>
      </c>
      <c r="B13801" s="12" t="n">
        <v>40868</v>
      </c>
      <c r="C13801" t="n">
        <v>18229</v>
      </c>
      <c r="D13801" t="n">
        <v>10</v>
      </c>
      <c r="E13801" t="n">
        <v>104</v>
      </c>
      <c r="F13801" s="9" t="n">
        <v>368.6</v>
      </c>
    </row>
    <row r="13802">
      <c r="A13802" t="n">
        <v>577745</v>
      </c>
      <c r="B13802" s="12" t="n">
        <v>40868</v>
      </c>
      <c r="C13802" t="n">
        <v>18139</v>
      </c>
      <c r="D13802" t="n">
        <v>18</v>
      </c>
      <c r="E13802" t="n">
        <v>404</v>
      </c>
      <c r="F13802" s="9" t="n">
        <v>461.4</v>
      </c>
    </row>
    <row r="13803">
      <c r="A13803" t="n">
        <v>577746</v>
      </c>
      <c r="B13803" s="12" t="n">
        <v>40868</v>
      </c>
      <c r="C13803" t="n">
        <v>15274</v>
      </c>
      <c r="D13803" t="n">
        <v>25</v>
      </c>
      <c r="E13803" t="n">
        <v>377</v>
      </c>
      <c r="F13803" s="9" t="n">
        <v>383.99</v>
      </c>
    </row>
    <row r="13804">
      <c r="A13804" t="n">
        <v>577747</v>
      </c>
      <c r="B13804" s="12" t="n">
        <v>40868</v>
      </c>
      <c r="C13804" t="n">
        <v>17450</v>
      </c>
      <c r="D13804" t="n">
        <v>14</v>
      </c>
      <c r="E13804" t="n">
        <v>1182</v>
      </c>
      <c r="F13804" s="9" t="n">
        <v>5490.24</v>
      </c>
    </row>
    <row r="13805">
      <c r="A13805" t="n">
        <v>577748</v>
      </c>
      <c r="B13805" s="12" t="n">
        <v>40868</v>
      </c>
      <c r="C13805" t="n">
        <v>15159</v>
      </c>
      <c r="D13805" t="n">
        <v>49</v>
      </c>
      <c r="E13805" t="n">
        <v>828</v>
      </c>
      <c r="F13805" s="9" t="n">
        <v>1437.5</v>
      </c>
    </row>
    <row r="13806">
      <c r="A13806" t="n">
        <v>577749</v>
      </c>
      <c r="B13806" s="12" t="n">
        <v>40868</v>
      </c>
      <c r="C13806" t="n">
        <v>16242</v>
      </c>
      <c r="D13806" t="n">
        <v>41</v>
      </c>
      <c r="E13806" t="n">
        <v>299</v>
      </c>
      <c r="F13806" s="9" t="n">
        <v>534.2</v>
      </c>
    </row>
    <row r="13807">
      <c r="A13807" t="n">
        <v>577751</v>
      </c>
      <c r="B13807" s="12" t="n">
        <v>40868</v>
      </c>
      <c r="C13807" t="n">
        <v>12904</v>
      </c>
      <c r="D13807" t="n">
        <v>39</v>
      </c>
      <c r="E13807" t="n">
        <v>129</v>
      </c>
      <c r="F13807" s="9" t="n">
        <v>251.37</v>
      </c>
    </row>
    <row r="13808">
      <c r="A13808" t="n">
        <v>577754</v>
      </c>
      <c r="B13808" s="12" t="n">
        <v>40868</v>
      </c>
      <c r="C13808" t="n">
        <v>18139</v>
      </c>
      <c r="D13808" t="n">
        <v>34</v>
      </c>
      <c r="E13808" t="n">
        <v>1524</v>
      </c>
      <c r="F13808" s="9" t="n">
        <v>2675.28</v>
      </c>
    </row>
    <row r="13809">
      <c r="A13809" t="n">
        <v>577755</v>
      </c>
      <c r="B13809" s="12" t="n">
        <v>40868</v>
      </c>
      <c r="C13809" t="n">
        <v>17010</v>
      </c>
      <c r="D13809" t="n">
        <v>11</v>
      </c>
      <c r="E13809" t="n">
        <v>118</v>
      </c>
      <c r="F13809" s="9" t="n">
        <v>195.36</v>
      </c>
    </row>
    <row r="13810">
      <c r="A13810" t="n">
        <v>577756</v>
      </c>
      <c r="B13810" s="12" t="n">
        <v>40868</v>
      </c>
      <c r="C13810" t="n">
        <v>15115</v>
      </c>
      <c r="D13810" t="n">
        <v>21</v>
      </c>
      <c r="E13810" t="n">
        <v>157</v>
      </c>
      <c r="F13810" s="9" t="n">
        <v>340.11</v>
      </c>
    </row>
    <row r="13811">
      <c r="A13811" t="n">
        <v>577757</v>
      </c>
      <c r="B13811" s="12" t="n">
        <v>40868</v>
      </c>
      <c r="C13811" t="n">
        <v>13755</v>
      </c>
      <c r="D13811" t="n">
        <v>8</v>
      </c>
      <c r="E13811" t="n">
        <v>14</v>
      </c>
      <c r="F13811" s="9" t="n">
        <v>43.62</v>
      </c>
    </row>
    <row r="13812">
      <c r="A13812" t="n">
        <v>577769</v>
      </c>
      <c r="B13812" s="12" t="n">
        <v>40868</v>
      </c>
      <c r="C13812" t="n">
        <v>16379</v>
      </c>
      <c r="D13812" t="n">
        <v>22</v>
      </c>
      <c r="E13812" t="n">
        <v>272</v>
      </c>
      <c r="F13812" s="9" t="n">
        <v>453.08</v>
      </c>
    </row>
    <row r="13813">
      <c r="A13813" t="n">
        <v>577770</v>
      </c>
      <c r="B13813" s="12" t="n">
        <v>40868</v>
      </c>
      <c r="C13813" t="n">
        <v>13282</v>
      </c>
      <c r="D13813" t="n">
        <v>15</v>
      </c>
      <c r="E13813" t="n">
        <v>135</v>
      </c>
      <c r="F13813" s="9" t="n">
        <v>359.04</v>
      </c>
    </row>
    <row r="13814">
      <c r="A13814" t="n">
        <v>577771</v>
      </c>
      <c r="B13814" s="12" t="n">
        <v>40868</v>
      </c>
      <c r="C13814" t="n">
        <v>16168</v>
      </c>
      <c r="D13814" t="n">
        <v>2</v>
      </c>
      <c r="E13814" t="n">
        <v>20</v>
      </c>
      <c r="F13814" s="9" t="n">
        <v>41.6</v>
      </c>
    </row>
    <row r="13815">
      <c r="A13815" t="n">
        <v>577772</v>
      </c>
      <c r="B13815" s="12" t="n">
        <v>40868</v>
      </c>
      <c r="C13815" t="n">
        <v>18139</v>
      </c>
      <c r="D13815" t="n">
        <v>22</v>
      </c>
      <c r="E13815" t="n">
        <v>536</v>
      </c>
      <c r="F13815" s="9" t="n">
        <v>689.52</v>
      </c>
    </row>
    <row r="13816">
      <c r="A13816" t="n">
        <v>577773</v>
      </c>
      <c r="B13816" s="12" t="n">
        <v>40868</v>
      </c>
      <c r="C13816" t="n">
        <v>16712</v>
      </c>
      <c r="D13816" t="n">
        <v>87</v>
      </c>
      <c r="E13816" t="n">
        <v>340</v>
      </c>
      <c r="F13816" s="9" t="n">
        <v>484.53</v>
      </c>
    </row>
    <row r="13817">
      <c r="A13817" t="n">
        <v>577774</v>
      </c>
      <c r="B13817" s="12" t="n">
        <v>40868</v>
      </c>
      <c r="C13817" t="n">
        <v>16712</v>
      </c>
      <c r="D13817" t="n">
        <v>55</v>
      </c>
      <c r="E13817" t="n">
        <v>206</v>
      </c>
      <c r="F13817" s="9" t="n">
        <v>379.72</v>
      </c>
    </row>
    <row r="13818">
      <c r="A13818" t="n">
        <v>577778</v>
      </c>
      <c r="B13818" s="12" t="n">
        <v>40868</v>
      </c>
      <c r="C13818" t="n">
        <v>16549</v>
      </c>
      <c r="D13818" t="n">
        <v>58</v>
      </c>
      <c r="E13818" t="n">
        <v>71</v>
      </c>
      <c r="F13818" s="9" t="n">
        <v>139.97</v>
      </c>
    </row>
    <row r="13819">
      <c r="A13819" t="n">
        <v>577782</v>
      </c>
      <c r="B13819" s="12" t="n">
        <v>40868</v>
      </c>
      <c r="C13819" t="n">
        <v>16549</v>
      </c>
      <c r="D13819" t="n">
        <v>77</v>
      </c>
      <c r="E13819" t="n">
        <v>119</v>
      </c>
      <c r="F13819" s="9" t="n">
        <v>249</v>
      </c>
    </row>
    <row r="13820">
      <c r="A13820" t="n">
        <v>577783</v>
      </c>
      <c r="B13820" s="12" t="n">
        <v>40868</v>
      </c>
      <c r="C13820" t="n">
        <v>18139</v>
      </c>
      <c r="D13820" t="n">
        <v>35</v>
      </c>
      <c r="E13820" t="n">
        <v>1644</v>
      </c>
      <c r="F13820" s="9" t="n">
        <v>2786.4</v>
      </c>
    </row>
    <row r="13821">
      <c r="A13821" t="n">
        <v>577784</v>
      </c>
      <c r="B13821" s="12" t="n">
        <v>40868</v>
      </c>
      <c r="C13821" t="n">
        <v>13862</v>
      </c>
      <c r="D13821" t="n">
        <v>8</v>
      </c>
      <c r="E13821" t="n">
        <v>147</v>
      </c>
      <c r="F13821" s="9" t="n">
        <v>119.66</v>
      </c>
    </row>
    <row r="13822">
      <c r="A13822" t="n">
        <v>577785</v>
      </c>
      <c r="B13822" s="12" t="n">
        <v>40868</v>
      </c>
      <c r="C13822" t="n">
        <v>16369</v>
      </c>
      <c r="D13822" t="n">
        <v>53</v>
      </c>
      <c r="E13822" t="n">
        <v>532</v>
      </c>
      <c r="F13822" s="9" t="n">
        <v>701.97</v>
      </c>
    </row>
    <row r="13823">
      <c r="A13823" t="n">
        <v>577790</v>
      </c>
      <c r="B13823" s="12" t="n">
        <v>40868</v>
      </c>
      <c r="C13823" t="n">
        <v>14198</v>
      </c>
      <c r="D13823" t="n">
        <v>10</v>
      </c>
      <c r="E13823" t="n">
        <v>44</v>
      </c>
      <c r="F13823" s="9" t="n">
        <v>172.6</v>
      </c>
    </row>
    <row r="13824">
      <c r="A13824" t="n">
        <v>577791</v>
      </c>
      <c r="B13824" s="12" t="n">
        <v>40868</v>
      </c>
      <c r="C13824" t="n">
        <v>17100</v>
      </c>
      <c r="D13824" t="n">
        <v>63</v>
      </c>
      <c r="E13824" t="n">
        <v>793</v>
      </c>
      <c r="F13824" s="9" t="n">
        <v>939.89</v>
      </c>
    </row>
    <row r="13825">
      <c r="A13825" t="n">
        <v>577792</v>
      </c>
      <c r="B13825" s="12" t="n">
        <v>40868</v>
      </c>
      <c r="C13825" t="n">
        <v>17100</v>
      </c>
      <c r="D13825" t="n">
        <v>2</v>
      </c>
      <c r="E13825" t="n">
        <v>7</v>
      </c>
      <c r="F13825" s="9" t="n">
        <v>31.85</v>
      </c>
    </row>
    <row r="13826">
      <c r="A13826" t="n">
        <v>577793</v>
      </c>
      <c r="B13826" s="12" t="n">
        <v>40868</v>
      </c>
      <c r="C13826" t="n">
        <v>13468</v>
      </c>
      <c r="D13826" t="n">
        <v>9</v>
      </c>
      <c r="E13826" t="n">
        <v>69</v>
      </c>
      <c r="F13826" s="9" t="n">
        <v>135.43</v>
      </c>
    </row>
    <row r="13827">
      <c r="A13827" t="n">
        <v>577794</v>
      </c>
      <c r="B13827" s="12" t="n">
        <v>40868</v>
      </c>
      <c r="C13827" t="n">
        <v>14030</v>
      </c>
      <c r="D13827" t="n">
        <v>57</v>
      </c>
      <c r="E13827" t="n">
        <v>448</v>
      </c>
      <c r="F13827" s="9" t="n">
        <v>542.03</v>
      </c>
    </row>
    <row r="13828">
      <c r="A13828" t="n">
        <v>577795</v>
      </c>
      <c r="B13828" s="12" t="n">
        <v>40868</v>
      </c>
      <c r="C13828" t="n">
        <v>13246</v>
      </c>
      <c r="D13828" t="n">
        <v>24</v>
      </c>
      <c r="E13828" t="n">
        <v>54</v>
      </c>
      <c r="F13828" s="9" t="n">
        <v>123.01</v>
      </c>
    </row>
    <row r="13829">
      <c r="A13829" t="n">
        <v>577796</v>
      </c>
      <c r="B13829" s="12" t="n">
        <v>40868</v>
      </c>
      <c r="C13829" t="n">
        <v>15105</v>
      </c>
      <c r="D13829" t="n">
        <v>11</v>
      </c>
      <c r="E13829" t="n">
        <v>66</v>
      </c>
      <c r="F13829" s="9" t="n">
        <v>233.9</v>
      </c>
    </row>
    <row r="13830">
      <c r="A13830" t="n">
        <v>577797</v>
      </c>
      <c r="B13830" s="12" t="n">
        <v>40868</v>
      </c>
      <c r="C13830" t="n">
        <v>15105</v>
      </c>
      <c r="D13830" t="n">
        <v>1</v>
      </c>
      <c r="E13830" t="n">
        <v>12</v>
      </c>
      <c r="F13830" s="9" t="n">
        <v>15</v>
      </c>
    </row>
    <row r="13831">
      <c r="A13831" t="n">
        <v>577798</v>
      </c>
      <c r="B13831" s="12" t="n">
        <v>40868</v>
      </c>
      <c r="C13831" t="n">
        <v>17757</v>
      </c>
      <c r="D13831" t="n">
        <v>21</v>
      </c>
      <c r="E13831" t="n">
        <v>209</v>
      </c>
      <c r="F13831" s="9" t="n">
        <v>298.34</v>
      </c>
    </row>
    <row r="13832">
      <c r="A13832" t="n">
        <v>577800</v>
      </c>
      <c r="B13832" s="12" t="n">
        <v>40868</v>
      </c>
      <c r="C13832" t="n">
        <v>15484</v>
      </c>
      <c r="D13832" t="n">
        <v>36</v>
      </c>
      <c r="E13832" t="n">
        <v>670</v>
      </c>
      <c r="F13832" s="9" t="n">
        <v>889.38</v>
      </c>
    </row>
    <row r="13833">
      <c r="A13833" t="n">
        <v>577801</v>
      </c>
      <c r="B13833" s="12" t="n">
        <v>40868</v>
      </c>
      <c r="C13833" t="n">
        <v>17629</v>
      </c>
      <c r="D13833" t="n">
        <v>9</v>
      </c>
      <c r="E13833" t="n">
        <v>298</v>
      </c>
      <c r="F13833" s="9" t="n">
        <v>82.5</v>
      </c>
    </row>
    <row r="13834">
      <c r="A13834" t="n">
        <v>577802</v>
      </c>
      <c r="B13834" s="12" t="n">
        <v>40868</v>
      </c>
      <c r="C13834" t="n">
        <v>15132</v>
      </c>
      <c r="D13834" t="n">
        <v>1</v>
      </c>
      <c r="E13834" t="n">
        <v>10</v>
      </c>
      <c r="F13834" s="9" t="n">
        <v>29.5</v>
      </c>
    </row>
    <row r="13835">
      <c r="A13835" t="n">
        <v>577804</v>
      </c>
      <c r="B13835" s="12" t="n">
        <v>40868</v>
      </c>
      <c r="C13835" t="n">
        <v>17432</v>
      </c>
      <c r="D13835" t="n">
        <v>33</v>
      </c>
      <c r="E13835" t="n">
        <v>92</v>
      </c>
      <c r="F13835" s="9" t="n">
        <v>189.87</v>
      </c>
    </row>
    <row r="13836">
      <c r="A13836" t="n">
        <v>577805</v>
      </c>
      <c r="B13836" s="12" t="n">
        <v>40869</v>
      </c>
      <c r="C13836" t="n">
        <v>13881</v>
      </c>
      <c r="D13836" t="n">
        <v>7</v>
      </c>
      <c r="E13836" t="n">
        <v>658</v>
      </c>
      <c r="F13836" s="9" t="n">
        <v>1459.76</v>
      </c>
    </row>
    <row r="13837">
      <c r="A13837" t="n">
        <v>577806</v>
      </c>
      <c r="B13837" s="12" t="n">
        <v>40869</v>
      </c>
      <c r="C13837" t="n">
        <v>12963</v>
      </c>
      <c r="D13837" t="n">
        <v>5</v>
      </c>
      <c r="E13837" t="n">
        <v>26</v>
      </c>
      <c r="F13837" s="9" t="n">
        <v>82</v>
      </c>
    </row>
    <row r="13838">
      <c r="A13838" t="n">
        <v>577807</v>
      </c>
      <c r="B13838" s="12" t="n">
        <v>40869</v>
      </c>
      <c r="C13838" t="n">
        <v>15699</v>
      </c>
      <c r="D13838" t="n">
        <v>18</v>
      </c>
      <c r="E13838" t="n">
        <v>113</v>
      </c>
      <c r="F13838" s="9" t="n">
        <v>309.65</v>
      </c>
    </row>
    <row r="13839">
      <c r="A13839" t="n">
        <v>577808</v>
      </c>
      <c r="B13839" s="12" t="n">
        <v>40869</v>
      </c>
      <c r="C13839" t="n">
        <v>13403</v>
      </c>
      <c r="D13839" t="n">
        <v>3</v>
      </c>
      <c r="E13839" t="n">
        <v>44</v>
      </c>
      <c r="F13839" s="9" t="n">
        <v>75</v>
      </c>
    </row>
    <row r="13840">
      <c r="A13840" t="n">
        <v>577810</v>
      </c>
      <c r="B13840" s="12" t="n">
        <v>40869</v>
      </c>
      <c r="C13840" t="n">
        <v>17949</v>
      </c>
      <c r="D13840" t="n">
        <v>1</v>
      </c>
      <c r="E13840" t="n">
        <v>1000</v>
      </c>
      <c r="F13840" s="9" t="n">
        <v>720</v>
      </c>
    </row>
    <row r="13841">
      <c r="A13841" t="n">
        <v>577811</v>
      </c>
      <c r="B13841" s="12" t="n">
        <v>40869</v>
      </c>
      <c r="C13841" t="n">
        <v>16311</v>
      </c>
      <c r="D13841" t="n">
        <v>14</v>
      </c>
      <c r="E13841" t="n">
        <v>179</v>
      </c>
      <c r="F13841" s="9" t="n">
        <v>214.71</v>
      </c>
    </row>
    <row r="13842">
      <c r="A13842" t="n">
        <v>577812</v>
      </c>
      <c r="B13842" s="12" t="n">
        <v>40869</v>
      </c>
      <c r="C13842" t="n">
        <v>16956</v>
      </c>
      <c r="D13842" t="n">
        <v>16</v>
      </c>
      <c r="E13842" t="n">
        <v>114</v>
      </c>
      <c r="F13842" s="9" t="n">
        <v>308.74</v>
      </c>
    </row>
    <row r="13843">
      <c r="A13843" t="n">
        <v>577813</v>
      </c>
      <c r="B13843" s="12" t="n">
        <v>40869</v>
      </c>
      <c r="C13843" t="n">
        <v>14297</v>
      </c>
      <c r="D13843" t="n">
        <v>26</v>
      </c>
      <c r="E13843" t="n">
        <v>458</v>
      </c>
      <c r="F13843" s="9" t="n">
        <v>580.38</v>
      </c>
    </row>
    <row r="13844">
      <c r="A13844" t="n">
        <v>577814</v>
      </c>
      <c r="B13844" s="12" t="n">
        <v>40869</v>
      </c>
      <c r="C13844" t="n">
        <v>15106</v>
      </c>
      <c r="D13844" t="n">
        <v>9</v>
      </c>
      <c r="E13844" t="n">
        <v>122</v>
      </c>
      <c r="F13844" s="9" t="n">
        <v>120.06</v>
      </c>
    </row>
    <row r="13845">
      <c r="A13845" t="n">
        <v>577816</v>
      </c>
      <c r="B13845" s="12" t="n">
        <v>40869</v>
      </c>
      <c r="C13845" t="n">
        <v>18139</v>
      </c>
      <c r="D13845" t="n">
        <v>28</v>
      </c>
      <c r="E13845" t="n">
        <v>864</v>
      </c>
      <c r="F13845" s="9" t="n">
        <v>1090.92</v>
      </c>
    </row>
    <row r="13846">
      <c r="A13846" t="n">
        <v>577818</v>
      </c>
      <c r="B13846" s="12" t="n">
        <v>40869</v>
      </c>
      <c r="C13846" t="n">
        <v>13456</v>
      </c>
      <c r="D13846" t="n">
        <v>10</v>
      </c>
      <c r="E13846" t="n">
        <v>195</v>
      </c>
      <c r="F13846" s="9" t="n">
        <v>256.45</v>
      </c>
    </row>
    <row r="13847">
      <c r="A13847" t="n">
        <v>577820</v>
      </c>
      <c r="B13847" s="12" t="n">
        <v>40869</v>
      </c>
      <c r="C13847" t="n">
        <v>13408</v>
      </c>
      <c r="D13847" t="n">
        <v>7</v>
      </c>
      <c r="E13847" t="n">
        <v>344</v>
      </c>
      <c r="F13847" s="9" t="n">
        <v>604</v>
      </c>
    </row>
    <row r="13848">
      <c r="A13848" t="n">
        <v>577822</v>
      </c>
      <c r="B13848" s="12" t="n">
        <v>40869</v>
      </c>
      <c r="C13848" t="n">
        <v>14607</v>
      </c>
      <c r="D13848" t="n">
        <v>10</v>
      </c>
      <c r="E13848" t="n">
        <v>1600</v>
      </c>
      <c r="F13848" s="9" t="n">
        <v>2000</v>
      </c>
    </row>
    <row r="13849">
      <c r="A13849" t="n">
        <v>577823</v>
      </c>
      <c r="B13849" s="12" t="n">
        <v>40869</v>
      </c>
      <c r="C13849" t="n">
        <v>16107</v>
      </c>
      <c r="D13849" t="n">
        <v>2</v>
      </c>
      <c r="E13849" t="n">
        <v>216</v>
      </c>
      <c r="F13849" s="9" t="n">
        <v>392.4</v>
      </c>
    </row>
    <row r="13850">
      <c r="A13850" t="n">
        <v>577824</v>
      </c>
      <c r="B13850" s="12" t="n">
        <v>40869</v>
      </c>
      <c r="C13850" t="n">
        <v>15845</v>
      </c>
      <c r="D13850" t="n">
        <v>11</v>
      </c>
      <c r="E13850" t="n">
        <v>97</v>
      </c>
      <c r="F13850" s="9" t="n">
        <v>301.29</v>
      </c>
    </row>
    <row r="13851">
      <c r="A13851" t="n">
        <v>577825</v>
      </c>
      <c r="B13851" s="12" t="n">
        <v>40869</v>
      </c>
      <c r="C13851" t="n">
        <v>17453</v>
      </c>
      <c r="D13851" t="n">
        <v>10</v>
      </c>
      <c r="E13851" t="n">
        <v>59</v>
      </c>
      <c r="F13851" s="9" t="n">
        <v>144.72</v>
      </c>
    </row>
    <row r="13852">
      <c r="A13852" t="n">
        <v>577826</v>
      </c>
      <c r="B13852" s="12" t="n">
        <v>40869</v>
      </c>
      <c r="C13852" t="n">
        <v>17600</v>
      </c>
      <c r="D13852" t="n">
        <v>13</v>
      </c>
      <c r="E13852" t="n">
        <v>144</v>
      </c>
      <c r="F13852" s="9" t="n">
        <v>161.67</v>
      </c>
    </row>
    <row r="13853">
      <c r="A13853" t="n">
        <v>577827</v>
      </c>
      <c r="B13853" s="12" t="n">
        <v>40869</v>
      </c>
      <c r="C13853" t="n">
        <v>16782</v>
      </c>
      <c r="D13853" t="n">
        <v>11</v>
      </c>
      <c r="E13853" t="n">
        <v>83</v>
      </c>
      <c r="F13853" s="9" t="n">
        <v>276.85</v>
      </c>
    </row>
    <row r="13854">
      <c r="A13854" t="n">
        <v>577830</v>
      </c>
      <c r="B13854" s="12" t="n">
        <v>40869</v>
      </c>
      <c r="C13854" t="n">
        <v>15187</v>
      </c>
      <c r="D13854" t="n">
        <v>4</v>
      </c>
      <c r="E13854" t="n">
        <v>124</v>
      </c>
      <c r="F13854" s="9" t="n">
        <v>174.6</v>
      </c>
    </row>
    <row r="13855">
      <c r="A13855" t="n">
        <v>577831</v>
      </c>
      <c r="B13855" s="12" t="n">
        <v>40869</v>
      </c>
      <c r="C13855" t="n">
        <v>16748</v>
      </c>
      <c r="D13855" t="n">
        <v>19</v>
      </c>
      <c r="E13855" t="n">
        <v>190</v>
      </c>
      <c r="F13855" s="9" t="n">
        <v>266.7</v>
      </c>
    </row>
    <row r="13856">
      <c r="A13856" t="n">
        <v>577833</v>
      </c>
      <c r="B13856" s="12" t="n">
        <v>40869</v>
      </c>
      <c r="C13856" t="n">
        <v>17315</v>
      </c>
      <c r="D13856" t="n">
        <v>9</v>
      </c>
      <c r="E13856" t="n">
        <v>58</v>
      </c>
      <c r="F13856" s="9" t="n">
        <v>145.65</v>
      </c>
    </row>
    <row r="13857">
      <c r="A13857" t="n">
        <v>577834</v>
      </c>
      <c r="B13857" s="12" t="n">
        <v>40869</v>
      </c>
      <c r="C13857" t="n">
        <v>17528</v>
      </c>
      <c r="D13857" t="n">
        <v>28</v>
      </c>
      <c r="E13857" t="n">
        <v>325</v>
      </c>
      <c r="F13857" s="9" t="n">
        <v>542.99</v>
      </c>
    </row>
    <row r="13858">
      <c r="A13858" t="n">
        <v>577835</v>
      </c>
      <c r="B13858" s="12" t="n">
        <v>40869</v>
      </c>
      <c r="C13858" t="n">
        <v>16607</v>
      </c>
      <c r="D13858" t="n">
        <v>12</v>
      </c>
      <c r="E13858" t="n">
        <v>165</v>
      </c>
      <c r="F13858" s="9" t="n">
        <v>284.02</v>
      </c>
    </row>
    <row r="13859">
      <c r="A13859" t="n">
        <v>577837</v>
      </c>
      <c r="B13859" s="12" t="n">
        <v>40869</v>
      </c>
      <c r="C13859" t="n">
        <v>14834</v>
      </c>
      <c r="D13859" t="n">
        <v>5</v>
      </c>
      <c r="E13859" t="n">
        <v>120</v>
      </c>
      <c r="F13859" s="9" t="n">
        <v>213.72</v>
      </c>
    </row>
    <row r="13860">
      <c r="A13860" t="n">
        <v>577838</v>
      </c>
      <c r="B13860" s="12" t="n">
        <v>40869</v>
      </c>
      <c r="C13860" t="n">
        <v>16352</v>
      </c>
      <c r="D13860" t="n">
        <v>14</v>
      </c>
      <c r="E13860" t="n">
        <v>156</v>
      </c>
      <c r="F13860" s="9" t="n">
        <v>289.52</v>
      </c>
    </row>
    <row r="13861">
      <c r="A13861" t="n">
        <v>577840</v>
      </c>
      <c r="B13861" s="12" t="n">
        <v>40869</v>
      </c>
      <c r="C13861" t="n">
        <v>17324</v>
      </c>
      <c r="D13861" t="n">
        <v>2</v>
      </c>
      <c r="E13861" t="n">
        <v>32</v>
      </c>
      <c r="F13861" s="9" t="n">
        <v>40.64</v>
      </c>
    </row>
    <row r="13862">
      <c r="A13862" t="n">
        <v>577841</v>
      </c>
      <c r="B13862" s="12" t="n">
        <v>40869</v>
      </c>
      <c r="C13862" t="n">
        <v>14262</v>
      </c>
      <c r="D13862" t="n">
        <v>6</v>
      </c>
      <c r="E13862" t="n">
        <v>86</v>
      </c>
      <c r="F13862" s="9" t="n">
        <v>205.62</v>
      </c>
    </row>
    <row r="13863">
      <c r="A13863" t="n">
        <v>577842</v>
      </c>
      <c r="B13863" s="12" t="n">
        <v>40869</v>
      </c>
      <c r="C13863" t="n">
        <v>16353</v>
      </c>
      <c r="D13863" t="n">
        <v>8</v>
      </c>
      <c r="E13863" t="n">
        <v>177</v>
      </c>
      <c r="F13863" s="9" t="n">
        <v>787.55</v>
      </c>
    </row>
    <row r="13864">
      <c r="A13864" t="n">
        <v>577843</v>
      </c>
      <c r="B13864" s="12" t="n">
        <v>40869</v>
      </c>
      <c r="C13864" t="n">
        <v>16353</v>
      </c>
      <c r="D13864" t="n">
        <v>1</v>
      </c>
      <c r="E13864" t="n">
        <v>48</v>
      </c>
      <c r="F13864" s="9" t="n">
        <v>237.6</v>
      </c>
    </row>
    <row r="13865">
      <c r="A13865" t="n">
        <v>577845</v>
      </c>
      <c r="B13865" s="12" t="n">
        <v>40869</v>
      </c>
      <c r="C13865" t="n">
        <v>18139</v>
      </c>
      <c r="D13865" t="n">
        <v>22</v>
      </c>
      <c r="E13865" t="n">
        <v>585</v>
      </c>
      <c r="F13865" s="9" t="n">
        <v>734.8200000000001</v>
      </c>
    </row>
    <row r="13866">
      <c r="A13866" t="n">
        <v>577848</v>
      </c>
      <c r="B13866" s="12" t="n">
        <v>40869</v>
      </c>
      <c r="C13866" t="n">
        <v>13247</v>
      </c>
      <c r="D13866" t="n">
        <v>1</v>
      </c>
      <c r="E13866" t="n">
        <v>9</v>
      </c>
      <c r="F13866" s="9" t="n">
        <v>44.55</v>
      </c>
    </row>
    <row r="13867">
      <c r="A13867" t="n">
        <v>577851</v>
      </c>
      <c r="B13867" s="12" t="n">
        <v>40869</v>
      </c>
      <c r="C13867" t="n">
        <v>13267</v>
      </c>
      <c r="D13867" t="n">
        <v>12</v>
      </c>
      <c r="E13867" t="n">
        <v>154</v>
      </c>
      <c r="F13867" s="9" t="n">
        <v>348.38</v>
      </c>
    </row>
    <row r="13868">
      <c r="A13868" t="n">
        <v>577852</v>
      </c>
      <c r="B13868" s="12" t="n">
        <v>40869</v>
      </c>
      <c r="C13868" t="n">
        <v>16532</v>
      </c>
      <c r="D13868" t="n">
        <v>1</v>
      </c>
      <c r="E13868" t="n">
        <v>480</v>
      </c>
      <c r="F13868" s="9" t="n">
        <v>2232</v>
      </c>
    </row>
    <row r="13869">
      <c r="A13869" t="n">
        <v>577853</v>
      </c>
      <c r="B13869" s="12" t="n">
        <v>40869</v>
      </c>
      <c r="C13869" t="n">
        <v>13681</v>
      </c>
      <c r="D13869" t="n">
        <v>10</v>
      </c>
      <c r="E13869" t="n">
        <v>44</v>
      </c>
      <c r="F13869" s="9" t="n">
        <v>117.08</v>
      </c>
    </row>
    <row r="13870">
      <c r="A13870" t="n">
        <v>577854</v>
      </c>
      <c r="B13870" s="12" t="n">
        <v>40869</v>
      </c>
      <c r="C13870" t="n">
        <v>16128</v>
      </c>
      <c r="D13870" t="n">
        <v>5</v>
      </c>
      <c r="E13870" t="n">
        <v>88</v>
      </c>
      <c r="F13870" s="9" t="n">
        <v>189.64</v>
      </c>
    </row>
    <row r="13871">
      <c r="A13871" t="n">
        <v>577855</v>
      </c>
      <c r="B13871" s="12" t="n">
        <v>40869</v>
      </c>
      <c r="C13871" t="n">
        <v>15877</v>
      </c>
      <c r="D13871" t="n">
        <v>106</v>
      </c>
      <c r="E13871" t="n">
        <v>172</v>
      </c>
      <c r="F13871" s="9" t="n">
        <v>239.31</v>
      </c>
    </row>
    <row r="13872">
      <c r="A13872" t="n">
        <v>577857</v>
      </c>
      <c r="B13872" s="12" t="n">
        <v>40869</v>
      </c>
      <c r="C13872" t="n">
        <v>13499</v>
      </c>
      <c r="D13872" t="n">
        <v>6</v>
      </c>
      <c r="E13872" t="n">
        <v>336</v>
      </c>
      <c r="F13872" s="9" t="n">
        <v>221.64</v>
      </c>
    </row>
    <row r="13873">
      <c r="A13873" t="n">
        <v>577858</v>
      </c>
      <c r="B13873" s="12" t="n">
        <v>40869</v>
      </c>
      <c r="C13873" t="n">
        <v>16365</v>
      </c>
      <c r="D13873" t="n">
        <v>2</v>
      </c>
      <c r="E13873" t="n">
        <v>63</v>
      </c>
      <c r="F13873" s="9" t="n">
        <v>396.65</v>
      </c>
    </row>
    <row r="13874">
      <c r="A13874" t="n">
        <v>577859</v>
      </c>
      <c r="B13874" s="12" t="n">
        <v>40869</v>
      </c>
      <c r="C13874" t="n">
        <v>14534</v>
      </c>
      <c r="D13874" t="n">
        <v>21</v>
      </c>
      <c r="E13874" t="n">
        <v>111</v>
      </c>
      <c r="F13874" s="9" t="n">
        <v>238.41</v>
      </c>
    </row>
    <row r="13875">
      <c r="A13875" t="n">
        <v>577860</v>
      </c>
      <c r="B13875" s="12" t="n">
        <v>40869</v>
      </c>
      <c r="C13875" t="n">
        <v>16655</v>
      </c>
      <c r="D13875" t="n">
        <v>11</v>
      </c>
      <c r="E13875" t="n">
        <v>200</v>
      </c>
      <c r="F13875" s="9" t="n">
        <v>269.64</v>
      </c>
    </row>
    <row r="13876">
      <c r="A13876" t="n">
        <v>577861</v>
      </c>
      <c r="B13876" s="12" t="n">
        <v>40869</v>
      </c>
      <c r="C13876" t="n">
        <v>13924</v>
      </c>
      <c r="D13876" t="n">
        <v>21</v>
      </c>
      <c r="E13876" t="n">
        <v>236</v>
      </c>
      <c r="F13876" s="9" t="n">
        <v>351.64</v>
      </c>
    </row>
    <row r="13877">
      <c r="A13877" t="n">
        <v>577869</v>
      </c>
      <c r="B13877" s="12" t="n">
        <v>40869</v>
      </c>
      <c r="C13877" t="n">
        <v>13268</v>
      </c>
      <c r="D13877" t="n">
        <v>36</v>
      </c>
      <c r="E13877" t="n">
        <v>312</v>
      </c>
      <c r="F13877" s="9" t="n">
        <v>294.72</v>
      </c>
    </row>
    <row r="13878">
      <c r="A13878" t="n">
        <v>577880</v>
      </c>
      <c r="B13878" s="12" t="n">
        <v>40869</v>
      </c>
      <c r="C13878" t="n">
        <v>14515</v>
      </c>
      <c r="D13878" t="n">
        <v>12</v>
      </c>
      <c r="E13878" t="n">
        <v>138</v>
      </c>
      <c r="F13878" s="9" t="n">
        <v>206.28</v>
      </c>
    </row>
    <row r="13879">
      <c r="A13879" t="n">
        <v>577893</v>
      </c>
      <c r="B13879" s="12" t="n">
        <v>40869</v>
      </c>
      <c r="C13879" t="n">
        <v>17073</v>
      </c>
      <c r="D13879" t="n">
        <v>35</v>
      </c>
      <c r="E13879" t="n">
        <v>158</v>
      </c>
      <c r="F13879" s="9" t="n">
        <v>278.12</v>
      </c>
    </row>
    <row r="13880">
      <c r="A13880" t="n">
        <v>577897</v>
      </c>
      <c r="B13880" s="12" t="n">
        <v>40869</v>
      </c>
      <c r="C13880" t="n">
        <v>14424</v>
      </c>
      <c r="D13880" t="n">
        <v>1</v>
      </c>
      <c r="E13880" t="n">
        <v>48</v>
      </c>
      <c r="F13880" s="9" t="n">
        <v>322.08</v>
      </c>
    </row>
    <row r="13881">
      <c r="A13881" t="n">
        <v>577905</v>
      </c>
      <c r="B13881" s="12" t="n">
        <v>40869</v>
      </c>
      <c r="C13881" t="n">
        <v>15497</v>
      </c>
      <c r="D13881" t="n">
        <v>5</v>
      </c>
      <c r="E13881" t="n">
        <v>96</v>
      </c>
      <c r="F13881" s="9" t="n">
        <v>291.6</v>
      </c>
    </row>
    <row r="13882">
      <c r="A13882" t="n">
        <v>577919</v>
      </c>
      <c r="B13882" s="12" t="n">
        <v>40869</v>
      </c>
      <c r="C13882" t="n">
        <v>17075</v>
      </c>
      <c r="D13882" t="n">
        <v>15</v>
      </c>
      <c r="E13882" t="n">
        <v>51</v>
      </c>
      <c r="F13882" s="9" t="n">
        <v>138.05</v>
      </c>
    </row>
    <row r="13883">
      <c r="A13883" t="n">
        <v>577938</v>
      </c>
      <c r="B13883" s="12" t="n">
        <v>40869</v>
      </c>
      <c r="C13883" t="n">
        <v>15525</v>
      </c>
      <c r="D13883" t="n">
        <v>35</v>
      </c>
      <c r="E13883" t="n">
        <v>156</v>
      </c>
      <c r="F13883" s="9" t="n">
        <v>191.26</v>
      </c>
    </row>
    <row r="13884">
      <c r="A13884" t="n">
        <v>577950</v>
      </c>
      <c r="B13884" s="12" t="n">
        <v>40869</v>
      </c>
      <c r="C13884" t="n">
        <v>14129</v>
      </c>
      <c r="D13884" t="n">
        <v>10</v>
      </c>
      <c r="E13884" t="n">
        <v>151</v>
      </c>
      <c r="F13884" s="9" t="n">
        <v>245.05</v>
      </c>
    </row>
    <row r="13885">
      <c r="A13885" t="n">
        <v>577951</v>
      </c>
      <c r="B13885" s="12" t="n">
        <v>40869</v>
      </c>
      <c r="C13885" t="n">
        <v>17238</v>
      </c>
      <c r="D13885" t="n">
        <v>34</v>
      </c>
      <c r="E13885" t="n">
        <v>192</v>
      </c>
      <c r="F13885" s="9" t="n">
        <v>247.68</v>
      </c>
    </row>
    <row r="13886">
      <c r="A13886" t="n">
        <v>577973</v>
      </c>
      <c r="B13886" s="12" t="n">
        <v>40869</v>
      </c>
      <c r="C13886" t="n">
        <v>13798</v>
      </c>
      <c r="D13886" t="n">
        <v>6</v>
      </c>
      <c r="E13886" t="n">
        <v>248</v>
      </c>
      <c r="F13886" s="9" t="n">
        <v>394.14</v>
      </c>
    </row>
    <row r="13887">
      <c r="A13887" t="n">
        <v>577980</v>
      </c>
      <c r="B13887" s="12" t="n">
        <v>40869</v>
      </c>
      <c r="C13887" t="n">
        <v>16330</v>
      </c>
      <c r="D13887" t="n">
        <v>22</v>
      </c>
      <c r="E13887" t="n">
        <v>124</v>
      </c>
      <c r="F13887" s="9" t="n">
        <v>202.95</v>
      </c>
    </row>
    <row r="13888">
      <c r="A13888" t="n">
        <v>577985</v>
      </c>
      <c r="B13888" s="12" t="n">
        <v>40869</v>
      </c>
      <c r="C13888" t="n">
        <v>15116</v>
      </c>
      <c r="D13888" t="n">
        <v>9</v>
      </c>
      <c r="E13888" t="n">
        <v>117</v>
      </c>
      <c r="F13888" s="9" t="n">
        <v>150</v>
      </c>
    </row>
    <row r="13889">
      <c r="A13889" t="n">
        <v>578004</v>
      </c>
      <c r="B13889" s="12" t="n">
        <v>40869</v>
      </c>
      <c r="C13889" t="n">
        <v>17155</v>
      </c>
      <c r="D13889" t="n">
        <v>11</v>
      </c>
      <c r="E13889" t="n">
        <v>88</v>
      </c>
      <c r="F13889" s="9" t="n">
        <v>108.4</v>
      </c>
    </row>
    <row r="13890">
      <c r="A13890" t="n">
        <v>578005</v>
      </c>
      <c r="B13890" s="12" t="n">
        <v>40869</v>
      </c>
      <c r="C13890" t="n">
        <v>16985</v>
      </c>
      <c r="D13890" t="n">
        <v>11</v>
      </c>
      <c r="E13890" t="n">
        <v>146</v>
      </c>
      <c r="F13890" s="9" t="n">
        <v>522.98</v>
      </c>
    </row>
    <row r="13891">
      <c r="A13891" t="n">
        <v>578006</v>
      </c>
      <c r="B13891" s="12" t="n">
        <v>40869</v>
      </c>
      <c r="C13891" t="n">
        <v>13363</v>
      </c>
      <c r="D13891" t="n">
        <v>20</v>
      </c>
      <c r="E13891" t="n">
        <v>266</v>
      </c>
      <c r="F13891" s="9" t="n">
        <v>338.68</v>
      </c>
    </row>
    <row r="13892">
      <c r="A13892" t="n">
        <v>578008</v>
      </c>
      <c r="B13892" s="12" t="n">
        <v>40869</v>
      </c>
      <c r="C13892" t="n">
        <v>14657</v>
      </c>
      <c r="D13892" t="n">
        <v>33</v>
      </c>
      <c r="E13892" t="n">
        <v>127</v>
      </c>
      <c r="F13892" s="9" t="n">
        <v>209.28</v>
      </c>
    </row>
    <row r="13893">
      <c r="A13893" t="n">
        <v>578009</v>
      </c>
      <c r="B13893" s="12" t="n">
        <v>40869</v>
      </c>
      <c r="C13893" t="n">
        <v>14467</v>
      </c>
      <c r="D13893" t="n">
        <v>19</v>
      </c>
      <c r="E13893" t="n">
        <v>58</v>
      </c>
      <c r="F13893" s="9" t="n">
        <v>114.14</v>
      </c>
    </row>
    <row r="13894">
      <c r="A13894" t="n">
        <v>578010</v>
      </c>
      <c r="B13894" s="12" t="n">
        <v>40869</v>
      </c>
      <c r="C13894" t="n">
        <v>15971</v>
      </c>
      <c r="D13894" t="n">
        <v>1</v>
      </c>
      <c r="E13894" t="n">
        <v>100</v>
      </c>
      <c r="F13894" s="9" t="n">
        <v>204</v>
      </c>
    </row>
    <row r="13895">
      <c r="A13895" t="n">
        <v>578011</v>
      </c>
      <c r="B13895" s="12" t="n">
        <v>40869</v>
      </c>
      <c r="C13895" t="n">
        <v>15150</v>
      </c>
      <c r="D13895" t="n">
        <v>20</v>
      </c>
      <c r="E13895" t="n">
        <v>204</v>
      </c>
      <c r="F13895" s="9" t="n">
        <v>292.59</v>
      </c>
    </row>
    <row r="13896">
      <c r="A13896" t="n">
        <v>578012</v>
      </c>
      <c r="B13896" s="12" t="n">
        <v>40869</v>
      </c>
      <c r="C13896" t="n">
        <v>14768</v>
      </c>
      <c r="D13896" t="n">
        <v>1</v>
      </c>
      <c r="E13896" t="n">
        <v>12</v>
      </c>
      <c r="F13896" s="9" t="n">
        <v>59.4</v>
      </c>
    </row>
    <row r="13897">
      <c r="A13897" t="n">
        <v>578013</v>
      </c>
      <c r="B13897" s="12" t="n">
        <v>40869</v>
      </c>
      <c r="C13897" t="n">
        <v>17360</v>
      </c>
      <c r="D13897" t="n">
        <v>32</v>
      </c>
      <c r="E13897" t="n">
        <v>113</v>
      </c>
      <c r="F13897" s="9" t="n">
        <v>111.91</v>
      </c>
    </row>
    <row r="13898">
      <c r="A13898" t="n">
        <v>578014</v>
      </c>
      <c r="B13898" s="12" t="n">
        <v>40869</v>
      </c>
      <c r="C13898" t="n">
        <v>13199</v>
      </c>
      <c r="D13898" t="n">
        <v>1</v>
      </c>
      <c r="E13898" t="n">
        <v>36</v>
      </c>
      <c r="F13898" s="9" t="n">
        <v>149.4</v>
      </c>
    </row>
    <row r="13899">
      <c r="A13899" t="n">
        <v>578015</v>
      </c>
      <c r="B13899" s="12" t="n">
        <v>40869</v>
      </c>
      <c r="C13899" t="n">
        <v>12971</v>
      </c>
      <c r="D13899" t="n">
        <v>10</v>
      </c>
      <c r="E13899" t="n">
        <v>408</v>
      </c>
      <c r="F13899" s="9" t="n">
        <v>291.36</v>
      </c>
    </row>
    <row r="13900">
      <c r="A13900" t="n">
        <v>578016</v>
      </c>
      <c r="B13900" s="12" t="n">
        <v>40869</v>
      </c>
      <c r="C13900" t="n">
        <v>14506</v>
      </c>
      <c r="D13900" t="n">
        <v>68</v>
      </c>
      <c r="E13900" t="n">
        <v>249</v>
      </c>
      <c r="F13900" s="9" t="n">
        <v>475.97</v>
      </c>
    </row>
    <row r="13901">
      <c r="A13901" t="n">
        <v>578017</v>
      </c>
      <c r="B13901" s="12" t="n">
        <v>40869</v>
      </c>
      <c r="C13901" t="n">
        <v>13569</v>
      </c>
      <c r="D13901" t="n">
        <v>55</v>
      </c>
      <c r="E13901" t="n">
        <v>112</v>
      </c>
      <c r="F13901" s="9" t="n">
        <v>227.3</v>
      </c>
    </row>
    <row r="13902">
      <c r="A13902" t="n">
        <v>578018</v>
      </c>
      <c r="B13902" s="12" t="n">
        <v>40869</v>
      </c>
      <c r="C13902" t="n">
        <v>15311</v>
      </c>
      <c r="D13902" t="n">
        <v>34</v>
      </c>
      <c r="E13902" t="n">
        <v>431</v>
      </c>
      <c r="F13902" s="9" t="n">
        <v>714.09</v>
      </c>
    </row>
    <row r="13903">
      <c r="A13903" t="n">
        <v>578019</v>
      </c>
      <c r="B13903" s="12" t="n">
        <v>40869</v>
      </c>
      <c r="C13903" t="n">
        <v>17360</v>
      </c>
      <c r="D13903" t="n">
        <v>36</v>
      </c>
      <c r="E13903" t="n">
        <v>51</v>
      </c>
      <c r="F13903" s="9" t="n">
        <v>135.43</v>
      </c>
    </row>
    <row r="13904">
      <c r="A13904" t="n">
        <v>578020</v>
      </c>
      <c r="B13904" s="12" t="n">
        <v>40869</v>
      </c>
      <c r="C13904" t="n">
        <v>16979</v>
      </c>
      <c r="D13904" t="n">
        <v>31</v>
      </c>
      <c r="E13904" t="n">
        <v>206</v>
      </c>
      <c r="F13904" s="9" t="n">
        <v>418.03</v>
      </c>
    </row>
    <row r="13905">
      <c r="A13905" t="n">
        <v>578021</v>
      </c>
      <c r="B13905" s="12" t="n">
        <v>40869</v>
      </c>
      <c r="C13905" t="n">
        <v>12748</v>
      </c>
      <c r="D13905" t="n">
        <v>9</v>
      </c>
      <c r="E13905" t="n">
        <v>9</v>
      </c>
      <c r="F13905" s="9" t="n">
        <v>30.35</v>
      </c>
    </row>
    <row r="13906">
      <c r="A13906" t="n">
        <v>578022</v>
      </c>
      <c r="B13906" s="12" t="n">
        <v>40869</v>
      </c>
      <c r="C13906" t="n">
        <v>17371</v>
      </c>
      <c r="D13906" t="n">
        <v>62</v>
      </c>
      <c r="E13906" t="n">
        <v>85</v>
      </c>
      <c r="F13906" s="9" t="n">
        <v>270.45</v>
      </c>
    </row>
    <row r="13907">
      <c r="A13907" t="n">
        <v>578023</v>
      </c>
      <c r="B13907" s="12" t="n">
        <v>40869</v>
      </c>
      <c r="C13907" t="n">
        <v>17502</v>
      </c>
      <c r="D13907" t="n">
        <v>1</v>
      </c>
      <c r="E13907" t="n">
        <v>24</v>
      </c>
      <c r="F13907" s="9" t="n">
        <v>30</v>
      </c>
    </row>
    <row r="13908">
      <c r="A13908" t="n">
        <v>578025</v>
      </c>
      <c r="B13908" s="12" t="n">
        <v>40869</v>
      </c>
      <c r="C13908" t="n">
        <v>16722</v>
      </c>
      <c r="D13908" t="n">
        <v>15</v>
      </c>
      <c r="E13908" t="n">
        <v>548</v>
      </c>
      <c r="F13908" s="9" t="n">
        <v>309.36</v>
      </c>
    </row>
    <row r="13909">
      <c r="A13909" t="n">
        <v>578026</v>
      </c>
      <c r="B13909" s="12" t="n">
        <v>40869</v>
      </c>
      <c r="C13909" t="n">
        <v>17659</v>
      </c>
      <c r="D13909" t="n">
        <v>33</v>
      </c>
      <c r="E13909" t="n">
        <v>177</v>
      </c>
      <c r="F13909" s="9" t="n">
        <v>599.78</v>
      </c>
    </row>
    <row r="13910">
      <c r="A13910" t="n">
        <v>578027</v>
      </c>
      <c r="B13910" s="12" t="n">
        <v>40869</v>
      </c>
      <c r="C13910" t="n">
        <v>15977</v>
      </c>
      <c r="D13910" t="n">
        <v>37</v>
      </c>
      <c r="E13910" t="n">
        <v>706</v>
      </c>
      <c r="F13910" s="9" t="n">
        <v>699.1</v>
      </c>
    </row>
    <row r="13911">
      <c r="A13911" t="n">
        <v>578028</v>
      </c>
      <c r="B13911" s="12" t="n">
        <v>40869</v>
      </c>
      <c r="C13911" t="n">
        <v>17371</v>
      </c>
      <c r="D13911" t="n">
        <v>17</v>
      </c>
      <c r="E13911" t="n">
        <v>27</v>
      </c>
      <c r="F13911" s="9" t="n">
        <v>55.81</v>
      </c>
    </row>
    <row r="13912">
      <c r="A13912" t="n">
        <v>578029</v>
      </c>
      <c r="B13912" s="12" t="n">
        <v>40869</v>
      </c>
      <c r="C13912" t="n">
        <v>16985</v>
      </c>
      <c r="D13912" t="n">
        <v>24</v>
      </c>
      <c r="E13912" t="n">
        <v>285</v>
      </c>
      <c r="F13912" s="9" t="n">
        <v>860.7</v>
      </c>
    </row>
    <row r="13913">
      <c r="A13913" t="n">
        <v>578030</v>
      </c>
      <c r="B13913" s="12" t="n">
        <v>40869</v>
      </c>
      <c r="C13913" t="n">
        <v>15498</v>
      </c>
      <c r="D13913" t="n">
        <v>20</v>
      </c>
      <c r="E13913" t="n">
        <v>254</v>
      </c>
      <c r="F13913" s="9" t="n">
        <v>662.66</v>
      </c>
    </row>
    <row r="13914">
      <c r="A13914" t="n">
        <v>578031</v>
      </c>
      <c r="B13914" s="12" t="n">
        <v>40869</v>
      </c>
      <c r="C13914" t="n">
        <v>15796</v>
      </c>
      <c r="D13914" t="n">
        <v>18</v>
      </c>
      <c r="E13914" t="n">
        <v>80</v>
      </c>
      <c r="F13914" s="9" t="n">
        <v>376.2</v>
      </c>
    </row>
    <row r="13915">
      <c r="A13915" t="n">
        <v>578032</v>
      </c>
      <c r="B13915" s="12" t="n">
        <v>40869</v>
      </c>
      <c r="C13915" t="n">
        <v>16633</v>
      </c>
      <c r="D13915" t="n">
        <v>40</v>
      </c>
      <c r="E13915" t="n">
        <v>261</v>
      </c>
      <c r="F13915" s="9" t="n">
        <v>647.9400000000001</v>
      </c>
    </row>
    <row r="13916">
      <c r="A13916" t="n">
        <v>578035</v>
      </c>
      <c r="B13916" s="12" t="n">
        <v>40869</v>
      </c>
      <c r="C13916" t="n">
        <v>16422</v>
      </c>
      <c r="D13916" t="n">
        <v>6</v>
      </c>
      <c r="E13916" t="n">
        <v>396</v>
      </c>
      <c r="F13916" s="9" t="n">
        <v>284.04</v>
      </c>
    </row>
    <row r="13917">
      <c r="A13917" t="n">
        <v>578036</v>
      </c>
      <c r="B13917" s="12" t="n">
        <v>40869</v>
      </c>
      <c r="C13917" t="n">
        <v>16474</v>
      </c>
      <c r="D13917" t="n">
        <v>77</v>
      </c>
      <c r="E13917" t="n">
        <v>224</v>
      </c>
      <c r="F13917" s="9" t="n">
        <v>351.74</v>
      </c>
    </row>
    <row r="13918">
      <c r="A13918" t="n">
        <v>578038</v>
      </c>
      <c r="B13918" s="12" t="n">
        <v>40869</v>
      </c>
      <c r="C13918" t="n">
        <v>14251</v>
      </c>
      <c r="D13918" t="n">
        <v>9</v>
      </c>
      <c r="E13918" t="n">
        <v>186</v>
      </c>
      <c r="F13918" s="9" t="n">
        <v>346.14</v>
      </c>
    </row>
    <row r="13919">
      <c r="A13919" t="n">
        <v>578040</v>
      </c>
      <c r="B13919" s="12" t="n">
        <v>40869</v>
      </c>
      <c r="C13919" t="n">
        <v>13322</v>
      </c>
      <c r="D13919" t="n">
        <v>25</v>
      </c>
      <c r="E13919" t="n">
        <v>117</v>
      </c>
      <c r="F13919" s="9" t="n">
        <v>199.48</v>
      </c>
    </row>
    <row r="13920">
      <c r="A13920" t="n">
        <v>578041</v>
      </c>
      <c r="B13920" s="12" t="n">
        <v>40869</v>
      </c>
      <c r="C13920" t="n">
        <v>17338</v>
      </c>
      <c r="D13920" t="n">
        <v>162</v>
      </c>
      <c r="E13920" t="n">
        <v>717</v>
      </c>
      <c r="F13920" s="9" t="n">
        <v>1325.87</v>
      </c>
    </row>
    <row r="13921">
      <c r="A13921" t="n">
        <v>578042</v>
      </c>
      <c r="B13921" s="12" t="n">
        <v>40869</v>
      </c>
      <c r="C13921" t="n">
        <v>17500</v>
      </c>
      <c r="D13921" t="n">
        <v>1</v>
      </c>
      <c r="E13921" t="n">
        <v>6</v>
      </c>
      <c r="F13921" s="9" t="n">
        <v>510</v>
      </c>
    </row>
    <row r="13922">
      <c r="A13922" t="n">
        <v>578044</v>
      </c>
      <c r="B13922" s="12" t="n">
        <v>40869</v>
      </c>
      <c r="C13922" t="n">
        <v>13488</v>
      </c>
      <c r="D13922" t="n">
        <v>28</v>
      </c>
      <c r="E13922" t="n">
        <v>394</v>
      </c>
      <c r="F13922" s="9" t="n">
        <v>722.14</v>
      </c>
    </row>
    <row r="13923">
      <c r="A13923" t="n">
        <v>578045</v>
      </c>
      <c r="B13923" s="12" t="n">
        <v>40869</v>
      </c>
      <c r="C13923" t="n">
        <v>17297</v>
      </c>
      <c r="D13923" t="n">
        <v>49</v>
      </c>
      <c r="E13923" t="n">
        <v>65</v>
      </c>
      <c r="F13923" s="9" t="n">
        <v>128.18</v>
      </c>
    </row>
    <row r="13924">
      <c r="A13924" t="n">
        <v>578053</v>
      </c>
      <c r="B13924" s="12" t="n">
        <v>40869</v>
      </c>
      <c r="C13924" t="n">
        <v>14422</v>
      </c>
      <c r="D13924" t="n">
        <v>20</v>
      </c>
      <c r="E13924" t="n">
        <v>307</v>
      </c>
      <c r="F13924" s="9" t="n">
        <v>330.55</v>
      </c>
    </row>
    <row r="13925">
      <c r="A13925" t="n">
        <v>578055</v>
      </c>
      <c r="B13925" s="12" t="n">
        <v>40869</v>
      </c>
      <c r="C13925" t="n">
        <v>13986</v>
      </c>
      <c r="D13925" t="n">
        <v>13</v>
      </c>
      <c r="E13925" t="n">
        <v>430</v>
      </c>
      <c r="F13925" s="9" t="n">
        <v>320.46</v>
      </c>
    </row>
    <row r="13926">
      <c r="A13926" t="n">
        <v>578056</v>
      </c>
      <c r="B13926" s="12" t="n">
        <v>40869</v>
      </c>
      <c r="C13926" t="n">
        <v>16164</v>
      </c>
      <c r="D13926" t="n">
        <v>12</v>
      </c>
      <c r="E13926" t="n">
        <v>194</v>
      </c>
      <c r="F13926" s="9" t="n">
        <v>334.9</v>
      </c>
    </row>
    <row r="13927">
      <c r="A13927" t="n">
        <v>578057</v>
      </c>
      <c r="B13927" s="12" t="n">
        <v>40869</v>
      </c>
      <c r="C13927" t="n">
        <v>12920</v>
      </c>
      <c r="D13927" t="n">
        <v>27</v>
      </c>
      <c r="E13927" t="n">
        <v>128</v>
      </c>
      <c r="F13927" s="9" t="n">
        <v>162.78</v>
      </c>
    </row>
    <row r="13928">
      <c r="A13928" t="n">
        <v>578058</v>
      </c>
      <c r="B13928" s="12" t="n">
        <v>40869</v>
      </c>
      <c r="C13928" t="n">
        <v>18249</v>
      </c>
      <c r="D13928" t="n">
        <v>8</v>
      </c>
      <c r="E13928" t="n">
        <v>128</v>
      </c>
      <c r="F13928" s="9" t="n">
        <v>95.34</v>
      </c>
    </row>
    <row r="13929">
      <c r="A13929" t="n">
        <v>578059</v>
      </c>
      <c r="B13929" s="12" t="n">
        <v>40869</v>
      </c>
      <c r="C13929" t="n">
        <v>13940</v>
      </c>
      <c r="D13929" t="n">
        <v>8</v>
      </c>
      <c r="E13929" t="n">
        <v>140</v>
      </c>
      <c r="F13929" s="9" t="n">
        <v>222.84</v>
      </c>
    </row>
    <row r="13930">
      <c r="A13930" t="n">
        <v>578060</v>
      </c>
      <c r="B13930" s="12" t="n">
        <v>40869</v>
      </c>
      <c r="C13930" t="n">
        <v>17857</v>
      </c>
      <c r="D13930" t="n">
        <v>2</v>
      </c>
      <c r="E13930" t="n">
        <v>1600</v>
      </c>
      <c r="F13930" s="9" t="n">
        <v>576</v>
      </c>
    </row>
    <row r="13931">
      <c r="A13931" t="n">
        <v>578063</v>
      </c>
      <c r="B13931" s="12" t="n">
        <v>40869</v>
      </c>
      <c r="C13931" t="n">
        <v>16929</v>
      </c>
      <c r="D13931" t="n">
        <v>14</v>
      </c>
      <c r="E13931" t="n">
        <v>132</v>
      </c>
      <c r="F13931" s="9" t="n">
        <v>235.96</v>
      </c>
    </row>
    <row r="13932">
      <c r="A13932" t="n">
        <v>578064</v>
      </c>
      <c r="B13932" s="12" t="n">
        <v>40869</v>
      </c>
      <c r="C13932" t="n">
        <v>13238</v>
      </c>
      <c r="D13932" t="n">
        <v>1</v>
      </c>
      <c r="E13932" t="n">
        <v>50</v>
      </c>
      <c r="F13932" s="9" t="n">
        <v>104</v>
      </c>
    </row>
    <row r="13933">
      <c r="A13933" t="n">
        <v>578068</v>
      </c>
      <c r="B13933" s="12" t="n">
        <v>40869</v>
      </c>
      <c r="C13933" t="n">
        <v>14505</v>
      </c>
      <c r="D13933" t="n">
        <v>115</v>
      </c>
      <c r="E13933" t="n">
        <v>324</v>
      </c>
      <c r="F13933" s="9" t="n">
        <v>688.54</v>
      </c>
    </row>
    <row r="13934">
      <c r="A13934" t="n">
        <v>578069</v>
      </c>
      <c r="B13934" s="12" t="n">
        <v>40869</v>
      </c>
      <c r="C13934" t="n">
        <v>14329</v>
      </c>
      <c r="D13934" t="n">
        <v>16</v>
      </c>
      <c r="E13934" t="n">
        <v>327</v>
      </c>
      <c r="F13934" s="9" t="n">
        <v>351.95</v>
      </c>
    </row>
    <row r="13935">
      <c r="A13935" t="n">
        <v>578070</v>
      </c>
      <c r="B13935" s="12" t="n">
        <v>40869</v>
      </c>
      <c r="C13935" t="n">
        <v>14329</v>
      </c>
      <c r="D13935" t="n">
        <v>1</v>
      </c>
      <c r="E13935" t="n">
        <v>10</v>
      </c>
      <c r="F13935" s="9" t="n">
        <v>16.5</v>
      </c>
    </row>
    <row r="13936">
      <c r="A13936" t="n">
        <v>578071</v>
      </c>
      <c r="B13936" s="12" t="n">
        <v>40869</v>
      </c>
      <c r="C13936" t="n">
        <v>13599</v>
      </c>
      <c r="D13936" t="n">
        <v>6</v>
      </c>
      <c r="E13936" t="n">
        <v>128</v>
      </c>
      <c r="F13936" s="9" t="n">
        <v>272.36</v>
      </c>
    </row>
    <row r="13937">
      <c r="A13937" t="n">
        <v>578072</v>
      </c>
      <c r="B13937" s="12" t="n">
        <v>40869</v>
      </c>
      <c r="C13937" t="n">
        <v>17759</v>
      </c>
      <c r="D13937" t="n">
        <v>72</v>
      </c>
      <c r="E13937" t="n">
        <v>620</v>
      </c>
      <c r="F13937" s="9" t="n">
        <v>652.8099999999999</v>
      </c>
    </row>
    <row r="13938">
      <c r="A13938" t="n">
        <v>578074</v>
      </c>
      <c r="B13938" s="12" t="n">
        <v>40869</v>
      </c>
      <c r="C13938" t="n">
        <v>17590</v>
      </c>
      <c r="D13938" t="n">
        <v>122</v>
      </c>
      <c r="E13938" t="n">
        <v>472</v>
      </c>
      <c r="F13938" s="9" t="n">
        <v>796.46</v>
      </c>
    </row>
    <row r="13939">
      <c r="A13939" t="n">
        <v>578075</v>
      </c>
      <c r="B13939" s="12" t="n">
        <v>40869</v>
      </c>
      <c r="C13939" t="n">
        <v>15039</v>
      </c>
      <c r="D13939" t="n">
        <v>24</v>
      </c>
      <c r="E13939" t="n">
        <v>63</v>
      </c>
      <c r="F13939" s="9" t="n">
        <v>118.79</v>
      </c>
    </row>
    <row r="13940">
      <c r="A13940" t="n">
        <v>578079</v>
      </c>
      <c r="B13940" s="12" t="n">
        <v>40869</v>
      </c>
      <c r="C13940" t="n">
        <v>13985</v>
      </c>
      <c r="D13940" t="n">
        <v>23</v>
      </c>
      <c r="E13940" t="n">
        <v>198</v>
      </c>
      <c r="F13940" s="9" t="n">
        <v>466.18</v>
      </c>
    </row>
    <row r="13941">
      <c r="A13941" t="n">
        <v>578080</v>
      </c>
      <c r="B13941" s="12" t="n">
        <v>40869</v>
      </c>
      <c r="C13941" t="n">
        <v>15634</v>
      </c>
      <c r="D13941" t="n">
        <v>15</v>
      </c>
      <c r="E13941" t="n">
        <v>99</v>
      </c>
      <c r="F13941" s="9" t="n">
        <v>243.55</v>
      </c>
    </row>
    <row r="13942">
      <c r="A13942" t="n">
        <v>578081</v>
      </c>
      <c r="B13942" s="12" t="n">
        <v>40869</v>
      </c>
      <c r="C13942" t="n">
        <v>14051</v>
      </c>
      <c r="D13942" t="n">
        <v>10</v>
      </c>
      <c r="E13942" t="n">
        <v>240</v>
      </c>
      <c r="F13942" s="9" t="n">
        <v>958.2</v>
      </c>
    </row>
    <row r="13943">
      <c r="A13943" t="n">
        <v>578085</v>
      </c>
      <c r="B13943" s="12" t="n">
        <v>40869</v>
      </c>
      <c r="C13943" t="n">
        <v>13319</v>
      </c>
      <c r="D13943" t="n">
        <v>12</v>
      </c>
      <c r="E13943" t="n">
        <v>189</v>
      </c>
      <c r="F13943" s="9" t="n">
        <v>294.88</v>
      </c>
    </row>
    <row r="13944">
      <c r="A13944" t="n">
        <v>578086</v>
      </c>
      <c r="B13944" s="12" t="n">
        <v>40869</v>
      </c>
      <c r="C13944" t="n">
        <v>17519</v>
      </c>
      <c r="D13944" t="n">
        <v>16</v>
      </c>
      <c r="E13944" t="n">
        <v>194</v>
      </c>
      <c r="F13944" s="9" t="n">
        <v>356.02</v>
      </c>
    </row>
    <row r="13945">
      <c r="A13945" t="n">
        <v>578087</v>
      </c>
      <c r="B13945" s="12" t="n">
        <v>40869</v>
      </c>
      <c r="C13945" t="n">
        <v>15965</v>
      </c>
      <c r="D13945" t="n">
        <v>13</v>
      </c>
      <c r="E13945" t="n">
        <v>87</v>
      </c>
      <c r="F13945" s="9" t="n">
        <v>150.55</v>
      </c>
    </row>
    <row r="13946">
      <c r="A13946" t="n">
        <v>578088</v>
      </c>
      <c r="B13946" s="12" t="n">
        <v>40869</v>
      </c>
      <c r="C13946" t="n">
        <v>16376</v>
      </c>
      <c r="D13946" t="n">
        <v>103</v>
      </c>
      <c r="E13946" t="n">
        <v>655</v>
      </c>
      <c r="F13946" s="9" t="n">
        <v>862.2</v>
      </c>
    </row>
    <row r="13947">
      <c r="A13947" t="n">
        <v>578091</v>
      </c>
      <c r="B13947" s="12" t="n">
        <v>40869</v>
      </c>
      <c r="C13947" t="n">
        <v>14554</v>
      </c>
      <c r="D13947" t="n">
        <v>4</v>
      </c>
      <c r="E13947" t="n">
        <v>49</v>
      </c>
      <c r="F13947" s="9" t="n">
        <v>82.91</v>
      </c>
    </row>
    <row r="13948">
      <c r="A13948" t="n">
        <v>578092</v>
      </c>
      <c r="B13948" s="12" t="n">
        <v>40869</v>
      </c>
      <c r="C13948" t="n">
        <v>16811</v>
      </c>
      <c r="D13948" t="n">
        <v>18</v>
      </c>
      <c r="E13948" t="n">
        <v>393</v>
      </c>
      <c r="F13948" s="9" t="n">
        <v>314.77</v>
      </c>
    </row>
    <row r="13949">
      <c r="A13949" t="n">
        <v>578094</v>
      </c>
      <c r="B13949" s="12" t="n">
        <v>40869</v>
      </c>
      <c r="C13949" t="n">
        <v>16261</v>
      </c>
      <c r="D13949" t="n">
        <v>23</v>
      </c>
      <c r="E13949" t="n">
        <v>64</v>
      </c>
      <c r="F13949" s="9" t="n">
        <v>184.4</v>
      </c>
    </row>
    <row r="13950">
      <c r="A13950" t="n">
        <v>578096</v>
      </c>
      <c r="B13950" s="12" t="n">
        <v>40869</v>
      </c>
      <c r="C13950" t="n">
        <v>12936</v>
      </c>
      <c r="D13950" t="n">
        <v>2</v>
      </c>
      <c r="E13950" t="n">
        <v>32</v>
      </c>
      <c r="F13950" s="9" t="n">
        <v>83.95999999999999</v>
      </c>
    </row>
    <row r="13951">
      <c r="A13951" t="n">
        <v>578098</v>
      </c>
      <c r="B13951" s="12" t="n">
        <v>40869</v>
      </c>
      <c r="C13951" t="n">
        <v>12936</v>
      </c>
      <c r="D13951" t="n">
        <v>26</v>
      </c>
      <c r="E13951" t="n">
        <v>53</v>
      </c>
      <c r="F13951" s="9" t="n">
        <v>79.48</v>
      </c>
    </row>
    <row r="13952">
      <c r="A13952" t="n">
        <v>578100</v>
      </c>
      <c r="B13952" s="12" t="n">
        <v>40870</v>
      </c>
      <c r="C13952" t="n">
        <v>15814</v>
      </c>
      <c r="D13952" t="n">
        <v>18</v>
      </c>
      <c r="E13952" t="n">
        <v>236</v>
      </c>
      <c r="F13952" s="9" t="n">
        <v>368.14</v>
      </c>
    </row>
    <row r="13953">
      <c r="A13953" t="n">
        <v>578101</v>
      </c>
      <c r="B13953" s="12" t="n">
        <v>40870</v>
      </c>
      <c r="C13953" t="n">
        <v>13089</v>
      </c>
      <c r="D13953" t="n">
        <v>3</v>
      </c>
      <c r="E13953" t="n">
        <v>60</v>
      </c>
      <c r="F13953" s="9" t="n">
        <v>105</v>
      </c>
    </row>
    <row r="13954">
      <c r="A13954" t="n">
        <v>578102</v>
      </c>
      <c r="B13954" s="12" t="n">
        <v>40870</v>
      </c>
      <c r="C13954" t="n">
        <v>13089</v>
      </c>
      <c r="D13954" t="n">
        <v>12</v>
      </c>
      <c r="E13954" t="n">
        <v>126</v>
      </c>
      <c r="F13954" s="9" t="n">
        <v>409</v>
      </c>
    </row>
    <row r="13955">
      <c r="A13955" t="n">
        <v>578103</v>
      </c>
      <c r="B13955" s="12" t="n">
        <v>40870</v>
      </c>
      <c r="C13955" t="n">
        <v>17554</v>
      </c>
      <c r="D13955" t="n">
        <v>9</v>
      </c>
      <c r="E13955" t="n">
        <v>156</v>
      </c>
      <c r="F13955" s="9" t="n">
        <v>254.12</v>
      </c>
    </row>
    <row r="13956">
      <c r="A13956" t="n">
        <v>578104</v>
      </c>
      <c r="B13956" s="12" t="n">
        <v>40870</v>
      </c>
      <c r="C13956" t="n">
        <v>13969</v>
      </c>
      <c r="D13956" t="n">
        <v>15</v>
      </c>
      <c r="E13956" t="n">
        <v>90</v>
      </c>
      <c r="F13956" s="9" t="n">
        <v>308.46</v>
      </c>
    </row>
    <row r="13957">
      <c r="A13957" t="n">
        <v>578106</v>
      </c>
      <c r="B13957" s="12" t="n">
        <v>40870</v>
      </c>
      <c r="C13957" t="n">
        <v>16133</v>
      </c>
      <c r="D13957" t="n">
        <v>6</v>
      </c>
      <c r="E13957" t="n">
        <v>174</v>
      </c>
      <c r="F13957" s="9" t="n">
        <v>312.5</v>
      </c>
    </row>
    <row r="13958">
      <c r="A13958" t="n">
        <v>578107</v>
      </c>
      <c r="B13958" s="12" t="n">
        <v>40870</v>
      </c>
      <c r="C13958" t="n">
        <v>15949</v>
      </c>
      <c r="D13958" t="n">
        <v>7</v>
      </c>
      <c r="E13958" t="n">
        <v>116</v>
      </c>
      <c r="F13958" s="9" t="n">
        <v>127.68</v>
      </c>
    </row>
    <row r="13959">
      <c r="A13959" t="n">
        <v>578109</v>
      </c>
      <c r="B13959" s="12" t="n">
        <v>40870</v>
      </c>
      <c r="C13959" t="n">
        <v>14020</v>
      </c>
      <c r="D13959" t="n">
        <v>21</v>
      </c>
      <c r="E13959" t="n">
        <v>261</v>
      </c>
      <c r="F13959" s="9" t="n">
        <v>311.66</v>
      </c>
    </row>
    <row r="13960">
      <c r="A13960" t="n">
        <v>578111</v>
      </c>
      <c r="B13960" s="12" t="n">
        <v>40870</v>
      </c>
      <c r="C13960" t="n">
        <v>14790</v>
      </c>
      <c r="D13960" t="n">
        <v>5</v>
      </c>
      <c r="E13960" t="n">
        <v>98</v>
      </c>
      <c r="F13960" s="9" t="n">
        <v>164.28</v>
      </c>
    </row>
    <row r="13961">
      <c r="A13961" t="n">
        <v>578112</v>
      </c>
      <c r="B13961" s="12" t="n">
        <v>40870</v>
      </c>
      <c r="C13961" t="n">
        <v>16670</v>
      </c>
      <c r="D13961" t="n">
        <v>1</v>
      </c>
      <c r="E13961" t="n">
        <v>24</v>
      </c>
      <c r="F13961" s="9" t="n">
        <v>30</v>
      </c>
    </row>
    <row r="13962">
      <c r="A13962" t="n">
        <v>578113</v>
      </c>
      <c r="B13962" s="12" t="n">
        <v>40870</v>
      </c>
      <c r="C13962" t="n">
        <v>14560</v>
      </c>
      <c r="D13962" t="n">
        <v>4</v>
      </c>
      <c r="E13962" t="n">
        <v>168</v>
      </c>
      <c r="F13962" s="9" t="n">
        <v>92.40000000000001</v>
      </c>
    </row>
    <row r="13963">
      <c r="A13963" t="n">
        <v>578114</v>
      </c>
      <c r="B13963" s="12" t="n">
        <v>40870</v>
      </c>
      <c r="C13963" t="n">
        <v>16185</v>
      </c>
      <c r="D13963" t="n">
        <v>12</v>
      </c>
      <c r="E13963" t="n">
        <v>107</v>
      </c>
      <c r="F13963" s="9" t="n">
        <v>194.41</v>
      </c>
    </row>
    <row r="13964">
      <c r="A13964" t="n">
        <v>578115</v>
      </c>
      <c r="B13964" s="12" t="n">
        <v>40870</v>
      </c>
      <c r="C13964" t="n">
        <v>16600</v>
      </c>
      <c r="D13964" t="n">
        <v>8</v>
      </c>
      <c r="E13964" t="n">
        <v>146</v>
      </c>
      <c r="F13964" s="9" t="n">
        <v>115.9</v>
      </c>
    </row>
    <row r="13965">
      <c r="A13965" t="n">
        <v>578116</v>
      </c>
      <c r="B13965" s="12" t="n">
        <v>40870</v>
      </c>
      <c r="C13965" t="n">
        <v>13078</v>
      </c>
      <c r="D13965" t="n">
        <v>7</v>
      </c>
      <c r="E13965" t="n">
        <v>285</v>
      </c>
      <c r="F13965" s="9" t="n">
        <v>314.81</v>
      </c>
    </row>
    <row r="13966">
      <c r="A13966" t="n">
        <v>578117</v>
      </c>
      <c r="B13966" s="12" t="n">
        <v>40870</v>
      </c>
      <c r="C13966" t="n">
        <v>14334</v>
      </c>
      <c r="D13966" t="n">
        <v>14</v>
      </c>
      <c r="E13966" t="n">
        <v>134</v>
      </c>
      <c r="F13966" s="9" t="n">
        <v>223.5</v>
      </c>
    </row>
    <row r="13967">
      <c r="A13967" t="n">
        <v>578118</v>
      </c>
      <c r="B13967" s="12" t="n">
        <v>40870</v>
      </c>
      <c r="C13967" t="n">
        <v>12955</v>
      </c>
      <c r="D13967" t="n">
        <v>29</v>
      </c>
      <c r="E13967" t="n">
        <v>620</v>
      </c>
      <c r="F13967" s="9" t="n">
        <v>842.02</v>
      </c>
    </row>
    <row r="13968">
      <c r="A13968" t="n">
        <v>578119</v>
      </c>
      <c r="B13968" s="12" t="n">
        <v>40870</v>
      </c>
      <c r="C13968" t="n">
        <v>17769</v>
      </c>
      <c r="D13968" t="n">
        <v>4</v>
      </c>
      <c r="E13968" t="n">
        <v>32</v>
      </c>
      <c r="F13968" s="9" t="n">
        <v>72</v>
      </c>
    </row>
    <row r="13969">
      <c r="A13969" t="n">
        <v>578120</v>
      </c>
      <c r="B13969" s="12" t="n">
        <v>40870</v>
      </c>
      <c r="C13969" t="n">
        <v>14493</v>
      </c>
      <c r="D13969" t="n">
        <v>21</v>
      </c>
      <c r="E13969" t="n">
        <v>252</v>
      </c>
      <c r="F13969" s="9" t="n">
        <v>381.2</v>
      </c>
    </row>
    <row r="13970">
      <c r="A13970" t="n">
        <v>578121</v>
      </c>
      <c r="B13970" s="12" t="n">
        <v>40870</v>
      </c>
      <c r="C13970" t="n">
        <v>14547</v>
      </c>
      <c r="D13970" t="n">
        <v>21</v>
      </c>
      <c r="E13970" t="n">
        <v>247</v>
      </c>
      <c r="F13970" s="9" t="n">
        <v>400.4</v>
      </c>
    </row>
    <row r="13971">
      <c r="A13971" t="n">
        <v>578125</v>
      </c>
      <c r="B13971" s="12" t="n">
        <v>40870</v>
      </c>
      <c r="C13971" t="n">
        <v>17511</v>
      </c>
      <c r="D13971" t="n">
        <v>45</v>
      </c>
      <c r="E13971" t="n">
        <v>3806</v>
      </c>
      <c r="F13971" s="9" t="n">
        <v>3956.68</v>
      </c>
    </row>
    <row r="13972">
      <c r="A13972" t="n">
        <v>578126</v>
      </c>
      <c r="B13972" s="12" t="n">
        <v>40870</v>
      </c>
      <c r="C13972" t="n">
        <v>16900</v>
      </c>
      <c r="D13972" t="n">
        <v>1</v>
      </c>
      <c r="E13972" t="n">
        <v>100</v>
      </c>
      <c r="F13972" s="9" t="n">
        <v>4</v>
      </c>
    </row>
    <row r="13973">
      <c r="A13973" t="n">
        <v>578127</v>
      </c>
      <c r="B13973" s="12" t="n">
        <v>40870</v>
      </c>
      <c r="C13973" t="n">
        <v>13408</v>
      </c>
      <c r="D13973" t="n">
        <v>6</v>
      </c>
      <c r="E13973" t="n">
        <v>268</v>
      </c>
      <c r="F13973" s="9" t="n">
        <v>472.6</v>
      </c>
    </row>
    <row r="13974">
      <c r="A13974" t="n">
        <v>578128</v>
      </c>
      <c r="B13974" s="12" t="n">
        <v>40870</v>
      </c>
      <c r="C13974" t="n">
        <v>12919</v>
      </c>
      <c r="D13974" t="n">
        <v>8</v>
      </c>
      <c r="E13974" t="n">
        <v>156</v>
      </c>
      <c r="F13974" s="9" t="n">
        <v>269.52</v>
      </c>
    </row>
    <row r="13975">
      <c r="A13975" t="n">
        <v>578129</v>
      </c>
      <c r="B13975" s="12" t="n">
        <v>40870</v>
      </c>
      <c r="C13975" t="n">
        <v>13502</v>
      </c>
      <c r="D13975" t="n">
        <v>9</v>
      </c>
      <c r="E13975" t="n">
        <v>154</v>
      </c>
      <c r="F13975" s="9" t="n">
        <v>102.84</v>
      </c>
    </row>
    <row r="13976">
      <c r="A13976" t="n">
        <v>578130</v>
      </c>
      <c r="B13976" s="12" t="n">
        <v>40870</v>
      </c>
      <c r="C13976" t="n">
        <v>15611</v>
      </c>
      <c r="D13976" t="n">
        <v>4</v>
      </c>
      <c r="E13976" t="n">
        <v>28</v>
      </c>
      <c r="F13976" s="9" t="n">
        <v>104.2</v>
      </c>
    </row>
    <row r="13977">
      <c r="A13977" t="n">
        <v>578133</v>
      </c>
      <c r="B13977" s="12" t="n">
        <v>40870</v>
      </c>
      <c r="C13977" t="n">
        <v>14205</v>
      </c>
      <c r="D13977" t="n">
        <v>10</v>
      </c>
      <c r="E13977" t="n">
        <v>78</v>
      </c>
      <c r="F13977" s="9" t="n">
        <v>243.8</v>
      </c>
    </row>
    <row r="13978">
      <c r="A13978" t="n">
        <v>578146</v>
      </c>
      <c r="B13978" s="12" t="n">
        <v>40870</v>
      </c>
      <c r="C13978" t="n">
        <v>13742</v>
      </c>
      <c r="D13978" t="n">
        <v>47</v>
      </c>
      <c r="E13978" t="n">
        <v>121</v>
      </c>
      <c r="F13978" s="9" t="n">
        <v>332.4</v>
      </c>
    </row>
    <row r="13979">
      <c r="A13979" t="n">
        <v>578147</v>
      </c>
      <c r="B13979" s="12" t="n">
        <v>40870</v>
      </c>
      <c r="C13979" t="n">
        <v>12748</v>
      </c>
      <c r="D13979" t="n">
        <v>45</v>
      </c>
      <c r="E13979" t="n">
        <v>134</v>
      </c>
      <c r="F13979" s="9" t="n">
        <v>192.44</v>
      </c>
    </row>
    <row r="13980">
      <c r="A13980" t="n">
        <v>578150</v>
      </c>
      <c r="B13980" s="12" t="n">
        <v>40870</v>
      </c>
      <c r="C13980" t="n">
        <v>16020</v>
      </c>
      <c r="D13980" t="n">
        <v>1</v>
      </c>
      <c r="E13980" t="n">
        <v>10</v>
      </c>
      <c r="F13980" s="9" t="n">
        <v>16.5</v>
      </c>
    </row>
    <row r="13981">
      <c r="A13981" t="n">
        <v>578151</v>
      </c>
      <c r="B13981" s="12" t="n">
        <v>40870</v>
      </c>
      <c r="C13981" t="n">
        <v>16020</v>
      </c>
      <c r="D13981" t="n">
        <v>19</v>
      </c>
      <c r="E13981" t="n">
        <v>187</v>
      </c>
      <c r="F13981" s="9" t="n">
        <v>315.71</v>
      </c>
    </row>
    <row r="13982">
      <c r="A13982" t="n">
        <v>578152</v>
      </c>
      <c r="B13982" s="12" t="n">
        <v>40870</v>
      </c>
      <c r="C13982" t="n">
        <v>16954</v>
      </c>
      <c r="D13982" t="n">
        <v>1</v>
      </c>
      <c r="E13982" t="n">
        <v>12</v>
      </c>
      <c r="F13982" s="9" t="n">
        <v>131.4</v>
      </c>
    </row>
    <row r="13983">
      <c r="A13983" t="n">
        <v>578153</v>
      </c>
      <c r="B13983" s="12" t="n">
        <v>40870</v>
      </c>
      <c r="C13983" t="n">
        <v>12748</v>
      </c>
      <c r="D13983" t="n">
        <v>48</v>
      </c>
      <c r="E13983" t="n">
        <v>188</v>
      </c>
      <c r="F13983" s="9" t="n">
        <v>186.14</v>
      </c>
    </row>
    <row r="13984">
      <c r="A13984" t="n">
        <v>578154</v>
      </c>
      <c r="B13984" s="12" t="n">
        <v>40870</v>
      </c>
      <c r="C13984" t="n">
        <v>15117</v>
      </c>
      <c r="D13984" t="n">
        <v>1</v>
      </c>
      <c r="E13984" t="n">
        <v>1</v>
      </c>
      <c r="F13984" s="9" t="n">
        <v>1.65</v>
      </c>
    </row>
    <row r="13985">
      <c r="A13985" t="n">
        <v>578155</v>
      </c>
      <c r="B13985" s="12" t="n">
        <v>40870</v>
      </c>
      <c r="C13985" t="n">
        <v>12748</v>
      </c>
      <c r="D13985" t="n">
        <v>46</v>
      </c>
      <c r="E13985" t="n">
        <v>68</v>
      </c>
      <c r="F13985" s="9" t="n">
        <v>164.77</v>
      </c>
    </row>
    <row r="13986">
      <c r="A13986" t="n">
        <v>578171</v>
      </c>
      <c r="B13986" s="12" t="n">
        <v>40870</v>
      </c>
      <c r="C13986" t="n">
        <v>17685</v>
      </c>
      <c r="D13986" t="n">
        <v>16</v>
      </c>
      <c r="E13986" t="n">
        <v>207</v>
      </c>
      <c r="F13986" s="9" t="n">
        <v>392.4</v>
      </c>
    </row>
    <row r="13987">
      <c r="A13987" t="n">
        <v>578174</v>
      </c>
      <c r="B13987" s="12" t="n">
        <v>40870</v>
      </c>
      <c r="C13987" t="n">
        <v>13576</v>
      </c>
      <c r="D13987" t="n">
        <v>11</v>
      </c>
      <c r="E13987" t="n">
        <v>111</v>
      </c>
      <c r="F13987" s="9" t="n">
        <v>219.23</v>
      </c>
    </row>
    <row r="13988">
      <c r="A13988" t="n">
        <v>578187</v>
      </c>
      <c r="B13988" s="12" t="n">
        <v>40870</v>
      </c>
      <c r="C13988" t="n">
        <v>14336</v>
      </c>
      <c r="D13988" t="n">
        <v>31</v>
      </c>
      <c r="E13988" t="n">
        <v>770</v>
      </c>
      <c r="F13988" s="9" t="n">
        <v>500.52</v>
      </c>
    </row>
    <row r="13989">
      <c r="A13989" t="n">
        <v>578192</v>
      </c>
      <c r="B13989" s="12" t="n">
        <v>40870</v>
      </c>
      <c r="C13989" t="n">
        <v>16954</v>
      </c>
      <c r="D13989" t="n">
        <v>1</v>
      </c>
      <c r="E13989" t="n">
        <v>12</v>
      </c>
      <c r="F13989" s="9" t="n">
        <v>102</v>
      </c>
    </row>
    <row r="13990">
      <c r="A13990" t="n">
        <v>578196</v>
      </c>
      <c r="B13990" s="12" t="n">
        <v>40870</v>
      </c>
      <c r="C13990" t="n">
        <v>16168</v>
      </c>
      <c r="D13990" t="n">
        <v>1</v>
      </c>
      <c r="E13990" t="n">
        <v>12</v>
      </c>
      <c r="F13990" s="9" t="n">
        <v>83.40000000000001</v>
      </c>
    </row>
    <row r="13991">
      <c r="A13991" t="n">
        <v>578211</v>
      </c>
      <c r="B13991" s="12" t="n">
        <v>40870</v>
      </c>
      <c r="C13991" t="n">
        <v>12748</v>
      </c>
      <c r="D13991" t="n">
        <v>57</v>
      </c>
      <c r="E13991" t="n">
        <v>341</v>
      </c>
      <c r="F13991" s="9" t="n">
        <v>316.78</v>
      </c>
    </row>
    <row r="13992">
      <c r="A13992" t="n">
        <v>578220</v>
      </c>
      <c r="B13992" s="12" t="n">
        <v>40870</v>
      </c>
      <c r="C13992" t="n">
        <v>16525</v>
      </c>
      <c r="D13992" t="n">
        <v>5</v>
      </c>
      <c r="E13992" t="n">
        <v>214</v>
      </c>
      <c r="F13992" s="9" t="n">
        <v>341.54</v>
      </c>
    </row>
    <row r="13993">
      <c r="A13993" t="n">
        <v>578225</v>
      </c>
      <c r="B13993" s="12" t="n">
        <v>40870</v>
      </c>
      <c r="C13993" t="n">
        <v>17700</v>
      </c>
      <c r="D13993" t="n">
        <v>48</v>
      </c>
      <c r="E13993" t="n">
        <v>441</v>
      </c>
      <c r="F13993" s="9" t="n">
        <v>852.8099999999999</v>
      </c>
    </row>
    <row r="13994">
      <c r="A13994" t="n">
        <v>578229</v>
      </c>
      <c r="B13994" s="12" t="n">
        <v>40870</v>
      </c>
      <c r="C13994" t="n">
        <v>16066</v>
      </c>
      <c r="D13994" t="n">
        <v>21</v>
      </c>
      <c r="E13994" t="n">
        <v>109</v>
      </c>
      <c r="F13994" s="9" t="n">
        <v>273.35</v>
      </c>
    </row>
    <row r="13995">
      <c r="A13995" t="n">
        <v>578230</v>
      </c>
      <c r="B13995" s="12" t="n">
        <v>40870</v>
      </c>
      <c r="C13995" t="n">
        <v>15189</v>
      </c>
      <c r="D13995" t="n">
        <v>2</v>
      </c>
      <c r="E13995" t="n">
        <v>144</v>
      </c>
      <c r="F13995" s="9" t="n">
        <v>354</v>
      </c>
    </row>
    <row r="13996">
      <c r="A13996" t="n">
        <v>578231</v>
      </c>
      <c r="B13996" s="12" t="n">
        <v>40870</v>
      </c>
      <c r="C13996" t="n">
        <v>14527</v>
      </c>
      <c r="D13996" t="n">
        <v>24</v>
      </c>
      <c r="E13996" t="n">
        <v>66</v>
      </c>
      <c r="F13996" s="9" t="n">
        <v>286.8</v>
      </c>
    </row>
    <row r="13997">
      <c r="A13997" t="n">
        <v>578232</v>
      </c>
      <c r="B13997" s="12" t="n">
        <v>40870</v>
      </c>
      <c r="C13997" t="n">
        <v>17135</v>
      </c>
      <c r="D13997" t="n">
        <v>1</v>
      </c>
      <c r="E13997" t="n">
        <v>1</v>
      </c>
      <c r="F13997" s="9" t="n">
        <v>85</v>
      </c>
    </row>
    <row r="13998">
      <c r="A13998" t="n">
        <v>578233</v>
      </c>
      <c r="B13998" s="12" t="n">
        <v>40870</v>
      </c>
      <c r="C13998" t="n">
        <v>14049</v>
      </c>
      <c r="D13998" t="n">
        <v>205</v>
      </c>
      <c r="E13998" t="n">
        <v>1658</v>
      </c>
      <c r="F13998" s="9" t="n">
        <v>2333.98</v>
      </c>
    </row>
    <row r="13999">
      <c r="A13999" t="n">
        <v>578234</v>
      </c>
      <c r="B13999" s="12" t="n">
        <v>40870</v>
      </c>
      <c r="C13999" t="n">
        <v>13650</v>
      </c>
      <c r="D13999" t="n">
        <v>17</v>
      </c>
      <c r="E13999" t="n">
        <v>130</v>
      </c>
      <c r="F13999" s="9" t="n">
        <v>298.24</v>
      </c>
    </row>
    <row r="14000">
      <c r="A14000" t="n">
        <v>578243</v>
      </c>
      <c r="B14000" s="12" t="n">
        <v>40870</v>
      </c>
      <c r="C14000" t="n">
        <v>13448</v>
      </c>
      <c r="D14000" t="n">
        <v>33</v>
      </c>
      <c r="E14000" t="n">
        <v>452</v>
      </c>
      <c r="F14000" s="9" t="n">
        <v>1050.32</v>
      </c>
    </row>
    <row r="14001">
      <c r="A14001" t="n">
        <v>578244</v>
      </c>
      <c r="B14001" s="12" t="n">
        <v>40870</v>
      </c>
      <c r="C14001" t="n">
        <v>15727</v>
      </c>
      <c r="D14001" t="n">
        <v>39</v>
      </c>
      <c r="E14001" t="n">
        <v>438</v>
      </c>
      <c r="F14001" s="9" t="n">
        <v>569.67</v>
      </c>
    </row>
    <row r="14002">
      <c r="A14002" t="n">
        <v>578246</v>
      </c>
      <c r="B14002" s="12" t="n">
        <v>40870</v>
      </c>
      <c r="C14002" t="n">
        <v>13991</v>
      </c>
      <c r="D14002" t="n">
        <v>6</v>
      </c>
      <c r="E14002" t="n">
        <v>162</v>
      </c>
      <c r="F14002" s="9" t="n">
        <v>116.46</v>
      </c>
    </row>
    <row r="14003">
      <c r="A14003" t="n">
        <v>578247</v>
      </c>
      <c r="B14003" s="12" t="n">
        <v>40870</v>
      </c>
      <c r="C14003" t="n">
        <v>14581</v>
      </c>
      <c r="D14003" t="n">
        <v>17</v>
      </c>
      <c r="E14003" t="n">
        <v>217</v>
      </c>
      <c r="F14003" s="9" t="n">
        <v>138.6</v>
      </c>
    </row>
    <row r="14004">
      <c r="A14004" t="n">
        <v>578248</v>
      </c>
      <c r="B14004" s="12" t="n">
        <v>40870</v>
      </c>
      <c r="C14004" t="n">
        <v>16255</v>
      </c>
      <c r="D14004" t="n">
        <v>38</v>
      </c>
      <c r="E14004" t="n">
        <v>306</v>
      </c>
      <c r="F14004" s="9" t="n">
        <v>437.12</v>
      </c>
    </row>
    <row r="14005">
      <c r="A14005" t="n">
        <v>578249</v>
      </c>
      <c r="B14005" s="12" t="n">
        <v>40870</v>
      </c>
      <c r="C14005" t="n">
        <v>16660</v>
      </c>
      <c r="D14005" t="n">
        <v>1</v>
      </c>
      <c r="E14005" t="n">
        <v>120</v>
      </c>
      <c r="F14005" s="9" t="n">
        <v>457.2</v>
      </c>
    </row>
    <row r="14006">
      <c r="A14006" t="n">
        <v>578250</v>
      </c>
      <c r="B14006" s="12" t="n">
        <v>40870</v>
      </c>
      <c r="C14006" t="n">
        <v>15901</v>
      </c>
      <c r="D14006" t="n">
        <v>46</v>
      </c>
      <c r="E14006" t="n">
        <v>52</v>
      </c>
      <c r="F14006" s="9" t="n">
        <v>122.53</v>
      </c>
    </row>
    <row r="14007">
      <c r="A14007" t="n">
        <v>578251</v>
      </c>
      <c r="B14007" s="12" t="n">
        <v>40870</v>
      </c>
      <c r="C14007" t="n">
        <v>15993</v>
      </c>
      <c r="D14007" t="n">
        <v>77</v>
      </c>
      <c r="E14007" t="n">
        <v>360</v>
      </c>
      <c r="F14007" s="9" t="n">
        <v>412.9</v>
      </c>
    </row>
    <row r="14008">
      <c r="A14008" t="n">
        <v>578252</v>
      </c>
      <c r="B14008" s="12" t="n">
        <v>40870</v>
      </c>
      <c r="C14008" t="n">
        <v>16079</v>
      </c>
      <c r="D14008" t="n">
        <v>5</v>
      </c>
      <c r="E14008" t="n">
        <v>228</v>
      </c>
      <c r="F14008" s="9" t="n">
        <v>530.16</v>
      </c>
    </row>
    <row r="14009">
      <c r="A14009" t="n">
        <v>578253</v>
      </c>
      <c r="B14009" s="12" t="n">
        <v>40870</v>
      </c>
      <c r="C14009" t="n">
        <v>14744</v>
      </c>
      <c r="D14009" t="n">
        <v>4</v>
      </c>
      <c r="E14009" t="n">
        <v>73</v>
      </c>
      <c r="F14009" s="9" t="n">
        <v>88.2</v>
      </c>
    </row>
    <row r="14010">
      <c r="A14010" t="n">
        <v>578254</v>
      </c>
      <c r="B14010" s="12" t="n">
        <v>40870</v>
      </c>
      <c r="C14010" t="n">
        <v>17809</v>
      </c>
      <c r="D14010" t="n">
        <v>7</v>
      </c>
      <c r="E14010" t="n">
        <v>180</v>
      </c>
      <c r="F14010" s="9" t="n">
        <v>366.8</v>
      </c>
    </row>
    <row r="14011">
      <c r="A14011" t="n">
        <v>578255</v>
      </c>
      <c r="B14011" s="12" t="n">
        <v>40870</v>
      </c>
      <c r="C14011" t="n">
        <v>14675</v>
      </c>
      <c r="D14011" t="n">
        <v>97</v>
      </c>
      <c r="E14011" t="n">
        <v>336</v>
      </c>
      <c r="F14011" s="9" t="n">
        <v>596.36</v>
      </c>
    </row>
    <row r="14012">
      <c r="A14012" t="n">
        <v>578256</v>
      </c>
      <c r="B14012" s="12" t="n">
        <v>40870</v>
      </c>
      <c r="C14012" t="n">
        <v>17809</v>
      </c>
      <c r="D14012" t="n">
        <v>1</v>
      </c>
      <c r="E14012" t="n">
        <v>48</v>
      </c>
      <c r="F14012" s="9" t="n">
        <v>69.59999999999999</v>
      </c>
    </row>
    <row r="14013">
      <c r="A14013" t="n">
        <v>578258</v>
      </c>
      <c r="B14013" s="12" t="n">
        <v>40870</v>
      </c>
      <c r="C14013" t="n">
        <v>13263</v>
      </c>
      <c r="D14013" t="n">
        <v>60</v>
      </c>
      <c r="E14013" t="n">
        <v>261</v>
      </c>
      <c r="F14013" s="9" t="n">
        <v>338.63</v>
      </c>
    </row>
    <row r="14014">
      <c r="A14014" t="n">
        <v>578260</v>
      </c>
      <c r="B14014" s="12" t="n">
        <v>40870</v>
      </c>
      <c r="C14014" t="n">
        <v>17469</v>
      </c>
      <c r="D14014" t="n">
        <v>17</v>
      </c>
      <c r="E14014" t="n">
        <v>172</v>
      </c>
      <c r="F14014" s="9" t="n">
        <v>378.9</v>
      </c>
    </row>
    <row r="14015">
      <c r="A14015" t="n">
        <v>578261</v>
      </c>
      <c r="B14015" s="12" t="n">
        <v>40870</v>
      </c>
      <c r="C14015" t="n">
        <v>14216</v>
      </c>
      <c r="D14015" t="n">
        <v>10</v>
      </c>
      <c r="E14015" t="n">
        <v>210</v>
      </c>
      <c r="F14015" s="9" t="n">
        <v>792.9400000000001</v>
      </c>
    </row>
    <row r="14016">
      <c r="A14016" t="n">
        <v>578262</v>
      </c>
      <c r="B14016" s="12" t="n">
        <v>40870</v>
      </c>
      <c r="C14016" t="n">
        <v>18283</v>
      </c>
      <c r="D14016" t="n">
        <v>102</v>
      </c>
      <c r="E14016" t="n">
        <v>241</v>
      </c>
      <c r="F14016" s="9" t="n">
        <v>307.05</v>
      </c>
    </row>
    <row r="14017">
      <c r="A14017" t="n">
        <v>578263</v>
      </c>
      <c r="B14017" s="12" t="n">
        <v>40870</v>
      </c>
      <c r="C14017" t="n">
        <v>17422</v>
      </c>
      <c r="D14017" t="n">
        <v>16</v>
      </c>
      <c r="E14017" t="n">
        <v>504</v>
      </c>
      <c r="F14017" s="9" t="n">
        <v>280.4</v>
      </c>
    </row>
    <row r="14018">
      <c r="A14018" t="n">
        <v>578264</v>
      </c>
      <c r="B14018" s="12" t="n">
        <v>40870</v>
      </c>
      <c r="C14018" t="n">
        <v>12748</v>
      </c>
      <c r="D14018" t="n">
        <v>33</v>
      </c>
      <c r="E14018" t="n">
        <v>99</v>
      </c>
      <c r="F14018" s="9" t="n">
        <v>123.64</v>
      </c>
    </row>
    <row r="14019">
      <c r="A14019" t="n">
        <v>578265</v>
      </c>
      <c r="B14019" s="12" t="n">
        <v>40870</v>
      </c>
      <c r="C14019" t="n">
        <v>13018</v>
      </c>
      <c r="D14019" t="n">
        <v>19</v>
      </c>
      <c r="E14019" t="n">
        <v>169</v>
      </c>
      <c r="F14019" s="9" t="n">
        <v>406.53</v>
      </c>
    </row>
    <row r="14020">
      <c r="A14020" t="n">
        <v>578266</v>
      </c>
      <c r="B14020" s="12" t="n">
        <v>40870</v>
      </c>
      <c r="C14020" t="n">
        <v>12748</v>
      </c>
      <c r="D14020" t="n">
        <v>41</v>
      </c>
      <c r="E14020" t="n">
        <v>66</v>
      </c>
      <c r="F14020" s="9" t="n">
        <v>141.68</v>
      </c>
    </row>
    <row r="14021">
      <c r="A14021" t="n">
        <v>578267</v>
      </c>
      <c r="B14021" s="12" t="n">
        <v>40870</v>
      </c>
      <c r="C14021" t="n">
        <v>12748</v>
      </c>
      <c r="D14021" t="n">
        <v>1</v>
      </c>
      <c r="E14021" t="n">
        <v>3</v>
      </c>
      <c r="F14021" s="9" t="n">
        <v>12.75</v>
      </c>
    </row>
    <row r="14022">
      <c r="A14022" t="n">
        <v>578268</v>
      </c>
      <c r="B14022" s="12" t="n">
        <v>40870</v>
      </c>
      <c r="C14022" t="n">
        <v>12748</v>
      </c>
      <c r="D14022" t="n">
        <v>1</v>
      </c>
      <c r="E14022" t="n">
        <v>1</v>
      </c>
      <c r="F14022" s="9" t="n">
        <v>5.45</v>
      </c>
    </row>
    <row r="14023">
      <c r="A14023" t="n">
        <v>578270</v>
      </c>
      <c r="B14023" s="12" t="n">
        <v>40870</v>
      </c>
      <c r="C14023" t="n">
        <v>14096</v>
      </c>
      <c r="D14023" t="n">
        <v>441</v>
      </c>
      <c r="E14023" t="n">
        <v>1800</v>
      </c>
      <c r="F14023" s="9" t="n">
        <v>5666.46</v>
      </c>
    </row>
    <row r="14024">
      <c r="A14024" t="n">
        <v>578271</v>
      </c>
      <c r="B14024" s="12" t="n">
        <v>40870</v>
      </c>
      <c r="C14024" t="n">
        <v>13899</v>
      </c>
      <c r="D14024" t="n">
        <v>4</v>
      </c>
      <c r="E14024" t="n">
        <v>34</v>
      </c>
      <c r="F14024" s="9" t="n">
        <v>90.02</v>
      </c>
    </row>
    <row r="14025">
      <c r="A14025" t="n">
        <v>578272</v>
      </c>
      <c r="B14025" s="12" t="n">
        <v>40870</v>
      </c>
      <c r="C14025" t="n">
        <v>17463</v>
      </c>
      <c r="D14025" t="n">
        <v>13</v>
      </c>
      <c r="E14025" t="n">
        <v>126</v>
      </c>
      <c r="F14025" s="9" t="n">
        <v>198.31</v>
      </c>
    </row>
    <row r="14026">
      <c r="A14026" t="n">
        <v>578275</v>
      </c>
      <c r="B14026" s="12" t="n">
        <v>40870</v>
      </c>
      <c r="C14026" t="n">
        <v>15916</v>
      </c>
      <c r="D14026" t="n">
        <v>33</v>
      </c>
      <c r="E14026" t="n">
        <v>154</v>
      </c>
      <c r="F14026" s="9" t="n">
        <v>181.63</v>
      </c>
    </row>
    <row r="14027">
      <c r="A14027" t="n">
        <v>578278</v>
      </c>
      <c r="B14027" s="12" t="n">
        <v>40870</v>
      </c>
      <c r="C14027" t="n">
        <v>12748</v>
      </c>
      <c r="D14027" t="n">
        <v>45</v>
      </c>
      <c r="E14027" t="n">
        <v>435</v>
      </c>
      <c r="F14027" s="9" t="n">
        <v>471.25</v>
      </c>
    </row>
    <row r="14028">
      <c r="A14028" t="n">
        <v>578279</v>
      </c>
      <c r="B14028" s="12" t="n">
        <v>40870</v>
      </c>
      <c r="C14028" t="n">
        <v>14735</v>
      </c>
      <c r="D14028" t="n">
        <v>7</v>
      </c>
      <c r="E14028" t="n">
        <v>190</v>
      </c>
      <c r="F14028" s="9" t="n">
        <v>446.58</v>
      </c>
    </row>
    <row r="14029">
      <c r="A14029" t="n">
        <v>578281</v>
      </c>
      <c r="B14029" s="12" t="n">
        <v>40870</v>
      </c>
      <c r="C14029" t="n">
        <v>14099</v>
      </c>
      <c r="D14029" t="n">
        <v>15</v>
      </c>
      <c r="E14029" t="n">
        <v>74</v>
      </c>
      <c r="F14029" s="9" t="n">
        <v>213.8</v>
      </c>
    </row>
    <row r="14030">
      <c r="A14030" t="n">
        <v>578283</v>
      </c>
      <c r="B14030" s="12" t="n">
        <v>40870</v>
      </c>
      <c r="C14030" t="n">
        <v>13139</v>
      </c>
      <c r="D14030" t="n">
        <v>7</v>
      </c>
      <c r="E14030" t="n">
        <v>224</v>
      </c>
      <c r="F14030" s="9" t="n">
        <v>353.52</v>
      </c>
    </row>
    <row r="14031">
      <c r="A14031" t="n">
        <v>578284</v>
      </c>
      <c r="B14031" s="12" t="n">
        <v>40870</v>
      </c>
      <c r="C14031" t="n">
        <v>14385</v>
      </c>
      <c r="D14031" t="n">
        <v>5</v>
      </c>
      <c r="E14031" t="n">
        <v>66</v>
      </c>
      <c r="F14031" s="9" t="n">
        <v>71.59999999999999</v>
      </c>
    </row>
    <row r="14032">
      <c r="A14032" t="n">
        <v>578285</v>
      </c>
      <c r="B14032" s="12" t="n">
        <v>40870</v>
      </c>
      <c r="C14032" t="n">
        <v>12748</v>
      </c>
      <c r="D14032" t="n">
        <v>28</v>
      </c>
      <c r="E14032" t="n">
        <v>31</v>
      </c>
      <c r="F14032" s="9" t="n">
        <v>81.06</v>
      </c>
    </row>
    <row r="14033">
      <c r="A14033" t="n">
        <v>578286</v>
      </c>
      <c r="B14033" s="12" t="n">
        <v>40870</v>
      </c>
      <c r="C14033" t="n">
        <v>18084</v>
      </c>
      <c r="D14033" t="n">
        <v>1</v>
      </c>
      <c r="E14033" t="n">
        <v>312</v>
      </c>
      <c r="F14033" s="9" t="n">
        <v>90.48</v>
      </c>
    </row>
    <row r="14034">
      <c r="A14034" t="n">
        <v>578288</v>
      </c>
      <c r="B14034" s="12" t="n">
        <v>40870</v>
      </c>
      <c r="C14034" t="n">
        <v>12748</v>
      </c>
      <c r="D14034" t="n">
        <v>7</v>
      </c>
      <c r="E14034" t="n">
        <v>7</v>
      </c>
      <c r="F14034" s="9" t="n">
        <v>49</v>
      </c>
    </row>
    <row r="14035">
      <c r="A14035" t="n">
        <v>578289</v>
      </c>
      <c r="B14035" s="12" t="n">
        <v>40870</v>
      </c>
      <c r="C14035" t="n">
        <v>17841</v>
      </c>
      <c r="D14035" t="n">
        <v>118</v>
      </c>
      <c r="E14035" t="n">
        <v>381</v>
      </c>
      <c r="F14035" s="9" t="n">
        <v>844.9</v>
      </c>
    </row>
    <row r="14036">
      <c r="A14036" t="n">
        <v>578290</v>
      </c>
      <c r="B14036" s="12" t="n">
        <v>40870</v>
      </c>
      <c r="C14036" t="n">
        <v>13644</v>
      </c>
      <c r="D14036" t="n">
        <v>37</v>
      </c>
      <c r="E14036" t="n">
        <v>481</v>
      </c>
      <c r="F14036" s="9" t="n">
        <v>778.92</v>
      </c>
    </row>
    <row r="14037">
      <c r="A14037" t="n">
        <v>578291</v>
      </c>
      <c r="B14037" s="12" t="n">
        <v>40870</v>
      </c>
      <c r="C14037" t="n">
        <v>16500</v>
      </c>
      <c r="D14037" t="n">
        <v>2</v>
      </c>
      <c r="E14037" t="n">
        <v>22</v>
      </c>
      <c r="F14037" s="9" t="n">
        <v>54.9</v>
      </c>
    </row>
    <row r="14038">
      <c r="A14038" t="n">
        <v>578292</v>
      </c>
      <c r="B14038" s="12" t="n">
        <v>40870</v>
      </c>
      <c r="C14038" t="n">
        <v>13174</v>
      </c>
      <c r="D14038" t="n">
        <v>72</v>
      </c>
      <c r="E14038" t="n">
        <v>425</v>
      </c>
      <c r="F14038" s="9" t="n">
        <v>708.76</v>
      </c>
    </row>
    <row r="14039">
      <c r="A14039" t="n">
        <v>578293</v>
      </c>
      <c r="B14039" s="12" t="n">
        <v>40870</v>
      </c>
      <c r="C14039" t="n">
        <v>15640</v>
      </c>
      <c r="D14039" t="n">
        <v>33</v>
      </c>
      <c r="E14039" t="n">
        <v>364</v>
      </c>
      <c r="F14039" s="9" t="n">
        <v>886.86</v>
      </c>
    </row>
    <row r="14040">
      <c r="A14040" t="n">
        <v>578294</v>
      </c>
      <c r="B14040" s="12" t="n">
        <v>40870</v>
      </c>
      <c r="C14040" t="n">
        <v>16790</v>
      </c>
      <c r="D14040" t="n">
        <v>5</v>
      </c>
      <c r="E14040" t="n">
        <v>31</v>
      </c>
      <c r="F14040" s="9" t="n">
        <v>91.45</v>
      </c>
    </row>
    <row r="14041">
      <c r="A14041" t="n">
        <v>578296</v>
      </c>
      <c r="B14041" s="12" t="n">
        <v>40870</v>
      </c>
      <c r="C14041" t="n">
        <v>16653</v>
      </c>
      <c r="D14041" t="n">
        <v>2</v>
      </c>
      <c r="E14041" t="n">
        <v>24</v>
      </c>
      <c r="F14041" s="9" t="n">
        <v>94.8</v>
      </c>
    </row>
    <row r="14042">
      <c r="A14042" t="n">
        <v>578297</v>
      </c>
      <c r="B14042" s="12" t="n">
        <v>40870</v>
      </c>
      <c r="C14042" t="n">
        <v>17017</v>
      </c>
      <c r="D14042" t="n">
        <v>9</v>
      </c>
      <c r="E14042" t="n">
        <v>228</v>
      </c>
      <c r="F14042" s="9" t="n">
        <v>446.28</v>
      </c>
    </row>
    <row r="14043">
      <c r="A14043" t="n">
        <v>578299</v>
      </c>
      <c r="B14043" s="12" t="n">
        <v>40870</v>
      </c>
      <c r="C14043" t="n">
        <v>16660</v>
      </c>
      <c r="D14043" t="n">
        <v>10</v>
      </c>
      <c r="E14043" t="n">
        <v>223</v>
      </c>
      <c r="F14043" s="9" t="n">
        <v>426.09</v>
      </c>
    </row>
    <row r="14044">
      <c r="A14044" t="n">
        <v>578301</v>
      </c>
      <c r="B14044" s="12" t="n">
        <v>40870</v>
      </c>
      <c r="C14044" t="n">
        <v>17034</v>
      </c>
      <c r="D14044" t="n">
        <v>14</v>
      </c>
      <c r="E14044" t="n">
        <v>188</v>
      </c>
      <c r="F14044" s="9" t="n">
        <v>380.64</v>
      </c>
    </row>
    <row r="14045">
      <c r="A14045" t="n">
        <v>578302</v>
      </c>
      <c r="B14045" s="12" t="n">
        <v>40870</v>
      </c>
      <c r="C14045" t="n">
        <v>16057</v>
      </c>
      <c r="D14045" t="n">
        <v>38</v>
      </c>
      <c r="E14045" t="n">
        <v>243</v>
      </c>
      <c r="F14045" s="9" t="n">
        <v>718.89</v>
      </c>
    </row>
    <row r="14046">
      <c r="A14046" t="n">
        <v>578303</v>
      </c>
      <c r="B14046" s="12" t="n">
        <v>40870</v>
      </c>
      <c r="C14046" t="n">
        <v>14733</v>
      </c>
      <c r="D14046" t="n">
        <v>12</v>
      </c>
      <c r="E14046" t="n">
        <v>119</v>
      </c>
      <c r="F14046" s="9" t="n">
        <v>541.71</v>
      </c>
    </row>
    <row r="14047">
      <c r="A14047" t="n">
        <v>578304</v>
      </c>
      <c r="B14047" s="12" t="n">
        <v>40870</v>
      </c>
      <c r="C14047" t="n">
        <v>13831</v>
      </c>
      <c r="D14047" t="n">
        <v>5</v>
      </c>
      <c r="E14047" t="n">
        <v>124</v>
      </c>
      <c r="F14047" s="9" t="n">
        <v>407.4</v>
      </c>
    </row>
    <row r="14048">
      <c r="A14048" t="n">
        <v>578305</v>
      </c>
      <c r="B14048" s="12" t="n">
        <v>40870</v>
      </c>
      <c r="C14048" t="n">
        <v>14088</v>
      </c>
      <c r="D14048" t="n">
        <v>132</v>
      </c>
      <c r="E14048" t="n">
        <v>2111</v>
      </c>
      <c r="F14048" s="9" t="n">
        <v>10584.77</v>
      </c>
    </row>
    <row r="14049">
      <c r="A14049" t="n">
        <v>578306</v>
      </c>
      <c r="B14049" s="12" t="n">
        <v>40870</v>
      </c>
      <c r="C14049" t="n">
        <v>17410</v>
      </c>
      <c r="D14049" t="n">
        <v>11</v>
      </c>
      <c r="E14049" t="n">
        <v>150</v>
      </c>
      <c r="F14049" s="9" t="n">
        <v>236.34</v>
      </c>
    </row>
    <row r="14050">
      <c r="A14050" t="n">
        <v>578307</v>
      </c>
      <c r="B14050" s="12" t="n">
        <v>40870</v>
      </c>
      <c r="C14050" t="n">
        <v>17290</v>
      </c>
      <c r="D14050" t="n">
        <v>51</v>
      </c>
      <c r="E14050" t="n">
        <v>274</v>
      </c>
      <c r="F14050" s="9" t="n">
        <v>348.83</v>
      </c>
    </row>
    <row r="14051">
      <c r="A14051" t="n">
        <v>578308</v>
      </c>
      <c r="B14051" s="12" t="n">
        <v>40870</v>
      </c>
      <c r="C14051" t="n">
        <v>12748</v>
      </c>
      <c r="D14051" t="n">
        <v>14</v>
      </c>
      <c r="E14051" t="n">
        <v>27</v>
      </c>
      <c r="F14051" s="9" t="n">
        <v>34.29</v>
      </c>
    </row>
    <row r="14052">
      <c r="A14052" t="n">
        <v>578309</v>
      </c>
      <c r="B14052" s="12" t="n">
        <v>40870</v>
      </c>
      <c r="C14052" t="n">
        <v>15253</v>
      </c>
      <c r="D14052" t="n">
        <v>14</v>
      </c>
      <c r="E14052" t="n">
        <v>256</v>
      </c>
      <c r="F14052" s="9" t="n">
        <v>256.8</v>
      </c>
    </row>
    <row r="14053">
      <c r="A14053" t="n">
        <v>578310</v>
      </c>
      <c r="B14053" s="12" t="n">
        <v>40870</v>
      </c>
      <c r="C14053" t="n">
        <v>17434</v>
      </c>
      <c r="D14053" t="n">
        <v>21</v>
      </c>
      <c r="E14053" t="n">
        <v>160</v>
      </c>
      <c r="F14053" s="9" t="n">
        <v>313.52</v>
      </c>
    </row>
    <row r="14054">
      <c r="A14054" t="n">
        <v>578311</v>
      </c>
      <c r="B14054" s="12" t="n">
        <v>40870</v>
      </c>
      <c r="C14054" t="n">
        <v>15253</v>
      </c>
      <c r="D14054" t="n">
        <v>1</v>
      </c>
      <c r="E14054" t="n">
        <v>10</v>
      </c>
      <c r="F14054" s="9" t="n">
        <v>20.8</v>
      </c>
    </row>
    <row r="14055">
      <c r="A14055" t="n">
        <v>578312</v>
      </c>
      <c r="B14055" s="12" t="n">
        <v>40870</v>
      </c>
      <c r="C14055" t="n">
        <v>14032</v>
      </c>
      <c r="D14055" t="n">
        <v>8</v>
      </c>
      <c r="E14055" t="n">
        <v>90</v>
      </c>
      <c r="F14055" s="9" t="n">
        <v>229.26</v>
      </c>
    </row>
    <row r="14056">
      <c r="A14056" t="n">
        <v>578313</v>
      </c>
      <c r="B14056" s="12" t="n">
        <v>40870</v>
      </c>
      <c r="C14056" t="n">
        <v>17757</v>
      </c>
      <c r="D14056" t="n">
        <v>7</v>
      </c>
      <c r="E14056" t="n">
        <v>51</v>
      </c>
      <c r="F14056" s="9" t="n">
        <v>130.13</v>
      </c>
    </row>
    <row r="14057">
      <c r="A14057" t="n">
        <v>578314</v>
      </c>
      <c r="B14057" s="12" t="n">
        <v>40870</v>
      </c>
      <c r="C14057" t="n">
        <v>13350</v>
      </c>
      <c r="D14057" t="n">
        <v>7</v>
      </c>
      <c r="E14057" t="n">
        <v>131</v>
      </c>
      <c r="F14057" s="9" t="n">
        <v>282.55</v>
      </c>
    </row>
    <row r="14058">
      <c r="A14058" t="n">
        <v>578315</v>
      </c>
      <c r="B14058" s="12" t="n">
        <v>40870</v>
      </c>
      <c r="C14058" t="n">
        <v>17725</v>
      </c>
      <c r="D14058" t="n">
        <v>19</v>
      </c>
      <c r="E14058" t="n">
        <v>167</v>
      </c>
      <c r="F14058" s="9" t="n">
        <v>319.33</v>
      </c>
    </row>
    <row r="14059">
      <c r="A14059" t="n">
        <v>578316</v>
      </c>
      <c r="B14059" s="12" t="n">
        <v>40870</v>
      </c>
      <c r="C14059" t="n">
        <v>14189</v>
      </c>
      <c r="D14059" t="n">
        <v>18</v>
      </c>
      <c r="E14059" t="n">
        <v>241</v>
      </c>
      <c r="F14059" s="9" t="n">
        <v>302.44</v>
      </c>
    </row>
    <row r="14060">
      <c r="A14060" t="n">
        <v>578317</v>
      </c>
      <c r="B14060" s="12" t="n">
        <v>40870</v>
      </c>
      <c r="C14060" t="n">
        <v>15398</v>
      </c>
      <c r="D14060" t="n">
        <v>38</v>
      </c>
      <c r="E14060" t="n">
        <v>394</v>
      </c>
      <c r="F14060" s="9" t="n">
        <v>710.6799999999999</v>
      </c>
    </row>
    <row r="14061">
      <c r="A14061" t="n">
        <v>578318</v>
      </c>
      <c r="B14061" s="12" t="n">
        <v>40870</v>
      </c>
      <c r="C14061" t="n">
        <v>17135</v>
      </c>
      <c r="D14061" t="n">
        <v>9</v>
      </c>
      <c r="E14061" t="n">
        <v>120</v>
      </c>
      <c r="F14061" s="9" t="n">
        <v>164.7</v>
      </c>
    </row>
    <row r="14062">
      <c r="A14062" t="n">
        <v>578319</v>
      </c>
      <c r="B14062" s="12" t="n">
        <v>40870</v>
      </c>
      <c r="C14062" t="n">
        <v>15393</v>
      </c>
      <c r="D14062" t="n">
        <v>4</v>
      </c>
      <c r="E14062" t="n">
        <v>56</v>
      </c>
      <c r="F14062" s="9" t="n">
        <v>107.76</v>
      </c>
    </row>
    <row r="14063">
      <c r="A14063" t="n">
        <v>578322</v>
      </c>
      <c r="B14063" s="12" t="n">
        <v>40870</v>
      </c>
      <c r="C14063" t="n">
        <v>12948</v>
      </c>
      <c r="D14063" t="n">
        <v>10</v>
      </c>
      <c r="E14063" t="n">
        <v>60</v>
      </c>
      <c r="F14063" s="9" t="n">
        <v>209.94</v>
      </c>
    </row>
    <row r="14064">
      <c r="A14064" t="n">
        <v>578323</v>
      </c>
      <c r="B14064" s="12" t="n">
        <v>40870</v>
      </c>
      <c r="C14064" t="n">
        <v>15743</v>
      </c>
      <c r="D14064" t="n">
        <v>23</v>
      </c>
      <c r="E14064" t="n">
        <v>50</v>
      </c>
      <c r="F14064" s="9" t="n">
        <v>212.85</v>
      </c>
    </row>
    <row r="14065">
      <c r="A14065" t="n">
        <v>578324</v>
      </c>
      <c r="B14065" s="12" t="n">
        <v>40870</v>
      </c>
      <c r="C14065" t="n">
        <v>17530</v>
      </c>
      <c r="D14065" t="n">
        <v>26</v>
      </c>
      <c r="E14065" t="n">
        <v>98</v>
      </c>
      <c r="F14065" s="9" t="n">
        <v>172.45</v>
      </c>
    </row>
    <row r="14066">
      <c r="A14066" t="n">
        <v>578325</v>
      </c>
      <c r="B14066" s="12" t="n">
        <v>40870</v>
      </c>
      <c r="C14066" t="n">
        <v>16343</v>
      </c>
      <c r="D14066" t="n">
        <v>25</v>
      </c>
      <c r="E14066" t="n">
        <v>86</v>
      </c>
      <c r="F14066" s="9" t="n">
        <v>161.52</v>
      </c>
    </row>
    <row r="14067">
      <c r="A14067" t="n">
        <v>578326</v>
      </c>
      <c r="B14067" s="12" t="n">
        <v>40870</v>
      </c>
      <c r="C14067" t="n">
        <v>16343</v>
      </c>
      <c r="D14067" t="n">
        <v>18</v>
      </c>
      <c r="E14067" t="n">
        <v>89</v>
      </c>
      <c r="F14067" s="9" t="n">
        <v>167.06</v>
      </c>
    </row>
    <row r="14068">
      <c r="A14068" t="n">
        <v>578330</v>
      </c>
      <c r="B14068" s="12" t="n">
        <v>40871</v>
      </c>
      <c r="C14068" t="n">
        <v>17523</v>
      </c>
      <c r="D14068" t="n">
        <v>2</v>
      </c>
      <c r="E14068" t="n">
        <v>438</v>
      </c>
      <c r="F14068" s="9" t="n">
        <v>277.98</v>
      </c>
    </row>
    <row r="14069">
      <c r="A14069" t="n">
        <v>578334</v>
      </c>
      <c r="B14069" s="12" t="n">
        <v>40871</v>
      </c>
      <c r="C14069" t="n">
        <v>15594</v>
      </c>
      <c r="D14069" t="n">
        <v>6</v>
      </c>
      <c r="E14069" t="n">
        <v>64</v>
      </c>
      <c r="F14069" s="9" t="n">
        <v>82.8</v>
      </c>
    </row>
    <row r="14070">
      <c r="A14070" t="n">
        <v>578335</v>
      </c>
      <c r="B14070" s="12" t="n">
        <v>40871</v>
      </c>
      <c r="C14070" t="n">
        <v>17481</v>
      </c>
      <c r="D14070" t="n">
        <v>26</v>
      </c>
      <c r="E14070" t="n">
        <v>244</v>
      </c>
      <c r="F14070" s="9" t="n">
        <v>417.56</v>
      </c>
    </row>
    <row r="14071">
      <c r="A14071" t="n">
        <v>578341</v>
      </c>
      <c r="B14071" s="12" t="n">
        <v>40871</v>
      </c>
      <c r="C14071" t="n">
        <v>16966</v>
      </c>
      <c r="D14071" t="n">
        <v>2</v>
      </c>
      <c r="E14071" t="n">
        <v>384</v>
      </c>
      <c r="F14071" s="9" t="n">
        <v>279.36</v>
      </c>
    </row>
    <row r="14072">
      <c r="A14072" t="n">
        <v>578343</v>
      </c>
      <c r="B14072" s="12" t="n">
        <v>40871</v>
      </c>
      <c r="C14072" t="n">
        <v>13277</v>
      </c>
      <c r="D14072" t="n">
        <v>3</v>
      </c>
      <c r="E14072" t="n">
        <v>60</v>
      </c>
      <c r="F14072" s="9" t="n">
        <v>83</v>
      </c>
    </row>
    <row r="14073">
      <c r="A14073" t="n">
        <v>578345</v>
      </c>
      <c r="B14073" s="12" t="n">
        <v>40871</v>
      </c>
      <c r="C14073" t="n">
        <v>15270</v>
      </c>
      <c r="D14073" t="n">
        <v>3</v>
      </c>
      <c r="E14073" t="n">
        <v>252</v>
      </c>
      <c r="F14073" s="9" t="n">
        <v>264.6</v>
      </c>
    </row>
    <row r="14074">
      <c r="A14074" t="n">
        <v>578346</v>
      </c>
      <c r="B14074" s="12" t="n">
        <v>40871</v>
      </c>
      <c r="C14074" t="n">
        <v>15270</v>
      </c>
      <c r="D14074" t="n">
        <v>3</v>
      </c>
      <c r="E14074" t="n">
        <v>252</v>
      </c>
      <c r="F14074" s="9" t="n">
        <v>264.6</v>
      </c>
    </row>
    <row r="14075">
      <c r="A14075" t="n">
        <v>578349</v>
      </c>
      <c r="B14075" s="12" t="n">
        <v>40871</v>
      </c>
      <c r="C14075" t="n">
        <v>14539</v>
      </c>
      <c r="D14075" t="n">
        <v>25</v>
      </c>
      <c r="E14075" t="n">
        <v>375</v>
      </c>
      <c r="F14075" s="9" t="n">
        <v>465.35</v>
      </c>
    </row>
    <row r="14076">
      <c r="A14076" t="n">
        <v>578350</v>
      </c>
      <c r="B14076" s="12" t="n">
        <v>40871</v>
      </c>
      <c r="C14076" t="n">
        <v>15632</v>
      </c>
      <c r="D14076" t="n">
        <v>14</v>
      </c>
      <c r="E14076" t="n">
        <v>205</v>
      </c>
      <c r="F14076" s="9" t="n">
        <v>306.35</v>
      </c>
    </row>
    <row r="14077">
      <c r="A14077" t="n">
        <v>578351</v>
      </c>
      <c r="B14077" s="12" t="n">
        <v>40871</v>
      </c>
      <c r="C14077" t="n">
        <v>14987</v>
      </c>
      <c r="D14077" t="n">
        <v>2</v>
      </c>
      <c r="E14077" t="n">
        <v>64</v>
      </c>
      <c r="F14077" s="9" t="n">
        <v>163.2</v>
      </c>
    </row>
    <row r="14078">
      <c r="A14078" t="n">
        <v>578352</v>
      </c>
      <c r="B14078" s="12" t="n">
        <v>40871</v>
      </c>
      <c r="C14078" t="n">
        <v>16596</v>
      </c>
      <c r="D14078" t="n">
        <v>6</v>
      </c>
      <c r="E14078" t="n">
        <v>50</v>
      </c>
      <c r="F14078" s="9" t="n">
        <v>129.5</v>
      </c>
    </row>
    <row r="14079">
      <c r="A14079" t="n">
        <v>578353</v>
      </c>
      <c r="B14079" s="12" t="n">
        <v>40871</v>
      </c>
      <c r="C14079" t="n">
        <v>14825</v>
      </c>
      <c r="D14079" t="n">
        <v>7</v>
      </c>
      <c r="E14079" t="n">
        <v>108</v>
      </c>
      <c r="F14079" s="9" t="n">
        <v>184.2</v>
      </c>
    </row>
    <row r="14080">
      <c r="A14080" t="n">
        <v>578354</v>
      </c>
      <c r="B14080" s="12" t="n">
        <v>40871</v>
      </c>
      <c r="C14080" t="n">
        <v>17139</v>
      </c>
      <c r="D14080" t="n">
        <v>23</v>
      </c>
      <c r="E14080" t="n">
        <v>232</v>
      </c>
      <c r="F14080" s="9" t="n">
        <v>468.52</v>
      </c>
    </row>
    <row r="14081">
      <c r="A14081" t="n">
        <v>578356</v>
      </c>
      <c r="B14081" s="12" t="n">
        <v>40871</v>
      </c>
      <c r="C14081" t="n">
        <v>14866</v>
      </c>
      <c r="D14081" t="n">
        <v>3</v>
      </c>
      <c r="E14081" t="n">
        <v>132</v>
      </c>
      <c r="F14081" s="9" t="n">
        <v>197.28</v>
      </c>
    </row>
    <row r="14082">
      <c r="A14082" t="n">
        <v>578357</v>
      </c>
      <c r="B14082" s="12" t="n">
        <v>40871</v>
      </c>
      <c r="C14082" t="n">
        <v>17228</v>
      </c>
      <c r="D14082" t="n">
        <v>18</v>
      </c>
      <c r="E14082" t="n">
        <v>258</v>
      </c>
      <c r="F14082" s="9" t="n">
        <v>188.49</v>
      </c>
    </row>
    <row r="14083">
      <c r="A14083" t="n">
        <v>578358</v>
      </c>
      <c r="B14083" s="12" t="n">
        <v>40871</v>
      </c>
      <c r="C14083" t="n">
        <v>15482</v>
      </c>
      <c r="D14083" t="n">
        <v>12</v>
      </c>
      <c r="E14083" t="n">
        <v>948</v>
      </c>
      <c r="F14083" s="9" t="n">
        <v>2210.64</v>
      </c>
    </row>
    <row r="14084">
      <c r="A14084" t="n">
        <v>578359</v>
      </c>
      <c r="B14084" s="12" t="n">
        <v>40871</v>
      </c>
      <c r="C14084" t="n">
        <v>14607</v>
      </c>
      <c r="D14084" t="n">
        <v>6</v>
      </c>
      <c r="E14084" t="n">
        <v>600</v>
      </c>
      <c r="F14084" s="9" t="n">
        <v>1074</v>
      </c>
    </row>
    <row r="14085">
      <c r="A14085" t="n">
        <v>578361</v>
      </c>
      <c r="B14085" s="12" t="n">
        <v>40871</v>
      </c>
      <c r="C14085" t="n">
        <v>13638</v>
      </c>
      <c r="D14085" t="n">
        <v>8</v>
      </c>
      <c r="E14085" t="n">
        <v>93</v>
      </c>
      <c r="F14085" s="9" t="n">
        <v>122.64</v>
      </c>
    </row>
    <row r="14086">
      <c r="A14086" t="n">
        <v>578362</v>
      </c>
      <c r="B14086" s="12" t="n">
        <v>40871</v>
      </c>
      <c r="C14086" t="n">
        <v>12913</v>
      </c>
      <c r="D14086" t="n">
        <v>22</v>
      </c>
      <c r="E14086" t="n">
        <v>551</v>
      </c>
      <c r="F14086" s="9" t="n">
        <v>1082.14</v>
      </c>
    </row>
    <row r="14087">
      <c r="A14087" t="n">
        <v>578364</v>
      </c>
      <c r="B14087" s="12" t="n">
        <v>40871</v>
      </c>
      <c r="C14087" t="n">
        <v>13588</v>
      </c>
      <c r="D14087" t="n">
        <v>12</v>
      </c>
      <c r="E14087" t="n">
        <v>187</v>
      </c>
      <c r="F14087" s="9" t="n">
        <v>220.2</v>
      </c>
    </row>
    <row r="14088">
      <c r="A14088" t="n">
        <v>578365</v>
      </c>
      <c r="B14088" s="12" t="n">
        <v>40871</v>
      </c>
      <c r="C14088" t="n">
        <v>15482</v>
      </c>
      <c r="D14088" t="n">
        <v>12</v>
      </c>
      <c r="E14088" t="n">
        <v>794</v>
      </c>
      <c r="F14088" s="9" t="n">
        <v>1092.1</v>
      </c>
    </row>
    <row r="14089">
      <c r="A14089" t="n">
        <v>578366</v>
      </c>
      <c r="B14089" s="12" t="n">
        <v>40871</v>
      </c>
      <c r="C14089" t="n">
        <v>16173</v>
      </c>
      <c r="D14089" t="n">
        <v>19</v>
      </c>
      <c r="E14089" t="n">
        <v>135</v>
      </c>
      <c r="F14089" s="9" t="n">
        <v>298.85</v>
      </c>
    </row>
    <row r="14090">
      <c r="A14090" t="n">
        <v>578369</v>
      </c>
      <c r="B14090" s="12" t="n">
        <v>40871</v>
      </c>
      <c r="C14090" t="n">
        <v>14698</v>
      </c>
      <c r="D14090" t="n">
        <v>20</v>
      </c>
      <c r="E14090" t="n">
        <v>59</v>
      </c>
      <c r="F14090" s="9" t="n">
        <v>136.65</v>
      </c>
    </row>
    <row r="14091">
      <c r="A14091" t="n">
        <v>578370</v>
      </c>
      <c r="B14091" s="12" t="n">
        <v>40871</v>
      </c>
      <c r="C14091" t="n">
        <v>17346</v>
      </c>
      <c r="D14091" t="n">
        <v>31</v>
      </c>
      <c r="E14091" t="n">
        <v>83</v>
      </c>
      <c r="F14091" s="9" t="n">
        <v>166</v>
      </c>
    </row>
    <row r="14092">
      <c r="A14092" t="n">
        <v>578372</v>
      </c>
      <c r="B14092" s="12" t="n">
        <v>40871</v>
      </c>
      <c r="C14092" t="n">
        <v>17451</v>
      </c>
      <c r="D14092" t="n">
        <v>2</v>
      </c>
      <c r="E14092" t="n">
        <v>8</v>
      </c>
      <c r="F14092" s="9" t="n">
        <v>37.24</v>
      </c>
    </row>
    <row r="14093">
      <c r="A14093" t="n">
        <v>578373</v>
      </c>
      <c r="B14093" s="12" t="n">
        <v>40871</v>
      </c>
      <c r="C14093" t="n">
        <v>17451</v>
      </c>
      <c r="D14093" t="n">
        <v>21</v>
      </c>
      <c r="E14093" t="n">
        <v>286</v>
      </c>
      <c r="F14093" s="9" t="n">
        <v>339.73</v>
      </c>
    </row>
    <row r="14094">
      <c r="A14094" t="n">
        <v>578375</v>
      </c>
      <c r="B14094" s="12" t="n">
        <v>40871</v>
      </c>
      <c r="C14094" t="n">
        <v>16157</v>
      </c>
      <c r="D14094" t="n">
        <v>5</v>
      </c>
      <c r="E14094" t="n">
        <v>201</v>
      </c>
      <c r="F14094" s="9" t="n">
        <v>240.39</v>
      </c>
    </row>
    <row r="14095">
      <c r="A14095" t="n">
        <v>578384</v>
      </c>
      <c r="B14095" s="12" t="n">
        <v>40871</v>
      </c>
      <c r="C14095" t="n">
        <v>16189</v>
      </c>
      <c r="D14095" t="n">
        <v>5</v>
      </c>
      <c r="E14095" t="n">
        <v>32</v>
      </c>
      <c r="F14095" s="9" t="n">
        <v>71</v>
      </c>
    </row>
    <row r="14096">
      <c r="A14096" t="n">
        <v>578400</v>
      </c>
      <c r="B14096" s="12" t="n">
        <v>40871</v>
      </c>
      <c r="C14096" t="n">
        <v>12748</v>
      </c>
      <c r="D14096" t="n">
        <v>46</v>
      </c>
      <c r="E14096" t="n">
        <v>110</v>
      </c>
      <c r="F14096" s="9" t="n">
        <v>168.13</v>
      </c>
    </row>
    <row r="14097">
      <c r="A14097" t="n">
        <v>578420</v>
      </c>
      <c r="B14097" s="12" t="n">
        <v>40871</v>
      </c>
      <c r="C14097" t="n">
        <v>16326</v>
      </c>
      <c r="D14097" t="n">
        <v>18</v>
      </c>
      <c r="E14097" t="n">
        <v>39</v>
      </c>
      <c r="F14097" s="9" t="n">
        <v>261.35</v>
      </c>
    </row>
    <row r="14098">
      <c r="A14098" t="n">
        <v>578427</v>
      </c>
      <c r="B14098" s="12" t="n">
        <v>40871</v>
      </c>
      <c r="C14098" t="n">
        <v>15034</v>
      </c>
      <c r="D14098" t="n">
        <v>8</v>
      </c>
      <c r="E14098" t="n">
        <v>156</v>
      </c>
      <c r="F14098" s="9" t="n">
        <v>196</v>
      </c>
    </row>
    <row r="14099">
      <c r="A14099" t="n">
        <v>578429</v>
      </c>
      <c r="B14099" s="12" t="n">
        <v>40871</v>
      </c>
      <c r="C14099" t="n">
        <v>16271</v>
      </c>
      <c r="D14099" t="n">
        <v>54</v>
      </c>
      <c r="E14099" t="n">
        <v>351</v>
      </c>
      <c r="F14099" s="9" t="n">
        <v>521.21</v>
      </c>
    </row>
    <row r="14100">
      <c r="A14100" t="n">
        <v>578433</v>
      </c>
      <c r="B14100" s="12" t="n">
        <v>40871</v>
      </c>
      <c r="C14100" t="n">
        <v>17671</v>
      </c>
      <c r="D14100" t="n">
        <v>9</v>
      </c>
      <c r="E14100" t="n">
        <v>248</v>
      </c>
      <c r="F14100" s="9" t="n">
        <v>474.16</v>
      </c>
    </row>
    <row r="14101">
      <c r="A14101" t="n">
        <v>578441</v>
      </c>
      <c r="B14101" s="12" t="n">
        <v>40871</v>
      </c>
      <c r="C14101" t="n">
        <v>17133</v>
      </c>
      <c r="D14101" t="n">
        <v>3</v>
      </c>
      <c r="E14101" t="n">
        <v>103</v>
      </c>
      <c r="F14101" s="9" t="n">
        <v>285.35</v>
      </c>
    </row>
    <row r="14102">
      <c r="A14102" t="n">
        <v>578445</v>
      </c>
      <c r="B14102" s="12" t="n">
        <v>40871</v>
      </c>
      <c r="C14102" t="n">
        <v>15005</v>
      </c>
      <c r="D14102" t="n">
        <v>29</v>
      </c>
      <c r="E14102" t="n">
        <v>190</v>
      </c>
      <c r="F14102" s="9" t="n">
        <v>185.81</v>
      </c>
    </row>
    <row r="14103">
      <c r="A14103" t="n">
        <v>578451</v>
      </c>
      <c r="B14103" s="12" t="n">
        <v>40871</v>
      </c>
      <c r="C14103" t="n">
        <v>17133</v>
      </c>
      <c r="D14103" t="n">
        <v>1</v>
      </c>
      <c r="E14103" t="n">
        <v>48</v>
      </c>
      <c r="F14103" s="9" t="n">
        <v>69.59999999999999</v>
      </c>
    </row>
    <row r="14104">
      <c r="A14104" t="n">
        <v>578461</v>
      </c>
      <c r="B14104" s="12" t="n">
        <v>40871</v>
      </c>
      <c r="C14104" t="n">
        <v>12748</v>
      </c>
      <c r="D14104" t="n">
        <v>11</v>
      </c>
      <c r="E14104" t="n">
        <v>43</v>
      </c>
      <c r="F14104" s="9" t="n">
        <v>193.75</v>
      </c>
    </row>
    <row r="14105">
      <c r="A14105" t="n">
        <v>578468</v>
      </c>
      <c r="B14105" s="12" t="n">
        <v>40871</v>
      </c>
      <c r="C14105" t="n">
        <v>16482</v>
      </c>
      <c r="D14105" t="n">
        <v>18</v>
      </c>
      <c r="E14105" t="n">
        <v>346</v>
      </c>
      <c r="F14105" s="9" t="n">
        <v>220.62</v>
      </c>
    </row>
    <row r="14106">
      <c r="A14106" t="n">
        <v>578470</v>
      </c>
      <c r="B14106" s="12" t="n">
        <v>40871</v>
      </c>
      <c r="C14106" t="n">
        <v>16824</v>
      </c>
      <c r="D14106" t="n">
        <v>13</v>
      </c>
      <c r="E14106" t="n">
        <v>102</v>
      </c>
      <c r="F14106" s="9" t="n">
        <v>237.74</v>
      </c>
    </row>
    <row r="14107">
      <c r="A14107" t="n">
        <v>578479</v>
      </c>
      <c r="B14107" s="12" t="n">
        <v>40871</v>
      </c>
      <c r="C14107" t="n">
        <v>15858</v>
      </c>
      <c r="D14107" t="n">
        <v>36</v>
      </c>
      <c r="E14107" t="n">
        <v>93</v>
      </c>
      <c r="F14107" s="9" t="n">
        <v>187.23</v>
      </c>
    </row>
    <row r="14108">
      <c r="A14108" t="n">
        <v>578480</v>
      </c>
      <c r="B14108" s="12" t="n">
        <v>40871</v>
      </c>
      <c r="C14108" t="n">
        <v>15502</v>
      </c>
      <c r="D14108" t="n">
        <v>12</v>
      </c>
      <c r="E14108" t="n">
        <v>242</v>
      </c>
      <c r="F14108" s="9" t="n">
        <v>317.5</v>
      </c>
    </row>
    <row r="14109">
      <c r="A14109" t="n">
        <v>578485</v>
      </c>
      <c r="B14109" s="12" t="n">
        <v>40871</v>
      </c>
      <c r="C14109" t="n">
        <v>12921</v>
      </c>
      <c r="D14109" t="n">
        <v>33</v>
      </c>
      <c r="E14109" t="n">
        <v>516</v>
      </c>
      <c r="F14109" s="9" t="n">
        <v>810.76</v>
      </c>
    </row>
    <row r="14110">
      <c r="A14110" t="n">
        <v>578506</v>
      </c>
      <c r="B14110" s="12" t="n">
        <v>40871</v>
      </c>
      <c r="C14110" t="n">
        <v>17458</v>
      </c>
      <c r="D14110" t="n">
        <v>54</v>
      </c>
      <c r="E14110" t="n">
        <v>170</v>
      </c>
      <c r="F14110" s="9" t="n">
        <v>316.5</v>
      </c>
    </row>
    <row r="14111">
      <c r="A14111" t="n">
        <v>578508</v>
      </c>
      <c r="B14111" s="12" t="n">
        <v>40871</v>
      </c>
      <c r="C14111" t="n">
        <v>16892</v>
      </c>
      <c r="D14111" t="n">
        <v>39</v>
      </c>
      <c r="E14111" t="n">
        <v>68</v>
      </c>
      <c r="F14111" s="9" t="n">
        <v>149.15</v>
      </c>
    </row>
    <row r="14112">
      <c r="A14112" t="n">
        <v>578510</v>
      </c>
      <c r="B14112" s="12" t="n">
        <v>40871</v>
      </c>
      <c r="C14112" t="n">
        <v>14056</v>
      </c>
      <c r="D14112" t="n">
        <v>65</v>
      </c>
      <c r="E14112" t="n">
        <v>202</v>
      </c>
      <c r="F14112" s="9" t="n">
        <v>533.97</v>
      </c>
    </row>
    <row r="14113">
      <c r="A14113" t="n">
        <v>578511</v>
      </c>
      <c r="B14113" s="12" t="n">
        <v>40871</v>
      </c>
      <c r="C14113" t="n">
        <v>17975</v>
      </c>
      <c r="D14113" t="n">
        <v>27</v>
      </c>
      <c r="E14113" t="n">
        <v>104</v>
      </c>
      <c r="F14113" s="9" t="n">
        <v>247.62</v>
      </c>
    </row>
    <row r="14114">
      <c r="A14114" t="n">
        <v>578512</v>
      </c>
      <c r="B14114" s="12" t="n">
        <v>40871</v>
      </c>
      <c r="C14114" t="n">
        <v>15187</v>
      </c>
      <c r="D14114" t="n">
        <v>5</v>
      </c>
      <c r="E14114" t="n">
        <v>232</v>
      </c>
      <c r="F14114" s="9" t="n">
        <v>435.88</v>
      </c>
    </row>
    <row r="14115">
      <c r="A14115" t="n">
        <v>578513</v>
      </c>
      <c r="B14115" s="12" t="n">
        <v>40871</v>
      </c>
      <c r="C14115" t="n">
        <v>16609</v>
      </c>
      <c r="D14115" t="n">
        <v>55</v>
      </c>
      <c r="E14115" t="n">
        <v>551</v>
      </c>
      <c r="F14115" s="9" t="n">
        <v>1463.64</v>
      </c>
    </row>
    <row r="14116">
      <c r="A14116" t="n">
        <v>578514</v>
      </c>
      <c r="B14116" s="12" t="n">
        <v>40871</v>
      </c>
      <c r="C14116" t="n">
        <v>14785</v>
      </c>
      <c r="D14116" t="n">
        <v>2</v>
      </c>
      <c r="E14116" t="n">
        <v>36</v>
      </c>
      <c r="F14116" s="9" t="n">
        <v>39.48</v>
      </c>
    </row>
    <row r="14117">
      <c r="A14117" t="n">
        <v>578515</v>
      </c>
      <c r="B14117" s="12" t="n">
        <v>40871</v>
      </c>
      <c r="C14117" t="n">
        <v>16885</v>
      </c>
      <c r="D14117" t="n">
        <v>39</v>
      </c>
      <c r="E14117" t="n">
        <v>101</v>
      </c>
      <c r="F14117" s="9" t="n">
        <v>150.81</v>
      </c>
    </row>
    <row r="14118">
      <c r="A14118" t="n">
        <v>578516</v>
      </c>
      <c r="B14118" s="12" t="n">
        <v>40871</v>
      </c>
      <c r="C14118" t="n">
        <v>14591</v>
      </c>
      <c r="D14118" t="n">
        <v>36</v>
      </c>
      <c r="E14118" t="n">
        <v>776</v>
      </c>
      <c r="F14118" s="9" t="n">
        <v>578.24</v>
      </c>
    </row>
    <row r="14119">
      <c r="A14119" t="n">
        <v>578517</v>
      </c>
      <c r="B14119" s="12" t="n">
        <v>40871</v>
      </c>
      <c r="C14119" t="n">
        <v>16523</v>
      </c>
      <c r="D14119" t="n">
        <v>22</v>
      </c>
      <c r="E14119" t="n">
        <v>318</v>
      </c>
      <c r="F14119" s="9" t="n">
        <v>772.54</v>
      </c>
    </row>
    <row r="14120">
      <c r="A14120" t="n">
        <v>578518</v>
      </c>
      <c r="B14120" s="12" t="n">
        <v>40871</v>
      </c>
      <c r="C14120" t="n">
        <v>14606</v>
      </c>
      <c r="D14120" t="n">
        <v>29</v>
      </c>
      <c r="E14120" t="n">
        <v>73</v>
      </c>
      <c r="F14120" s="9" t="n">
        <v>110.57</v>
      </c>
    </row>
    <row r="14121">
      <c r="A14121" t="n">
        <v>578519</v>
      </c>
      <c r="B14121" s="12" t="n">
        <v>40871</v>
      </c>
      <c r="C14121" t="n">
        <v>14591</v>
      </c>
      <c r="D14121" t="n">
        <v>80</v>
      </c>
      <c r="E14121" t="n">
        <v>185</v>
      </c>
      <c r="F14121" s="9" t="n">
        <v>334.37</v>
      </c>
    </row>
    <row r="14122">
      <c r="A14122" t="n">
        <v>578520</v>
      </c>
      <c r="B14122" s="12" t="n">
        <v>40871</v>
      </c>
      <c r="C14122" t="n">
        <v>14591</v>
      </c>
      <c r="D14122" t="n">
        <v>23</v>
      </c>
      <c r="E14122" t="n">
        <v>176</v>
      </c>
      <c r="F14122" s="9" t="n">
        <v>203.58</v>
      </c>
    </row>
    <row r="14123">
      <c r="A14123" t="n">
        <v>578521</v>
      </c>
      <c r="B14123" s="12" t="n">
        <v>40871</v>
      </c>
      <c r="C14123" t="n">
        <v>17812</v>
      </c>
      <c r="D14123" t="n">
        <v>41</v>
      </c>
      <c r="E14123" t="n">
        <v>83</v>
      </c>
      <c r="F14123" s="9" t="n">
        <v>197.48</v>
      </c>
    </row>
    <row r="14124">
      <c r="A14124" t="n">
        <v>578522</v>
      </c>
      <c r="B14124" s="12" t="n">
        <v>40871</v>
      </c>
      <c r="C14124" t="n">
        <v>17254</v>
      </c>
      <c r="D14124" t="n">
        <v>54</v>
      </c>
      <c r="E14124" t="n">
        <v>150</v>
      </c>
      <c r="F14124" s="9" t="n">
        <v>169.06</v>
      </c>
    </row>
    <row r="14125">
      <c r="A14125" t="n">
        <v>578523</v>
      </c>
      <c r="B14125" s="12" t="n">
        <v>40871</v>
      </c>
      <c r="C14125" t="n">
        <v>15311</v>
      </c>
      <c r="D14125" t="n">
        <v>16</v>
      </c>
      <c r="E14125" t="n">
        <v>150</v>
      </c>
      <c r="F14125" s="9" t="n">
        <v>150.76</v>
      </c>
    </row>
    <row r="14126">
      <c r="A14126" t="n">
        <v>578526</v>
      </c>
      <c r="B14126" s="12" t="n">
        <v>40871</v>
      </c>
      <c r="C14126" t="n">
        <v>13995</v>
      </c>
      <c r="D14126" t="n">
        <v>13</v>
      </c>
      <c r="E14126" t="n">
        <v>98</v>
      </c>
      <c r="F14126" s="9" t="n">
        <v>215.76</v>
      </c>
    </row>
    <row r="14127">
      <c r="A14127" t="n">
        <v>578530</v>
      </c>
      <c r="B14127" s="12" t="n">
        <v>40871</v>
      </c>
      <c r="C14127" t="n">
        <v>14251</v>
      </c>
      <c r="D14127" t="n">
        <v>10</v>
      </c>
      <c r="E14127" t="n">
        <v>138</v>
      </c>
      <c r="F14127" s="9" t="n">
        <v>301.14</v>
      </c>
    </row>
    <row r="14128">
      <c r="A14128" t="n">
        <v>578531</v>
      </c>
      <c r="B14128" s="12" t="n">
        <v>40871</v>
      </c>
      <c r="C14128" t="n">
        <v>17364</v>
      </c>
      <c r="D14128" t="n">
        <v>65</v>
      </c>
      <c r="E14128" t="n">
        <v>203</v>
      </c>
      <c r="F14128" s="9" t="n">
        <v>248.16</v>
      </c>
    </row>
    <row r="14129">
      <c r="A14129" t="n">
        <v>578532</v>
      </c>
      <c r="B14129" s="12" t="n">
        <v>40871</v>
      </c>
      <c r="C14129" t="n">
        <v>18130</v>
      </c>
      <c r="D14129" t="n">
        <v>18</v>
      </c>
      <c r="E14129" t="n">
        <v>180</v>
      </c>
      <c r="F14129" s="9" t="n">
        <v>289.62</v>
      </c>
    </row>
    <row r="14130">
      <c r="A14130" t="n">
        <v>578533</v>
      </c>
      <c r="B14130" s="12" t="n">
        <v>40871</v>
      </c>
      <c r="C14130" t="n">
        <v>17767</v>
      </c>
      <c r="D14130" t="n">
        <v>21</v>
      </c>
      <c r="E14130" t="n">
        <v>128</v>
      </c>
      <c r="F14130" s="9" t="n">
        <v>271.2</v>
      </c>
    </row>
    <row r="14131">
      <c r="A14131" t="n">
        <v>578534</v>
      </c>
      <c r="B14131" s="12" t="n">
        <v>40871</v>
      </c>
      <c r="C14131" t="n">
        <v>15725</v>
      </c>
      <c r="D14131" t="n">
        <v>32</v>
      </c>
      <c r="E14131" t="n">
        <v>221</v>
      </c>
      <c r="F14131" s="9" t="n">
        <v>415.25</v>
      </c>
    </row>
    <row r="14132">
      <c r="A14132" t="n">
        <v>578535</v>
      </c>
      <c r="B14132" s="12" t="n">
        <v>40871</v>
      </c>
      <c r="C14132" t="n">
        <v>13207</v>
      </c>
      <c r="D14132" t="n">
        <v>3</v>
      </c>
      <c r="E14132" t="n">
        <v>58</v>
      </c>
      <c r="F14132" s="9" t="n">
        <v>52.74</v>
      </c>
    </row>
    <row r="14133">
      <c r="A14133" t="n">
        <v>578544</v>
      </c>
      <c r="B14133" s="12" t="n">
        <v>40871</v>
      </c>
      <c r="C14133" t="n">
        <v>17096</v>
      </c>
      <c r="D14133" t="n">
        <v>16</v>
      </c>
      <c r="E14133" t="n">
        <v>94</v>
      </c>
      <c r="F14133" s="9" t="n">
        <v>314.58</v>
      </c>
    </row>
    <row r="14134">
      <c r="A14134" t="n">
        <v>578548</v>
      </c>
      <c r="B14134" s="12" t="n">
        <v>40871</v>
      </c>
      <c r="C14134" t="n">
        <v>17345</v>
      </c>
      <c r="D14134" t="n">
        <v>49</v>
      </c>
      <c r="E14134" t="n">
        <v>164</v>
      </c>
      <c r="F14134" s="9" t="n">
        <v>238.51</v>
      </c>
    </row>
    <row r="14135">
      <c r="A14135" t="n">
        <v>578551</v>
      </c>
      <c r="B14135" s="12" t="n">
        <v>40871</v>
      </c>
      <c r="C14135" t="n">
        <v>12937</v>
      </c>
      <c r="D14135" t="n">
        <v>60</v>
      </c>
      <c r="E14135" t="n">
        <v>486</v>
      </c>
      <c r="F14135" s="9" t="n">
        <v>677.83</v>
      </c>
    </row>
    <row r="14136">
      <c r="A14136" t="n">
        <v>578620</v>
      </c>
      <c r="B14136" s="12" t="n">
        <v>40871</v>
      </c>
      <c r="C14136" t="n">
        <v>17247</v>
      </c>
      <c r="D14136" t="n">
        <v>54</v>
      </c>
      <c r="E14136" t="n">
        <v>105</v>
      </c>
      <c r="F14136" s="9" t="n">
        <v>280.09</v>
      </c>
    </row>
    <row r="14137">
      <c r="A14137" t="n">
        <v>578621</v>
      </c>
      <c r="B14137" s="12" t="n">
        <v>40871</v>
      </c>
      <c r="C14137" t="n">
        <v>13719</v>
      </c>
      <c r="D14137" t="n">
        <v>6</v>
      </c>
      <c r="E14137" t="n">
        <v>82</v>
      </c>
      <c r="F14137" s="9" t="n">
        <v>121.66</v>
      </c>
    </row>
    <row r="14138">
      <c r="A14138" t="n">
        <v>578622</v>
      </c>
      <c r="B14138" s="12" t="n">
        <v>40871</v>
      </c>
      <c r="C14138" t="n">
        <v>18184</v>
      </c>
      <c r="D14138" t="n">
        <v>1</v>
      </c>
      <c r="E14138" t="n">
        <v>60</v>
      </c>
      <c r="F14138" s="9" t="n">
        <v>49.8</v>
      </c>
    </row>
    <row r="14139">
      <c r="A14139" t="n">
        <v>578623</v>
      </c>
      <c r="B14139" s="12" t="n">
        <v>40871</v>
      </c>
      <c r="C14139" t="n">
        <v>15953</v>
      </c>
      <c r="D14139" t="n">
        <v>7</v>
      </c>
      <c r="E14139" t="n">
        <v>90</v>
      </c>
      <c r="F14139" s="9" t="n">
        <v>158.42</v>
      </c>
    </row>
    <row r="14140">
      <c r="A14140" t="n">
        <v>578627</v>
      </c>
      <c r="B14140" s="12" t="n">
        <v>40871</v>
      </c>
      <c r="C14140" t="n">
        <v>14709</v>
      </c>
      <c r="D14140" t="n">
        <v>10</v>
      </c>
      <c r="E14140" t="n">
        <v>150</v>
      </c>
      <c r="F14140" s="9" t="n">
        <v>312</v>
      </c>
    </row>
    <row r="14141">
      <c r="A14141" t="n">
        <v>578630</v>
      </c>
      <c r="B14141" s="12" t="n">
        <v>40871</v>
      </c>
      <c r="C14141" t="n">
        <v>12748</v>
      </c>
      <c r="D14141" t="n">
        <v>3</v>
      </c>
      <c r="E14141" t="n">
        <v>120</v>
      </c>
      <c r="F14141" s="9" t="n">
        <v>170.52</v>
      </c>
    </row>
    <row r="14142">
      <c r="A14142" t="n">
        <v>578631</v>
      </c>
      <c r="B14142" s="12" t="n">
        <v>40871</v>
      </c>
      <c r="C14142" t="n">
        <v>14805</v>
      </c>
      <c r="D14142" t="n">
        <v>8</v>
      </c>
      <c r="E14142" t="n">
        <v>30</v>
      </c>
      <c r="F14142" s="9" t="n">
        <v>189.8</v>
      </c>
    </row>
    <row r="14143">
      <c r="A14143" t="n">
        <v>578633</v>
      </c>
      <c r="B14143" s="12" t="n">
        <v>40871</v>
      </c>
      <c r="C14143" t="n">
        <v>16616</v>
      </c>
      <c r="D14143" t="n">
        <v>22</v>
      </c>
      <c r="E14143" t="n">
        <v>260</v>
      </c>
      <c r="F14143" s="9" t="n">
        <v>290.32</v>
      </c>
    </row>
    <row r="14144">
      <c r="A14144" t="n">
        <v>578634</v>
      </c>
      <c r="B14144" s="12" t="n">
        <v>40871</v>
      </c>
      <c r="C14144" t="n">
        <v>16566</v>
      </c>
      <c r="D14144" t="n">
        <v>7</v>
      </c>
      <c r="E14144" t="n">
        <v>98</v>
      </c>
      <c r="F14144" s="9" t="n">
        <v>112.38</v>
      </c>
    </row>
    <row r="14145">
      <c r="A14145" t="n">
        <v>578653</v>
      </c>
      <c r="B14145" s="12" t="n">
        <v>40871</v>
      </c>
      <c r="C14145" t="n">
        <v>18161</v>
      </c>
      <c r="D14145" t="n">
        <v>24</v>
      </c>
      <c r="E14145" t="n">
        <v>248</v>
      </c>
      <c r="F14145" s="9" t="n">
        <v>462</v>
      </c>
    </row>
    <row r="14146">
      <c r="A14146" t="n">
        <v>578661</v>
      </c>
      <c r="B14146" s="12" t="n">
        <v>40871</v>
      </c>
      <c r="C14146" t="n">
        <v>18188</v>
      </c>
      <c r="D14146" t="n">
        <v>13</v>
      </c>
      <c r="E14146" t="n">
        <v>268</v>
      </c>
      <c r="F14146" s="9" t="n">
        <v>392.76</v>
      </c>
    </row>
    <row r="14147">
      <c r="A14147" t="n">
        <v>578662</v>
      </c>
      <c r="B14147" s="12" t="n">
        <v>40871</v>
      </c>
      <c r="C14147" t="n">
        <v>17516</v>
      </c>
      <c r="D14147" t="n">
        <v>23</v>
      </c>
      <c r="E14147" t="n">
        <v>41</v>
      </c>
      <c r="F14147" s="9" t="n">
        <v>159.23</v>
      </c>
    </row>
    <row r="14148">
      <c r="A14148" t="n">
        <v>578663</v>
      </c>
      <c r="B14148" s="12" t="n">
        <v>40871</v>
      </c>
      <c r="C14148" t="n">
        <v>15428</v>
      </c>
      <c r="D14148" t="n">
        <v>6</v>
      </c>
      <c r="E14148" t="n">
        <v>102</v>
      </c>
      <c r="F14148" s="9" t="n">
        <v>93.78</v>
      </c>
    </row>
    <row r="14149">
      <c r="A14149" t="n">
        <v>578664</v>
      </c>
      <c r="B14149" s="12" t="n">
        <v>40871</v>
      </c>
      <c r="C14149" t="n">
        <v>15910</v>
      </c>
      <c r="D14149" t="n">
        <v>46</v>
      </c>
      <c r="E14149" t="n">
        <v>212</v>
      </c>
      <c r="F14149" s="9" t="n">
        <v>243.76</v>
      </c>
    </row>
    <row r="14150">
      <c r="A14150" t="n">
        <v>578665</v>
      </c>
      <c r="B14150" s="12" t="n">
        <v>40871</v>
      </c>
      <c r="C14150" t="n">
        <v>16570</v>
      </c>
      <c r="D14150" t="n">
        <v>11</v>
      </c>
      <c r="E14150" t="n">
        <v>208</v>
      </c>
      <c r="F14150" s="9" t="n">
        <v>427.08</v>
      </c>
    </row>
    <row r="14151">
      <c r="A14151" t="n">
        <v>578666</v>
      </c>
      <c r="B14151" s="12" t="n">
        <v>40871</v>
      </c>
      <c r="C14151" t="n">
        <v>17727</v>
      </c>
      <c r="D14151" t="n">
        <v>66</v>
      </c>
      <c r="E14151" t="n">
        <v>645</v>
      </c>
      <c r="F14151" s="9" t="n">
        <v>1060.25</v>
      </c>
    </row>
    <row r="14152">
      <c r="A14152" t="n">
        <v>578667</v>
      </c>
      <c r="B14152" s="12" t="n">
        <v>40871</v>
      </c>
      <c r="C14152" t="n">
        <v>15514</v>
      </c>
      <c r="D14152" t="n">
        <v>26</v>
      </c>
      <c r="E14152" t="n">
        <v>91</v>
      </c>
      <c r="F14152" s="9" t="n">
        <v>137.97</v>
      </c>
    </row>
    <row r="14153">
      <c r="A14153" t="n">
        <v>578668</v>
      </c>
      <c r="B14153" s="12" t="n">
        <v>40871</v>
      </c>
      <c r="C14153" t="n">
        <v>12971</v>
      </c>
      <c r="D14153" t="n">
        <v>5</v>
      </c>
      <c r="E14153" t="n">
        <v>300</v>
      </c>
      <c r="F14153" s="9" t="n">
        <v>195</v>
      </c>
    </row>
    <row r="14154">
      <c r="A14154" t="n">
        <v>578670</v>
      </c>
      <c r="B14154" s="12" t="n">
        <v>40871</v>
      </c>
      <c r="C14154" t="n">
        <v>17323</v>
      </c>
      <c r="D14154" t="n">
        <v>1</v>
      </c>
      <c r="E14154" t="n">
        <v>3</v>
      </c>
      <c r="F14154" s="9" t="n">
        <v>4.95</v>
      </c>
    </row>
    <row r="14155">
      <c r="A14155" t="n">
        <v>578671</v>
      </c>
      <c r="B14155" s="12" t="n">
        <v>40871</v>
      </c>
      <c r="C14155" t="n">
        <v>16989</v>
      </c>
      <c r="D14155" t="n">
        <v>1</v>
      </c>
      <c r="E14155" t="n">
        <v>40</v>
      </c>
      <c r="F14155" s="9" t="n">
        <v>66</v>
      </c>
    </row>
    <row r="14156">
      <c r="A14156" t="n">
        <v>578672</v>
      </c>
      <c r="B14156" s="12" t="n">
        <v>40871</v>
      </c>
      <c r="C14156" t="n">
        <v>16668</v>
      </c>
      <c r="D14156" t="n">
        <v>3</v>
      </c>
      <c r="E14156" t="n">
        <v>60</v>
      </c>
      <c r="F14156" s="9" t="n">
        <v>40.2</v>
      </c>
    </row>
    <row r="14157">
      <c r="A14157" t="n">
        <v>578674</v>
      </c>
      <c r="B14157" s="12" t="n">
        <v>40871</v>
      </c>
      <c r="C14157" t="n">
        <v>14088</v>
      </c>
      <c r="D14157" t="n">
        <v>1</v>
      </c>
      <c r="E14157" t="n">
        <v>12</v>
      </c>
      <c r="F14157" s="9" t="n">
        <v>39.48</v>
      </c>
    </row>
    <row r="14158">
      <c r="A14158" t="n">
        <v>578675</v>
      </c>
      <c r="B14158" s="12" t="n">
        <v>40871</v>
      </c>
      <c r="C14158" t="n">
        <v>14756</v>
      </c>
      <c r="D14158" t="n">
        <v>38</v>
      </c>
      <c r="E14158" t="n">
        <v>416</v>
      </c>
      <c r="F14158" s="9" t="n">
        <v>738.96</v>
      </c>
    </row>
    <row r="14159">
      <c r="A14159" t="n">
        <v>578676</v>
      </c>
      <c r="B14159" s="12" t="n">
        <v>40871</v>
      </c>
      <c r="C14159" t="n">
        <v>16016</v>
      </c>
      <c r="D14159" t="n">
        <v>26</v>
      </c>
      <c r="E14159" t="n">
        <v>61</v>
      </c>
      <c r="F14159" s="9" t="n">
        <v>144.43</v>
      </c>
    </row>
    <row r="14160">
      <c r="A14160" t="n">
        <v>578677</v>
      </c>
      <c r="B14160" s="12" t="n">
        <v>40871</v>
      </c>
      <c r="C14160" t="n">
        <v>15750</v>
      </c>
      <c r="D14160" t="n">
        <v>25</v>
      </c>
      <c r="E14160" t="n">
        <v>121</v>
      </c>
      <c r="F14160" s="9" t="n">
        <v>187.14</v>
      </c>
    </row>
    <row r="14161">
      <c r="A14161" t="n">
        <v>578678</v>
      </c>
      <c r="B14161" s="12" t="n">
        <v>40871</v>
      </c>
      <c r="C14161" t="n">
        <v>17841</v>
      </c>
      <c r="D14161" t="n">
        <v>93</v>
      </c>
      <c r="E14161" t="n">
        <v>395</v>
      </c>
      <c r="F14161" s="9" t="n">
        <v>453.66</v>
      </c>
    </row>
    <row r="14162">
      <c r="A14162" t="n">
        <v>578679</v>
      </c>
      <c r="B14162" s="12" t="n">
        <v>40872</v>
      </c>
      <c r="C14162" t="n">
        <v>15117</v>
      </c>
      <c r="D14162" t="n">
        <v>10</v>
      </c>
      <c r="E14162" t="n">
        <v>568</v>
      </c>
      <c r="F14162" s="9" t="n">
        <v>348.1</v>
      </c>
    </row>
    <row r="14163">
      <c r="A14163" t="n">
        <v>578680</v>
      </c>
      <c r="B14163" s="12" t="n">
        <v>40872</v>
      </c>
      <c r="C14163" t="n">
        <v>16458</v>
      </c>
      <c r="D14163" t="n">
        <v>13</v>
      </c>
      <c r="E14163" t="n">
        <v>146</v>
      </c>
      <c r="F14163" s="9" t="n">
        <v>239.66</v>
      </c>
    </row>
    <row r="14164">
      <c r="A14164" t="n">
        <v>578681</v>
      </c>
      <c r="B14164" s="12" t="n">
        <v>40872</v>
      </c>
      <c r="C14164" t="n">
        <v>13579</v>
      </c>
      <c r="D14164" t="n">
        <v>14</v>
      </c>
      <c r="E14164" t="n">
        <v>130</v>
      </c>
      <c r="F14164" s="9" t="n">
        <v>302.34</v>
      </c>
    </row>
    <row r="14165">
      <c r="A14165" t="n">
        <v>578682</v>
      </c>
      <c r="B14165" s="12" t="n">
        <v>40872</v>
      </c>
      <c r="C14165" t="n">
        <v>17173</v>
      </c>
      <c r="D14165" t="n">
        <v>20</v>
      </c>
      <c r="E14165" t="n">
        <v>295</v>
      </c>
      <c r="F14165" s="9" t="n">
        <v>963.1799999999999</v>
      </c>
    </row>
    <row r="14166">
      <c r="A14166" t="n">
        <v>578683</v>
      </c>
      <c r="B14166" s="12" t="n">
        <v>40872</v>
      </c>
      <c r="C14166" t="n">
        <v>15134</v>
      </c>
      <c r="D14166" t="n">
        <v>5</v>
      </c>
      <c r="E14166" t="n">
        <v>70</v>
      </c>
      <c r="F14166" s="9" t="n">
        <v>151.38</v>
      </c>
    </row>
    <row r="14167">
      <c r="A14167" t="n">
        <v>578684</v>
      </c>
      <c r="B14167" s="12" t="n">
        <v>40872</v>
      </c>
      <c r="C14167" t="n">
        <v>16856</v>
      </c>
      <c r="D14167" t="n">
        <v>2</v>
      </c>
      <c r="E14167" t="n">
        <v>12</v>
      </c>
      <c r="F14167" s="9" t="n">
        <v>35.4</v>
      </c>
    </row>
    <row r="14168">
      <c r="A14168" t="n">
        <v>578685</v>
      </c>
      <c r="B14168" s="12" t="n">
        <v>40872</v>
      </c>
      <c r="C14168" t="n">
        <v>16779</v>
      </c>
      <c r="D14168" t="n">
        <v>7</v>
      </c>
      <c r="E14168" t="n">
        <v>216</v>
      </c>
      <c r="F14168" s="9" t="n">
        <v>440.64</v>
      </c>
    </row>
    <row r="14169">
      <c r="A14169" t="n">
        <v>578686</v>
      </c>
      <c r="B14169" s="12" t="n">
        <v>40872</v>
      </c>
      <c r="C14169" t="n">
        <v>13050</v>
      </c>
      <c r="D14169" t="n">
        <v>20</v>
      </c>
      <c r="E14169" t="n">
        <v>235</v>
      </c>
      <c r="F14169" s="9" t="n">
        <v>362.95</v>
      </c>
    </row>
    <row r="14170">
      <c r="A14170" t="n">
        <v>578687</v>
      </c>
      <c r="B14170" s="12" t="n">
        <v>40872</v>
      </c>
      <c r="C14170" t="n">
        <v>14703</v>
      </c>
      <c r="D14170" t="n">
        <v>22</v>
      </c>
      <c r="E14170" t="n">
        <v>183</v>
      </c>
      <c r="F14170" s="9" t="n">
        <v>318.17</v>
      </c>
    </row>
    <row r="14171">
      <c r="A14171" t="n">
        <v>578688</v>
      </c>
      <c r="B14171" s="12" t="n">
        <v>40872</v>
      </c>
      <c r="C14171" t="n">
        <v>16719</v>
      </c>
      <c r="D14171" t="n">
        <v>38</v>
      </c>
      <c r="E14171" t="n">
        <v>233</v>
      </c>
      <c r="F14171" s="9" t="n">
        <v>286.47</v>
      </c>
    </row>
    <row r="14172">
      <c r="A14172" t="n">
        <v>578689</v>
      </c>
      <c r="B14172" s="12" t="n">
        <v>40872</v>
      </c>
      <c r="C14172" t="n">
        <v>15793</v>
      </c>
      <c r="D14172" t="n">
        <v>4</v>
      </c>
      <c r="E14172" t="n">
        <v>177</v>
      </c>
      <c r="F14172" s="9" t="n">
        <v>353.61</v>
      </c>
    </row>
    <row r="14173">
      <c r="A14173" t="n">
        <v>578690</v>
      </c>
      <c r="B14173" s="12" t="n">
        <v>40872</v>
      </c>
      <c r="C14173" t="n">
        <v>17302</v>
      </c>
      <c r="D14173" t="n">
        <v>9</v>
      </c>
      <c r="E14173" t="n">
        <v>41</v>
      </c>
      <c r="F14173" s="9" t="n">
        <v>138.55</v>
      </c>
    </row>
    <row r="14174">
      <c r="A14174" t="n">
        <v>578694</v>
      </c>
      <c r="B14174" s="12" t="n">
        <v>40872</v>
      </c>
      <c r="C14174" t="n">
        <v>13199</v>
      </c>
      <c r="D14174" t="n">
        <v>2</v>
      </c>
      <c r="E14174" t="n">
        <v>126</v>
      </c>
      <c r="F14174" s="9" t="n">
        <v>234.24</v>
      </c>
    </row>
    <row r="14175">
      <c r="A14175" t="n">
        <v>578695</v>
      </c>
      <c r="B14175" s="12" t="n">
        <v>40872</v>
      </c>
      <c r="C14175" t="n">
        <v>13199</v>
      </c>
      <c r="D14175" t="n">
        <v>3</v>
      </c>
      <c r="E14175" t="n">
        <v>86</v>
      </c>
      <c r="F14175" s="9" t="n">
        <v>36.8</v>
      </c>
    </row>
    <row r="14176">
      <c r="A14176" t="n">
        <v>578696</v>
      </c>
      <c r="B14176" s="12" t="n">
        <v>40872</v>
      </c>
      <c r="C14176" t="n">
        <v>13985</v>
      </c>
      <c r="D14176" t="n">
        <v>32</v>
      </c>
      <c r="E14176" t="n">
        <v>336</v>
      </c>
      <c r="F14176" s="9" t="n">
        <v>721.34</v>
      </c>
    </row>
    <row r="14177">
      <c r="A14177" t="n">
        <v>578697</v>
      </c>
      <c r="B14177" s="12" t="n">
        <v>40872</v>
      </c>
      <c r="C14177" t="n">
        <v>14132</v>
      </c>
      <c r="D14177" t="n">
        <v>22</v>
      </c>
      <c r="E14177" t="n">
        <v>281</v>
      </c>
      <c r="F14177" s="9" t="n">
        <v>337.4</v>
      </c>
    </row>
    <row r="14178">
      <c r="A14178" t="n">
        <v>578699</v>
      </c>
      <c r="B14178" s="12" t="n">
        <v>40872</v>
      </c>
      <c r="C14178" t="n">
        <v>13113</v>
      </c>
      <c r="D14178" t="n">
        <v>5</v>
      </c>
      <c r="E14178" t="n">
        <v>104</v>
      </c>
      <c r="F14178" s="9" t="n">
        <v>336.96</v>
      </c>
    </row>
    <row r="14179">
      <c r="A14179" t="n">
        <v>578701</v>
      </c>
      <c r="B14179" s="12" t="n">
        <v>40872</v>
      </c>
      <c r="C14179" t="n">
        <v>17624</v>
      </c>
      <c r="D14179" t="n">
        <v>25</v>
      </c>
      <c r="E14179" t="n">
        <v>242</v>
      </c>
      <c r="F14179" s="9" t="n">
        <v>443.18</v>
      </c>
    </row>
    <row r="14180">
      <c r="A14180" t="n">
        <v>578702</v>
      </c>
      <c r="B14180" s="12" t="n">
        <v>40872</v>
      </c>
      <c r="C14180" t="n">
        <v>15382</v>
      </c>
      <c r="D14180" t="n">
        <v>56</v>
      </c>
      <c r="E14180" t="n">
        <v>707</v>
      </c>
      <c r="F14180" s="9" t="n">
        <v>1245.81</v>
      </c>
    </row>
    <row r="14181">
      <c r="A14181" t="n">
        <v>578703</v>
      </c>
      <c r="B14181" s="12" t="n">
        <v>40872</v>
      </c>
      <c r="C14181" t="n">
        <v>17385</v>
      </c>
      <c r="D14181" t="n">
        <v>45</v>
      </c>
      <c r="E14181" t="n">
        <v>197</v>
      </c>
      <c r="F14181" s="9" t="n">
        <v>256.11</v>
      </c>
    </row>
    <row r="14182">
      <c r="A14182" t="n">
        <v>578704</v>
      </c>
      <c r="B14182" s="12" t="n">
        <v>40872</v>
      </c>
      <c r="C14182" t="n">
        <v>18172</v>
      </c>
      <c r="D14182" t="n">
        <v>2</v>
      </c>
      <c r="E14182" t="n">
        <v>160</v>
      </c>
      <c r="F14182" s="9" t="n">
        <v>408</v>
      </c>
    </row>
    <row r="14183">
      <c r="A14183" t="n">
        <v>578707</v>
      </c>
      <c r="B14183" s="12" t="n">
        <v>40872</v>
      </c>
      <c r="C14183" t="n">
        <v>17870</v>
      </c>
      <c r="D14183" t="n">
        <v>67</v>
      </c>
      <c r="E14183" t="n">
        <v>228</v>
      </c>
      <c r="F14183" s="9" t="n">
        <v>372.17</v>
      </c>
    </row>
    <row r="14184">
      <c r="A14184" t="n">
        <v>578708</v>
      </c>
      <c r="B14184" s="12" t="n">
        <v>40872</v>
      </c>
      <c r="C14184" t="n">
        <v>15737</v>
      </c>
      <c r="D14184" t="n">
        <v>2</v>
      </c>
      <c r="E14184" t="n">
        <v>21</v>
      </c>
      <c r="F14184" s="9" t="n">
        <v>56.6</v>
      </c>
    </row>
    <row r="14185">
      <c r="A14185" t="n">
        <v>578719</v>
      </c>
      <c r="B14185" s="12" t="n">
        <v>40872</v>
      </c>
      <c r="C14185" t="n">
        <v>17348</v>
      </c>
      <c r="D14185" t="n">
        <v>38</v>
      </c>
      <c r="E14185" t="n">
        <v>175</v>
      </c>
      <c r="F14185" s="9" t="n">
        <v>177.61</v>
      </c>
    </row>
    <row r="14186">
      <c r="A14186" t="n">
        <v>578745</v>
      </c>
      <c r="B14186" s="12" t="n">
        <v>40872</v>
      </c>
      <c r="C14186" t="n">
        <v>13978</v>
      </c>
      <c r="D14186" t="n">
        <v>1</v>
      </c>
      <c r="E14186" t="n">
        <v>18</v>
      </c>
      <c r="F14186" s="9" t="n">
        <v>37.8</v>
      </c>
    </row>
    <row r="14187">
      <c r="A14187" t="n">
        <v>578757</v>
      </c>
      <c r="B14187" s="12" t="n">
        <v>40872</v>
      </c>
      <c r="C14187" t="n">
        <v>12748</v>
      </c>
      <c r="D14187" t="n">
        <v>114</v>
      </c>
      <c r="E14187" t="n">
        <v>244</v>
      </c>
      <c r="F14187" s="9" t="n">
        <v>393.51</v>
      </c>
    </row>
    <row r="14188">
      <c r="A14188" t="n">
        <v>578781</v>
      </c>
      <c r="B14188" s="12" t="n">
        <v>40872</v>
      </c>
      <c r="C14188" t="n">
        <v>15872</v>
      </c>
      <c r="D14188" t="n">
        <v>107</v>
      </c>
      <c r="E14188" t="n">
        <v>186</v>
      </c>
      <c r="F14188" s="9" t="n">
        <v>314.15</v>
      </c>
    </row>
    <row r="14189">
      <c r="A14189" t="n">
        <v>578782</v>
      </c>
      <c r="B14189" s="12" t="n">
        <v>40872</v>
      </c>
      <c r="C14189" t="n">
        <v>15872</v>
      </c>
      <c r="D14189" t="n">
        <v>1</v>
      </c>
      <c r="E14189" t="n">
        <v>1</v>
      </c>
      <c r="F14189" s="9" t="n">
        <v>2.1</v>
      </c>
    </row>
    <row r="14190">
      <c r="A14190" t="n">
        <v>578783</v>
      </c>
      <c r="B14190" s="12" t="n">
        <v>40872</v>
      </c>
      <c r="C14190" t="n">
        <v>12748</v>
      </c>
      <c r="D14190" t="n">
        <v>37</v>
      </c>
      <c r="E14190" t="n">
        <v>380</v>
      </c>
      <c r="F14190" s="9" t="n">
        <v>364.13</v>
      </c>
    </row>
    <row r="14191">
      <c r="A14191" t="n">
        <v>578785</v>
      </c>
      <c r="B14191" s="12" t="n">
        <v>40872</v>
      </c>
      <c r="C14191" t="n">
        <v>13525</v>
      </c>
      <c r="D14191" t="n">
        <v>4</v>
      </c>
      <c r="E14191" t="n">
        <v>186</v>
      </c>
      <c r="F14191" s="9" t="n">
        <v>345.9</v>
      </c>
    </row>
    <row r="14192">
      <c r="A14192" t="n">
        <v>578786</v>
      </c>
      <c r="B14192" s="12" t="n">
        <v>40872</v>
      </c>
      <c r="C14192" t="n">
        <v>13184</v>
      </c>
      <c r="D14192" t="n">
        <v>21</v>
      </c>
      <c r="E14192" t="n">
        <v>125</v>
      </c>
      <c r="F14192" s="9" t="n">
        <v>196.85</v>
      </c>
    </row>
    <row r="14193">
      <c r="A14193" t="n">
        <v>578787</v>
      </c>
      <c r="B14193" s="12" t="n">
        <v>40872</v>
      </c>
      <c r="C14193" t="n">
        <v>13589</v>
      </c>
      <c r="D14193" t="n">
        <v>12</v>
      </c>
      <c r="E14193" t="n">
        <v>86</v>
      </c>
      <c r="F14193" s="9" t="n">
        <v>232.65</v>
      </c>
    </row>
    <row r="14194">
      <c r="A14194" t="n">
        <v>578789</v>
      </c>
      <c r="B14194" s="12" t="n">
        <v>40872</v>
      </c>
      <c r="C14194" t="n">
        <v>16161</v>
      </c>
      <c r="D14194" t="n">
        <v>15</v>
      </c>
      <c r="E14194" t="n">
        <v>86</v>
      </c>
      <c r="F14194" s="9" t="n">
        <v>320.6</v>
      </c>
    </row>
    <row r="14195">
      <c r="A14195" t="n">
        <v>578790</v>
      </c>
      <c r="B14195" s="12" t="n">
        <v>40872</v>
      </c>
      <c r="C14195" t="n">
        <v>14966</v>
      </c>
      <c r="D14195" t="n">
        <v>36</v>
      </c>
      <c r="E14195" t="n">
        <v>179</v>
      </c>
      <c r="F14195" s="9" t="n">
        <v>183.02</v>
      </c>
    </row>
    <row r="14196">
      <c r="A14196" t="n">
        <v>578791</v>
      </c>
      <c r="B14196" s="12" t="n">
        <v>40872</v>
      </c>
      <c r="C14196" t="n">
        <v>12841</v>
      </c>
      <c r="D14196" t="n">
        <v>15</v>
      </c>
      <c r="E14196" t="n">
        <v>102</v>
      </c>
      <c r="F14196" s="9" t="n">
        <v>123.29</v>
      </c>
    </row>
    <row r="14197">
      <c r="A14197" t="n">
        <v>578793</v>
      </c>
      <c r="B14197" s="12" t="n">
        <v>40872</v>
      </c>
      <c r="C14197" t="n">
        <v>16210</v>
      </c>
      <c r="D14197" t="n">
        <v>10</v>
      </c>
      <c r="E14197" t="n">
        <v>528</v>
      </c>
      <c r="F14197" s="9" t="n">
        <v>1909.62</v>
      </c>
    </row>
    <row r="14198">
      <c r="A14198" t="n">
        <v>578794</v>
      </c>
      <c r="B14198" s="12" t="n">
        <v>40872</v>
      </c>
      <c r="C14198" t="n">
        <v>17232</v>
      </c>
      <c r="D14198" t="n">
        <v>17</v>
      </c>
      <c r="E14198" t="n">
        <v>110</v>
      </c>
      <c r="F14198" s="9" t="n">
        <v>208.04</v>
      </c>
    </row>
    <row r="14199">
      <c r="A14199" t="n">
        <v>578795</v>
      </c>
      <c r="B14199" s="12" t="n">
        <v>40872</v>
      </c>
      <c r="C14199" t="n">
        <v>17243</v>
      </c>
      <c r="D14199" t="n">
        <v>13</v>
      </c>
      <c r="E14199" t="n">
        <v>234</v>
      </c>
      <c r="F14199" s="9" t="n">
        <v>308.86</v>
      </c>
    </row>
    <row r="14200">
      <c r="A14200" t="n">
        <v>578802</v>
      </c>
      <c r="B14200" s="12" t="n">
        <v>40872</v>
      </c>
      <c r="C14200" t="n">
        <v>17468</v>
      </c>
      <c r="D14200" t="n">
        <v>4</v>
      </c>
      <c r="E14200" t="n">
        <v>92</v>
      </c>
      <c r="F14200" s="9" t="n">
        <v>107</v>
      </c>
    </row>
    <row r="14201">
      <c r="A14201" t="n">
        <v>578804</v>
      </c>
      <c r="B14201" s="12" t="n">
        <v>40872</v>
      </c>
      <c r="C14201" t="n">
        <v>17557</v>
      </c>
      <c r="D14201" t="n">
        <v>8</v>
      </c>
      <c r="E14201" t="n">
        <v>114</v>
      </c>
      <c r="F14201" s="9" t="n">
        <v>102.3</v>
      </c>
    </row>
    <row r="14202">
      <c r="A14202" t="n">
        <v>578805</v>
      </c>
      <c r="B14202" s="12" t="n">
        <v>40872</v>
      </c>
      <c r="C14202" t="n">
        <v>16401</v>
      </c>
      <c r="D14202" t="n">
        <v>20</v>
      </c>
      <c r="E14202" t="n">
        <v>312</v>
      </c>
      <c r="F14202" s="9" t="n">
        <v>396.14</v>
      </c>
    </row>
    <row r="14203">
      <c r="A14203" t="n">
        <v>578806</v>
      </c>
      <c r="B14203" s="12" t="n">
        <v>40872</v>
      </c>
      <c r="C14203" t="n">
        <v>13149</v>
      </c>
      <c r="D14203" t="n">
        <v>22</v>
      </c>
      <c r="E14203" t="n">
        <v>396</v>
      </c>
      <c r="F14203" s="9" t="n">
        <v>543.4400000000001</v>
      </c>
    </row>
    <row r="14204">
      <c r="A14204" t="n">
        <v>578807</v>
      </c>
      <c r="B14204" s="12" t="n">
        <v>40872</v>
      </c>
      <c r="C14204" t="n">
        <v>17491</v>
      </c>
      <c r="D14204" t="n">
        <v>6</v>
      </c>
      <c r="E14204" t="n">
        <v>230</v>
      </c>
      <c r="F14204" s="9" t="n">
        <v>331.52</v>
      </c>
    </row>
    <row r="14205">
      <c r="A14205" t="n">
        <v>578808</v>
      </c>
      <c r="B14205" s="12" t="n">
        <v>40872</v>
      </c>
      <c r="C14205" t="n">
        <v>16327</v>
      </c>
      <c r="D14205" t="n">
        <v>50</v>
      </c>
      <c r="E14205" t="n">
        <v>540</v>
      </c>
      <c r="F14205" s="9" t="n">
        <v>647.88</v>
      </c>
    </row>
    <row r="14206">
      <c r="A14206" t="n">
        <v>578809</v>
      </c>
      <c r="B14206" s="12" t="n">
        <v>40872</v>
      </c>
      <c r="C14206" t="n">
        <v>13048</v>
      </c>
      <c r="D14206" t="n">
        <v>30</v>
      </c>
      <c r="E14206" t="n">
        <v>281</v>
      </c>
      <c r="F14206" s="9" t="n">
        <v>460.86</v>
      </c>
    </row>
    <row r="14207">
      <c r="A14207" t="n">
        <v>578810</v>
      </c>
      <c r="B14207" s="12" t="n">
        <v>40872</v>
      </c>
      <c r="C14207" t="n">
        <v>16814</v>
      </c>
      <c r="D14207" t="n">
        <v>7</v>
      </c>
      <c r="E14207" t="n">
        <v>56</v>
      </c>
      <c r="F14207" s="9" t="n">
        <v>208.7</v>
      </c>
    </row>
    <row r="14208">
      <c r="A14208" t="n">
        <v>578812</v>
      </c>
      <c r="B14208" s="12" t="n">
        <v>40872</v>
      </c>
      <c r="C14208" t="n">
        <v>13332</v>
      </c>
      <c r="D14208" t="n">
        <v>21</v>
      </c>
      <c r="E14208" t="n">
        <v>179</v>
      </c>
      <c r="F14208" s="9" t="n">
        <v>350.9</v>
      </c>
    </row>
    <row r="14209">
      <c r="A14209" t="n">
        <v>578813</v>
      </c>
      <c r="B14209" s="12" t="n">
        <v>40872</v>
      </c>
      <c r="C14209" t="n">
        <v>14946</v>
      </c>
      <c r="D14209" t="n">
        <v>3</v>
      </c>
      <c r="E14209" t="n">
        <v>22</v>
      </c>
      <c r="F14209" s="9" t="n">
        <v>100.9</v>
      </c>
    </row>
    <row r="14210">
      <c r="A14210" t="n">
        <v>578814</v>
      </c>
      <c r="B14210" s="12" t="n">
        <v>40872</v>
      </c>
      <c r="C14210" t="n">
        <v>12748</v>
      </c>
      <c r="D14210" t="n">
        <v>79</v>
      </c>
      <c r="E14210" t="n">
        <v>199</v>
      </c>
      <c r="F14210" s="9" t="n">
        <v>255.92</v>
      </c>
    </row>
    <row r="14211">
      <c r="A14211" t="n">
        <v>578815</v>
      </c>
      <c r="B14211" s="12" t="n">
        <v>40872</v>
      </c>
      <c r="C14211" t="n">
        <v>13860</v>
      </c>
      <c r="D14211" t="n">
        <v>19</v>
      </c>
      <c r="E14211" t="n">
        <v>105</v>
      </c>
      <c r="F14211" s="9" t="n">
        <v>308.64</v>
      </c>
    </row>
    <row r="14212">
      <c r="A14212" t="n">
        <v>578816</v>
      </c>
      <c r="B14212" s="12" t="n">
        <v>40872</v>
      </c>
      <c r="C14212" t="n">
        <v>14111</v>
      </c>
      <c r="D14212" t="n">
        <v>5</v>
      </c>
      <c r="E14212" t="n">
        <v>256</v>
      </c>
      <c r="F14212" s="9" t="n">
        <v>397.35</v>
      </c>
    </row>
    <row r="14213">
      <c r="A14213" t="n">
        <v>578817</v>
      </c>
      <c r="B14213" s="12" t="n">
        <v>40872</v>
      </c>
      <c r="C14213" t="n">
        <v>16764</v>
      </c>
      <c r="D14213" t="n">
        <v>66</v>
      </c>
      <c r="E14213" t="n">
        <v>126</v>
      </c>
      <c r="F14213" s="9" t="n">
        <v>274.4</v>
      </c>
    </row>
    <row r="14214">
      <c r="A14214" t="n">
        <v>578818</v>
      </c>
      <c r="B14214" s="12" t="n">
        <v>40872</v>
      </c>
      <c r="C14214" t="n">
        <v>17920</v>
      </c>
      <c r="D14214" t="n">
        <v>31</v>
      </c>
      <c r="E14214" t="n">
        <v>74</v>
      </c>
      <c r="F14214" s="9" t="n">
        <v>136.04</v>
      </c>
    </row>
    <row r="14215">
      <c r="A14215" t="n">
        <v>578819</v>
      </c>
      <c r="B14215" s="12" t="n">
        <v>40872</v>
      </c>
      <c r="C14215" t="n">
        <v>15311</v>
      </c>
      <c r="D14215" t="n">
        <v>11</v>
      </c>
      <c r="E14215" t="n">
        <v>508</v>
      </c>
      <c r="F14215" s="9" t="n">
        <v>790.0599999999999</v>
      </c>
    </row>
    <row r="14216">
      <c r="A14216" t="n">
        <v>578820</v>
      </c>
      <c r="B14216" s="12" t="n">
        <v>40872</v>
      </c>
      <c r="C14216" t="n">
        <v>12912</v>
      </c>
      <c r="D14216" t="n">
        <v>4</v>
      </c>
      <c r="E14216" t="n">
        <v>152</v>
      </c>
      <c r="F14216" s="9" t="n">
        <v>400.08</v>
      </c>
    </row>
    <row r="14217">
      <c r="A14217" t="n">
        <v>578821</v>
      </c>
      <c r="B14217" s="12" t="n">
        <v>40872</v>
      </c>
      <c r="C14217" t="n">
        <v>17389</v>
      </c>
      <c r="D14217" t="n">
        <v>3</v>
      </c>
      <c r="E14217" t="n">
        <v>80</v>
      </c>
      <c r="F14217" s="9" t="n">
        <v>441</v>
      </c>
    </row>
    <row r="14218">
      <c r="A14218" t="n">
        <v>578822</v>
      </c>
      <c r="B14218" s="12" t="n">
        <v>40872</v>
      </c>
      <c r="C14218" t="n">
        <v>13437</v>
      </c>
      <c r="D14218" t="n">
        <v>13</v>
      </c>
      <c r="E14218" t="n">
        <v>226</v>
      </c>
      <c r="F14218" s="9" t="n">
        <v>459.82</v>
      </c>
    </row>
    <row r="14219">
      <c r="A14219" t="n">
        <v>578824</v>
      </c>
      <c r="B14219" s="12" t="n">
        <v>40872</v>
      </c>
      <c r="C14219" t="n">
        <v>17883</v>
      </c>
      <c r="D14219" t="n">
        <v>58</v>
      </c>
      <c r="E14219" t="n">
        <v>122</v>
      </c>
      <c r="F14219" s="9" t="n">
        <v>285.35</v>
      </c>
    </row>
    <row r="14220">
      <c r="A14220" t="n">
        <v>578825</v>
      </c>
      <c r="B14220" s="12" t="n">
        <v>40872</v>
      </c>
      <c r="C14220" t="n">
        <v>17562</v>
      </c>
      <c r="D14220" t="n">
        <v>10</v>
      </c>
      <c r="E14220" t="n">
        <v>96</v>
      </c>
      <c r="F14220" s="9" t="n">
        <v>165.7</v>
      </c>
    </row>
    <row r="14221">
      <c r="A14221" t="n">
        <v>578826</v>
      </c>
      <c r="B14221" s="12" t="n">
        <v>40872</v>
      </c>
      <c r="C14221" t="n">
        <v>17329</v>
      </c>
      <c r="D14221" t="n">
        <v>17</v>
      </c>
      <c r="E14221" t="n">
        <v>75</v>
      </c>
      <c r="F14221" s="9" t="n">
        <v>279.75</v>
      </c>
    </row>
    <row r="14222">
      <c r="A14222" t="n">
        <v>578829</v>
      </c>
      <c r="B14222" s="12" t="n">
        <v>40872</v>
      </c>
      <c r="C14222" t="n">
        <v>14710</v>
      </c>
      <c r="D14222" t="n">
        <v>17</v>
      </c>
      <c r="E14222" t="n">
        <v>37</v>
      </c>
      <c r="F14222" s="9" t="n">
        <v>54.81</v>
      </c>
    </row>
    <row r="14223">
      <c r="A14223" t="n">
        <v>578830</v>
      </c>
      <c r="B14223" s="12" t="n">
        <v>40872</v>
      </c>
      <c r="C14223" t="n">
        <v>15186</v>
      </c>
      <c r="D14223" t="n">
        <v>9</v>
      </c>
      <c r="E14223" t="n">
        <v>53</v>
      </c>
      <c r="F14223" s="9" t="n">
        <v>182.15</v>
      </c>
    </row>
    <row r="14224">
      <c r="A14224" t="n">
        <v>578831</v>
      </c>
      <c r="B14224" s="12" t="n">
        <v>40872</v>
      </c>
      <c r="C14224" t="n">
        <v>15473</v>
      </c>
      <c r="D14224" t="n">
        <v>2</v>
      </c>
      <c r="E14224" t="n">
        <v>160</v>
      </c>
      <c r="F14224" s="9" t="n">
        <v>408</v>
      </c>
    </row>
    <row r="14225">
      <c r="A14225" t="n">
        <v>578834</v>
      </c>
      <c r="B14225" s="12" t="n">
        <v>40872</v>
      </c>
      <c r="C14225" t="n">
        <v>18109</v>
      </c>
      <c r="D14225" t="n">
        <v>31</v>
      </c>
      <c r="E14225" t="n">
        <v>183</v>
      </c>
      <c r="F14225" s="9" t="n">
        <v>524.74</v>
      </c>
    </row>
    <row r="14226">
      <c r="A14226" t="n">
        <v>578836</v>
      </c>
      <c r="B14226" s="12" t="n">
        <v>40872</v>
      </c>
      <c r="C14226" t="n">
        <v>13069</v>
      </c>
      <c r="D14226" t="n">
        <v>23</v>
      </c>
      <c r="E14226" t="n">
        <v>117</v>
      </c>
      <c r="F14226" s="9" t="n">
        <v>156.09</v>
      </c>
    </row>
    <row r="14227">
      <c r="A14227" t="n">
        <v>578843</v>
      </c>
      <c r="B14227" s="12" t="n">
        <v>40872</v>
      </c>
      <c r="C14227" t="n">
        <v>17813</v>
      </c>
      <c r="D14227" t="n">
        <v>33</v>
      </c>
      <c r="E14227" t="n">
        <v>57</v>
      </c>
      <c r="F14227" s="9" t="n">
        <v>202.47</v>
      </c>
    </row>
    <row r="14228">
      <c r="A14228" t="n">
        <v>578846</v>
      </c>
      <c r="B14228" s="12" t="n">
        <v>40872</v>
      </c>
      <c r="C14228" t="n">
        <v>17757</v>
      </c>
      <c r="D14228" t="n">
        <v>49</v>
      </c>
      <c r="E14228" t="n">
        <v>299</v>
      </c>
      <c r="F14228" s="9" t="n">
        <v>365.33</v>
      </c>
    </row>
    <row r="14229">
      <c r="A14229" t="n">
        <v>578848</v>
      </c>
      <c r="B14229" s="12" t="n">
        <v>40874</v>
      </c>
      <c r="C14229" t="n">
        <v>17988</v>
      </c>
      <c r="D14229" t="n">
        <v>2</v>
      </c>
      <c r="E14229" t="n">
        <v>3</v>
      </c>
      <c r="F14229" s="9" t="n">
        <v>14.11</v>
      </c>
    </row>
    <row r="14230">
      <c r="A14230" t="n">
        <v>578849</v>
      </c>
      <c r="B14230" s="12" t="n">
        <v>40874</v>
      </c>
      <c r="C14230" t="n">
        <v>13232</v>
      </c>
      <c r="D14230" t="n">
        <v>17</v>
      </c>
      <c r="E14230" t="n">
        <v>52</v>
      </c>
      <c r="F14230" s="9" t="n">
        <v>187.9</v>
      </c>
    </row>
    <row r="14231">
      <c r="A14231" t="n">
        <v>578850</v>
      </c>
      <c r="B14231" s="12" t="n">
        <v>40874</v>
      </c>
      <c r="C14231" t="n">
        <v>13571</v>
      </c>
      <c r="D14231" t="n">
        <v>31</v>
      </c>
      <c r="E14231" t="n">
        <v>172</v>
      </c>
      <c r="F14231" s="9" t="n">
        <v>223.79</v>
      </c>
    </row>
    <row r="14232">
      <c r="A14232" t="n">
        <v>578851</v>
      </c>
      <c r="B14232" s="12" t="n">
        <v>40874</v>
      </c>
      <c r="C14232" t="n">
        <v>16407</v>
      </c>
      <c r="D14232" t="n">
        <v>21</v>
      </c>
      <c r="E14232" t="n">
        <v>215</v>
      </c>
      <c r="F14232" s="9" t="n">
        <v>332.17</v>
      </c>
    </row>
    <row r="14233">
      <c r="A14233" t="n">
        <v>578852</v>
      </c>
      <c r="B14233" s="12" t="n">
        <v>40874</v>
      </c>
      <c r="C14233" t="n">
        <v>17841</v>
      </c>
      <c r="D14233" t="n">
        <v>102</v>
      </c>
      <c r="E14233" t="n">
        <v>266</v>
      </c>
      <c r="F14233" s="9" t="n">
        <v>395.46</v>
      </c>
    </row>
    <row r="14234">
      <c r="A14234" t="n">
        <v>578853</v>
      </c>
      <c r="B14234" s="12" t="n">
        <v>40874</v>
      </c>
      <c r="C14234" t="n">
        <v>17864</v>
      </c>
      <c r="D14234" t="n">
        <v>11</v>
      </c>
      <c r="E14234" t="n">
        <v>47</v>
      </c>
      <c r="F14234" s="9" t="n">
        <v>116.78</v>
      </c>
    </row>
    <row r="14235">
      <c r="A14235" t="n">
        <v>578854</v>
      </c>
      <c r="B14235" s="12" t="n">
        <v>40874</v>
      </c>
      <c r="C14235" t="n">
        <v>14859</v>
      </c>
      <c r="D14235" t="n">
        <v>13</v>
      </c>
      <c r="E14235" t="n">
        <v>186</v>
      </c>
      <c r="F14235" s="9" t="n">
        <v>388.42</v>
      </c>
    </row>
    <row r="14236">
      <c r="A14236" t="n">
        <v>578855</v>
      </c>
      <c r="B14236" s="12" t="n">
        <v>40874</v>
      </c>
      <c r="C14236" t="n">
        <v>14878</v>
      </c>
      <c r="D14236" t="n">
        <v>9</v>
      </c>
      <c r="E14236" t="n">
        <v>66</v>
      </c>
      <c r="F14236" s="9" t="n">
        <v>148.85</v>
      </c>
    </row>
    <row r="14237">
      <c r="A14237" t="n">
        <v>578856</v>
      </c>
      <c r="B14237" s="12" t="n">
        <v>40874</v>
      </c>
      <c r="C14237" t="n">
        <v>17769</v>
      </c>
      <c r="D14237" t="n">
        <v>40</v>
      </c>
      <c r="E14237" t="n">
        <v>290</v>
      </c>
      <c r="F14237" s="9" t="n">
        <v>707.8099999999999</v>
      </c>
    </row>
    <row r="14238">
      <c r="A14238" t="n">
        <v>578857</v>
      </c>
      <c r="B14238" s="12" t="n">
        <v>40874</v>
      </c>
      <c r="C14238" t="n">
        <v>14859</v>
      </c>
      <c r="D14238" t="n">
        <v>2</v>
      </c>
      <c r="E14238" t="n">
        <v>22</v>
      </c>
      <c r="F14238" s="9" t="n">
        <v>38.2</v>
      </c>
    </row>
    <row r="14239">
      <c r="A14239" t="n">
        <v>578858</v>
      </c>
      <c r="B14239" s="12" t="n">
        <v>40874</v>
      </c>
      <c r="C14239" t="n">
        <v>18145</v>
      </c>
      <c r="D14239" t="n">
        <v>82</v>
      </c>
      <c r="E14239" t="n">
        <v>790</v>
      </c>
      <c r="F14239" s="9" t="n">
        <v>758.3</v>
      </c>
    </row>
    <row r="14240">
      <c r="A14240" t="n">
        <v>578901</v>
      </c>
      <c r="B14240" s="12" t="n">
        <v>40874</v>
      </c>
      <c r="C14240" t="n">
        <v>17812</v>
      </c>
      <c r="D14240" t="n">
        <v>50</v>
      </c>
      <c r="E14240" t="n">
        <v>102</v>
      </c>
      <c r="F14240" s="9" t="n">
        <v>265.56</v>
      </c>
    </row>
    <row r="14241">
      <c r="A14241" t="n">
        <v>578914</v>
      </c>
      <c r="B14241" s="12" t="n">
        <v>40874</v>
      </c>
      <c r="C14241" t="n">
        <v>13782</v>
      </c>
      <c r="D14241" t="n">
        <v>15</v>
      </c>
      <c r="E14241" t="n">
        <v>96</v>
      </c>
      <c r="F14241" s="9" t="n">
        <v>170.06</v>
      </c>
    </row>
    <row r="14242">
      <c r="A14242" t="n">
        <v>578921</v>
      </c>
      <c r="B14242" s="12" t="n">
        <v>40874</v>
      </c>
      <c r="C14242" t="n">
        <v>13596</v>
      </c>
      <c r="D14242" t="n">
        <v>128</v>
      </c>
      <c r="E14242" t="n">
        <v>192</v>
      </c>
      <c r="F14242" s="9" t="n">
        <v>378.67</v>
      </c>
    </row>
    <row r="14243">
      <c r="A14243" t="n">
        <v>578922</v>
      </c>
      <c r="B14243" s="12" t="n">
        <v>40874</v>
      </c>
      <c r="C14243" t="n">
        <v>17236</v>
      </c>
      <c r="D14243" t="n">
        <v>32</v>
      </c>
      <c r="E14243" t="n">
        <v>74</v>
      </c>
      <c r="F14243" s="9" t="n">
        <v>218.4</v>
      </c>
    </row>
    <row r="14244">
      <c r="A14244" t="n">
        <v>578923</v>
      </c>
      <c r="B14244" s="12" t="n">
        <v>40874</v>
      </c>
      <c r="C14244" t="n">
        <v>14527</v>
      </c>
      <c r="D14244" t="n">
        <v>21</v>
      </c>
      <c r="E14244" t="n">
        <v>50</v>
      </c>
      <c r="F14244" s="9" t="n">
        <v>253.13</v>
      </c>
    </row>
    <row r="14245">
      <c r="A14245" t="n">
        <v>578924</v>
      </c>
      <c r="B14245" s="12" t="n">
        <v>40874</v>
      </c>
      <c r="C14245" t="n">
        <v>16983</v>
      </c>
      <c r="D14245" t="n">
        <v>18</v>
      </c>
      <c r="E14245" t="n">
        <v>288</v>
      </c>
      <c r="F14245" s="9" t="n">
        <v>304.16</v>
      </c>
    </row>
    <row r="14246">
      <c r="A14246" t="n">
        <v>578925</v>
      </c>
      <c r="B14246" s="12" t="n">
        <v>40874</v>
      </c>
      <c r="C14246" t="n">
        <v>17365</v>
      </c>
      <c r="D14246" t="n">
        <v>39</v>
      </c>
      <c r="E14246" t="n">
        <v>359</v>
      </c>
      <c r="F14246" s="9" t="n">
        <v>426.37</v>
      </c>
    </row>
    <row r="14247">
      <c r="A14247" t="n">
        <v>578926</v>
      </c>
      <c r="B14247" s="12" t="n">
        <v>40874</v>
      </c>
      <c r="C14247" t="n">
        <v>18156</v>
      </c>
      <c r="D14247" t="n">
        <v>72</v>
      </c>
      <c r="E14247" t="n">
        <v>215</v>
      </c>
      <c r="F14247" s="9" t="n">
        <v>488.76</v>
      </c>
    </row>
    <row r="14248">
      <c r="A14248" t="n">
        <v>578927</v>
      </c>
      <c r="B14248" s="12" t="n">
        <v>40874</v>
      </c>
      <c r="C14248" t="n">
        <v>15747</v>
      </c>
      <c r="D14248" t="n">
        <v>47</v>
      </c>
      <c r="E14248" t="n">
        <v>185</v>
      </c>
      <c r="F14248" s="9" t="n">
        <v>421.27</v>
      </c>
    </row>
    <row r="14249">
      <c r="A14249" t="n">
        <v>578928</v>
      </c>
      <c r="B14249" s="12" t="n">
        <v>40874</v>
      </c>
      <c r="C14249" t="n">
        <v>15443</v>
      </c>
      <c r="D14249" t="n">
        <v>73</v>
      </c>
      <c r="E14249" t="n">
        <v>423</v>
      </c>
      <c r="F14249" s="9" t="n">
        <v>680.3200000000001</v>
      </c>
    </row>
    <row r="14250">
      <c r="A14250" t="n">
        <v>578929</v>
      </c>
      <c r="B14250" s="12" t="n">
        <v>40874</v>
      </c>
      <c r="C14250" t="n">
        <v>13064</v>
      </c>
      <c r="D14250" t="n">
        <v>20</v>
      </c>
      <c r="E14250" t="n">
        <v>148</v>
      </c>
      <c r="F14250" s="9" t="n">
        <v>263.26</v>
      </c>
    </row>
    <row r="14251">
      <c r="A14251" t="n">
        <v>578931</v>
      </c>
      <c r="B14251" s="12" t="n">
        <v>40874</v>
      </c>
      <c r="C14251" t="n">
        <v>16942</v>
      </c>
      <c r="D14251" t="n">
        <v>52</v>
      </c>
      <c r="E14251" t="n">
        <v>117</v>
      </c>
      <c r="F14251" s="9" t="n">
        <v>261.71</v>
      </c>
    </row>
    <row r="14252">
      <c r="A14252" t="n">
        <v>578933</v>
      </c>
      <c r="B14252" s="12" t="n">
        <v>40874</v>
      </c>
      <c r="C14252" t="n">
        <v>16923</v>
      </c>
      <c r="D14252" t="n">
        <v>8</v>
      </c>
      <c r="E14252" t="n">
        <v>19</v>
      </c>
      <c r="F14252" s="9" t="n">
        <v>173.35</v>
      </c>
    </row>
    <row r="14253">
      <c r="A14253" t="n">
        <v>578934</v>
      </c>
      <c r="B14253" s="12" t="n">
        <v>40874</v>
      </c>
      <c r="C14253" t="n">
        <v>14577</v>
      </c>
      <c r="D14253" t="n">
        <v>33</v>
      </c>
      <c r="E14253" t="n">
        <v>73</v>
      </c>
      <c r="F14253" s="9" t="n">
        <v>213.07</v>
      </c>
    </row>
    <row r="14254">
      <c r="A14254" t="n">
        <v>578935</v>
      </c>
      <c r="B14254" s="12" t="n">
        <v>40874</v>
      </c>
      <c r="C14254" t="n">
        <v>15351</v>
      </c>
      <c r="D14254" t="n">
        <v>65</v>
      </c>
      <c r="E14254" t="n">
        <v>138</v>
      </c>
      <c r="F14254" s="9" t="n">
        <v>310.11</v>
      </c>
    </row>
    <row r="14255">
      <c r="A14255" t="n">
        <v>578936</v>
      </c>
      <c r="B14255" s="12" t="n">
        <v>40874</v>
      </c>
      <c r="C14255" t="n">
        <v>16923</v>
      </c>
      <c r="D14255" t="n">
        <v>64</v>
      </c>
      <c r="E14255" t="n">
        <v>277</v>
      </c>
      <c r="F14255" s="9" t="n">
        <v>505.76</v>
      </c>
    </row>
    <row r="14256">
      <c r="A14256" t="n">
        <v>578937</v>
      </c>
      <c r="B14256" s="12" t="n">
        <v>40874</v>
      </c>
      <c r="C14256" t="n">
        <v>16592</v>
      </c>
      <c r="D14256" t="n">
        <v>22</v>
      </c>
      <c r="E14256" t="n">
        <v>225</v>
      </c>
      <c r="F14256" s="9" t="n">
        <v>440.98</v>
      </c>
    </row>
    <row r="14257">
      <c r="A14257" t="n">
        <v>578938</v>
      </c>
      <c r="B14257" s="12" t="n">
        <v>40874</v>
      </c>
      <c r="C14257" t="n">
        <v>16592</v>
      </c>
      <c r="D14257" t="n">
        <v>1</v>
      </c>
      <c r="E14257" t="n">
        <v>12</v>
      </c>
      <c r="F14257" s="9" t="n">
        <v>25.2</v>
      </c>
    </row>
    <row r="14258">
      <c r="A14258" t="n">
        <v>578939</v>
      </c>
      <c r="B14258" s="12" t="n">
        <v>40874</v>
      </c>
      <c r="C14258" t="n">
        <v>17068</v>
      </c>
      <c r="D14258" t="n">
        <v>14</v>
      </c>
      <c r="E14258" t="n">
        <v>82</v>
      </c>
      <c r="F14258" s="9" t="n">
        <v>168.34</v>
      </c>
    </row>
    <row r="14259">
      <c r="A14259" t="n">
        <v>578941</v>
      </c>
      <c r="B14259" s="12" t="n">
        <v>40874</v>
      </c>
      <c r="C14259" t="n">
        <v>16024</v>
      </c>
      <c r="D14259" t="n">
        <v>61</v>
      </c>
      <c r="E14259" t="n">
        <v>377</v>
      </c>
      <c r="F14259" s="9" t="n">
        <v>245.75</v>
      </c>
    </row>
    <row r="14260">
      <c r="A14260" t="n">
        <v>578942</v>
      </c>
      <c r="B14260" s="12" t="n">
        <v>40874</v>
      </c>
      <c r="C14260" t="n">
        <v>17288</v>
      </c>
      <c r="D14260" t="n">
        <v>107</v>
      </c>
      <c r="E14260" t="n">
        <v>299</v>
      </c>
      <c r="F14260" s="9" t="n">
        <v>553.89</v>
      </c>
    </row>
    <row r="14261">
      <c r="A14261" t="n">
        <v>578943</v>
      </c>
      <c r="B14261" s="12" t="n">
        <v>40874</v>
      </c>
      <c r="C14261" t="n">
        <v>15009</v>
      </c>
      <c r="D14261" t="n">
        <v>28</v>
      </c>
      <c r="E14261" t="n">
        <v>165</v>
      </c>
      <c r="F14261" s="9" t="n">
        <v>348.84</v>
      </c>
    </row>
    <row r="14262">
      <c r="A14262" t="n">
        <v>578944</v>
      </c>
      <c r="B14262" s="12" t="n">
        <v>40874</v>
      </c>
      <c r="C14262" t="n">
        <v>16005</v>
      </c>
      <c r="D14262" t="n">
        <v>72</v>
      </c>
      <c r="E14262" t="n">
        <v>97</v>
      </c>
      <c r="F14262" s="9" t="n">
        <v>161.18</v>
      </c>
    </row>
    <row r="14263">
      <c r="A14263" t="n">
        <v>578945</v>
      </c>
      <c r="B14263" s="12" t="n">
        <v>40874</v>
      </c>
      <c r="C14263" t="n">
        <v>16877</v>
      </c>
      <c r="D14263" t="n">
        <v>19</v>
      </c>
      <c r="E14263" t="n">
        <v>71</v>
      </c>
      <c r="F14263" s="9" t="n">
        <v>125.83</v>
      </c>
    </row>
    <row r="14264">
      <c r="A14264" t="n">
        <v>578946</v>
      </c>
      <c r="B14264" s="12" t="n">
        <v>40874</v>
      </c>
      <c r="C14264" t="n">
        <v>16005</v>
      </c>
      <c r="D14264" t="n">
        <v>46</v>
      </c>
      <c r="E14264" t="n">
        <v>66</v>
      </c>
      <c r="F14264" s="9" t="n">
        <v>142.12</v>
      </c>
    </row>
    <row r="14265">
      <c r="A14265" t="n">
        <v>578947</v>
      </c>
      <c r="B14265" s="12" t="n">
        <v>40874</v>
      </c>
      <c r="C14265" t="n">
        <v>14547</v>
      </c>
      <c r="D14265" t="n">
        <v>50</v>
      </c>
      <c r="E14265" t="n">
        <v>435</v>
      </c>
      <c r="F14265" s="9" t="n">
        <v>533.4400000000001</v>
      </c>
    </row>
    <row r="14266">
      <c r="A14266" t="n">
        <v>578948</v>
      </c>
      <c r="B14266" s="12" t="n">
        <v>40874</v>
      </c>
      <c r="C14266" t="n">
        <v>17411</v>
      </c>
      <c r="D14266" t="n">
        <v>9</v>
      </c>
      <c r="E14266" t="n">
        <v>66</v>
      </c>
      <c r="F14266" s="9" t="n">
        <v>209.5</v>
      </c>
    </row>
    <row r="14267">
      <c r="A14267" t="n">
        <v>578949</v>
      </c>
      <c r="B14267" s="12" t="n">
        <v>40874</v>
      </c>
      <c r="C14267" t="n">
        <v>14954</v>
      </c>
      <c r="D14267" t="n">
        <v>77</v>
      </c>
      <c r="E14267" t="n">
        <v>117</v>
      </c>
      <c r="F14267" s="9" t="n">
        <v>294.85</v>
      </c>
    </row>
    <row r="14268">
      <c r="A14268" t="n">
        <v>578950</v>
      </c>
      <c r="B14268" s="12" t="n">
        <v>40874</v>
      </c>
      <c r="C14268" t="n">
        <v>17885</v>
      </c>
      <c r="D14268" t="n">
        <v>53</v>
      </c>
      <c r="E14268" t="n">
        <v>110</v>
      </c>
      <c r="F14268" s="9" t="n">
        <v>156.34</v>
      </c>
    </row>
    <row r="14269">
      <c r="A14269" t="n">
        <v>578951</v>
      </c>
      <c r="B14269" s="12" t="n">
        <v>40874</v>
      </c>
      <c r="C14269" t="n">
        <v>15514</v>
      </c>
      <c r="D14269" t="n">
        <v>6</v>
      </c>
      <c r="E14269" t="n">
        <v>253</v>
      </c>
      <c r="F14269" s="9" t="n">
        <v>453.63</v>
      </c>
    </row>
    <row r="14270">
      <c r="A14270" t="n">
        <v>578952</v>
      </c>
      <c r="B14270" s="12" t="n">
        <v>40874</v>
      </c>
      <c r="C14270" t="n">
        <v>18112</v>
      </c>
      <c r="D14270" t="n">
        <v>14</v>
      </c>
      <c r="E14270" t="n">
        <v>145</v>
      </c>
      <c r="F14270" s="9" t="n">
        <v>156.05</v>
      </c>
    </row>
    <row r="14271">
      <c r="A14271" t="n">
        <v>578953</v>
      </c>
      <c r="B14271" s="12" t="n">
        <v>40874</v>
      </c>
      <c r="C14271" t="n">
        <v>13546</v>
      </c>
      <c r="D14271" t="n">
        <v>38</v>
      </c>
      <c r="E14271" t="n">
        <v>144</v>
      </c>
      <c r="F14271" s="9" t="n">
        <v>208.71</v>
      </c>
    </row>
    <row r="14272">
      <c r="A14272" t="n">
        <v>578954</v>
      </c>
      <c r="B14272" s="12" t="n">
        <v>40874</v>
      </c>
      <c r="C14272" t="n">
        <v>15054</v>
      </c>
      <c r="D14272" t="n">
        <v>47</v>
      </c>
      <c r="E14272" t="n">
        <v>87</v>
      </c>
      <c r="F14272" s="9" t="n">
        <v>133.68</v>
      </c>
    </row>
    <row r="14273">
      <c r="A14273" t="n">
        <v>578977</v>
      </c>
      <c r="B14273" s="12" t="n">
        <v>40874</v>
      </c>
      <c r="C14273" t="n">
        <v>17231</v>
      </c>
      <c r="D14273" t="n">
        <v>57</v>
      </c>
      <c r="E14273" t="n">
        <v>279</v>
      </c>
      <c r="F14273" s="9" t="n">
        <v>448.07</v>
      </c>
    </row>
    <row r="14274">
      <c r="A14274" t="n">
        <v>578992</v>
      </c>
      <c r="B14274" s="12" t="n">
        <v>40874</v>
      </c>
      <c r="C14274" t="n">
        <v>13610</v>
      </c>
      <c r="D14274" t="n">
        <v>19</v>
      </c>
      <c r="E14274" t="n">
        <v>35</v>
      </c>
      <c r="F14274" s="9" t="n">
        <v>113.29</v>
      </c>
    </row>
    <row r="14275">
      <c r="A14275" t="n">
        <v>578993</v>
      </c>
      <c r="B14275" s="12" t="n">
        <v>40874</v>
      </c>
      <c r="C14275" t="n">
        <v>15987</v>
      </c>
      <c r="D14275" t="n">
        <v>51</v>
      </c>
      <c r="E14275" t="n">
        <v>168</v>
      </c>
      <c r="F14275" s="9" t="n">
        <v>239.14</v>
      </c>
    </row>
    <row r="14276">
      <c r="A14276" t="n">
        <v>578995</v>
      </c>
      <c r="B14276" s="12" t="n">
        <v>40874</v>
      </c>
      <c r="C14276" t="n">
        <v>15861</v>
      </c>
      <c r="D14276" t="n">
        <v>99</v>
      </c>
      <c r="E14276" t="n">
        <v>588</v>
      </c>
      <c r="F14276" s="9" t="n">
        <v>598.37</v>
      </c>
    </row>
    <row r="14277">
      <c r="A14277" t="n">
        <v>578996</v>
      </c>
      <c r="B14277" s="12" t="n">
        <v>40874</v>
      </c>
      <c r="C14277" t="n">
        <v>13991</v>
      </c>
      <c r="D14277" t="n">
        <v>24</v>
      </c>
      <c r="E14277" t="n">
        <v>172</v>
      </c>
      <c r="F14277" s="9" t="n">
        <v>166.96</v>
      </c>
    </row>
    <row r="14278">
      <c r="A14278" t="n">
        <v>578997</v>
      </c>
      <c r="B14278" s="12" t="n">
        <v>40874</v>
      </c>
      <c r="C14278" t="n">
        <v>18001</v>
      </c>
      <c r="D14278" t="n">
        <v>16</v>
      </c>
      <c r="E14278" t="n">
        <v>78</v>
      </c>
      <c r="F14278" s="9" t="n">
        <v>165</v>
      </c>
    </row>
    <row r="14279">
      <c r="A14279" t="n">
        <v>578998</v>
      </c>
      <c r="B14279" s="12" t="n">
        <v>40874</v>
      </c>
      <c r="C14279" t="n">
        <v>15436</v>
      </c>
      <c r="D14279" t="n">
        <v>73</v>
      </c>
      <c r="E14279" t="n">
        <v>116</v>
      </c>
      <c r="F14279" s="9" t="n">
        <v>231.2</v>
      </c>
    </row>
    <row r="14280">
      <c r="A14280" t="n">
        <v>578999</v>
      </c>
      <c r="B14280" s="12" t="n">
        <v>40874</v>
      </c>
      <c r="C14280" t="n">
        <v>17595</v>
      </c>
      <c r="D14280" t="n">
        <v>49</v>
      </c>
      <c r="E14280" t="n">
        <v>144</v>
      </c>
      <c r="F14280" s="9" t="n">
        <v>230.89</v>
      </c>
    </row>
    <row r="14281">
      <c r="A14281" t="n">
        <v>579000</v>
      </c>
      <c r="B14281" s="12" t="n">
        <v>40874</v>
      </c>
      <c r="C14281" t="n">
        <v>13991</v>
      </c>
      <c r="D14281" t="n">
        <v>3</v>
      </c>
      <c r="E14281" t="n">
        <v>14</v>
      </c>
      <c r="F14281" s="9" t="n">
        <v>31.3</v>
      </c>
    </row>
    <row r="14282">
      <c r="A14282" t="n">
        <v>579001</v>
      </c>
      <c r="B14282" s="12" t="n">
        <v>40874</v>
      </c>
      <c r="C14282" t="n">
        <v>15555</v>
      </c>
      <c r="D14282" t="n">
        <v>100</v>
      </c>
      <c r="E14282" t="n">
        <v>460</v>
      </c>
      <c r="F14282" s="9" t="n">
        <v>470.9</v>
      </c>
    </row>
    <row r="14283">
      <c r="A14283" t="n">
        <v>579002</v>
      </c>
      <c r="B14283" s="12" t="n">
        <v>40874</v>
      </c>
      <c r="C14283" t="n">
        <v>14093</v>
      </c>
      <c r="D14283" t="n">
        <v>100</v>
      </c>
      <c r="E14283" t="n">
        <v>391</v>
      </c>
      <c r="F14283" s="9" t="n">
        <v>433.86</v>
      </c>
    </row>
    <row r="14284">
      <c r="A14284" t="n">
        <v>579003</v>
      </c>
      <c r="B14284" s="12" t="n">
        <v>40875</v>
      </c>
      <c r="C14284" t="n">
        <v>14741</v>
      </c>
      <c r="D14284" t="n">
        <v>10</v>
      </c>
      <c r="E14284" t="n">
        <v>166</v>
      </c>
      <c r="F14284" s="9" t="n">
        <v>231.95</v>
      </c>
    </row>
    <row r="14285">
      <c r="A14285" t="n">
        <v>579005</v>
      </c>
      <c r="B14285" s="12" t="n">
        <v>40875</v>
      </c>
      <c r="C14285" t="n">
        <v>16191</v>
      </c>
      <c r="D14285" t="n">
        <v>3</v>
      </c>
      <c r="E14285" t="n">
        <v>204</v>
      </c>
      <c r="F14285" s="9" t="n">
        <v>391.32</v>
      </c>
    </row>
    <row r="14286">
      <c r="A14286" t="n">
        <v>579006</v>
      </c>
      <c r="B14286" s="12" t="n">
        <v>40875</v>
      </c>
      <c r="C14286" t="n">
        <v>17924</v>
      </c>
      <c r="D14286" t="n">
        <v>1</v>
      </c>
      <c r="E14286" t="n">
        <v>72</v>
      </c>
      <c r="F14286" s="9" t="n">
        <v>128.88</v>
      </c>
    </row>
    <row r="14287">
      <c r="A14287" t="n">
        <v>579007</v>
      </c>
      <c r="B14287" s="12" t="n">
        <v>40875</v>
      </c>
      <c r="C14287" t="n">
        <v>17924</v>
      </c>
      <c r="D14287" t="n">
        <v>2</v>
      </c>
      <c r="E14287" t="n">
        <v>96</v>
      </c>
      <c r="F14287" s="9" t="n">
        <v>163.68</v>
      </c>
    </row>
    <row r="14288">
      <c r="A14288" t="n">
        <v>579008</v>
      </c>
      <c r="B14288" s="12" t="n">
        <v>40875</v>
      </c>
      <c r="C14288" t="n">
        <v>17739</v>
      </c>
      <c r="D14288" t="n">
        <v>4</v>
      </c>
      <c r="E14288" t="n">
        <v>166</v>
      </c>
      <c r="F14288" s="9" t="n">
        <v>389.28</v>
      </c>
    </row>
    <row r="14289">
      <c r="A14289" t="n">
        <v>579009</v>
      </c>
      <c r="B14289" s="12" t="n">
        <v>40875</v>
      </c>
      <c r="C14289" t="n">
        <v>16678</v>
      </c>
      <c r="D14289" t="n">
        <v>1</v>
      </c>
      <c r="E14289" t="n">
        <v>12</v>
      </c>
      <c r="F14289" s="9" t="n">
        <v>39</v>
      </c>
    </row>
    <row r="14290">
      <c r="A14290" t="n">
        <v>579010</v>
      </c>
      <c r="B14290" s="12" t="n">
        <v>40875</v>
      </c>
      <c r="C14290" t="n">
        <v>13258</v>
      </c>
      <c r="D14290" t="n">
        <v>4</v>
      </c>
      <c r="E14290" t="n">
        <v>50</v>
      </c>
      <c r="F14290" s="9" t="n">
        <v>103.6</v>
      </c>
    </row>
    <row r="14291">
      <c r="A14291" t="n">
        <v>579011</v>
      </c>
      <c r="B14291" s="12" t="n">
        <v>40875</v>
      </c>
      <c r="C14291" t="n">
        <v>15078</v>
      </c>
      <c r="D14291" t="n">
        <v>10</v>
      </c>
      <c r="E14291" t="n">
        <v>152</v>
      </c>
      <c r="F14291" s="9" t="n">
        <v>307.56</v>
      </c>
    </row>
    <row r="14292">
      <c r="A14292" t="n">
        <v>579012</v>
      </c>
      <c r="B14292" s="12" t="n">
        <v>40875</v>
      </c>
      <c r="C14292" t="n">
        <v>15511</v>
      </c>
      <c r="D14292" t="n">
        <v>26</v>
      </c>
      <c r="E14292" t="n">
        <v>44</v>
      </c>
      <c r="F14292" s="9" t="n">
        <v>164.93</v>
      </c>
    </row>
    <row r="14293">
      <c r="A14293" t="n">
        <v>579013</v>
      </c>
      <c r="B14293" s="12" t="n">
        <v>40875</v>
      </c>
      <c r="C14293" t="n">
        <v>18229</v>
      </c>
      <c r="D14293" t="n">
        <v>8</v>
      </c>
      <c r="E14293" t="n">
        <v>82</v>
      </c>
      <c r="F14293" s="9" t="n">
        <v>317.1</v>
      </c>
    </row>
    <row r="14294">
      <c r="A14294" t="n">
        <v>579014</v>
      </c>
      <c r="B14294" s="12" t="n">
        <v>40875</v>
      </c>
      <c r="C14294" t="n">
        <v>12906</v>
      </c>
      <c r="D14294" t="n">
        <v>8</v>
      </c>
      <c r="E14294" t="n">
        <v>364</v>
      </c>
      <c r="F14294" s="9" t="n">
        <v>552.48</v>
      </c>
    </row>
    <row r="14295">
      <c r="A14295" t="n">
        <v>579015</v>
      </c>
      <c r="B14295" s="12" t="n">
        <v>40875</v>
      </c>
      <c r="C14295" t="n">
        <v>12906</v>
      </c>
      <c r="D14295" t="n">
        <v>1</v>
      </c>
      <c r="E14295" t="n">
        <v>24</v>
      </c>
      <c r="F14295" s="9" t="n">
        <v>42.96</v>
      </c>
    </row>
    <row r="14296">
      <c r="A14296" t="n">
        <v>579016</v>
      </c>
      <c r="B14296" s="12" t="n">
        <v>40875</v>
      </c>
      <c r="C14296" t="n">
        <v>12906</v>
      </c>
      <c r="D14296" t="n">
        <v>7</v>
      </c>
      <c r="E14296" t="n">
        <v>198</v>
      </c>
      <c r="F14296" s="9" t="n">
        <v>387.78</v>
      </c>
    </row>
    <row r="14297">
      <c r="A14297" t="n">
        <v>579017</v>
      </c>
      <c r="B14297" s="12" t="n">
        <v>40875</v>
      </c>
      <c r="C14297" t="n">
        <v>15571</v>
      </c>
      <c r="D14297" t="n">
        <v>3</v>
      </c>
      <c r="E14297" t="n">
        <v>51</v>
      </c>
      <c r="F14297" s="9" t="n">
        <v>130.05</v>
      </c>
    </row>
    <row r="14298">
      <c r="A14298" t="n">
        <v>579027</v>
      </c>
      <c r="B14298" s="12" t="n">
        <v>40875</v>
      </c>
      <c r="C14298" t="n">
        <v>14102</v>
      </c>
      <c r="D14298" t="n">
        <v>9</v>
      </c>
      <c r="E14298" t="n">
        <v>223</v>
      </c>
      <c r="F14298" s="9" t="n">
        <v>295.43</v>
      </c>
    </row>
    <row r="14299">
      <c r="A14299" t="n">
        <v>579037</v>
      </c>
      <c r="B14299" s="12" t="n">
        <v>40875</v>
      </c>
      <c r="C14299" t="n">
        <v>13418</v>
      </c>
      <c r="D14299" t="n">
        <v>15</v>
      </c>
      <c r="E14299" t="n">
        <v>397</v>
      </c>
      <c r="F14299" s="9" t="n">
        <v>688.62</v>
      </c>
    </row>
    <row r="14300">
      <c r="A14300" t="n">
        <v>579039</v>
      </c>
      <c r="B14300" s="12" t="n">
        <v>40875</v>
      </c>
      <c r="C14300" t="n">
        <v>17031</v>
      </c>
      <c r="D14300" t="n">
        <v>9</v>
      </c>
      <c r="E14300" t="n">
        <v>110</v>
      </c>
      <c r="F14300" s="9" t="n">
        <v>154.4</v>
      </c>
    </row>
    <row r="14301">
      <c r="A14301" t="n">
        <v>579062</v>
      </c>
      <c r="B14301" s="12" t="n">
        <v>40875</v>
      </c>
      <c r="C14301" t="n">
        <v>17651</v>
      </c>
      <c r="D14301" t="n">
        <v>16</v>
      </c>
      <c r="E14301" t="n">
        <v>151</v>
      </c>
      <c r="F14301" s="9" t="n">
        <v>291.95</v>
      </c>
    </row>
    <row r="14302">
      <c r="A14302" t="n">
        <v>579067</v>
      </c>
      <c r="B14302" s="12" t="n">
        <v>40875</v>
      </c>
      <c r="C14302" t="n">
        <v>14470</v>
      </c>
      <c r="D14302" t="n">
        <v>8</v>
      </c>
      <c r="E14302" t="n">
        <v>55</v>
      </c>
      <c r="F14302" s="9" t="n">
        <v>163.55</v>
      </c>
    </row>
    <row r="14303">
      <c r="A14303" t="n">
        <v>579087</v>
      </c>
      <c r="B14303" s="12" t="n">
        <v>40875</v>
      </c>
      <c r="C14303" t="n">
        <v>13914</v>
      </c>
      <c r="D14303" t="n">
        <v>17</v>
      </c>
      <c r="E14303" t="n">
        <v>255</v>
      </c>
      <c r="F14303" s="9" t="n">
        <v>305.38</v>
      </c>
    </row>
    <row r="14304">
      <c r="A14304" t="n">
        <v>579089</v>
      </c>
      <c r="B14304" s="12" t="n">
        <v>40875</v>
      </c>
      <c r="C14304" t="n">
        <v>17920</v>
      </c>
      <c r="D14304" t="n">
        <v>32</v>
      </c>
      <c r="E14304" t="n">
        <v>58</v>
      </c>
      <c r="F14304" s="9" t="n">
        <v>111.11</v>
      </c>
    </row>
    <row r="14305">
      <c r="A14305" t="n">
        <v>579091</v>
      </c>
      <c r="B14305" s="12" t="n">
        <v>40875</v>
      </c>
      <c r="C14305" t="n">
        <v>14893</v>
      </c>
      <c r="D14305" t="n">
        <v>51</v>
      </c>
      <c r="E14305" t="n">
        <v>576</v>
      </c>
      <c r="F14305" s="9" t="n">
        <v>809.12</v>
      </c>
    </row>
    <row r="14306">
      <c r="A14306" t="n">
        <v>579093</v>
      </c>
      <c r="B14306" s="12" t="n">
        <v>40875</v>
      </c>
      <c r="C14306" t="n">
        <v>13081</v>
      </c>
      <c r="D14306" t="n">
        <v>63</v>
      </c>
      <c r="E14306" t="n">
        <v>1322</v>
      </c>
      <c r="F14306" s="9" t="n">
        <v>2123.92</v>
      </c>
    </row>
    <row r="14307">
      <c r="A14307" t="n">
        <v>579095</v>
      </c>
      <c r="B14307" s="12" t="n">
        <v>40875</v>
      </c>
      <c r="C14307" t="n">
        <v>17988</v>
      </c>
      <c r="D14307" t="n">
        <v>10</v>
      </c>
      <c r="E14307" t="n">
        <v>13</v>
      </c>
      <c r="F14307" s="9" t="n">
        <v>41.01</v>
      </c>
    </row>
    <row r="14308">
      <c r="A14308" t="n">
        <v>579096</v>
      </c>
      <c r="B14308" s="12" t="n">
        <v>40875</v>
      </c>
      <c r="C14308" t="n">
        <v>15561</v>
      </c>
      <c r="D14308" t="n">
        <v>11</v>
      </c>
      <c r="E14308" t="n">
        <v>172</v>
      </c>
      <c r="F14308" s="9" t="n">
        <v>350.92</v>
      </c>
    </row>
    <row r="14309">
      <c r="A14309" t="n">
        <v>579097</v>
      </c>
      <c r="B14309" s="12" t="n">
        <v>40875</v>
      </c>
      <c r="C14309" t="n">
        <v>13758</v>
      </c>
      <c r="D14309" t="n">
        <v>11</v>
      </c>
      <c r="E14309" t="n">
        <v>193</v>
      </c>
      <c r="F14309" s="9" t="n">
        <v>512.8099999999999</v>
      </c>
    </row>
    <row r="14310">
      <c r="A14310" t="n">
        <v>579098</v>
      </c>
      <c r="B14310" s="12" t="n">
        <v>40875</v>
      </c>
      <c r="C14310" t="n">
        <v>14606</v>
      </c>
      <c r="D14310" t="n">
        <v>55</v>
      </c>
      <c r="E14310" t="n">
        <v>109</v>
      </c>
      <c r="F14310" s="9" t="n">
        <v>192.2</v>
      </c>
    </row>
    <row r="14311">
      <c r="A14311" t="n">
        <v>579099</v>
      </c>
      <c r="B14311" s="12" t="n">
        <v>40875</v>
      </c>
      <c r="C14311" t="n">
        <v>15714</v>
      </c>
      <c r="D14311" t="n">
        <v>29</v>
      </c>
      <c r="E14311" t="n">
        <v>120</v>
      </c>
      <c r="F14311" s="9" t="n">
        <v>197.55</v>
      </c>
    </row>
    <row r="14312">
      <c r="A14312" t="n">
        <v>579100</v>
      </c>
      <c r="B14312" s="12" t="n">
        <v>40875</v>
      </c>
      <c r="C14312" t="n">
        <v>13004</v>
      </c>
      <c r="D14312" t="n">
        <v>25</v>
      </c>
      <c r="E14312" t="n">
        <v>352</v>
      </c>
      <c r="F14312" s="9" t="n">
        <v>345.44</v>
      </c>
    </row>
    <row r="14313">
      <c r="A14313" t="n">
        <v>579101</v>
      </c>
      <c r="B14313" s="12" t="n">
        <v>40875</v>
      </c>
      <c r="C14313" t="n">
        <v>16364</v>
      </c>
      <c r="D14313" t="n">
        <v>24</v>
      </c>
      <c r="E14313" t="n">
        <v>165</v>
      </c>
      <c r="F14313" s="9" t="n">
        <v>359.49</v>
      </c>
    </row>
    <row r="14314">
      <c r="A14314" t="n">
        <v>579103</v>
      </c>
      <c r="B14314" s="12" t="n">
        <v>40875</v>
      </c>
      <c r="C14314" t="n">
        <v>18041</v>
      </c>
      <c r="D14314" t="n">
        <v>53</v>
      </c>
      <c r="E14314" t="n">
        <v>221</v>
      </c>
      <c r="F14314" s="9" t="n">
        <v>267.4</v>
      </c>
    </row>
    <row r="14315">
      <c r="A14315" t="n">
        <v>579106</v>
      </c>
      <c r="B14315" s="12" t="n">
        <v>40875</v>
      </c>
      <c r="C14315" t="n">
        <v>16705</v>
      </c>
      <c r="D14315" t="n">
        <v>26</v>
      </c>
      <c r="E14315" t="n">
        <v>424</v>
      </c>
      <c r="F14315" s="9" t="n">
        <v>1080.48</v>
      </c>
    </row>
    <row r="14316">
      <c r="A14316" t="n">
        <v>579107</v>
      </c>
      <c r="B14316" s="12" t="n">
        <v>40875</v>
      </c>
      <c r="C14316" t="n">
        <v>16705</v>
      </c>
      <c r="D14316" t="n">
        <v>1</v>
      </c>
      <c r="E14316" t="n">
        <v>10</v>
      </c>
      <c r="F14316" s="9" t="n">
        <v>16.5</v>
      </c>
    </row>
    <row r="14317">
      <c r="A14317" t="n">
        <v>579108</v>
      </c>
      <c r="B14317" s="12" t="n">
        <v>40875</v>
      </c>
      <c r="C14317" t="n">
        <v>16705</v>
      </c>
      <c r="D14317" t="n">
        <v>1</v>
      </c>
      <c r="E14317" t="n">
        <v>24</v>
      </c>
      <c r="F14317" s="9" t="n">
        <v>69.36</v>
      </c>
    </row>
    <row r="14318">
      <c r="A14318" t="n">
        <v>579109</v>
      </c>
      <c r="B14318" s="12" t="n">
        <v>40875</v>
      </c>
      <c r="C14318" t="n">
        <v>16705</v>
      </c>
      <c r="D14318" t="n">
        <v>2</v>
      </c>
      <c r="E14318" t="n">
        <v>24</v>
      </c>
      <c r="F14318" s="9" t="n">
        <v>34.8</v>
      </c>
    </row>
    <row r="14319">
      <c r="A14319" t="n">
        <v>579116</v>
      </c>
      <c r="B14319" s="12" t="n">
        <v>40875</v>
      </c>
      <c r="C14319" t="n">
        <v>17346</v>
      </c>
      <c r="D14319" t="n">
        <v>33</v>
      </c>
      <c r="E14319" t="n">
        <v>128</v>
      </c>
      <c r="F14319" s="9" t="n">
        <v>193.03</v>
      </c>
    </row>
    <row r="14320">
      <c r="A14320" t="n">
        <v>579121</v>
      </c>
      <c r="B14320" s="12" t="n">
        <v>40875</v>
      </c>
      <c r="C14320" t="n">
        <v>17299</v>
      </c>
      <c r="D14320" t="n">
        <v>4</v>
      </c>
      <c r="E14320" t="n">
        <v>69</v>
      </c>
      <c r="F14320" s="9" t="n">
        <v>91.06</v>
      </c>
    </row>
    <row r="14321">
      <c r="A14321" t="n">
        <v>579122</v>
      </c>
      <c r="B14321" s="12" t="n">
        <v>40875</v>
      </c>
      <c r="C14321" t="n">
        <v>12971</v>
      </c>
      <c r="D14321" t="n">
        <v>6</v>
      </c>
      <c r="E14321" t="n">
        <v>366</v>
      </c>
      <c r="F14321" s="9" t="n">
        <v>309.82</v>
      </c>
    </row>
    <row r="14322">
      <c r="A14322" t="n">
        <v>579123</v>
      </c>
      <c r="B14322" s="12" t="n">
        <v>40875</v>
      </c>
      <c r="C14322" t="n">
        <v>14217</v>
      </c>
      <c r="D14322" t="n">
        <v>4</v>
      </c>
      <c r="E14322" t="n">
        <v>128</v>
      </c>
      <c r="F14322" s="9" t="n">
        <v>139.6</v>
      </c>
    </row>
    <row r="14323">
      <c r="A14323" t="n">
        <v>579124</v>
      </c>
      <c r="B14323" s="12" t="n">
        <v>40875</v>
      </c>
      <c r="C14323" t="n">
        <v>15721</v>
      </c>
      <c r="D14323" t="n">
        <v>84</v>
      </c>
      <c r="E14323" t="n">
        <v>388</v>
      </c>
      <c r="F14323" s="9" t="n">
        <v>471.4</v>
      </c>
    </row>
    <row r="14324">
      <c r="A14324" t="n">
        <v>579125</v>
      </c>
      <c r="B14324" s="12" t="n">
        <v>40875</v>
      </c>
      <c r="C14324" t="n">
        <v>14215</v>
      </c>
      <c r="D14324" t="n">
        <v>28</v>
      </c>
      <c r="E14324" t="n">
        <v>511</v>
      </c>
      <c r="F14324" s="9" t="n">
        <v>445.81</v>
      </c>
    </row>
    <row r="14325">
      <c r="A14325" t="n">
        <v>579126</v>
      </c>
      <c r="B14325" s="12" t="n">
        <v>40875</v>
      </c>
      <c r="C14325" t="n">
        <v>13798</v>
      </c>
      <c r="D14325" t="n">
        <v>4</v>
      </c>
      <c r="E14325" t="n">
        <v>265</v>
      </c>
      <c r="F14325" s="9" t="n">
        <v>348.32</v>
      </c>
    </row>
    <row r="14326">
      <c r="A14326" t="n">
        <v>579128</v>
      </c>
      <c r="B14326" s="12" t="n">
        <v>40875</v>
      </c>
      <c r="C14326" t="n">
        <v>14397</v>
      </c>
      <c r="D14326" t="n">
        <v>5</v>
      </c>
      <c r="E14326" t="n">
        <v>102</v>
      </c>
      <c r="F14326" s="9" t="n">
        <v>161.4</v>
      </c>
    </row>
    <row r="14327">
      <c r="A14327" t="n">
        <v>579129</v>
      </c>
      <c r="B14327" s="12" t="n">
        <v>40875</v>
      </c>
      <c r="C14327" t="n">
        <v>17852</v>
      </c>
      <c r="D14327" t="n">
        <v>8</v>
      </c>
      <c r="E14327" t="n">
        <v>15</v>
      </c>
      <c r="F14327" s="9" t="n">
        <v>44.35</v>
      </c>
    </row>
    <row r="14328">
      <c r="A14328" t="n">
        <v>579130</v>
      </c>
      <c r="B14328" s="12" t="n">
        <v>40875</v>
      </c>
      <c r="C14328" t="n">
        <v>14735</v>
      </c>
      <c r="D14328" t="n">
        <v>4</v>
      </c>
      <c r="E14328" t="n">
        <v>62</v>
      </c>
      <c r="F14328" s="9" t="n">
        <v>163.02</v>
      </c>
    </row>
    <row r="14329">
      <c r="A14329" t="n">
        <v>579131</v>
      </c>
      <c r="B14329" s="12" t="n">
        <v>40875</v>
      </c>
      <c r="C14329" t="n">
        <v>12839</v>
      </c>
      <c r="D14329" t="n">
        <v>27</v>
      </c>
      <c r="E14329" t="n">
        <v>422</v>
      </c>
      <c r="F14329" s="9" t="n">
        <v>566.76</v>
      </c>
    </row>
    <row r="14330">
      <c r="A14330" t="n">
        <v>579132</v>
      </c>
      <c r="B14330" s="12" t="n">
        <v>40875</v>
      </c>
      <c r="C14330" t="n">
        <v>15022</v>
      </c>
      <c r="D14330" t="n">
        <v>47</v>
      </c>
      <c r="E14330" t="n">
        <v>188</v>
      </c>
      <c r="F14330" s="9" t="n">
        <v>214.76</v>
      </c>
    </row>
    <row r="14331">
      <c r="A14331" t="n">
        <v>579133</v>
      </c>
      <c r="B14331" s="12" t="n">
        <v>40875</v>
      </c>
      <c r="C14331" t="n">
        <v>17852</v>
      </c>
      <c r="D14331" t="n">
        <v>16</v>
      </c>
      <c r="E14331" t="n">
        <v>38</v>
      </c>
      <c r="F14331" s="9" t="n">
        <v>69.98999999999999</v>
      </c>
    </row>
    <row r="14332">
      <c r="A14332" t="n">
        <v>579134</v>
      </c>
      <c r="B14332" s="12" t="n">
        <v>40875</v>
      </c>
      <c r="C14332" t="n">
        <v>13115</v>
      </c>
      <c r="D14332" t="n">
        <v>22</v>
      </c>
      <c r="E14332" t="n">
        <v>330</v>
      </c>
      <c r="F14332" s="9" t="n">
        <v>499.56</v>
      </c>
    </row>
    <row r="14333">
      <c r="A14333" t="n">
        <v>579135</v>
      </c>
      <c r="B14333" s="12" t="n">
        <v>40875</v>
      </c>
      <c r="C14333" t="n">
        <v>18096</v>
      </c>
      <c r="D14333" t="n">
        <v>47</v>
      </c>
      <c r="E14333" t="n">
        <v>210</v>
      </c>
      <c r="F14333" s="9" t="n">
        <v>275.14</v>
      </c>
    </row>
    <row r="14334">
      <c r="A14334" t="n">
        <v>579136</v>
      </c>
      <c r="B14334" s="12" t="n">
        <v>40875</v>
      </c>
      <c r="C14334" t="n">
        <v>16094</v>
      </c>
      <c r="D14334" t="n">
        <v>13</v>
      </c>
      <c r="E14334" t="n">
        <v>109</v>
      </c>
      <c r="F14334" s="9" t="n">
        <v>316.93</v>
      </c>
    </row>
    <row r="14335">
      <c r="A14335" t="n">
        <v>579138</v>
      </c>
      <c r="B14335" s="12" t="n">
        <v>40875</v>
      </c>
      <c r="C14335" t="n">
        <v>13590</v>
      </c>
      <c r="D14335" t="n">
        <v>15</v>
      </c>
      <c r="E14335" t="n">
        <v>544</v>
      </c>
      <c r="F14335" s="9" t="n">
        <v>313.14</v>
      </c>
    </row>
    <row r="14336">
      <c r="A14336" t="n">
        <v>579139</v>
      </c>
      <c r="B14336" s="12" t="n">
        <v>40875</v>
      </c>
      <c r="C14336" t="n">
        <v>18102</v>
      </c>
      <c r="D14336" t="n">
        <v>1</v>
      </c>
      <c r="E14336" t="n">
        <v>192</v>
      </c>
      <c r="F14336" s="9" t="n">
        <v>286.08</v>
      </c>
    </row>
    <row r="14337">
      <c r="A14337" t="n">
        <v>579141</v>
      </c>
      <c r="B14337" s="12" t="n">
        <v>40875</v>
      </c>
      <c r="C14337" t="n">
        <v>17019</v>
      </c>
      <c r="D14337" t="n">
        <v>70</v>
      </c>
      <c r="E14337" t="n">
        <v>162</v>
      </c>
      <c r="F14337" s="9" t="n">
        <v>262.15</v>
      </c>
    </row>
    <row r="14338">
      <c r="A14338" t="n">
        <v>579142</v>
      </c>
      <c r="B14338" s="12" t="n">
        <v>40875</v>
      </c>
      <c r="C14338" t="n">
        <v>16744</v>
      </c>
      <c r="D14338" t="n">
        <v>36</v>
      </c>
      <c r="E14338" t="n">
        <v>210</v>
      </c>
      <c r="F14338" s="9" t="n">
        <v>283</v>
      </c>
    </row>
    <row r="14339">
      <c r="A14339" t="n">
        <v>579143</v>
      </c>
      <c r="B14339" s="12" t="n">
        <v>40875</v>
      </c>
      <c r="C14339" t="n">
        <v>13882</v>
      </c>
      <c r="D14339" t="n">
        <v>15</v>
      </c>
      <c r="E14339" t="n">
        <v>152</v>
      </c>
      <c r="F14339" s="9" t="n">
        <v>265.24</v>
      </c>
    </row>
    <row r="14340">
      <c r="A14340" t="n">
        <v>579144</v>
      </c>
      <c r="B14340" s="12" t="n">
        <v>40875</v>
      </c>
      <c r="C14340" t="n">
        <v>13269</v>
      </c>
      <c r="D14340" t="n">
        <v>21</v>
      </c>
      <c r="E14340" t="n">
        <v>342</v>
      </c>
      <c r="F14340" s="9" t="n">
        <v>485.96</v>
      </c>
    </row>
    <row r="14341">
      <c r="A14341" t="n">
        <v>579145</v>
      </c>
      <c r="B14341" s="12" t="n">
        <v>40875</v>
      </c>
      <c r="C14341" t="n">
        <v>14597</v>
      </c>
      <c r="D14341" t="n">
        <v>44</v>
      </c>
      <c r="E14341" t="n">
        <v>448</v>
      </c>
      <c r="F14341" s="9" t="n">
        <v>701.14</v>
      </c>
    </row>
    <row r="14342">
      <c r="A14342" t="n">
        <v>579146</v>
      </c>
      <c r="B14342" s="12" t="n">
        <v>40875</v>
      </c>
      <c r="C14342" t="n">
        <v>16347</v>
      </c>
      <c r="D14342" t="n">
        <v>34</v>
      </c>
      <c r="E14342" t="n">
        <v>185</v>
      </c>
      <c r="F14342" s="9" t="n">
        <v>410.66</v>
      </c>
    </row>
    <row r="14343">
      <c r="A14343" t="n">
        <v>579147</v>
      </c>
      <c r="B14343" s="12" t="n">
        <v>40875</v>
      </c>
      <c r="C14343" t="n">
        <v>13263</v>
      </c>
      <c r="D14343" t="n">
        <v>44</v>
      </c>
      <c r="E14343" t="n">
        <v>176</v>
      </c>
      <c r="F14343" s="9" t="n">
        <v>187.1</v>
      </c>
    </row>
    <row r="14344">
      <c r="A14344" t="n">
        <v>579148</v>
      </c>
      <c r="B14344" s="12" t="n">
        <v>40875</v>
      </c>
      <c r="C14344" t="n">
        <v>17523</v>
      </c>
      <c r="D14344" t="n">
        <v>8</v>
      </c>
      <c r="E14344" t="n">
        <v>49</v>
      </c>
      <c r="F14344" s="9" t="n">
        <v>125.55</v>
      </c>
    </row>
    <row r="14345">
      <c r="A14345" t="n">
        <v>579149</v>
      </c>
      <c r="B14345" s="12" t="n">
        <v>40875</v>
      </c>
      <c r="C14345" t="n">
        <v>13844</v>
      </c>
      <c r="D14345" t="n">
        <v>20</v>
      </c>
      <c r="E14345" t="n">
        <v>196</v>
      </c>
      <c r="F14345" s="9" t="n">
        <v>361.62</v>
      </c>
    </row>
    <row r="14346">
      <c r="A14346" t="n">
        <v>579150</v>
      </c>
      <c r="B14346" s="12" t="n">
        <v>40875</v>
      </c>
      <c r="C14346" t="n">
        <v>13408</v>
      </c>
      <c r="D14346" t="n">
        <v>10</v>
      </c>
      <c r="E14346" t="n">
        <v>340</v>
      </c>
      <c r="F14346" s="9" t="n">
        <v>605.4</v>
      </c>
    </row>
    <row r="14347">
      <c r="A14347" t="n">
        <v>579151</v>
      </c>
      <c r="B14347" s="12" t="n">
        <v>40875</v>
      </c>
      <c r="C14347" t="n">
        <v>13408</v>
      </c>
      <c r="D14347" t="n">
        <v>2</v>
      </c>
      <c r="E14347" t="n">
        <v>96</v>
      </c>
      <c r="F14347" s="9" t="n">
        <v>139.92</v>
      </c>
    </row>
    <row r="14348">
      <c r="A14348" t="n">
        <v>579154</v>
      </c>
      <c r="B14348" s="12" t="n">
        <v>40875</v>
      </c>
      <c r="C14348" t="n">
        <v>17218</v>
      </c>
      <c r="D14348" t="n">
        <v>32</v>
      </c>
      <c r="E14348" t="n">
        <v>116</v>
      </c>
      <c r="F14348" s="9" t="n">
        <v>218.96</v>
      </c>
    </row>
    <row r="14349">
      <c r="A14349" t="n">
        <v>579155</v>
      </c>
      <c r="B14349" s="12" t="n">
        <v>40875</v>
      </c>
      <c r="C14349" t="n">
        <v>18101</v>
      </c>
      <c r="D14349" t="n">
        <v>27</v>
      </c>
      <c r="E14349" t="n">
        <v>62</v>
      </c>
      <c r="F14349" s="9" t="n">
        <v>112.17</v>
      </c>
    </row>
    <row r="14350">
      <c r="A14350" t="n">
        <v>579156</v>
      </c>
      <c r="B14350" s="12" t="n">
        <v>40875</v>
      </c>
      <c r="C14350" t="n">
        <v>17419</v>
      </c>
      <c r="D14350" t="n">
        <v>13</v>
      </c>
      <c r="E14350" t="n">
        <v>86</v>
      </c>
      <c r="F14350" s="9" t="n">
        <v>304.94</v>
      </c>
    </row>
    <row r="14351">
      <c r="A14351" t="n">
        <v>579157</v>
      </c>
      <c r="B14351" s="12" t="n">
        <v>40875</v>
      </c>
      <c r="C14351" t="n">
        <v>15540</v>
      </c>
      <c r="D14351" t="n">
        <v>15</v>
      </c>
      <c r="E14351" t="n">
        <v>200</v>
      </c>
      <c r="F14351" s="9" t="n">
        <v>213.3</v>
      </c>
    </row>
    <row r="14352">
      <c r="A14352" t="n">
        <v>579158</v>
      </c>
      <c r="B14352" s="12" t="n">
        <v>40875</v>
      </c>
      <c r="C14352" t="n">
        <v>17188</v>
      </c>
      <c r="D14352" t="n">
        <v>13</v>
      </c>
      <c r="E14352" t="n">
        <v>140</v>
      </c>
      <c r="F14352" s="9" t="n">
        <v>309.12</v>
      </c>
    </row>
    <row r="14353">
      <c r="A14353" t="n">
        <v>579159</v>
      </c>
      <c r="B14353" s="12" t="n">
        <v>40875</v>
      </c>
      <c r="C14353" t="n">
        <v>13196</v>
      </c>
      <c r="D14353" t="n">
        <v>9</v>
      </c>
      <c r="E14353" t="n">
        <v>105</v>
      </c>
      <c r="F14353" s="9" t="n">
        <v>152.43</v>
      </c>
    </row>
    <row r="14354">
      <c r="A14354" t="n">
        <v>579160</v>
      </c>
      <c r="B14354" s="12" t="n">
        <v>40875</v>
      </c>
      <c r="C14354" t="n">
        <v>13196</v>
      </c>
      <c r="D14354" t="n">
        <v>4</v>
      </c>
      <c r="E14354" t="n">
        <v>60</v>
      </c>
      <c r="F14354" s="9" t="n">
        <v>58.4</v>
      </c>
    </row>
    <row r="14355">
      <c r="A14355" t="n">
        <v>579161</v>
      </c>
      <c r="B14355" s="12" t="n">
        <v>40875</v>
      </c>
      <c r="C14355" t="n">
        <v>17379</v>
      </c>
      <c r="D14355" t="n">
        <v>78</v>
      </c>
      <c r="E14355" t="n">
        <v>623</v>
      </c>
      <c r="F14355" s="9" t="n">
        <v>389.72</v>
      </c>
    </row>
    <row r="14356">
      <c r="A14356" t="n">
        <v>579162</v>
      </c>
      <c r="B14356" s="12" t="n">
        <v>40875</v>
      </c>
      <c r="C14356" t="n">
        <v>16393</v>
      </c>
      <c r="D14356" t="n">
        <v>30</v>
      </c>
      <c r="E14356" t="n">
        <v>136</v>
      </c>
      <c r="F14356" s="9" t="n">
        <v>300.02</v>
      </c>
    </row>
    <row r="14357">
      <c r="A14357" t="n">
        <v>579163</v>
      </c>
      <c r="B14357" s="12" t="n">
        <v>40875</v>
      </c>
      <c r="C14357" t="n">
        <v>15838</v>
      </c>
      <c r="D14357" t="n">
        <v>4</v>
      </c>
      <c r="E14357" t="n">
        <v>432</v>
      </c>
      <c r="F14357" s="9" t="n">
        <v>730.08</v>
      </c>
    </row>
    <row r="14358">
      <c r="A14358" t="n">
        <v>579164</v>
      </c>
      <c r="B14358" s="12" t="n">
        <v>40875</v>
      </c>
      <c r="C14358" t="n">
        <v>15838</v>
      </c>
      <c r="D14358" t="n">
        <v>2</v>
      </c>
      <c r="E14358" t="n">
        <v>132</v>
      </c>
      <c r="F14358" s="9" t="n">
        <v>242.04</v>
      </c>
    </row>
    <row r="14359">
      <c r="A14359" t="n">
        <v>579165</v>
      </c>
      <c r="B14359" s="12" t="n">
        <v>40875</v>
      </c>
      <c r="C14359" t="n">
        <v>13389</v>
      </c>
      <c r="D14359" t="n">
        <v>13</v>
      </c>
      <c r="E14359" t="n">
        <v>110</v>
      </c>
      <c r="F14359" s="9" t="n">
        <v>217.81</v>
      </c>
    </row>
    <row r="14360">
      <c r="A14360" t="n">
        <v>579166</v>
      </c>
      <c r="B14360" s="12" t="n">
        <v>40875</v>
      </c>
      <c r="C14360" t="n">
        <v>14290</v>
      </c>
      <c r="D14360" t="n">
        <v>16</v>
      </c>
      <c r="E14360" t="n">
        <v>97</v>
      </c>
      <c r="F14360" s="9" t="n">
        <v>264.53</v>
      </c>
    </row>
    <row r="14361">
      <c r="A14361" t="n">
        <v>579167</v>
      </c>
      <c r="B14361" s="12" t="n">
        <v>40875</v>
      </c>
      <c r="C14361" t="n">
        <v>16800</v>
      </c>
      <c r="D14361" t="n">
        <v>156</v>
      </c>
      <c r="E14361" t="n">
        <v>524</v>
      </c>
      <c r="F14361" s="9" t="n">
        <v>1162.65</v>
      </c>
    </row>
    <row r="14362">
      <c r="A14362" t="n">
        <v>579168</v>
      </c>
      <c r="B14362" s="12" t="n">
        <v>40875</v>
      </c>
      <c r="C14362" t="n">
        <v>17806</v>
      </c>
      <c r="D14362" t="n">
        <v>43</v>
      </c>
      <c r="E14362" t="n">
        <v>727</v>
      </c>
      <c r="F14362" s="9" t="n">
        <v>546.04</v>
      </c>
    </row>
    <row r="14363">
      <c r="A14363" t="n">
        <v>579170</v>
      </c>
      <c r="B14363" s="12" t="n">
        <v>40875</v>
      </c>
      <c r="C14363" t="n">
        <v>17811</v>
      </c>
      <c r="D14363" t="n">
        <v>32</v>
      </c>
      <c r="E14363" t="n">
        <v>63</v>
      </c>
      <c r="F14363" s="9" t="n">
        <v>188.54</v>
      </c>
    </row>
    <row r="14364">
      <c r="A14364" t="n">
        <v>579171</v>
      </c>
      <c r="B14364" s="12" t="n">
        <v>40875</v>
      </c>
      <c r="C14364" t="n">
        <v>13030</v>
      </c>
      <c r="D14364" t="n">
        <v>35</v>
      </c>
      <c r="E14364" t="n">
        <v>174</v>
      </c>
      <c r="F14364" s="9" t="n">
        <v>350.08</v>
      </c>
    </row>
    <row r="14365">
      <c r="A14365" t="n">
        <v>579173</v>
      </c>
      <c r="B14365" s="12" t="n">
        <v>40875</v>
      </c>
      <c r="C14365" t="n">
        <v>17359</v>
      </c>
      <c r="D14365" t="n">
        <v>15</v>
      </c>
      <c r="E14365" t="n">
        <v>161</v>
      </c>
      <c r="F14365" s="9" t="n">
        <v>127.86</v>
      </c>
    </row>
    <row r="14366">
      <c r="A14366" t="n">
        <v>579174</v>
      </c>
      <c r="B14366" s="12" t="n">
        <v>40875</v>
      </c>
      <c r="C14366" t="n">
        <v>13266</v>
      </c>
      <c r="D14366" t="n">
        <v>15</v>
      </c>
      <c r="E14366" t="n">
        <v>315</v>
      </c>
      <c r="F14366" s="9" t="n">
        <v>309.51</v>
      </c>
    </row>
    <row r="14367">
      <c r="A14367" t="n">
        <v>579175</v>
      </c>
      <c r="B14367" s="12" t="n">
        <v>40875</v>
      </c>
      <c r="C14367" t="n">
        <v>14562</v>
      </c>
      <c r="D14367" t="n">
        <v>26</v>
      </c>
      <c r="E14367" t="n">
        <v>110</v>
      </c>
      <c r="F14367" s="9" t="n">
        <v>321.19</v>
      </c>
    </row>
    <row r="14368">
      <c r="A14368" t="n">
        <v>579176</v>
      </c>
      <c r="B14368" s="12" t="n">
        <v>40875</v>
      </c>
      <c r="C14368" t="n">
        <v>13950</v>
      </c>
      <c r="D14368" t="n">
        <v>12</v>
      </c>
      <c r="E14368" t="n">
        <v>121</v>
      </c>
      <c r="F14368" s="9" t="n">
        <v>280.46</v>
      </c>
    </row>
    <row r="14369">
      <c r="A14369" t="n">
        <v>579177</v>
      </c>
      <c r="B14369" s="12" t="n">
        <v>40875</v>
      </c>
      <c r="C14369" t="n">
        <v>13089</v>
      </c>
      <c r="D14369" t="n">
        <v>8</v>
      </c>
      <c r="E14369" t="n">
        <v>250</v>
      </c>
      <c r="F14369" s="9" t="n">
        <v>705.9</v>
      </c>
    </row>
    <row r="14370">
      <c r="A14370" t="n">
        <v>579179</v>
      </c>
      <c r="B14370" s="12" t="n">
        <v>40875</v>
      </c>
      <c r="C14370" t="n">
        <v>17237</v>
      </c>
      <c r="D14370" t="n">
        <v>7</v>
      </c>
      <c r="E14370" t="n">
        <v>26</v>
      </c>
      <c r="F14370" s="9" t="n">
        <v>71.09</v>
      </c>
    </row>
    <row r="14371">
      <c r="A14371" t="n">
        <v>579180</v>
      </c>
      <c r="B14371" s="12" t="n">
        <v>40875</v>
      </c>
      <c r="C14371" t="n">
        <v>13881</v>
      </c>
      <c r="D14371" t="n">
        <v>4</v>
      </c>
      <c r="E14371" t="n">
        <v>344</v>
      </c>
      <c r="F14371" s="9" t="n">
        <v>621.6</v>
      </c>
    </row>
    <row r="14372">
      <c r="A14372" t="n">
        <v>579181</v>
      </c>
      <c r="B14372" s="12" t="n">
        <v>40875</v>
      </c>
      <c r="C14372" t="n">
        <v>13881</v>
      </c>
      <c r="D14372" t="n">
        <v>1</v>
      </c>
      <c r="E14372" t="n">
        <v>144</v>
      </c>
      <c r="F14372" s="9" t="n">
        <v>208.8</v>
      </c>
    </row>
    <row r="14373">
      <c r="A14373" t="n">
        <v>579182</v>
      </c>
      <c r="B14373" s="12" t="n">
        <v>40875</v>
      </c>
      <c r="C14373" t="n">
        <v>15601</v>
      </c>
      <c r="D14373" t="n">
        <v>9</v>
      </c>
      <c r="E14373" t="n">
        <v>172</v>
      </c>
      <c r="F14373" s="9" t="n">
        <v>178.4</v>
      </c>
    </row>
    <row r="14374">
      <c r="A14374" t="n">
        <v>579183</v>
      </c>
      <c r="B14374" s="12" t="n">
        <v>40875</v>
      </c>
      <c r="C14374" t="n">
        <v>15621</v>
      </c>
      <c r="D14374" t="n">
        <v>4</v>
      </c>
      <c r="E14374" t="n">
        <v>168</v>
      </c>
      <c r="F14374" s="9" t="n">
        <v>481.68</v>
      </c>
    </row>
    <row r="14375">
      <c r="A14375" t="n">
        <v>579184</v>
      </c>
      <c r="B14375" s="12" t="n">
        <v>40875</v>
      </c>
      <c r="C14375" t="n">
        <v>16746</v>
      </c>
      <c r="D14375" t="n">
        <v>11</v>
      </c>
      <c r="E14375" t="n">
        <v>93</v>
      </c>
      <c r="F14375" s="9" t="n">
        <v>301.2</v>
      </c>
    </row>
    <row r="14376">
      <c r="A14376" t="n">
        <v>579185</v>
      </c>
      <c r="B14376" s="12" t="n">
        <v>40875</v>
      </c>
      <c r="C14376" t="n">
        <v>13188</v>
      </c>
      <c r="D14376" t="n">
        <v>2</v>
      </c>
      <c r="E14376" t="n">
        <v>25</v>
      </c>
      <c r="F14376" s="9" t="n">
        <v>114.6</v>
      </c>
    </row>
    <row r="14377">
      <c r="A14377" t="n">
        <v>579188</v>
      </c>
      <c r="B14377" s="12" t="n">
        <v>40875</v>
      </c>
      <c r="C14377" t="n">
        <v>12748</v>
      </c>
      <c r="D14377" t="n">
        <v>39</v>
      </c>
      <c r="E14377" t="n">
        <v>290</v>
      </c>
      <c r="F14377" s="9" t="n">
        <v>466.72</v>
      </c>
    </row>
    <row r="14378">
      <c r="A14378" t="n">
        <v>579189</v>
      </c>
      <c r="B14378" s="12" t="n">
        <v>40875</v>
      </c>
      <c r="C14378" t="n">
        <v>16684</v>
      </c>
      <c r="D14378" t="n">
        <v>2</v>
      </c>
      <c r="E14378" t="n">
        <v>528</v>
      </c>
      <c r="F14378" s="9" t="n">
        <v>976.8</v>
      </c>
    </row>
    <row r="14379">
      <c r="A14379" t="n">
        <v>579191</v>
      </c>
      <c r="B14379" s="12" t="n">
        <v>40875</v>
      </c>
      <c r="C14379" t="n">
        <v>16684</v>
      </c>
      <c r="D14379" t="n">
        <v>1</v>
      </c>
      <c r="E14379" t="n">
        <v>600</v>
      </c>
      <c r="F14379" s="9" t="n">
        <v>216</v>
      </c>
    </row>
    <row r="14380">
      <c r="A14380" t="n">
        <v>579194</v>
      </c>
      <c r="B14380" s="12" t="n">
        <v>40875</v>
      </c>
      <c r="C14380" t="n">
        <v>15804</v>
      </c>
      <c r="D14380" t="n">
        <v>11</v>
      </c>
      <c r="E14380" t="n">
        <v>153</v>
      </c>
      <c r="F14380" s="9" t="n">
        <v>206.33</v>
      </c>
    </row>
    <row r="14381">
      <c r="A14381" t="n">
        <v>579196</v>
      </c>
      <c r="B14381" s="12" t="n">
        <v>40875</v>
      </c>
      <c r="C14381" t="n">
        <v>14096</v>
      </c>
      <c r="D14381" t="n">
        <v>532</v>
      </c>
      <c r="E14381" t="n">
        <v>2105</v>
      </c>
      <c r="F14381" s="9" t="n">
        <v>6580.96</v>
      </c>
    </row>
    <row r="14382">
      <c r="A14382" t="n">
        <v>579245</v>
      </c>
      <c r="B14382" s="12" t="n">
        <v>40875</v>
      </c>
      <c r="C14382" t="n">
        <v>17929</v>
      </c>
      <c r="D14382" t="n">
        <v>1</v>
      </c>
      <c r="E14382" t="n">
        <v>16</v>
      </c>
      <c r="F14382" s="9" t="n">
        <v>136</v>
      </c>
    </row>
    <row r="14383">
      <c r="A14383" t="n">
        <v>579249</v>
      </c>
      <c r="B14383" s="12" t="n">
        <v>40875</v>
      </c>
      <c r="C14383" t="n">
        <v>17450</v>
      </c>
      <c r="D14383" t="n">
        <v>2</v>
      </c>
      <c r="E14383" t="n">
        <v>480</v>
      </c>
      <c r="F14383" s="9" t="n">
        <v>1147.2</v>
      </c>
    </row>
    <row r="14384">
      <c r="A14384" t="n">
        <v>579250</v>
      </c>
      <c r="B14384" s="12" t="n">
        <v>40875</v>
      </c>
      <c r="C14384" t="n">
        <v>14480</v>
      </c>
      <c r="D14384" t="n">
        <v>13</v>
      </c>
      <c r="E14384" t="n">
        <v>143</v>
      </c>
      <c r="F14384" s="9" t="n">
        <v>279.05</v>
      </c>
    </row>
    <row r="14385">
      <c r="A14385" t="n">
        <v>579251</v>
      </c>
      <c r="B14385" s="12" t="n">
        <v>40875</v>
      </c>
      <c r="C14385" t="n">
        <v>17450</v>
      </c>
      <c r="D14385" t="n">
        <v>3</v>
      </c>
      <c r="E14385" t="n">
        <v>1456</v>
      </c>
      <c r="F14385" s="9" t="n">
        <v>3821.36</v>
      </c>
    </row>
    <row r="14386">
      <c r="A14386" t="n">
        <v>579252</v>
      </c>
      <c r="B14386" s="12" t="n">
        <v>40875</v>
      </c>
      <c r="C14386" t="n">
        <v>17450</v>
      </c>
      <c r="D14386" t="n">
        <v>2</v>
      </c>
      <c r="E14386" t="n">
        <v>432</v>
      </c>
      <c r="F14386" s="9" t="n">
        <v>1034.4</v>
      </c>
    </row>
    <row r="14387">
      <c r="A14387" t="n">
        <v>579253</v>
      </c>
      <c r="B14387" s="12" t="n">
        <v>40875</v>
      </c>
      <c r="C14387" t="n">
        <v>17450</v>
      </c>
      <c r="D14387" t="n">
        <v>1</v>
      </c>
      <c r="E14387" t="n">
        <v>96</v>
      </c>
      <c r="F14387" s="9" t="n">
        <v>230.4</v>
      </c>
    </row>
    <row r="14388">
      <c r="A14388" t="n">
        <v>579254</v>
      </c>
      <c r="B14388" s="12" t="n">
        <v>40875</v>
      </c>
      <c r="C14388" t="n">
        <v>14511</v>
      </c>
      <c r="D14388" t="n">
        <v>19</v>
      </c>
      <c r="E14388" t="n">
        <v>209</v>
      </c>
      <c r="F14388" s="9" t="n">
        <v>301.32</v>
      </c>
    </row>
    <row r="14389">
      <c r="A14389" t="n">
        <v>579255</v>
      </c>
      <c r="B14389" s="12" t="n">
        <v>40875</v>
      </c>
      <c r="C14389" t="n">
        <v>14901</v>
      </c>
      <c r="D14389" t="n">
        <v>14</v>
      </c>
      <c r="E14389" t="n">
        <v>91</v>
      </c>
      <c r="F14389" s="9" t="n">
        <v>194.82</v>
      </c>
    </row>
    <row r="14390">
      <c r="A14390" t="n">
        <v>579256</v>
      </c>
      <c r="B14390" s="12" t="n">
        <v>40876</v>
      </c>
      <c r="C14390" t="n">
        <v>13349</v>
      </c>
      <c r="D14390" t="n">
        <v>15</v>
      </c>
      <c r="E14390" t="n">
        <v>224</v>
      </c>
      <c r="F14390" s="9" t="n">
        <v>197.32</v>
      </c>
    </row>
    <row r="14391">
      <c r="A14391" t="n">
        <v>579257</v>
      </c>
      <c r="B14391" s="12" t="n">
        <v>40876</v>
      </c>
      <c r="C14391" t="n">
        <v>15619</v>
      </c>
      <c r="D14391" t="n">
        <v>3</v>
      </c>
      <c r="E14391" t="n">
        <v>136</v>
      </c>
      <c r="F14391" s="9" t="n">
        <v>336.4</v>
      </c>
    </row>
    <row r="14392">
      <c r="A14392" t="n">
        <v>579258</v>
      </c>
      <c r="B14392" s="12" t="n">
        <v>40876</v>
      </c>
      <c r="C14392" t="n">
        <v>15148</v>
      </c>
      <c r="D14392" t="n">
        <v>20</v>
      </c>
      <c r="E14392" t="n">
        <v>187</v>
      </c>
      <c r="F14392" s="9" t="n">
        <v>301.29</v>
      </c>
    </row>
    <row r="14393">
      <c r="A14393" t="n">
        <v>579260</v>
      </c>
      <c r="B14393" s="12" t="n">
        <v>40876</v>
      </c>
      <c r="C14393" t="n">
        <v>14618</v>
      </c>
      <c r="D14393" t="n">
        <v>8</v>
      </c>
      <c r="E14393" t="n">
        <v>143</v>
      </c>
      <c r="F14393" s="9" t="n">
        <v>257.4</v>
      </c>
    </row>
    <row r="14394">
      <c r="A14394" t="n">
        <v>579261</v>
      </c>
      <c r="B14394" s="12" t="n">
        <v>40876</v>
      </c>
      <c r="C14394" t="n">
        <v>13429</v>
      </c>
      <c r="D14394" t="n">
        <v>19</v>
      </c>
      <c r="E14394" t="n">
        <v>286</v>
      </c>
      <c r="F14394" s="9" t="n">
        <v>313.8</v>
      </c>
    </row>
    <row r="14395">
      <c r="A14395" t="n">
        <v>579262</v>
      </c>
      <c r="B14395" s="12" t="n">
        <v>40876</v>
      </c>
      <c r="C14395" t="n">
        <v>13599</v>
      </c>
      <c r="D14395" t="n">
        <v>2</v>
      </c>
      <c r="E14395" t="n">
        <v>60</v>
      </c>
      <c r="F14395" s="9" t="n">
        <v>93.84</v>
      </c>
    </row>
    <row r="14396">
      <c r="A14396" t="n">
        <v>579263</v>
      </c>
      <c r="B14396" s="12" t="n">
        <v>40876</v>
      </c>
      <c r="C14396" t="n">
        <v>13599</v>
      </c>
      <c r="D14396" t="n">
        <v>2</v>
      </c>
      <c r="E14396" t="n">
        <v>18</v>
      </c>
      <c r="F14396" s="9" t="n">
        <v>29.88</v>
      </c>
    </row>
    <row r="14397">
      <c r="A14397" t="n">
        <v>579264</v>
      </c>
      <c r="B14397" s="12" t="n">
        <v>40876</v>
      </c>
      <c r="C14397" t="n">
        <v>13599</v>
      </c>
      <c r="D14397" t="n">
        <v>3</v>
      </c>
      <c r="E14397" t="n">
        <v>70</v>
      </c>
      <c r="F14397" s="9" t="n">
        <v>44.2</v>
      </c>
    </row>
    <row r="14398">
      <c r="A14398" t="n">
        <v>579265</v>
      </c>
      <c r="B14398" s="12" t="n">
        <v>40876</v>
      </c>
      <c r="C14398" t="n">
        <v>13599</v>
      </c>
      <c r="D14398" t="n">
        <v>2</v>
      </c>
      <c r="E14398" t="n">
        <v>48</v>
      </c>
      <c r="F14398" s="9" t="n">
        <v>58.56</v>
      </c>
    </row>
    <row r="14399">
      <c r="A14399" t="n">
        <v>579267</v>
      </c>
      <c r="B14399" s="12" t="n">
        <v>40876</v>
      </c>
      <c r="C14399" t="n">
        <v>14961</v>
      </c>
      <c r="D14399" t="n">
        <v>38</v>
      </c>
      <c r="E14399" t="n">
        <v>457</v>
      </c>
      <c r="F14399" s="9" t="n">
        <v>1144.75</v>
      </c>
    </row>
    <row r="14400">
      <c r="A14400" t="n">
        <v>579268</v>
      </c>
      <c r="B14400" s="12" t="n">
        <v>40876</v>
      </c>
      <c r="C14400" t="n">
        <v>14321</v>
      </c>
      <c r="D14400" t="n">
        <v>19</v>
      </c>
      <c r="E14400" t="n">
        <v>368</v>
      </c>
      <c r="F14400" s="9" t="n">
        <v>300.16</v>
      </c>
    </row>
    <row r="14401">
      <c r="A14401" t="n">
        <v>579269</v>
      </c>
      <c r="B14401" s="12" t="n">
        <v>40876</v>
      </c>
      <c r="C14401" t="n">
        <v>14601</v>
      </c>
      <c r="D14401" t="n">
        <v>7</v>
      </c>
      <c r="E14401" t="n">
        <v>168</v>
      </c>
      <c r="F14401" s="9" t="n">
        <v>213.96</v>
      </c>
    </row>
    <row r="14402">
      <c r="A14402" t="n">
        <v>579270</v>
      </c>
      <c r="B14402" s="12" t="n">
        <v>40876</v>
      </c>
      <c r="C14402" t="n">
        <v>15783</v>
      </c>
      <c r="D14402" t="n">
        <v>14</v>
      </c>
      <c r="E14402" t="n">
        <v>212</v>
      </c>
      <c r="F14402" s="9" t="n">
        <v>246.3</v>
      </c>
    </row>
    <row r="14403">
      <c r="A14403" t="n">
        <v>579271</v>
      </c>
      <c r="B14403" s="12" t="n">
        <v>40876</v>
      </c>
      <c r="C14403" t="n">
        <v>17450</v>
      </c>
      <c r="D14403" t="n">
        <v>10</v>
      </c>
      <c r="E14403" t="n">
        <v>649</v>
      </c>
      <c r="F14403" s="9" t="n">
        <v>2586.69</v>
      </c>
    </row>
    <row r="14404">
      <c r="A14404" t="n">
        <v>579273</v>
      </c>
      <c r="B14404" s="12" t="n">
        <v>40876</v>
      </c>
      <c r="C14404" t="n">
        <v>15197</v>
      </c>
      <c r="D14404" t="n">
        <v>17</v>
      </c>
      <c r="E14404" t="n">
        <v>267</v>
      </c>
      <c r="F14404" s="9" t="n">
        <v>306.36</v>
      </c>
    </row>
    <row r="14405">
      <c r="A14405" t="n">
        <v>579274</v>
      </c>
      <c r="B14405" s="12" t="n">
        <v>40876</v>
      </c>
      <c r="C14405" t="n">
        <v>13467</v>
      </c>
      <c r="D14405" t="n">
        <v>20</v>
      </c>
      <c r="E14405" t="n">
        <v>158</v>
      </c>
      <c r="F14405" s="9" t="n">
        <v>301.25</v>
      </c>
    </row>
    <row r="14406">
      <c r="A14406" t="n">
        <v>579278</v>
      </c>
      <c r="B14406" s="12" t="n">
        <v>40876</v>
      </c>
      <c r="C14406" t="n">
        <v>14209</v>
      </c>
      <c r="D14406" t="n">
        <v>6</v>
      </c>
      <c r="E14406" t="n">
        <v>34</v>
      </c>
      <c r="F14406" s="9" t="n">
        <v>197.1</v>
      </c>
    </row>
    <row r="14407">
      <c r="A14407" t="n">
        <v>579279</v>
      </c>
      <c r="B14407" s="12" t="n">
        <v>40876</v>
      </c>
      <c r="C14407" t="n">
        <v>15298</v>
      </c>
      <c r="D14407" t="n">
        <v>9</v>
      </c>
      <c r="E14407" t="n">
        <v>158</v>
      </c>
      <c r="F14407" s="9" t="n">
        <v>351.52</v>
      </c>
    </row>
    <row r="14408">
      <c r="A14408" t="n">
        <v>579280</v>
      </c>
      <c r="B14408" s="12" t="n">
        <v>40876</v>
      </c>
      <c r="C14408" t="n">
        <v>13928</v>
      </c>
      <c r="D14408" t="n">
        <v>6</v>
      </c>
      <c r="E14408" t="n">
        <v>18</v>
      </c>
      <c r="F14408" s="9" t="n">
        <v>107.9</v>
      </c>
    </row>
    <row r="14409">
      <c r="A14409" t="n">
        <v>579282</v>
      </c>
      <c r="B14409" s="12" t="n">
        <v>40876</v>
      </c>
      <c r="C14409" t="n">
        <v>16818</v>
      </c>
      <c r="D14409" t="n">
        <v>7</v>
      </c>
      <c r="E14409" t="n">
        <v>58</v>
      </c>
      <c r="F14409" s="9" t="n">
        <v>127.76</v>
      </c>
    </row>
    <row r="14410">
      <c r="A14410" t="n">
        <v>579283</v>
      </c>
      <c r="B14410" s="12" t="n">
        <v>40876</v>
      </c>
      <c r="C14410" t="n">
        <v>13883</v>
      </c>
      <c r="D14410" t="n">
        <v>48</v>
      </c>
      <c r="E14410" t="n">
        <v>532</v>
      </c>
      <c r="F14410" s="9" t="n">
        <v>931.7</v>
      </c>
    </row>
    <row r="14411">
      <c r="A14411" t="n">
        <v>579284</v>
      </c>
      <c r="B14411" s="12" t="n">
        <v>40876</v>
      </c>
      <c r="C14411" t="n">
        <v>15061</v>
      </c>
      <c r="D14411" t="n">
        <v>21</v>
      </c>
      <c r="E14411" t="n">
        <v>1619</v>
      </c>
      <c r="F14411" s="9" t="n">
        <v>3337.44</v>
      </c>
    </row>
    <row r="14412">
      <c r="A14412" t="n">
        <v>579285</v>
      </c>
      <c r="B14412" s="12" t="n">
        <v>40876</v>
      </c>
      <c r="C14412" t="n">
        <v>14180</v>
      </c>
      <c r="D14412" t="n">
        <v>8</v>
      </c>
      <c r="E14412" t="n">
        <v>24</v>
      </c>
      <c r="F14412" s="9" t="n">
        <v>160.35</v>
      </c>
    </row>
    <row r="14413">
      <c r="A14413" t="n">
        <v>579286</v>
      </c>
      <c r="B14413" s="12" t="n">
        <v>40876</v>
      </c>
      <c r="C14413" t="n">
        <v>17772</v>
      </c>
      <c r="D14413" t="n">
        <v>45</v>
      </c>
      <c r="E14413" t="n">
        <v>50</v>
      </c>
      <c r="F14413" s="9" t="n">
        <v>147.15</v>
      </c>
    </row>
    <row r="14414">
      <c r="A14414" t="n">
        <v>579287</v>
      </c>
      <c r="B14414" s="12" t="n">
        <v>40876</v>
      </c>
      <c r="C14414" t="n">
        <v>13496</v>
      </c>
      <c r="D14414" t="n">
        <v>9</v>
      </c>
      <c r="E14414" t="n">
        <v>112</v>
      </c>
      <c r="F14414" s="9" t="n">
        <v>152.32</v>
      </c>
    </row>
    <row r="14415">
      <c r="A14415" t="n">
        <v>579288</v>
      </c>
      <c r="B14415" s="12" t="n">
        <v>40876</v>
      </c>
      <c r="C14415" t="n">
        <v>17772</v>
      </c>
      <c r="D14415" t="n">
        <v>5</v>
      </c>
      <c r="E14415" t="n">
        <v>5</v>
      </c>
      <c r="F14415" s="9" t="n">
        <v>26.3</v>
      </c>
    </row>
    <row r="14416">
      <c r="A14416" t="n">
        <v>579293</v>
      </c>
      <c r="B14416" s="12" t="n">
        <v>40876</v>
      </c>
      <c r="C14416" t="n">
        <v>14419</v>
      </c>
      <c r="D14416" t="n">
        <v>46</v>
      </c>
      <c r="E14416" t="n">
        <v>83</v>
      </c>
      <c r="F14416" s="9" t="n">
        <v>210.9</v>
      </c>
    </row>
    <row r="14417">
      <c r="A14417" t="n">
        <v>579300</v>
      </c>
      <c r="B14417" s="12" t="n">
        <v>40876</v>
      </c>
      <c r="C14417" t="n">
        <v>14667</v>
      </c>
      <c r="D14417" t="n">
        <v>13</v>
      </c>
      <c r="E14417" t="n">
        <v>308</v>
      </c>
      <c r="F14417" s="9" t="n">
        <v>374.9</v>
      </c>
    </row>
    <row r="14418">
      <c r="A14418" t="n">
        <v>579301</v>
      </c>
      <c r="B14418" s="12" t="n">
        <v>40876</v>
      </c>
      <c r="C14418" t="n">
        <v>18118</v>
      </c>
      <c r="D14418" t="n">
        <v>88</v>
      </c>
      <c r="E14418" t="n">
        <v>167</v>
      </c>
      <c r="F14418" s="9" t="n">
        <v>293.15</v>
      </c>
    </row>
    <row r="14419">
      <c r="A14419" t="n">
        <v>579307</v>
      </c>
      <c r="B14419" s="12" t="n">
        <v>40876</v>
      </c>
      <c r="C14419" t="n">
        <v>17655</v>
      </c>
      <c r="D14419" t="n">
        <v>14</v>
      </c>
      <c r="E14419" t="n">
        <v>158</v>
      </c>
      <c r="F14419" s="9" t="n">
        <v>447.74</v>
      </c>
    </row>
    <row r="14420">
      <c r="A14420" t="n">
        <v>579328</v>
      </c>
      <c r="B14420" s="12" t="n">
        <v>40876</v>
      </c>
      <c r="C14420" t="n">
        <v>17711</v>
      </c>
      <c r="D14420" t="n">
        <v>10</v>
      </c>
      <c r="E14420" t="n">
        <v>139</v>
      </c>
      <c r="F14420" s="9" t="n">
        <v>164.57</v>
      </c>
    </row>
    <row r="14421">
      <c r="A14421" t="n">
        <v>579332</v>
      </c>
      <c r="B14421" s="12" t="n">
        <v>40876</v>
      </c>
      <c r="C14421" t="n">
        <v>14408</v>
      </c>
      <c r="D14421" t="n">
        <v>8</v>
      </c>
      <c r="E14421" t="n">
        <v>162</v>
      </c>
      <c r="F14421" s="9" t="n">
        <v>308.22</v>
      </c>
    </row>
    <row r="14422">
      <c r="A14422" t="n">
        <v>579339</v>
      </c>
      <c r="B14422" s="12" t="n">
        <v>40876</v>
      </c>
      <c r="C14422" t="n">
        <v>14866</v>
      </c>
      <c r="D14422" t="n">
        <v>5</v>
      </c>
      <c r="E14422" t="n">
        <v>148</v>
      </c>
      <c r="F14422" s="9" t="n">
        <v>337.28</v>
      </c>
    </row>
    <row r="14423">
      <c r="A14423" t="n">
        <v>579350</v>
      </c>
      <c r="B14423" s="12" t="n">
        <v>40876</v>
      </c>
      <c r="C14423" t="n">
        <v>15218</v>
      </c>
      <c r="D14423" t="n">
        <v>17</v>
      </c>
      <c r="E14423" t="n">
        <v>515</v>
      </c>
      <c r="F14423" s="9" t="n">
        <v>807.6799999999999</v>
      </c>
    </row>
    <row r="14424">
      <c r="A14424" t="n">
        <v>579358</v>
      </c>
      <c r="B14424" s="12" t="n">
        <v>40876</v>
      </c>
      <c r="C14424" t="n">
        <v>16992</v>
      </c>
      <c r="D14424" t="n">
        <v>11</v>
      </c>
      <c r="E14424" t="n">
        <v>81</v>
      </c>
      <c r="F14424" s="9" t="n">
        <v>214.45</v>
      </c>
    </row>
    <row r="14425">
      <c r="A14425" t="n">
        <v>579364</v>
      </c>
      <c r="B14425" s="12" t="n">
        <v>40876</v>
      </c>
      <c r="C14425" t="n">
        <v>14173</v>
      </c>
      <c r="D14425" t="n">
        <v>5</v>
      </c>
      <c r="E14425" t="n">
        <v>73</v>
      </c>
      <c r="F14425" s="9" t="n">
        <v>194.55</v>
      </c>
    </row>
    <row r="14426">
      <c r="A14426" t="n">
        <v>579365</v>
      </c>
      <c r="B14426" s="12" t="n">
        <v>40876</v>
      </c>
      <c r="C14426" t="n">
        <v>14173</v>
      </c>
      <c r="D14426" t="n">
        <v>1</v>
      </c>
      <c r="E14426" t="n">
        <v>6</v>
      </c>
      <c r="F14426" s="9" t="n">
        <v>12.48</v>
      </c>
    </row>
    <row r="14427">
      <c r="A14427" t="n">
        <v>579387</v>
      </c>
      <c r="B14427" s="12" t="n">
        <v>40876</v>
      </c>
      <c r="C14427" t="n">
        <v>14452</v>
      </c>
      <c r="D14427" t="n">
        <v>30</v>
      </c>
      <c r="E14427" t="n">
        <v>70</v>
      </c>
      <c r="F14427" s="9" t="n">
        <v>131.68</v>
      </c>
    </row>
    <row r="14428">
      <c r="A14428" t="n">
        <v>579391</v>
      </c>
      <c r="B14428" s="12" t="n">
        <v>40876</v>
      </c>
      <c r="C14428" t="n">
        <v>14251</v>
      </c>
      <c r="D14428" t="n">
        <v>13</v>
      </c>
      <c r="E14428" t="n">
        <v>380</v>
      </c>
      <c r="F14428" s="9" t="n">
        <v>490.68</v>
      </c>
    </row>
    <row r="14429">
      <c r="A14429" t="n">
        <v>579399</v>
      </c>
      <c r="B14429" s="12" t="n">
        <v>40876</v>
      </c>
      <c r="C14429" t="n">
        <v>13137</v>
      </c>
      <c r="D14429" t="n">
        <v>105</v>
      </c>
      <c r="E14429" t="n">
        <v>262</v>
      </c>
      <c r="F14429" s="9" t="n">
        <v>460.83</v>
      </c>
    </row>
    <row r="14430">
      <c r="A14430" t="n">
        <v>579400</v>
      </c>
      <c r="B14430" s="12" t="n">
        <v>40876</v>
      </c>
      <c r="C14430" t="n">
        <v>17306</v>
      </c>
      <c r="D14430" t="n">
        <v>7</v>
      </c>
      <c r="E14430" t="n">
        <v>1024</v>
      </c>
      <c r="F14430" s="9" t="n">
        <v>696.8</v>
      </c>
    </row>
    <row r="14431">
      <c r="A14431" t="n">
        <v>579401</v>
      </c>
      <c r="B14431" s="12" t="n">
        <v>40876</v>
      </c>
      <c r="C14431" t="n">
        <v>14550</v>
      </c>
      <c r="D14431" t="n">
        <v>21</v>
      </c>
      <c r="E14431" t="n">
        <v>182</v>
      </c>
      <c r="F14431" s="9" t="n">
        <v>416.58</v>
      </c>
    </row>
    <row r="14432">
      <c r="A14432" t="n">
        <v>579402</v>
      </c>
      <c r="B14432" s="12" t="n">
        <v>40876</v>
      </c>
      <c r="C14432" t="n">
        <v>17306</v>
      </c>
      <c r="D14432" t="n">
        <v>3</v>
      </c>
      <c r="E14432" t="n">
        <v>167</v>
      </c>
      <c r="F14432" s="9" t="n">
        <v>348.35</v>
      </c>
    </row>
    <row r="14433">
      <c r="A14433" t="n">
        <v>579403</v>
      </c>
      <c r="B14433" s="12" t="n">
        <v>40876</v>
      </c>
      <c r="C14433" t="n">
        <v>14503</v>
      </c>
      <c r="D14433" t="n">
        <v>9</v>
      </c>
      <c r="E14433" t="n">
        <v>180</v>
      </c>
      <c r="F14433" s="9" t="n">
        <v>436.1</v>
      </c>
    </row>
    <row r="14434">
      <c r="A14434" t="n">
        <v>579404</v>
      </c>
      <c r="B14434" s="12" t="n">
        <v>40876</v>
      </c>
      <c r="C14434" t="n">
        <v>14126</v>
      </c>
      <c r="D14434" t="n">
        <v>12</v>
      </c>
      <c r="E14434" t="n">
        <v>120</v>
      </c>
      <c r="F14434" s="9" t="n">
        <v>275.85</v>
      </c>
    </row>
    <row r="14435">
      <c r="A14435" t="n">
        <v>579405</v>
      </c>
      <c r="B14435" s="12" t="n">
        <v>40876</v>
      </c>
      <c r="C14435" t="n">
        <v>14126</v>
      </c>
      <c r="D14435" t="n">
        <v>2</v>
      </c>
      <c r="E14435" t="n">
        <v>338</v>
      </c>
      <c r="F14435" s="9" t="n">
        <v>367.78</v>
      </c>
    </row>
    <row r="14436">
      <c r="A14436" t="n">
        <v>579406</v>
      </c>
      <c r="B14436" s="12" t="n">
        <v>40876</v>
      </c>
      <c r="C14436" t="n">
        <v>13014</v>
      </c>
      <c r="D14436" t="n">
        <v>7</v>
      </c>
      <c r="E14436" t="n">
        <v>54</v>
      </c>
      <c r="F14436" s="9" t="n">
        <v>304.9</v>
      </c>
    </row>
    <row r="14437">
      <c r="A14437" t="n">
        <v>579407</v>
      </c>
      <c r="B14437" s="12" t="n">
        <v>40876</v>
      </c>
      <c r="C14437" t="n">
        <v>13657</v>
      </c>
      <c r="D14437" t="n">
        <v>7</v>
      </c>
      <c r="E14437" t="n">
        <v>77</v>
      </c>
      <c r="F14437" s="9" t="n">
        <v>229.8</v>
      </c>
    </row>
    <row r="14438">
      <c r="A14438" t="n">
        <v>579408</v>
      </c>
      <c r="B14438" s="12" t="n">
        <v>40876</v>
      </c>
      <c r="C14438" t="n">
        <v>14701</v>
      </c>
      <c r="D14438" t="n">
        <v>92</v>
      </c>
      <c r="E14438" t="n">
        <v>254</v>
      </c>
      <c r="F14438" s="9" t="n">
        <v>577.71</v>
      </c>
    </row>
    <row r="14439">
      <c r="A14439" t="n">
        <v>579409</v>
      </c>
      <c r="B14439" s="12" t="n">
        <v>40876</v>
      </c>
      <c r="C14439" t="n">
        <v>14701</v>
      </c>
      <c r="D14439" t="n">
        <v>1</v>
      </c>
      <c r="E14439" t="n">
        <v>1</v>
      </c>
      <c r="F14439" s="9" t="n">
        <v>6.95</v>
      </c>
    </row>
    <row r="14440">
      <c r="A14440" t="n">
        <v>579410</v>
      </c>
      <c r="B14440" s="12" t="n">
        <v>40876</v>
      </c>
      <c r="C14440" t="n">
        <v>16168</v>
      </c>
      <c r="D14440" t="n">
        <v>3</v>
      </c>
      <c r="E14440" t="n">
        <v>36</v>
      </c>
      <c r="F14440" s="9" t="n">
        <v>64.56</v>
      </c>
    </row>
    <row r="14441">
      <c r="A14441" t="n">
        <v>579411</v>
      </c>
      <c r="B14441" s="12" t="n">
        <v>40876</v>
      </c>
      <c r="C14441" t="n">
        <v>16794</v>
      </c>
      <c r="D14441" t="n">
        <v>23</v>
      </c>
      <c r="E14441" t="n">
        <v>96</v>
      </c>
      <c r="F14441" s="9" t="n">
        <v>160.93</v>
      </c>
    </row>
    <row r="14442">
      <c r="A14442" t="n">
        <v>579412</v>
      </c>
      <c r="B14442" s="12" t="n">
        <v>40876</v>
      </c>
      <c r="C14442" t="n">
        <v>14125</v>
      </c>
      <c r="D14442" t="n">
        <v>23</v>
      </c>
      <c r="E14442" t="n">
        <v>182</v>
      </c>
      <c r="F14442" s="9" t="n">
        <v>333.92</v>
      </c>
    </row>
    <row r="14443">
      <c r="A14443" t="n">
        <v>579413</v>
      </c>
      <c r="B14443" s="12" t="n">
        <v>40876</v>
      </c>
      <c r="C14443" t="n">
        <v>13668</v>
      </c>
      <c r="D14443" t="n">
        <v>44</v>
      </c>
      <c r="E14443" t="n">
        <v>212</v>
      </c>
      <c r="F14443" s="9" t="n">
        <v>404.43</v>
      </c>
    </row>
    <row r="14444">
      <c r="A14444" t="n">
        <v>579414</v>
      </c>
      <c r="B14444" s="12" t="n">
        <v>40876</v>
      </c>
      <c r="C14444" t="n">
        <v>14719</v>
      </c>
      <c r="D14444" t="n">
        <v>49</v>
      </c>
      <c r="E14444" t="n">
        <v>212</v>
      </c>
      <c r="F14444" s="9" t="n">
        <v>387.42</v>
      </c>
    </row>
    <row r="14445">
      <c r="A14445" t="n">
        <v>579427</v>
      </c>
      <c r="B14445" s="12" t="n">
        <v>40876</v>
      </c>
      <c r="C14445" t="n">
        <v>16479</v>
      </c>
      <c r="D14445" t="n">
        <v>21</v>
      </c>
      <c r="E14445" t="n">
        <v>67</v>
      </c>
      <c r="F14445" s="9" t="n">
        <v>231.18</v>
      </c>
    </row>
    <row r="14446">
      <c r="A14446" t="n">
        <v>579430</v>
      </c>
      <c r="B14446" s="12" t="n">
        <v>40876</v>
      </c>
      <c r="C14446" t="n">
        <v>12748</v>
      </c>
      <c r="D14446" t="n">
        <v>41</v>
      </c>
      <c r="E14446" t="n">
        <v>128</v>
      </c>
      <c r="F14446" s="9" t="n">
        <v>190.78</v>
      </c>
    </row>
    <row r="14447">
      <c r="A14447" t="n">
        <v>579432</v>
      </c>
      <c r="B14447" s="12" t="n">
        <v>40876</v>
      </c>
      <c r="C14447" t="n">
        <v>15311</v>
      </c>
      <c r="D14447" t="n">
        <v>18</v>
      </c>
      <c r="E14447" t="n">
        <v>168</v>
      </c>
      <c r="F14447" s="9" t="n">
        <v>282.18</v>
      </c>
    </row>
    <row r="14448">
      <c r="A14448" t="n">
        <v>579433</v>
      </c>
      <c r="B14448" s="12" t="n">
        <v>40876</v>
      </c>
      <c r="C14448" t="n">
        <v>17466</v>
      </c>
      <c r="D14448" t="n">
        <v>18</v>
      </c>
      <c r="E14448" t="n">
        <v>173</v>
      </c>
      <c r="F14448" s="9" t="n">
        <v>302.87</v>
      </c>
    </row>
    <row r="14449">
      <c r="A14449" t="n">
        <v>579434</v>
      </c>
      <c r="B14449" s="12" t="n">
        <v>40876</v>
      </c>
      <c r="C14449" t="n">
        <v>16678</v>
      </c>
      <c r="D14449" t="n">
        <v>16</v>
      </c>
      <c r="E14449" t="n">
        <v>287</v>
      </c>
      <c r="F14449" s="9" t="n">
        <v>308.55</v>
      </c>
    </row>
    <row r="14450">
      <c r="A14450" t="n">
        <v>579435</v>
      </c>
      <c r="B14450" s="12" t="n">
        <v>40876</v>
      </c>
      <c r="C14450" t="n">
        <v>16782</v>
      </c>
      <c r="D14450" t="n">
        <v>2</v>
      </c>
      <c r="E14450" t="n">
        <v>6</v>
      </c>
      <c r="F14450" s="9" t="n">
        <v>43.5</v>
      </c>
    </row>
    <row r="14451">
      <c r="A14451" t="n">
        <v>579436</v>
      </c>
      <c r="B14451" s="12" t="n">
        <v>40876</v>
      </c>
      <c r="C14451" t="n">
        <v>14785</v>
      </c>
      <c r="D14451" t="n">
        <v>1</v>
      </c>
      <c r="E14451" t="n">
        <v>48</v>
      </c>
      <c r="F14451" s="9" t="n">
        <v>37.92</v>
      </c>
    </row>
    <row r="14452">
      <c r="A14452" t="n">
        <v>579437</v>
      </c>
      <c r="B14452" s="12" t="n">
        <v>40876</v>
      </c>
      <c r="C14452" t="n">
        <v>16852</v>
      </c>
      <c r="D14452" t="n">
        <v>2</v>
      </c>
      <c r="E14452" t="n">
        <v>5</v>
      </c>
      <c r="F14452" s="9" t="n">
        <v>31.85</v>
      </c>
    </row>
    <row r="14453">
      <c r="A14453" t="n">
        <v>579439</v>
      </c>
      <c r="B14453" s="12" t="n">
        <v>40876</v>
      </c>
      <c r="C14453" t="n">
        <v>13426</v>
      </c>
      <c r="D14453" t="n">
        <v>7</v>
      </c>
      <c r="E14453" t="n">
        <v>120</v>
      </c>
      <c r="F14453" s="9" t="n">
        <v>298.48</v>
      </c>
    </row>
    <row r="14454">
      <c r="A14454" t="n">
        <v>579440</v>
      </c>
      <c r="B14454" s="12" t="n">
        <v>40876</v>
      </c>
      <c r="C14454" t="n">
        <v>14388</v>
      </c>
      <c r="D14454" t="n">
        <v>23</v>
      </c>
      <c r="E14454" t="n">
        <v>202</v>
      </c>
      <c r="F14454" s="9" t="n">
        <v>471.98</v>
      </c>
    </row>
    <row r="14455">
      <c r="A14455" t="n">
        <v>579442</v>
      </c>
      <c r="B14455" s="12" t="n">
        <v>40876</v>
      </c>
      <c r="C14455" t="n">
        <v>15152</v>
      </c>
      <c r="D14455" t="n">
        <v>15</v>
      </c>
      <c r="E14455" t="n">
        <v>88</v>
      </c>
      <c r="F14455" s="9" t="n">
        <v>262.8</v>
      </c>
    </row>
    <row r="14456">
      <c r="A14456" t="n">
        <v>579443</v>
      </c>
      <c r="B14456" s="12" t="n">
        <v>40876</v>
      </c>
      <c r="C14456" t="n">
        <v>16479</v>
      </c>
      <c r="D14456" t="n">
        <v>14</v>
      </c>
      <c r="E14456" t="n">
        <v>35</v>
      </c>
      <c r="F14456" s="9" t="n">
        <v>69.65000000000001</v>
      </c>
    </row>
    <row r="14457">
      <c r="A14457" t="n">
        <v>579444</v>
      </c>
      <c r="B14457" s="12" t="n">
        <v>40876</v>
      </c>
      <c r="C14457" t="n">
        <v>13999</v>
      </c>
      <c r="D14457" t="n">
        <v>20</v>
      </c>
      <c r="E14457" t="n">
        <v>217</v>
      </c>
      <c r="F14457" s="9" t="n">
        <v>395.97</v>
      </c>
    </row>
    <row r="14458">
      <c r="A14458" t="n">
        <v>579445</v>
      </c>
      <c r="B14458" s="12" t="n">
        <v>40876</v>
      </c>
      <c r="C14458" t="n">
        <v>15206</v>
      </c>
      <c r="D14458" t="n">
        <v>3</v>
      </c>
      <c r="E14458" t="n">
        <v>72</v>
      </c>
      <c r="F14458" s="9" t="n">
        <v>183.6</v>
      </c>
    </row>
    <row r="14459">
      <c r="A14459" t="n">
        <v>579446</v>
      </c>
      <c r="B14459" s="12" t="n">
        <v>40876</v>
      </c>
      <c r="C14459" t="n">
        <v>14121</v>
      </c>
      <c r="D14459" t="n">
        <v>32</v>
      </c>
      <c r="E14459" t="n">
        <v>368</v>
      </c>
      <c r="F14459" s="9" t="n">
        <v>528.48</v>
      </c>
    </row>
    <row r="14460">
      <c r="A14460" t="n">
        <v>579447</v>
      </c>
      <c r="B14460" s="12" t="n">
        <v>40876</v>
      </c>
      <c r="C14460" t="n">
        <v>14390</v>
      </c>
      <c r="D14460" t="n">
        <v>28</v>
      </c>
      <c r="E14460" t="n">
        <v>279</v>
      </c>
      <c r="F14460" s="9" t="n">
        <v>628.16</v>
      </c>
    </row>
    <row r="14461">
      <c r="A14461" t="n">
        <v>579448</v>
      </c>
      <c r="B14461" s="12" t="n">
        <v>40876</v>
      </c>
      <c r="C14461" t="n">
        <v>14390</v>
      </c>
      <c r="D14461" t="n">
        <v>1</v>
      </c>
      <c r="E14461" t="n">
        <v>12</v>
      </c>
      <c r="F14461" s="9" t="n">
        <v>4.68</v>
      </c>
    </row>
    <row r="14462">
      <c r="A14462" t="n">
        <v>579449</v>
      </c>
      <c r="B14462" s="12" t="n">
        <v>40876</v>
      </c>
      <c r="C14462" t="n">
        <v>17101</v>
      </c>
      <c r="D14462" t="n">
        <v>2</v>
      </c>
      <c r="E14462" t="n">
        <v>200</v>
      </c>
      <c r="F14462" s="9" t="n">
        <v>251</v>
      </c>
    </row>
    <row r="14463">
      <c r="A14463" t="n">
        <v>579450</v>
      </c>
      <c r="B14463" s="12" t="n">
        <v>40876</v>
      </c>
      <c r="C14463" t="n">
        <v>12901</v>
      </c>
      <c r="D14463" t="n">
        <v>1</v>
      </c>
      <c r="E14463" t="n">
        <v>774</v>
      </c>
      <c r="F14463" s="9" t="n">
        <v>967.5</v>
      </c>
    </row>
    <row r="14464">
      <c r="A14464" t="n">
        <v>579451</v>
      </c>
      <c r="B14464" s="12" t="n">
        <v>40876</v>
      </c>
      <c r="C14464" t="n">
        <v>13147</v>
      </c>
      <c r="D14464" t="n">
        <v>1</v>
      </c>
      <c r="E14464" t="n">
        <v>48</v>
      </c>
      <c r="F14464" s="9" t="n">
        <v>237.6</v>
      </c>
    </row>
    <row r="14465">
      <c r="A14465" t="n">
        <v>579452</v>
      </c>
      <c r="B14465" s="12" t="n">
        <v>40876</v>
      </c>
      <c r="C14465" t="n">
        <v>13199</v>
      </c>
      <c r="D14465" t="n">
        <v>1</v>
      </c>
      <c r="E14465" t="n">
        <v>36</v>
      </c>
      <c r="F14465" s="9" t="n">
        <v>225</v>
      </c>
    </row>
    <row r="14466">
      <c r="A14466" t="n">
        <v>579453</v>
      </c>
      <c r="B14466" s="12" t="n">
        <v>40876</v>
      </c>
      <c r="C14466" t="n">
        <v>12748</v>
      </c>
      <c r="D14466" t="n">
        <v>9</v>
      </c>
      <c r="E14466" t="n">
        <v>90</v>
      </c>
      <c r="F14466" s="9" t="n">
        <v>108.74</v>
      </c>
    </row>
    <row r="14467">
      <c r="A14467" t="n">
        <v>579454</v>
      </c>
      <c r="B14467" s="12" t="n">
        <v>40876</v>
      </c>
      <c r="C14467" t="n">
        <v>12901</v>
      </c>
      <c r="D14467" t="n">
        <v>7</v>
      </c>
      <c r="E14467" t="n">
        <v>157</v>
      </c>
      <c r="F14467" s="9" t="n">
        <v>70.81</v>
      </c>
    </row>
    <row r="14468">
      <c r="A14468" t="n">
        <v>579455</v>
      </c>
      <c r="B14468" s="12" t="n">
        <v>40876</v>
      </c>
      <c r="C14468" t="n">
        <v>15239</v>
      </c>
      <c r="D14468" t="n">
        <v>19</v>
      </c>
      <c r="E14468" t="n">
        <v>221</v>
      </c>
      <c r="F14468" s="9" t="n">
        <v>318.8</v>
      </c>
    </row>
    <row r="14469">
      <c r="A14469" t="n">
        <v>579456</v>
      </c>
      <c r="B14469" s="12" t="n">
        <v>40876</v>
      </c>
      <c r="C14469" t="n">
        <v>13428</v>
      </c>
      <c r="D14469" t="n">
        <v>71</v>
      </c>
      <c r="E14469" t="n">
        <v>151</v>
      </c>
      <c r="F14469" s="9" t="n">
        <v>201.78</v>
      </c>
    </row>
    <row r="14470">
      <c r="A14470" t="n">
        <v>579457</v>
      </c>
      <c r="B14470" s="12" t="n">
        <v>40876</v>
      </c>
      <c r="C14470" t="n">
        <v>14824</v>
      </c>
      <c r="D14470" t="n">
        <v>7</v>
      </c>
      <c r="E14470" t="n">
        <v>152</v>
      </c>
      <c r="F14470" s="9" t="n">
        <v>316.7</v>
      </c>
    </row>
    <row r="14471">
      <c r="A14471" t="n">
        <v>579458</v>
      </c>
      <c r="B14471" s="12" t="n">
        <v>40876</v>
      </c>
      <c r="C14471" t="n">
        <v>16549</v>
      </c>
      <c r="D14471" t="n">
        <v>98</v>
      </c>
      <c r="E14471" t="n">
        <v>139</v>
      </c>
      <c r="F14471" s="9" t="n">
        <v>285.41</v>
      </c>
    </row>
    <row r="14472">
      <c r="A14472" t="n">
        <v>579459</v>
      </c>
      <c r="B14472" s="12" t="n">
        <v>40876</v>
      </c>
      <c r="C14472" t="n">
        <v>17173</v>
      </c>
      <c r="D14472" t="n">
        <v>4</v>
      </c>
      <c r="E14472" t="n">
        <v>99</v>
      </c>
      <c r="F14472" s="9" t="n">
        <v>321.9</v>
      </c>
    </row>
    <row r="14473">
      <c r="A14473" t="n">
        <v>579461</v>
      </c>
      <c r="B14473" s="12" t="n">
        <v>40876</v>
      </c>
      <c r="C14473" t="n">
        <v>15615</v>
      </c>
      <c r="D14473" t="n">
        <v>32</v>
      </c>
      <c r="E14473" t="n">
        <v>453</v>
      </c>
      <c r="F14473" s="9" t="n">
        <v>1039.09</v>
      </c>
    </row>
    <row r="14474">
      <c r="A14474" t="n">
        <v>579462</v>
      </c>
      <c r="B14474" s="12" t="n">
        <v>40876</v>
      </c>
      <c r="C14474" t="n">
        <v>13211</v>
      </c>
      <c r="D14474" t="n">
        <v>10</v>
      </c>
      <c r="E14474" t="n">
        <v>255</v>
      </c>
      <c r="F14474" s="9" t="n">
        <v>310.78</v>
      </c>
    </row>
    <row r="14475">
      <c r="A14475" t="n">
        <v>579464</v>
      </c>
      <c r="B14475" s="12" t="n">
        <v>40876</v>
      </c>
      <c r="C14475" t="n">
        <v>15214</v>
      </c>
      <c r="D14475" t="n">
        <v>10</v>
      </c>
      <c r="E14475" t="n">
        <v>104</v>
      </c>
      <c r="F14475" s="9" t="n">
        <v>179.7</v>
      </c>
    </row>
    <row r="14476">
      <c r="A14476" t="n">
        <v>579465</v>
      </c>
      <c r="B14476" s="12" t="n">
        <v>40876</v>
      </c>
      <c r="C14476" t="n">
        <v>15790</v>
      </c>
      <c r="D14476" t="n">
        <v>34</v>
      </c>
      <c r="E14476" t="n">
        <v>113</v>
      </c>
      <c r="F14476" s="9" t="n">
        <v>218.75</v>
      </c>
    </row>
    <row r="14477">
      <c r="A14477" t="n">
        <v>579466</v>
      </c>
      <c r="B14477" s="12" t="n">
        <v>40876</v>
      </c>
      <c r="C14477" t="n">
        <v>15189</v>
      </c>
      <c r="D14477" t="n">
        <v>2</v>
      </c>
      <c r="E14477" t="n">
        <v>72</v>
      </c>
      <c r="F14477" s="9" t="n">
        <v>306</v>
      </c>
    </row>
    <row r="14478">
      <c r="A14478" t="n">
        <v>579467</v>
      </c>
      <c r="B14478" s="12" t="n">
        <v>40876</v>
      </c>
      <c r="C14478" t="n">
        <v>15755</v>
      </c>
      <c r="D14478" t="n">
        <v>15</v>
      </c>
      <c r="E14478" t="n">
        <v>109</v>
      </c>
      <c r="F14478" s="9" t="n">
        <v>287.51</v>
      </c>
    </row>
    <row r="14479">
      <c r="A14479" t="n">
        <v>579468</v>
      </c>
      <c r="B14479" s="12" t="n">
        <v>40876</v>
      </c>
      <c r="C14479" t="n">
        <v>14711</v>
      </c>
      <c r="D14479" t="n">
        <v>33</v>
      </c>
      <c r="E14479" t="n">
        <v>76</v>
      </c>
      <c r="F14479" s="9" t="n">
        <v>231.21</v>
      </c>
    </row>
    <row r="14480">
      <c r="A14480" t="n">
        <v>579469</v>
      </c>
      <c r="B14480" s="12" t="n">
        <v>40876</v>
      </c>
      <c r="C14480" t="n">
        <v>13068</v>
      </c>
      <c r="D14480" t="n">
        <v>1</v>
      </c>
      <c r="E14480" t="n">
        <v>100</v>
      </c>
      <c r="F14480" s="9" t="n">
        <v>179</v>
      </c>
    </row>
    <row r="14481">
      <c r="A14481" t="n">
        <v>579470</v>
      </c>
      <c r="B14481" s="12" t="n">
        <v>40876</v>
      </c>
      <c r="C14481" t="n">
        <v>16549</v>
      </c>
      <c r="D14481" t="n">
        <v>193</v>
      </c>
      <c r="E14481" t="n">
        <v>582</v>
      </c>
      <c r="F14481" s="9" t="n">
        <v>1067.57</v>
      </c>
    </row>
    <row r="14482">
      <c r="A14482" t="n">
        <v>579472</v>
      </c>
      <c r="B14482" s="12" t="n">
        <v>40876</v>
      </c>
      <c r="C14482" t="n">
        <v>13521</v>
      </c>
      <c r="D14482" t="n">
        <v>118</v>
      </c>
      <c r="E14482" t="n">
        <v>172</v>
      </c>
      <c r="F14482" s="9" t="n">
        <v>277.48</v>
      </c>
    </row>
    <row r="14483">
      <c r="A14483" t="n">
        <v>579473</v>
      </c>
      <c r="B14483" s="12" t="n">
        <v>40876</v>
      </c>
      <c r="C14483" t="n">
        <v>13198</v>
      </c>
      <c r="D14483" t="n">
        <v>24</v>
      </c>
      <c r="E14483" t="n">
        <v>279</v>
      </c>
      <c r="F14483" s="9" t="n">
        <v>392.06</v>
      </c>
    </row>
    <row r="14484">
      <c r="A14484" t="n">
        <v>579489</v>
      </c>
      <c r="B14484" s="12" t="n">
        <v>40876</v>
      </c>
      <c r="C14484" t="n">
        <v>16775</v>
      </c>
      <c r="D14484" t="n">
        <v>10</v>
      </c>
      <c r="E14484" t="n">
        <v>27</v>
      </c>
      <c r="F14484" s="9" t="n">
        <v>129.15</v>
      </c>
    </row>
    <row r="14485">
      <c r="A14485" t="n">
        <v>579491</v>
      </c>
      <c r="B14485" s="12" t="n">
        <v>40876</v>
      </c>
      <c r="C14485" t="n">
        <v>14723</v>
      </c>
      <c r="D14485" t="n">
        <v>59</v>
      </c>
      <c r="E14485" t="n">
        <v>177</v>
      </c>
      <c r="F14485" s="9" t="n">
        <v>310.67</v>
      </c>
    </row>
    <row r="14486">
      <c r="A14486" t="n">
        <v>579493</v>
      </c>
      <c r="B14486" s="12" t="n">
        <v>40876</v>
      </c>
      <c r="C14486" t="n">
        <v>15570</v>
      </c>
      <c r="D14486" t="n">
        <v>18</v>
      </c>
      <c r="E14486" t="n">
        <v>220</v>
      </c>
      <c r="F14486" s="9" t="n">
        <v>344.62</v>
      </c>
    </row>
    <row r="14487">
      <c r="A14487" t="n">
        <v>579494</v>
      </c>
      <c r="B14487" s="12" t="n">
        <v>40876</v>
      </c>
      <c r="C14487" t="n">
        <v>17468</v>
      </c>
      <c r="D14487" t="n">
        <v>1</v>
      </c>
      <c r="E14487" t="n">
        <v>24</v>
      </c>
      <c r="F14487" s="9" t="n">
        <v>30</v>
      </c>
    </row>
    <row r="14488">
      <c r="A14488" t="n">
        <v>579495</v>
      </c>
      <c r="B14488" s="12" t="n">
        <v>40876</v>
      </c>
      <c r="C14488" t="n">
        <v>13576</v>
      </c>
      <c r="D14488" t="n">
        <v>8</v>
      </c>
      <c r="E14488" t="n">
        <v>180</v>
      </c>
      <c r="F14488" s="9" t="n">
        <v>327.48</v>
      </c>
    </row>
    <row r="14489">
      <c r="A14489" t="n">
        <v>579497</v>
      </c>
      <c r="B14489" s="12" t="n">
        <v>40876</v>
      </c>
      <c r="C14489" t="n">
        <v>14349</v>
      </c>
      <c r="D14489" t="n">
        <v>31</v>
      </c>
      <c r="E14489" t="n">
        <v>86</v>
      </c>
      <c r="F14489" s="9" t="n">
        <v>133.5</v>
      </c>
    </row>
    <row r="14490">
      <c r="A14490" t="n">
        <v>579499</v>
      </c>
      <c r="B14490" s="12" t="n">
        <v>40876</v>
      </c>
      <c r="C14490" t="n">
        <v>17682</v>
      </c>
      <c r="D14490" t="n">
        <v>29</v>
      </c>
      <c r="E14490" t="n">
        <v>378</v>
      </c>
      <c r="F14490" s="9" t="n">
        <v>574.98</v>
      </c>
    </row>
    <row r="14491">
      <c r="A14491" t="n">
        <v>579501</v>
      </c>
      <c r="B14491" s="12" t="n">
        <v>40876</v>
      </c>
      <c r="C14491" t="n">
        <v>14088</v>
      </c>
      <c r="D14491" t="n">
        <v>29</v>
      </c>
      <c r="E14491" t="n">
        <v>625</v>
      </c>
      <c r="F14491" s="9" t="n">
        <v>2075.81</v>
      </c>
    </row>
    <row r="14492">
      <c r="A14492" t="n">
        <v>579505</v>
      </c>
      <c r="B14492" s="12" t="n">
        <v>40876</v>
      </c>
      <c r="C14492" t="n">
        <v>13078</v>
      </c>
      <c r="D14492" t="n">
        <v>7</v>
      </c>
      <c r="E14492" t="n">
        <v>407</v>
      </c>
      <c r="F14492" s="9" t="n">
        <v>444.87</v>
      </c>
    </row>
    <row r="14493">
      <c r="A14493" t="n">
        <v>579506</v>
      </c>
      <c r="B14493" s="12" t="n">
        <v>40876</v>
      </c>
      <c r="C14493" t="n">
        <v>15089</v>
      </c>
      <c r="D14493" t="n">
        <v>11</v>
      </c>
      <c r="E14493" t="n">
        <v>119</v>
      </c>
      <c r="F14493" s="9" t="n">
        <v>138.21</v>
      </c>
    </row>
    <row r="14494">
      <c r="A14494" t="n">
        <v>579507</v>
      </c>
      <c r="B14494" s="12" t="n">
        <v>40876</v>
      </c>
      <c r="C14494" t="n">
        <v>15297</v>
      </c>
      <c r="D14494" t="n">
        <v>16</v>
      </c>
      <c r="E14494" t="n">
        <v>120</v>
      </c>
      <c r="F14494" s="9" t="n">
        <v>261.68</v>
      </c>
    </row>
    <row r="14495">
      <c r="A14495" t="n">
        <v>579509</v>
      </c>
      <c r="B14495" s="12" t="n">
        <v>40876</v>
      </c>
      <c r="C14495" t="n">
        <v>12963</v>
      </c>
      <c r="D14495" t="n">
        <v>9</v>
      </c>
      <c r="E14495" t="n">
        <v>47</v>
      </c>
      <c r="F14495" s="9" t="n">
        <v>148.78</v>
      </c>
    </row>
    <row r="14496">
      <c r="A14496" t="n">
        <v>579510</v>
      </c>
      <c r="B14496" s="12" t="n">
        <v>40876</v>
      </c>
      <c r="C14496" t="n">
        <v>14554</v>
      </c>
      <c r="D14496" t="n">
        <v>27</v>
      </c>
      <c r="E14496" t="n">
        <v>445</v>
      </c>
      <c r="F14496" s="9" t="n">
        <v>727.05</v>
      </c>
    </row>
    <row r="14497">
      <c r="A14497" t="n">
        <v>579511</v>
      </c>
      <c r="B14497" s="12" t="n">
        <v>40876</v>
      </c>
      <c r="C14497" t="n">
        <v>14836</v>
      </c>
      <c r="D14497" t="n">
        <v>1</v>
      </c>
      <c r="E14497" t="n">
        <v>12</v>
      </c>
      <c r="F14497" s="9" t="n">
        <v>23.4</v>
      </c>
    </row>
    <row r="14498">
      <c r="A14498" t="n">
        <v>579513</v>
      </c>
      <c r="B14498" s="12" t="n">
        <v>40876</v>
      </c>
      <c r="C14498" t="n">
        <v>12971</v>
      </c>
      <c r="D14498" t="n">
        <v>3</v>
      </c>
      <c r="E14498" t="n">
        <v>127</v>
      </c>
      <c r="F14498" s="9" t="n">
        <v>123.15</v>
      </c>
    </row>
    <row r="14499">
      <c r="A14499" t="n">
        <v>579514</v>
      </c>
      <c r="B14499" s="12" t="n">
        <v>40876</v>
      </c>
      <c r="C14499" t="n">
        <v>16688</v>
      </c>
      <c r="D14499" t="n">
        <v>12</v>
      </c>
      <c r="E14499" t="n">
        <v>64</v>
      </c>
      <c r="F14499" s="9" t="n">
        <v>283.64</v>
      </c>
    </row>
    <row r="14500">
      <c r="A14500" t="n">
        <v>579515</v>
      </c>
      <c r="B14500" s="12" t="n">
        <v>40876</v>
      </c>
      <c r="C14500" t="n">
        <v>14191</v>
      </c>
      <c r="D14500" t="n">
        <v>19</v>
      </c>
      <c r="E14500" t="n">
        <v>238</v>
      </c>
      <c r="F14500" s="9" t="n">
        <v>370.13</v>
      </c>
    </row>
    <row r="14501">
      <c r="A14501" t="n">
        <v>579516</v>
      </c>
      <c r="B14501" s="12" t="n">
        <v>40876</v>
      </c>
      <c r="C14501" t="n">
        <v>17841</v>
      </c>
      <c r="D14501" t="n">
        <v>154</v>
      </c>
      <c r="E14501" t="n">
        <v>352</v>
      </c>
      <c r="F14501" s="9" t="n">
        <v>754.99</v>
      </c>
    </row>
    <row r="14502">
      <c r="A14502" t="n">
        <v>579517</v>
      </c>
      <c r="B14502" s="12" t="n">
        <v>40876</v>
      </c>
      <c r="C14502" t="n">
        <v>12748</v>
      </c>
      <c r="D14502" t="n">
        <v>7</v>
      </c>
      <c r="E14502" t="n">
        <v>16</v>
      </c>
      <c r="F14502" s="9" t="n">
        <v>34.12</v>
      </c>
    </row>
    <row r="14503">
      <c r="A14503" t="n">
        <v>579518</v>
      </c>
      <c r="B14503" s="12" t="n">
        <v>40876</v>
      </c>
      <c r="C14503" t="n">
        <v>12748</v>
      </c>
      <c r="D14503" t="n">
        <v>15</v>
      </c>
      <c r="E14503" t="n">
        <v>46</v>
      </c>
      <c r="F14503" s="9" t="n">
        <v>78.22</v>
      </c>
    </row>
    <row r="14504">
      <c r="A14504" t="n">
        <v>579520</v>
      </c>
      <c r="B14504" s="12" t="n">
        <v>40876</v>
      </c>
      <c r="C14504" t="n">
        <v>12748</v>
      </c>
      <c r="D14504" t="n">
        <v>45</v>
      </c>
      <c r="E14504" t="n">
        <v>66</v>
      </c>
      <c r="F14504" s="9" t="n">
        <v>184.29</v>
      </c>
    </row>
    <row r="14505">
      <c r="A14505" t="n">
        <v>579522</v>
      </c>
      <c r="B14505" s="12" t="n">
        <v>40877</v>
      </c>
      <c r="C14505" t="n">
        <v>14432</v>
      </c>
      <c r="D14505" t="n">
        <v>15</v>
      </c>
      <c r="E14505" t="n">
        <v>160</v>
      </c>
      <c r="F14505" s="9" t="n">
        <v>284.38</v>
      </c>
    </row>
    <row r="14506">
      <c r="A14506" t="n">
        <v>579523</v>
      </c>
      <c r="B14506" s="12" t="n">
        <v>40877</v>
      </c>
      <c r="C14506" t="n">
        <v>15903</v>
      </c>
      <c r="D14506" t="n">
        <v>7</v>
      </c>
      <c r="E14506" t="n">
        <v>204</v>
      </c>
      <c r="F14506" s="9" t="n">
        <v>729.6</v>
      </c>
    </row>
    <row r="14507">
      <c r="A14507" t="n">
        <v>579524</v>
      </c>
      <c r="B14507" s="12" t="n">
        <v>40877</v>
      </c>
      <c r="C14507" t="n">
        <v>16295</v>
      </c>
      <c r="D14507" t="n">
        <v>17</v>
      </c>
      <c r="E14507" t="n">
        <v>134</v>
      </c>
      <c r="F14507" s="9" t="n">
        <v>302.56</v>
      </c>
    </row>
    <row r="14508">
      <c r="A14508" t="n">
        <v>579525</v>
      </c>
      <c r="B14508" s="12" t="n">
        <v>40877</v>
      </c>
      <c r="C14508" t="n">
        <v>15113</v>
      </c>
      <c r="D14508" t="n">
        <v>24</v>
      </c>
      <c r="E14508" t="n">
        <v>950</v>
      </c>
      <c r="F14508" s="9" t="n">
        <v>1288.64</v>
      </c>
    </row>
    <row r="14509">
      <c r="A14509" t="n">
        <v>579526</v>
      </c>
      <c r="B14509" s="12" t="n">
        <v>40877</v>
      </c>
      <c r="C14509" t="n">
        <v>18058</v>
      </c>
      <c r="D14509" t="n">
        <v>3</v>
      </c>
      <c r="E14509" t="n">
        <v>88</v>
      </c>
      <c r="F14509" s="9" t="n">
        <v>170.16</v>
      </c>
    </row>
    <row r="14510">
      <c r="A14510" t="n">
        <v>579527</v>
      </c>
      <c r="B14510" s="12" t="n">
        <v>40877</v>
      </c>
      <c r="C14510" t="n">
        <v>18210</v>
      </c>
      <c r="D14510" t="n">
        <v>18</v>
      </c>
      <c r="E14510" t="n">
        <v>270</v>
      </c>
      <c r="F14510" s="9" t="n">
        <v>441.04</v>
      </c>
    </row>
    <row r="14511">
      <c r="A14511" t="n">
        <v>579530</v>
      </c>
      <c r="B14511" s="12" t="n">
        <v>40877</v>
      </c>
      <c r="C14511" t="n">
        <v>14794</v>
      </c>
      <c r="D14511" t="n">
        <v>19</v>
      </c>
      <c r="E14511" t="n">
        <v>154</v>
      </c>
      <c r="F14511" s="9" t="n">
        <v>288.36</v>
      </c>
    </row>
    <row r="14512">
      <c r="A14512" t="n">
        <v>579531</v>
      </c>
      <c r="B14512" s="12" t="n">
        <v>40877</v>
      </c>
      <c r="C14512" t="n">
        <v>17017</v>
      </c>
      <c r="D14512" t="n">
        <v>12</v>
      </c>
      <c r="E14512" t="n">
        <v>418</v>
      </c>
      <c r="F14512" s="9" t="n">
        <v>588.42</v>
      </c>
    </row>
    <row r="14513">
      <c r="A14513" t="n">
        <v>579533</v>
      </c>
      <c r="B14513" s="12" t="n">
        <v>40877</v>
      </c>
      <c r="C14513" t="n">
        <v>12953</v>
      </c>
      <c r="D14513" t="n">
        <v>17</v>
      </c>
      <c r="E14513" t="n">
        <v>84</v>
      </c>
      <c r="F14513" s="9" t="n">
        <v>329.85</v>
      </c>
    </row>
    <row r="14514">
      <c r="A14514" t="n">
        <v>579534</v>
      </c>
      <c r="B14514" s="12" t="n">
        <v>40877</v>
      </c>
      <c r="C14514" t="n">
        <v>13784</v>
      </c>
      <c r="D14514" t="n">
        <v>1</v>
      </c>
      <c r="E14514" t="n">
        <v>36</v>
      </c>
      <c r="F14514" s="9" t="n">
        <v>38.16</v>
      </c>
    </row>
    <row r="14515">
      <c r="A14515" t="n">
        <v>579535</v>
      </c>
      <c r="B14515" s="12" t="n">
        <v>40877</v>
      </c>
      <c r="C14515" t="n">
        <v>15414</v>
      </c>
      <c r="D14515" t="n">
        <v>18</v>
      </c>
      <c r="E14515" t="n">
        <v>193</v>
      </c>
      <c r="F14515" s="9" t="n">
        <v>353.4</v>
      </c>
    </row>
    <row r="14516">
      <c r="A14516" t="n">
        <v>579536</v>
      </c>
      <c r="B14516" s="12" t="n">
        <v>40877</v>
      </c>
      <c r="C14516" t="n">
        <v>12957</v>
      </c>
      <c r="D14516" t="n">
        <v>60</v>
      </c>
      <c r="E14516" t="n">
        <v>674</v>
      </c>
      <c r="F14516" s="9" t="n">
        <v>968.9</v>
      </c>
    </row>
    <row r="14517">
      <c r="A14517" t="n">
        <v>579538</v>
      </c>
      <c r="B14517" s="12" t="n">
        <v>40877</v>
      </c>
      <c r="C14517" t="n">
        <v>14062</v>
      </c>
      <c r="D14517" t="n">
        <v>14</v>
      </c>
      <c r="E14517" t="n">
        <v>1390</v>
      </c>
      <c r="F14517" s="9" t="n">
        <v>1239.38</v>
      </c>
    </row>
    <row r="14518">
      <c r="A14518" t="n">
        <v>579540</v>
      </c>
      <c r="B14518" s="12" t="n">
        <v>40877</v>
      </c>
      <c r="C14518" t="n">
        <v>13658</v>
      </c>
      <c r="D14518" t="n">
        <v>22</v>
      </c>
      <c r="E14518" t="n">
        <v>172</v>
      </c>
      <c r="F14518" s="9" t="n">
        <v>434.8</v>
      </c>
    </row>
    <row r="14519">
      <c r="A14519" t="n">
        <v>579541</v>
      </c>
      <c r="B14519" s="12" t="n">
        <v>40877</v>
      </c>
      <c r="C14519" t="n">
        <v>14653</v>
      </c>
      <c r="D14519" t="n">
        <v>45</v>
      </c>
      <c r="E14519" t="n">
        <v>133</v>
      </c>
      <c r="F14519" s="9" t="n">
        <v>275.14</v>
      </c>
    </row>
    <row r="14520">
      <c r="A14520" t="n">
        <v>579542</v>
      </c>
      <c r="B14520" s="12" t="n">
        <v>40877</v>
      </c>
      <c r="C14520" t="n">
        <v>13658</v>
      </c>
      <c r="D14520" t="n">
        <v>4</v>
      </c>
      <c r="E14520" t="n">
        <v>36</v>
      </c>
      <c r="F14520" s="9" t="n">
        <v>107.6</v>
      </c>
    </row>
    <row r="14521">
      <c r="A14521" t="n">
        <v>579543</v>
      </c>
      <c r="B14521" s="12" t="n">
        <v>40877</v>
      </c>
      <c r="C14521" t="n">
        <v>14653</v>
      </c>
      <c r="D14521" t="n">
        <v>2</v>
      </c>
      <c r="E14521" t="n">
        <v>3</v>
      </c>
      <c r="F14521" s="9" t="n">
        <v>16.66</v>
      </c>
    </row>
    <row r="14522">
      <c r="A14522" t="n">
        <v>579544</v>
      </c>
      <c r="B14522" s="12" t="n">
        <v>40877</v>
      </c>
      <c r="C14522" t="n">
        <v>14540</v>
      </c>
      <c r="D14522" t="n">
        <v>15</v>
      </c>
      <c r="E14522" t="n">
        <v>111</v>
      </c>
      <c r="F14522" s="9" t="n">
        <v>314.73</v>
      </c>
    </row>
    <row r="14523">
      <c r="A14523" t="n">
        <v>579545</v>
      </c>
      <c r="B14523" s="12" t="n">
        <v>40877</v>
      </c>
      <c r="C14523" t="n">
        <v>13098</v>
      </c>
      <c r="D14523" t="n">
        <v>18</v>
      </c>
      <c r="E14523" t="n">
        <v>515</v>
      </c>
      <c r="F14523" s="9" t="n">
        <v>931.46</v>
      </c>
    </row>
    <row r="14524">
      <c r="A14524" t="n">
        <v>579548</v>
      </c>
      <c r="B14524" s="12" t="n">
        <v>40877</v>
      </c>
      <c r="C14524" t="n">
        <v>15073</v>
      </c>
      <c r="D14524" t="n">
        <v>10</v>
      </c>
      <c r="E14524" t="n">
        <v>63</v>
      </c>
      <c r="F14524" s="9" t="n">
        <v>181.45</v>
      </c>
    </row>
    <row r="14525">
      <c r="A14525" t="n">
        <v>579549</v>
      </c>
      <c r="B14525" s="12" t="n">
        <v>40877</v>
      </c>
      <c r="C14525" t="n">
        <v>13203</v>
      </c>
      <c r="D14525" t="n">
        <v>12</v>
      </c>
      <c r="E14525" t="n">
        <v>196</v>
      </c>
      <c r="F14525" s="9" t="n">
        <v>163.22</v>
      </c>
    </row>
    <row r="14526">
      <c r="A14526" t="n">
        <v>579551</v>
      </c>
      <c r="B14526" s="12" t="n">
        <v>40877</v>
      </c>
      <c r="C14526" t="n">
        <v>15782</v>
      </c>
      <c r="D14526" t="n">
        <v>9</v>
      </c>
      <c r="E14526" t="n">
        <v>144</v>
      </c>
      <c r="F14526" s="9" t="n">
        <v>450.4</v>
      </c>
    </row>
    <row r="14527">
      <c r="A14527" t="n">
        <v>579552</v>
      </c>
      <c r="B14527" s="12" t="n">
        <v>40877</v>
      </c>
      <c r="C14527" t="n">
        <v>16210</v>
      </c>
      <c r="D14527" t="n">
        <v>17</v>
      </c>
      <c r="E14527" t="n">
        <v>440</v>
      </c>
      <c r="F14527" s="9" t="n">
        <v>788.46</v>
      </c>
    </row>
    <row r="14528">
      <c r="A14528" t="n">
        <v>579555</v>
      </c>
      <c r="B14528" s="12" t="n">
        <v>40877</v>
      </c>
      <c r="C14528" t="n">
        <v>16241</v>
      </c>
      <c r="D14528" t="n">
        <v>110</v>
      </c>
      <c r="E14528" t="n">
        <v>354</v>
      </c>
      <c r="F14528" s="9" t="n">
        <v>599.55</v>
      </c>
    </row>
    <row r="14529">
      <c r="A14529" t="n">
        <v>579556</v>
      </c>
      <c r="B14529" s="12" t="n">
        <v>40877</v>
      </c>
      <c r="C14529" t="n">
        <v>17835</v>
      </c>
      <c r="D14529" t="n">
        <v>21</v>
      </c>
      <c r="E14529" t="n">
        <v>118</v>
      </c>
      <c r="F14529" s="9" t="n">
        <v>118.26</v>
      </c>
    </row>
    <row r="14530">
      <c r="A14530" t="n">
        <v>579558</v>
      </c>
      <c r="B14530" s="12" t="n">
        <v>40877</v>
      </c>
      <c r="C14530" t="n">
        <v>14755</v>
      </c>
      <c r="D14530" t="n">
        <v>30</v>
      </c>
      <c r="E14530" t="n">
        <v>368</v>
      </c>
      <c r="F14530" s="9" t="n">
        <v>737.8</v>
      </c>
    </row>
    <row r="14531">
      <c r="A14531" t="n">
        <v>579559</v>
      </c>
      <c r="B14531" s="12" t="n">
        <v>40877</v>
      </c>
      <c r="C14531" t="n">
        <v>16764</v>
      </c>
      <c r="D14531" t="n">
        <v>57</v>
      </c>
      <c r="E14531" t="n">
        <v>100</v>
      </c>
      <c r="F14531" s="9" t="n">
        <v>169.2</v>
      </c>
    </row>
    <row r="14532">
      <c r="A14532" t="n">
        <v>579560</v>
      </c>
      <c r="B14532" s="12" t="n">
        <v>40877</v>
      </c>
      <c r="C14532" t="n">
        <v>15039</v>
      </c>
      <c r="D14532" t="n">
        <v>33</v>
      </c>
      <c r="E14532" t="n">
        <v>71</v>
      </c>
      <c r="F14532" s="9" t="n">
        <v>171.63</v>
      </c>
    </row>
    <row r="14533">
      <c r="A14533" t="n">
        <v>579561</v>
      </c>
      <c r="B14533" s="12" t="n">
        <v>40877</v>
      </c>
      <c r="C14533" t="n">
        <v>16115</v>
      </c>
      <c r="D14533" t="n">
        <v>24</v>
      </c>
      <c r="E14533" t="n">
        <v>83</v>
      </c>
      <c r="F14533" s="9" t="n">
        <v>149.01</v>
      </c>
    </row>
    <row r="14534">
      <c r="A14534" t="n">
        <v>579571</v>
      </c>
      <c r="B14534" s="12" t="n">
        <v>40877</v>
      </c>
      <c r="C14534" t="n">
        <v>16657</v>
      </c>
      <c r="D14534" t="n">
        <v>30</v>
      </c>
      <c r="E14534" t="n">
        <v>307</v>
      </c>
      <c r="F14534" s="9" t="n">
        <v>229.27</v>
      </c>
    </row>
    <row r="14535">
      <c r="A14535" t="n">
        <v>579572</v>
      </c>
      <c r="B14535" s="12" t="n">
        <v>40877</v>
      </c>
      <c r="C14535" t="n">
        <v>15394</v>
      </c>
      <c r="D14535" t="n">
        <v>14</v>
      </c>
      <c r="E14535" t="n">
        <v>138</v>
      </c>
      <c r="F14535" s="9" t="n">
        <v>329.4</v>
      </c>
    </row>
    <row r="14536">
      <c r="A14536" t="n">
        <v>579600</v>
      </c>
      <c r="B14536" s="12" t="n">
        <v>40877</v>
      </c>
      <c r="C14536" t="n">
        <v>13647</v>
      </c>
      <c r="D14536" t="n">
        <v>18</v>
      </c>
      <c r="E14536" t="n">
        <v>228</v>
      </c>
      <c r="F14536" s="9" t="n">
        <v>372.22</v>
      </c>
    </row>
    <row r="14537">
      <c r="A14537" t="n">
        <v>579605</v>
      </c>
      <c r="B14537" s="12" t="n">
        <v>40877</v>
      </c>
      <c r="C14537" t="n">
        <v>15024</v>
      </c>
      <c r="D14537" t="n">
        <v>27</v>
      </c>
      <c r="E14537" t="n">
        <v>142</v>
      </c>
      <c r="F14537" s="9" t="n">
        <v>286.01</v>
      </c>
    </row>
    <row r="14538">
      <c r="A14538" t="n">
        <v>579612</v>
      </c>
      <c r="B14538" s="12" t="n">
        <v>40877</v>
      </c>
      <c r="C14538" t="n">
        <v>15024</v>
      </c>
      <c r="D14538" t="n">
        <v>1</v>
      </c>
      <c r="E14538" t="n">
        <v>1</v>
      </c>
      <c r="F14538" s="9" t="n">
        <v>8.5</v>
      </c>
    </row>
    <row r="14539">
      <c r="A14539" t="n">
        <v>579619</v>
      </c>
      <c r="B14539" s="12" t="n">
        <v>40877</v>
      </c>
      <c r="C14539" t="n">
        <v>18241</v>
      </c>
      <c r="D14539" t="n">
        <v>5</v>
      </c>
      <c r="E14539" t="n">
        <v>70</v>
      </c>
      <c r="F14539" s="9" t="n">
        <v>117.54</v>
      </c>
    </row>
    <row r="14540">
      <c r="A14540" t="n">
        <v>579623</v>
      </c>
      <c r="B14540" s="12" t="n">
        <v>40877</v>
      </c>
      <c r="C14540" t="n">
        <v>16062</v>
      </c>
      <c r="D14540" t="n">
        <v>16</v>
      </c>
      <c r="E14540" t="n">
        <v>150</v>
      </c>
      <c r="F14540" s="9" t="n">
        <v>375.48</v>
      </c>
    </row>
    <row r="14541">
      <c r="A14541" t="n">
        <v>579629</v>
      </c>
      <c r="B14541" s="12" t="n">
        <v>40877</v>
      </c>
      <c r="C14541" t="n">
        <v>14963</v>
      </c>
      <c r="D14541" t="n">
        <v>27</v>
      </c>
      <c r="E14541" t="n">
        <v>226</v>
      </c>
      <c r="F14541" s="9" t="n">
        <v>246.52</v>
      </c>
    </row>
    <row r="14542">
      <c r="A14542" t="n">
        <v>579666</v>
      </c>
      <c r="B14542" s="12" t="n">
        <v>40877</v>
      </c>
      <c r="C14542" t="n">
        <v>14893</v>
      </c>
      <c r="D14542" t="n">
        <v>22</v>
      </c>
      <c r="E14542" t="n">
        <v>223</v>
      </c>
      <c r="F14542" s="9" t="n">
        <v>428.73</v>
      </c>
    </row>
    <row r="14543">
      <c r="A14543" t="n">
        <v>579667</v>
      </c>
      <c r="B14543" s="12" t="n">
        <v>40877</v>
      </c>
      <c r="C14543" t="n">
        <v>16361</v>
      </c>
      <c r="D14543" t="n">
        <v>17</v>
      </c>
      <c r="E14543" t="n">
        <v>52</v>
      </c>
      <c r="F14543" s="9" t="n">
        <v>115.47</v>
      </c>
    </row>
    <row r="14544">
      <c r="A14544" t="n">
        <v>579668</v>
      </c>
      <c r="B14544" s="12" t="n">
        <v>40877</v>
      </c>
      <c r="C14544" t="n">
        <v>15152</v>
      </c>
      <c r="D14544" t="n">
        <v>26</v>
      </c>
      <c r="E14544" t="n">
        <v>255</v>
      </c>
      <c r="F14544" s="9" t="n">
        <v>405.47</v>
      </c>
    </row>
    <row r="14545">
      <c r="A14545" t="n">
        <v>579669</v>
      </c>
      <c r="B14545" s="12" t="n">
        <v>40877</v>
      </c>
      <c r="C14545" t="n">
        <v>14673</v>
      </c>
      <c r="D14545" t="n">
        <v>12</v>
      </c>
      <c r="E14545" t="n">
        <v>135</v>
      </c>
      <c r="F14545" s="9" t="n">
        <v>302.33</v>
      </c>
    </row>
    <row r="14546">
      <c r="A14546" t="n">
        <v>579670</v>
      </c>
      <c r="B14546" s="12" t="n">
        <v>40877</v>
      </c>
      <c r="C14546" t="n">
        <v>15611</v>
      </c>
      <c r="D14546" t="n">
        <v>7</v>
      </c>
      <c r="E14546" t="n">
        <v>66</v>
      </c>
      <c r="F14546" s="9" t="n">
        <v>146.91</v>
      </c>
    </row>
    <row r="14547">
      <c r="A14547" t="n">
        <v>579671</v>
      </c>
      <c r="B14547" s="12" t="n">
        <v>40877</v>
      </c>
      <c r="C14547" t="n">
        <v>12966</v>
      </c>
      <c r="D14547" t="n">
        <v>10</v>
      </c>
      <c r="E14547" t="n">
        <v>75</v>
      </c>
      <c r="F14547" s="9" t="n">
        <v>160.18</v>
      </c>
    </row>
    <row r="14548">
      <c r="A14548" t="n">
        <v>579672</v>
      </c>
      <c r="B14548" s="12" t="n">
        <v>40877</v>
      </c>
      <c r="C14548" t="n">
        <v>14005</v>
      </c>
      <c r="D14548" t="n">
        <v>30</v>
      </c>
      <c r="E14548" t="n">
        <v>1386</v>
      </c>
      <c r="F14548" s="9" t="n">
        <v>1897.04</v>
      </c>
    </row>
    <row r="14549">
      <c r="A14549" t="n">
        <v>579673</v>
      </c>
      <c r="B14549" s="12" t="n">
        <v>40877</v>
      </c>
      <c r="C14549" t="n">
        <v>18283</v>
      </c>
      <c r="D14549" t="n">
        <v>50</v>
      </c>
      <c r="E14549" t="n">
        <v>132</v>
      </c>
      <c r="F14549" s="9" t="n">
        <v>220.31</v>
      </c>
    </row>
    <row r="14550">
      <c r="A14550" t="n">
        <v>579674</v>
      </c>
      <c r="B14550" s="12" t="n">
        <v>40877</v>
      </c>
      <c r="C14550" t="n">
        <v>13012</v>
      </c>
      <c r="D14550" t="n">
        <v>10</v>
      </c>
      <c r="E14550" t="n">
        <v>92</v>
      </c>
      <c r="F14550" s="9" t="n">
        <v>155.7</v>
      </c>
    </row>
    <row r="14551">
      <c r="A14551" t="n">
        <v>579675</v>
      </c>
      <c r="B14551" s="12" t="n">
        <v>40877</v>
      </c>
      <c r="C14551" t="n">
        <v>15654</v>
      </c>
      <c r="D14551" t="n">
        <v>12</v>
      </c>
      <c r="E14551" t="n">
        <v>146</v>
      </c>
      <c r="F14551" s="9" t="n">
        <v>327.51</v>
      </c>
    </row>
    <row r="14552">
      <c r="A14552" t="n">
        <v>579676</v>
      </c>
      <c r="B14552" s="12" t="n">
        <v>40877</v>
      </c>
      <c r="C14552" t="n">
        <v>17502</v>
      </c>
      <c r="D14552" t="n">
        <v>12</v>
      </c>
      <c r="E14552" t="n">
        <v>204</v>
      </c>
      <c r="F14552" s="9" t="n">
        <v>300.5</v>
      </c>
    </row>
    <row r="14553">
      <c r="A14553" t="n">
        <v>579677</v>
      </c>
      <c r="B14553" s="12" t="n">
        <v>40877</v>
      </c>
      <c r="C14553" t="n">
        <v>13255</v>
      </c>
      <c r="D14553" t="n">
        <v>7</v>
      </c>
      <c r="E14553" t="n">
        <v>67</v>
      </c>
      <c r="F14553" s="9" t="n">
        <v>173.81</v>
      </c>
    </row>
    <row r="14554">
      <c r="A14554" t="n">
        <v>579678</v>
      </c>
      <c r="B14554" s="12" t="n">
        <v>40877</v>
      </c>
      <c r="C14554" t="n">
        <v>18230</v>
      </c>
      <c r="D14554" t="n">
        <v>6</v>
      </c>
      <c r="E14554" t="n">
        <v>132</v>
      </c>
      <c r="F14554" s="9" t="n">
        <v>320.04</v>
      </c>
    </row>
    <row r="14555">
      <c r="A14555" t="n">
        <v>579679</v>
      </c>
      <c r="B14555" s="12" t="n">
        <v>40877</v>
      </c>
      <c r="C14555" t="n">
        <v>13755</v>
      </c>
      <c r="D14555" t="n">
        <v>14</v>
      </c>
      <c r="E14555" t="n">
        <v>29</v>
      </c>
      <c r="F14555" s="9" t="n">
        <v>105.05</v>
      </c>
    </row>
    <row r="14556">
      <c r="A14556" t="n">
        <v>579684</v>
      </c>
      <c r="B14556" s="12" t="n">
        <v>40877</v>
      </c>
      <c r="C14556" t="n">
        <v>14618</v>
      </c>
      <c r="D14556" t="n">
        <v>3</v>
      </c>
      <c r="E14556" t="n">
        <v>29</v>
      </c>
      <c r="F14556" s="9" t="n">
        <v>84.23999999999999</v>
      </c>
    </row>
    <row r="14557">
      <c r="A14557" t="n">
        <v>579685</v>
      </c>
      <c r="B14557" s="12" t="n">
        <v>40877</v>
      </c>
      <c r="C14557" t="n">
        <v>15680</v>
      </c>
      <c r="D14557" t="n">
        <v>15</v>
      </c>
      <c r="E14557" t="n">
        <v>205</v>
      </c>
      <c r="F14557" s="9" t="n">
        <v>311.97</v>
      </c>
    </row>
    <row r="14558">
      <c r="A14558" t="n">
        <v>579686</v>
      </c>
      <c r="B14558" s="12" t="n">
        <v>40877</v>
      </c>
      <c r="C14558" t="n">
        <v>16712</v>
      </c>
      <c r="D14558" t="n">
        <v>1</v>
      </c>
      <c r="E14558" t="n">
        <v>24</v>
      </c>
      <c r="F14558" s="9" t="n">
        <v>249.6</v>
      </c>
    </row>
    <row r="14559">
      <c r="A14559" t="n">
        <v>579687</v>
      </c>
      <c r="B14559" s="12" t="n">
        <v>40877</v>
      </c>
      <c r="C14559" t="n">
        <v>14448</v>
      </c>
      <c r="D14559" t="n">
        <v>2</v>
      </c>
      <c r="E14559" t="n">
        <v>60</v>
      </c>
      <c r="F14559" s="9" t="n">
        <v>273</v>
      </c>
    </row>
    <row r="14560">
      <c r="A14560" t="n">
        <v>579689</v>
      </c>
      <c r="B14560" s="12" t="n">
        <v>40877</v>
      </c>
      <c r="C14560" t="n">
        <v>14606</v>
      </c>
      <c r="D14560" t="n">
        <v>37</v>
      </c>
      <c r="E14560" t="n">
        <v>63</v>
      </c>
      <c r="F14560" s="9" t="n">
        <v>143.09</v>
      </c>
    </row>
    <row r="14561">
      <c r="A14561" t="n">
        <v>579690</v>
      </c>
      <c r="B14561" s="12" t="n">
        <v>40877</v>
      </c>
      <c r="C14561" t="n">
        <v>15060</v>
      </c>
      <c r="D14561" t="n">
        <v>42</v>
      </c>
      <c r="E14561" t="n">
        <v>91</v>
      </c>
      <c r="F14561" s="9" t="n">
        <v>139.92</v>
      </c>
    </row>
    <row r="14562">
      <c r="A14562" t="n">
        <v>579693</v>
      </c>
      <c r="B14562" s="12" t="n">
        <v>40877</v>
      </c>
      <c r="C14562" t="n">
        <v>15712</v>
      </c>
      <c r="D14562" t="n">
        <v>11</v>
      </c>
      <c r="E14562" t="n">
        <v>91</v>
      </c>
      <c r="F14562" s="9" t="n">
        <v>206.45</v>
      </c>
    </row>
    <row r="14563">
      <c r="A14563" t="n">
        <v>579711</v>
      </c>
      <c r="B14563" s="12" t="n">
        <v>40877</v>
      </c>
      <c r="C14563" t="n">
        <v>15060</v>
      </c>
      <c r="D14563" t="n">
        <v>63</v>
      </c>
      <c r="E14563" t="n">
        <v>120</v>
      </c>
      <c r="F14563" s="9" t="n">
        <v>133.59</v>
      </c>
    </row>
    <row r="14564">
      <c r="A14564" t="n">
        <v>579712</v>
      </c>
      <c r="B14564" s="12" t="n">
        <v>40877</v>
      </c>
      <c r="C14564" t="n">
        <v>15467</v>
      </c>
      <c r="D14564" t="n">
        <v>13</v>
      </c>
      <c r="E14564" t="n">
        <v>75</v>
      </c>
      <c r="F14564" s="9" t="n">
        <v>122.32</v>
      </c>
    </row>
    <row r="14565">
      <c r="A14565" t="n">
        <v>579725</v>
      </c>
      <c r="B14565" s="12" t="n">
        <v>40877</v>
      </c>
      <c r="C14565" t="n">
        <v>15060</v>
      </c>
      <c r="D14565" t="n">
        <v>1</v>
      </c>
      <c r="E14565" t="n">
        <v>24</v>
      </c>
      <c r="F14565" s="9" t="n">
        <v>2.88</v>
      </c>
    </row>
    <row r="14566">
      <c r="A14566" t="n">
        <v>579741</v>
      </c>
      <c r="B14566" s="12" t="n">
        <v>40877</v>
      </c>
      <c r="C14566" t="n">
        <v>16910</v>
      </c>
      <c r="D14566" t="n">
        <v>68</v>
      </c>
      <c r="E14566" t="n">
        <v>95</v>
      </c>
      <c r="F14566" s="9" t="n">
        <v>163.59</v>
      </c>
    </row>
    <row r="14567">
      <c r="A14567" t="n">
        <v>579749</v>
      </c>
      <c r="B14567" s="12" t="n">
        <v>40877</v>
      </c>
      <c r="C14567" t="n">
        <v>13362</v>
      </c>
      <c r="D14567" t="n">
        <v>34</v>
      </c>
      <c r="E14567" t="n">
        <v>366</v>
      </c>
      <c r="F14567" s="9" t="n">
        <v>753.1</v>
      </c>
    </row>
    <row r="14568">
      <c r="A14568" t="n">
        <v>579750</v>
      </c>
      <c r="B14568" s="12" t="n">
        <v>40877</v>
      </c>
      <c r="C14568" t="n">
        <v>13536</v>
      </c>
      <c r="D14568" t="n">
        <v>28</v>
      </c>
      <c r="E14568" t="n">
        <v>184</v>
      </c>
      <c r="F14568" s="9" t="n">
        <v>448.45</v>
      </c>
    </row>
    <row r="14569">
      <c r="A14569" t="n">
        <v>579754</v>
      </c>
      <c r="B14569" s="12" t="n">
        <v>40877</v>
      </c>
      <c r="C14569" t="n">
        <v>17911</v>
      </c>
      <c r="D14569" t="n">
        <v>39</v>
      </c>
      <c r="E14569" t="n">
        <v>223</v>
      </c>
      <c r="F14569" s="9" t="n">
        <v>366.23</v>
      </c>
    </row>
    <row r="14570">
      <c r="A14570" t="n">
        <v>579759</v>
      </c>
      <c r="B14570" s="12" t="n">
        <v>40877</v>
      </c>
      <c r="C14570" t="n">
        <v>15251</v>
      </c>
      <c r="D14570" t="n">
        <v>3</v>
      </c>
      <c r="E14570" t="n">
        <v>244</v>
      </c>
      <c r="F14570" s="9" t="n">
        <v>363.88</v>
      </c>
    </row>
    <row r="14571">
      <c r="A14571" t="n">
        <v>579779</v>
      </c>
      <c r="B14571" s="12" t="n">
        <v>40877</v>
      </c>
      <c r="C14571" t="n">
        <v>17737</v>
      </c>
      <c r="D14571" t="n">
        <v>4</v>
      </c>
      <c r="E14571" t="n">
        <v>51</v>
      </c>
      <c r="F14571" s="9" t="n">
        <v>80.84999999999999</v>
      </c>
    </row>
    <row r="14572">
      <c r="A14572" t="n">
        <v>579784</v>
      </c>
      <c r="B14572" s="12" t="n">
        <v>40877</v>
      </c>
      <c r="C14572" t="n">
        <v>14258</v>
      </c>
      <c r="D14572" t="n">
        <v>8</v>
      </c>
      <c r="E14572" t="n">
        <v>936</v>
      </c>
      <c r="F14572" s="9" t="n">
        <v>1371.6</v>
      </c>
    </row>
    <row r="14573">
      <c r="A14573" t="n">
        <v>579788</v>
      </c>
      <c r="B14573" s="12" t="n">
        <v>40877</v>
      </c>
      <c r="C14573" t="n">
        <v>17736</v>
      </c>
      <c r="D14573" t="n">
        <v>1</v>
      </c>
      <c r="E14573" t="n">
        <v>24</v>
      </c>
      <c r="F14573" s="9" t="n">
        <v>30</v>
      </c>
    </row>
    <row r="14574">
      <c r="A14574" t="n">
        <v>579789</v>
      </c>
      <c r="B14574" s="12" t="n">
        <v>40877</v>
      </c>
      <c r="C14574" t="n">
        <v>14385</v>
      </c>
      <c r="D14574" t="n">
        <v>5</v>
      </c>
      <c r="E14574" t="n">
        <v>39</v>
      </c>
      <c r="F14574" s="9" t="n">
        <v>75.34999999999999</v>
      </c>
    </row>
    <row r="14575">
      <c r="A14575" t="n">
        <v>579807</v>
      </c>
      <c r="B14575" s="12" t="n">
        <v>40877</v>
      </c>
      <c r="C14575" t="n">
        <v>15046</v>
      </c>
      <c r="D14575" t="n">
        <v>13</v>
      </c>
      <c r="E14575" t="n">
        <v>183</v>
      </c>
      <c r="F14575" s="9" t="n">
        <v>315.66</v>
      </c>
    </row>
    <row r="14576">
      <c r="A14576" t="n">
        <v>579832</v>
      </c>
      <c r="B14576" s="12" t="n">
        <v>40877</v>
      </c>
      <c r="C14576" t="n">
        <v>17434</v>
      </c>
      <c r="D14576" t="n">
        <v>20</v>
      </c>
      <c r="E14576" t="n">
        <v>274</v>
      </c>
      <c r="F14576" s="9" t="n">
        <v>371.56</v>
      </c>
    </row>
    <row r="14577">
      <c r="A14577" t="n">
        <v>579834</v>
      </c>
      <c r="B14577" s="12" t="n">
        <v>40877</v>
      </c>
      <c r="C14577" t="n">
        <v>17288</v>
      </c>
      <c r="D14577" t="n">
        <v>7</v>
      </c>
      <c r="E14577" t="n">
        <v>240</v>
      </c>
      <c r="F14577" s="9" t="n">
        <v>200.04</v>
      </c>
    </row>
    <row r="14578">
      <c r="A14578" t="n">
        <v>579837</v>
      </c>
      <c r="B14578" s="12" t="n">
        <v>40877</v>
      </c>
      <c r="C14578" t="n">
        <v>12882</v>
      </c>
      <c r="D14578" t="n">
        <v>8</v>
      </c>
      <c r="E14578" t="n">
        <v>140</v>
      </c>
      <c r="F14578" s="9" t="n">
        <v>991.2</v>
      </c>
    </row>
    <row r="14579">
      <c r="A14579" t="n">
        <v>579840</v>
      </c>
      <c r="B14579" s="12" t="n">
        <v>40877</v>
      </c>
      <c r="C14579" t="n">
        <v>18158</v>
      </c>
      <c r="D14579" t="n">
        <v>10</v>
      </c>
      <c r="E14579" t="n">
        <v>100</v>
      </c>
      <c r="F14579" s="9" t="n">
        <v>109.6</v>
      </c>
    </row>
    <row r="14580">
      <c r="A14580" t="n">
        <v>579843</v>
      </c>
      <c r="B14580" s="12" t="n">
        <v>40877</v>
      </c>
      <c r="C14580" t="n">
        <v>12921</v>
      </c>
      <c r="D14580" t="n">
        <v>27</v>
      </c>
      <c r="E14580" t="n">
        <v>640</v>
      </c>
      <c r="F14580" s="9" t="n">
        <v>1348.58</v>
      </c>
    </row>
    <row r="14581">
      <c r="A14581" t="n">
        <v>579846</v>
      </c>
      <c r="B14581" s="12" t="n">
        <v>40877</v>
      </c>
      <c r="C14581" t="n">
        <v>12921</v>
      </c>
      <c r="D14581" t="n">
        <v>18</v>
      </c>
      <c r="E14581" t="n">
        <v>194</v>
      </c>
      <c r="F14581" s="9" t="n">
        <v>427.64</v>
      </c>
    </row>
    <row r="14582">
      <c r="A14582" t="n">
        <v>579848</v>
      </c>
      <c r="B14582" s="12" t="n">
        <v>40877</v>
      </c>
      <c r="C14582" t="n">
        <v>18179</v>
      </c>
      <c r="D14582" t="n">
        <v>10</v>
      </c>
      <c r="E14582" t="n">
        <v>404</v>
      </c>
      <c r="F14582" s="9" t="n">
        <v>220.58</v>
      </c>
    </row>
    <row r="14583">
      <c r="A14583" t="n">
        <v>579854</v>
      </c>
      <c r="B14583" s="12" t="n">
        <v>40877</v>
      </c>
      <c r="C14583" t="n">
        <v>14713</v>
      </c>
      <c r="D14583" t="n">
        <v>16</v>
      </c>
      <c r="E14583" t="n">
        <v>129</v>
      </c>
      <c r="F14583" s="9" t="n">
        <v>271.75</v>
      </c>
    </row>
    <row r="14584">
      <c r="A14584" t="n">
        <v>579865</v>
      </c>
      <c r="B14584" s="12" t="n">
        <v>40877</v>
      </c>
      <c r="C14584" t="n">
        <v>16915</v>
      </c>
      <c r="D14584" t="n">
        <v>8</v>
      </c>
      <c r="E14584" t="n">
        <v>42</v>
      </c>
      <c r="F14584" s="9" t="n">
        <v>109.68</v>
      </c>
    </row>
    <row r="14585">
      <c r="A14585" t="n">
        <v>579867</v>
      </c>
      <c r="B14585" s="12" t="n">
        <v>40877</v>
      </c>
      <c r="C14585" t="n">
        <v>16265</v>
      </c>
      <c r="D14585" t="n">
        <v>33</v>
      </c>
      <c r="E14585" t="n">
        <v>454</v>
      </c>
      <c r="F14585" s="9" t="n">
        <v>789.9</v>
      </c>
    </row>
    <row r="14586">
      <c r="A14586" t="n">
        <v>579868</v>
      </c>
      <c r="B14586" s="12" t="n">
        <v>40877</v>
      </c>
      <c r="C14586" t="n">
        <v>15544</v>
      </c>
      <c r="D14586" t="n">
        <v>22</v>
      </c>
      <c r="E14586" t="n">
        <v>406</v>
      </c>
      <c r="F14586" s="9" t="n">
        <v>328.32</v>
      </c>
    </row>
    <row r="14587">
      <c r="A14587" t="n">
        <v>579872</v>
      </c>
      <c r="B14587" s="12" t="n">
        <v>40877</v>
      </c>
      <c r="C14587" t="n">
        <v>14085</v>
      </c>
      <c r="D14587" t="n">
        <v>17</v>
      </c>
      <c r="E14587" t="n">
        <v>239</v>
      </c>
      <c r="F14587" s="9" t="n">
        <v>278.82</v>
      </c>
    </row>
    <row r="14588">
      <c r="A14588" t="n">
        <v>579885</v>
      </c>
      <c r="B14588" s="12" t="n">
        <v>40877</v>
      </c>
      <c r="C14588" t="n">
        <v>15444</v>
      </c>
      <c r="D14588" t="n">
        <v>147</v>
      </c>
      <c r="E14588" t="n">
        <v>572</v>
      </c>
      <c r="F14588" s="9" t="n">
        <v>1075.36</v>
      </c>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K377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2" customWidth="1" min="1" max="1"/>
    <col width="14" customWidth="1" min="2" max="2"/>
    <col width="14" customWidth="1" min="3" max="3"/>
    <col width="10" customWidth="1" min="4" max="4"/>
    <col width="10" customWidth="1" min="5" max="5"/>
    <col width="12" customWidth="1" min="6" max="6"/>
    <col width="8" customWidth="1" min="7" max="7"/>
    <col width="8" customWidth="1" min="8" max="8"/>
    <col width="8" customWidth="1" min="9" max="9"/>
    <col width="9" customWidth="1" min="10" max="10"/>
    <col width="18" customWidth="1" min="11" max="11"/>
  </cols>
  <sheetData>
    <row r="1">
      <c r="A1" s="7" t="inlineStr">
        <is>
          <t>Customer ID</t>
        </is>
      </c>
      <c r="B1" s="7" t="inlineStr">
        <is>
          <t>First Purchase</t>
        </is>
      </c>
      <c r="C1" s="7" t="inlineStr">
        <is>
          <t>Last Purchase</t>
        </is>
      </c>
      <c r="D1" s="7" t="inlineStr">
        <is>
          <t>Recency Days</t>
        </is>
      </c>
      <c r="E1" s="7" t="inlineStr">
        <is>
          <t>Frequency</t>
        </is>
      </c>
      <c r="F1" s="7" t="inlineStr">
        <is>
          <t>Monetary</t>
        </is>
      </c>
      <c r="G1" s="7" t="inlineStr">
        <is>
          <t>R Score</t>
        </is>
      </c>
      <c r="H1" s="7" t="inlineStr">
        <is>
          <t>F Score</t>
        </is>
      </c>
      <c r="I1" s="7" t="inlineStr">
        <is>
          <t>M Score</t>
        </is>
      </c>
      <c r="J1" s="7" t="inlineStr">
        <is>
          <t>RFM Code</t>
        </is>
      </c>
      <c r="K1" s="7" t="inlineStr">
        <is>
          <t>Segment</t>
        </is>
      </c>
    </row>
    <row r="2">
      <c r="A2" t="n">
        <v>12346</v>
      </c>
      <c r="B2" s="13">
        <f>_xlfn.MINIFS(Invoices[Date],Invoices[Customer ID],A2)</f>
        <v/>
      </c>
      <c r="C2" s="13">
        <f>_xlfn.MAXIFS(Invoices[Date],Invoices[Customer ID],A2)</f>
        <v/>
      </c>
      <c r="D2" s="14">
        <f>AsOfDate-C2</f>
        <v/>
      </c>
      <c r="E2" s="14">
        <f>COUNTIFS(Invoices[Customer ID],A2)</f>
        <v/>
      </c>
      <c r="F2" s="15">
        <f>SUMIFS(Invoices[Value],Invoices[Customer ID],A2)</f>
        <v/>
      </c>
      <c r="G2" s="10">
        <f>5-COUNTIF(RCuts,"&lt;"&amp;D2)</f>
        <v/>
      </c>
      <c r="H2" s="10">
        <f>1+COUNTIF(FCuts,"&lt;"&amp;E2)</f>
        <v/>
      </c>
      <c r="I2" s="10">
        <f>1+COUNTIF(MCuts,"&lt;"&amp;F2)</f>
        <v/>
      </c>
      <c r="J2" s="10">
        <f>G2&amp;H2&amp;I2</f>
        <v/>
      </c>
      <c r="K2" s="10">
        <f>IF(AND(G2&gt;=4,H2&gt;=4),"Champions",IF(AND(G2&gt;=3,H2&gt;=3),"Loyal",IF(G2&gt;=4,"New / promising",IF(H2&gt;=3,"At risk",IF(G2&lt;=2,"Lost / hibernating","Needs attention")))))</f>
        <v/>
      </c>
    </row>
    <row r="3">
      <c r="A3" t="n">
        <v>12747</v>
      </c>
      <c r="B3" s="13">
        <f>_xlfn.MINIFS(Invoices[Date],Invoices[Customer ID],A3)</f>
        <v/>
      </c>
      <c r="C3" s="13">
        <f>_xlfn.MAXIFS(Invoices[Date],Invoices[Customer ID],A3)</f>
        <v/>
      </c>
      <c r="D3" s="14">
        <f>AsOfDate-C3</f>
        <v/>
      </c>
      <c r="E3" s="14">
        <f>COUNTIFS(Invoices[Customer ID],A3)</f>
        <v/>
      </c>
      <c r="F3" s="15">
        <f>SUMIFS(Invoices[Value],Invoices[Customer ID],A3)</f>
        <v/>
      </c>
      <c r="G3" s="10">
        <f>5-COUNTIF(RCuts,"&lt;"&amp;D3)</f>
        <v/>
      </c>
      <c r="H3" s="10">
        <f>1+COUNTIF(FCuts,"&lt;"&amp;E3)</f>
        <v/>
      </c>
      <c r="I3" s="10">
        <f>1+COUNTIF(MCuts,"&lt;"&amp;F3)</f>
        <v/>
      </c>
      <c r="J3" s="10">
        <f>G3&amp;H3&amp;I3</f>
        <v/>
      </c>
      <c r="K3" s="10">
        <f>IF(AND(G3&gt;=4,H3&gt;=4),"Champions",IF(AND(G3&gt;=3,H3&gt;=3),"Loyal",IF(G3&gt;=4,"New / promising",IF(H3&gt;=3,"At risk",IF(G3&lt;=2,"Lost / hibernating","Needs attention")))))</f>
        <v/>
      </c>
    </row>
    <row r="4">
      <c r="A4" t="n">
        <v>12748</v>
      </c>
      <c r="B4" s="13">
        <f>_xlfn.MINIFS(Invoices[Date],Invoices[Customer ID],A4)</f>
        <v/>
      </c>
      <c r="C4" s="13">
        <f>_xlfn.MAXIFS(Invoices[Date],Invoices[Customer ID],A4)</f>
        <v/>
      </c>
      <c r="D4" s="14">
        <f>AsOfDate-C4</f>
        <v/>
      </c>
      <c r="E4" s="14">
        <f>COUNTIFS(Invoices[Customer ID],A4)</f>
        <v/>
      </c>
      <c r="F4" s="15">
        <f>SUMIFS(Invoices[Value],Invoices[Customer ID],A4)</f>
        <v/>
      </c>
      <c r="G4" s="10">
        <f>5-COUNTIF(RCuts,"&lt;"&amp;D4)</f>
        <v/>
      </c>
      <c r="H4" s="10">
        <f>1+COUNTIF(FCuts,"&lt;"&amp;E4)</f>
        <v/>
      </c>
      <c r="I4" s="10">
        <f>1+COUNTIF(MCuts,"&lt;"&amp;F4)</f>
        <v/>
      </c>
      <c r="J4" s="10">
        <f>G4&amp;H4&amp;I4</f>
        <v/>
      </c>
      <c r="K4" s="10">
        <f>IF(AND(G4&gt;=4,H4&gt;=4),"Champions",IF(AND(G4&gt;=3,H4&gt;=3),"Loyal",IF(G4&gt;=4,"New / promising",IF(H4&gt;=3,"At risk",IF(G4&lt;=2,"Lost / hibernating","Needs attention")))))</f>
        <v/>
      </c>
    </row>
    <row r="5">
      <c r="A5" t="n">
        <v>12749</v>
      </c>
      <c r="B5" s="13">
        <f>_xlfn.MINIFS(Invoices[Date],Invoices[Customer ID],A5)</f>
        <v/>
      </c>
      <c r="C5" s="13">
        <f>_xlfn.MAXIFS(Invoices[Date],Invoices[Customer ID],A5)</f>
        <v/>
      </c>
      <c r="D5" s="14">
        <f>AsOfDate-C5</f>
        <v/>
      </c>
      <c r="E5" s="14">
        <f>COUNTIFS(Invoices[Customer ID],A5)</f>
        <v/>
      </c>
      <c r="F5" s="15">
        <f>SUMIFS(Invoices[Value],Invoices[Customer ID],A5)</f>
        <v/>
      </c>
      <c r="G5" s="10">
        <f>5-COUNTIF(RCuts,"&lt;"&amp;D5)</f>
        <v/>
      </c>
      <c r="H5" s="10">
        <f>1+COUNTIF(FCuts,"&lt;"&amp;E5)</f>
        <v/>
      </c>
      <c r="I5" s="10">
        <f>1+COUNTIF(MCuts,"&lt;"&amp;F5)</f>
        <v/>
      </c>
      <c r="J5" s="10">
        <f>G5&amp;H5&amp;I5</f>
        <v/>
      </c>
      <c r="K5" s="10">
        <f>IF(AND(G5&gt;=4,H5&gt;=4),"Champions",IF(AND(G5&gt;=3,H5&gt;=3),"Loyal",IF(G5&gt;=4,"New / promising",IF(H5&gt;=3,"At risk",IF(G5&lt;=2,"Lost / hibernating","Needs attention")))))</f>
        <v/>
      </c>
    </row>
    <row r="6">
      <c r="A6" t="n">
        <v>12820</v>
      </c>
      <c r="B6" s="13">
        <f>_xlfn.MINIFS(Invoices[Date],Invoices[Customer ID],A6)</f>
        <v/>
      </c>
      <c r="C6" s="13">
        <f>_xlfn.MAXIFS(Invoices[Date],Invoices[Customer ID],A6)</f>
        <v/>
      </c>
      <c r="D6" s="14">
        <f>AsOfDate-C6</f>
        <v/>
      </c>
      <c r="E6" s="14">
        <f>COUNTIFS(Invoices[Customer ID],A6)</f>
        <v/>
      </c>
      <c r="F6" s="15">
        <f>SUMIFS(Invoices[Value],Invoices[Customer ID],A6)</f>
        <v/>
      </c>
      <c r="G6" s="10">
        <f>5-COUNTIF(RCuts,"&lt;"&amp;D6)</f>
        <v/>
      </c>
      <c r="H6" s="10">
        <f>1+COUNTIF(FCuts,"&lt;"&amp;E6)</f>
        <v/>
      </c>
      <c r="I6" s="10">
        <f>1+COUNTIF(MCuts,"&lt;"&amp;F6)</f>
        <v/>
      </c>
      <c r="J6" s="10">
        <f>G6&amp;H6&amp;I6</f>
        <v/>
      </c>
      <c r="K6" s="10">
        <f>IF(AND(G6&gt;=4,H6&gt;=4),"Champions",IF(AND(G6&gt;=3,H6&gt;=3),"Loyal",IF(G6&gt;=4,"New / promising",IF(H6&gt;=3,"At risk",IF(G6&lt;=2,"Lost / hibernating","Needs attention")))))</f>
        <v/>
      </c>
    </row>
    <row r="7">
      <c r="A7" t="n">
        <v>12821</v>
      </c>
      <c r="B7" s="13">
        <f>_xlfn.MINIFS(Invoices[Date],Invoices[Customer ID],A7)</f>
        <v/>
      </c>
      <c r="C7" s="13">
        <f>_xlfn.MAXIFS(Invoices[Date],Invoices[Customer ID],A7)</f>
        <v/>
      </c>
      <c r="D7" s="14">
        <f>AsOfDate-C7</f>
        <v/>
      </c>
      <c r="E7" s="14">
        <f>COUNTIFS(Invoices[Customer ID],A7)</f>
        <v/>
      </c>
      <c r="F7" s="15">
        <f>SUMIFS(Invoices[Value],Invoices[Customer ID],A7)</f>
        <v/>
      </c>
      <c r="G7" s="10">
        <f>5-COUNTIF(RCuts,"&lt;"&amp;D7)</f>
        <v/>
      </c>
      <c r="H7" s="10">
        <f>1+COUNTIF(FCuts,"&lt;"&amp;E7)</f>
        <v/>
      </c>
      <c r="I7" s="10">
        <f>1+COUNTIF(MCuts,"&lt;"&amp;F7)</f>
        <v/>
      </c>
      <c r="J7" s="10">
        <f>G7&amp;H7&amp;I7</f>
        <v/>
      </c>
      <c r="K7" s="10">
        <f>IF(AND(G7&gt;=4,H7&gt;=4),"Champions",IF(AND(G7&gt;=3,H7&gt;=3),"Loyal",IF(G7&gt;=4,"New / promising",IF(H7&gt;=3,"At risk",IF(G7&lt;=2,"Lost / hibernating","Needs attention")))))</f>
        <v/>
      </c>
    </row>
    <row r="8">
      <c r="A8" t="n">
        <v>12822</v>
      </c>
      <c r="B8" s="13">
        <f>_xlfn.MINIFS(Invoices[Date],Invoices[Customer ID],A8)</f>
        <v/>
      </c>
      <c r="C8" s="13">
        <f>_xlfn.MAXIFS(Invoices[Date],Invoices[Customer ID],A8)</f>
        <v/>
      </c>
      <c r="D8" s="14">
        <f>AsOfDate-C8</f>
        <v/>
      </c>
      <c r="E8" s="14">
        <f>COUNTIFS(Invoices[Customer ID],A8)</f>
        <v/>
      </c>
      <c r="F8" s="15">
        <f>SUMIFS(Invoices[Value],Invoices[Customer ID],A8)</f>
        <v/>
      </c>
      <c r="G8" s="10">
        <f>5-COUNTIF(RCuts,"&lt;"&amp;D8)</f>
        <v/>
      </c>
      <c r="H8" s="10">
        <f>1+COUNTIF(FCuts,"&lt;"&amp;E8)</f>
        <v/>
      </c>
      <c r="I8" s="10">
        <f>1+COUNTIF(MCuts,"&lt;"&amp;F8)</f>
        <v/>
      </c>
      <c r="J8" s="10">
        <f>G8&amp;H8&amp;I8</f>
        <v/>
      </c>
      <c r="K8" s="10">
        <f>IF(AND(G8&gt;=4,H8&gt;=4),"Champions",IF(AND(G8&gt;=3,H8&gt;=3),"Loyal",IF(G8&gt;=4,"New / promising",IF(H8&gt;=3,"At risk",IF(G8&lt;=2,"Lost / hibernating","Needs attention")))))</f>
        <v/>
      </c>
    </row>
    <row r="9">
      <c r="A9" t="n">
        <v>12823</v>
      </c>
      <c r="B9" s="13">
        <f>_xlfn.MINIFS(Invoices[Date],Invoices[Customer ID],A9)</f>
        <v/>
      </c>
      <c r="C9" s="13">
        <f>_xlfn.MAXIFS(Invoices[Date],Invoices[Customer ID],A9)</f>
        <v/>
      </c>
      <c r="D9" s="14">
        <f>AsOfDate-C9</f>
        <v/>
      </c>
      <c r="E9" s="14">
        <f>COUNTIFS(Invoices[Customer ID],A9)</f>
        <v/>
      </c>
      <c r="F9" s="15">
        <f>SUMIFS(Invoices[Value],Invoices[Customer ID],A9)</f>
        <v/>
      </c>
      <c r="G9" s="10">
        <f>5-COUNTIF(RCuts,"&lt;"&amp;D9)</f>
        <v/>
      </c>
      <c r="H9" s="10">
        <f>1+COUNTIF(FCuts,"&lt;"&amp;E9)</f>
        <v/>
      </c>
      <c r="I9" s="10">
        <f>1+COUNTIF(MCuts,"&lt;"&amp;F9)</f>
        <v/>
      </c>
      <c r="J9" s="10">
        <f>G9&amp;H9&amp;I9</f>
        <v/>
      </c>
      <c r="K9" s="10">
        <f>IF(AND(G9&gt;=4,H9&gt;=4),"Champions",IF(AND(G9&gt;=3,H9&gt;=3),"Loyal",IF(G9&gt;=4,"New / promising",IF(H9&gt;=3,"At risk",IF(G9&lt;=2,"Lost / hibernating","Needs attention")))))</f>
        <v/>
      </c>
    </row>
    <row r="10">
      <c r="A10" t="n">
        <v>12824</v>
      </c>
      <c r="B10" s="13">
        <f>_xlfn.MINIFS(Invoices[Date],Invoices[Customer ID],A10)</f>
        <v/>
      </c>
      <c r="C10" s="13">
        <f>_xlfn.MAXIFS(Invoices[Date],Invoices[Customer ID],A10)</f>
        <v/>
      </c>
      <c r="D10" s="14">
        <f>AsOfDate-C10</f>
        <v/>
      </c>
      <c r="E10" s="14">
        <f>COUNTIFS(Invoices[Customer ID],A10)</f>
        <v/>
      </c>
      <c r="F10" s="15">
        <f>SUMIFS(Invoices[Value],Invoices[Customer ID],A10)</f>
        <v/>
      </c>
      <c r="G10" s="10">
        <f>5-COUNTIF(RCuts,"&lt;"&amp;D10)</f>
        <v/>
      </c>
      <c r="H10" s="10">
        <f>1+COUNTIF(FCuts,"&lt;"&amp;E10)</f>
        <v/>
      </c>
      <c r="I10" s="10">
        <f>1+COUNTIF(MCuts,"&lt;"&amp;F10)</f>
        <v/>
      </c>
      <c r="J10" s="10">
        <f>G10&amp;H10&amp;I10</f>
        <v/>
      </c>
      <c r="K10" s="10">
        <f>IF(AND(G10&gt;=4,H10&gt;=4),"Champions",IF(AND(G10&gt;=3,H10&gt;=3),"Loyal",IF(G10&gt;=4,"New / promising",IF(H10&gt;=3,"At risk",IF(G10&lt;=2,"Lost / hibernating","Needs attention")))))</f>
        <v/>
      </c>
    </row>
    <row r="11">
      <c r="A11" t="n">
        <v>12826</v>
      </c>
      <c r="B11" s="13">
        <f>_xlfn.MINIFS(Invoices[Date],Invoices[Customer ID],A11)</f>
        <v/>
      </c>
      <c r="C11" s="13">
        <f>_xlfn.MAXIFS(Invoices[Date],Invoices[Customer ID],A11)</f>
        <v/>
      </c>
      <c r="D11" s="14">
        <f>AsOfDate-C11</f>
        <v/>
      </c>
      <c r="E11" s="14">
        <f>COUNTIFS(Invoices[Customer ID],A11)</f>
        <v/>
      </c>
      <c r="F11" s="15">
        <f>SUMIFS(Invoices[Value],Invoices[Customer ID],A11)</f>
        <v/>
      </c>
      <c r="G11" s="10">
        <f>5-COUNTIF(RCuts,"&lt;"&amp;D11)</f>
        <v/>
      </c>
      <c r="H11" s="10">
        <f>1+COUNTIF(FCuts,"&lt;"&amp;E11)</f>
        <v/>
      </c>
      <c r="I11" s="10">
        <f>1+COUNTIF(MCuts,"&lt;"&amp;F11)</f>
        <v/>
      </c>
      <c r="J11" s="10">
        <f>G11&amp;H11&amp;I11</f>
        <v/>
      </c>
      <c r="K11" s="10">
        <f>IF(AND(G11&gt;=4,H11&gt;=4),"Champions",IF(AND(G11&gt;=3,H11&gt;=3),"Loyal",IF(G11&gt;=4,"New / promising",IF(H11&gt;=3,"At risk",IF(G11&lt;=2,"Lost / hibernating","Needs attention")))))</f>
        <v/>
      </c>
    </row>
    <row r="12">
      <c r="A12" t="n">
        <v>12827</v>
      </c>
      <c r="B12" s="13">
        <f>_xlfn.MINIFS(Invoices[Date],Invoices[Customer ID],A12)</f>
        <v/>
      </c>
      <c r="C12" s="13">
        <f>_xlfn.MAXIFS(Invoices[Date],Invoices[Customer ID],A12)</f>
        <v/>
      </c>
      <c r="D12" s="14">
        <f>AsOfDate-C12</f>
        <v/>
      </c>
      <c r="E12" s="14">
        <f>COUNTIFS(Invoices[Customer ID],A12)</f>
        <v/>
      </c>
      <c r="F12" s="15">
        <f>SUMIFS(Invoices[Value],Invoices[Customer ID],A12)</f>
        <v/>
      </c>
      <c r="G12" s="10">
        <f>5-COUNTIF(RCuts,"&lt;"&amp;D12)</f>
        <v/>
      </c>
      <c r="H12" s="10">
        <f>1+COUNTIF(FCuts,"&lt;"&amp;E12)</f>
        <v/>
      </c>
      <c r="I12" s="10">
        <f>1+COUNTIF(MCuts,"&lt;"&amp;F12)</f>
        <v/>
      </c>
      <c r="J12" s="10">
        <f>G12&amp;H12&amp;I12</f>
        <v/>
      </c>
      <c r="K12" s="10">
        <f>IF(AND(G12&gt;=4,H12&gt;=4),"Champions",IF(AND(G12&gt;=3,H12&gt;=3),"Loyal",IF(G12&gt;=4,"New / promising",IF(H12&gt;=3,"At risk",IF(G12&lt;=2,"Lost / hibernating","Needs attention")))))</f>
        <v/>
      </c>
    </row>
    <row r="13">
      <c r="A13" t="n">
        <v>12828</v>
      </c>
      <c r="B13" s="13">
        <f>_xlfn.MINIFS(Invoices[Date],Invoices[Customer ID],A13)</f>
        <v/>
      </c>
      <c r="C13" s="13">
        <f>_xlfn.MAXIFS(Invoices[Date],Invoices[Customer ID],A13)</f>
        <v/>
      </c>
      <c r="D13" s="14">
        <f>AsOfDate-C13</f>
        <v/>
      </c>
      <c r="E13" s="14">
        <f>COUNTIFS(Invoices[Customer ID],A13)</f>
        <v/>
      </c>
      <c r="F13" s="15">
        <f>SUMIFS(Invoices[Value],Invoices[Customer ID],A13)</f>
        <v/>
      </c>
      <c r="G13" s="10">
        <f>5-COUNTIF(RCuts,"&lt;"&amp;D13)</f>
        <v/>
      </c>
      <c r="H13" s="10">
        <f>1+COUNTIF(FCuts,"&lt;"&amp;E13)</f>
        <v/>
      </c>
      <c r="I13" s="10">
        <f>1+COUNTIF(MCuts,"&lt;"&amp;F13)</f>
        <v/>
      </c>
      <c r="J13" s="10">
        <f>G13&amp;H13&amp;I13</f>
        <v/>
      </c>
      <c r="K13" s="10">
        <f>IF(AND(G13&gt;=4,H13&gt;=4),"Champions",IF(AND(G13&gt;=3,H13&gt;=3),"Loyal",IF(G13&gt;=4,"New / promising",IF(H13&gt;=3,"At risk",IF(G13&lt;=2,"Lost / hibernating","Needs attention")))))</f>
        <v/>
      </c>
    </row>
    <row r="14">
      <c r="A14" t="n">
        <v>12829</v>
      </c>
      <c r="B14" s="13">
        <f>_xlfn.MINIFS(Invoices[Date],Invoices[Customer ID],A14)</f>
        <v/>
      </c>
      <c r="C14" s="13">
        <f>_xlfn.MAXIFS(Invoices[Date],Invoices[Customer ID],A14)</f>
        <v/>
      </c>
      <c r="D14" s="14">
        <f>AsOfDate-C14</f>
        <v/>
      </c>
      <c r="E14" s="14">
        <f>COUNTIFS(Invoices[Customer ID],A14)</f>
        <v/>
      </c>
      <c r="F14" s="15">
        <f>SUMIFS(Invoices[Value],Invoices[Customer ID],A14)</f>
        <v/>
      </c>
      <c r="G14" s="10">
        <f>5-COUNTIF(RCuts,"&lt;"&amp;D14)</f>
        <v/>
      </c>
      <c r="H14" s="10">
        <f>1+COUNTIF(FCuts,"&lt;"&amp;E14)</f>
        <v/>
      </c>
      <c r="I14" s="10">
        <f>1+COUNTIF(MCuts,"&lt;"&amp;F14)</f>
        <v/>
      </c>
      <c r="J14" s="10">
        <f>G14&amp;H14&amp;I14</f>
        <v/>
      </c>
      <c r="K14" s="10">
        <f>IF(AND(G14&gt;=4,H14&gt;=4),"Champions",IF(AND(G14&gt;=3,H14&gt;=3),"Loyal",IF(G14&gt;=4,"New / promising",IF(H14&gt;=3,"At risk",IF(G14&lt;=2,"Lost / hibernating","Needs attention")))))</f>
        <v/>
      </c>
    </row>
    <row r="15">
      <c r="A15" t="n">
        <v>12830</v>
      </c>
      <c r="B15" s="13">
        <f>_xlfn.MINIFS(Invoices[Date],Invoices[Customer ID],A15)</f>
        <v/>
      </c>
      <c r="C15" s="13">
        <f>_xlfn.MAXIFS(Invoices[Date],Invoices[Customer ID],A15)</f>
        <v/>
      </c>
      <c r="D15" s="14">
        <f>AsOfDate-C15</f>
        <v/>
      </c>
      <c r="E15" s="14">
        <f>COUNTIFS(Invoices[Customer ID],A15)</f>
        <v/>
      </c>
      <c r="F15" s="15">
        <f>SUMIFS(Invoices[Value],Invoices[Customer ID],A15)</f>
        <v/>
      </c>
      <c r="G15" s="10">
        <f>5-COUNTIF(RCuts,"&lt;"&amp;D15)</f>
        <v/>
      </c>
      <c r="H15" s="10">
        <f>1+COUNTIF(FCuts,"&lt;"&amp;E15)</f>
        <v/>
      </c>
      <c r="I15" s="10">
        <f>1+COUNTIF(MCuts,"&lt;"&amp;F15)</f>
        <v/>
      </c>
      <c r="J15" s="10">
        <f>G15&amp;H15&amp;I15</f>
        <v/>
      </c>
      <c r="K15" s="10">
        <f>IF(AND(G15&gt;=4,H15&gt;=4),"Champions",IF(AND(G15&gt;=3,H15&gt;=3),"Loyal",IF(G15&gt;=4,"New / promising",IF(H15&gt;=3,"At risk",IF(G15&lt;=2,"Lost / hibernating","Needs attention")))))</f>
        <v/>
      </c>
    </row>
    <row r="16">
      <c r="A16" t="n">
        <v>12831</v>
      </c>
      <c r="B16" s="13">
        <f>_xlfn.MINIFS(Invoices[Date],Invoices[Customer ID],A16)</f>
        <v/>
      </c>
      <c r="C16" s="13">
        <f>_xlfn.MAXIFS(Invoices[Date],Invoices[Customer ID],A16)</f>
        <v/>
      </c>
      <c r="D16" s="14">
        <f>AsOfDate-C16</f>
        <v/>
      </c>
      <c r="E16" s="14">
        <f>COUNTIFS(Invoices[Customer ID],A16)</f>
        <v/>
      </c>
      <c r="F16" s="15">
        <f>SUMIFS(Invoices[Value],Invoices[Customer ID],A16)</f>
        <v/>
      </c>
      <c r="G16" s="10">
        <f>5-COUNTIF(RCuts,"&lt;"&amp;D16)</f>
        <v/>
      </c>
      <c r="H16" s="10">
        <f>1+COUNTIF(FCuts,"&lt;"&amp;E16)</f>
        <v/>
      </c>
      <c r="I16" s="10">
        <f>1+COUNTIF(MCuts,"&lt;"&amp;F16)</f>
        <v/>
      </c>
      <c r="J16" s="10">
        <f>G16&amp;H16&amp;I16</f>
        <v/>
      </c>
      <c r="K16" s="10">
        <f>IF(AND(G16&gt;=4,H16&gt;=4),"Champions",IF(AND(G16&gt;=3,H16&gt;=3),"Loyal",IF(G16&gt;=4,"New / promising",IF(H16&gt;=3,"At risk",IF(G16&lt;=2,"Lost / hibernating","Needs attention")))))</f>
        <v/>
      </c>
    </row>
    <row r="17">
      <c r="A17" t="n">
        <v>12832</v>
      </c>
      <c r="B17" s="13">
        <f>_xlfn.MINIFS(Invoices[Date],Invoices[Customer ID],A17)</f>
        <v/>
      </c>
      <c r="C17" s="13">
        <f>_xlfn.MAXIFS(Invoices[Date],Invoices[Customer ID],A17)</f>
        <v/>
      </c>
      <c r="D17" s="14">
        <f>AsOfDate-C17</f>
        <v/>
      </c>
      <c r="E17" s="14">
        <f>COUNTIFS(Invoices[Customer ID],A17)</f>
        <v/>
      </c>
      <c r="F17" s="15">
        <f>SUMIFS(Invoices[Value],Invoices[Customer ID],A17)</f>
        <v/>
      </c>
      <c r="G17" s="10">
        <f>5-COUNTIF(RCuts,"&lt;"&amp;D17)</f>
        <v/>
      </c>
      <c r="H17" s="10">
        <f>1+COUNTIF(FCuts,"&lt;"&amp;E17)</f>
        <v/>
      </c>
      <c r="I17" s="10">
        <f>1+COUNTIF(MCuts,"&lt;"&amp;F17)</f>
        <v/>
      </c>
      <c r="J17" s="10">
        <f>G17&amp;H17&amp;I17</f>
        <v/>
      </c>
      <c r="K17" s="10">
        <f>IF(AND(G17&gt;=4,H17&gt;=4),"Champions",IF(AND(G17&gt;=3,H17&gt;=3),"Loyal",IF(G17&gt;=4,"New / promising",IF(H17&gt;=3,"At risk",IF(G17&lt;=2,"Lost / hibernating","Needs attention")))))</f>
        <v/>
      </c>
    </row>
    <row r="18">
      <c r="A18" t="n">
        <v>12833</v>
      </c>
      <c r="B18" s="13">
        <f>_xlfn.MINIFS(Invoices[Date],Invoices[Customer ID],A18)</f>
        <v/>
      </c>
      <c r="C18" s="13">
        <f>_xlfn.MAXIFS(Invoices[Date],Invoices[Customer ID],A18)</f>
        <v/>
      </c>
      <c r="D18" s="14">
        <f>AsOfDate-C18</f>
        <v/>
      </c>
      <c r="E18" s="14">
        <f>COUNTIFS(Invoices[Customer ID],A18)</f>
        <v/>
      </c>
      <c r="F18" s="15">
        <f>SUMIFS(Invoices[Value],Invoices[Customer ID],A18)</f>
        <v/>
      </c>
      <c r="G18" s="10">
        <f>5-COUNTIF(RCuts,"&lt;"&amp;D18)</f>
        <v/>
      </c>
      <c r="H18" s="10">
        <f>1+COUNTIF(FCuts,"&lt;"&amp;E18)</f>
        <v/>
      </c>
      <c r="I18" s="10">
        <f>1+COUNTIF(MCuts,"&lt;"&amp;F18)</f>
        <v/>
      </c>
      <c r="J18" s="10">
        <f>G18&amp;H18&amp;I18</f>
        <v/>
      </c>
      <c r="K18" s="10">
        <f>IF(AND(G18&gt;=4,H18&gt;=4),"Champions",IF(AND(G18&gt;=3,H18&gt;=3),"Loyal",IF(G18&gt;=4,"New / promising",IF(H18&gt;=3,"At risk",IF(G18&lt;=2,"Lost / hibernating","Needs attention")))))</f>
        <v/>
      </c>
    </row>
    <row r="19">
      <c r="A19" t="n">
        <v>12834</v>
      </c>
      <c r="B19" s="13">
        <f>_xlfn.MINIFS(Invoices[Date],Invoices[Customer ID],A19)</f>
        <v/>
      </c>
      <c r="C19" s="13">
        <f>_xlfn.MAXIFS(Invoices[Date],Invoices[Customer ID],A19)</f>
        <v/>
      </c>
      <c r="D19" s="14">
        <f>AsOfDate-C19</f>
        <v/>
      </c>
      <c r="E19" s="14">
        <f>COUNTIFS(Invoices[Customer ID],A19)</f>
        <v/>
      </c>
      <c r="F19" s="15">
        <f>SUMIFS(Invoices[Value],Invoices[Customer ID],A19)</f>
        <v/>
      </c>
      <c r="G19" s="10">
        <f>5-COUNTIF(RCuts,"&lt;"&amp;D19)</f>
        <v/>
      </c>
      <c r="H19" s="10">
        <f>1+COUNTIF(FCuts,"&lt;"&amp;E19)</f>
        <v/>
      </c>
      <c r="I19" s="10">
        <f>1+COUNTIF(MCuts,"&lt;"&amp;F19)</f>
        <v/>
      </c>
      <c r="J19" s="10">
        <f>G19&amp;H19&amp;I19</f>
        <v/>
      </c>
      <c r="K19" s="10">
        <f>IF(AND(G19&gt;=4,H19&gt;=4),"Champions",IF(AND(G19&gt;=3,H19&gt;=3),"Loyal",IF(G19&gt;=4,"New / promising",IF(H19&gt;=3,"At risk",IF(G19&lt;=2,"Lost / hibernating","Needs attention")))))</f>
        <v/>
      </c>
    </row>
    <row r="20">
      <c r="A20" t="n">
        <v>12836</v>
      </c>
      <c r="B20" s="13">
        <f>_xlfn.MINIFS(Invoices[Date],Invoices[Customer ID],A20)</f>
        <v/>
      </c>
      <c r="C20" s="13">
        <f>_xlfn.MAXIFS(Invoices[Date],Invoices[Customer ID],A20)</f>
        <v/>
      </c>
      <c r="D20" s="14">
        <f>AsOfDate-C20</f>
        <v/>
      </c>
      <c r="E20" s="14">
        <f>COUNTIFS(Invoices[Customer ID],A20)</f>
        <v/>
      </c>
      <c r="F20" s="15">
        <f>SUMIFS(Invoices[Value],Invoices[Customer ID],A20)</f>
        <v/>
      </c>
      <c r="G20" s="10">
        <f>5-COUNTIF(RCuts,"&lt;"&amp;D20)</f>
        <v/>
      </c>
      <c r="H20" s="10">
        <f>1+COUNTIF(FCuts,"&lt;"&amp;E20)</f>
        <v/>
      </c>
      <c r="I20" s="10">
        <f>1+COUNTIF(MCuts,"&lt;"&amp;F20)</f>
        <v/>
      </c>
      <c r="J20" s="10">
        <f>G20&amp;H20&amp;I20</f>
        <v/>
      </c>
      <c r="K20" s="10">
        <f>IF(AND(G20&gt;=4,H20&gt;=4),"Champions",IF(AND(G20&gt;=3,H20&gt;=3),"Loyal",IF(G20&gt;=4,"New / promising",IF(H20&gt;=3,"At risk",IF(G20&lt;=2,"Lost / hibernating","Needs attention")))))</f>
        <v/>
      </c>
    </row>
    <row r="21">
      <c r="A21" t="n">
        <v>12837</v>
      </c>
      <c r="B21" s="13">
        <f>_xlfn.MINIFS(Invoices[Date],Invoices[Customer ID],A21)</f>
        <v/>
      </c>
      <c r="C21" s="13">
        <f>_xlfn.MAXIFS(Invoices[Date],Invoices[Customer ID],A21)</f>
        <v/>
      </c>
      <c r="D21" s="14">
        <f>AsOfDate-C21</f>
        <v/>
      </c>
      <c r="E21" s="14">
        <f>COUNTIFS(Invoices[Customer ID],A21)</f>
        <v/>
      </c>
      <c r="F21" s="15">
        <f>SUMIFS(Invoices[Value],Invoices[Customer ID],A21)</f>
        <v/>
      </c>
      <c r="G21" s="10">
        <f>5-COUNTIF(RCuts,"&lt;"&amp;D21)</f>
        <v/>
      </c>
      <c r="H21" s="10">
        <f>1+COUNTIF(FCuts,"&lt;"&amp;E21)</f>
        <v/>
      </c>
      <c r="I21" s="10">
        <f>1+COUNTIF(MCuts,"&lt;"&amp;F21)</f>
        <v/>
      </c>
      <c r="J21" s="10">
        <f>G21&amp;H21&amp;I21</f>
        <v/>
      </c>
      <c r="K21" s="10">
        <f>IF(AND(G21&gt;=4,H21&gt;=4),"Champions",IF(AND(G21&gt;=3,H21&gt;=3),"Loyal",IF(G21&gt;=4,"New / promising",IF(H21&gt;=3,"At risk",IF(G21&lt;=2,"Lost / hibernating","Needs attention")))))</f>
        <v/>
      </c>
    </row>
    <row r="22">
      <c r="A22" t="n">
        <v>12838</v>
      </c>
      <c r="B22" s="13">
        <f>_xlfn.MINIFS(Invoices[Date],Invoices[Customer ID],A22)</f>
        <v/>
      </c>
      <c r="C22" s="13">
        <f>_xlfn.MAXIFS(Invoices[Date],Invoices[Customer ID],A22)</f>
        <v/>
      </c>
      <c r="D22" s="14">
        <f>AsOfDate-C22</f>
        <v/>
      </c>
      <c r="E22" s="14">
        <f>COUNTIFS(Invoices[Customer ID],A22)</f>
        <v/>
      </c>
      <c r="F22" s="15">
        <f>SUMIFS(Invoices[Value],Invoices[Customer ID],A22)</f>
        <v/>
      </c>
      <c r="G22" s="10">
        <f>5-COUNTIF(RCuts,"&lt;"&amp;D22)</f>
        <v/>
      </c>
      <c r="H22" s="10">
        <f>1+COUNTIF(FCuts,"&lt;"&amp;E22)</f>
        <v/>
      </c>
      <c r="I22" s="10">
        <f>1+COUNTIF(MCuts,"&lt;"&amp;F22)</f>
        <v/>
      </c>
      <c r="J22" s="10">
        <f>G22&amp;H22&amp;I22</f>
        <v/>
      </c>
      <c r="K22" s="10">
        <f>IF(AND(G22&gt;=4,H22&gt;=4),"Champions",IF(AND(G22&gt;=3,H22&gt;=3),"Loyal",IF(G22&gt;=4,"New / promising",IF(H22&gt;=3,"At risk",IF(G22&lt;=2,"Lost / hibernating","Needs attention")))))</f>
        <v/>
      </c>
    </row>
    <row r="23">
      <c r="A23" t="n">
        <v>12839</v>
      </c>
      <c r="B23" s="13">
        <f>_xlfn.MINIFS(Invoices[Date],Invoices[Customer ID],A23)</f>
        <v/>
      </c>
      <c r="C23" s="13">
        <f>_xlfn.MAXIFS(Invoices[Date],Invoices[Customer ID],A23)</f>
        <v/>
      </c>
      <c r="D23" s="14">
        <f>AsOfDate-C23</f>
        <v/>
      </c>
      <c r="E23" s="14">
        <f>COUNTIFS(Invoices[Customer ID],A23)</f>
        <v/>
      </c>
      <c r="F23" s="15">
        <f>SUMIFS(Invoices[Value],Invoices[Customer ID],A23)</f>
        <v/>
      </c>
      <c r="G23" s="10">
        <f>5-COUNTIF(RCuts,"&lt;"&amp;D23)</f>
        <v/>
      </c>
      <c r="H23" s="10">
        <f>1+COUNTIF(FCuts,"&lt;"&amp;E23)</f>
        <v/>
      </c>
      <c r="I23" s="10">
        <f>1+COUNTIF(MCuts,"&lt;"&amp;F23)</f>
        <v/>
      </c>
      <c r="J23" s="10">
        <f>G23&amp;H23&amp;I23</f>
        <v/>
      </c>
      <c r="K23" s="10">
        <f>IF(AND(G23&gt;=4,H23&gt;=4),"Champions",IF(AND(G23&gt;=3,H23&gt;=3),"Loyal",IF(G23&gt;=4,"New / promising",IF(H23&gt;=3,"At risk",IF(G23&lt;=2,"Lost / hibernating","Needs attention")))))</f>
        <v/>
      </c>
    </row>
    <row r="24">
      <c r="A24" t="n">
        <v>12840</v>
      </c>
      <c r="B24" s="13">
        <f>_xlfn.MINIFS(Invoices[Date],Invoices[Customer ID],A24)</f>
        <v/>
      </c>
      <c r="C24" s="13">
        <f>_xlfn.MAXIFS(Invoices[Date],Invoices[Customer ID],A24)</f>
        <v/>
      </c>
      <c r="D24" s="14">
        <f>AsOfDate-C24</f>
        <v/>
      </c>
      <c r="E24" s="14">
        <f>COUNTIFS(Invoices[Customer ID],A24)</f>
        <v/>
      </c>
      <c r="F24" s="15">
        <f>SUMIFS(Invoices[Value],Invoices[Customer ID],A24)</f>
        <v/>
      </c>
      <c r="G24" s="10">
        <f>5-COUNTIF(RCuts,"&lt;"&amp;D24)</f>
        <v/>
      </c>
      <c r="H24" s="10">
        <f>1+COUNTIF(FCuts,"&lt;"&amp;E24)</f>
        <v/>
      </c>
      <c r="I24" s="10">
        <f>1+COUNTIF(MCuts,"&lt;"&amp;F24)</f>
        <v/>
      </c>
      <c r="J24" s="10">
        <f>G24&amp;H24&amp;I24</f>
        <v/>
      </c>
      <c r="K24" s="10">
        <f>IF(AND(G24&gt;=4,H24&gt;=4),"Champions",IF(AND(G24&gt;=3,H24&gt;=3),"Loyal",IF(G24&gt;=4,"New / promising",IF(H24&gt;=3,"At risk",IF(G24&lt;=2,"Lost / hibernating","Needs attention")))))</f>
        <v/>
      </c>
    </row>
    <row r="25">
      <c r="A25" t="n">
        <v>12841</v>
      </c>
      <c r="B25" s="13">
        <f>_xlfn.MINIFS(Invoices[Date],Invoices[Customer ID],A25)</f>
        <v/>
      </c>
      <c r="C25" s="13">
        <f>_xlfn.MAXIFS(Invoices[Date],Invoices[Customer ID],A25)</f>
        <v/>
      </c>
      <c r="D25" s="14">
        <f>AsOfDate-C25</f>
        <v/>
      </c>
      <c r="E25" s="14">
        <f>COUNTIFS(Invoices[Customer ID],A25)</f>
        <v/>
      </c>
      <c r="F25" s="15">
        <f>SUMIFS(Invoices[Value],Invoices[Customer ID],A25)</f>
        <v/>
      </c>
      <c r="G25" s="10">
        <f>5-COUNTIF(RCuts,"&lt;"&amp;D25)</f>
        <v/>
      </c>
      <c r="H25" s="10">
        <f>1+COUNTIF(FCuts,"&lt;"&amp;E25)</f>
        <v/>
      </c>
      <c r="I25" s="10">
        <f>1+COUNTIF(MCuts,"&lt;"&amp;F25)</f>
        <v/>
      </c>
      <c r="J25" s="10">
        <f>G25&amp;H25&amp;I25</f>
        <v/>
      </c>
      <c r="K25" s="10">
        <f>IF(AND(G25&gt;=4,H25&gt;=4),"Champions",IF(AND(G25&gt;=3,H25&gt;=3),"Loyal",IF(G25&gt;=4,"New / promising",IF(H25&gt;=3,"At risk",IF(G25&lt;=2,"Lost / hibernating","Needs attention")))))</f>
        <v/>
      </c>
    </row>
    <row r="26">
      <c r="A26" t="n">
        <v>12842</v>
      </c>
      <c r="B26" s="13">
        <f>_xlfn.MINIFS(Invoices[Date],Invoices[Customer ID],A26)</f>
        <v/>
      </c>
      <c r="C26" s="13">
        <f>_xlfn.MAXIFS(Invoices[Date],Invoices[Customer ID],A26)</f>
        <v/>
      </c>
      <c r="D26" s="14">
        <f>AsOfDate-C26</f>
        <v/>
      </c>
      <c r="E26" s="14">
        <f>COUNTIFS(Invoices[Customer ID],A26)</f>
        <v/>
      </c>
      <c r="F26" s="15">
        <f>SUMIFS(Invoices[Value],Invoices[Customer ID],A26)</f>
        <v/>
      </c>
      <c r="G26" s="10">
        <f>5-COUNTIF(RCuts,"&lt;"&amp;D26)</f>
        <v/>
      </c>
      <c r="H26" s="10">
        <f>1+COUNTIF(FCuts,"&lt;"&amp;E26)</f>
        <v/>
      </c>
      <c r="I26" s="10">
        <f>1+COUNTIF(MCuts,"&lt;"&amp;F26)</f>
        <v/>
      </c>
      <c r="J26" s="10">
        <f>G26&amp;H26&amp;I26</f>
        <v/>
      </c>
      <c r="K26" s="10">
        <f>IF(AND(G26&gt;=4,H26&gt;=4),"Champions",IF(AND(G26&gt;=3,H26&gt;=3),"Loyal",IF(G26&gt;=4,"New / promising",IF(H26&gt;=3,"At risk",IF(G26&lt;=2,"Lost / hibernating","Needs attention")))))</f>
        <v/>
      </c>
    </row>
    <row r="27">
      <c r="A27" t="n">
        <v>12843</v>
      </c>
      <c r="B27" s="13">
        <f>_xlfn.MINIFS(Invoices[Date],Invoices[Customer ID],A27)</f>
        <v/>
      </c>
      <c r="C27" s="13">
        <f>_xlfn.MAXIFS(Invoices[Date],Invoices[Customer ID],A27)</f>
        <v/>
      </c>
      <c r="D27" s="14">
        <f>AsOfDate-C27</f>
        <v/>
      </c>
      <c r="E27" s="14">
        <f>COUNTIFS(Invoices[Customer ID],A27)</f>
        <v/>
      </c>
      <c r="F27" s="15">
        <f>SUMIFS(Invoices[Value],Invoices[Customer ID],A27)</f>
        <v/>
      </c>
      <c r="G27" s="10">
        <f>5-COUNTIF(RCuts,"&lt;"&amp;D27)</f>
        <v/>
      </c>
      <c r="H27" s="10">
        <f>1+COUNTIF(FCuts,"&lt;"&amp;E27)</f>
        <v/>
      </c>
      <c r="I27" s="10">
        <f>1+COUNTIF(MCuts,"&lt;"&amp;F27)</f>
        <v/>
      </c>
      <c r="J27" s="10">
        <f>G27&amp;H27&amp;I27</f>
        <v/>
      </c>
      <c r="K27" s="10">
        <f>IF(AND(G27&gt;=4,H27&gt;=4),"Champions",IF(AND(G27&gt;=3,H27&gt;=3),"Loyal",IF(G27&gt;=4,"New / promising",IF(H27&gt;=3,"At risk",IF(G27&lt;=2,"Lost / hibernating","Needs attention")))))</f>
        <v/>
      </c>
    </row>
    <row r="28">
      <c r="A28" t="n">
        <v>12844</v>
      </c>
      <c r="B28" s="13">
        <f>_xlfn.MINIFS(Invoices[Date],Invoices[Customer ID],A28)</f>
        <v/>
      </c>
      <c r="C28" s="13">
        <f>_xlfn.MAXIFS(Invoices[Date],Invoices[Customer ID],A28)</f>
        <v/>
      </c>
      <c r="D28" s="14">
        <f>AsOfDate-C28</f>
        <v/>
      </c>
      <c r="E28" s="14">
        <f>COUNTIFS(Invoices[Customer ID],A28)</f>
        <v/>
      </c>
      <c r="F28" s="15">
        <f>SUMIFS(Invoices[Value],Invoices[Customer ID],A28)</f>
        <v/>
      </c>
      <c r="G28" s="10">
        <f>5-COUNTIF(RCuts,"&lt;"&amp;D28)</f>
        <v/>
      </c>
      <c r="H28" s="10">
        <f>1+COUNTIF(FCuts,"&lt;"&amp;E28)</f>
        <v/>
      </c>
      <c r="I28" s="10">
        <f>1+COUNTIF(MCuts,"&lt;"&amp;F28)</f>
        <v/>
      </c>
      <c r="J28" s="10">
        <f>G28&amp;H28&amp;I28</f>
        <v/>
      </c>
      <c r="K28" s="10">
        <f>IF(AND(G28&gt;=4,H28&gt;=4),"Champions",IF(AND(G28&gt;=3,H28&gt;=3),"Loyal",IF(G28&gt;=4,"New / promising",IF(H28&gt;=3,"At risk",IF(G28&lt;=2,"Lost / hibernating","Needs attention")))))</f>
        <v/>
      </c>
    </row>
    <row r="29">
      <c r="A29" t="n">
        <v>12845</v>
      </c>
      <c r="B29" s="13">
        <f>_xlfn.MINIFS(Invoices[Date],Invoices[Customer ID],A29)</f>
        <v/>
      </c>
      <c r="C29" s="13">
        <f>_xlfn.MAXIFS(Invoices[Date],Invoices[Customer ID],A29)</f>
        <v/>
      </c>
      <c r="D29" s="14">
        <f>AsOfDate-C29</f>
        <v/>
      </c>
      <c r="E29" s="14">
        <f>COUNTIFS(Invoices[Customer ID],A29)</f>
        <v/>
      </c>
      <c r="F29" s="15">
        <f>SUMIFS(Invoices[Value],Invoices[Customer ID],A29)</f>
        <v/>
      </c>
      <c r="G29" s="10">
        <f>5-COUNTIF(RCuts,"&lt;"&amp;D29)</f>
        <v/>
      </c>
      <c r="H29" s="10">
        <f>1+COUNTIF(FCuts,"&lt;"&amp;E29)</f>
        <v/>
      </c>
      <c r="I29" s="10">
        <f>1+COUNTIF(MCuts,"&lt;"&amp;F29)</f>
        <v/>
      </c>
      <c r="J29" s="10">
        <f>G29&amp;H29&amp;I29</f>
        <v/>
      </c>
      <c r="K29" s="10">
        <f>IF(AND(G29&gt;=4,H29&gt;=4),"Champions",IF(AND(G29&gt;=3,H29&gt;=3),"Loyal",IF(G29&gt;=4,"New / promising",IF(H29&gt;=3,"At risk",IF(G29&lt;=2,"Lost / hibernating","Needs attention")))))</f>
        <v/>
      </c>
    </row>
    <row r="30">
      <c r="A30" t="n">
        <v>12847</v>
      </c>
      <c r="B30" s="13">
        <f>_xlfn.MINIFS(Invoices[Date],Invoices[Customer ID],A30)</f>
        <v/>
      </c>
      <c r="C30" s="13">
        <f>_xlfn.MAXIFS(Invoices[Date],Invoices[Customer ID],A30)</f>
        <v/>
      </c>
      <c r="D30" s="14">
        <f>AsOfDate-C30</f>
        <v/>
      </c>
      <c r="E30" s="14">
        <f>COUNTIFS(Invoices[Customer ID],A30)</f>
        <v/>
      </c>
      <c r="F30" s="15">
        <f>SUMIFS(Invoices[Value],Invoices[Customer ID],A30)</f>
        <v/>
      </c>
      <c r="G30" s="10">
        <f>5-COUNTIF(RCuts,"&lt;"&amp;D30)</f>
        <v/>
      </c>
      <c r="H30" s="10">
        <f>1+COUNTIF(FCuts,"&lt;"&amp;E30)</f>
        <v/>
      </c>
      <c r="I30" s="10">
        <f>1+COUNTIF(MCuts,"&lt;"&amp;F30)</f>
        <v/>
      </c>
      <c r="J30" s="10">
        <f>G30&amp;H30&amp;I30</f>
        <v/>
      </c>
      <c r="K30" s="10">
        <f>IF(AND(G30&gt;=4,H30&gt;=4),"Champions",IF(AND(G30&gt;=3,H30&gt;=3),"Loyal",IF(G30&gt;=4,"New / promising",IF(H30&gt;=3,"At risk",IF(G30&lt;=2,"Lost / hibernating","Needs attention")))))</f>
        <v/>
      </c>
    </row>
    <row r="31">
      <c r="A31" t="n">
        <v>12849</v>
      </c>
      <c r="B31" s="13">
        <f>_xlfn.MINIFS(Invoices[Date],Invoices[Customer ID],A31)</f>
        <v/>
      </c>
      <c r="C31" s="13">
        <f>_xlfn.MAXIFS(Invoices[Date],Invoices[Customer ID],A31)</f>
        <v/>
      </c>
      <c r="D31" s="14">
        <f>AsOfDate-C31</f>
        <v/>
      </c>
      <c r="E31" s="14">
        <f>COUNTIFS(Invoices[Customer ID],A31)</f>
        <v/>
      </c>
      <c r="F31" s="15">
        <f>SUMIFS(Invoices[Value],Invoices[Customer ID],A31)</f>
        <v/>
      </c>
      <c r="G31" s="10">
        <f>5-COUNTIF(RCuts,"&lt;"&amp;D31)</f>
        <v/>
      </c>
      <c r="H31" s="10">
        <f>1+COUNTIF(FCuts,"&lt;"&amp;E31)</f>
        <v/>
      </c>
      <c r="I31" s="10">
        <f>1+COUNTIF(MCuts,"&lt;"&amp;F31)</f>
        <v/>
      </c>
      <c r="J31" s="10">
        <f>G31&amp;H31&amp;I31</f>
        <v/>
      </c>
      <c r="K31" s="10">
        <f>IF(AND(G31&gt;=4,H31&gt;=4),"Champions",IF(AND(G31&gt;=3,H31&gt;=3),"Loyal",IF(G31&gt;=4,"New / promising",IF(H31&gt;=3,"At risk",IF(G31&lt;=2,"Lost / hibernating","Needs attention")))))</f>
        <v/>
      </c>
    </row>
    <row r="32">
      <c r="A32" t="n">
        <v>12851</v>
      </c>
      <c r="B32" s="13">
        <f>_xlfn.MINIFS(Invoices[Date],Invoices[Customer ID],A32)</f>
        <v/>
      </c>
      <c r="C32" s="13">
        <f>_xlfn.MAXIFS(Invoices[Date],Invoices[Customer ID],A32)</f>
        <v/>
      </c>
      <c r="D32" s="14">
        <f>AsOfDate-C32</f>
        <v/>
      </c>
      <c r="E32" s="14">
        <f>COUNTIFS(Invoices[Customer ID],A32)</f>
        <v/>
      </c>
      <c r="F32" s="15">
        <f>SUMIFS(Invoices[Value],Invoices[Customer ID],A32)</f>
        <v/>
      </c>
      <c r="G32" s="10">
        <f>5-COUNTIF(RCuts,"&lt;"&amp;D32)</f>
        <v/>
      </c>
      <c r="H32" s="10">
        <f>1+COUNTIF(FCuts,"&lt;"&amp;E32)</f>
        <v/>
      </c>
      <c r="I32" s="10">
        <f>1+COUNTIF(MCuts,"&lt;"&amp;F32)</f>
        <v/>
      </c>
      <c r="J32" s="10">
        <f>G32&amp;H32&amp;I32</f>
        <v/>
      </c>
      <c r="K32" s="10">
        <f>IF(AND(G32&gt;=4,H32&gt;=4),"Champions",IF(AND(G32&gt;=3,H32&gt;=3),"Loyal",IF(G32&gt;=4,"New / promising",IF(H32&gt;=3,"At risk",IF(G32&lt;=2,"Lost / hibernating","Needs attention")))))</f>
        <v/>
      </c>
    </row>
    <row r="33">
      <c r="A33" t="n">
        <v>12852</v>
      </c>
      <c r="B33" s="13">
        <f>_xlfn.MINIFS(Invoices[Date],Invoices[Customer ID],A33)</f>
        <v/>
      </c>
      <c r="C33" s="13">
        <f>_xlfn.MAXIFS(Invoices[Date],Invoices[Customer ID],A33)</f>
        <v/>
      </c>
      <c r="D33" s="14">
        <f>AsOfDate-C33</f>
        <v/>
      </c>
      <c r="E33" s="14">
        <f>COUNTIFS(Invoices[Customer ID],A33)</f>
        <v/>
      </c>
      <c r="F33" s="15">
        <f>SUMIFS(Invoices[Value],Invoices[Customer ID],A33)</f>
        <v/>
      </c>
      <c r="G33" s="10">
        <f>5-COUNTIF(RCuts,"&lt;"&amp;D33)</f>
        <v/>
      </c>
      <c r="H33" s="10">
        <f>1+COUNTIF(FCuts,"&lt;"&amp;E33)</f>
        <v/>
      </c>
      <c r="I33" s="10">
        <f>1+COUNTIF(MCuts,"&lt;"&amp;F33)</f>
        <v/>
      </c>
      <c r="J33" s="10">
        <f>G33&amp;H33&amp;I33</f>
        <v/>
      </c>
      <c r="K33" s="10">
        <f>IF(AND(G33&gt;=4,H33&gt;=4),"Champions",IF(AND(G33&gt;=3,H33&gt;=3),"Loyal",IF(G33&gt;=4,"New / promising",IF(H33&gt;=3,"At risk",IF(G33&lt;=2,"Lost / hibernating","Needs attention")))))</f>
        <v/>
      </c>
    </row>
    <row r="34">
      <c r="A34" t="n">
        <v>12853</v>
      </c>
      <c r="B34" s="13">
        <f>_xlfn.MINIFS(Invoices[Date],Invoices[Customer ID],A34)</f>
        <v/>
      </c>
      <c r="C34" s="13">
        <f>_xlfn.MAXIFS(Invoices[Date],Invoices[Customer ID],A34)</f>
        <v/>
      </c>
      <c r="D34" s="14">
        <f>AsOfDate-C34</f>
        <v/>
      </c>
      <c r="E34" s="14">
        <f>COUNTIFS(Invoices[Customer ID],A34)</f>
        <v/>
      </c>
      <c r="F34" s="15">
        <f>SUMIFS(Invoices[Value],Invoices[Customer ID],A34)</f>
        <v/>
      </c>
      <c r="G34" s="10">
        <f>5-COUNTIF(RCuts,"&lt;"&amp;D34)</f>
        <v/>
      </c>
      <c r="H34" s="10">
        <f>1+COUNTIF(FCuts,"&lt;"&amp;E34)</f>
        <v/>
      </c>
      <c r="I34" s="10">
        <f>1+COUNTIF(MCuts,"&lt;"&amp;F34)</f>
        <v/>
      </c>
      <c r="J34" s="10">
        <f>G34&amp;H34&amp;I34</f>
        <v/>
      </c>
      <c r="K34" s="10">
        <f>IF(AND(G34&gt;=4,H34&gt;=4),"Champions",IF(AND(G34&gt;=3,H34&gt;=3),"Loyal",IF(G34&gt;=4,"New / promising",IF(H34&gt;=3,"At risk",IF(G34&lt;=2,"Lost / hibernating","Needs attention")))))</f>
        <v/>
      </c>
    </row>
    <row r="35">
      <c r="A35" t="n">
        <v>12854</v>
      </c>
      <c r="B35" s="13">
        <f>_xlfn.MINIFS(Invoices[Date],Invoices[Customer ID],A35)</f>
        <v/>
      </c>
      <c r="C35" s="13">
        <f>_xlfn.MAXIFS(Invoices[Date],Invoices[Customer ID],A35)</f>
        <v/>
      </c>
      <c r="D35" s="14">
        <f>AsOfDate-C35</f>
        <v/>
      </c>
      <c r="E35" s="14">
        <f>COUNTIFS(Invoices[Customer ID],A35)</f>
        <v/>
      </c>
      <c r="F35" s="15">
        <f>SUMIFS(Invoices[Value],Invoices[Customer ID],A35)</f>
        <v/>
      </c>
      <c r="G35" s="10">
        <f>5-COUNTIF(RCuts,"&lt;"&amp;D35)</f>
        <v/>
      </c>
      <c r="H35" s="10">
        <f>1+COUNTIF(FCuts,"&lt;"&amp;E35)</f>
        <v/>
      </c>
      <c r="I35" s="10">
        <f>1+COUNTIF(MCuts,"&lt;"&amp;F35)</f>
        <v/>
      </c>
      <c r="J35" s="10">
        <f>G35&amp;H35&amp;I35</f>
        <v/>
      </c>
      <c r="K35" s="10">
        <f>IF(AND(G35&gt;=4,H35&gt;=4),"Champions",IF(AND(G35&gt;=3,H35&gt;=3),"Loyal",IF(G35&gt;=4,"New / promising",IF(H35&gt;=3,"At risk",IF(G35&lt;=2,"Lost / hibernating","Needs attention")))))</f>
        <v/>
      </c>
    </row>
    <row r="36">
      <c r="A36" t="n">
        <v>12856</v>
      </c>
      <c r="B36" s="13">
        <f>_xlfn.MINIFS(Invoices[Date],Invoices[Customer ID],A36)</f>
        <v/>
      </c>
      <c r="C36" s="13">
        <f>_xlfn.MAXIFS(Invoices[Date],Invoices[Customer ID],A36)</f>
        <v/>
      </c>
      <c r="D36" s="14">
        <f>AsOfDate-C36</f>
        <v/>
      </c>
      <c r="E36" s="14">
        <f>COUNTIFS(Invoices[Customer ID],A36)</f>
        <v/>
      </c>
      <c r="F36" s="15">
        <f>SUMIFS(Invoices[Value],Invoices[Customer ID],A36)</f>
        <v/>
      </c>
      <c r="G36" s="10">
        <f>5-COUNTIF(RCuts,"&lt;"&amp;D36)</f>
        <v/>
      </c>
      <c r="H36" s="10">
        <f>1+COUNTIF(FCuts,"&lt;"&amp;E36)</f>
        <v/>
      </c>
      <c r="I36" s="10">
        <f>1+COUNTIF(MCuts,"&lt;"&amp;F36)</f>
        <v/>
      </c>
      <c r="J36" s="10">
        <f>G36&amp;H36&amp;I36</f>
        <v/>
      </c>
      <c r="K36" s="10">
        <f>IF(AND(G36&gt;=4,H36&gt;=4),"Champions",IF(AND(G36&gt;=3,H36&gt;=3),"Loyal",IF(G36&gt;=4,"New / promising",IF(H36&gt;=3,"At risk",IF(G36&lt;=2,"Lost / hibernating","Needs attention")))))</f>
        <v/>
      </c>
    </row>
    <row r="37">
      <c r="A37" t="n">
        <v>12857</v>
      </c>
      <c r="B37" s="13">
        <f>_xlfn.MINIFS(Invoices[Date],Invoices[Customer ID],A37)</f>
        <v/>
      </c>
      <c r="C37" s="13">
        <f>_xlfn.MAXIFS(Invoices[Date],Invoices[Customer ID],A37)</f>
        <v/>
      </c>
      <c r="D37" s="14">
        <f>AsOfDate-C37</f>
        <v/>
      </c>
      <c r="E37" s="14">
        <f>COUNTIFS(Invoices[Customer ID],A37)</f>
        <v/>
      </c>
      <c r="F37" s="15">
        <f>SUMIFS(Invoices[Value],Invoices[Customer ID],A37)</f>
        <v/>
      </c>
      <c r="G37" s="10">
        <f>5-COUNTIF(RCuts,"&lt;"&amp;D37)</f>
        <v/>
      </c>
      <c r="H37" s="10">
        <f>1+COUNTIF(FCuts,"&lt;"&amp;E37)</f>
        <v/>
      </c>
      <c r="I37" s="10">
        <f>1+COUNTIF(MCuts,"&lt;"&amp;F37)</f>
        <v/>
      </c>
      <c r="J37" s="10">
        <f>G37&amp;H37&amp;I37</f>
        <v/>
      </c>
      <c r="K37" s="10">
        <f>IF(AND(G37&gt;=4,H37&gt;=4),"Champions",IF(AND(G37&gt;=3,H37&gt;=3),"Loyal",IF(G37&gt;=4,"New / promising",IF(H37&gt;=3,"At risk",IF(G37&lt;=2,"Lost / hibernating","Needs attention")))))</f>
        <v/>
      </c>
    </row>
    <row r="38">
      <c r="A38" t="n">
        <v>12863</v>
      </c>
      <c r="B38" s="13">
        <f>_xlfn.MINIFS(Invoices[Date],Invoices[Customer ID],A38)</f>
        <v/>
      </c>
      <c r="C38" s="13">
        <f>_xlfn.MAXIFS(Invoices[Date],Invoices[Customer ID],A38)</f>
        <v/>
      </c>
      <c r="D38" s="14">
        <f>AsOfDate-C38</f>
        <v/>
      </c>
      <c r="E38" s="14">
        <f>COUNTIFS(Invoices[Customer ID],A38)</f>
        <v/>
      </c>
      <c r="F38" s="15">
        <f>SUMIFS(Invoices[Value],Invoices[Customer ID],A38)</f>
        <v/>
      </c>
      <c r="G38" s="10">
        <f>5-COUNTIF(RCuts,"&lt;"&amp;D38)</f>
        <v/>
      </c>
      <c r="H38" s="10">
        <f>1+COUNTIF(FCuts,"&lt;"&amp;E38)</f>
        <v/>
      </c>
      <c r="I38" s="10">
        <f>1+COUNTIF(MCuts,"&lt;"&amp;F38)</f>
        <v/>
      </c>
      <c r="J38" s="10">
        <f>G38&amp;H38&amp;I38</f>
        <v/>
      </c>
      <c r="K38" s="10">
        <f>IF(AND(G38&gt;=4,H38&gt;=4),"Champions",IF(AND(G38&gt;=3,H38&gt;=3),"Loyal",IF(G38&gt;=4,"New / promising",IF(H38&gt;=3,"At risk",IF(G38&lt;=2,"Lost / hibernating","Needs attention")))))</f>
        <v/>
      </c>
    </row>
    <row r="39">
      <c r="A39" t="n">
        <v>12864</v>
      </c>
      <c r="B39" s="13">
        <f>_xlfn.MINIFS(Invoices[Date],Invoices[Customer ID],A39)</f>
        <v/>
      </c>
      <c r="C39" s="13">
        <f>_xlfn.MAXIFS(Invoices[Date],Invoices[Customer ID],A39)</f>
        <v/>
      </c>
      <c r="D39" s="14">
        <f>AsOfDate-C39</f>
        <v/>
      </c>
      <c r="E39" s="14">
        <f>COUNTIFS(Invoices[Customer ID],A39)</f>
        <v/>
      </c>
      <c r="F39" s="15">
        <f>SUMIFS(Invoices[Value],Invoices[Customer ID],A39)</f>
        <v/>
      </c>
      <c r="G39" s="10">
        <f>5-COUNTIF(RCuts,"&lt;"&amp;D39)</f>
        <v/>
      </c>
      <c r="H39" s="10">
        <f>1+COUNTIF(FCuts,"&lt;"&amp;E39)</f>
        <v/>
      </c>
      <c r="I39" s="10">
        <f>1+COUNTIF(MCuts,"&lt;"&amp;F39)</f>
        <v/>
      </c>
      <c r="J39" s="10">
        <f>G39&amp;H39&amp;I39</f>
        <v/>
      </c>
      <c r="K39" s="10">
        <f>IF(AND(G39&gt;=4,H39&gt;=4),"Champions",IF(AND(G39&gt;=3,H39&gt;=3),"Loyal",IF(G39&gt;=4,"New / promising",IF(H39&gt;=3,"At risk",IF(G39&lt;=2,"Lost / hibernating","Needs attention")))))</f>
        <v/>
      </c>
    </row>
    <row r="40">
      <c r="A40" t="n">
        <v>12867</v>
      </c>
      <c r="B40" s="13">
        <f>_xlfn.MINIFS(Invoices[Date],Invoices[Customer ID],A40)</f>
        <v/>
      </c>
      <c r="C40" s="13">
        <f>_xlfn.MAXIFS(Invoices[Date],Invoices[Customer ID],A40)</f>
        <v/>
      </c>
      <c r="D40" s="14">
        <f>AsOfDate-C40</f>
        <v/>
      </c>
      <c r="E40" s="14">
        <f>COUNTIFS(Invoices[Customer ID],A40)</f>
        <v/>
      </c>
      <c r="F40" s="15">
        <f>SUMIFS(Invoices[Value],Invoices[Customer ID],A40)</f>
        <v/>
      </c>
      <c r="G40" s="10">
        <f>5-COUNTIF(RCuts,"&lt;"&amp;D40)</f>
        <v/>
      </c>
      <c r="H40" s="10">
        <f>1+COUNTIF(FCuts,"&lt;"&amp;E40)</f>
        <v/>
      </c>
      <c r="I40" s="10">
        <f>1+COUNTIF(MCuts,"&lt;"&amp;F40)</f>
        <v/>
      </c>
      <c r="J40" s="10">
        <f>G40&amp;H40&amp;I40</f>
        <v/>
      </c>
      <c r="K40" s="10">
        <f>IF(AND(G40&gt;=4,H40&gt;=4),"Champions",IF(AND(G40&gt;=3,H40&gt;=3),"Loyal",IF(G40&gt;=4,"New / promising",IF(H40&gt;=3,"At risk",IF(G40&lt;=2,"Lost / hibernating","Needs attention")))))</f>
        <v/>
      </c>
    </row>
    <row r="41">
      <c r="A41" t="n">
        <v>12868</v>
      </c>
      <c r="B41" s="13">
        <f>_xlfn.MINIFS(Invoices[Date],Invoices[Customer ID],A41)</f>
        <v/>
      </c>
      <c r="C41" s="13">
        <f>_xlfn.MAXIFS(Invoices[Date],Invoices[Customer ID],A41)</f>
        <v/>
      </c>
      <c r="D41" s="14">
        <f>AsOfDate-C41</f>
        <v/>
      </c>
      <c r="E41" s="14">
        <f>COUNTIFS(Invoices[Customer ID],A41)</f>
        <v/>
      </c>
      <c r="F41" s="15">
        <f>SUMIFS(Invoices[Value],Invoices[Customer ID],A41)</f>
        <v/>
      </c>
      <c r="G41" s="10">
        <f>5-COUNTIF(RCuts,"&lt;"&amp;D41)</f>
        <v/>
      </c>
      <c r="H41" s="10">
        <f>1+COUNTIF(FCuts,"&lt;"&amp;E41)</f>
        <v/>
      </c>
      <c r="I41" s="10">
        <f>1+COUNTIF(MCuts,"&lt;"&amp;F41)</f>
        <v/>
      </c>
      <c r="J41" s="10">
        <f>G41&amp;H41&amp;I41</f>
        <v/>
      </c>
      <c r="K41" s="10">
        <f>IF(AND(G41&gt;=4,H41&gt;=4),"Champions",IF(AND(G41&gt;=3,H41&gt;=3),"Loyal",IF(G41&gt;=4,"New / promising",IF(H41&gt;=3,"At risk",IF(G41&lt;=2,"Lost / hibernating","Needs attention")))))</f>
        <v/>
      </c>
    </row>
    <row r="42">
      <c r="A42" t="n">
        <v>12871</v>
      </c>
      <c r="B42" s="13">
        <f>_xlfn.MINIFS(Invoices[Date],Invoices[Customer ID],A42)</f>
        <v/>
      </c>
      <c r="C42" s="13">
        <f>_xlfn.MAXIFS(Invoices[Date],Invoices[Customer ID],A42)</f>
        <v/>
      </c>
      <c r="D42" s="14">
        <f>AsOfDate-C42</f>
        <v/>
      </c>
      <c r="E42" s="14">
        <f>COUNTIFS(Invoices[Customer ID],A42)</f>
        <v/>
      </c>
      <c r="F42" s="15">
        <f>SUMIFS(Invoices[Value],Invoices[Customer ID],A42)</f>
        <v/>
      </c>
      <c r="G42" s="10">
        <f>5-COUNTIF(RCuts,"&lt;"&amp;D42)</f>
        <v/>
      </c>
      <c r="H42" s="10">
        <f>1+COUNTIF(FCuts,"&lt;"&amp;E42)</f>
        <v/>
      </c>
      <c r="I42" s="10">
        <f>1+COUNTIF(MCuts,"&lt;"&amp;F42)</f>
        <v/>
      </c>
      <c r="J42" s="10">
        <f>G42&amp;H42&amp;I42</f>
        <v/>
      </c>
      <c r="K42" s="10">
        <f>IF(AND(G42&gt;=4,H42&gt;=4),"Champions",IF(AND(G42&gt;=3,H42&gt;=3),"Loyal",IF(G42&gt;=4,"New / promising",IF(H42&gt;=3,"At risk",IF(G42&lt;=2,"Lost / hibernating","Needs attention")))))</f>
        <v/>
      </c>
    </row>
    <row r="43">
      <c r="A43" t="n">
        <v>12872</v>
      </c>
      <c r="B43" s="13">
        <f>_xlfn.MINIFS(Invoices[Date],Invoices[Customer ID],A43)</f>
        <v/>
      </c>
      <c r="C43" s="13">
        <f>_xlfn.MAXIFS(Invoices[Date],Invoices[Customer ID],A43)</f>
        <v/>
      </c>
      <c r="D43" s="14">
        <f>AsOfDate-C43</f>
        <v/>
      </c>
      <c r="E43" s="14">
        <f>COUNTIFS(Invoices[Customer ID],A43)</f>
        <v/>
      </c>
      <c r="F43" s="15">
        <f>SUMIFS(Invoices[Value],Invoices[Customer ID],A43)</f>
        <v/>
      </c>
      <c r="G43" s="10">
        <f>5-COUNTIF(RCuts,"&lt;"&amp;D43)</f>
        <v/>
      </c>
      <c r="H43" s="10">
        <f>1+COUNTIF(FCuts,"&lt;"&amp;E43)</f>
        <v/>
      </c>
      <c r="I43" s="10">
        <f>1+COUNTIF(MCuts,"&lt;"&amp;F43)</f>
        <v/>
      </c>
      <c r="J43" s="10">
        <f>G43&amp;H43&amp;I43</f>
        <v/>
      </c>
      <c r="K43" s="10">
        <f>IF(AND(G43&gt;=4,H43&gt;=4),"Champions",IF(AND(G43&gt;=3,H43&gt;=3),"Loyal",IF(G43&gt;=4,"New / promising",IF(H43&gt;=3,"At risk",IF(G43&lt;=2,"Lost / hibernating","Needs attention")))))</f>
        <v/>
      </c>
    </row>
    <row r="44">
      <c r="A44" t="n">
        <v>12873</v>
      </c>
      <c r="B44" s="13">
        <f>_xlfn.MINIFS(Invoices[Date],Invoices[Customer ID],A44)</f>
        <v/>
      </c>
      <c r="C44" s="13">
        <f>_xlfn.MAXIFS(Invoices[Date],Invoices[Customer ID],A44)</f>
        <v/>
      </c>
      <c r="D44" s="14">
        <f>AsOfDate-C44</f>
        <v/>
      </c>
      <c r="E44" s="14">
        <f>COUNTIFS(Invoices[Customer ID],A44)</f>
        <v/>
      </c>
      <c r="F44" s="15">
        <f>SUMIFS(Invoices[Value],Invoices[Customer ID],A44)</f>
        <v/>
      </c>
      <c r="G44" s="10">
        <f>5-COUNTIF(RCuts,"&lt;"&amp;D44)</f>
        <v/>
      </c>
      <c r="H44" s="10">
        <f>1+COUNTIF(FCuts,"&lt;"&amp;E44)</f>
        <v/>
      </c>
      <c r="I44" s="10">
        <f>1+COUNTIF(MCuts,"&lt;"&amp;F44)</f>
        <v/>
      </c>
      <c r="J44" s="10">
        <f>G44&amp;H44&amp;I44</f>
        <v/>
      </c>
      <c r="K44" s="10">
        <f>IF(AND(G44&gt;=4,H44&gt;=4),"Champions",IF(AND(G44&gt;=3,H44&gt;=3),"Loyal",IF(G44&gt;=4,"New / promising",IF(H44&gt;=3,"At risk",IF(G44&lt;=2,"Lost / hibernating","Needs attention")))))</f>
        <v/>
      </c>
    </row>
    <row r="45">
      <c r="A45" t="n">
        <v>12875</v>
      </c>
      <c r="B45" s="13">
        <f>_xlfn.MINIFS(Invoices[Date],Invoices[Customer ID],A45)</f>
        <v/>
      </c>
      <c r="C45" s="13">
        <f>_xlfn.MAXIFS(Invoices[Date],Invoices[Customer ID],A45)</f>
        <v/>
      </c>
      <c r="D45" s="14">
        <f>AsOfDate-C45</f>
        <v/>
      </c>
      <c r="E45" s="14">
        <f>COUNTIFS(Invoices[Customer ID],A45)</f>
        <v/>
      </c>
      <c r="F45" s="15">
        <f>SUMIFS(Invoices[Value],Invoices[Customer ID],A45)</f>
        <v/>
      </c>
      <c r="G45" s="10">
        <f>5-COUNTIF(RCuts,"&lt;"&amp;D45)</f>
        <v/>
      </c>
      <c r="H45" s="10">
        <f>1+COUNTIF(FCuts,"&lt;"&amp;E45)</f>
        <v/>
      </c>
      <c r="I45" s="10">
        <f>1+COUNTIF(MCuts,"&lt;"&amp;F45)</f>
        <v/>
      </c>
      <c r="J45" s="10">
        <f>G45&amp;H45&amp;I45</f>
        <v/>
      </c>
      <c r="K45" s="10">
        <f>IF(AND(G45&gt;=4,H45&gt;=4),"Champions",IF(AND(G45&gt;=3,H45&gt;=3),"Loyal",IF(G45&gt;=4,"New / promising",IF(H45&gt;=3,"At risk",IF(G45&lt;=2,"Lost / hibernating","Needs attention")))))</f>
        <v/>
      </c>
    </row>
    <row r="46">
      <c r="A46" t="n">
        <v>12877</v>
      </c>
      <c r="B46" s="13">
        <f>_xlfn.MINIFS(Invoices[Date],Invoices[Customer ID],A46)</f>
        <v/>
      </c>
      <c r="C46" s="13">
        <f>_xlfn.MAXIFS(Invoices[Date],Invoices[Customer ID],A46)</f>
        <v/>
      </c>
      <c r="D46" s="14">
        <f>AsOfDate-C46</f>
        <v/>
      </c>
      <c r="E46" s="14">
        <f>COUNTIFS(Invoices[Customer ID],A46)</f>
        <v/>
      </c>
      <c r="F46" s="15">
        <f>SUMIFS(Invoices[Value],Invoices[Customer ID],A46)</f>
        <v/>
      </c>
      <c r="G46" s="10">
        <f>5-COUNTIF(RCuts,"&lt;"&amp;D46)</f>
        <v/>
      </c>
      <c r="H46" s="10">
        <f>1+COUNTIF(FCuts,"&lt;"&amp;E46)</f>
        <v/>
      </c>
      <c r="I46" s="10">
        <f>1+COUNTIF(MCuts,"&lt;"&amp;F46)</f>
        <v/>
      </c>
      <c r="J46" s="10">
        <f>G46&amp;H46&amp;I46</f>
        <v/>
      </c>
      <c r="K46" s="10">
        <f>IF(AND(G46&gt;=4,H46&gt;=4),"Champions",IF(AND(G46&gt;=3,H46&gt;=3),"Loyal",IF(G46&gt;=4,"New / promising",IF(H46&gt;=3,"At risk",IF(G46&lt;=2,"Lost / hibernating","Needs attention")))))</f>
        <v/>
      </c>
    </row>
    <row r="47">
      <c r="A47" t="n">
        <v>12878</v>
      </c>
      <c r="B47" s="13">
        <f>_xlfn.MINIFS(Invoices[Date],Invoices[Customer ID],A47)</f>
        <v/>
      </c>
      <c r="C47" s="13">
        <f>_xlfn.MAXIFS(Invoices[Date],Invoices[Customer ID],A47)</f>
        <v/>
      </c>
      <c r="D47" s="14">
        <f>AsOfDate-C47</f>
        <v/>
      </c>
      <c r="E47" s="14">
        <f>COUNTIFS(Invoices[Customer ID],A47)</f>
        <v/>
      </c>
      <c r="F47" s="15">
        <f>SUMIFS(Invoices[Value],Invoices[Customer ID],A47)</f>
        <v/>
      </c>
      <c r="G47" s="10">
        <f>5-COUNTIF(RCuts,"&lt;"&amp;D47)</f>
        <v/>
      </c>
      <c r="H47" s="10">
        <f>1+COUNTIF(FCuts,"&lt;"&amp;E47)</f>
        <v/>
      </c>
      <c r="I47" s="10">
        <f>1+COUNTIF(MCuts,"&lt;"&amp;F47)</f>
        <v/>
      </c>
      <c r="J47" s="10">
        <f>G47&amp;H47&amp;I47</f>
        <v/>
      </c>
      <c r="K47" s="10">
        <f>IF(AND(G47&gt;=4,H47&gt;=4),"Champions",IF(AND(G47&gt;=3,H47&gt;=3),"Loyal",IF(G47&gt;=4,"New / promising",IF(H47&gt;=3,"At risk",IF(G47&lt;=2,"Lost / hibernating","Needs attention")))))</f>
        <v/>
      </c>
    </row>
    <row r="48">
      <c r="A48" t="n">
        <v>12879</v>
      </c>
      <c r="B48" s="13">
        <f>_xlfn.MINIFS(Invoices[Date],Invoices[Customer ID],A48)</f>
        <v/>
      </c>
      <c r="C48" s="13">
        <f>_xlfn.MAXIFS(Invoices[Date],Invoices[Customer ID],A48)</f>
        <v/>
      </c>
      <c r="D48" s="14">
        <f>AsOfDate-C48</f>
        <v/>
      </c>
      <c r="E48" s="14">
        <f>COUNTIFS(Invoices[Customer ID],A48)</f>
        <v/>
      </c>
      <c r="F48" s="15">
        <f>SUMIFS(Invoices[Value],Invoices[Customer ID],A48)</f>
        <v/>
      </c>
      <c r="G48" s="10">
        <f>5-COUNTIF(RCuts,"&lt;"&amp;D48)</f>
        <v/>
      </c>
      <c r="H48" s="10">
        <f>1+COUNTIF(FCuts,"&lt;"&amp;E48)</f>
        <v/>
      </c>
      <c r="I48" s="10">
        <f>1+COUNTIF(MCuts,"&lt;"&amp;F48)</f>
        <v/>
      </c>
      <c r="J48" s="10">
        <f>G48&amp;H48&amp;I48</f>
        <v/>
      </c>
      <c r="K48" s="10">
        <f>IF(AND(G48&gt;=4,H48&gt;=4),"Champions",IF(AND(G48&gt;=3,H48&gt;=3),"Loyal",IF(G48&gt;=4,"New / promising",IF(H48&gt;=3,"At risk",IF(G48&lt;=2,"Lost / hibernating","Needs attention")))))</f>
        <v/>
      </c>
    </row>
    <row r="49">
      <c r="A49" t="n">
        <v>12881</v>
      </c>
      <c r="B49" s="13">
        <f>_xlfn.MINIFS(Invoices[Date],Invoices[Customer ID],A49)</f>
        <v/>
      </c>
      <c r="C49" s="13">
        <f>_xlfn.MAXIFS(Invoices[Date],Invoices[Customer ID],A49)</f>
        <v/>
      </c>
      <c r="D49" s="14">
        <f>AsOfDate-C49</f>
        <v/>
      </c>
      <c r="E49" s="14">
        <f>COUNTIFS(Invoices[Customer ID],A49)</f>
        <v/>
      </c>
      <c r="F49" s="15">
        <f>SUMIFS(Invoices[Value],Invoices[Customer ID],A49)</f>
        <v/>
      </c>
      <c r="G49" s="10">
        <f>5-COUNTIF(RCuts,"&lt;"&amp;D49)</f>
        <v/>
      </c>
      <c r="H49" s="10">
        <f>1+COUNTIF(FCuts,"&lt;"&amp;E49)</f>
        <v/>
      </c>
      <c r="I49" s="10">
        <f>1+COUNTIF(MCuts,"&lt;"&amp;F49)</f>
        <v/>
      </c>
      <c r="J49" s="10">
        <f>G49&amp;H49&amp;I49</f>
        <v/>
      </c>
      <c r="K49" s="10">
        <f>IF(AND(G49&gt;=4,H49&gt;=4),"Champions",IF(AND(G49&gt;=3,H49&gt;=3),"Loyal",IF(G49&gt;=4,"New / promising",IF(H49&gt;=3,"At risk",IF(G49&lt;=2,"Lost / hibernating","Needs attention")))))</f>
        <v/>
      </c>
    </row>
    <row r="50">
      <c r="A50" t="n">
        <v>12882</v>
      </c>
      <c r="B50" s="13">
        <f>_xlfn.MINIFS(Invoices[Date],Invoices[Customer ID],A50)</f>
        <v/>
      </c>
      <c r="C50" s="13">
        <f>_xlfn.MAXIFS(Invoices[Date],Invoices[Customer ID],A50)</f>
        <v/>
      </c>
      <c r="D50" s="14">
        <f>AsOfDate-C50</f>
        <v/>
      </c>
      <c r="E50" s="14">
        <f>COUNTIFS(Invoices[Customer ID],A50)</f>
        <v/>
      </c>
      <c r="F50" s="15">
        <f>SUMIFS(Invoices[Value],Invoices[Customer ID],A50)</f>
        <v/>
      </c>
      <c r="G50" s="10">
        <f>5-COUNTIF(RCuts,"&lt;"&amp;D50)</f>
        <v/>
      </c>
      <c r="H50" s="10">
        <f>1+COUNTIF(FCuts,"&lt;"&amp;E50)</f>
        <v/>
      </c>
      <c r="I50" s="10">
        <f>1+COUNTIF(MCuts,"&lt;"&amp;F50)</f>
        <v/>
      </c>
      <c r="J50" s="10">
        <f>G50&amp;H50&amp;I50</f>
        <v/>
      </c>
      <c r="K50" s="10">
        <f>IF(AND(G50&gt;=4,H50&gt;=4),"Champions",IF(AND(G50&gt;=3,H50&gt;=3),"Loyal",IF(G50&gt;=4,"New / promising",IF(H50&gt;=3,"At risk",IF(G50&lt;=2,"Lost / hibernating","Needs attention")))))</f>
        <v/>
      </c>
    </row>
    <row r="51">
      <c r="A51" t="n">
        <v>12883</v>
      </c>
      <c r="B51" s="13">
        <f>_xlfn.MINIFS(Invoices[Date],Invoices[Customer ID],A51)</f>
        <v/>
      </c>
      <c r="C51" s="13">
        <f>_xlfn.MAXIFS(Invoices[Date],Invoices[Customer ID],A51)</f>
        <v/>
      </c>
      <c r="D51" s="14">
        <f>AsOfDate-C51</f>
        <v/>
      </c>
      <c r="E51" s="14">
        <f>COUNTIFS(Invoices[Customer ID],A51)</f>
        <v/>
      </c>
      <c r="F51" s="15">
        <f>SUMIFS(Invoices[Value],Invoices[Customer ID],A51)</f>
        <v/>
      </c>
      <c r="G51" s="10">
        <f>5-COUNTIF(RCuts,"&lt;"&amp;D51)</f>
        <v/>
      </c>
      <c r="H51" s="10">
        <f>1+COUNTIF(FCuts,"&lt;"&amp;E51)</f>
        <v/>
      </c>
      <c r="I51" s="10">
        <f>1+COUNTIF(MCuts,"&lt;"&amp;F51)</f>
        <v/>
      </c>
      <c r="J51" s="10">
        <f>G51&amp;H51&amp;I51</f>
        <v/>
      </c>
      <c r="K51" s="10">
        <f>IF(AND(G51&gt;=4,H51&gt;=4),"Champions",IF(AND(G51&gt;=3,H51&gt;=3),"Loyal",IF(G51&gt;=4,"New / promising",IF(H51&gt;=3,"At risk",IF(G51&lt;=2,"Lost / hibernating","Needs attention")))))</f>
        <v/>
      </c>
    </row>
    <row r="52">
      <c r="A52" t="n">
        <v>12884</v>
      </c>
      <c r="B52" s="13">
        <f>_xlfn.MINIFS(Invoices[Date],Invoices[Customer ID],A52)</f>
        <v/>
      </c>
      <c r="C52" s="13">
        <f>_xlfn.MAXIFS(Invoices[Date],Invoices[Customer ID],A52)</f>
        <v/>
      </c>
      <c r="D52" s="14">
        <f>AsOfDate-C52</f>
        <v/>
      </c>
      <c r="E52" s="14">
        <f>COUNTIFS(Invoices[Customer ID],A52)</f>
        <v/>
      </c>
      <c r="F52" s="15">
        <f>SUMIFS(Invoices[Value],Invoices[Customer ID],A52)</f>
        <v/>
      </c>
      <c r="G52" s="10">
        <f>5-COUNTIF(RCuts,"&lt;"&amp;D52)</f>
        <v/>
      </c>
      <c r="H52" s="10">
        <f>1+COUNTIF(FCuts,"&lt;"&amp;E52)</f>
        <v/>
      </c>
      <c r="I52" s="10">
        <f>1+COUNTIF(MCuts,"&lt;"&amp;F52)</f>
        <v/>
      </c>
      <c r="J52" s="10">
        <f>G52&amp;H52&amp;I52</f>
        <v/>
      </c>
      <c r="K52" s="10">
        <f>IF(AND(G52&gt;=4,H52&gt;=4),"Champions",IF(AND(G52&gt;=3,H52&gt;=3),"Loyal",IF(G52&gt;=4,"New / promising",IF(H52&gt;=3,"At risk",IF(G52&lt;=2,"Lost / hibernating","Needs attention")))))</f>
        <v/>
      </c>
    </row>
    <row r="53">
      <c r="A53" t="n">
        <v>12885</v>
      </c>
      <c r="B53" s="13">
        <f>_xlfn.MINIFS(Invoices[Date],Invoices[Customer ID],A53)</f>
        <v/>
      </c>
      <c r="C53" s="13">
        <f>_xlfn.MAXIFS(Invoices[Date],Invoices[Customer ID],A53)</f>
        <v/>
      </c>
      <c r="D53" s="14">
        <f>AsOfDate-C53</f>
        <v/>
      </c>
      <c r="E53" s="14">
        <f>COUNTIFS(Invoices[Customer ID],A53)</f>
        <v/>
      </c>
      <c r="F53" s="15">
        <f>SUMIFS(Invoices[Value],Invoices[Customer ID],A53)</f>
        <v/>
      </c>
      <c r="G53" s="10">
        <f>5-COUNTIF(RCuts,"&lt;"&amp;D53)</f>
        <v/>
      </c>
      <c r="H53" s="10">
        <f>1+COUNTIF(FCuts,"&lt;"&amp;E53)</f>
        <v/>
      </c>
      <c r="I53" s="10">
        <f>1+COUNTIF(MCuts,"&lt;"&amp;F53)</f>
        <v/>
      </c>
      <c r="J53" s="10">
        <f>G53&amp;H53&amp;I53</f>
        <v/>
      </c>
      <c r="K53" s="10">
        <f>IF(AND(G53&gt;=4,H53&gt;=4),"Champions",IF(AND(G53&gt;=3,H53&gt;=3),"Loyal",IF(G53&gt;=4,"New / promising",IF(H53&gt;=3,"At risk",IF(G53&lt;=2,"Lost / hibernating","Needs attention")))))</f>
        <v/>
      </c>
    </row>
    <row r="54">
      <c r="A54" t="n">
        <v>12886</v>
      </c>
      <c r="B54" s="13">
        <f>_xlfn.MINIFS(Invoices[Date],Invoices[Customer ID],A54)</f>
        <v/>
      </c>
      <c r="C54" s="13">
        <f>_xlfn.MAXIFS(Invoices[Date],Invoices[Customer ID],A54)</f>
        <v/>
      </c>
      <c r="D54" s="14">
        <f>AsOfDate-C54</f>
        <v/>
      </c>
      <c r="E54" s="14">
        <f>COUNTIFS(Invoices[Customer ID],A54)</f>
        <v/>
      </c>
      <c r="F54" s="15">
        <f>SUMIFS(Invoices[Value],Invoices[Customer ID],A54)</f>
        <v/>
      </c>
      <c r="G54" s="10">
        <f>5-COUNTIF(RCuts,"&lt;"&amp;D54)</f>
        <v/>
      </c>
      <c r="H54" s="10">
        <f>1+COUNTIF(FCuts,"&lt;"&amp;E54)</f>
        <v/>
      </c>
      <c r="I54" s="10">
        <f>1+COUNTIF(MCuts,"&lt;"&amp;F54)</f>
        <v/>
      </c>
      <c r="J54" s="10">
        <f>G54&amp;H54&amp;I54</f>
        <v/>
      </c>
      <c r="K54" s="10">
        <f>IF(AND(G54&gt;=4,H54&gt;=4),"Champions",IF(AND(G54&gt;=3,H54&gt;=3),"Loyal",IF(G54&gt;=4,"New / promising",IF(H54&gt;=3,"At risk",IF(G54&lt;=2,"Lost / hibernating","Needs attention")))))</f>
        <v/>
      </c>
    </row>
    <row r="55">
      <c r="A55" t="n">
        <v>12888</v>
      </c>
      <c r="B55" s="13">
        <f>_xlfn.MINIFS(Invoices[Date],Invoices[Customer ID],A55)</f>
        <v/>
      </c>
      <c r="C55" s="13">
        <f>_xlfn.MAXIFS(Invoices[Date],Invoices[Customer ID],A55)</f>
        <v/>
      </c>
      <c r="D55" s="14">
        <f>AsOfDate-C55</f>
        <v/>
      </c>
      <c r="E55" s="14">
        <f>COUNTIFS(Invoices[Customer ID],A55)</f>
        <v/>
      </c>
      <c r="F55" s="15">
        <f>SUMIFS(Invoices[Value],Invoices[Customer ID],A55)</f>
        <v/>
      </c>
      <c r="G55" s="10">
        <f>5-COUNTIF(RCuts,"&lt;"&amp;D55)</f>
        <v/>
      </c>
      <c r="H55" s="10">
        <f>1+COUNTIF(FCuts,"&lt;"&amp;E55)</f>
        <v/>
      </c>
      <c r="I55" s="10">
        <f>1+COUNTIF(MCuts,"&lt;"&amp;F55)</f>
        <v/>
      </c>
      <c r="J55" s="10">
        <f>G55&amp;H55&amp;I55</f>
        <v/>
      </c>
      <c r="K55" s="10">
        <f>IF(AND(G55&gt;=4,H55&gt;=4),"Champions",IF(AND(G55&gt;=3,H55&gt;=3),"Loyal",IF(G55&gt;=4,"New / promising",IF(H55&gt;=3,"At risk",IF(G55&lt;=2,"Lost / hibernating","Needs attention")))))</f>
        <v/>
      </c>
    </row>
    <row r="56">
      <c r="A56" t="n">
        <v>12890</v>
      </c>
      <c r="B56" s="13">
        <f>_xlfn.MINIFS(Invoices[Date],Invoices[Customer ID],A56)</f>
        <v/>
      </c>
      <c r="C56" s="13">
        <f>_xlfn.MAXIFS(Invoices[Date],Invoices[Customer ID],A56)</f>
        <v/>
      </c>
      <c r="D56" s="14">
        <f>AsOfDate-C56</f>
        <v/>
      </c>
      <c r="E56" s="14">
        <f>COUNTIFS(Invoices[Customer ID],A56)</f>
        <v/>
      </c>
      <c r="F56" s="15">
        <f>SUMIFS(Invoices[Value],Invoices[Customer ID],A56)</f>
        <v/>
      </c>
      <c r="G56" s="10">
        <f>5-COUNTIF(RCuts,"&lt;"&amp;D56)</f>
        <v/>
      </c>
      <c r="H56" s="10">
        <f>1+COUNTIF(FCuts,"&lt;"&amp;E56)</f>
        <v/>
      </c>
      <c r="I56" s="10">
        <f>1+COUNTIF(MCuts,"&lt;"&amp;F56)</f>
        <v/>
      </c>
      <c r="J56" s="10">
        <f>G56&amp;H56&amp;I56</f>
        <v/>
      </c>
      <c r="K56" s="10">
        <f>IF(AND(G56&gt;=4,H56&gt;=4),"Champions",IF(AND(G56&gt;=3,H56&gt;=3),"Loyal",IF(G56&gt;=4,"New / promising",IF(H56&gt;=3,"At risk",IF(G56&lt;=2,"Lost / hibernating","Needs attention")))))</f>
        <v/>
      </c>
    </row>
    <row r="57">
      <c r="A57" t="n">
        <v>12891</v>
      </c>
      <c r="B57" s="13">
        <f>_xlfn.MINIFS(Invoices[Date],Invoices[Customer ID],A57)</f>
        <v/>
      </c>
      <c r="C57" s="13">
        <f>_xlfn.MAXIFS(Invoices[Date],Invoices[Customer ID],A57)</f>
        <v/>
      </c>
      <c r="D57" s="14">
        <f>AsOfDate-C57</f>
        <v/>
      </c>
      <c r="E57" s="14">
        <f>COUNTIFS(Invoices[Customer ID],A57)</f>
        <v/>
      </c>
      <c r="F57" s="15">
        <f>SUMIFS(Invoices[Value],Invoices[Customer ID],A57)</f>
        <v/>
      </c>
      <c r="G57" s="10">
        <f>5-COUNTIF(RCuts,"&lt;"&amp;D57)</f>
        <v/>
      </c>
      <c r="H57" s="10">
        <f>1+COUNTIF(FCuts,"&lt;"&amp;E57)</f>
        <v/>
      </c>
      <c r="I57" s="10">
        <f>1+COUNTIF(MCuts,"&lt;"&amp;F57)</f>
        <v/>
      </c>
      <c r="J57" s="10">
        <f>G57&amp;H57&amp;I57</f>
        <v/>
      </c>
      <c r="K57" s="10">
        <f>IF(AND(G57&gt;=4,H57&gt;=4),"Champions",IF(AND(G57&gt;=3,H57&gt;=3),"Loyal",IF(G57&gt;=4,"New / promising",IF(H57&gt;=3,"At risk",IF(G57&lt;=2,"Lost / hibernating","Needs attention")))))</f>
        <v/>
      </c>
    </row>
    <row r="58">
      <c r="A58" t="n">
        <v>12893</v>
      </c>
      <c r="B58" s="13">
        <f>_xlfn.MINIFS(Invoices[Date],Invoices[Customer ID],A58)</f>
        <v/>
      </c>
      <c r="C58" s="13">
        <f>_xlfn.MAXIFS(Invoices[Date],Invoices[Customer ID],A58)</f>
        <v/>
      </c>
      <c r="D58" s="14">
        <f>AsOfDate-C58</f>
        <v/>
      </c>
      <c r="E58" s="14">
        <f>COUNTIFS(Invoices[Customer ID],A58)</f>
        <v/>
      </c>
      <c r="F58" s="15">
        <f>SUMIFS(Invoices[Value],Invoices[Customer ID],A58)</f>
        <v/>
      </c>
      <c r="G58" s="10">
        <f>5-COUNTIF(RCuts,"&lt;"&amp;D58)</f>
        <v/>
      </c>
      <c r="H58" s="10">
        <f>1+COUNTIF(FCuts,"&lt;"&amp;E58)</f>
        <v/>
      </c>
      <c r="I58" s="10">
        <f>1+COUNTIF(MCuts,"&lt;"&amp;F58)</f>
        <v/>
      </c>
      <c r="J58" s="10">
        <f>G58&amp;H58&amp;I58</f>
        <v/>
      </c>
      <c r="K58" s="10">
        <f>IF(AND(G58&gt;=4,H58&gt;=4),"Champions",IF(AND(G58&gt;=3,H58&gt;=3),"Loyal",IF(G58&gt;=4,"New / promising",IF(H58&gt;=3,"At risk",IF(G58&lt;=2,"Lost / hibernating","Needs attention")))))</f>
        <v/>
      </c>
    </row>
    <row r="59">
      <c r="A59" t="n">
        <v>12895</v>
      </c>
      <c r="B59" s="13">
        <f>_xlfn.MINIFS(Invoices[Date],Invoices[Customer ID],A59)</f>
        <v/>
      </c>
      <c r="C59" s="13">
        <f>_xlfn.MAXIFS(Invoices[Date],Invoices[Customer ID],A59)</f>
        <v/>
      </c>
      <c r="D59" s="14">
        <f>AsOfDate-C59</f>
        <v/>
      </c>
      <c r="E59" s="14">
        <f>COUNTIFS(Invoices[Customer ID],A59)</f>
        <v/>
      </c>
      <c r="F59" s="15">
        <f>SUMIFS(Invoices[Value],Invoices[Customer ID],A59)</f>
        <v/>
      </c>
      <c r="G59" s="10">
        <f>5-COUNTIF(RCuts,"&lt;"&amp;D59)</f>
        <v/>
      </c>
      <c r="H59" s="10">
        <f>1+COUNTIF(FCuts,"&lt;"&amp;E59)</f>
        <v/>
      </c>
      <c r="I59" s="10">
        <f>1+COUNTIF(MCuts,"&lt;"&amp;F59)</f>
        <v/>
      </c>
      <c r="J59" s="10">
        <f>G59&amp;H59&amp;I59</f>
        <v/>
      </c>
      <c r="K59" s="10">
        <f>IF(AND(G59&gt;=4,H59&gt;=4),"Champions",IF(AND(G59&gt;=3,H59&gt;=3),"Loyal",IF(G59&gt;=4,"New / promising",IF(H59&gt;=3,"At risk",IF(G59&lt;=2,"Lost / hibernating","Needs attention")))))</f>
        <v/>
      </c>
    </row>
    <row r="60">
      <c r="A60" t="n">
        <v>12897</v>
      </c>
      <c r="B60" s="13">
        <f>_xlfn.MINIFS(Invoices[Date],Invoices[Customer ID],A60)</f>
        <v/>
      </c>
      <c r="C60" s="13">
        <f>_xlfn.MAXIFS(Invoices[Date],Invoices[Customer ID],A60)</f>
        <v/>
      </c>
      <c r="D60" s="14">
        <f>AsOfDate-C60</f>
        <v/>
      </c>
      <c r="E60" s="14">
        <f>COUNTIFS(Invoices[Customer ID],A60)</f>
        <v/>
      </c>
      <c r="F60" s="15">
        <f>SUMIFS(Invoices[Value],Invoices[Customer ID],A60)</f>
        <v/>
      </c>
      <c r="G60" s="10">
        <f>5-COUNTIF(RCuts,"&lt;"&amp;D60)</f>
        <v/>
      </c>
      <c r="H60" s="10">
        <f>1+COUNTIF(FCuts,"&lt;"&amp;E60)</f>
        <v/>
      </c>
      <c r="I60" s="10">
        <f>1+COUNTIF(MCuts,"&lt;"&amp;F60)</f>
        <v/>
      </c>
      <c r="J60" s="10">
        <f>G60&amp;H60&amp;I60</f>
        <v/>
      </c>
      <c r="K60" s="10">
        <f>IF(AND(G60&gt;=4,H60&gt;=4),"Champions",IF(AND(G60&gt;=3,H60&gt;=3),"Loyal",IF(G60&gt;=4,"New / promising",IF(H60&gt;=3,"At risk",IF(G60&lt;=2,"Lost / hibernating","Needs attention")))))</f>
        <v/>
      </c>
    </row>
    <row r="61">
      <c r="A61" t="n">
        <v>12901</v>
      </c>
      <c r="B61" s="13">
        <f>_xlfn.MINIFS(Invoices[Date],Invoices[Customer ID],A61)</f>
        <v/>
      </c>
      <c r="C61" s="13">
        <f>_xlfn.MAXIFS(Invoices[Date],Invoices[Customer ID],A61)</f>
        <v/>
      </c>
      <c r="D61" s="14">
        <f>AsOfDate-C61</f>
        <v/>
      </c>
      <c r="E61" s="14">
        <f>COUNTIFS(Invoices[Customer ID],A61)</f>
        <v/>
      </c>
      <c r="F61" s="15">
        <f>SUMIFS(Invoices[Value],Invoices[Customer ID],A61)</f>
        <v/>
      </c>
      <c r="G61" s="10">
        <f>5-COUNTIF(RCuts,"&lt;"&amp;D61)</f>
        <v/>
      </c>
      <c r="H61" s="10">
        <f>1+COUNTIF(FCuts,"&lt;"&amp;E61)</f>
        <v/>
      </c>
      <c r="I61" s="10">
        <f>1+COUNTIF(MCuts,"&lt;"&amp;F61)</f>
        <v/>
      </c>
      <c r="J61" s="10">
        <f>G61&amp;H61&amp;I61</f>
        <v/>
      </c>
      <c r="K61" s="10">
        <f>IF(AND(G61&gt;=4,H61&gt;=4),"Champions",IF(AND(G61&gt;=3,H61&gt;=3),"Loyal",IF(G61&gt;=4,"New / promising",IF(H61&gt;=3,"At risk",IF(G61&lt;=2,"Lost / hibernating","Needs attention")))))</f>
        <v/>
      </c>
    </row>
    <row r="62">
      <c r="A62" t="n">
        <v>12902</v>
      </c>
      <c r="B62" s="13">
        <f>_xlfn.MINIFS(Invoices[Date],Invoices[Customer ID],A62)</f>
        <v/>
      </c>
      <c r="C62" s="13">
        <f>_xlfn.MAXIFS(Invoices[Date],Invoices[Customer ID],A62)</f>
        <v/>
      </c>
      <c r="D62" s="14">
        <f>AsOfDate-C62</f>
        <v/>
      </c>
      <c r="E62" s="14">
        <f>COUNTIFS(Invoices[Customer ID],A62)</f>
        <v/>
      </c>
      <c r="F62" s="15">
        <f>SUMIFS(Invoices[Value],Invoices[Customer ID],A62)</f>
        <v/>
      </c>
      <c r="G62" s="10">
        <f>5-COUNTIF(RCuts,"&lt;"&amp;D62)</f>
        <v/>
      </c>
      <c r="H62" s="10">
        <f>1+COUNTIF(FCuts,"&lt;"&amp;E62)</f>
        <v/>
      </c>
      <c r="I62" s="10">
        <f>1+COUNTIF(MCuts,"&lt;"&amp;F62)</f>
        <v/>
      </c>
      <c r="J62" s="10">
        <f>G62&amp;H62&amp;I62</f>
        <v/>
      </c>
      <c r="K62" s="10">
        <f>IF(AND(G62&gt;=4,H62&gt;=4),"Champions",IF(AND(G62&gt;=3,H62&gt;=3),"Loyal",IF(G62&gt;=4,"New / promising",IF(H62&gt;=3,"At risk",IF(G62&lt;=2,"Lost / hibernating","Needs attention")))))</f>
        <v/>
      </c>
    </row>
    <row r="63">
      <c r="A63" t="n">
        <v>12904</v>
      </c>
      <c r="B63" s="13">
        <f>_xlfn.MINIFS(Invoices[Date],Invoices[Customer ID],A63)</f>
        <v/>
      </c>
      <c r="C63" s="13">
        <f>_xlfn.MAXIFS(Invoices[Date],Invoices[Customer ID],A63)</f>
        <v/>
      </c>
      <c r="D63" s="14">
        <f>AsOfDate-C63</f>
        <v/>
      </c>
      <c r="E63" s="14">
        <f>COUNTIFS(Invoices[Customer ID],A63)</f>
        <v/>
      </c>
      <c r="F63" s="15">
        <f>SUMIFS(Invoices[Value],Invoices[Customer ID],A63)</f>
        <v/>
      </c>
      <c r="G63" s="10">
        <f>5-COUNTIF(RCuts,"&lt;"&amp;D63)</f>
        <v/>
      </c>
      <c r="H63" s="10">
        <f>1+COUNTIF(FCuts,"&lt;"&amp;E63)</f>
        <v/>
      </c>
      <c r="I63" s="10">
        <f>1+COUNTIF(MCuts,"&lt;"&amp;F63)</f>
        <v/>
      </c>
      <c r="J63" s="10">
        <f>G63&amp;H63&amp;I63</f>
        <v/>
      </c>
      <c r="K63" s="10">
        <f>IF(AND(G63&gt;=4,H63&gt;=4),"Champions",IF(AND(G63&gt;=3,H63&gt;=3),"Loyal",IF(G63&gt;=4,"New / promising",IF(H63&gt;=3,"At risk",IF(G63&lt;=2,"Lost / hibernating","Needs attention")))))</f>
        <v/>
      </c>
    </row>
    <row r="64">
      <c r="A64" t="n">
        <v>12906</v>
      </c>
      <c r="B64" s="13">
        <f>_xlfn.MINIFS(Invoices[Date],Invoices[Customer ID],A64)</f>
        <v/>
      </c>
      <c r="C64" s="13">
        <f>_xlfn.MAXIFS(Invoices[Date],Invoices[Customer ID],A64)</f>
        <v/>
      </c>
      <c r="D64" s="14">
        <f>AsOfDate-C64</f>
        <v/>
      </c>
      <c r="E64" s="14">
        <f>COUNTIFS(Invoices[Customer ID],A64)</f>
        <v/>
      </c>
      <c r="F64" s="15">
        <f>SUMIFS(Invoices[Value],Invoices[Customer ID],A64)</f>
        <v/>
      </c>
      <c r="G64" s="10">
        <f>5-COUNTIF(RCuts,"&lt;"&amp;D64)</f>
        <v/>
      </c>
      <c r="H64" s="10">
        <f>1+COUNTIF(FCuts,"&lt;"&amp;E64)</f>
        <v/>
      </c>
      <c r="I64" s="10">
        <f>1+COUNTIF(MCuts,"&lt;"&amp;F64)</f>
        <v/>
      </c>
      <c r="J64" s="10">
        <f>G64&amp;H64&amp;I64</f>
        <v/>
      </c>
      <c r="K64" s="10">
        <f>IF(AND(G64&gt;=4,H64&gt;=4),"Champions",IF(AND(G64&gt;=3,H64&gt;=3),"Loyal",IF(G64&gt;=4,"New / promising",IF(H64&gt;=3,"At risk",IF(G64&lt;=2,"Lost / hibernating","Needs attention")))))</f>
        <v/>
      </c>
    </row>
    <row r="65">
      <c r="A65" t="n">
        <v>12908</v>
      </c>
      <c r="B65" s="13">
        <f>_xlfn.MINIFS(Invoices[Date],Invoices[Customer ID],A65)</f>
        <v/>
      </c>
      <c r="C65" s="13">
        <f>_xlfn.MAXIFS(Invoices[Date],Invoices[Customer ID],A65)</f>
        <v/>
      </c>
      <c r="D65" s="14">
        <f>AsOfDate-C65</f>
        <v/>
      </c>
      <c r="E65" s="14">
        <f>COUNTIFS(Invoices[Customer ID],A65)</f>
        <v/>
      </c>
      <c r="F65" s="15">
        <f>SUMIFS(Invoices[Value],Invoices[Customer ID],A65)</f>
        <v/>
      </c>
      <c r="G65" s="10">
        <f>5-COUNTIF(RCuts,"&lt;"&amp;D65)</f>
        <v/>
      </c>
      <c r="H65" s="10">
        <f>1+COUNTIF(FCuts,"&lt;"&amp;E65)</f>
        <v/>
      </c>
      <c r="I65" s="10">
        <f>1+COUNTIF(MCuts,"&lt;"&amp;F65)</f>
        <v/>
      </c>
      <c r="J65" s="10">
        <f>G65&amp;H65&amp;I65</f>
        <v/>
      </c>
      <c r="K65" s="10">
        <f>IF(AND(G65&gt;=4,H65&gt;=4),"Champions",IF(AND(G65&gt;=3,H65&gt;=3),"Loyal",IF(G65&gt;=4,"New / promising",IF(H65&gt;=3,"At risk",IF(G65&lt;=2,"Lost / hibernating","Needs attention")))))</f>
        <v/>
      </c>
    </row>
    <row r="66">
      <c r="A66" t="n">
        <v>12909</v>
      </c>
      <c r="B66" s="13">
        <f>_xlfn.MINIFS(Invoices[Date],Invoices[Customer ID],A66)</f>
        <v/>
      </c>
      <c r="C66" s="13">
        <f>_xlfn.MAXIFS(Invoices[Date],Invoices[Customer ID],A66)</f>
        <v/>
      </c>
      <c r="D66" s="14">
        <f>AsOfDate-C66</f>
        <v/>
      </c>
      <c r="E66" s="14">
        <f>COUNTIFS(Invoices[Customer ID],A66)</f>
        <v/>
      </c>
      <c r="F66" s="15">
        <f>SUMIFS(Invoices[Value],Invoices[Customer ID],A66)</f>
        <v/>
      </c>
      <c r="G66" s="10">
        <f>5-COUNTIF(RCuts,"&lt;"&amp;D66)</f>
        <v/>
      </c>
      <c r="H66" s="10">
        <f>1+COUNTIF(FCuts,"&lt;"&amp;E66)</f>
        <v/>
      </c>
      <c r="I66" s="10">
        <f>1+COUNTIF(MCuts,"&lt;"&amp;F66)</f>
        <v/>
      </c>
      <c r="J66" s="10">
        <f>G66&amp;H66&amp;I66</f>
        <v/>
      </c>
      <c r="K66" s="10">
        <f>IF(AND(G66&gt;=4,H66&gt;=4),"Champions",IF(AND(G66&gt;=3,H66&gt;=3),"Loyal",IF(G66&gt;=4,"New / promising",IF(H66&gt;=3,"At risk",IF(G66&lt;=2,"Lost / hibernating","Needs attention")))))</f>
        <v/>
      </c>
    </row>
    <row r="67">
      <c r="A67" t="n">
        <v>12910</v>
      </c>
      <c r="B67" s="13">
        <f>_xlfn.MINIFS(Invoices[Date],Invoices[Customer ID],A67)</f>
        <v/>
      </c>
      <c r="C67" s="13">
        <f>_xlfn.MAXIFS(Invoices[Date],Invoices[Customer ID],A67)</f>
        <v/>
      </c>
      <c r="D67" s="14">
        <f>AsOfDate-C67</f>
        <v/>
      </c>
      <c r="E67" s="14">
        <f>COUNTIFS(Invoices[Customer ID],A67)</f>
        <v/>
      </c>
      <c r="F67" s="15">
        <f>SUMIFS(Invoices[Value],Invoices[Customer ID],A67)</f>
        <v/>
      </c>
      <c r="G67" s="10">
        <f>5-COUNTIF(RCuts,"&lt;"&amp;D67)</f>
        <v/>
      </c>
      <c r="H67" s="10">
        <f>1+COUNTIF(FCuts,"&lt;"&amp;E67)</f>
        <v/>
      </c>
      <c r="I67" s="10">
        <f>1+COUNTIF(MCuts,"&lt;"&amp;F67)</f>
        <v/>
      </c>
      <c r="J67" s="10">
        <f>G67&amp;H67&amp;I67</f>
        <v/>
      </c>
      <c r="K67" s="10">
        <f>IF(AND(G67&gt;=4,H67&gt;=4),"Champions",IF(AND(G67&gt;=3,H67&gt;=3),"Loyal",IF(G67&gt;=4,"New / promising",IF(H67&gt;=3,"At risk",IF(G67&lt;=2,"Lost / hibernating","Needs attention")))))</f>
        <v/>
      </c>
    </row>
    <row r="68">
      <c r="A68" t="n">
        <v>12912</v>
      </c>
      <c r="B68" s="13">
        <f>_xlfn.MINIFS(Invoices[Date],Invoices[Customer ID],A68)</f>
        <v/>
      </c>
      <c r="C68" s="13">
        <f>_xlfn.MAXIFS(Invoices[Date],Invoices[Customer ID],A68)</f>
        <v/>
      </c>
      <c r="D68" s="14">
        <f>AsOfDate-C68</f>
        <v/>
      </c>
      <c r="E68" s="14">
        <f>COUNTIFS(Invoices[Customer ID],A68)</f>
        <v/>
      </c>
      <c r="F68" s="15">
        <f>SUMIFS(Invoices[Value],Invoices[Customer ID],A68)</f>
        <v/>
      </c>
      <c r="G68" s="10">
        <f>5-COUNTIF(RCuts,"&lt;"&amp;D68)</f>
        <v/>
      </c>
      <c r="H68" s="10">
        <f>1+COUNTIF(FCuts,"&lt;"&amp;E68)</f>
        <v/>
      </c>
      <c r="I68" s="10">
        <f>1+COUNTIF(MCuts,"&lt;"&amp;F68)</f>
        <v/>
      </c>
      <c r="J68" s="10">
        <f>G68&amp;H68&amp;I68</f>
        <v/>
      </c>
      <c r="K68" s="10">
        <f>IF(AND(G68&gt;=4,H68&gt;=4),"Champions",IF(AND(G68&gt;=3,H68&gt;=3),"Loyal",IF(G68&gt;=4,"New / promising",IF(H68&gt;=3,"At risk",IF(G68&lt;=2,"Lost / hibernating","Needs attention")))))</f>
        <v/>
      </c>
    </row>
    <row r="69">
      <c r="A69" t="n">
        <v>12913</v>
      </c>
      <c r="B69" s="13">
        <f>_xlfn.MINIFS(Invoices[Date],Invoices[Customer ID],A69)</f>
        <v/>
      </c>
      <c r="C69" s="13">
        <f>_xlfn.MAXIFS(Invoices[Date],Invoices[Customer ID],A69)</f>
        <v/>
      </c>
      <c r="D69" s="14">
        <f>AsOfDate-C69</f>
        <v/>
      </c>
      <c r="E69" s="14">
        <f>COUNTIFS(Invoices[Customer ID],A69)</f>
        <v/>
      </c>
      <c r="F69" s="15">
        <f>SUMIFS(Invoices[Value],Invoices[Customer ID],A69)</f>
        <v/>
      </c>
      <c r="G69" s="10">
        <f>5-COUNTIF(RCuts,"&lt;"&amp;D69)</f>
        <v/>
      </c>
      <c r="H69" s="10">
        <f>1+COUNTIF(FCuts,"&lt;"&amp;E69)</f>
        <v/>
      </c>
      <c r="I69" s="10">
        <f>1+COUNTIF(MCuts,"&lt;"&amp;F69)</f>
        <v/>
      </c>
      <c r="J69" s="10">
        <f>G69&amp;H69&amp;I69</f>
        <v/>
      </c>
      <c r="K69" s="10">
        <f>IF(AND(G69&gt;=4,H69&gt;=4),"Champions",IF(AND(G69&gt;=3,H69&gt;=3),"Loyal",IF(G69&gt;=4,"New / promising",IF(H69&gt;=3,"At risk",IF(G69&lt;=2,"Lost / hibernating","Needs attention")))))</f>
        <v/>
      </c>
    </row>
    <row r="70">
      <c r="A70" t="n">
        <v>12915</v>
      </c>
      <c r="B70" s="13">
        <f>_xlfn.MINIFS(Invoices[Date],Invoices[Customer ID],A70)</f>
        <v/>
      </c>
      <c r="C70" s="13">
        <f>_xlfn.MAXIFS(Invoices[Date],Invoices[Customer ID],A70)</f>
        <v/>
      </c>
      <c r="D70" s="14">
        <f>AsOfDate-C70</f>
        <v/>
      </c>
      <c r="E70" s="14">
        <f>COUNTIFS(Invoices[Customer ID],A70)</f>
        <v/>
      </c>
      <c r="F70" s="15">
        <f>SUMIFS(Invoices[Value],Invoices[Customer ID],A70)</f>
        <v/>
      </c>
      <c r="G70" s="10">
        <f>5-COUNTIF(RCuts,"&lt;"&amp;D70)</f>
        <v/>
      </c>
      <c r="H70" s="10">
        <f>1+COUNTIF(FCuts,"&lt;"&amp;E70)</f>
        <v/>
      </c>
      <c r="I70" s="10">
        <f>1+COUNTIF(MCuts,"&lt;"&amp;F70)</f>
        <v/>
      </c>
      <c r="J70" s="10">
        <f>G70&amp;H70&amp;I70</f>
        <v/>
      </c>
      <c r="K70" s="10">
        <f>IF(AND(G70&gt;=4,H70&gt;=4),"Champions",IF(AND(G70&gt;=3,H70&gt;=3),"Loyal",IF(G70&gt;=4,"New / promising",IF(H70&gt;=3,"At risk",IF(G70&lt;=2,"Lost / hibernating","Needs attention")))))</f>
        <v/>
      </c>
    </row>
    <row r="71">
      <c r="A71" t="n">
        <v>12916</v>
      </c>
      <c r="B71" s="13">
        <f>_xlfn.MINIFS(Invoices[Date],Invoices[Customer ID],A71)</f>
        <v/>
      </c>
      <c r="C71" s="13">
        <f>_xlfn.MAXIFS(Invoices[Date],Invoices[Customer ID],A71)</f>
        <v/>
      </c>
      <c r="D71" s="14">
        <f>AsOfDate-C71</f>
        <v/>
      </c>
      <c r="E71" s="14">
        <f>COUNTIFS(Invoices[Customer ID],A71)</f>
        <v/>
      </c>
      <c r="F71" s="15">
        <f>SUMIFS(Invoices[Value],Invoices[Customer ID],A71)</f>
        <v/>
      </c>
      <c r="G71" s="10">
        <f>5-COUNTIF(RCuts,"&lt;"&amp;D71)</f>
        <v/>
      </c>
      <c r="H71" s="10">
        <f>1+COUNTIF(FCuts,"&lt;"&amp;E71)</f>
        <v/>
      </c>
      <c r="I71" s="10">
        <f>1+COUNTIF(MCuts,"&lt;"&amp;F71)</f>
        <v/>
      </c>
      <c r="J71" s="10">
        <f>G71&amp;H71&amp;I71</f>
        <v/>
      </c>
      <c r="K71" s="10">
        <f>IF(AND(G71&gt;=4,H71&gt;=4),"Champions",IF(AND(G71&gt;=3,H71&gt;=3),"Loyal",IF(G71&gt;=4,"New / promising",IF(H71&gt;=3,"At risk",IF(G71&lt;=2,"Lost / hibernating","Needs attention")))))</f>
        <v/>
      </c>
    </row>
    <row r="72">
      <c r="A72" t="n">
        <v>12917</v>
      </c>
      <c r="B72" s="13">
        <f>_xlfn.MINIFS(Invoices[Date],Invoices[Customer ID],A72)</f>
        <v/>
      </c>
      <c r="C72" s="13">
        <f>_xlfn.MAXIFS(Invoices[Date],Invoices[Customer ID],A72)</f>
        <v/>
      </c>
      <c r="D72" s="14">
        <f>AsOfDate-C72</f>
        <v/>
      </c>
      <c r="E72" s="14">
        <f>COUNTIFS(Invoices[Customer ID],A72)</f>
        <v/>
      </c>
      <c r="F72" s="15">
        <f>SUMIFS(Invoices[Value],Invoices[Customer ID],A72)</f>
        <v/>
      </c>
      <c r="G72" s="10">
        <f>5-COUNTIF(RCuts,"&lt;"&amp;D72)</f>
        <v/>
      </c>
      <c r="H72" s="10">
        <f>1+COUNTIF(FCuts,"&lt;"&amp;E72)</f>
        <v/>
      </c>
      <c r="I72" s="10">
        <f>1+COUNTIF(MCuts,"&lt;"&amp;F72)</f>
        <v/>
      </c>
      <c r="J72" s="10">
        <f>G72&amp;H72&amp;I72</f>
        <v/>
      </c>
      <c r="K72" s="10">
        <f>IF(AND(G72&gt;=4,H72&gt;=4),"Champions",IF(AND(G72&gt;=3,H72&gt;=3),"Loyal",IF(G72&gt;=4,"New / promising",IF(H72&gt;=3,"At risk",IF(G72&lt;=2,"Lost / hibernating","Needs attention")))))</f>
        <v/>
      </c>
    </row>
    <row r="73">
      <c r="A73" t="n">
        <v>12919</v>
      </c>
      <c r="B73" s="13">
        <f>_xlfn.MINIFS(Invoices[Date],Invoices[Customer ID],A73)</f>
        <v/>
      </c>
      <c r="C73" s="13">
        <f>_xlfn.MAXIFS(Invoices[Date],Invoices[Customer ID],A73)</f>
        <v/>
      </c>
      <c r="D73" s="14">
        <f>AsOfDate-C73</f>
        <v/>
      </c>
      <c r="E73" s="14">
        <f>COUNTIFS(Invoices[Customer ID],A73)</f>
        <v/>
      </c>
      <c r="F73" s="15">
        <f>SUMIFS(Invoices[Value],Invoices[Customer ID],A73)</f>
        <v/>
      </c>
      <c r="G73" s="10">
        <f>5-COUNTIF(RCuts,"&lt;"&amp;D73)</f>
        <v/>
      </c>
      <c r="H73" s="10">
        <f>1+COUNTIF(FCuts,"&lt;"&amp;E73)</f>
        <v/>
      </c>
      <c r="I73" s="10">
        <f>1+COUNTIF(MCuts,"&lt;"&amp;F73)</f>
        <v/>
      </c>
      <c r="J73" s="10">
        <f>G73&amp;H73&amp;I73</f>
        <v/>
      </c>
      <c r="K73" s="10">
        <f>IF(AND(G73&gt;=4,H73&gt;=4),"Champions",IF(AND(G73&gt;=3,H73&gt;=3),"Loyal",IF(G73&gt;=4,"New / promising",IF(H73&gt;=3,"At risk",IF(G73&lt;=2,"Lost / hibernating","Needs attention")))))</f>
        <v/>
      </c>
    </row>
    <row r="74">
      <c r="A74" t="n">
        <v>12920</v>
      </c>
      <c r="B74" s="13">
        <f>_xlfn.MINIFS(Invoices[Date],Invoices[Customer ID],A74)</f>
        <v/>
      </c>
      <c r="C74" s="13">
        <f>_xlfn.MAXIFS(Invoices[Date],Invoices[Customer ID],A74)</f>
        <v/>
      </c>
      <c r="D74" s="14">
        <f>AsOfDate-C74</f>
        <v/>
      </c>
      <c r="E74" s="14">
        <f>COUNTIFS(Invoices[Customer ID],A74)</f>
        <v/>
      </c>
      <c r="F74" s="15">
        <f>SUMIFS(Invoices[Value],Invoices[Customer ID],A74)</f>
        <v/>
      </c>
      <c r="G74" s="10">
        <f>5-COUNTIF(RCuts,"&lt;"&amp;D74)</f>
        <v/>
      </c>
      <c r="H74" s="10">
        <f>1+COUNTIF(FCuts,"&lt;"&amp;E74)</f>
        <v/>
      </c>
      <c r="I74" s="10">
        <f>1+COUNTIF(MCuts,"&lt;"&amp;F74)</f>
        <v/>
      </c>
      <c r="J74" s="10">
        <f>G74&amp;H74&amp;I74</f>
        <v/>
      </c>
      <c r="K74" s="10">
        <f>IF(AND(G74&gt;=4,H74&gt;=4),"Champions",IF(AND(G74&gt;=3,H74&gt;=3),"Loyal",IF(G74&gt;=4,"New / promising",IF(H74&gt;=3,"At risk",IF(G74&lt;=2,"Lost / hibernating","Needs attention")))))</f>
        <v/>
      </c>
    </row>
    <row r="75">
      <c r="A75" t="n">
        <v>12921</v>
      </c>
      <c r="B75" s="13">
        <f>_xlfn.MINIFS(Invoices[Date],Invoices[Customer ID],A75)</f>
        <v/>
      </c>
      <c r="C75" s="13">
        <f>_xlfn.MAXIFS(Invoices[Date],Invoices[Customer ID],A75)</f>
        <v/>
      </c>
      <c r="D75" s="14">
        <f>AsOfDate-C75</f>
        <v/>
      </c>
      <c r="E75" s="14">
        <f>COUNTIFS(Invoices[Customer ID],A75)</f>
        <v/>
      </c>
      <c r="F75" s="15">
        <f>SUMIFS(Invoices[Value],Invoices[Customer ID],A75)</f>
        <v/>
      </c>
      <c r="G75" s="10">
        <f>5-COUNTIF(RCuts,"&lt;"&amp;D75)</f>
        <v/>
      </c>
      <c r="H75" s="10">
        <f>1+COUNTIF(FCuts,"&lt;"&amp;E75)</f>
        <v/>
      </c>
      <c r="I75" s="10">
        <f>1+COUNTIF(MCuts,"&lt;"&amp;F75)</f>
        <v/>
      </c>
      <c r="J75" s="10">
        <f>G75&amp;H75&amp;I75</f>
        <v/>
      </c>
      <c r="K75" s="10">
        <f>IF(AND(G75&gt;=4,H75&gt;=4),"Champions",IF(AND(G75&gt;=3,H75&gt;=3),"Loyal",IF(G75&gt;=4,"New / promising",IF(H75&gt;=3,"At risk",IF(G75&lt;=2,"Lost / hibernating","Needs attention")))))</f>
        <v/>
      </c>
    </row>
    <row r="76">
      <c r="A76" t="n">
        <v>12922</v>
      </c>
      <c r="B76" s="13">
        <f>_xlfn.MINIFS(Invoices[Date],Invoices[Customer ID],A76)</f>
        <v/>
      </c>
      <c r="C76" s="13">
        <f>_xlfn.MAXIFS(Invoices[Date],Invoices[Customer ID],A76)</f>
        <v/>
      </c>
      <c r="D76" s="14">
        <f>AsOfDate-C76</f>
        <v/>
      </c>
      <c r="E76" s="14">
        <f>COUNTIFS(Invoices[Customer ID],A76)</f>
        <v/>
      </c>
      <c r="F76" s="15">
        <f>SUMIFS(Invoices[Value],Invoices[Customer ID],A76)</f>
        <v/>
      </c>
      <c r="G76" s="10">
        <f>5-COUNTIF(RCuts,"&lt;"&amp;D76)</f>
        <v/>
      </c>
      <c r="H76" s="10">
        <f>1+COUNTIF(FCuts,"&lt;"&amp;E76)</f>
        <v/>
      </c>
      <c r="I76" s="10">
        <f>1+COUNTIF(MCuts,"&lt;"&amp;F76)</f>
        <v/>
      </c>
      <c r="J76" s="10">
        <f>G76&amp;H76&amp;I76</f>
        <v/>
      </c>
      <c r="K76" s="10">
        <f>IF(AND(G76&gt;=4,H76&gt;=4),"Champions",IF(AND(G76&gt;=3,H76&gt;=3),"Loyal",IF(G76&gt;=4,"New / promising",IF(H76&gt;=3,"At risk",IF(G76&lt;=2,"Lost / hibernating","Needs attention")))))</f>
        <v/>
      </c>
    </row>
    <row r="77">
      <c r="A77" t="n">
        <v>12923</v>
      </c>
      <c r="B77" s="13">
        <f>_xlfn.MINIFS(Invoices[Date],Invoices[Customer ID],A77)</f>
        <v/>
      </c>
      <c r="C77" s="13">
        <f>_xlfn.MAXIFS(Invoices[Date],Invoices[Customer ID],A77)</f>
        <v/>
      </c>
      <c r="D77" s="14">
        <f>AsOfDate-C77</f>
        <v/>
      </c>
      <c r="E77" s="14">
        <f>COUNTIFS(Invoices[Customer ID],A77)</f>
        <v/>
      </c>
      <c r="F77" s="15">
        <f>SUMIFS(Invoices[Value],Invoices[Customer ID],A77)</f>
        <v/>
      </c>
      <c r="G77" s="10">
        <f>5-COUNTIF(RCuts,"&lt;"&amp;D77)</f>
        <v/>
      </c>
      <c r="H77" s="10">
        <f>1+COUNTIF(FCuts,"&lt;"&amp;E77)</f>
        <v/>
      </c>
      <c r="I77" s="10">
        <f>1+COUNTIF(MCuts,"&lt;"&amp;F77)</f>
        <v/>
      </c>
      <c r="J77" s="10">
        <f>G77&amp;H77&amp;I77</f>
        <v/>
      </c>
      <c r="K77" s="10">
        <f>IF(AND(G77&gt;=4,H77&gt;=4),"Champions",IF(AND(G77&gt;=3,H77&gt;=3),"Loyal",IF(G77&gt;=4,"New / promising",IF(H77&gt;=3,"At risk",IF(G77&lt;=2,"Lost / hibernating","Needs attention")))))</f>
        <v/>
      </c>
    </row>
    <row r="78">
      <c r="A78" t="n">
        <v>12924</v>
      </c>
      <c r="B78" s="13">
        <f>_xlfn.MINIFS(Invoices[Date],Invoices[Customer ID],A78)</f>
        <v/>
      </c>
      <c r="C78" s="13">
        <f>_xlfn.MAXIFS(Invoices[Date],Invoices[Customer ID],A78)</f>
        <v/>
      </c>
      <c r="D78" s="14">
        <f>AsOfDate-C78</f>
        <v/>
      </c>
      <c r="E78" s="14">
        <f>COUNTIFS(Invoices[Customer ID],A78)</f>
        <v/>
      </c>
      <c r="F78" s="15">
        <f>SUMIFS(Invoices[Value],Invoices[Customer ID],A78)</f>
        <v/>
      </c>
      <c r="G78" s="10">
        <f>5-COUNTIF(RCuts,"&lt;"&amp;D78)</f>
        <v/>
      </c>
      <c r="H78" s="10">
        <f>1+COUNTIF(FCuts,"&lt;"&amp;E78)</f>
        <v/>
      </c>
      <c r="I78" s="10">
        <f>1+COUNTIF(MCuts,"&lt;"&amp;F78)</f>
        <v/>
      </c>
      <c r="J78" s="10">
        <f>G78&amp;H78&amp;I78</f>
        <v/>
      </c>
      <c r="K78" s="10">
        <f>IF(AND(G78&gt;=4,H78&gt;=4),"Champions",IF(AND(G78&gt;=3,H78&gt;=3),"Loyal",IF(G78&gt;=4,"New / promising",IF(H78&gt;=3,"At risk",IF(G78&lt;=2,"Lost / hibernating","Needs attention")))))</f>
        <v/>
      </c>
    </row>
    <row r="79">
      <c r="A79" t="n">
        <v>12925</v>
      </c>
      <c r="B79" s="13">
        <f>_xlfn.MINIFS(Invoices[Date],Invoices[Customer ID],A79)</f>
        <v/>
      </c>
      <c r="C79" s="13">
        <f>_xlfn.MAXIFS(Invoices[Date],Invoices[Customer ID],A79)</f>
        <v/>
      </c>
      <c r="D79" s="14">
        <f>AsOfDate-C79</f>
        <v/>
      </c>
      <c r="E79" s="14">
        <f>COUNTIFS(Invoices[Customer ID],A79)</f>
        <v/>
      </c>
      <c r="F79" s="15">
        <f>SUMIFS(Invoices[Value],Invoices[Customer ID],A79)</f>
        <v/>
      </c>
      <c r="G79" s="10">
        <f>5-COUNTIF(RCuts,"&lt;"&amp;D79)</f>
        <v/>
      </c>
      <c r="H79" s="10">
        <f>1+COUNTIF(FCuts,"&lt;"&amp;E79)</f>
        <v/>
      </c>
      <c r="I79" s="10">
        <f>1+COUNTIF(MCuts,"&lt;"&amp;F79)</f>
        <v/>
      </c>
      <c r="J79" s="10">
        <f>G79&amp;H79&amp;I79</f>
        <v/>
      </c>
      <c r="K79" s="10">
        <f>IF(AND(G79&gt;=4,H79&gt;=4),"Champions",IF(AND(G79&gt;=3,H79&gt;=3),"Loyal",IF(G79&gt;=4,"New / promising",IF(H79&gt;=3,"At risk",IF(G79&lt;=2,"Lost / hibernating","Needs attention")))))</f>
        <v/>
      </c>
    </row>
    <row r="80">
      <c r="A80" t="n">
        <v>12928</v>
      </c>
      <c r="B80" s="13">
        <f>_xlfn.MINIFS(Invoices[Date],Invoices[Customer ID],A80)</f>
        <v/>
      </c>
      <c r="C80" s="13">
        <f>_xlfn.MAXIFS(Invoices[Date],Invoices[Customer ID],A80)</f>
        <v/>
      </c>
      <c r="D80" s="14">
        <f>AsOfDate-C80</f>
        <v/>
      </c>
      <c r="E80" s="14">
        <f>COUNTIFS(Invoices[Customer ID],A80)</f>
        <v/>
      </c>
      <c r="F80" s="15">
        <f>SUMIFS(Invoices[Value],Invoices[Customer ID],A80)</f>
        <v/>
      </c>
      <c r="G80" s="10">
        <f>5-COUNTIF(RCuts,"&lt;"&amp;D80)</f>
        <v/>
      </c>
      <c r="H80" s="10">
        <f>1+COUNTIF(FCuts,"&lt;"&amp;E80)</f>
        <v/>
      </c>
      <c r="I80" s="10">
        <f>1+COUNTIF(MCuts,"&lt;"&amp;F80)</f>
        <v/>
      </c>
      <c r="J80" s="10">
        <f>G80&amp;H80&amp;I80</f>
        <v/>
      </c>
      <c r="K80" s="10">
        <f>IF(AND(G80&gt;=4,H80&gt;=4),"Champions",IF(AND(G80&gt;=3,H80&gt;=3),"Loyal",IF(G80&gt;=4,"New / promising",IF(H80&gt;=3,"At risk",IF(G80&lt;=2,"Lost / hibernating","Needs attention")))))</f>
        <v/>
      </c>
    </row>
    <row r="81">
      <c r="A81" t="n">
        <v>12929</v>
      </c>
      <c r="B81" s="13">
        <f>_xlfn.MINIFS(Invoices[Date],Invoices[Customer ID],A81)</f>
        <v/>
      </c>
      <c r="C81" s="13">
        <f>_xlfn.MAXIFS(Invoices[Date],Invoices[Customer ID],A81)</f>
        <v/>
      </c>
      <c r="D81" s="14">
        <f>AsOfDate-C81</f>
        <v/>
      </c>
      <c r="E81" s="14">
        <f>COUNTIFS(Invoices[Customer ID],A81)</f>
        <v/>
      </c>
      <c r="F81" s="15">
        <f>SUMIFS(Invoices[Value],Invoices[Customer ID],A81)</f>
        <v/>
      </c>
      <c r="G81" s="10">
        <f>5-COUNTIF(RCuts,"&lt;"&amp;D81)</f>
        <v/>
      </c>
      <c r="H81" s="10">
        <f>1+COUNTIF(FCuts,"&lt;"&amp;E81)</f>
        <v/>
      </c>
      <c r="I81" s="10">
        <f>1+COUNTIF(MCuts,"&lt;"&amp;F81)</f>
        <v/>
      </c>
      <c r="J81" s="10">
        <f>G81&amp;H81&amp;I81</f>
        <v/>
      </c>
      <c r="K81" s="10">
        <f>IF(AND(G81&gt;=4,H81&gt;=4),"Champions",IF(AND(G81&gt;=3,H81&gt;=3),"Loyal",IF(G81&gt;=4,"New / promising",IF(H81&gt;=3,"At risk",IF(G81&lt;=2,"Lost / hibernating","Needs attention")))))</f>
        <v/>
      </c>
    </row>
    <row r="82">
      <c r="A82" t="n">
        <v>12930</v>
      </c>
      <c r="B82" s="13">
        <f>_xlfn.MINIFS(Invoices[Date],Invoices[Customer ID],A82)</f>
        <v/>
      </c>
      <c r="C82" s="13">
        <f>_xlfn.MAXIFS(Invoices[Date],Invoices[Customer ID],A82)</f>
        <v/>
      </c>
      <c r="D82" s="14">
        <f>AsOfDate-C82</f>
        <v/>
      </c>
      <c r="E82" s="14">
        <f>COUNTIFS(Invoices[Customer ID],A82)</f>
        <v/>
      </c>
      <c r="F82" s="15">
        <f>SUMIFS(Invoices[Value],Invoices[Customer ID],A82)</f>
        <v/>
      </c>
      <c r="G82" s="10">
        <f>5-COUNTIF(RCuts,"&lt;"&amp;D82)</f>
        <v/>
      </c>
      <c r="H82" s="10">
        <f>1+COUNTIF(FCuts,"&lt;"&amp;E82)</f>
        <v/>
      </c>
      <c r="I82" s="10">
        <f>1+COUNTIF(MCuts,"&lt;"&amp;F82)</f>
        <v/>
      </c>
      <c r="J82" s="10">
        <f>G82&amp;H82&amp;I82</f>
        <v/>
      </c>
      <c r="K82" s="10">
        <f>IF(AND(G82&gt;=4,H82&gt;=4),"Champions",IF(AND(G82&gt;=3,H82&gt;=3),"Loyal",IF(G82&gt;=4,"New / promising",IF(H82&gt;=3,"At risk",IF(G82&lt;=2,"Lost / hibernating","Needs attention")))))</f>
        <v/>
      </c>
    </row>
    <row r="83">
      <c r="A83" t="n">
        <v>12931</v>
      </c>
      <c r="B83" s="13">
        <f>_xlfn.MINIFS(Invoices[Date],Invoices[Customer ID],A83)</f>
        <v/>
      </c>
      <c r="C83" s="13">
        <f>_xlfn.MAXIFS(Invoices[Date],Invoices[Customer ID],A83)</f>
        <v/>
      </c>
      <c r="D83" s="14">
        <f>AsOfDate-C83</f>
        <v/>
      </c>
      <c r="E83" s="14">
        <f>COUNTIFS(Invoices[Customer ID],A83)</f>
        <v/>
      </c>
      <c r="F83" s="15">
        <f>SUMIFS(Invoices[Value],Invoices[Customer ID],A83)</f>
        <v/>
      </c>
      <c r="G83" s="10">
        <f>5-COUNTIF(RCuts,"&lt;"&amp;D83)</f>
        <v/>
      </c>
      <c r="H83" s="10">
        <f>1+COUNTIF(FCuts,"&lt;"&amp;E83)</f>
        <v/>
      </c>
      <c r="I83" s="10">
        <f>1+COUNTIF(MCuts,"&lt;"&amp;F83)</f>
        <v/>
      </c>
      <c r="J83" s="10">
        <f>G83&amp;H83&amp;I83</f>
        <v/>
      </c>
      <c r="K83" s="10">
        <f>IF(AND(G83&gt;=4,H83&gt;=4),"Champions",IF(AND(G83&gt;=3,H83&gt;=3),"Loyal",IF(G83&gt;=4,"New / promising",IF(H83&gt;=3,"At risk",IF(G83&lt;=2,"Lost / hibernating","Needs attention")))))</f>
        <v/>
      </c>
    </row>
    <row r="84">
      <c r="A84" t="n">
        <v>12933</v>
      </c>
      <c r="B84" s="13">
        <f>_xlfn.MINIFS(Invoices[Date],Invoices[Customer ID],A84)</f>
        <v/>
      </c>
      <c r="C84" s="13">
        <f>_xlfn.MAXIFS(Invoices[Date],Invoices[Customer ID],A84)</f>
        <v/>
      </c>
      <c r="D84" s="14">
        <f>AsOfDate-C84</f>
        <v/>
      </c>
      <c r="E84" s="14">
        <f>COUNTIFS(Invoices[Customer ID],A84)</f>
        <v/>
      </c>
      <c r="F84" s="15">
        <f>SUMIFS(Invoices[Value],Invoices[Customer ID],A84)</f>
        <v/>
      </c>
      <c r="G84" s="10">
        <f>5-COUNTIF(RCuts,"&lt;"&amp;D84)</f>
        <v/>
      </c>
      <c r="H84" s="10">
        <f>1+COUNTIF(FCuts,"&lt;"&amp;E84)</f>
        <v/>
      </c>
      <c r="I84" s="10">
        <f>1+COUNTIF(MCuts,"&lt;"&amp;F84)</f>
        <v/>
      </c>
      <c r="J84" s="10">
        <f>G84&amp;H84&amp;I84</f>
        <v/>
      </c>
      <c r="K84" s="10">
        <f>IF(AND(G84&gt;=4,H84&gt;=4),"Champions",IF(AND(G84&gt;=3,H84&gt;=3),"Loyal",IF(G84&gt;=4,"New / promising",IF(H84&gt;=3,"At risk",IF(G84&lt;=2,"Lost / hibernating","Needs attention")))))</f>
        <v/>
      </c>
    </row>
    <row r="85">
      <c r="A85" t="n">
        <v>12935</v>
      </c>
      <c r="B85" s="13">
        <f>_xlfn.MINIFS(Invoices[Date],Invoices[Customer ID],A85)</f>
        <v/>
      </c>
      <c r="C85" s="13">
        <f>_xlfn.MAXIFS(Invoices[Date],Invoices[Customer ID],A85)</f>
        <v/>
      </c>
      <c r="D85" s="14">
        <f>AsOfDate-C85</f>
        <v/>
      </c>
      <c r="E85" s="14">
        <f>COUNTIFS(Invoices[Customer ID],A85)</f>
        <v/>
      </c>
      <c r="F85" s="15">
        <f>SUMIFS(Invoices[Value],Invoices[Customer ID],A85)</f>
        <v/>
      </c>
      <c r="G85" s="10">
        <f>5-COUNTIF(RCuts,"&lt;"&amp;D85)</f>
        <v/>
      </c>
      <c r="H85" s="10">
        <f>1+COUNTIF(FCuts,"&lt;"&amp;E85)</f>
        <v/>
      </c>
      <c r="I85" s="10">
        <f>1+COUNTIF(MCuts,"&lt;"&amp;F85)</f>
        <v/>
      </c>
      <c r="J85" s="10">
        <f>G85&amp;H85&amp;I85</f>
        <v/>
      </c>
      <c r="K85" s="10">
        <f>IF(AND(G85&gt;=4,H85&gt;=4),"Champions",IF(AND(G85&gt;=3,H85&gt;=3),"Loyal",IF(G85&gt;=4,"New / promising",IF(H85&gt;=3,"At risk",IF(G85&lt;=2,"Lost / hibernating","Needs attention")))))</f>
        <v/>
      </c>
    </row>
    <row r="86">
      <c r="A86" t="n">
        <v>12936</v>
      </c>
      <c r="B86" s="13">
        <f>_xlfn.MINIFS(Invoices[Date],Invoices[Customer ID],A86)</f>
        <v/>
      </c>
      <c r="C86" s="13">
        <f>_xlfn.MAXIFS(Invoices[Date],Invoices[Customer ID],A86)</f>
        <v/>
      </c>
      <c r="D86" s="14">
        <f>AsOfDate-C86</f>
        <v/>
      </c>
      <c r="E86" s="14">
        <f>COUNTIFS(Invoices[Customer ID],A86)</f>
        <v/>
      </c>
      <c r="F86" s="15">
        <f>SUMIFS(Invoices[Value],Invoices[Customer ID],A86)</f>
        <v/>
      </c>
      <c r="G86" s="10">
        <f>5-COUNTIF(RCuts,"&lt;"&amp;D86)</f>
        <v/>
      </c>
      <c r="H86" s="10">
        <f>1+COUNTIF(FCuts,"&lt;"&amp;E86)</f>
        <v/>
      </c>
      <c r="I86" s="10">
        <f>1+COUNTIF(MCuts,"&lt;"&amp;F86)</f>
        <v/>
      </c>
      <c r="J86" s="10">
        <f>G86&amp;H86&amp;I86</f>
        <v/>
      </c>
      <c r="K86" s="10">
        <f>IF(AND(G86&gt;=4,H86&gt;=4),"Champions",IF(AND(G86&gt;=3,H86&gt;=3),"Loyal",IF(G86&gt;=4,"New / promising",IF(H86&gt;=3,"At risk",IF(G86&lt;=2,"Lost / hibernating","Needs attention")))))</f>
        <v/>
      </c>
    </row>
    <row r="87">
      <c r="A87" t="n">
        <v>12937</v>
      </c>
      <c r="B87" s="13">
        <f>_xlfn.MINIFS(Invoices[Date],Invoices[Customer ID],A87)</f>
        <v/>
      </c>
      <c r="C87" s="13">
        <f>_xlfn.MAXIFS(Invoices[Date],Invoices[Customer ID],A87)</f>
        <v/>
      </c>
      <c r="D87" s="14">
        <f>AsOfDate-C87</f>
        <v/>
      </c>
      <c r="E87" s="14">
        <f>COUNTIFS(Invoices[Customer ID],A87)</f>
        <v/>
      </c>
      <c r="F87" s="15">
        <f>SUMIFS(Invoices[Value],Invoices[Customer ID],A87)</f>
        <v/>
      </c>
      <c r="G87" s="10">
        <f>5-COUNTIF(RCuts,"&lt;"&amp;D87)</f>
        <v/>
      </c>
      <c r="H87" s="10">
        <f>1+COUNTIF(FCuts,"&lt;"&amp;E87)</f>
        <v/>
      </c>
      <c r="I87" s="10">
        <f>1+COUNTIF(MCuts,"&lt;"&amp;F87)</f>
        <v/>
      </c>
      <c r="J87" s="10">
        <f>G87&amp;H87&amp;I87</f>
        <v/>
      </c>
      <c r="K87" s="10">
        <f>IF(AND(G87&gt;=4,H87&gt;=4),"Champions",IF(AND(G87&gt;=3,H87&gt;=3),"Loyal",IF(G87&gt;=4,"New / promising",IF(H87&gt;=3,"At risk",IF(G87&lt;=2,"Lost / hibernating","Needs attention")))))</f>
        <v/>
      </c>
    </row>
    <row r="88">
      <c r="A88" t="n">
        <v>12938</v>
      </c>
      <c r="B88" s="13">
        <f>_xlfn.MINIFS(Invoices[Date],Invoices[Customer ID],A88)</f>
        <v/>
      </c>
      <c r="C88" s="13">
        <f>_xlfn.MAXIFS(Invoices[Date],Invoices[Customer ID],A88)</f>
        <v/>
      </c>
      <c r="D88" s="14">
        <f>AsOfDate-C88</f>
        <v/>
      </c>
      <c r="E88" s="14">
        <f>COUNTIFS(Invoices[Customer ID],A88)</f>
        <v/>
      </c>
      <c r="F88" s="15">
        <f>SUMIFS(Invoices[Value],Invoices[Customer ID],A88)</f>
        <v/>
      </c>
      <c r="G88" s="10">
        <f>5-COUNTIF(RCuts,"&lt;"&amp;D88)</f>
        <v/>
      </c>
      <c r="H88" s="10">
        <f>1+COUNTIF(FCuts,"&lt;"&amp;E88)</f>
        <v/>
      </c>
      <c r="I88" s="10">
        <f>1+COUNTIF(MCuts,"&lt;"&amp;F88)</f>
        <v/>
      </c>
      <c r="J88" s="10">
        <f>G88&amp;H88&amp;I88</f>
        <v/>
      </c>
      <c r="K88" s="10">
        <f>IF(AND(G88&gt;=4,H88&gt;=4),"Champions",IF(AND(G88&gt;=3,H88&gt;=3),"Loyal",IF(G88&gt;=4,"New / promising",IF(H88&gt;=3,"At risk",IF(G88&lt;=2,"Lost / hibernating","Needs attention")))))</f>
        <v/>
      </c>
    </row>
    <row r="89">
      <c r="A89" t="n">
        <v>12939</v>
      </c>
      <c r="B89" s="13">
        <f>_xlfn.MINIFS(Invoices[Date],Invoices[Customer ID],A89)</f>
        <v/>
      </c>
      <c r="C89" s="13">
        <f>_xlfn.MAXIFS(Invoices[Date],Invoices[Customer ID],A89)</f>
        <v/>
      </c>
      <c r="D89" s="14">
        <f>AsOfDate-C89</f>
        <v/>
      </c>
      <c r="E89" s="14">
        <f>COUNTIFS(Invoices[Customer ID],A89)</f>
        <v/>
      </c>
      <c r="F89" s="15">
        <f>SUMIFS(Invoices[Value],Invoices[Customer ID],A89)</f>
        <v/>
      </c>
      <c r="G89" s="10">
        <f>5-COUNTIF(RCuts,"&lt;"&amp;D89)</f>
        <v/>
      </c>
      <c r="H89" s="10">
        <f>1+COUNTIF(FCuts,"&lt;"&amp;E89)</f>
        <v/>
      </c>
      <c r="I89" s="10">
        <f>1+COUNTIF(MCuts,"&lt;"&amp;F89)</f>
        <v/>
      </c>
      <c r="J89" s="10">
        <f>G89&amp;H89&amp;I89</f>
        <v/>
      </c>
      <c r="K89" s="10">
        <f>IF(AND(G89&gt;=4,H89&gt;=4),"Champions",IF(AND(G89&gt;=3,H89&gt;=3),"Loyal",IF(G89&gt;=4,"New / promising",IF(H89&gt;=3,"At risk",IF(G89&lt;=2,"Lost / hibernating","Needs attention")))))</f>
        <v/>
      </c>
    </row>
    <row r="90">
      <c r="A90" t="n">
        <v>12940</v>
      </c>
      <c r="B90" s="13">
        <f>_xlfn.MINIFS(Invoices[Date],Invoices[Customer ID],A90)</f>
        <v/>
      </c>
      <c r="C90" s="13">
        <f>_xlfn.MAXIFS(Invoices[Date],Invoices[Customer ID],A90)</f>
        <v/>
      </c>
      <c r="D90" s="14">
        <f>AsOfDate-C90</f>
        <v/>
      </c>
      <c r="E90" s="14">
        <f>COUNTIFS(Invoices[Customer ID],A90)</f>
        <v/>
      </c>
      <c r="F90" s="15">
        <f>SUMIFS(Invoices[Value],Invoices[Customer ID],A90)</f>
        <v/>
      </c>
      <c r="G90" s="10">
        <f>5-COUNTIF(RCuts,"&lt;"&amp;D90)</f>
        <v/>
      </c>
      <c r="H90" s="10">
        <f>1+COUNTIF(FCuts,"&lt;"&amp;E90)</f>
        <v/>
      </c>
      <c r="I90" s="10">
        <f>1+COUNTIF(MCuts,"&lt;"&amp;F90)</f>
        <v/>
      </c>
      <c r="J90" s="10">
        <f>G90&amp;H90&amp;I90</f>
        <v/>
      </c>
      <c r="K90" s="10">
        <f>IF(AND(G90&gt;=4,H90&gt;=4),"Champions",IF(AND(G90&gt;=3,H90&gt;=3),"Loyal",IF(G90&gt;=4,"New / promising",IF(H90&gt;=3,"At risk",IF(G90&lt;=2,"Lost / hibernating","Needs attention")))))</f>
        <v/>
      </c>
    </row>
    <row r="91">
      <c r="A91" t="n">
        <v>12942</v>
      </c>
      <c r="B91" s="13">
        <f>_xlfn.MINIFS(Invoices[Date],Invoices[Customer ID],A91)</f>
        <v/>
      </c>
      <c r="C91" s="13">
        <f>_xlfn.MAXIFS(Invoices[Date],Invoices[Customer ID],A91)</f>
        <v/>
      </c>
      <c r="D91" s="14">
        <f>AsOfDate-C91</f>
        <v/>
      </c>
      <c r="E91" s="14">
        <f>COUNTIFS(Invoices[Customer ID],A91)</f>
        <v/>
      </c>
      <c r="F91" s="15">
        <f>SUMIFS(Invoices[Value],Invoices[Customer ID],A91)</f>
        <v/>
      </c>
      <c r="G91" s="10">
        <f>5-COUNTIF(RCuts,"&lt;"&amp;D91)</f>
        <v/>
      </c>
      <c r="H91" s="10">
        <f>1+COUNTIF(FCuts,"&lt;"&amp;E91)</f>
        <v/>
      </c>
      <c r="I91" s="10">
        <f>1+COUNTIF(MCuts,"&lt;"&amp;F91)</f>
        <v/>
      </c>
      <c r="J91" s="10">
        <f>G91&amp;H91&amp;I91</f>
        <v/>
      </c>
      <c r="K91" s="10">
        <f>IF(AND(G91&gt;=4,H91&gt;=4),"Champions",IF(AND(G91&gt;=3,H91&gt;=3),"Loyal",IF(G91&gt;=4,"New / promising",IF(H91&gt;=3,"At risk",IF(G91&lt;=2,"Lost / hibernating","Needs attention")))))</f>
        <v/>
      </c>
    </row>
    <row r="92">
      <c r="A92" t="n">
        <v>12944</v>
      </c>
      <c r="B92" s="13">
        <f>_xlfn.MINIFS(Invoices[Date],Invoices[Customer ID],A92)</f>
        <v/>
      </c>
      <c r="C92" s="13">
        <f>_xlfn.MAXIFS(Invoices[Date],Invoices[Customer ID],A92)</f>
        <v/>
      </c>
      <c r="D92" s="14">
        <f>AsOfDate-C92</f>
        <v/>
      </c>
      <c r="E92" s="14">
        <f>COUNTIFS(Invoices[Customer ID],A92)</f>
        <v/>
      </c>
      <c r="F92" s="15">
        <f>SUMIFS(Invoices[Value],Invoices[Customer ID],A92)</f>
        <v/>
      </c>
      <c r="G92" s="10">
        <f>5-COUNTIF(RCuts,"&lt;"&amp;D92)</f>
        <v/>
      </c>
      <c r="H92" s="10">
        <f>1+COUNTIF(FCuts,"&lt;"&amp;E92)</f>
        <v/>
      </c>
      <c r="I92" s="10">
        <f>1+COUNTIF(MCuts,"&lt;"&amp;F92)</f>
        <v/>
      </c>
      <c r="J92" s="10">
        <f>G92&amp;H92&amp;I92</f>
        <v/>
      </c>
      <c r="K92" s="10">
        <f>IF(AND(G92&gt;=4,H92&gt;=4),"Champions",IF(AND(G92&gt;=3,H92&gt;=3),"Loyal",IF(G92&gt;=4,"New / promising",IF(H92&gt;=3,"At risk",IF(G92&lt;=2,"Lost / hibernating","Needs attention")))))</f>
        <v/>
      </c>
    </row>
    <row r="93">
      <c r="A93" t="n">
        <v>12945</v>
      </c>
      <c r="B93" s="13">
        <f>_xlfn.MINIFS(Invoices[Date],Invoices[Customer ID],A93)</f>
        <v/>
      </c>
      <c r="C93" s="13">
        <f>_xlfn.MAXIFS(Invoices[Date],Invoices[Customer ID],A93)</f>
        <v/>
      </c>
      <c r="D93" s="14">
        <f>AsOfDate-C93</f>
        <v/>
      </c>
      <c r="E93" s="14">
        <f>COUNTIFS(Invoices[Customer ID],A93)</f>
        <v/>
      </c>
      <c r="F93" s="15">
        <f>SUMIFS(Invoices[Value],Invoices[Customer ID],A93)</f>
        <v/>
      </c>
      <c r="G93" s="10">
        <f>5-COUNTIF(RCuts,"&lt;"&amp;D93)</f>
        <v/>
      </c>
      <c r="H93" s="10">
        <f>1+COUNTIF(FCuts,"&lt;"&amp;E93)</f>
        <v/>
      </c>
      <c r="I93" s="10">
        <f>1+COUNTIF(MCuts,"&lt;"&amp;F93)</f>
        <v/>
      </c>
      <c r="J93" s="10">
        <f>G93&amp;H93&amp;I93</f>
        <v/>
      </c>
      <c r="K93" s="10">
        <f>IF(AND(G93&gt;=4,H93&gt;=4),"Champions",IF(AND(G93&gt;=3,H93&gt;=3),"Loyal",IF(G93&gt;=4,"New / promising",IF(H93&gt;=3,"At risk",IF(G93&lt;=2,"Lost / hibernating","Needs attention")))))</f>
        <v/>
      </c>
    </row>
    <row r="94">
      <c r="A94" t="n">
        <v>12947</v>
      </c>
      <c r="B94" s="13">
        <f>_xlfn.MINIFS(Invoices[Date],Invoices[Customer ID],A94)</f>
        <v/>
      </c>
      <c r="C94" s="13">
        <f>_xlfn.MAXIFS(Invoices[Date],Invoices[Customer ID],A94)</f>
        <v/>
      </c>
      <c r="D94" s="14">
        <f>AsOfDate-C94</f>
        <v/>
      </c>
      <c r="E94" s="14">
        <f>COUNTIFS(Invoices[Customer ID],A94)</f>
        <v/>
      </c>
      <c r="F94" s="15">
        <f>SUMIFS(Invoices[Value],Invoices[Customer ID],A94)</f>
        <v/>
      </c>
      <c r="G94" s="10">
        <f>5-COUNTIF(RCuts,"&lt;"&amp;D94)</f>
        <v/>
      </c>
      <c r="H94" s="10">
        <f>1+COUNTIF(FCuts,"&lt;"&amp;E94)</f>
        <v/>
      </c>
      <c r="I94" s="10">
        <f>1+COUNTIF(MCuts,"&lt;"&amp;F94)</f>
        <v/>
      </c>
      <c r="J94" s="10">
        <f>G94&amp;H94&amp;I94</f>
        <v/>
      </c>
      <c r="K94" s="10">
        <f>IF(AND(G94&gt;=4,H94&gt;=4),"Champions",IF(AND(G94&gt;=3,H94&gt;=3),"Loyal",IF(G94&gt;=4,"New / promising",IF(H94&gt;=3,"At risk",IF(G94&lt;=2,"Lost / hibernating","Needs attention")))))</f>
        <v/>
      </c>
    </row>
    <row r="95">
      <c r="A95" t="n">
        <v>12948</v>
      </c>
      <c r="B95" s="13">
        <f>_xlfn.MINIFS(Invoices[Date],Invoices[Customer ID],A95)</f>
        <v/>
      </c>
      <c r="C95" s="13">
        <f>_xlfn.MAXIFS(Invoices[Date],Invoices[Customer ID],A95)</f>
        <v/>
      </c>
      <c r="D95" s="14">
        <f>AsOfDate-C95</f>
        <v/>
      </c>
      <c r="E95" s="14">
        <f>COUNTIFS(Invoices[Customer ID],A95)</f>
        <v/>
      </c>
      <c r="F95" s="15">
        <f>SUMIFS(Invoices[Value],Invoices[Customer ID],A95)</f>
        <v/>
      </c>
      <c r="G95" s="10">
        <f>5-COUNTIF(RCuts,"&lt;"&amp;D95)</f>
        <v/>
      </c>
      <c r="H95" s="10">
        <f>1+COUNTIF(FCuts,"&lt;"&amp;E95)</f>
        <v/>
      </c>
      <c r="I95" s="10">
        <f>1+COUNTIF(MCuts,"&lt;"&amp;F95)</f>
        <v/>
      </c>
      <c r="J95" s="10">
        <f>G95&amp;H95&amp;I95</f>
        <v/>
      </c>
      <c r="K95" s="10">
        <f>IF(AND(G95&gt;=4,H95&gt;=4),"Champions",IF(AND(G95&gt;=3,H95&gt;=3),"Loyal",IF(G95&gt;=4,"New / promising",IF(H95&gt;=3,"At risk",IF(G95&lt;=2,"Lost / hibernating","Needs attention")))))</f>
        <v/>
      </c>
    </row>
    <row r="96">
      <c r="A96" t="n">
        <v>12949</v>
      </c>
      <c r="B96" s="13">
        <f>_xlfn.MINIFS(Invoices[Date],Invoices[Customer ID],A96)</f>
        <v/>
      </c>
      <c r="C96" s="13">
        <f>_xlfn.MAXIFS(Invoices[Date],Invoices[Customer ID],A96)</f>
        <v/>
      </c>
      <c r="D96" s="14">
        <f>AsOfDate-C96</f>
        <v/>
      </c>
      <c r="E96" s="14">
        <f>COUNTIFS(Invoices[Customer ID],A96)</f>
        <v/>
      </c>
      <c r="F96" s="15">
        <f>SUMIFS(Invoices[Value],Invoices[Customer ID],A96)</f>
        <v/>
      </c>
      <c r="G96" s="10">
        <f>5-COUNTIF(RCuts,"&lt;"&amp;D96)</f>
        <v/>
      </c>
      <c r="H96" s="10">
        <f>1+COUNTIF(FCuts,"&lt;"&amp;E96)</f>
        <v/>
      </c>
      <c r="I96" s="10">
        <f>1+COUNTIF(MCuts,"&lt;"&amp;F96)</f>
        <v/>
      </c>
      <c r="J96" s="10">
        <f>G96&amp;H96&amp;I96</f>
        <v/>
      </c>
      <c r="K96" s="10">
        <f>IF(AND(G96&gt;=4,H96&gt;=4),"Champions",IF(AND(G96&gt;=3,H96&gt;=3),"Loyal",IF(G96&gt;=4,"New / promising",IF(H96&gt;=3,"At risk",IF(G96&lt;=2,"Lost / hibernating","Needs attention")))))</f>
        <v/>
      </c>
    </row>
    <row r="97">
      <c r="A97" t="n">
        <v>12950</v>
      </c>
      <c r="B97" s="13">
        <f>_xlfn.MINIFS(Invoices[Date],Invoices[Customer ID],A97)</f>
        <v/>
      </c>
      <c r="C97" s="13">
        <f>_xlfn.MAXIFS(Invoices[Date],Invoices[Customer ID],A97)</f>
        <v/>
      </c>
      <c r="D97" s="14">
        <f>AsOfDate-C97</f>
        <v/>
      </c>
      <c r="E97" s="14">
        <f>COUNTIFS(Invoices[Customer ID],A97)</f>
        <v/>
      </c>
      <c r="F97" s="15">
        <f>SUMIFS(Invoices[Value],Invoices[Customer ID],A97)</f>
        <v/>
      </c>
      <c r="G97" s="10">
        <f>5-COUNTIF(RCuts,"&lt;"&amp;D97)</f>
        <v/>
      </c>
      <c r="H97" s="10">
        <f>1+COUNTIF(FCuts,"&lt;"&amp;E97)</f>
        <v/>
      </c>
      <c r="I97" s="10">
        <f>1+COUNTIF(MCuts,"&lt;"&amp;F97)</f>
        <v/>
      </c>
      <c r="J97" s="10">
        <f>G97&amp;H97&amp;I97</f>
        <v/>
      </c>
      <c r="K97" s="10">
        <f>IF(AND(G97&gt;=4,H97&gt;=4),"Champions",IF(AND(G97&gt;=3,H97&gt;=3),"Loyal",IF(G97&gt;=4,"New / promising",IF(H97&gt;=3,"At risk",IF(G97&lt;=2,"Lost / hibernating","Needs attention")))))</f>
        <v/>
      </c>
    </row>
    <row r="98">
      <c r="A98" t="n">
        <v>12951</v>
      </c>
      <c r="B98" s="13">
        <f>_xlfn.MINIFS(Invoices[Date],Invoices[Customer ID],A98)</f>
        <v/>
      </c>
      <c r="C98" s="13">
        <f>_xlfn.MAXIFS(Invoices[Date],Invoices[Customer ID],A98)</f>
        <v/>
      </c>
      <c r="D98" s="14">
        <f>AsOfDate-C98</f>
        <v/>
      </c>
      <c r="E98" s="14">
        <f>COUNTIFS(Invoices[Customer ID],A98)</f>
        <v/>
      </c>
      <c r="F98" s="15">
        <f>SUMIFS(Invoices[Value],Invoices[Customer ID],A98)</f>
        <v/>
      </c>
      <c r="G98" s="10">
        <f>5-COUNTIF(RCuts,"&lt;"&amp;D98)</f>
        <v/>
      </c>
      <c r="H98" s="10">
        <f>1+COUNTIF(FCuts,"&lt;"&amp;E98)</f>
        <v/>
      </c>
      <c r="I98" s="10">
        <f>1+COUNTIF(MCuts,"&lt;"&amp;F98)</f>
        <v/>
      </c>
      <c r="J98" s="10">
        <f>G98&amp;H98&amp;I98</f>
        <v/>
      </c>
      <c r="K98" s="10">
        <f>IF(AND(G98&gt;=4,H98&gt;=4),"Champions",IF(AND(G98&gt;=3,H98&gt;=3),"Loyal",IF(G98&gt;=4,"New / promising",IF(H98&gt;=3,"At risk",IF(G98&lt;=2,"Lost / hibernating","Needs attention")))))</f>
        <v/>
      </c>
    </row>
    <row r="99">
      <c r="A99" t="n">
        <v>12952</v>
      </c>
      <c r="B99" s="13">
        <f>_xlfn.MINIFS(Invoices[Date],Invoices[Customer ID],A99)</f>
        <v/>
      </c>
      <c r="C99" s="13">
        <f>_xlfn.MAXIFS(Invoices[Date],Invoices[Customer ID],A99)</f>
        <v/>
      </c>
      <c r="D99" s="14">
        <f>AsOfDate-C99</f>
        <v/>
      </c>
      <c r="E99" s="14">
        <f>COUNTIFS(Invoices[Customer ID],A99)</f>
        <v/>
      </c>
      <c r="F99" s="15">
        <f>SUMIFS(Invoices[Value],Invoices[Customer ID],A99)</f>
        <v/>
      </c>
      <c r="G99" s="10">
        <f>5-COUNTIF(RCuts,"&lt;"&amp;D99)</f>
        <v/>
      </c>
      <c r="H99" s="10">
        <f>1+COUNTIF(FCuts,"&lt;"&amp;E99)</f>
        <v/>
      </c>
      <c r="I99" s="10">
        <f>1+COUNTIF(MCuts,"&lt;"&amp;F99)</f>
        <v/>
      </c>
      <c r="J99" s="10">
        <f>G99&amp;H99&amp;I99</f>
        <v/>
      </c>
      <c r="K99" s="10">
        <f>IF(AND(G99&gt;=4,H99&gt;=4),"Champions",IF(AND(G99&gt;=3,H99&gt;=3),"Loyal",IF(G99&gt;=4,"New / promising",IF(H99&gt;=3,"At risk",IF(G99&lt;=2,"Lost / hibernating","Needs attention")))))</f>
        <v/>
      </c>
    </row>
    <row r="100">
      <c r="A100" t="n">
        <v>12953</v>
      </c>
      <c r="B100" s="13">
        <f>_xlfn.MINIFS(Invoices[Date],Invoices[Customer ID],A100)</f>
        <v/>
      </c>
      <c r="C100" s="13">
        <f>_xlfn.MAXIFS(Invoices[Date],Invoices[Customer ID],A100)</f>
        <v/>
      </c>
      <c r="D100" s="14">
        <f>AsOfDate-C100</f>
        <v/>
      </c>
      <c r="E100" s="14">
        <f>COUNTIFS(Invoices[Customer ID],A100)</f>
        <v/>
      </c>
      <c r="F100" s="15">
        <f>SUMIFS(Invoices[Value],Invoices[Customer ID],A100)</f>
        <v/>
      </c>
      <c r="G100" s="10">
        <f>5-COUNTIF(RCuts,"&lt;"&amp;D100)</f>
        <v/>
      </c>
      <c r="H100" s="10">
        <f>1+COUNTIF(FCuts,"&lt;"&amp;E100)</f>
        <v/>
      </c>
      <c r="I100" s="10">
        <f>1+COUNTIF(MCuts,"&lt;"&amp;F100)</f>
        <v/>
      </c>
      <c r="J100" s="10">
        <f>G100&amp;H100&amp;I100</f>
        <v/>
      </c>
      <c r="K100" s="10">
        <f>IF(AND(G100&gt;=4,H100&gt;=4),"Champions",IF(AND(G100&gt;=3,H100&gt;=3),"Loyal",IF(G100&gt;=4,"New / promising",IF(H100&gt;=3,"At risk",IF(G100&lt;=2,"Lost / hibernating","Needs attention")))))</f>
        <v/>
      </c>
    </row>
    <row r="101">
      <c r="A101" t="n">
        <v>12955</v>
      </c>
      <c r="B101" s="13">
        <f>_xlfn.MINIFS(Invoices[Date],Invoices[Customer ID],A101)</f>
        <v/>
      </c>
      <c r="C101" s="13">
        <f>_xlfn.MAXIFS(Invoices[Date],Invoices[Customer ID],A101)</f>
        <v/>
      </c>
      <c r="D101" s="14">
        <f>AsOfDate-C101</f>
        <v/>
      </c>
      <c r="E101" s="14">
        <f>COUNTIFS(Invoices[Customer ID],A101)</f>
        <v/>
      </c>
      <c r="F101" s="15">
        <f>SUMIFS(Invoices[Value],Invoices[Customer ID],A101)</f>
        <v/>
      </c>
      <c r="G101" s="10">
        <f>5-COUNTIF(RCuts,"&lt;"&amp;D101)</f>
        <v/>
      </c>
      <c r="H101" s="10">
        <f>1+COUNTIF(FCuts,"&lt;"&amp;E101)</f>
        <v/>
      </c>
      <c r="I101" s="10">
        <f>1+COUNTIF(MCuts,"&lt;"&amp;F101)</f>
        <v/>
      </c>
      <c r="J101" s="10">
        <f>G101&amp;H101&amp;I101</f>
        <v/>
      </c>
      <c r="K101" s="10">
        <f>IF(AND(G101&gt;=4,H101&gt;=4),"Champions",IF(AND(G101&gt;=3,H101&gt;=3),"Loyal",IF(G101&gt;=4,"New / promising",IF(H101&gt;=3,"At risk",IF(G101&lt;=2,"Lost / hibernating","Needs attention")))))</f>
        <v/>
      </c>
    </row>
    <row r="102">
      <c r="A102" t="n">
        <v>12956</v>
      </c>
      <c r="B102" s="13">
        <f>_xlfn.MINIFS(Invoices[Date],Invoices[Customer ID],A102)</f>
        <v/>
      </c>
      <c r="C102" s="13">
        <f>_xlfn.MAXIFS(Invoices[Date],Invoices[Customer ID],A102)</f>
        <v/>
      </c>
      <c r="D102" s="14">
        <f>AsOfDate-C102</f>
        <v/>
      </c>
      <c r="E102" s="14">
        <f>COUNTIFS(Invoices[Customer ID],A102)</f>
        <v/>
      </c>
      <c r="F102" s="15">
        <f>SUMIFS(Invoices[Value],Invoices[Customer ID],A102)</f>
        <v/>
      </c>
      <c r="G102" s="10">
        <f>5-COUNTIF(RCuts,"&lt;"&amp;D102)</f>
        <v/>
      </c>
      <c r="H102" s="10">
        <f>1+COUNTIF(FCuts,"&lt;"&amp;E102)</f>
        <v/>
      </c>
      <c r="I102" s="10">
        <f>1+COUNTIF(MCuts,"&lt;"&amp;F102)</f>
        <v/>
      </c>
      <c r="J102" s="10">
        <f>G102&amp;H102&amp;I102</f>
        <v/>
      </c>
      <c r="K102" s="10">
        <f>IF(AND(G102&gt;=4,H102&gt;=4),"Champions",IF(AND(G102&gt;=3,H102&gt;=3),"Loyal",IF(G102&gt;=4,"New / promising",IF(H102&gt;=3,"At risk",IF(G102&lt;=2,"Lost / hibernating","Needs attention")))))</f>
        <v/>
      </c>
    </row>
    <row r="103">
      <c r="A103" t="n">
        <v>12957</v>
      </c>
      <c r="B103" s="13">
        <f>_xlfn.MINIFS(Invoices[Date],Invoices[Customer ID],A103)</f>
        <v/>
      </c>
      <c r="C103" s="13">
        <f>_xlfn.MAXIFS(Invoices[Date],Invoices[Customer ID],A103)</f>
        <v/>
      </c>
      <c r="D103" s="14">
        <f>AsOfDate-C103</f>
        <v/>
      </c>
      <c r="E103" s="14">
        <f>COUNTIFS(Invoices[Customer ID],A103)</f>
        <v/>
      </c>
      <c r="F103" s="15">
        <f>SUMIFS(Invoices[Value],Invoices[Customer ID],A103)</f>
        <v/>
      </c>
      <c r="G103" s="10">
        <f>5-COUNTIF(RCuts,"&lt;"&amp;D103)</f>
        <v/>
      </c>
      <c r="H103" s="10">
        <f>1+COUNTIF(FCuts,"&lt;"&amp;E103)</f>
        <v/>
      </c>
      <c r="I103" s="10">
        <f>1+COUNTIF(MCuts,"&lt;"&amp;F103)</f>
        <v/>
      </c>
      <c r="J103" s="10">
        <f>G103&amp;H103&amp;I103</f>
        <v/>
      </c>
      <c r="K103" s="10">
        <f>IF(AND(G103&gt;=4,H103&gt;=4),"Champions",IF(AND(G103&gt;=3,H103&gt;=3),"Loyal",IF(G103&gt;=4,"New / promising",IF(H103&gt;=3,"At risk",IF(G103&lt;=2,"Lost / hibernating","Needs attention")))))</f>
        <v/>
      </c>
    </row>
    <row r="104">
      <c r="A104" t="n">
        <v>12962</v>
      </c>
      <c r="B104" s="13">
        <f>_xlfn.MINIFS(Invoices[Date],Invoices[Customer ID],A104)</f>
        <v/>
      </c>
      <c r="C104" s="13">
        <f>_xlfn.MAXIFS(Invoices[Date],Invoices[Customer ID],A104)</f>
        <v/>
      </c>
      <c r="D104" s="14">
        <f>AsOfDate-C104</f>
        <v/>
      </c>
      <c r="E104" s="14">
        <f>COUNTIFS(Invoices[Customer ID],A104)</f>
        <v/>
      </c>
      <c r="F104" s="15">
        <f>SUMIFS(Invoices[Value],Invoices[Customer ID],A104)</f>
        <v/>
      </c>
      <c r="G104" s="10">
        <f>5-COUNTIF(RCuts,"&lt;"&amp;D104)</f>
        <v/>
      </c>
      <c r="H104" s="10">
        <f>1+COUNTIF(FCuts,"&lt;"&amp;E104)</f>
        <v/>
      </c>
      <c r="I104" s="10">
        <f>1+COUNTIF(MCuts,"&lt;"&amp;F104)</f>
        <v/>
      </c>
      <c r="J104" s="10">
        <f>G104&amp;H104&amp;I104</f>
        <v/>
      </c>
      <c r="K104" s="10">
        <f>IF(AND(G104&gt;=4,H104&gt;=4),"Champions",IF(AND(G104&gt;=3,H104&gt;=3),"Loyal",IF(G104&gt;=4,"New / promising",IF(H104&gt;=3,"At risk",IF(G104&lt;=2,"Lost / hibernating","Needs attention")))))</f>
        <v/>
      </c>
    </row>
    <row r="105">
      <c r="A105" t="n">
        <v>12963</v>
      </c>
      <c r="B105" s="13">
        <f>_xlfn.MINIFS(Invoices[Date],Invoices[Customer ID],A105)</f>
        <v/>
      </c>
      <c r="C105" s="13">
        <f>_xlfn.MAXIFS(Invoices[Date],Invoices[Customer ID],A105)</f>
        <v/>
      </c>
      <c r="D105" s="14">
        <f>AsOfDate-C105</f>
        <v/>
      </c>
      <c r="E105" s="14">
        <f>COUNTIFS(Invoices[Customer ID],A105)</f>
        <v/>
      </c>
      <c r="F105" s="15">
        <f>SUMIFS(Invoices[Value],Invoices[Customer ID],A105)</f>
        <v/>
      </c>
      <c r="G105" s="10">
        <f>5-COUNTIF(RCuts,"&lt;"&amp;D105)</f>
        <v/>
      </c>
      <c r="H105" s="10">
        <f>1+COUNTIF(FCuts,"&lt;"&amp;E105)</f>
        <v/>
      </c>
      <c r="I105" s="10">
        <f>1+COUNTIF(MCuts,"&lt;"&amp;F105)</f>
        <v/>
      </c>
      <c r="J105" s="10">
        <f>G105&amp;H105&amp;I105</f>
        <v/>
      </c>
      <c r="K105" s="10">
        <f>IF(AND(G105&gt;=4,H105&gt;=4),"Champions",IF(AND(G105&gt;=3,H105&gt;=3),"Loyal",IF(G105&gt;=4,"New / promising",IF(H105&gt;=3,"At risk",IF(G105&lt;=2,"Lost / hibernating","Needs attention")))))</f>
        <v/>
      </c>
    </row>
    <row r="106">
      <c r="A106" t="n">
        <v>12965</v>
      </c>
      <c r="B106" s="13">
        <f>_xlfn.MINIFS(Invoices[Date],Invoices[Customer ID],A106)</f>
        <v/>
      </c>
      <c r="C106" s="13">
        <f>_xlfn.MAXIFS(Invoices[Date],Invoices[Customer ID],A106)</f>
        <v/>
      </c>
      <c r="D106" s="14">
        <f>AsOfDate-C106</f>
        <v/>
      </c>
      <c r="E106" s="14">
        <f>COUNTIFS(Invoices[Customer ID],A106)</f>
        <v/>
      </c>
      <c r="F106" s="15">
        <f>SUMIFS(Invoices[Value],Invoices[Customer ID],A106)</f>
        <v/>
      </c>
      <c r="G106" s="10">
        <f>5-COUNTIF(RCuts,"&lt;"&amp;D106)</f>
        <v/>
      </c>
      <c r="H106" s="10">
        <f>1+COUNTIF(FCuts,"&lt;"&amp;E106)</f>
        <v/>
      </c>
      <c r="I106" s="10">
        <f>1+COUNTIF(MCuts,"&lt;"&amp;F106)</f>
        <v/>
      </c>
      <c r="J106" s="10">
        <f>G106&amp;H106&amp;I106</f>
        <v/>
      </c>
      <c r="K106" s="10">
        <f>IF(AND(G106&gt;=4,H106&gt;=4),"Champions",IF(AND(G106&gt;=3,H106&gt;=3),"Loyal",IF(G106&gt;=4,"New / promising",IF(H106&gt;=3,"At risk",IF(G106&lt;=2,"Lost / hibernating","Needs attention")))))</f>
        <v/>
      </c>
    </row>
    <row r="107">
      <c r="A107" t="n">
        <v>12966</v>
      </c>
      <c r="B107" s="13">
        <f>_xlfn.MINIFS(Invoices[Date],Invoices[Customer ID],A107)</f>
        <v/>
      </c>
      <c r="C107" s="13">
        <f>_xlfn.MAXIFS(Invoices[Date],Invoices[Customer ID],A107)</f>
        <v/>
      </c>
      <c r="D107" s="14">
        <f>AsOfDate-C107</f>
        <v/>
      </c>
      <c r="E107" s="14">
        <f>COUNTIFS(Invoices[Customer ID],A107)</f>
        <v/>
      </c>
      <c r="F107" s="15">
        <f>SUMIFS(Invoices[Value],Invoices[Customer ID],A107)</f>
        <v/>
      </c>
      <c r="G107" s="10">
        <f>5-COUNTIF(RCuts,"&lt;"&amp;D107)</f>
        <v/>
      </c>
      <c r="H107" s="10">
        <f>1+COUNTIF(FCuts,"&lt;"&amp;E107)</f>
        <v/>
      </c>
      <c r="I107" s="10">
        <f>1+COUNTIF(MCuts,"&lt;"&amp;F107)</f>
        <v/>
      </c>
      <c r="J107" s="10">
        <f>G107&amp;H107&amp;I107</f>
        <v/>
      </c>
      <c r="K107" s="10">
        <f>IF(AND(G107&gt;=4,H107&gt;=4),"Champions",IF(AND(G107&gt;=3,H107&gt;=3),"Loyal",IF(G107&gt;=4,"New / promising",IF(H107&gt;=3,"At risk",IF(G107&lt;=2,"Lost / hibernating","Needs attention")))))</f>
        <v/>
      </c>
    </row>
    <row r="108">
      <c r="A108" t="n">
        <v>12968</v>
      </c>
      <c r="B108" s="13">
        <f>_xlfn.MINIFS(Invoices[Date],Invoices[Customer ID],A108)</f>
        <v/>
      </c>
      <c r="C108" s="13">
        <f>_xlfn.MAXIFS(Invoices[Date],Invoices[Customer ID],A108)</f>
        <v/>
      </c>
      <c r="D108" s="14">
        <f>AsOfDate-C108</f>
        <v/>
      </c>
      <c r="E108" s="14">
        <f>COUNTIFS(Invoices[Customer ID],A108)</f>
        <v/>
      </c>
      <c r="F108" s="15">
        <f>SUMIFS(Invoices[Value],Invoices[Customer ID],A108)</f>
        <v/>
      </c>
      <c r="G108" s="10">
        <f>5-COUNTIF(RCuts,"&lt;"&amp;D108)</f>
        <v/>
      </c>
      <c r="H108" s="10">
        <f>1+COUNTIF(FCuts,"&lt;"&amp;E108)</f>
        <v/>
      </c>
      <c r="I108" s="10">
        <f>1+COUNTIF(MCuts,"&lt;"&amp;F108)</f>
        <v/>
      </c>
      <c r="J108" s="10">
        <f>G108&amp;H108&amp;I108</f>
        <v/>
      </c>
      <c r="K108" s="10">
        <f>IF(AND(G108&gt;=4,H108&gt;=4),"Champions",IF(AND(G108&gt;=3,H108&gt;=3),"Loyal",IF(G108&gt;=4,"New / promising",IF(H108&gt;=3,"At risk",IF(G108&lt;=2,"Lost / hibernating","Needs attention")))))</f>
        <v/>
      </c>
    </row>
    <row r="109">
      <c r="A109" t="n">
        <v>12970</v>
      </c>
      <c r="B109" s="13">
        <f>_xlfn.MINIFS(Invoices[Date],Invoices[Customer ID],A109)</f>
        <v/>
      </c>
      <c r="C109" s="13">
        <f>_xlfn.MAXIFS(Invoices[Date],Invoices[Customer ID],A109)</f>
        <v/>
      </c>
      <c r="D109" s="14">
        <f>AsOfDate-C109</f>
        <v/>
      </c>
      <c r="E109" s="14">
        <f>COUNTIFS(Invoices[Customer ID],A109)</f>
        <v/>
      </c>
      <c r="F109" s="15">
        <f>SUMIFS(Invoices[Value],Invoices[Customer ID],A109)</f>
        <v/>
      </c>
      <c r="G109" s="10">
        <f>5-COUNTIF(RCuts,"&lt;"&amp;D109)</f>
        <v/>
      </c>
      <c r="H109" s="10">
        <f>1+COUNTIF(FCuts,"&lt;"&amp;E109)</f>
        <v/>
      </c>
      <c r="I109" s="10">
        <f>1+COUNTIF(MCuts,"&lt;"&amp;F109)</f>
        <v/>
      </c>
      <c r="J109" s="10">
        <f>G109&amp;H109&amp;I109</f>
        <v/>
      </c>
      <c r="K109" s="10">
        <f>IF(AND(G109&gt;=4,H109&gt;=4),"Champions",IF(AND(G109&gt;=3,H109&gt;=3),"Loyal",IF(G109&gt;=4,"New / promising",IF(H109&gt;=3,"At risk",IF(G109&lt;=2,"Lost / hibernating","Needs attention")))))</f>
        <v/>
      </c>
    </row>
    <row r="110">
      <c r="A110" t="n">
        <v>12971</v>
      </c>
      <c r="B110" s="13">
        <f>_xlfn.MINIFS(Invoices[Date],Invoices[Customer ID],A110)</f>
        <v/>
      </c>
      <c r="C110" s="13">
        <f>_xlfn.MAXIFS(Invoices[Date],Invoices[Customer ID],A110)</f>
        <v/>
      </c>
      <c r="D110" s="14">
        <f>AsOfDate-C110</f>
        <v/>
      </c>
      <c r="E110" s="14">
        <f>COUNTIFS(Invoices[Customer ID],A110)</f>
        <v/>
      </c>
      <c r="F110" s="15">
        <f>SUMIFS(Invoices[Value],Invoices[Customer ID],A110)</f>
        <v/>
      </c>
      <c r="G110" s="10">
        <f>5-COUNTIF(RCuts,"&lt;"&amp;D110)</f>
        <v/>
      </c>
      <c r="H110" s="10">
        <f>1+COUNTIF(FCuts,"&lt;"&amp;E110)</f>
        <v/>
      </c>
      <c r="I110" s="10">
        <f>1+COUNTIF(MCuts,"&lt;"&amp;F110)</f>
        <v/>
      </c>
      <c r="J110" s="10">
        <f>G110&amp;H110&amp;I110</f>
        <v/>
      </c>
      <c r="K110" s="10">
        <f>IF(AND(G110&gt;=4,H110&gt;=4),"Champions",IF(AND(G110&gt;=3,H110&gt;=3),"Loyal",IF(G110&gt;=4,"New / promising",IF(H110&gt;=3,"At risk",IF(G110&lt;=2,"Lost / hibernating","Needs attention")))))</f>
        <v/>
      </c>
    </row>
    <row r="111">
      <c r="A111" t="n">
        <v>12974</v>
      </c>
      <c r="B111" s="13">
        <f>_xlfn.MINIFS(Invoices[Date],Invoices[Customer ID],A111)</f>
        <v/>
      </c>
      <c r="C111" s="13">
        <f>_xlfn.MAXIFS(Invoices[Date],Invoices[Customer ID],A111)</f>
        <v/>
      </c>
      <c r="D111" s="14">
        <f>AsOfDate-C111</f>
        <v/>
      </c>
      <c r="E111" s="14">
        <f>COUNTIFS(Invoices[Customer ID],A111)</f>
        <v/>
      </c>
      <c r="F111" s="15">
        <f>SUMIFS(Invoices[Value],Invoices[Customer ID],A111)</f>
        <v/>
      </c>
      <c r="G111" s="10">
        <f>5-COUNTIF(RCuts,"&lt;"&amp;D111)</f>
        <v/>
      </c>
      <c r="H111" s="10">
        <f>1+COUNTIF(FCuts,"&lt;"&amp;E111)</f>
        <v/>
      </c>
      <c r="I111" s="10">
        <f>1+COUNTIF(MCuts,"&lt;"&amp;F111)</f>
        <v/>
      </c>
      <c r="J111" s="10">
        <f>G111&amp;H111&amp;I111</f>
        <v/>
      </c>
      <c r="K111" s="10">
        <f>IF(AND(G111&gt;=4,H111&gt;=4),"Champions",IF(AND(G111&gt;=3,H111&gt;=3),"Loyal",IF(G111&gt;=4,"New / promising",IF(H111&gt;=3,"At risk",IF(G111&lt;=2,"Lost / hibernating","Needs attention")))))</f>
        <v/>
      </c>
    </row>
    <row r="112">
      <c r="A112" t="n">
        <v>12976</v>
      </c>
      <c r="B112" s="13">
        <f>_xlfn.MINIFS(Invoices[Date],Invoices[Customer ID],A112)</f>
        <v/>
      </c>
      <c r="C112" s="13">
        <f>_xlfn.MAXIFS(Invoices[Date],Invoices[Customer ID],A112)</f>
        <v/>
      </c>
      <c r="D112" s="14">
        <f>AsOfDate-C112</f>
        <v/>
      </c>
      <c r="E112" s="14">
        <f>COUNTIFS(Invoices[Customer ID],A112)</f>
        <v/>
      </c>
      <c r="F112" s="15">
        <f>SUMIFS(Invoices[Value],Invoices[Customer ID],A112)</f>
        <v/>
      </c>
      <c r="G112" s="10">
        <f>5-COUNTIF(RCuts,"&lt;"&amp;D112)</f>
        <v/>
      </c>
      <c r="H112" s="10">
        <f>1+COUNTIF(FCuts,"&lt;"&amp;E112)</f>
        <v/>
      </c>
      <c r="I112" s="10">
        <f>1+COUNTIF(MCuts,"&lt;"&amp;F112)</f>
        <v/>
      </c>
      <c r="J112" s="10">
        <f>G112&amp;H112&amp;I112</f>
        <v/>
      </c>
      <c r="K112" s="10">
        <f>IF(AND(G112&gt;=4,H112&gt;=4),"Champions",IF(AND(G112&gt;=3,H112&gt;=3),"Loyal",IF(G112&gt;=4,"New / promising",IF(H112&gt;=3,"At risk",IF(G112&lt;=2,"Lost / hibernating","Needs attention")))))</f>
        <v/>
      </c>
    </row>
    <row r="113">
      <c r="A113" t="n">
        <v>12977</v>
      </c>
      <c r="B113" s="13">
        <f>_xlfn.MINIFS(Invoices[Date],Invoices[Customer ID],A113)</f>
        <v/>
      </c>
      <c r="C113" s="13">
        <f>_xlfn.MAXIFS(Invoices[Date],Invoices[Customer ID],A113)</f>
        <v/>
      </c>
      <c r="D113" s="14">
        <f>AsOfDate-C113</f>
        <v/>
      </c>
      <c r="E113" s="14">
        <f>COUNTIFS(Invoices[Customer ID],A113)</f>
        <v/>
      </c>
      <c r="F113" s="15">
        <f>SUMIFS(Invoices[Value],Invoices[Customer ID],A113)</f>
        <v/>
      </c>
      <c r="G113" s="10">
        <f>5-COUNTIF(RCuts,"&lt;"&amp;D113)</f>
        <v/>
      </c>
      <c r="H113" s="10">
        <f>1+COUNTIF(FCuts,"&lt;"&amp;E113)</f>
        <v/>
      </c>
      <c r="I113" s="10">
        <f>1+COUNTIF(MCuts,"&lt;"&amp;F113)</f>
        <v/>
      </c>
      <c r="J113" s="10">
        <f>G113&amp;H113&amp;I113</f>
        <v/>
      </c>
      <c r="K113" s="10">
        <f>IF(AND(G113&gt;=4,H113&gt;=4),"Champions",IF(AND(G113&gt;=3,H113&gt;=3),"Loyal",IF(G113&gt;=4,"New / promising",IF(H113&gt;=3,"At risk",IF(G113&lt;=2,"Lost / hibernating","Needs attention")))))</f>
        <v/>
      </c>
    </row>
    <row r="114">
      <c r="A114" t="n">
        <v>12980</v>
      </c>
      <c r="B114" s="13">
        <f>_xlfn.MINIFS(Invoices[Date],Invoices[Customer ID],A114)</f>
        <v/>
      </c>
      <c r="C114" s="13">
        <f>_xlfn.MAXIFS(Invoices[Date],Invoices[Customer ID],A114)</f>
        <v/>
      </c>
      <c r="D114" s="14">
        <f>AsOfDate-C114</f>
        <v/>
      </c>
      <c r="E114" s="14">
        <f>COUNTIFS(Invoices[Customer ID],A114)</f>
        <v/>
      </c>
      <c r="F114" s="15">
        <f>SUMIFS(Invoices[Value],Invoices[Customer ID],A114)</f>
        <v/>
      </c>
      <c r="G114" s="10">
        <f>5-COUNTIF(RCuts,"&lt;"&amp;D114)</f>
        <v/>
      </c>
      <c r="H114" s="10">
        <f>1+COUNTIF(FCuts,"&lt;"&amp;E114)</f>
        <v/>
      </c>
      <c r="I114" s="10">
        <f>1+COUNTIF(MCuts,"&lt;"&amp;F114)</f>
        <v/>
      </c>
      <c r="J114" s="10">
        <f>G114&amp;H114&amp;I114</f>
        <v/>
      </c>
      <c r="K114" s="10">
        <f>IF(AND(G114&gt;=4,H114&gt;=4),"Champions",IF(AND(G114&gt;=3,H114&gt;=3),"Loyal",IF(G114&gt;=4,"New / promising",IF(H114&gt;=3,"At risk",IF(G114&lt;=2,"Lost / hibernating","Needs attention")))))</f>
        <v/>
      </c>
    </row>
    <row r="115">
      <c r="A115" t="n">
        <v>12981</v>
      </c>
      <c r="B115" s="13">
        <f>_xlfn.MINIFS(Invoices[Date],Invoices[Customer ID],A115)</f>
        <v/>
      </c>
      <c r="C115" s="13">
        <f>_xlfn.MAXIFS(Invoices[Date],Invoices[Customer ID],A115)</f>
        <v/>
      </c>
      <c r="D115" s="14">
        <f>AsOfDate-C115</f>
        <v/>
      </c>
      <c r="E115" s="14">
        <f>COUNTIFS(Invoices[Customer ID],A115)</f>
        <v/>
      </c>
      <c r="F115" s="15">
        <f>SUMIFS(Invoices[Value],Invoices[Customer ID],A115)</f>
        <v/>
      </c>
      <c r="G115" s="10">
        <f>5-COUNTIF(RCuts,"&lt;"&amp;D115)</f>
        <v/>
      </c>
      <c r="H115" s="10">
        <f>1+COUNTIF(FCuts,"&lt;"&amp;E115)</f>
        <v/>
      </c>
      <c r="I115" s="10">
        <f>1+COUNTIF(MCuts,"&lt;"&amp;F115)</f>
        <v/>
      </c>
      <c r="J115" s="10">
        <f>G115&amp;H115&amp;I115</f>
        <v/>
      </c>
      <c r="K115" s="10">
        <f>IF(AND(G115&gt;=4,H115&gt;=4),"Champions",IF(AND(G115&gt;=3,H115&gt;=3),"Loyal",IF(G115&gt;=4,"New / promising",IF(H115&gt;=3,"At risk",IF(G115&lt;=2,"Lost / hibernating","Needs attention")))))</f>
        <v/>
      </c>
    </row>
    <row r="116">
      <c r="A116" t="n">
        <v>12982</v>
      </c>
      <c r="B116" s="13">
        <f>_xlfn.MINIFS(Invoices[Date],Invoices[Customer ID],A116)</f>
        <v/>
      </c>
      <c r="C116" s="13">
        <f>_xlfn.MAXIFS(Invoices[Date],Invoices[Customer ID],A116)</f>
        <v/>
      </c>
      <c r="D116" s="14">
        <f>AsOfDate-C116</f>
        <v/>
      </c>
      <c r="E116" s="14">
        <f>COUNTIFS(Invoices[Customer ID],A116)</f>
        <v/>
      </c>
      <c r="F116" s="15">
        <f>SUMIFS(Invoices[Value],Invoices[Customer ID],A116)</f>
        <v/>
      </c>
      <c r="G116" s="10">
        <f>5-COUNTIF(RCuts,"&lt;"&amp;D116)</f>
        <v/>
      </c>
      <c r="H116" s="10">
        <f>1+COUNTIF(FCuts,"&lt;"&amp;E116)</f>
        <v/>
      </c>
      <c r="I116" s="10">
        <f>1+COUNTIF(MCuts,"&lt;"&amp;F116)</f>
        <v/>
      </c>
      <c r="J116" s="10">
        <f>G116&amp;H116&amp;I116</f>
        <v/>
      </c>
      <c r="K116" s="10">
        <f>IF(AND(G116&gt;=4,H116&gt;=4),"Champions",IF(AND(G116&gt;=3,H116&gt;=3),"Loyal",IF(G116&gt;=4,"New / promising",IF(H116&gt;=3,"At risk",IF(G116&lt;=2,"Lost / hibernating","Needs attention")))))</f>
        <v/>
      </c>
    </row>
    <row r="117">
      <c r="A117" t="n">
        <v>12984</v>
      </c>
      <c r="B117" s="13">
        <f>_xlfn.MINIFS(Invoices[Date],Invoices[Customer ID],A117)</f>
        <v/>
      </c>
      <c r="C117" s="13">
        <f>_xlfn.MAXIFS(Invoices[Date],Invoices[Customer ID],A117)</f>
        <v/>
      </c>
      <c r="D117" s="14">
        <f>AsOfDate-C117</f>
        <v/>
      </c>
      <c r="E117" s="14">
        <f>COUNTIFS(Invoices[Customer ID],A117)</f>
        <v/>
      </c>
      <c r="F117" s="15">
        <f>SUMIFS(Invoices[Value],Invoices[Customer ID],A117)</f>
        <v/>
      </c>
      <c r="G117" s="10">
        <f>5-COUNTIF(RCuts,"&lt;"&amp;D117)</f>
        <v/>
      </c>
      <c r="H117" s="10">
        <f>1+COUNTIF(FCuts,"&lt;"&amp;E117)</f>
        <v/>
      </c>
      <c r="I117" s="10">
        <f>1+COUNTIF(MCuts,"&lt;"&amp;F117)</f>
        <v/>
      </c>
      <c r="J117" s="10">
        <f>G117&amp;H117&amp;I117</f>
        <v/>
      </c>
      <c r="K117" s="10">
        <f>IF(AND(G117&gt;=4,H117&gt;=4),"Champions",IF(AND(G117&gt;=3,H117&gt;=3),"Loyal",IF(G117&gt;=4,"New / promising",IF(H117&gt;=3,"At risk",IF(G117&lt;=2,"Lost / hibernating","Needs attention")))))</f>
        <v/>
      </c>
    </row>
    <row r="118">
      <c r="A118" t="n">
        <v>12985</v>
      </c>
      <c r="B118" s="13">
        <f>_xlfn.MINIFS(Invoices[Date],Invoices[Customer ID],A118)</f>
        <v/>
      </c>
      <c r="C118" s="13">
        <f>_xlfn.MAXIFS(Invoices[Date],Invoices[Customer ID],A118)</f>
        <v/>
      </c>
      <c r="D118" s="14">
        <f>AsOfDate-C118</f>
        <v/>
      </c>
      <c r="E118" s="14">
        <f>COUNTIFS(Invoices[Customer ID],A118)</f>
        <v/>
      </c>
      <c r="F118" s="15">
        <f>SUMIFS(Invoices[Value],Invoices[Customer ID],A118)</f>
        <v/>
      </c>
      <c r="G118" s="10">
        <f>5-COUNTIF(RCuts,"&lt;"&amp;D118)</f>
        <v/>
      </c>
      <c r="H118" s="10">
        <f>1+COUNTIF(FCuts,"&lt;"&amp;E118)</f>
        <v/>
      </c>
      <c r="I118" s="10">
        <f>1+COUNTIF(MCuts,"&lt;"&amp;F118)</f>
        <v/>
      </c>
      <c r="J118" s="10">
        <f>G118&amp;H118&amp;I118</f>
        <v/>
      </c>
      <c r="K118" s="10">
        <f>IF(AND(G118&gt;=4,H118&gt;=4),"Champions",IF(AND(G118&gt;=3,H118&gt;=3),"Loyal",IF(G118&gt;=4,"New / promising",IF(H118&gt;=3,"At risk",IF(G118&lt;=2,"Lost / hibernating","Needs attention")))))</f>
        <v/>
      </c>
    </row>
    <row r="119">
      <c r="A119" t="n">
        <v>12987</v>
      </c>
      <c r="B119" s="13">
        <f>_xlfn.MINIFS(Invoices[Date],Invoices[Customer ID],A119)</f>
        <v/>
      </c>
      <c r="C119" s="13">
        <f>_xlfn.MAXIFS(Invoices[Date],Invoices[Customer ID],A119)</f>
        <v/>
      </c>
      <c r="D119" s="14">
        <f>AsOfDate-C119</f>
        <v/>
      </c>
      <c r="E119" s="14">
        <f>COUNTIFS(Invoices[Customer ID],A119)</f>
        <v/>
      </c>
      <c r="F119" s="15">
        <f>SUMIFS(Invoices[Value],Invoices[Customer ID],A119)</f>
        <v/>
      </c>
      <c r="G119" s="10">
        <f>5-COUNTIF(RCuts,"&lt;"&amp;D119)</f>
        <v/>
      </c>
      <c r="H119" s="10">
        <f>1+COUNTIF(FCuts,"&lt;"&amp;E119)</f>
        <v/>
      </c>
      <c r="I119" s="10">
        <f>1+COUNTIF(MCuts,"&lt;"&amp;F119)</f>
        <v/>
      </c>
      <c r="J119" s="10">
        <f>G119&amp;H119&amp;I119</f>
        <v/>
      </c>
      <c r="K119" s="10">
        <f>IF(AND(G119&gt;=4,H119&gt;=4),"Champions",IF(AND(G119&gt;=3,H119&gt;=3),"Loyal",IF(G119&gt;=4,"New / promising",IF(H119&gt;=3,"At risk",IF(G119&lt;=2,"Lost / hibernating","Needs attention")))))</f>
        <v/>
      </c>
    </row>
    <row r="120">
      <c r="A120" t="n">
        <v>12988</v>
      </c>
      <c r="B120" s="13">
        <f>_xlfn.MINIFS(Invoices[Date],Invoices[Customer ID],A120)</f>
        <v/>
      </c>
      <c r="C120" s="13">
        <f>_xlfn.MAXIFS(Invoices[Date],Invoices[Customer ID],A120)</f>
        <v/>
      </c>
      <c r="D120" s="14">
        <f>AsOfDate-C120</f>
        <v/>
      </c>
      <c r="E120" s="14">
        <f>COUNTIFS(Invoices[Customer ID],A120)</f>
        <v/>
      </c>
      <c r="F120" s="15">
        <f>SUMIFS(Invoices[Value],Invoices[Customer ID],A120)</f>
        <v/>
      </c>
      <c r="G120" s="10">
        <f>5-COUNTIF(RCuts,"&lt;"&amp;D120)</f>
        <v/>
      </c>
      <c r="H120" s="10">
        <f>1+COUNTIF(FCuts,"&lt;"&amp;E120)</f>
        <v/>
      </c>
      <c r="I120" s="10">
        <f>1+COUNTIF(MCuts,"&lt;"&amp;F120)</f>
        <v/>
      </c>
      <c r="J120" s="10">
        <f>G120&amp;H120&amp;I120</f>
        <v/>
      </c>
      <c r="K120" s="10">
        <f>IF(AND(G120&gt;=4,H120&gt;=4),"Champions",IF(AND(G120&gt;=3,H120&gt;=3),"Loyal",IF(G120&gt;=4,"New / promising",IF(H120&gt;=3,"At risk",IF(G120&lt;=2,"Lost / hibernating","Needs attention")))))</f>
        <v/>
      </c>
    </row>
    <row r="121">
      <c r="A121" t="n">
        <v>12989</v>
      </c>
      <c r="B121" s="13">
        <f>_xlfn.MINIFS(Invoices[Date],Invoices[Customer ID],A121)</f>
        <v/>
      </c>
      <c r="C121" s="13">
        <f>_xlfn.MAXIFS(Invoices[Date],Invoices[Customer ID],A121)</f>
        <v/>
      </c>
      <c r="D121" s="14">
        <f>AsOfDate-C121</f>
        <v/>
      </c>
      <c r="E121" s="14">
        <f>COUNTIFS(Invoices[Customer ID],A121)</f>
        <v/>
      </c>
      <c r="F121" s="15">
        <f>SUMIFS(Invoices[Value],Invoices[Customer ID],A121)</f>
        <v/>
      </c>
      <c r="G121" s="10">
        <f>5-COUNTIF(RCuts,"&lt;"&amp;D121)</f>
        <v/>
      </c>
      <c r="H121" s="10">
        <f>1+COUNTIF(FCuts,"&lt;"&amp;E121)</f>
        <v/>
      </c>
      <c r="I121" s="10">
        <f>1+COUNTIF(MCuts,"&lt;"&amp;F121)</f>
        <v/>
      </c>
      <c r="J121" s="10">
        <f>G121&amp;H121&amp;I121</f>
        <v/>
      </c>
      <c r="K121" s="10">
        <f>IF(AND(G121&gt;=4,H121&gt;=4),"Champions",IF(AND(G121&gt;=3,H121&gt;=3),"Loyal",IF(G121&gt;=4,"New / promising",IF(H121&gt;=3,"At risk",IF(G121&lt;=2,"Lost / hibernating","Needs attention")))))</f>
        <v/>
      </c>
    </row>
    <row r="122">
      <c r="A122" t="n">
        <v>12990</v>
      </c>
      <c r="B122" s="13">
        <f>_xlfn.MINIFS(Invoices[Date],Invoices[Customer ID],A122)</f>
        <v/>
      </c>
      <c r="C122" s="13">
        <f>_xlfn.MAXIFS(Invoices[Date],Invoices[Customer ID],A122)</f>
        <v/>
      </c>
      <c r="D122" s="14">
        <f>AsOfDate-C122</f>
        <v/>
      </c>
      <c r="E122" s="14">
        <f>COUNTIFS(Invoices[Customer ID],A122)</f>
        <v/>
      </c>
      <c r="F122" s="15">
        <f>SUMIFS(Invoices[Value],Invoices[Customer ID],A122)</f>
        <v/>
      </c>
      <c r="G122" s="10">
        <f>5-COUNTIF(RCuts,"&lt;"&amp;D122)</f>
        <v/>
      </c>
      <c r="H122" s="10">
        <f>1+COUNTIF(FCuts,"&lt;"&amp;E122)</f>
        <v/>
      </c>
      <c r="I122" s="10">
        <f>1+COUNTIF(MCuts,"&lt;"&amp;F122)</f>
        <v/>
      </c>
      <c r="J122" s="10">
        <f>G122&amp;H122&amp;I122</f>
        <v/>
      </c>
      <c r="K122" s="10">
        <f>IF(AND(G122&gt;=4,H122&gt;=4),"Champions",IF(AND(G122&gt;=3,H122&gt;=3),"Loyal",IF(G122&gt;=4,"New / promising",IF(H122&gt;=3,"At risk",IF(G122&lt;=2,"Lost / hibernating","Needs attention")))))</f>
        <v/>
      </c>
    </row>
    <row r="123">
      <c r="A123" t="n">
        <v>12991</v>
      </c>
      <c r="B123" s="13">
        <f>_xlfn.MINIFS(Invoices[Date],Invoices[Customer ID],A123)</f>
        <v/>
      </c>
      <c r="C123" s="13">
        <f>_xlfn.MAXIFS(Invoices[Date],Invoices[Customer ID],A123)</f>
        <v/>
      </c>
      <c r="D123" s="14">
        <f>AsOfDate-C123</f>
        <v/>
      </c>
      <c r="E123" s="14">
        <f>COUNTIFS(Invoices[Customer ID],A123)</f>
        <v/>
      </c>
      <c r="F123" s="15">
        <f>SUMIFS(Invoices[Value],Invoices[Customer ID],A123)</f>
        <v/>
      </c>
      <c r="G123" s="10">
        <f>5-COUNTIF(RCuts,"&lt;"&amp;D123)</f>
        <v/>
      </c>
      <c r="H123" s="10">
        <f>1+COUNTIF(FCuts,"&lt;"&amp;E123)</f>
        <v/>
      </c>
      <c r="I123" s="10">
        <f>1+COUNTIF(MCuts,"&lt;"&amp;F123)</f>
        <v/>
      </c>
      <c r="J123" s="10">
        <f>G123&amp;H123&amp;I123</f>
        <v/>
      </c>
      <c r="K123" s="10">
        <f>IF(AND(G123&gt;=4,H123&gt;=4),"Champions",IF(AND(G123&gt;=3,H123&gt;=3),"Loyal",IF(G123&gt;=4,"New / promising",IF(H123&gt;=3,"At risk",IF(G123&lt;=2,"Lost / hibernating","Needs attention")))))</f>
        <v/>
      </c>
    </row>
    <row r="124">
      <c r="A124" t="n">
        <v>12993</v>
      </c>
      <c r="B124" s="13">
        <f>_xlfn.MINIFS(Invoices[Date],Invoices[Customer ID],A124)</f>
        <v/>
      </c>
      <c r="C124" s="13">
        <f>_xlfn.MAXIFS(Invoices[Date],Invoices[Customer ID],A124)</f>
        <v/>
      </c>
      <c r="D124" s="14">
        <f>AsOfDate-C124</f>
        <v/>
      </c>
      <c r="E124" s="14">
        <f>COUNTIFS(Invoices[Customer ID],A124)</f>
        <v/>
      </c>
      <c r="F124" s="15">
        <f>SUMIFS(Invoices[Value],Invoices[Customer ID],A124)</f>
        <v/>
      </c>
      <c r="G124" s="10">
        <f>5-COUNTIF(RCuts,"&lt;"&amp;D124)</f>
        <v/>
      </c>
      <c r="H124" s="10">
        <f>1+COUNTIF(FCuts,"&lt;"&amp;E124)</f>
        <v/>
      </c>
      <c r="I124" s="10">
        <f>1+COUNTIF(MCuts,"&lt;"&amp;F124)</f>
        <v/>
      </c>
      <c r="J124" s="10">
        <f>G124&amp;H124&amp;I124</f>
        <v/>
      </c>
      <c r="K124" s="10">
        <f>IF(AND(G124&gt;=4,H124&gt;=4),"Champions",IF(AND(G124&gt;=3,H124&gt;=3),"Loyal",IF(G124&gt;=4,"New / promising",IF(H124&gt;=3,"At risk",IF(G124&lt;=2,"Lost / hibernating","Needs attention")))))</f>
        <v/>
      </c>
    </row>
    <row r="125">
      <c r="A125" t="n">
        <v>12994</v>
      </c>
      <c r="B125" s="13">
        <f>_xlfn.MINIFS(Invoices[Date],Invoices[Customer ID],A125)</f>
        <v/>
      </c>
      <c r="C125" s="13">
        <f>_xlfn.MAXIFS(Invoices[Date],Invoices[Customer ID],A125)</f>
        <v/>
      </c>
      <c r="D125" s="14">
        <f>AsOfDate-C125</f>
        <v/>
      </c>
      <c r="E125" s="14">
        <f>COUNTIFS(Invoices[Customer ID],A125)</f>
        <v/>
      </c>
      <c r="F125" s="15">
        <f>SUMIFS(Invoices[Value],Invoices[Customer ID],A125)</f>
        <v/>
      </c>
      <c r="G125" s="10">
        <f>5-COUNTIF(RCuts,"&lt;"&amp;D125)</f>
        <v/>
      </c>
      <c r="H125" s="10">
        <f>1+COUNTIF(FCuts,"&lt;"&amp;E125)</f>
        <v/>
      </c>
      <c r="I125" s="10">
        <f>1+COUNTIF(MCuts,"&lt;"&amp;F125)</f>
        <v/>
      </c>
      <c r="J125" s="10">
        <f>G125&amp;H125&amp;I125</f>
        <v/>
      </c>
      <c r="K125" s="10">
        <f>IF(AND(G125&gt;=4,H125&gt;=4),"Champions",IF(AND(G125&gt;=3,H125&gt;=3),"Loyal",IF(G125&gt;=4,"New / promising",IF(H125&gt;=3,"At risk",IF(G125&lt;=2,"Lost / hibernating","Needs attention")))))</f>
        <v/>
      </c>
    </row>
    <row r="126">
      <c r="A126" t="n">
        <v>12995</v>
      </c>
      <c r="B126" s="13">
        <f>_xlfn.MINIFS(Invoices[Date],Invoices[Customer ID],A126)</f>
        <v/>
      </c>
      <c r="C126" s="13">
        <f>_xlfn.MAXIFS(Invoices[Date],Invoices[Customer ID],A126)</f>
        <v/>
      </c>
      <c r="D126" s="14">
        <f>AsOfDate-C126</f>
        <v/>
      </c>
      <c r="E126" s="14">
        <f>COUNTIFS(Invoices[Customer ID],A126)</f>
        <v/>
      </c>
      <c r="F126" s="15">
        <f>SUMIFS(Invoices[Value],Invoices[Customer ID],A126)</f>
        <v/>
      </c>
      <c r="G126" s="10">
        <f>5-COUNTIF(RCuts,"&lt;"&amp;D126)</f>
        <v/>
      </c>
      <c r="H126" s="10">
        <f>1+COUNTIF(FCuts,"&lt;"&amp;E126)</f>
        <v/>
      </c>
      <c r="I126" s="10">
        <f>1+COUNTIF(MCuts,"&lt;"&amp;F126)</f>
        <v/>
      </c>
      <c r="J126" s="10">
        <f>G126&amp;H126&amp;I126</f>
        <v/>
      </c>
      <c r="K126" s="10">
        <f>IF(AND(G126&gt;=4,H126&gt;=4),"Champions",IF(AND(G126&gt;=3,H126&gt;=3),"Loyal",IF(G126&gt;=4,"New / promising",IF(H126&gt;=3,"At risk",IF(G126&lt;=2,"Lost / hibernating","Needs attention")))))</f>
        <v/>
      </c>
    </row>
    <row r="127">
      <c r="A127" t="n">
        <v>12997</v>
      </c>
      <c r="B127" s="13">
        <f>_xlfn.MINIFS(Invoices[Date],Invoices[Customer ID],A127)</f>
        <v/>
      </c>
      <c r="C127" s="13">
        <f>_xlfn.MAXIFS(Invoices[Date],Invoices[Customer ID],A127)</f>
        <v/>
      </c>
      <c r="D127" s="14">
        <f>AsOfDate-C127</f>
        <v/>
      </c>
      <c r="E127" s="14">
        <f>COUNTIFS(Invoices[Customer ID],A127)</f>
        <v/>
      </c>
      <c r="F127" s="15">
        <f>SUMIFS(Invoices[Value],Invoices[Customer ID],A127)</f>
        <v/>
      </c>
      <c r="G127" s="10">
        <f>5-COUNTIF(RCuts,"&lt;"&amp;D127)</f>
        <v/>
      </c>
      <c r="H127" s="10">
        <f>1+COUNTIF(FCuts,"&lt;"&amp;E127)</f>
        <v/>
      </c>
      <c r="I127" s="10">
        <f>1+COUNTIF(MCuts,"&lt;"&amp;F127)</f>
        <v/>
      </c>
      <c r="J127" s="10">
        <f>G127&amp;H127&amp;I127</f>
        <v/>
      </c>
      <c r="K127" s="10">
        <f>IF(AND(G127&gt;=4,H127&gt;=4),"Champions",IF(AND(G127&gt;=3,H127&gt;=3),"Loyal",IF(G127&gt;=4,"New / promising",IF(H127&gt;=3,"At risk",IF(G127&lt;=2,"Lost / hibernating","Needs attention")))))</f>
        <v/>
      </c>
    </row>
    <row r="128">
      <c r="A128" t="n">
        <v>12999</v>
      </c>
      <c r="B128" s="13">
        <f>_xlfn.MINIFS(Invoices[Date],Invoices[Customer ID],A128)</f>
        <v/>
      </c>
      <c r="C128" s="13">
        <f>_xlfn.MAXIFS(Invoices[Date],Invoices[Customer ID],A128)</f>
        <v/>
      </c>
      <c r="D128" s="14">
        <f>AsOfDate-C128</f>
        <v/>
      </c>
      <c r="E128" s="14">
        <f>COUNTIFS(Invoices[Customer ID],A128)</f>
        <v/>
      </c>
      <c r="F128" s="15">
        <f>SUMIFS(Invoices[Value],Invoices[Customer ID],A128)</f>
        <v/>
      </c>
      <c r="G128" s="10">
        <f>5-COUNTIF(RCuts,"&lt;"&amp;D128)</f>
        <v/>
      </c>
      <c r="H128" s="10">
        <f>1+COUNTIF(FCuts,"&lt;"&amp;E128)</f>
        <v/>
      </c>
      <c r="I128" s="10">
        <f>1+COUNTIF(MCuts,"&lt;"&amp;F128)</f>
        <v/>
      </c>
      <c r="J128" s="10">
        <f>G128&amp;H128&amp;I128</f>
        <v/>
      </c>
      <c r="K128" s="10">
        <f>IF(AND(G128&gt;=4,H128&gt;=4),"Champions",IF(AND(G128&gt;=3,H128&gt;=3),"Loyal",IF(G128&gt;=4,"New / promising",IF(H128&gt;=3,"At risk",IF(G128&lt;=2,"Lost / hibernating","Needs attention")))))</f>
        <v/>
      </c>
    </row>
    <row r="129">
      <c r="A129" t="n">
        <v>13000</v>
      </c>
      <c r="B129" s="13">
        <f>_xlfn.MINIFS(Invoices[Date],Invoices[Customer ID],A129)</f>
        <v/>
      </c>
      <c r="C129" s="13">
        <f>_xlfn.MAXIFS(Invoices[Date],Invoices[Customer ID],A129)</f>
        <v/>
      </c>
      <c r="D129" s="14">
        <f>AsOfDate-C129</f>
        <v/>
      </c>
      <c r="E129" s="14">
        <f>COUNTIFS(Invoices[Customer ID],A129)</f>
        <v/>
      </c>
      <c r="F129" s="15">
        <f>SUMIFS(Invoices[Value],Invoices[Customer ID],A129)</f>
        <v/>
      </c>
      <c r="G129" s="10">
        <f>5-COUNTIF(RCuts,"&lt;"&amp;D129)</f>
        <v/>
      </c>
      <c r="H129" s="10">
        <f>1+COUNTIF(FCuts,"&lt;"&amp;E129)</f>
        <v/>
      </c>
      <c r="I129" s="10">
        <f>1+COUNTIF(MCuts,"&lt;"&amp;F129)</f>
        <v/>
      </c>
      <c r="J129" s="10">
        <f>G129&amp;H129&amp;I129</f>
        <v/>
      </c>
      <c r="K129" s="10">
        <f>IF(AND(G129&gt;=4,H129&gt;=4),"Champions",IF(AND(G129&gt;=3,H129&gt;=3),"Loyal",IF(G129&gt;=4,"New / promising",IF(H129&gt;=3,"At risk",IF(G129&lt;=2,"Lost / hibernating","Needs attention")))))</f>
        <v/>
      </c>
    </row>
    <row r="130">
      <c r="A130" t="n">
        <v>13001</v>
      </c>
      <c r="B130" s="13">
        <f>_xlfn.MINIFS(Invoices[Date],Invoices[Customer ID],A130)</f>
        <v/>
      </c>
      <c r="C130" s="13">
        <f>_xlfn.MAXIFS(Invoices[Date],Invoices[Customer ID],A130)</f>
        <v/>
      </c>
      <c r="D130" s="14">
        <f>AsOfDate-C130</f>
        <v/>
      </c>
      <c r="E130" s="14">
        <f>COUNTIFS(Invoices[Customer ID],A130)</f>
        <v/>
      </c>
      <c r="F130" s="15">
        <f>SUMIFS(Invoices[Value],Invoices[Customer ID],A130)</f>
        <v/>
      </c>
      <c r="G130" s="10">
        <f>5-COUNTIF(RCuts,"&lt;"&amp;D130)</f>
        <v/>
      </c>
      <c r="H130" s="10">
        <f>1+COUNTIF(FCuts,"&lt;"&amp;E130)</f>
        <v/>
      </c>
      <c r="I130" s="10">
        <f>1+COUNTIF(MCuts,"&lt;"&amp;F130)</f>
        <v/>
      </c>
      <c r="J130" s="10">
        <f>G130&amp;H130&amp;I130</f>
        <v/>
      </c>
      <c r="K130" s="10">
        <f>IF(AND(G130&gt;=4,H130&gt;=4),"Champions",IF(AND(G130&gt;=3,H130&gt;=3),"Loyal",IF(G130&gt;=4,"New / promising",IF(H130&gt;=3,"At risk",IF(G130&lt;=2,"Lost / hibernating","Needs attention")))))</f>
        <v/>
      </c>
    </row>
    <row r="131">
      <c r="A131" t="n">
        <v>13002</v>
      </c>
      <c r="B131" s="13">
        <f>_xlfn.MINIFS(Invoices[Date],Invoices[Customer ID],A131)</f>
        <v/>
      </c>
      <c r="C131" s="13">
        <f>_xlfn.MAXIFS(Invoices[Date],Invoices[Customer ID],A131)</f>
        <v/>
      </c>
      <c r="D131" s="14">
        <f>AsOfDate-C131</f>
        <v/>
      </c>
      <c r="E131" s="14">
        <f>COUNTIFS(Invoices[Customer ID],A131)</f>
        <v/>
      </c>
      <c r="F131" s="15">
        <f>SUMIFS(Invoices[Value],Invoices[Customer ID],A131)</f>
        <v/>
      </c>
      <c r="G131" s="10">
        <f>5-COUNTIF(RCuts,"&lt;"&amp;D131)</f>
        <v/>
      </c>
      <c r="H131" s="10">
        <f>1+COUNTIF(FCuts,"&lt;"&amp;E131)</f>
        <v/>
      </c>
      <c r="I131" s="10">
        <f>1+COUNTIF(MCuts,"&lt;"&amp;F131)</f>
        <v/>
      </c>
      <c r="J131" s="10">
        <f>G131&amp;H131&amp;I131</f>
        <v/>
      </c>
      <c r="K131" s="10">
        <f>IF(AND(G131&gt;=4,H131&gt;=4),"Champions",IF(AND(G131&gt;=3,H131&gt;=3),"Loyal",IF(G131&gt;=4,"New / promising",IF(H131&gt;=3,"At risk",IF(G131&lt;=2,"Lost / hibernating","Needs attention")))))</f>
        <v/>
      </c>
    </row>
    <row r="132">
      <c r="A132" t="n">
        <v>13003</v>
      </c>
      <c r="B132" s="13">
        <f>_xlfn.MINIFS(Invoices[Date],Invoices[Customer ID],A132)</f>
        <v/>
      </c>
      <c r="C132" s="13">
        <f>_xlfn.MAXIFS(Invoices[Date],Invoices[Customer ID],A132)</f>
        <v/>
      </c>
      <c r="D132" s="14">
        <f>AsOfDate-C132</f>
        <v/>
      </c>
      <c r="E132" s="14">
        <f>COUNTIFS(Invoices[Customer ID],A132)</f>
        <v/>
      </c>
      <c r="F132" s="15">
        <f>SUMIFS(Invoices[Value],Invoices[Customer ID],A132)</f>
        <v/>
      </c>
      <c r="G132" s="10">
        <f>5-COUNTIF(RCuts,"&lt;"&amp;D132)</f>
        <v/>
      </c>
      <c r="H132" s="10">
        <f>1+COUNTIF(FCuts,"&lt;"&amp;E132)</f>
        <v/>
      </c>
      <c r="I132" s="10">
        <f>1+COUNTIF(MCuts,"&lt;"&amp;F132)</f>
        <v/>
      </c>
      <c r="J132" s="10">
        <f>G132&amp;H132&amp;I132</f>
        <v/>
      </c>
      <c r="K132" s="10">
        <f>IF(AND(G132&gt;=4,H132&gt;=4),"Champions",IF(AND(G132&gt;=3,H132&gt;=3),"Loyal",IF(G132&gt;=4,"New / promising",IF(H132&gt;=3,"At risk",IF(G132&lt;=2,"Lost / hibernating","Needs attention")))))</f>
        <v/>
      </c>
    </row>
    <row r="133">
      <c r="A133" t="n">
        <v>13004</v>
      </c>
      <c r="B133" s="13">
        <f>_xlfn.MINIFS(Invoices[Date],Invoices[Customer ID],A133)</f>
        <v/>
      </c>
      <c r="C133" s="13">
        <f>_xlfn.MAXIFS(Invoices[Date],Invoices[Customer ID],A133)</f>
        <v/>
      </c>
      <c r="D133" s="14">
        <f>AsOfDate-C133</f>
        <v/>
      </c>
      <c r="E133" s="14">
        <f>COUNTIFS(Invoices[Customer ID],A133)</f>
        <v/>
      </c>
      <c r="F133" s="15">
        <f>SUMIFS(Invoices[Value],Invoices[Customer ID],A133)</f>
        <v/>
      </c>
      <c r="G133" s="10">
        <f>5-COUNTIF(RCuts,"&lt;"&amp;D133)</f>
        <v/>
      </c>
      <c r="H133" s="10">
        <f>1+COUNTIF(FCuts,"&lt;"&amp;E133)</f>
        <v/>
      </c>
      <c r="I133" s="10">
        <f>1+COUNTIF(MCuts,"&lt;"&amp;F133)</f>
        <v/>
      </c>
      <c r="J133" s="10">
        <f>G133&amp;H133&amp;I133</f>
        <v/>
      </c>
      <c r="K133" s="10">
        <f>IF(AND(G133&gt;=4,H133&gt;=4),"Champions",IF(AND(G133&gt;=3,H133&gt;=3),"Loyal",IF(G133&gt;=4,"New / promising",IF(H133&gt;=3,"At risk",IF(G133&lt;=2,"Lost / hibernating","Needs attention")))))</f>
        <v/>
      </c>
    </row>
    <row r="134">
      <c r="A134" t="n">
        <v>13005</v>
      </c>
      <c r="B134" s="13">
        <f>_xlfn.MINIFS(Invoices[Date],Invoices[Customer ID],A134)</f>
        <v/>
      </c>
      <c r="C134" s="13">
        <f>_xlfn.MAXIFS(Invoices[Date],Invoices[Customer ID],A134)</f>
        <v/>
      </c>
      <c r="D134" s="14">
        <f>AsOfDate-C134</f>
        <v/>
      </c>
      <c r="E134" s="14">
        <f>COUNTIFS(Invoices[Customer ID],A134)</f>
        <v/>
      </c>
      <c r="F134" s="15">
        <f>SUMIFS(Invoices[Value],Invoices[Customer ID],A134)</f>
        <v/>
      </c>
      <c r="G134" s="10">
        <f>5-COUNTIF(RCuts,"&lt;"&amp;D134)</f>
        <v/>
      </c>
      <c r="H134" s="10">
        <f>1+COUNTIF(FCuts,"&lt;"&amp;E134)</f>
        <v/>
      </c>
      <c r="I134" s="10">
        <f>1+COUNTIF(MCuts,"&lt;"&amp;F134)</f>
        <v/>
      </c>
      <c r="J134" s="10">
        <f>G134&amp;H134&amp;I134</f>
        <v/>
      </c>
      <c r="K134" s="10">
        <f>IF(AND(G134&gt;=4,H134&gt;=4),"Champions",IF(AND(G134&gt;=3,H134&gt;=3),"Loyal",IF(G134&gt;=4,"New / promising",IF(H134&gt;=3,"At risk",IF(G134&lt;=2,"Lost / hibernating","Needs attention")))))</f>
        <v/>
      </c>
    </row>
    <row r="135">
      <c r="A135" t="n">
        <v>13006</v>
      </c>
      <c r="B135" s="13">
        <f>_xlfn.MINIFS(Invoices[Date],Invoices[Customer ID],A135)</f>
        <v/>
      </c>
      <c r="C135" s="13">
        <f>_xlfn.MAXIFS(Invoices[Date],Invoices[Customer ID],A135)</f>
        <v/>
      </c>
      <c r="D135" s="14">
        <f>AsOfDate-C135</f>
        <v/>
      </c>
      <c r="E135" s="14">
        <f>COUNTIFS(Invoices[Customer ID],A135)</f>
        <v/>
      </c>
      <c r="F135" s="15">
        <f>SUMIFS(Invoices[Value],Invoices[Customer ID],A135)</f>
        <v/>
      </c>
      <c r="G135" s="10">
        <f>5-COUNTIF(RCuts,"&lt;"&amp;D135)</f>
        <v/>
      </c>
      <c r="H135" s="10">
        <f>1+COUNTIF(FCuts,"&lt;"&amp;E135)</f>
        <v/>
      </c>
      <c r="I135" s="10">
        <f>1+COUNTIF(MCuts,"&lt;"&amp;F135)</f>
        <v/>
      </c>
      <c r="J135" s="10">
        <f>G135&amp;H135&amp;I135</f>
        <v/>
      </c>
      <c r="K135" s="10">
        <f>IF(AND(G135&gt;=4,H135&gt;=4),"Champions",IF(AND(G135&gt;=3,H135&gt;=3),"Loyal",IF(G135&gt;=4,"New / promising",IF(H135&gt;=3,"At risk",IF(G135&lt;=2,"Lost / hibernating","Needs attention")))))</f>
        <v/>
      </c>
    </row>
    <row r="136">
      <c r="A136" t="n">
        <v>13008</v>
      </c>
      <c r="B136" s="13">
        <f>_xlfn.MINIFS(Invoices[Date],Invoices[Customer ID],A136)</f>
        <v/>
      </c>
      <c r="C136" s="13">
        <f>_xlfn.MAXIFS(Invoices[Date],Invoices[Customer ID],A136)</f>
        <v/>
      </c>
      <c r="D136" s="14">
        <f>AsOfDate-C136</f>
        <v/>
      </c>
      <c r="E136" s="14">
        <f>COUNTIFS(Invoices[Customer ID],A136)</f>
        <v/>
      </c>
      <c r="F136" s="15">
        <f>SUMIFS(Invoices[Value],Invoices[Customer ID],A136)</f>
        <v/>
      </c>
      <c r="G136" s="10">
        <f>5-COUNTIF(RCuts,"&lt;"&amp;D136)</f>
        <v/>
      </c>
      <c r="H136" s="10">
        <f>1+COUNTIF(FCuts,"&lt;"&amp;E136)</f>
        <v/>
      </c>
      <c r="I136" s="10">
        <f>1+COUNTIF(MCuts,"&lt;"&amp;F136)</f>
        <v/>
      </c>
      <c r="J136" s="10">
        <f>G136&amp;H136&amp;I136</f>
        <v/>
      </c>
      <c r="K136" s="10">
        <f>IF(AND(G136&gt;=4,H136&gt;=4),"Champions",IF(AND(G136&gt;=3,H136&gt;=3),"Loyal",IF(G136&gt;=4,"New / promising",IF(H136&gt;=3,"At risk",IF(G136&lt;=2,"Lost / hibernating","Needs attention")))))</f>
        <v/>
      </c>
    </row>
    <row r="137">
      <c r="A137" t="n">
        <v>13012</v>
      </c>
      <c r="B137" s="13">
        <f>_xlfn.MINIFS(Invoices[Date],Invoices[Customer ID],A137)</f>
        <v/>
      </c>
      <c r="C137" s="13">
        <f>_xlfn.MAXIFS(Invoices[Date],Invoices[Customer ID],A137)</f>
        <v/>
      </c>
      <c r="D137" s="14">
        <f>AsOfDate-C137</f>
        <v/>
      </c>
      <c r="E137" s="14">
        <f>COUNTIFS(Invoices[Customer ID],A137)</f>
        <v/>
      </c>
      <c r="F137" s="15">
        <f>SUMIFS(Invoices[Value],Invoices[Customer ID],A137)</f>
        <v/>
      </c>
      <c r="G137" s="10">
        <f>5-COUNTIF(RCuts,"&lt;"&amp;D137)</f>
        <v/>
      </c>
      <c r="H137" s="10">
        <f>1+COUNTIF(FCuts,"&lt;"&amp;E137)</f>
        <v/>
      </c>
      <c r="I137" s="10">
        <f>1+COUNTIF(MCuts,"&lt;"&amp;F137)</f>
        <v/>
      </c>
      <c r="J137" s="10">
        <f>G137&amp;H137&amp;I137</f>
        <v/>
      </c>
      <c r="K137" s="10">
        <f>IF(AND(G137&gt;=4,H137&gt;=4),"Champions",IF(AND(G137&gt;=3,H137&gt;=3),"Loyal",IF(G137&gt;=4,"New / promising",IF(H137&gt;=3,"At risk",IF(G137&lt;=2,"Lost / hibernating","Needs attention")))))</f>
        <v/>
      </c>
    </row>
    <row r="138">
      <c r="A138" t="n">
        <v>13013</v>
      </c>
      <c r="B138" s="13">
        <f>_xlfn.MINIFS(Invoices[Date],Invoices[Customer ID],A138)</f>
        <v/>
      </c>
      <c r="C138" s="13">
        <f>_xlfn.MAXIFS(Invoices[Date],Invoices[Customer ID],A138)</f>
        <v/>
      </c>
      <c r="D138" s="14">
        <f>AsOfDate-C138</f>
        <v/>
      </c>
      <c r="E138" s="14">
        <f>COUNTIFS(Invoices[Customer ID],A138)</f>
        <v/>
      </c>
      <c r="F138" s="15">
        <f>SUMIFS(Invoices[Value],Invoices[Customer ID],A138)</f>
        <v/>
      </c>
      <c r="G138" s="10">
        <f>5-COUNTIF(RCuts,"&lt;"&amp;D138)</f>
        <v/>
      </c>
      <c r="H138" s="10">
        <f>1+COUNTIF(FCuts,"&lt;"&amp;E138)</f>
        <v/>
      </c>
      <c r="I138" s="10">
        <f>1+COUNTIF(MCuts,"&lt;"&amp;F138)</f>
        <v/>
      </c>
      <c r="J138" s="10">
        <f>G138&amp;H138&amp;I138</f>
        <v/>
      </c>
      <c r="K138" s="10">
        <f>IF(AND(G138&gt;=4,H138&gt;=4),"Champions",IF(AND(G138&gt;=3,H138&gt;=3),"Loyal",IF(G138&gt;=4,"New / promising",IF(H138&gt;=3,"At risk",IF(G138&lt;=2,"Lost / hibernating","Needs attention")))))</f>
        <v/>
      </c>
    </row>
    <row r="139">
      <c r="A139" t="n">
        <v>13014</v>
      </c>
      <c r="B139" s="13">
        <f>_xlfn.MINIFS(Invoices[Date],Invoices[Customer ID],A139)</f>
        <v/>
      </c>
      <c r="C139" s="13">
        <f>_xlfn.MAXIFS(Invoices[Date],Invoices[Customer ID],A139)</f>
        <v/>
      </c>
      <c r="D139" s="14">
        <f>AsOfDate-C139</f>
        <v/>
      </c>
      <c r="E139" s="14">
        <f>COUNTIFS(Invoices[Customer ID],A139)</f>
        <v/>
      </c>
      <c r="F139" s="15">
        <f>SUMIFS(Invoices[Value],Invoices[Customer ID],A139)</f>
        <v/>
      </c>
      <c r="G139" s="10">
        <f>5-COUNTIF(RCuts,"&lt;"&amp;D139)</f>
        <v/>
      </c>
      <c r="H139" s="10">
        <f>1+COUNTIF(FCuts,"&lt;"&amp;E139)</f>
        <v/>
      </c>
      <c r="I139" s="10">
        <f>1+COUNTIF(MCuts,"&lt;"&amp;F139)</f>
        <v/>
      </c>
      <c r="J139" s="10">
        <f>G139&amp;H139&amp;I139</f>
        <v/>
      </c>
      <c r="K139" s="10">
        <f>IF(AND(G139&gt;=4,H139&gt;=4),"Champions",IF(AND(G139&gt;=3,H139&gt;=3),"Loyal",IF(G139&gt;=4,"New / promising",IF(H139&gt;=3,"At risk",IF(G139&lt;=2,"Lost / hibernating","Needs attention")))))</f>
        <v/>
      </c>
    </row>
    <row r="140">
      <c r="A140" t="n">
        <v>13015</v>
      </c>
      <c r="B140" s="13">
        <f>_xlfn.MINIFS(Invoices[Date],Invoices[Customer ID],A140)</f>
        <v/>
      </c>
      <c r="C140" s="13">
        <f>_xlfn.MAXIFS(Invoices[Date],Invoices[Customer ID],A140)</f>
        <v/>
      </c>
      <c r="D140" s="14">
        <f>AsOfDate-C140</f>
        <v/>
      </c>
      <c r="E140" s="14">
        <f>COUNTIFS(Invoices[Customer ID],A140)</f>
        <v/>
      </c>
      <c r="F140" s="15">
        <f>SUMIFS(Invoices[Value],Invoices[Customer ID],A140)</f>
        <v/>
      </c>
      <c r="G140" s="10">
        <f>5-COUNTIF(RCuts,"&lt;"&amp;D140)</f>
        <v/>
      </c>
      <c r="H140" s="10">
        <f>1+COUNTIF(FCuts,"&lt;"&amp;E140)</f>
        <v/>
      </c>
      <c r="I140" s="10">
        <f>1+COUNTIF(MCuts,"&lt;"&amp;F140)</f>
        <v/>
      </c>
      <c r="J140" s="10">
        <f>G140&amp;H140&amp;I140</f>
        <v/>
      </c>
      <c r="K140" s="10">
        <f>IF(AND(G140&gt;=4,H140&gt;=4),"Champions",IF(AND(G140&gt;=3,H140&gt;=3),"Loyal",IF(G140&gt;=4,"New / promising",IF(H140&gt;=3,"At risk",IF(G140&lt;=2,"Lost / hibernating","Needs attention")))))</f>
        <v/>
      </c>
    </row>
    <row r="141">
      <c r="A141" t="n">
        <v>13016</v>
      </c>
      <c r="B141" s="13">
        <f>_xlfn.MINIFS(Invoices[Date],Invoices[Customer ID],A141)</f>
        <v/>
      </c>
      <c r="C141" s="13">
        <f>_xlfn.MAXIFS(Invoices[Date],Invoices[Customer ID],A141)</f>
        <v/>
      </c>
      <c r="D141" s="14">
        <f>AsOfDate-C141</f>
        <v/>
      </c>
      <c r="E141" s="14">
        <f>COUNTIFS(Invoices[Customer ID],A141)</f>
        <v/>
      </c>
      <c r="F141" s="15">
        <f>SUMIFS(Invoices[Value],Invoices[Customer ID],A141)</f>
        <v/>
      </c>
      <c r="G141" s="10">
        <f>5-COUNTIF(RCuts,"&lt;"&amp;D141)</f>
        <v/>
      </c>
      <c r="H141" s="10">
        <f>1+COUNTIF(FCuts,"&lt;"&amp;E141)</f>
        <v/>
      </c>
      <c r="I141" s="10">
        <f>1+COUNTIF(MCuts,"&lt;"&amp;F141)</f>
        <v/>
      </c>
      <c r="J141" s="10">
        <f>G141&amp;H141&amp;I141</f>
        <v/>
      </c>
      <c r="K141" s="10">
        <f>IF(AND(G141&gt;=4,H141&gt;=4),"Champions",IF(AND(G141&gt;=3,H141&gt;=3),"Loyal",IF(G141&gt;=4,"New / promising",IF(H141&gt;=3,"At risk",IF(G141&lt;=2,"Lost / hibernating","Needs attention")))))</f>
        <v/>
      </c>
    </row>
    <row r="142">
      <c r="A142" t="n">
        <v>13018</v>
      </c>
      <c r="B142" s="13">
        <f>_xlfn.MINIFS(Invoices[Date],Invoices[Customer ID],A142)</f>
        <v/>
      </c>
      <c r="C142" s="13">
        <f>_xlfn.MAXIFS(Invoices[Date],Invoices[Customer ID],A142)</f>
        <v/>
      </c>
      <c r="D142" s="14">
        <f>AsOfDate-C142</f>
        <v/>
      </c>
      <c r="E142" s="14">
        <f>COUNTIFS(Invoices[Customer ID],A142)</f>
        <v/>
      </c>
      <c r="F142" s="15">
        <f>SUMIFS(Invoices[Value],Invoices[Customer ID],A142)</f>
        <v/>
      </c>
      <c r="G142" s="10">
        <f>5-COUNTIF(RCuts,"&lt;"&amp;D142)</f>
        <v/>
      </c>
      <c r="H142" s="10">
        <f>1+COUNTIF(FCuts,"&lt;"&amp;E142)</f>
        <v/>
      </c>
      <c r="I142" s="10">
        <f>1+COUNTIF(MCuts,"&lt;"&amp;F142)</f>
        <v/>
      </c>
      <c r="J142" s="10">
        <f>G142&amp;H142&amp;I142</f>
        <v/>
      </c>
      <c r="K142" s="10">
        <f>IF(AND(G142&gt;=4,H142&gt;=4),"Champions",IF(AND(G142&gt;=3,H142&gt;=3),"Loyal",IF(G142&gt;=4,"New / promising",IF(H142&gt;=3,"At risk",IF(G142&lt;=2,"Lost / hibernating","Needs attention")))))</f>
        <v/>
      </c>
    </row>
    <row r="143">
      <c r="A143" t="n">
        <v>13021</v>
      </c>
      <c r="B143" s="13">
        <f>_xlfn.MINIFS(Invoices[Date],Invoices[Customer ID],A143)</f>
        <v/>
      </c>
      <c r="C143" s="13">
        <f>_xlfn.MAXIFS(Invoices[Date],Invoices[Customer ID],A143)</f>
        <v/>
      </c>
      <c r="D143" s="14">
        <f>AsOfDate-C143</f>
        <v/>
      </c>
      <c r="E143" s="14">
        <f>COUNTIFS(Invoices[Customer ID],A143)</f>
        <v/>
      </c>
      <c r="F143" s="15">
        <f>SUMIFS(Invoices[Value],Invoices[Customer ID],A143)</f>
        <v/>
      </c>
      <c r="G143" s="10">
        <f>5-COUNTIF(RCuts,"&lt;"&amp;D143)</f>
        <v/>
      </c>
      <c r="H143" s="10">
        <f>1+COUNTIF(FCuts,"&lt;"&amp;E143)</f>
        <v/>
      </c>
      <c r="I143" s="10">
        <f>1+COUNTIF(MCuts,"&lt;"&amp;F143)</f>
        <v/>
      </c>
      <c r="J143" s="10">
        <f>G143&amp;H143&amp;I143</f>
        <v/>
      </c>
      <c r="K143" s="10">
        <f>IF(AND(G143&gt;=4,H143&gt;=4),"Champions",IF(AND(G143&gt;=3,H143&gt;=3),"Loyal",IF(G143&gt;=4,"New / promising",IF(H143&gt;=3,"At risk",IF(G143&lt;=2,"Lost / hibernating","Needs attention")))))</f>
        <v/>
      </c>
    </row>
    <row r="144">
      <c r="A144" t="n">
        <v>13023</v>
      </c>
      <c r="B144" s="13">
        <f>_xlfn.MINIFS(Invoices[Date],Invoices[Customer ID],A144)</f>
        <v/>
      </c>
      <c r="C144" s="13">
        <f>_xlfn.MAXIFS(Invoices[Date],Invoices[Customer ID],A144)</f>
        <v/>
      </c>
      <c r="D144" s="14">
        <f>AsOfDate-C144</f>
        <v/>
      </c>
      <c r="E144" s="14">
        <f>COUNTIFS(Invoices[Customer ID],A144)</f>
        <v/>
      </c>
      <c r="F144" s="15">
        <f>SUMIFS(Invoices[Value],Invoices[Customer ID],A144)</f>
        <v/>
      </c>
      <c r="G144" s="10">
        <f>5-COUNTIF(RCuts,"&lt;"&amp;D144)</f>
        <v/>
      </c>
      <c r="H144" s="10">
        <f>1+COUNTIF(FCuts,"&lt;"&amp;E144)</f>
        <v/>
      </c>
      <c r="I144" s="10">
        <f>1+COUNTIF(MCuts,"&lt;"&amp;F144)</f>
        <v/>
      </c>
      <c r="J144" s="10">
        <f>G144&amp;H144&amp;I144</f>
        <v/>
      </c>
      <c r="K144" s="10">
        <f>IF(AND(G144&gt;=4,H144&gt;=4),"Champions",IF(AND(G144&gt;=3,H144&gt;=3),"Loyal",IF(G144&gt;=4,"New / promising",IF(H144&gt;=3,"At risk",IF(G144&lt;=2,"Lost / hibernating","Needs attention")))))</f>
        <v/>
      </c>
    </row>
    <row r="145">
      <c r="A145" t="n">
        <v>13026</v>
      </c>
      <c r="B145" s="13">
        <f>_xlfn.MINIFS(Invoices[Date],Invoices[Customer ID],A145)</f>
        <v/>
      </c>
      <c r="C145" s="13">
        <f>_xlfn.MAXIFS(Invoices[Date],Invoices[Customer ID],A145)</f>
        <v/>
      </c>
      <c r="D145" s="14">
        <f>AsOfDate-C145</f>
        <v/>
      </c>
      <c r="E145" s="14">
        <f>COUNTIFS(Invoices[Customer ID],A145)</f>
        <v/>
      </c>
      <c r="F145" s="15">
        <f>SUMIFS(Invoices[Value],Invoices[Customer ID],A145)</f>
        <v/>
      </c>
      <c r="G145" s="10">
        <f>5-COUNTIF(RCuts,"&lt;"&amp;D145)</f>
        <v/>
      </c>
      <c r="H145" s="10">
        <f>1+COUNTIF(FCuts,"&lt;"&amp;E145)</f>
        <v/>
      </c>
      <c r="I145" s="10">
        <f>1+COUNTIF(MCuts,"&lt;"&amp;F145)</f>
        <v/>
      </c>
      <c r="J145" s="10">
        <f>G145&amp;H145&amp;I145</f>
        <v/>
      </c>
      <c r="K145" s="10">
        <f>IF(AND(G145&gt;=4,H145&gt;=4),"Champions",IF(AND(G145&gt;=3,H145&gt;=3),"Loyal",IF(G145&gt;=4,"New / promising",IF(H145&gt;=3,"At risk",IF(G145&lt;=2,"Lost / hibernating","Needs attention")))))</f>
        <v/>
      </c>
    </row>
    <row r="146">
      <c r="A146" t="n">
        <v>13027</v>
      </c>
      <c r="B146" s="13">
        <f>_xlfn.MINIFS(Invoices[Date],Invoices[Customer ID],A146)</f>
        <v/>
      </c>
      <c r="C146" s="13">
        <f>_xlfn.MAXIFS(Invoices[Date],Invoices[Customer ID],A146)</f>
        <v/>
      </c>
      <c r="D146" s="14">
        <f>AsOfDate-C146</f>
        <v/>
      </c>
      <c r="E146" s="14">
        <f>COUNTIFS(Invoices[Customer ID],A146)</f>
        <v/>
      </c>
      <c r="F146" s="15">
        <f>SUMIFS(Invoices[Value],Invoices[Customer ID],A146)</f>
        <v/>
      </c>
      <c r="G146" s="10">
        <f>5-COUNTIF(RCuts,"&lt;"&amp;D146)</f>
        <v/>
      </c>
      <c r="H146" s="10">
        <f>1+COUNTIF(FCuts,"&lt;"&amp;E146)</f>
        <v/>
      </c>
      <c r="I146" s="10">
        <f>1+COUNTIF(MCuts,"&lt;"&amp;F146)</f>
        <v/>
      </c>
      <c r="J146" s="10">
        <f>G146&amp;H146&amp;I146</f>
        <v/>
      </c>
      <c r="K146" s="10">
        <f>IF(AND(G146&gt;=4,H146&gt;=4),"Champions",IF(AND(G146&gt;=3,H146&gt;=3),"Loyal",IF(G146&gt;=4,"New / promising",IF(H146&gt;=3,"At risk",IF(G146&lt;=2,"Lost / hibernating","Needs attention")))))</f>
        <v/>
      </c>
    </row>
    <row r="147">
      <c r="A147" t="n">
        <v>13028</v>
      </c>
      <c r="B147" s="13">
        <f>_xlfn.MINIFS(Invoices[Date],Invoices[Customer ID],A147)</f>
        <v/>
      </c>
      <c r="C147" s="13">
        <f>_xlfn.MAXIFS(Invoices[Date],Invoices[Customer ID],A147)</f>
        <v/>
      </c>
      <c r="D147" s="14">
        <f>AsOfDate-C147</f>
        <v/>
      </c>
      <c r="E147" s="14">
        <f>COUNTIFS(Invoices[Customer ID],A147)</f>
        <v/>
      </c>
      <c r="F147" s="15">
        <f>SUMIFS(Invoices[Value],Invoices[Customer ID],A147)</f>
        <v/>
      </c>
      <c r="G147" s="10">
        <f>5-COUNTIF(RCuts,"&lt;"&amp;D147)</f>
        <v/>
      </c>
      <c r="H147" s="10">
        <f>1+COUNTIF(FCuts,"&lt;"&amp;E147)</f>
        <v/>
      </c>
      <c r="I147" s="10">
        <f>1+COUNTIF(MCuts,"&lt;"&amp;F147)</f>
        <v/>
      </c>
      <c r="J147" s="10">
        <f>G147&amp;H147&amp;I147</f>
        <v/>
      </c>
      <c r="K147" s="10">
        <f>IF(AND(G147&gt;=4,H147&gt;=4),"Champions",IF(AND(G147&gt;=3,H147&gt;=3),"Loyal",IF(G147&gt;=4,"New / promising",IF(H147&gt;=3,"At risk",IF(G147&lt;=2,"Lost / hibernating","Needs attention")))))</f>
        <v/>
      </c>
    </row>
    <row r="148">
      <c r="A148" t="n">
        <v>13029</v>
      </c>
      <c r="B148" s="13">
        <f>_xlfn.MINIFS(Invoices[Date],Invoices[Customer ID],A148)</f>
        <v/>
      </c>
      <c r="C148" s="13">
        <f>_xlfn.MAXIFS(Invoices[Date],Invoices[Customer ID],A148)</f>
        <v/>
      </c>
      <c r="D148" s="14">
        <f>AsOfDate-C148</f>
        <v/>
      </c>
      <c r="E148" s="14">
        <f>COUNTIFS(Invoices[Customer ID],A148)</f>
        <v/>
      </c>
      <c r="F148" s="15">
        <f>SUMIFS(Invoices[Value],Invoices[Customer ID],A148)</f>
        <v/>
      </c>
      <c r="G148" s="10">
        <f>5-COUNTIF(RCuts,"&lt;"&amp;D148)</f>
        <v/>
      </c>
      <c r="H148" s="10">
        <f>1+COUNTIF(FCuts,"&lt;"&amp;E148)</f>
        <v/>
      </c>
      <c r="I148" s="10">
        <f>1+COUNTIF(MCuts,"&lt;"&amp;F148)</f>
        <v/>
      </c>
      <c r="J148" s="10">
        <f>G148&amp;H148&amp;I148</f>
        <v/>
      </c>
      <c r="K148" s="10">
        <f>IF(AND(G148&gt;=4,H148&gt;=4),"Champions",IF(AND(G148&gt;=3,H148&gt;=3),"Loyal",IF(G148&gt;=4,"New / promising",IF(H148&gt;=3,"At risk",IF(G148&lt;=2,"Lost / hibernating","Needs attention")))))</f>
        <v/>
      </c>
    </row>
    <row r="149">
      <c r="A149" t="n">
        <v>13030</v>
      </c>
      <c r="B149" s="13">
        <f>_xlfn.MINIFS(Invoices[Date],Invoices[Customer ID],A149)</f>
        <v/>
      </c>
      <c r="C149" s="13">
        <f>_xlfn.MAXIFS(Invoices[Date],Invoices[Customer ID],A149)</f>
        <v/>
      </c>
      <c r="D149" s="14">
        <f>AsOfDate-C149</f>
        <v/>
      </c>
      <c r="E149" s="14">
        <f>COUNTIFS(Invoices[Customer ID],A149)</f>
        <v/>
      </c>
      <c r="F149" s="15">
        <f>SUMIFS(Invoices[Value],Invoices[Customer ID],A149)</f>
        <v/>
      </c>
      <c r="G149" s="10">
        <f>5-COUNTIF(RCuts,"&lt;"&amp;D149)</f>
        <v/>
      </c>
      <c r="H149" s="10">
        <f>1+COUNTIF(FCuts,"&lt;"&amp;E149)</f>
        <v/>
      </c>
      <c r="I149" s="10">
        <f>1+COUNTIF(MCuts,"&lt;"&amp;F149)</f>
        <v/>
      </c>
      <c r="J149" s="10">
        <f>G149&amp;H149&amp;I149</f>
        <v/>
      </c>
      <c r="K149" s="10">
        <f>IF(AND(G149&gt;=4,H149&gt;=4),"Champions",IF(AND(G149&gt;=3,H149&gt;=3),"Loyal",IF(G149&gt;=4,"New / promising",IF(H149&gt;=3,"At risk",IF(G149&lt;=2,"Lost / hibernating","Needs attention")))))</f>
        <v/>
      </c>
    </row>
    <row r="150">
      <c r="A150" t="n">
        <v>13032</v>
      </c>
      <c r="B150" s="13">
        <f>_xlfn.MINIFS(Invoices[Date],Invoices[Customer ID],A150)</f>
        <v/>
      </c>
      <c r="C150" s="13">
        <f>_xlfn.MAXIFS(Invoices[Date],Invoices[Customer ID],A150)</f>
        <v/>
      </c>
      <c r="D150" s="14">
        <f>AsOfDate-C150</f>
        <v/>
      </c>
      <c r="E150" s="14">
        <f>COUNTIFS(Invoices[Customer ID],A150)</f>
        <v/>
      </c>
      <c r="F150" s="15">
        <f>SUMIFS(Invoices[Value],Invoices[Customer ID],A150)</f>
        <v/>
      </c>
      <c r="G150" s="10">
        <f>5-COUNTIF(RCuts,"&lt;"&amp;D150)</f>
        <v/>
      </c>
      <c r="H150" s="10">
        <f>1+COUNTIF(FCuts,"&lt;"&amp;E150)</f>
        <v/>
      </c>
      <c r="I150" s="10">
        <f>1+COUNTIF(MCuts,"&lt;"&amp;F150)</f>
        <v/>
      </c>
      <c r="J150" s="10">
        <f>G150&amp;H150&amp;I150</f>
        <v/>
      </c>
      <c r="K150" s="10">
        <f>IF(AND(G150&gt;=4,H150&gt;=4),"Champions",IF(AND(G150&gt;=3,H150&gt;=3),"Loyal",IF(G150&gt;=4,"New / promising",IF(H150&gt;=3,"At risk",IF(G150&lt;=2,"Lost / hibernating","Needs attention")))))</f>
        <v/>
      </c>
    </row>
    <row r="151">
      <c r="A151" t="n">
        <v>13034</v>
      </c>
      <c r="B151" s="13">
        <f>_xlfn.MINIFS(Invoices[Date],Invoices[Customer ID],A151)</f>
        <v/>
      </c>
      <c r="C151" s="13">
        <f>_xlfn.MAXIFS(Invoices[Date],Invoices[Customer ID],A151)</f>
        <v/>
      </c>
      <c r="D151" s="14">
        <f>AsOfDate-C151</f>
        <v/>
      </c>
      <c r="E151" s="14">
        <f>COUNTIFS(Invoices[Customer ID],A151)</f>
        <v/>
      </c>
      <c r="F151" s="15">
        <f>SUMIFS(Invoices[Value],Invoices[Customer ID],A151)</f>
        <v/>
      </c>
      <c r="G151" s="10">
        <f>5-COUNTIF(RCuts,"&lt;"&amp;D151)</f>
        <v/>
      </c>
      <c r="H151" s="10">
        <f>1+COUNTIF(FCuts,"&lt;"&amp;E151)</f>
        <v/>
      </c>
      <c r="I151" s="10">
        <f>1+COUNTIF(MCuts,"&lt;"&amp;F151)</f>
        <v/>
      </c>
      <c r="J151" s="10">
        <f>G151&amp;H151&amp;I151</f>
        <v/>
      </c>
      <c r="K151" s="10">
        <f>IF(AND(G151&gt;=4,H151&gt;=4),"Champions",IF(AND(G151&gt;=3,H151&gt;=3),"Loyal",IF(G151&gt;=4,"New / promising",IF(H151&gt;=3,"At risk",IF(G151&lt;=2,"Lost / hibernating","Needs attention")))))</f>
        <v/>
      </c>
    </row>
    <row r="152">
      <c r="A152" t="n">
        <v>13035</v>
      </c>
      <c r="B152" s="13">
        <f>_xlfn.MINIFS(Invoices[Date],Invoices[Customer ID],A152)</f>
        <v/>
      </c>
      <c r="C152" s="13">
        <f>_xlfn.MAXIFS(Invoices[Date],Invoices[Customer ID],A152)</f>
        <v/>
      </c>
      <c r="D152" s="14">
        <f>AsOfDate-C152</f>
        <v/>
      </c>
      <c r="E152" s="14">
        <f>COUNTIFS(Invoices[Customer ID],A152)</f>
        <v/>
      </c>
      <c r="F152" s="15">
        <f>SUMIFS(Invoices[Value],Invoices[Customer ID],A152)</f>
        <v/>
      </c>
      <c r="G152" s="10">
        <f>5-COUNTIF(RCuts,"&lt;"&amp;D152)</f>
        <v/>
      </c>
      <c r="H152" s="10">
        <f>1+COUNTIF(FCuts,"&lt;"&amp;E152)</f>
        <v/>
      </c>
      <c r="I152" s="10">
        <f>1+COUNTIF(MCuts,"&lt;"&amp;F152)</f>
        <v/>
      </c>
      <c r="J152" s="10">
        <f>G152&amp;H152&amp;I152</f>
        <v/>
      </c>
      <c r="K152" s="10">
        <f>IF(AND(G152&gt;=4,H152&gt;=4),"Champions",IF(AND(G152&gt;=3,H152&gt;=3),"Loyal",IF(G152&gt;=4,"New / promising",IF(H152&gt;=3,"At risk",IF(G152&lt;=2,"Lost / hibernating","Needs attention")))))</f>
        <v/>
      </c>
    </row>
    <row r="153">
      <c r="A153" t="n">
        <v>13037</v>
      </c>
      <c r="B153" s="13">
        <f>_xlfn.MINIFS(Invoices[Date],Invoices[Customer ID],A153)</f>
        <v/>
      </c>
      <c r="C153" s="13">
        <f>_xlfn.MAXIFS(Invoices[Date],Invoices[Customer ID],A153)</f>
        <v/>
      </c>
      <c r="D153" s="14">
        <f>AsOfDate-C153</f>
        <v/>
      </c>
      <c r="E153" s="14">
        <f>COUNTIFS(Invoices[Customer ID],A153)</f>
        <v/>
      </c>
      <c r="F153" s="15">
        <f>SUMIFS(Invoices[Value],Invoices[Customer ID],A153)</f>
        <v/>
      </c>
      <c r="G153" s="10">
        <f>5-COUNTIF(RCuts,"&lt;"&amp;D153)</f>
        <v/>
      </c>
      <c r="H153" s="10">
        <f>1+COUNTIF(FCuts,"&lt;"&amp;E153)</f>
        <v/>
      </c>
      <c r="I153" s="10">
        <f>1+COUNTIF(MCuts,"&lt;"&amp;F153)</f>
        <v/>
      </c>
      <c r="J153" s="10">
        <f>G153&amp;H153&amp;I153</f>
        <v/>
      </c>
      <c r="K153" s="10">
        <f>IF(AND(G153&gt;=4,H153&gt;=4),"Champions",IF(AND(G153&gt;=3,H153&gt;=3),"Loyal",IF(G153&gt;=4,"New / promising",IF(H153&gt;=3,"At risk",IF(G153&lt;=2,"Lost / hibernating","Needs attention")))))</f>
        <v/>
      </c>
    </row>
    <row r="154">
      <c r="A154" t="n">
        <v>13038</v>
      </c>
      <c r="B154" s="13">
        <f>_xlfn.MINIFS(Invoices[Date],Invoices[Customer ID],A154)</f>
        <v/>
      </c>
      <c r="C154" s="13">
        <f>_xlfn.MAXIFS(Invoices[Date],Invoices[Customer ID],A154)</f>
        <v/>
      </c>
      <c r="D154" s="14">
        <f>AsOfDate-C154</f>
        <v/>
      </c>
      <c r="E154" s="14">
        <f>COUNTIFS(Invoices[Customer ID],A154)</f>
        <v/>
      </c>
      <c r="F154" s="15">
        <f>SUMIFS(Invoices[Value],Invoices[Customer ID],A154)</f>
        <v/>
      </c>
      <c r="G154" s="10">
        <f>5-COUNTIF(RCuts,"&lt;"&amp;D154)</f>
        <v/>
      </c>
      <c r="H154" s="10">
        <f>1+COUNTIF(FCuts,"&lt;"&amp;E154)</f>
        <v/>
      </c>
      <c r="I154" s="10">
        <f>1+COUNTIF(MCuts,"&lt;"&amp;F154)</f>
        <v/>
      </c>
      <c r="J154" s="10">
        <f>G154&amp;H154&amp;I154</f>
        <v/>
      </c>
      <c r="K154" s="10">
        <f>IF(AND(G154&gt;=4,H154&gt;=4),"Champions",IF(AND(G154&gt;=3,H154&gt;=3),"Loyal",IF(G154&gt;=4,"New / promising",IF(H154&gt;=3,"At risk",IF(G154&lt;=2,"Lost / hibernating","Needs attention")))))</f>
        <v/>
      </c>
    </row>
    <row r="155">
      <c r="A155" t="n">
        <v>13040</v>
      </c>
      <c r="B155" s="13">
        <f>_xlfn.MINIFS(Invoices[Date],Invoices[Customer ID],A155)</f>
        <v/>
      </c>
      <c r="C155" s="13">
        <f>_xlfn.MAXIFS(Invoices[Date],Invoices[Customer ID],A155)</f>
        <v/>
      </c>
      <c r="D155" s="14">
        <f>AsOfDate-C155</f>
        <v/>
      </c>
      <c r="E155" s="14">
        <f>COUNTIFS(Invoices[Customer ID],A155)</f>
        <v/>
      </c>
      <c r="F155" s="15">
        <f>SUMIFS(Invoices[Value],Invoices[Customer ID],A155)</f>
        <v/>
      </c>
      <c r="G155" s="10">
        <f>5-COUNTIF(RCuts,"&lt;"&amp;D155)</f>
        <v/>
      </c>
      <c r="H155" s="10">
        <f>1+COUNTIF(FCuts,"&lt;"&amp;E155)</f>
        <v/>
      </c>
      <c r="I155" s="10">
        <f>1+COUNTIF(MCuts,"&lt;"&amp;F155)</f>
        <v/>
      </c>
      <c r="J155" s="10">
        <f>G155&amp;H155&amp;I155</f>
        <v/>
      </c>
      <c r="K155" s="10">
        <f>IF(AND(G155&gt;=4,H155&gt;=4),"Champions",IF(AND(G155&gt;=3,H155&gt;=3),"Loyal",IF(G155&gt;=4,"New / promising",IF(H155&gt;=3,"At risk",IF(G155&lt;=2,"Lost / hibernating","Needs attention")))))</f>
        <v/>
      </c>
    </row>
    <row r="156">
      <c r="A156" t="n">
        <v>13043</v>
      </c>
      <c r="B156" s="13">
        <f>_xlfn.MINIFS(Invoices[Date],Invoices[Customer ID],A156)</f>
        <v/>
      </c>
      <c r="C156" s="13">
        <f>_xlfn.MAXIFS(Invoices[Date],Invoices[Customer ID],A156)</f>
        <v/>
      </c>
      <c r="D156" s="14">
        <f>AsOfDate-C156</f>
        <v/>
      </c>
      <c r="E156" s="14">
        <f>COUNTIFS(Invoices[Customer ID],A156)</f>
        <v/>
      </c>
      <c r="F156" s="15">
        <f>SUMIFS(Invoices[Value],Invoices[Customer ID],A156)</f>
        <v/>
      </c>
      <c r="G156" s="10">
        <f>5-COUNTIF(RCuts,"&lt;"&amp;D156)</f>
        <v/>
      </c>
      <c r="H156" s="10">
        <f>1+COUNTIF(FCuts,"&lt;"&amp;E156)</f>
        <v/>
      </c>
      <c r="I156" s="10">
        <f>1+COUNTIF(MCuts,"&lt;"&amp;F156)</f>
        <v/>
      </c>
      <c r="J156" s="10">
        <f>G156&amp;H156&amp;I156</f>
        <v/>
      </c>
      <c r="K156" s="10">
        <f>IF(AND(G156&gt;=4,H156&gt;=4),"Champions",IF(AND(G156&gt;=3,H156&gt;=3),"Loyal",IF(G156&gt;=4,"New / promising",IF(H156&gt;=3,"At risk",IF(G156&lt;=2,"Lost / hibernating","Needs attention")))))</f>
        <v/>
      </c>
    </row>
    <row r="157">
      <c r="A157" t="n">
        <v>13044</v>
      </c>
      <c r="B157" s="13">
        <f>_xlfn.MINIFS(Invoices[Date],Invoices[Customer ID],A157)</f>
        <v/>
      </c>
      <c r="C157" s="13">
        <f>_xlfn.MAXIFS(Invoices[Date],Invoices[Customer ID],A157)</f>
        <v/>
      </c>
      <c r="D157" s="14">
        <f>AsOfDate-C157</f>
        <v/>
      </c>
      <c r="E157" s="14">
        <f>COUNTIFS(Invoices[Customer ID],A157)</f>
        <v/>
      </c>
      <c r="F157" s="15">
        <f>SUMIFS(Invoices[Value],Invoices[Customer ID],A157)</f>
        <v/>
      </c>
      <c r="G157" s="10">
        <f>5-COUNTIF(RCuts,"&lt;"&amp;D157)</f>
        <v/>
      </c>
      <c r="H157" s="10">
        <f>1+COUNTIF(FCuts,"&lt;"&amp;E157)</f>
        <v/>
      </c>
      <c r="I157" s="10">
        <f>1+COUNTIF(MCuts,"&lt;"&amp;F157)</f>
        <v/>
      </c>
      <c r="J157" s="10">
        <f>G157&amp;H157&amp;I157</f>
        <v/>
      </c>
      <c r="K157" s="10">
        <f>IF(AND(G157&gt;=4,H157&gt;=4),"Champions",IF(AND(G157&gt;=3,H157&gt;=3),"Loyal",IF(G157&gt;=4,"New / promising",IF(H157&gt;=3,"At risk",IF(G157&lt;=2,"Lost / hibernating","Needs attention")))))</f>
        <v/>
      </c>
    </row>
    <row r="158">
      <c r="A158" t="n">
        <v>13045</v>
      </c>
      <c r="B158" s="13">
        <f>_xlfn.MINIFS(Invoices[Date],Invoices[Customer ID],A158)</f>
        <v/>
      </c>
      <c r="C158" s="13">
        <f>_xlfn.MAXIFS(Invoices[Date],Invoices[Customer ID],A158)</f>
        <v/>
      </c>
      <c r="D158" s="14">
        <f>AsOfDate-C158</f>
        <v/>
      </c>
      <c r="E158" s="14">
        <f>COUNTIFS(Invoices[Customer ID],A158)</f>
        <v/>
      </c>
      <c r="F158" s="15">
        <f>SUMIFS(Invoices[Value],Invoices[Customer ID],A158)</f>
        <v/>
      </c>
      <c r="G158" s="10">
        <f>5-COUNTIF(RCuts,"&lt;"&amp;D158)</f>
        <v/>
      </c>
      <c r="H158" s="10">
        <f>1+COUNTIF(FCuts,"&lt;"&amp;E158)</f>
        <v/>
      </c>
      <c r="I158" s="10">
        <f>1+COUNTIF(MCuts,"&lt;"&amp;F158)</f>
        <v/>
      </c>
      <c r="J158" s="10">
        <f>G158&amp;H158&amp;I158</f>
        <v/>
      </c>
      <c r="K158" s="10">
        <f>IF(AND(G158&gt;=4,H158&gt;=4),"Champions",IF(AND(G158&gt;=3,H158&gt;=3),"Loyal",IF(G158&gt;=4,"New / promising",IF(H158&gt;=3,"At risk",IF(G158&lt;=2,"Lost / hibernating","Needs attention")))))</f>
        <v/>
      </c>
    </row>
    <row r="159">
      <c r="A159" t="n">
        <v>13046</v>
      </c>
      <c r="B159" s="13">
        <f>_xlfn.MINIFS(Invoices[Date],Invoices[Customer ID],A159)</f>
        <v/>
      </c>
      <c r="C159" s="13">
        <f>_xlfn.MAXIFS(Invoices[Date],Invoices[Customer ID],A159)</f>
        <v/>
      </c>
      <c r="D159" s="14">
        <f>AsOfDate-C159</f>
        <v/>
      </c>
      <c r="E159" s="14">
        <f>COUNTIFS(Invoices[Customer ID],A159)</f>
        <v/>
      </c>
      <c r="F159" s="15">
        <f>SUMIFS(Invoices[Value],Invoices[Customer ID],A159)</f>
        <v/>
      </c>
      <c r="G159" s="10">
        <f>5-COUNTIF(RCuts,"&lt;"&amp;D159)</f>
        <v/>
      </c>
      <c r="H159" s="10">
        <f>1+COUNTIF(FCuts,"&lt;"&amp;E159)</f>
        <v/>
      </c>
      <c r="I159" s="10">
        <f>1+COUNTIF(MCuts,"&lt;"&amp;F159)</f>
        <v/>
      </c>
      <c r="J159" s="10">
        <f>G159&amp;H159&amp;I159</f>
        <v/>
      </c>
      <c r="K159" s="10">
        <f>IF(AND(G159&gt;=4,H159&gt;=4),"Champions",IF(AND(G159&gt;=3,H159&gt;=3),"Loyal",IF(G159&gt;=4,"New / promising",IF(H159&gt;=3,"At risk",IF(G159&lt;=2,"Lost / hibernating","Needs attention")))))</f>
        <v/>
      </c>
    </row>
    <row r="160">
      <c r="A160" t="n">
        <v>13047</v>
      </c>
      <c r="B160" s="13">
        <f>_xlfn.MINIFS(Invoices[Date],Invoices[Customer ID],A160)</f>
        <v/>
      </c>
      <c r="C160" s="13">
        <f>_xlfn.MAXIFS(Invoices[Date],Invoices[Customer ID],A160)</f>
        <v/>
      </c>
      <c r="D160" s="14">
        <f>AsOfDate-C160</f>
        <v/>
      </c>
      <c r="E160" s="14">
        <f>COUNTIFS(Invoices[Customer ID],A160)</f>
        <v/>
      </c>
      <c r="F160" s="15">
        <f>SUMIFS(Invoices[Value],Invoices[Customer ID],A160)</f>
        <v/>
      </c>
      <c r="G160" s="10">
        <f>5-COUNTIF(RCuts,"&lt;"&amp;D160)</f>
        <v/>
      </c>
      <c r="H160" s="10">
        <f>1+COUNTIF(FCuts,"&lt;"&amp;E160)</f>
        <v/>
      </c>
      <c r="I160" s="10">
        <f>1+COUNTIF(MCuts,"&lt;"&amp;F160)</f>
        <v/>
      </c>
      <c r="J160" s="10">
        <f>G160&amp;H160&amp;I160</f>
        <v/>
      </c>
      <c r="K160" s="10">
        <f>IF(AND(G160&gt;=4,H160&gt;=4),"Champions",IF(AND(G160&gt;=3,H160&gt;=3),"Loyal",IF(G160&gt;=4,"New / promising",IF(H160&gt;=3,"At risk",IF(G160&lt;=2,"Lost / hibernating","Needs attention")))))</f>
        <v/>
      </c>
    </row>
    <row r="161">
      <c r="A161" t="n">
        <v>13048</v>
      </c>
      <c r="B161" s="13">
        <f>_xlfn.MINIFS(Invoices[Date],Invoices[Customer ID],A161)</f>
        <v/>
      </c>
      <c r="C161" s="13">
        <f>_xlfn.MAXIFS(Invoices[Date],Invoices[Customer ID],A161)</f>
        <v/>
      </c>
      <c r="D161" s="14">
        <f>AsOfDate-C161</f>
        <v/>
      </c>
      <c r="E161" s="14">
        <f>COUNTIFS(Invoices[Customer ID],A161)</f>
        <v/>
      </c>
      <c r="F161" s="15">
        <f>SUMIFS(Invoices[Value],Invoices[Customer ID],A161)</f>
        <v/>
      </c>
      <c r="G161" s="10">
        <f>5-COUNTIF(RCuts,"&lt;"&amp;D161)</f>
        <v/>
      </c>
      <c r="H161" s="10">
        <f>1+COUNTIF(FCuts,"&lt;"&amp;E161)</f>
        <v/>
      </c>
      <c r="I161" s="10">
        <f>1+COUNTIF(MCuts,"&lt;"&amp;F161)</f>
        <v/>
      </c>
      <c r="J161" s="10">
        <f>G161&amp;H161&amp;I161</f>
        <v/>
      </c>
      <c r="K161" s="10">
        <f>IF(AND(G161&gt;=4,H161&gt;=4),"Champions",IF(AND(G161&gt;=3,H161&gt;=3),"Loyal",IF(G161&gt;=4,"New / promising",IF(H161&gt;=3,"At risk",IF(G161&lt;=2,"Lost / hibernating","Needs attention")))))</f>
        <v/>
      </c>
    </row>
    <row r="162">
      <c r="A162" t="n">
        <v>13049</v>
      </c>
      <c r="B162" s="13">
        <f>_xlfn.MINIFS(Invoices[Date],Invoices[Customer ID],A162)</f>
        <v/>
      </c>
      <c r="C162" s="13">
        <f>_xlfn.MAXIFS(Invoices[Date],Invoices[Customer ID],A162)</f>
        <v/>
      </c>
      <c r="D162" s="14">
        <f>AsOfDate-C162</f>
        <v/>
      </c>
      <c r="E162" s="14">
        <f>COUNTIFS(Invoices[Customer ID],A162)</f>
        <v/>
      </c>
      <c r="F162" s="15">
        <f>SUMIFS(Invoices[Value],Invoices[Customer ID],A162)</f>
        <v/>
      </c>
      <c r="G162" s="10">
        <f>5-COUNTIF(RCuts,"&lt;"&amp;D162)</f>
        <v/>
      </c>
      <c r="H162" s="10">
        <f>1+COUNTIF(FCuts,"&lt;"&amp;E162)</f>
        <v/>
      </c>
      <c r="I162" s="10">
        <f>1+COUNTIF(MCuts,"&lt;"&amp;F162)</f>
        <v/>
      </c>
      <c r="J162" s="10">
        <f>G162&amp;H162&amp;I162</f>
        <v/>
      </c>
      <c r="K162" s="10">
        <f>IF(AND(G162&gt;=4,H162&gt;=4),"Champions",IF(AND(G162&gt;=3,H162&gt;=3),"Loyal",IF(G162&gt;=4,"New / promising",IF(H162&gt;=3,"At risk",IF(G162&lt;=2,"Lost / hibernating","Needs attention")))))</f>
        <v/>
      </c>
    </row>
    <row r="163">
      <c r="A163" t="n">
        <v>13050</v>
      </c>
      <c r="B163" s="13">
        <f>_xlfn.MINIFS(Invoices[Date],Invoices[Customer ID],A163)</f>
        <v/>
      </c>
      <c r="C163" s="13">
        <f>_xlfn.MAXIFS(Invoices[Date],Invoices[Customer ID],A163)</f>
        <v/>
      </c>
      <c r="D163" s="14">
        <f>AsOfDate-C163</f>
        <v/>
      </c>
      <c r="E163" s="14">
        <f>COUNTIFS(Invoices[Customer ID],A163)</f>
        <v/>
      </c>
      <c r="F163" s="15">
        <f>SUMIFS(Invoices[Value],Invoices[Customer ID],A163)</f>
        <v/>
      </c>
      <c r="G163" s="10">
        <f>5-COUNTIF(RCuts,"&lt;"&amp;D163)</f>
        <v/>
      </c>
      <c r="H163" s="10">
        <f>1+COUNTIF(FCuts,"&lt;"&amp;E163)</f>
        <v/>
      </c>
      <c r="I163" s="10">
        <f>1+COUNTIF(MCuts,"&lt;"&amp;F163)</f>
        <v/>
      </c>
      <c r="J163" s="10">
        <f>G163&amp;H163&amp;I163</f>
        <v/>
      </c>
      <c r="K163" s="10">
        <f>IF(AND(G163&gt;=4,H163&gt;=4),"Champions",IF(AND(G163&gt;=3,H163&gt;=3),"Loyal",IF(G163&gt;=4,"New / promising",IF(H163&gt;=3,"At risk",IF(G163&lt;=2,"Lost / hibernating","Needs attention")))))</f>
        <v/>
      </c>
    </row>
    <row r="164">
      <c r="A164" t="n">
        <v>13052</v>
      </c>
      <c r="B164" s="13">
        <f>_xlfn.MINIFS(Invoices[Date],Invoices[Customer ID],A164)</f>
        <v/>
      </c>
      <c r="C164" s="13">
        <f>_xlfn.MAXIFS(Invoices[Date],Invoices[Customer ID],A164)</f>
        <v/>
      </c>
      <c r="D164" s="14">
        <f>AsOfDate-C164</f>
        <v/>
      </c>
      <c r="E164" s="14">
        <f>COUNTIFS(Invoices[Customer ID],A164)</f>
        <v/>
      </c>
      <c r="F164" s="15">
        <f>SUMIFS(Invoices[Value],Invoices[Customer ID],A164)</f>
        <v/>
      </c>
      <c r="G164" s="10">
        <f>5-COUNTIF(RCuts,"&lt;"&amp;D164)</f>
        <v/>
      </c>
      <c r="H164" s="10">
        <f>1+COUNTIF(FCuts,"&lt;"&amp;E164)</f>
        <v/>
      </c>
      <c r="I164" s="10">
        <f>1+COUNTIF(MCuts,"&lt;"&amp;F164)</f>
        <v/>
      </c>
      <c r="J164" s="10">
        <f>G164&amp;H164&amp;I164</f>
        <v/>
      </c>
      <c r="K164" s="10">
        <f>IF(AND(G164&gt;=4,H164&gt;=4),"Champions",IF(AND(G164&gt;=3,H164&gt;=3),"Loyal",IF(G164&gt;=4,"New / promising",IF(H164&gt;=3,"At risk",IF(G164&lt;=2,"Lost / hibernating","Needs attention")))))</f>
        <v/>
      </c>
    </row>
    <row r="165">
      <c r="A165" t="n">
        <v>13055</v>
      </c>
      <c r="B165" s="13">
        <f>_xlfn.MINIFS(Invoices[Date],Invoices[Customer ID],A165)</f>
        <v/>
      </c>
      <c r="C165" s="13">
        <f>_xlfn.MAXIFS(Invoices[Date],Invoices[Customer ID],A165)</f>
        <v/>
      </c>
      <c r="D165" s="14">
        <f>AsOfDate-C165</f>
        <v/>
      </c>
      <c r="E165" s="14">
        <f>COUNTIFS(Invoices[Customer ID],A165)</f>
        <v/>
      </c>
      <c r="F165" s="15">
        <f>SUMIFS(Invoices[Value],Invoices[Customer ID],A165)</f>
        <v/>
      </c>
      <c r="G165" s="10">
        <f>5-COUNTIF(RCuts,"&lt;"&amp;D165)</f>
        <v/>
      </c>
      <c r="H165" s="10">
        <f>1+COUNTIF(FCuts,"&lt;"&amp;E165)</f>
        <v/>
      </c>
      <c r="I165" s="10">
        <f>1+COUNTIF(MCuts,"&lt;"&amp;F165)</f>
        <v/>
      </c>
      <c r="J165" s="10">
        <f>G165&amp;H165&amp;I165</f>
        <v/>
      </c>
      <c r="K165" s="10">
        <f>IF(AND(G165&gt;=4,H165&gt;=4),"Champions",IF(AND(G165&gt;=3,H165&gt;=3),"Loyal",IF(G165&gt;=4,"New / promising",IF(H165&gt;=3,"At risk",IF(G165&lt;=2,"Lost / hibernating","Needs attention")))))</f>
        <v/>
      </c>
    </row>
    <row r="166">
      <c r="A166" t="n">
        <v>13058</v>
      </c>
      <c r="B166" s="13">
        <f>_xlfn.MINIFS(Invoices[Date],Invoices[Customer ID],A166)</f>
        <v/>
      </c>
      <c r="C166" s="13">
        <f>_xlfn.MAXIFS(Invoices[Date],Invoices[Customer ID],A166)</f>
        <v/>
      </c>
      <c r="D166" s="14">
        <f>AsOfDate-C166</f>
        <v/>
      </c>
      <c r="E166" s="14">
        <f>COUNTIFS(Invoices[Customer ID],A166)</f>
        <v/>
      </c>
      <c r="F166" s="15">
        <f>SUMIFS(Invoices[Value],Invoices[Customer ID],A166)</f>
        <v/>
      </c>
      <c r="G166" s="10">
        <f>5-COUNTIF(RCuts,"&lt;"&amp;D166)</f>
        <v/>
      </c>
      <c r="H166" s="10">
        <f>1+COUNTIF(FCuts,"&lt;"&amp;E166)</f>
        <v/>
      </c>
      <c r="I166" s="10">
        <f>1+COUNTIF(MCuts,"&lt;"&amp;F166)</f>
        <v/>
      </c>
      <c r="J166" s="10">
        <f>G166&amp;H166&amp;I166</f>
        <v/>
      </c>
      <c r="K166" s="10">
        <f>IF(AND(G166&gt;=4,H166&gt;=4),"Champions",IF(AND(G166&gt;=3,H166&gt;=3),"Loyal",IF(G166&gt;=4,"New / promising",IF(H166&gt;=3,"At risk",IF(G166&lt;=2,"Lost / hibernating","Needs attention")))))</f>
        <v/>
      </c>
    </row>
    <row r="167">
      <c r="A167" t="n">
        <v>13059</v>
      </c>
      <c r="B167" s="13">
        <f>_xlfn.MINIFS(Invoices[Date],Invoices[Customer ID],A167)</f>
        <v/>
      </c>
      <c r="C167" s="13">
        <f>_xlfn.MAXIFS(Invoices[Date],Invoices[Customer ID],A167)</f>
        <v/>
      </c>
      <c r="D167" s="14">
        <f>AsOfDate-C167</f>
        <v/>
      </c>
      <c r="E167" s="14">
        <f>COUNTIFS(Invoices[Customer ID],A167)</f>
        <v/>
      </c>
      <c r="F167" s="15">
        <f>SUMIFS(Invoices[Value],Invoices[Customer ID],A167)</f>
        <v/>
      </c>
      <c r="G167" s="10">
        <f>5-COUNTIF(RCuts,"&lt;"&amp;D167)</f>
        <v/>
      </c>
      <c r="H167" s="10">
        <f>1+COUNTIF(FCuts,"&lt;"&amp;E167)</f>
        <v/>
      </c>
      <c r="I167" s="10">
        <f>1+COUNTIF(MCuts,"&lt;"&amp;F167)</f>
        <v/>
      </c>
      <c r="J167" s="10">
        <f>G167&amp;H167&amp;I167</f>
        <v/>
      </c>
      <c r="K167" s="10">
        <f>IF(AND(G167&gt;=4,H167&gt;=4),"Champions",IF(AND(G167&gt;=3,H167&gt;=3),"Loyal",IF(G167&gt;=4,"New / promising",IF(H167&gt;=3,"At risk",IF(G167&lt;=2,"Lost / hibernating","Needs attention")))))</f>
        <v/>
      </c>
    </row>
    <row r="168">
      <c r="A168" t="n">
        <v>13060</v>
      </c>
      <c r="B168" s="13">
        <f>_xlfn.MINIFS(Invoices[Date],Invoices[Customer ID],A168)</f>
        <v/>
      </c>
      <c r="C168" s="13">
        <f>_xlfn.MAXIFS(Invoices[Date],Invoices[Customer ID],A168)</f>
        <v/>
      </c>
      <c r="D168" s="14">
        <f>AsOfDate-C168</f>
        <v/>
      </c>
      <c r="E168" s="14">
        <f>COUNTIFS(Invoices[Customer ID],A168)</f>
        <v/>
      </c>
      <c r="F168" s="15">
        <f>SUMIFS(Invoices[Value],Invoices[Customer ID],A168)</f>
        <v/>
      </c>
      <c r="G168" s="10">
        <f>5-COUNTIF(RCuts,"&lt;"&amp;D168)</f>
        <v/>
      </c>
      <c r="H168" s="10">
        <f>1+COUNTIF(FCuts,"&lt;"&amp;E168)</f>
        <v/>
      </c>
      <c r="I168" s="10">
        <f>1+COUNTIF(MCuts,"&lt;"&amp;F168)</f>
        <v/>
      </c>
      <c r="J168" s="10">
        <f>G168&amp;H168&amp;I168</f>
        <v/>
      </c>
      <c r="K168" s="10">
        <f>IF(AND(G168&gt;=4,H168&gt;=4),"Champions",IF(AND(G168&gt;=3,H168&gt;=3),"Loyal",IF(G168&gt;=4,"New / promising",IF(H168&gt;=3,"At risk",IF(G168&lt;=2,"Lost / hibernating","Needs attention")))))</f>
        <v/>
      </c>
    </row>
    <row r="169">
      <c r="A169" t="n">
        <v>13061</v>
      </c>
      <c r="B169" s="13">
        <f>_xlfn.MINIFS(Invoices[Date],Invoices[Customer ID],A169)</f>
        <v/>
      </c>
      <c r="C169" s="13">
        <f>_xlfn.MAXIFS(Invoices[Date],Invoices[Customer ID],A169)</f>
        <v/>
      </c>
      <c r="D169" s="14">
        <f>AsOfDate-C169</f>
        <v/>
      </c>
      <c r="E169" s="14">
        <f>COUNTIFS(Invoices[Customer ID],A169)</f>
        <v/>
      </c>
      <c r="F169" s="15">
        <f>SUMIFS(Invoices[Value],Invoices[Customer ID],A169)</f>
        <v/>
      </c>
      <c r="G169" s="10">
        <f>5-COUNTIF(RCuts,"&lt;"&amp;D169)</f>
        <v/>
      </c>
      <c r="H169" s="10">
        <f>1+COUNTIF(FCuts,"&lt;"&amp;E169)</f>
        <v/>
      </c>
      <c r="I169" s="10">
        <f>1+COUNTIF(MCuts,"&lt;"&amp;F169)</f>
        <v/>
      </c>
      <c r="J169" s="10">
        <f>G169&amp;H169&amp;I169</f>
        <v/>
      </c>
      <c r="K169" s="10">
        <f>IF(AND(G169&gt;=4,H169&gt;=4),"Champions",IF(AND(G169&gt;=3,H169&gt;=3),"Loyal",IF(G169&gt;=4,"New / promising",IF(H169&gt;=3,"At risk",IF(G169&lt;=2,"Lost / hibernating","Needs attention")))))</f>
        <v/>
      </c>
    </row>
    <row r="170">
      <c r="A170" t="n">
        <v>13062</v>
      </c>
      <c r="B170" s="13">
        <f>_xlfn.MINIFS(Invoices[Date],Invoices[Customer ID],A170)</f>
        <v/>
      </c>
      <c r="C170" s="13">
        <f>_xlfn.MAXIFS(Invoices[Date],Invoices[Customer ID],A170)</f>
        <v/>
      </c>
      <c r="D170" s="14">
        <f>AsOfDate-C170</f>
        <v/>
      </c>
      <c r="E170" s="14">
        <f>COUNTIFS(Invoices[Customer ID],A170)</f>
        <v/>
      </c>
      <c r="F170" s="15">
        <f>SUMIFS(Invoices[Value],Invoices[Customer ID],A170)</f>
        <v/>
      </c>
      <c r="G170" s="10">
        <f>5-COUNTIF(RCuts,"&lt;"&amp;D170)</f>
        <v/>
      </c>
      <c r="H170" s="10">
        <f>1+COUNTIF(FCuts,"&lt;"&amp;E170)</f>
        <v/>
      </c>
      <c r="I170" s="10">
        <f>1+COUNTIF(MCuts,"&lt;"&amp;F170)</f>
        <v/>
      </c>
      <c r="J170" s="10">
        <f>G170&amp;H170&amp;I170</f>
        <v/>
      </c>
      <c r="K170" s="10">
        <f>IF(AND(G170&gt;=4,H170&gt;=4),"Champions",IF(AND(G170&gt;=3,H170&gt;=3),"Loyal",IF(G170&gt;=4,"New / promising",IF(H170&gt;=3,"At risk",IF(G170&lt;=2,"Lost / hibernating","Needs attention")))))</f>
        <v/>
      </c>
    </row>
    <row r="171">
      <c r="A171" t="n">
        <v>13064</v>
      </c>
      <c r="B171" s="13">
        <f>_xlfn.MINIFS(Invoices[Date],Invoices[Customer ID],A171)</f>
        <v/>
      </c>
      <c r="C171" s="13">
        <f>_xlfn.MAXIFS(Invoices[Date],Invoices[Customer ID],A171)</f>
        <v/>
      </c>
      <c r="D171" s="14">
        <f>AsOfDate-C171</f>
        <v/>
      </c>
      <c r="E171" s="14">
        <f>COUNTIFS(Invoices[Customer ID],A171)</f>
        <v/>
      </c>
      <c r="F171" s="15">
        <f>SUMIFS(Invoices[Value],Invoices[Customer ID],A171)</f>
        <v/>
      </c>
      <c r="G171" s="10">
        <f>5-COUNTIF(RCuts,"&lt;"&amp;D171)</f>
        <v/>
      </c>
      <c r="H171" s="10">
        <f>1+COUNTIF(FCuts,"&lt;"&amp;E171)</f>
        <v/>
      </c>
      <c r="I171" s="10">
        <f>1+COUNTIF(MCuts,"&lt;"&amp;F171)</f>
        <v/>
      </c>
      <c r="J171" s="10">
        <f>G171&amp;H171&amp;I171</f>
        <v/>
      </c>
      <c r="K171" s="10">
        <f>IF(AND(G171&gt;=4,H171&gt;=4),"Champions",IF(AND(G171&gt;=3,H171&gt;=3),"Loyal",IF(G171&gt;=4,"New / promising",IF(H171&gt;=3,"At risk",IF(G171&lt;=2,"Lost / hibernating","Needs attention")))))</f>
        <v/>
      </c>
    </row>
    <row r="172">
      <c r="A172" t="n">
        <v>13066</v>
      </c>
      <c r="B172" s="13">
        <f>_xlfn.MINIFS(Invoices[Date],Invoices[Customer ID],A172)</f>
        <v/>
      </c>
      <c r="C172" s="13">
        <f>_xlfn.MAXIFS(Invoices[Date],Invoices[Customer ID],A172)</f>
        <v/>
      </c>
      <c r="D172" s="14">
        <f>AsOfDate-C172</f>
        <v/>
      </c>
      <c r="E172" s="14">
        <f>COUNTIFS(Invoices[Customer ID],A172)</f>
        <v/>
      </c>
      <c r="F172" s="15">
        <f>SUMIFS(Invoices[Value],Invoices[Customer ID],A172)</f>
        <v/>
      </c>
      <c r="G172" s="10">
        <f>5-COUNTIF(RCuts,"&lt;"&amp;D172)</f>
        <v/>
      </c>
      <c r="H172" s="10">
        <f>1+COUNTIF(FCuts,"&lt;"&amp;E172)</f>
        <v/>
      </c>
      <c r="I172" s="10">
        <f>1+COUNTIF(MCuts,"&lt;"&amp;F172)</f>
        <v/>
      </c>
      <c r="J172" s="10">
        <f>G172&amp;H172&amp;I172</f>
        <v/>
      </c>
      <c r="K172" s="10">
        <f>IF(AND(G172&gt;=4,H172&gt;=4),"Champions",IF(AND(G172&gt;=3,H172&gt;=3),"Loyal",IF(G172&gt;=4,"New / promising",IF(H172&gt;=3,"At risk",IF(G172&lt;=2,"Lost / hibernating","Needs attention")))))</f>
        <v/>
      </c>
    </row>
    <row r="173">
      <c r="A173" t="n">
        <v>13067</v>
      </c>
      <c r="B173" s="13">
        <f>_xlfn.MINIFS(Invoices[Date],Invoices[Customer ID],A173)</f>
        <v/>
      </c>
      <c r="C173" s="13">
        <f>_xlfn.MAXIFS(Invoices[Date],Invoices[Customer ID],A173)</f>
        <v/>
      </c>
      <c r="D173" s="14">
        <f>AsOfDate-C173</f>
        <v/>
      </c>
      <c r="E173" s="14">
        <f>COUNTIFS(Invoices[Customer ID],A173)</f>
        <v/>
      </c>
      <c r="F173" s="15">
        <f>SUMIFS(Invoices[Value],Invoices[Customer ID],A173)</f>
        <v/>
      </c>
      <c r="G173" s="10">
        <f>5-COUNTIF(RCuts,"&lt;"&amp;D173)</f>
        <v/>
      </c>
      <c r="H173" s="10">
        <f>1+COUNTIF(FCuts,"&lt;"&amp;E173)</f>
        <v/>
      </c>
      <c r="I173" s="10">
        <f>1+COUNTIF(MCuts,"&lt;"&amp;F173)</f>
        <v/>
      </c>
      <c r="J173" s="10">
        <f>G173&amp;H173&amp;I173</f>
        <v/>
      </c>
      <c r="K173" s="10">
        <f>IF(AND(G173&gt;=4,H173&gt;=4),"Champions",IF(AND(G173&gt;=3,H173&gt;=3),"Loyal",IF(G173&gt;=4,"New / promising",IF(H173&gt;=3,"At risk",IF(G173&lt;=2,"Lost / hibernating","Needs attention")))))</f>
        <v/>
      </c>
    </row>
    <row r="174">
      <c r="A174" t="n">
        <v>13068</v>
      </c>
      <c r="B174" s="13">
        <f>_xlfn.MINIFS(Invoices[Date],Invoices[Customer ID],A174)</f>
        <v/>
      </c>
      <c r="C174" s="13">
        <f>_xlfn.MAXIFS(Invoices[Date],Invoices[Customer ID],A174)</f>
        <v/>
      </c>
      <c r="D174" s="14">
        <f>AsOfDate-C174</f>
        <v/>
      </c>
      <c r="E174" s="14">
        <f>COUNTIFS(Invoices[Customer ID],A174)</f>
        <v/>
      </c>
      <c r="F174" s="15">
        <f>SUMIFS(Invoices[Value],Invoices[Customer ID],A174)</f>
        <v/>
      </c>
      <c r="G174" s="10">
        <f>5-COUNTIF(RCuts,"&lt;"&amp;D174)</f>
        <v/>
      </c>
      <c r="H174" s="10">
        <f>1+COUNTIF(FCuts,"&lt;"&amp;E174)</f>
        <v/>
      </c>
      <c r="I174" s="10">
        <f>1+COUNTIF(MCuts,"&lt;"&amp;F174)</f>
        <v/>
      </c>
      <c r="J174" s="10">
        <f>G174&amp;H174&amp;I174</f>
        <v/>
      </c>
      <c r="K174" s="10">
        <f>IF(AND(G174&gt;=4,H174&gt;=4),"Champions",IF(AND(G174&gt;=3,H174&gt;=3),"Loyal",IF(G174&gt;=4,"New / promising",IF(H174&gt;=3,"At risk",IF(G174&lt;=2,"Lost / hibernating","Needs attention")))))</f>
        <v/>
      </c>
    </row>
    <row r="175">
      <c r="A175" t="n">
        <v>13069</v>
      </c>
      <c r="B175" s="13">
        <f>_xlfn.MINIFS(Invoices[Date],Invoices[Customer ID],A175)</f>
        <v/>
      </c>
      <c r="C175" s="13">
        <f>_xlfn.MAXIFS(Invoices[Date],Invoices[Customer ID],A175)</f>
        <v/>
      </c>
      <c r="D175" s="14">
        <f>AsOfDate-C175</f>
        <v/>
      </c>
      <c r="E175" s="14">
        <f>COUNTIFS(Invoices[Customer ID],A175)</f>
        <v/>
      </c>
      <c r="F175" s="15">
        <f>SUMIFS(Invoices[Value],Invoices[Customer ID],A175)</f>
        <v/>
      </c>
      <c r="G175" s="10">
        <f>5-COUNTIF(RCuts,"&lt;"&amp;D175)</f>
        <v/>
      </c>
      <c r="H175" s="10">
        <f>1+COUNTIF(FCuts,"&lt;"&amp;E175)</f>
        <v/>
      </c>
      <c r="I175" s="10">
        <f>1+COUNTIF(MCuts,"&lt;"&amp;F175)</f>
        <v/>
      </c>
      <c r="J175" s="10">
        <f>G175&amp;H175&amp;I175</f>
        <v/>
      </c>
      <c r="K175" s="10">
        <f>IF(AND(G175&gt;=4,H175&gt;=4),"Champions",IF(AND(G175&gt;=3,H175&gt;=3),"Loyal",IF(G175&gt;=4,"New / promising",IF(H175&gt;=3,"At risk",IF(G175&lt;=2,"Lost / hibernating","Needs attention")))))</f>
        <v/>
      </c>
    </row>
    <row r="176">
      <c r="A176" t="n">
        <v>13070</v>
      </c>
      <c r="B176" s="13">
        <f>_xlfn.MINIFS(Invoices[Date],Invoices[Customer ID],A176)</f>
        <v/>
      </c>
      <c r="C176" s="13">
        <f>_xlfn.MAXIFS(Invoices[Date],Invoices[Customer ID],A176)</f>
        <v/>
      </c>
      <c r="D176" s="14">
        <f>AsOfDate-C176</f>
        <v/>
      </c>
      <c r="E176" s="14">
        <f>COUNTIFS(Invoices[Customer ID],A176)</f>
        <v/>
      </c>
      <c r="F176" s="15">
        <f>SUMIFS(Invoices[Value],Invoices[Customer ID],A176)</f>
        <v/>
      </c>
      <c r="G176" s="10">
        <f>5-COUNTIF(RCuts,"&lt;"&amp;D176)</f>
        <v/>
      </c>
      <c r="H176" s="10">
        <f>1+COUNTIF(FCuts,"&lt;"&amp;E176)</f>
        <v/>
      </c>
      <c r="I176" s="10">
        <f>1+COUNTIF(MCuts,"&lt;"&amp;F176)</f>
        <v/>
      </c>
      <c r="J176" s="10">
        <f>G176&amp;H176&amp;I176</f>
        <v/>
      </c>
      <c r="K176" s="10">
        <f>IF(AND(G176&gt;=4,H176&gt;=4),"Champions",IF(AND(G176&gt;=3,H176&gt;=3),"Loyal",IF(G176&gt;=4,"New / promising",IF(H176&gt;=3,"At risk",IF(G176&lt;=2,"Lost / hibernating","Needs attention")))))</f>
        <v/>
      </c>
    </row>
    <row r="177">
      <c r="A177" t="n">
        <v>13072</v>
      </c>
      <c r="B177" s="13">
        <f>_xlfn.MINIFS(Invoices[Date],Invoices[Customer ID],A177)</f>
        <v/>
      </c>
      <c r="C177" s="13">
        <f>_xlfn.MAXIFS(Invoices[Date],Invoices[Customer ID],A177)</f>
        <v/>
      </c>
      <c r="D177" s="14">
        <f>AsOfDate-C177</f>
        <v/>
      </c>
      <c r="E177" s="14">
        <f>COUNTIFS(Invoices[Customer ID],A177)</f>
        <v/>
      </c>
      <c r="F177" s="15">
        <f>SUMIFS(Invoices[Value],Invoices[Customer ID],A177)</f>
        <v/>
      </c>
      <c r="G177" s="10">
        <f>5-COUNTIF(RCuts,"&lt;"&amp;D177)</f>
        <v/>
      </c>
      <c r="H177" s="10">
        <f>1+COUNTIF(FCuts,"&lt;"&amp;E177)</f>
        <v/>
      </c>
      <c r="I177" s="10">
        <f>1+COUNTIF(MCuts,"&lt;"&amp;F177)</f>
        <v/>
      </c>
      <c r="J177" s="10">
        <f>G177&amp;H177&amp;I177</f>
        <v/>
      </c>
      <c r="K177" s="10">
        <f>IF(AND(G177&gt;=4,H177&gt;=4),"Champions",IF(AND(G177&gt;=3,H177&gt;=3),"Loyal",IF(G177&gt;=4,"New / promising",IF(H177&gt;=3,"At risk",IF(G177&lt;=2,"Lost / hibernating","Needs attention")))))</f>
        <v/>
      </c>
    </row>
    <row r="178">
      <c r="A178" t="n">
        <v>13075</v>
      </c>
      <c r="B178" s="13">
        <f>_xlfn.MINIFS(Invoices[Date],Invoices[Customer ID],A178)</f>
        <v/>
      </c>
      <c r="C178" s="13">
        <f>_xlfn.MAXIFS(Invoices[Date],Invoices[Customer ID],A178)</f>
        <v/>
      </c>
      <c r="D178" s="14">
        <f>AsOfDate-C178</f>
        <v/>
      </c>
      <c r="E178" s="14">
        <f>COUNTIFS(Invoices[Customer ID],A178)</f>
        <v/>
      </c>
      <c r="F178" s="15">
        <f>SUMIFS(Invoices[Value],Invoices[Customer ID],A178)</f>
        <v/>
      </c>
      <c r="G178" s="10">
        <f>5-COUNTIF(RCuts,"&lt;"&amp;D178)</f>
        <v/>
      </c>
      <c r="H178" s="10">
        <f>1+COUNTIF(FCuts,"&lt;"&amp;E178)</f>
        <v/>
      </c>
      <c r="I178" s="10">
        <f>1+COUNTIF(MCuts,"&lt;"&amp;F178)</f>
        <v/>
      </c>
      <c r="J178" s="10">
        <f>G178&amp;H178&amp;I178</f>
        <v/>
      </c>
      <c r="K178" s="10">
        <f>IF(AND(G178&gt;=4,H178&gt;=4),"Champions",IF(AND(G178&gt;=3,H178&gt;=3),"Loyal",IF(G178&gt;=4,"New / promising",IF(H178&gt;=3,"At risk",IF(G178&lt;=2,"Lost / hibernating","Needs attention")))))</f>
        <v/>
      </c>
    </row>
    <row r="179">
      <c r="A179" t="n">
        <v>13077</v>
      </c>
      <c r="B179" s="13">
        <f>_xlfn.MINIFS(Invoices[Date],Invoices[Customer ID],A179)</f>
        <v/>
      </c>
      <c r="C179" s="13">
        <f>_xlfn.MAXIFS(Invoices[Date],Invoices[Customer ID],A179)</f>
        <v/>
      </c>
      <c r="D179" s="14">
        <f>AsOfDate-C179</f>
        <v/>
      </c>
      <c r="E179" s="14">
        <f>COUNTIFS(Invoices[Customer ID],A179)</f>
        <v/>
      </c>
      <c r="F179" s="15">
        <f>SUMIFS(Invoices[Value],Invoices[Customer ID],A179)</f>
        <v/>
      </c>
      <c r="G179" s="10">
        <f>5-COUNTIF(RCuts,"&lt;"&amp;D179)</f>
        <v/>
      </c>
      <c r="H179" s="10">
        <f>1+COUNTIF(FCuts,"&lt;"&amp;E179)</f>
        <v/>
      </c>
      <c r="I179" s="10">
        <f>1+COUNTIF(MCuts,"&lt;"&amp;F179)</f>
        <v/>
      </c>
      <c r="J179" s="10">
        <f>G179&amp;H179&amp;I179</f>
        <v/>
      </c>
      <c r="K179" s="10">
        <f>IF(AND(G179&gt;=4,H179&gt;=4),"Champions",IF(AND(G179&gt;=3,H179&gt;=3),"Loyal",IF(G179&gt;=4,"New / promising",IF(H179&gt;=3,"At risk",IF(G179&lt;=2,"Lost / hibernating","Needs attention")))))</f>
        <v/>
      </c>
    </row>
    <row r="180">
      <c r="A180" t="n">
        <v>13078</v>
      </c>
      <c r="B180" s="13">
        <f>_xlfn.MINIFS(Invoices[Date],Invoices[Customer ID],A180)</f>
        <v/>
      </c>
      <c r="C180" s="13">
        <f>_xlfn.MAXIFS(Invoices[Date],Invoices[Customer ID],A180)</f>
        <v/>
      </c>
      <c r="D180" s="14">
        <f>AsOfDate-C180</f>
        <v/>
      </c>
      <c r="E180" s="14">
        <f>COUNTIFS(Invoices[Customer ID],A180)</f>
        <v/>
      </c>
      <c r="F180" s="15">
        <f>SUMIFS(Invoices[Value],Invoices[Customer ID],A180)</f>
        <v/>
      </c>
      <c r="G180" s="10">
        <f>5-COUNTIF(RCuts,"&lt;"&amp;D180)</f>
        <v/>
      </c>
      <c r="H180" s="10">
        <f>1+COUNTIF(FCuts,"&lt;"&amp;E180)</f>
        <v/>
      </c>
      <c r="I180" s="10">
        <f>1+COUNTIF(MCuts,"&lt;"&amp;F180)</f>
        <v/>
      </c>
      <c r="J180" s="10">
        <f>G180&amp;H180&amp;I180</f>
        <v/>
      </c>
      <c r="K180" s="10">
        <f>IF(AND(G180&gt;=4,H180&gt;=4),"Champions",IF(AND(G180&gt;=3,H180&gt;=3),"Loyal",IF(G180&gt;=4,"New / promising",IF(H180&gt;=3,"At risk",IF(G180&lt;=2,"Lost / hibernating","Needs attention")))))</f>
        <v/>
      </c>
    </row>
    <row r="181">
      <c r="A181" t="n">
        <v>13079</v>
      </c>
      <c r="B181" s="13">
        <f>_xlfn.MINIFS(Invoices[Date],Invoices[Customer ID],A181)</f>
        <v/>
      </c>
      <c r="C181" s="13">
        <f>_xlfn.MAXIFS(Invoices[Date],Invoices[Customer ID],A181)</f>
        <v/>
      </c>
      <c r="D181" s="14">
        <f>AsOfDate-C181</f>
        <v/>
      </c>
      <c r="E181" s="14">
        <f>COUNTIFS(Invoices[Customer ID],A181)</f>
        <v/>
      </c>
      <c r="F181" s="15">
        <f>SUMIFS(Invoices[Value],Invoices[Customer ID],A181)</f>
        <v/>
      </c>
      <c r="G181" s="10">
        <f>5-COUNTIF(RCuts,"&lt;"&amp;D181)</f>
        <v/>
      </c>
      <c r="H181" s="10">
        <f>1+COUNTIF(FCuts,"&lt;"&amp;E181)</f>
        <v/>
      </c>
      <c r="I181" s="10">
        <f>1+COUNTIF(MCuts,"&lt;"&amp;F181)</f>
        <v/>
      </c>
      <c r="J181" s="10">
        <f>G181&amp;H181&amp;I181</f>
        <v/>
      </c>
      <c r="K181" s="10">
        <f>IF(AND(G181&gt;=4,H181&gt;=4),"Champions",IF(AND(G181&gt;=3,H181&gt;=3),"Loyal",IF(G181&gt;=4,"New / promising",IF(H181&gt;=3,"At risk",IF(G181&lt;=2,"Lost / hibernating","Needs attention")))))</f>
        <v/>
      </c>
    </row>
    <row r="182">
      <c r="A182" t="n">
        <v>13080</v>
      </c>
      <c r="B182" s="13">
        <f>_xlfn.MINIFS(Invoices[Date],Invoices[Customer ID],A182)</f>
        <v/>
      </c>
      <c r="C182" s="13">
        <f>_xlfn.MAXIFS(Invoices[Date],Invoices[Customer ID],A182)</f>
        <v/>
      </c>
      <c r="D182" s="14">
        <f>AsOfDate-C182</f>
        <v/>
      </c>
      <c r="E182" s="14">
        <f>COUNTIFS(Invoices[Customer ID],A182)</f>
        <v/>
      </c>
      <c r="F182" s="15">
        <f>SUMIFS(Invoices[Value],Invoices[Customer ID],A182)</f>
        <v/>
      </c>
      <c r="G182" s="10">
        <f>5-COUNTIF(RCuts,"&lt;"&amp;D182)</f>
        <v/>
      </c>
      <c r="H182" s="10">
        <f>1+COUNTIF(FCuts,"&lt;"&amp;E182)</f>
        <v/>
      </c>
      <c r="I182" s="10">
        <f>1+COUNTIF(MCuts,"&lt;"&amp;F182)</f>
        <v/>
      </c>
      <c r="J182" s="10">
        <f>G182&amp;H182&amp;I182</f>
        <v/>
      </c>
      <c r="K182" s="10">
        <f>IF(AND(G182&gt;=4,H182&gt;=4),"Champions",IF(AND(G182&gt;=3,H182&gt;=3),"Loyal",IF(G182&gt;=4,"New / promising",IF(H182&gt;=3,"At risk",IF(G182&lt;=2,"Lost / hibernating","Needs attention")))))</f>
        <v/>
      </c>
    </row>
    <row r="183">
      <c r="A183" t="n">
        <v>13081</v>
      </c>
      <c r="B183" s="13">
        <f>_xlfn.MINIFS(Invoices[Date],Invoices[Customer ID],A183)</f>
        <v/>
      </c>
      <c r="C183" s="13">
        <f>_xlfn.MAXIFS(Invoices[Date],Invoices[Customer ID],A183)</f>
        <v/>
      </c>
      <c r="D183" s="14">
        <f>AsOfDate-C183</f>
        <v/>
      </c>
      <c r="E183" s="14">
        <f>COUNTIFS(Invoices[Customer ID],A183)</f>
        <v/>
      </c>
      <c r="F183" s="15">
        <f>SUMIFS(Invoices[Value],Invoices[Customer ID],A183)</f>
        <v/>
      </c>
      <c r="G183" s="10">
        <f>5-COUNTIF(RCuts,"&lt;"&amp;D183)</f>
        <v/>
      </c>
      <c r="H183" s="10">
        <f>1+COUNTIF(FCuts,"&lt;"&amp;E183)</f>
        <v/>
      </c>
      <c r="I183" s="10">
        <f>1+COUNTIF(MCuts,"&lt;"&amp;F183)</f>
        <v/>
      </c>
      <c r="J183" s="10">
        <f>G183&amp;H183&amp;I183</f>
        <v/>
      </c>
      <c r="K183" s="10">
        <f>IF(AND(G183&gt;=4,H183&gt;=4),"Champions",IF(AND(G183&gt;=3,H183&gt;=3),"Loyal",IF(G183&gt;=4,"New / promising",IF(H183&gt;=3,"At risk",IF(G183&lt;=2,"Lost / hibernating","Needs attention")))))</f>
        <v/>
      </c>
    </row>
    <row r="184">
      <c r="A184" t="n">
        <v>13082</v>
      </c>
      <c r="B184" s="13">
        <f>_xlfn.MINIFS(Invoices[Date],Invoices[Customer ID],A184)</f>
        <v/>
      </c>
      <c r="C184" s="13">
        <f>_xlfn.MAXIFS(Invoices[Date],Invoices[Customer ID],A184)</f>
        <v/>
      </c>
      <c r="D184" s="14">
        <f>AsOfDate-C184</f>
        <v/>
      </c>
      <c r="E184" s="14">
        <f>COUNTIFS(Invoices[Customer ID],A184)</f>
        <v/>
      </c>
      <c r="F184" s="15">
        <f>SUMIFS(Invoices[Value],Invoices[Customer ID],A184)</f>
        <v/>
      </c>
      <c r="G184" s="10">
        <f>5-COUNTIF(RCuts,"&lt;"&amp;D184)</f>
        <v/>
      </c>
      <c r="H184" s="10">
        <f>1+COUNTIF(FCuts,"&lt;"&amp;E184)</f>
        <v/>
      </c>
      <c r="I184" s="10">
        <f>1+COUNTIF(MCuts,"&lt;"&amp;F184)</f>
        <v/>
      </c>
      <c r="J184" s="10">
        <f>G184&amp;H184&amp;I184</f>
        <v/>
      </c>
      <c r="K184" s="10">
        <f>IF(AND(G184&gt;=4,H184&gt;=4),"Champions",IF(AND(G184&gt;=3,H184&gt;=3),"Loyal",IF(G184&gt;=4,"New / promising",IF(H184&gt;=3,"At risk",IF(G184&lt;=2,"Lost / hibernating","Needs attention")))))</f>
        <v/>
      </c>
    </row>
    <row r="185">
      <c r="A185" t="n">
        <v>13083</v>
      </c>
      <c r="B185" s="13">
        <f>_xlfn.MINIFS(Invoices[Date],Invoices[Customer ID],A185)</f>
        <v/>
      </c>
      <c r="C185" s="13">
        <f>_xlfn.MAXIFS(Invoices[Date],Invoices[Customer ID],A185)</f>
        <v/>
      </c>
      <c r="D185" s="14">
        <f>AsOfDate-C185</f>
        <v/>
      </c>
      <c r="E185" s="14">
        <f>COUNTIFS(Invoices[Customer ID],A185)</f>
        <v/>
      </c>
      <c r="F185" s="15">
        <f>SUMIFS(Invoices[Value],Invoices[Customer ID],A185)</f>
        <v/>
      </c>
      <c r="G185" s="10">
        <f>5-COUNTIF(RCuts,"&lt;"&amp;D185)</f>
        <v/>
      </c>
      <c r="H185" s="10">
        <f>1+COUNTIF(FCuts,"&lt;"&amp;E185)</f>
        <v/>
      </c>
      <c r="I185" s="10">
        <f>1+COUNTIF(MCuts,"&lt;"&amp;F185)</f>
        <v/>
      </c>
      <c r="J185" s="10">
        <f>G185&amp;H185&amp;I185</f>
        <v/>
      </c>
      <c r="K185" s="10">
        <f>IF(AND(G185&gt;=4,H185&gt;=4),"Champions",IF(AND(G185&gt;=3,H185&gt;=3),"Loyal",IF(G185&gt;=4,"New / promising",IF(H185&gt;=3,"At risk",IF(G185&lt;=2,"Lost / hibernating","Needs attention")))))</f>
        <v/>
      </c>
    </row>
    <row r="186">
      <c r="A186" t="n">
        <v>13085</v>
      </c>
      <c r="B186" s="13">
        <f>_xlfn.MINIFS(Invoices[Date],Invoices[Customer ID],A186)</f>
        <v/>
      </c>
      <c r="C186" s="13">
        <f>_xlfn.MAXIFS(Invoices[Date],Invoices[Customer ID],A186)</f>
        <v/>
      </c>
      <c r="D186" s="14">
        <f>AsOfDate-C186</f>
        <v/>
      </c>
      <c r="E186" s="14">
        <f>COUNTIFS(Invoices[Customer ID],A186)</f>
        <v/>
      </c>
      <c r="F186" s="15">
        <f>SUMIFS(Invoices[Value],Invoices[Customer ID],A186)</f>
        <v/>
      </c>
      <c r="G186" s="10">
        <f>5-COUNTIF(RCuts,"&lt;"&amp;D186)</f>
        <v/>
      </c>
      <c r="H186" s="10">
        <f>1+COUNTIF(FCuts,"&lt;"&amp;E186)</f>
        <v/>
      </c>
      <c r="I186" s="10">
        <f>1+COUNTIF(MCuts,"&lt;"&amp;F186)</f>
        <v/>
      </c>
      <c r="J186" s="10">
        <f>G186&amp;H186&amp;I186</f>
        <v/>
      </c>
      <c r="K186" s="10">
        <f>IF(AND(G186&gt;=4,H186&gt;=4),"Champions",IF(AND(G186&gt;=3,H186&gt;=3),"Loyal",IF(G186&gt;=4,"New / promising",IF(H186&gt;=3,"At risk",IF(G186&lt;=2,"Lost / hibernating","Needs attention")))))</f>
        <v/>
      </c>
    </row>
    <row r="187">
      <c r="A187" t="n">
        <v>13089</v>
      </c>
      <c r="B187" s="13">
        <f>_xlfn.MINIFS(Invoices[Date],Invoices[Customer ID],A187)</f>
        <v/>
      </c>
      <c r="C187" s="13">
        <f>_xlfn.MAXIFS(Invoices[Date],Invoices[Customer ID],A187)</f>
        <v/>
      </c>
      <c r="D187" s="14">
        <f>AsOfDate-C187</f>
        <v/>
      </c>
      <c r="E187" s="14">
        <f>COUNTIFS(Invoices[Customer ID],A187)</f>
        <v/>
      </c>
      <c r="F187" s="15">
        <f>SUMIFS(Invoices[Value],Invoices[Customer ID],A187)</f>
        <v/>
      </c>
      <c r="G187" s="10">
        <f>5-COUNTIF(RCuts,"&lt;"&amp;D187)</f>
        <v/>
      </c>
      <c r="H187" s="10">
        <f>1+COUNTIF(FCuts,"&lt;"&amp;E187)</f>
        <v/>
      </c>
      <c r="I187" s="10">
        <f>1+COUNTIF(MCuts,"&lt;"&amp;F187)</f>
        <v/>
      </c>
      <c r="J187" s="10">
        <f>G187&amp;H187&amp;I187</f>
        <v/>
      </c>
      <c r="K187" s="10">
        <f>IF(AND(G187&gt;=4,H187&gt;=4),"Champions",IF(AND(G187&gt;=3,H187&gt;=3),"Loyal",IF(G187&gt;=4,"New / promising",IF(H187&gt;=3,"At risk",IF(G187&lt;=2,"Lost / hibernating","Needs attention")))))</f>
        <v/>
      </c>
    </row>
    <row r="188">
      <c r="A188" t="n">
        <v>13090</v>
      </c>
      <c r="B188" s="13">
        <f>_xlfn.MINIFS(Invoices[Date],Invoices[Customer ID],A188)</f>
        <v/>
      </c>
      <c r="C188" s="13">
        <f>_xlfn.MAXIFS(Invoices[Date],Invoices[Customer ID],A188)</f>
        <v/>
      </c>
      <c r="D188" s="14">
        <f>AsOfDate-C188</f>
        <v/>
      </c>
      <c r="E188" s="14">
        <f>COUNTIFS(Invoices[Customer ID],A188)</f>
        <v/>
      </c>
      <c r="F188" s="15">
        <f>SUMIFS(Invoices[Value],Invoices[Customer ID],A188)</f>
        <v/>
      </c>
      <c r="G188" s="10">
        <f>5-COUNTIF(RCuts,"&lt;"&amp;D188)</f>
        <v/>
      </c>
      <c r="H188" s="10">
        <f>1+COUNTIF(FCuts,"&lt;"&amp;E188)</f>
        <v/>
      </c>
      <c r="I188" s="10">
        <f>1+COUNTIF(MCuts,"&lt;"&amp;F188)</f>
        <v/>
      </c>
      <c r="J188" s="10">
        <f>G188&amp;H188&amp;I188</f>
        <v/>
      </c>
      <c r="K188" s="10">
        <f>IF(AND(G188&gt;=4,H188&gt;=4),"Champions",IF(AND(G188&gt;=3,H188&gt;=3),"Loyal",IF(G188&gt;=4,"New / promising",IF(H188&gt;=3,"At risk",IF(G188&lt;=2,"Lost / hibernating","Needs attention")))))</f>
        <v/>
      </c>
    </row>
    <row r="189">
      <c r="A189" t="n">
        <v>13091</v>
      </c>
      <c r="B189" s="13">
        <f>_xlfn.MINIFS(Invoices[Date],Invoices[Customer ID],A189)</f>
        <v/>
      </c>
      <c r="C189" s="13">
        <f>_xlfn.MAXIFS(Invoices[Date],Invoices[Customer ID],A189)</f>
        <v/>
      </c>
      <c r="D189" s="14">
        <f>AsOfDate-C189</f>
        <v/>
      </c>
      <c r="E189" s="14">
        <f>COUNTIFS(Invoices[Customer ID],A189)</f>
        <v/>
      </c>
      <c r="F189" s="15">
        <f>SUMIFS(Invoices[Value],Invoices[Customer ID],A189)</f>
        <v/>
      </c>
      <c r="G189" s="10">
        <f>5-COUNTIF(RCuts,"&lt;"&amp;D189)</f>
        <v/>
      </c>
      <c r="H189" s="10">
        <f>1+COUNTIF(FCuts,"&lt;"&amp;E189)</f>
        <v/>
      </c>
      <c r="I189" s="10">
        <f>1+COUNTIF(MCuts,"&lt;"&amp;F189)</f>
        <v/>
      </c>
      <c r="J189" s="10">
        <f>G189&amp;H189&amp;I189</f>
        <v/>
      </c>
      <c r="K189" s="10">
        <f>IF(AND(G189&gt;=4,H189&gt;=4),"Champions",IF(AND(G189&gt;=3,H189&gt;=3),"Loyal",IF(G189&gt;=4,"New / promising",IF(H189&gt;=3,"At risk",IF(G189&lt;=2,"Lost / hibernating","Needs attention")))))</f>
        <v/>
      </c>
    </row>
    <row r="190">
      <c r="A190" t="n">
        <v>13092</v>
      </c>
      <c r="B190" s="13">
        <f>_xlfn.MINIFS(Invoices[Date],Invoices[Customer ID],A190)</f>
        <v/>
      </c>
      <c r="C190" s="13">
        <f>_xlfn.MAXIFS(Invoices[Date],Invoices[Customer ID],A190)</f>
        <v/>
      </c>
      <c r="D190" s="14">
        <f>AsOfDate-C190</f>
        <v/>
      </c>
      <c r="E190" s="14">
        <f>COUNTIFS(Invoices[Customer ID],A190)</f>
        <v/>
      </c>
      <c r="F190" s="15">
        <f>SUMIFS(Invoices[Value],Invoices[Customer ID],A190)</f>
        <v/>
      </c>
      <c r="G190" s="10">
        <f>5-COUNTIF(RCuts,"&lt;"&amp;D190)</f>
        <v/>
      </c>
      <c r="H190" s="10">
        <f>1+COUNTIF(FCuts,"&lt;"&amp;E190)</f>
        <v/>
      </c>
      <c r="I190" s="10">
        <f>1+COUNTIF(MCuts,"&lt;"&amp;F190)</f>
        <v/>
      </c>
      <c r="J190" s="10">
        <f>G190&amp;H190&amp;I190</f>
        <v/>
      </c>
      <c r="K190" s="10">
        <f>IF(AND(G190&gt;=4,H190&gt;=4),"Champions",IF(AND(G190&gt;=3,H190&gt;=3),"Loyal",IF(G190&gt;=4,"New / promising",IF(H190&gt;=3,"At risk",IF(G190&lt;=2,"Lost / hibernating","Needs attention")))))</f>
        <v/>
      </c>
    </row>
    <row r="191">
      <c r="A191" t="n">
        <v>13093</v>
      </c>
      <c r="B191" s="13">
        <f>_xlfn.MINIFS(Invoices[Date],Invoices[Customer ID],A191)</f>
        <v/>
      </c>
      <c r="C191" s="13">
        <f>_xlfn.MAXIFS(Invoices[Date],Invoices[Customer ID],A191)</f>
        <v/>
      </c>
      <c r="D191" s="14">
        <f>AsOfDate-C191</f>
        <v/>
      </c>
      <c r="E191" s="14">
        <f>COUNTIFS(Invoices[Customer ID],A191)</f>
        <v/>
      </c>
      <c r="F191" s="15">
        <f>SUMIFS(Invoices[Value],Invoices[Customer ID],A191)</f>
        <v/>
      </c>
      <c r="G191" s="10">
        <f>5-COUNTIF(RCuts,"&lt;"&amp;D191)</f>
        <v/>
      </c>
      <c r="H191" s="10">
        <f>1+COUNTIF(FCuts,"&lt;"&amp;E191)</f>
        <v/>
      </c>
      <c r="I191" s="10">
        <f>1+COUNTIF(MCuts,"&lt;"&amp;F191)</f>
        <v/>
      </c>
      <c r="J191" s="10">
        <f>G191&amp;H191&amp;I191</f>
        <v/>
      </c>
      <c r="K191" s="10">
        <f>IF(AND(G191&gt;=4,H191&gt;=4),"Champions",IF(AND(G191&gt;=3,H191&gt;=3),"Loyal",IF(G191&gt;=4,"New / promising",IF(H191&gt;=3,"At risk",IF(G191&lt;=2,"Lost / hibernating","Needs attention")))))</f>
        <v/>
      </c>
    </row>
    <row r="192">
      <c r="A192" t="n">
        <v>13094</v>
      </c>
      <c r="B192" s="13">
        <f>_xlfn.MINIFS(Invoices[Date],Invoices[Customer ID],A192)</f>
        <v/>
      </c>
      <c r="C192" s="13">
        <f>_xlfn.MAXIFS(Invoices[Date],Invoices[Customer ID],A192)</f>
        <v/>
      </c>
      <c r="D192" s="14">
        <f>AsOfDate-C192</f>
        <v/>
      </c>
      <c r="E192" s="14">
        <f>COUNTIFS(Invoices[Customer ID],A192)</f>
        <v/>
      </c>
      <c r="F192" s="15">
        <f>SUMIFS(Invoices[Value],Invoices[Customer ID],A192)</f>
        <v/>
      </c>
      <c r="G192" s="10">
        <f>5-COUNTIF(RCuts,"&lt;"&amp;D192)</f>
        <v/>
      </c>
      <c r="H192" s="10">
        <f>1+COUNTIF(FCuts,"&lt;"&amp;E192)</f>
        <v/>
      </c>
      <c r="I192" s="10">
        <f>1+COUNTIF(MCuts,"&lt;"&amp;F192)</f>
        <v/>
      </c>
      <c r="J192" s="10">
        <f>G192&amp;H192&amp;I192</f>
        <v/>
      </c>
      <c r="K192" s="10">
        <f>IF(AND(G192&gt;=4,H192&gt;=4),"Champions",IF(AND(G192&gt;=3,H192&gt;=3),"Loyal",IF(G192&gt;=4,"New / promising",IF(H192&gt;=3,"At risk",IF(G192&lt;=2,"Lost / hibernating","Needs attention")))))</f>
        <v/>
      </c>
    </row>
    <row r="193">
      <c r="A193" t="n">
        <v>13095</v>
      </c>
      <c r="B193" s="13">
        <f>_xlfn.MINIFS(Invoices[Date],Invoices[Customer ID],A193)</f>
        <v/>
      </c>
      <c r="C193" s="13">
        <f>_xlfn.MAXIFS(Invoices[Date],Invoices[Customer ID],A193)</f>
        <v/>
      </c>
      <c r="D193" s="14">
        <f>AsOfDate-C193</f>
        <v/>
      </c>
      <c r="E193" s="14">
        <f>COUNTIFS(Invoices[Customer ID],A193)</f>
        <v/>
      </c>
      <c r="F193" s="15">
        <f>SUMIFS(Invoices[Value],Invoices[Customer ID],A193)</f>
        <v/>
      </c>
      <c r="G193" s="10">
        <f>5-COUNTIF(RCuts,"&lt;"&amp;D193)</f>
        <v/>
      </c>
      <c r="H193" s="10">
        <f>1+COUNTIF(FCuts,"&lt;"&amp;E193)</f>
        <v/>
      </c>
      <c r="I193" s="10">
        <f>1+COUNTIF(MCuts,"&lt;"&amp;F193)</f>
        <v/>
      </c>
      <c r="J193" s="10">
        <f>G193&amp;H193&amp;I193</f>
        <v/>
      </c>
      <c r="K193" s="10">
        <f>IF(AND(G193&gt;=4,H193&gt;=4),"Champions",IF(AND(G193&gt;=3,H193&gt;=3),"Loyal",IF(G193&gt;=4,"New / promising",IF(H193&gt;=3,"At risk",IF(G193&lt;=2,"Lost / hibernating","Needs attention")))))</f>
        <v/>
      </c>
    </row>
    <row r="194">
      <c r="A194" t="n">
        <v>13097</v>
      </c>
      <c r="B194" s="13">
        <f>_xlfn.MINIFS(Invoices[Date],Invoices[Customer ID],A194)</f>
        <v/>
      </c>
      <c r="C194" s="13">
        <f>_xlfn.MAXIFS(Invoices[Date],Invoices[Customer ID],A194)</f>
        <v/>
      </c>
      <c r="D194" s="14">
        <f>AsOfDate-C194</f>
        <v/>
      </c>
      <c r="E194" s="14">
        <f>COUNTIFS(Invoices[Customer ID],A194)</f>
        <v/>
      </c>
      <c r="F194" s="15">
        <f>SUMIFS(Invoices[Value],Invoices[Customer ID],A194)</f>
        <v/>
      </c>
      <c r="G194" s="10">
        <f>5-COUNTIF(RCuts,"&lt;"&amp;D194)</f>
        <v/>
      </c>
      <c r="H194" s="10">
        <f>1+COUNTIF(FCuts,"&lt;"&amp;E194)</f>
        <v/>
      </c>
      <c r="I194" s="10">
        <f>1+COUNTIF(MCuts,"&lt;"&amp;F194)</f>
        <v/>
      </c>
      <c r="J194" s="10">
        <f>G194&amp;H194&amp;I194</f>
        <v/>
      </c>
      <c r="K194" s="10">
        <f>IF(AND(G194&gt;=4,H194&gt;=4),"Champions",IF(AND(G194&gt;=3,H194&gt;=3),"Loyal",IF(G194&gt;=4,"New / promising",IF(H194&gt;=3,"At risk",IF(G194&lt;=2,"Lost / hibernating","Needs attention")))))</f>
        <v/>
      </c>
    </row>
    <row r="195">
      <c r="A195" t="n">
        <v>13098</v>
      </c>
      <c r="B195" s="13">
        <f>_xlfn.MINIFS(Invoices[Date],Invoices[Customer ID],A195)</f>
        <v/>
      </c>
      <c r="C195" s="13">
        <f>_xlfn.MAXIFS(Invoices[Date],Invoices[Customer ID],A195)</f>
        <v/>
      </c>
      <c r="D195" s="14">
        <f>AsOfDate-C195</f>
        <v/>
      </c>
      <c r="E195" s="14">
        <f>COUNTIFS(Invoices[Customer ID],A195)</f>
        <v/>
      </c>
      <c r="F195" s="15">
        <f>SUMIFS(Invoices[Value],Invoices[Customer ID],A195)</f>
        <v/>
      </c>
      <c r="G195" s="10">
        <f>5-COUNTIF(RCuts,"&lt;"&amp;D195)</f>
        <v/>
      </c>
      <c r="H195" s="10">
        <f>1+COUNTIF(FCuts,"&lt;"&amp;E195)</f>
        <v/>
      </c>
      <c r="I195" s="10">
        <f>1+COUNTIF(MCuts,"&lt;"&amp;F195)</f>
        <v/>
      </c>
      <c r="J195" s="10">
        <f>G195&amp;H195&amp;I195</f>
        <v/>
      </c>
      <c r="K195" s="10">
        <f>IF(AND(G195&gt;=4,H195&gt;=4),"Champions",IF(AND(G195&gt;=3,H195&gt;=3),"Loyal",IF(G195&gt;=4,"New / promising",IF(H195&gt;=3,"At risk",IF(G195&lt;=2,"Lost / hibernating","Needs attention")))))</f>
        <v/>
      </c>
    </row>
    <row r="196">
      <c r="A196" t="n">
        <v>13099</v>
      </c>
      <c r="B196" s="13">
        <f>_xlfn.MINIFS(Invoices[Date],Invoices[Customer ID],A196)</f>
        <v/>
      </c>
      <c r="C196" s="13">
        <f>_xlfn.MAXIFS(Invoices[Date],Invoices[Customer ID],A196)</f>
        <v/>
      </c>
      <c r="D196" s="14">
        <f>AsOfDate-C196</f>
        <v/>
      </c>
      <c r="E196" s="14">
        <f>COUNTIFS(Invoices[Customer ID],A196)</f>
        <v/>
      </c>
      <c r="F196" s="15">
        <f>SUMIFS(Invoices[Value],Invoices[Customer ID],A196)</f>
        <v/>
      </c>
      <c r="G196" s="10">
        <f>5-COUNTIF(RCuts,"&lt;"&amp;D196)</f>
        <v/>
      </c>
      <c r="H196" s="10">
        <f>1+COUNTIF(FCuts,"&lt;"&amp;E196)</f>
        <v/>
      </c>
      <c r="I196" s="10">
        <f>1+COUNTIF(MCuts,"&lt;"&amp;F196)</f>
        <v/>
      </c>
      <c r="J196" s="10">
        <f>G196&amp;H196&amp;I196</f>
        <v/>
      </c>
      <c r="K196" s="10">
        <f>IF(AND(G196&gt;=4,H196&gt;=4),"Champions",IF(AND(G196&gt;=3,H196&gt;=3),"Loyal",IF(G196&gt;=4,"New / promising",IF(H196&gt;=3,"At risk",IF(G196&lt;=2,"Lost / hibernating","Needs attention")))))</f>
        <v/>
      </c>
    </row>
    <row r="197">
      <c r="A197" t="n">
        <v>13101</v>
      </c>
      <c r="B197" s="13">
        <f>_xlfn.MINIFS(Invoices[Date],Invoices[Customer ID],A197)</f>
        <v/>
      </c>
      <c r="C197" s="13">
        <f>_xlfn.MAXIFS(Invoices[Date],Invoices[Customer ID],A197)</f>
        <v/>
      </c>
      <c r="D197" s="14">
        <f>AsOfDate-C197</f>
        <v/>
      </c>
      <c r="E197" s="14">
        <f>COUNTIFS(Invoices[Customer ID],A197)</f>
        <v/>
      </c>
      <c r="F197" s="15">
        <f>SUMIFS(Invoices[Value],Invoices[Customer ID],A197)</f>
        <v/>
      </c>
      <c r="G197" s="10">
        <f>5-COUNTIF(RCuts,"&lt;"&amp;D197)</f>
        <v/>
      </c>
      <c r="H197" s="10">
        <f>1+COUNTIF(FCuts,"&lt;"&amp;E197)</f>
        <v/>
      </c>
      <c r="I197" s="10">
        <f>1+COUNTIF(MCuts,"&lt;"&amp;F197)</f>
        <v/>
      </c>
      <c r="J197" s="10">
        <f>G197&amp;H197&amp;I197</f>
        <v/>
      </c>
      <c r="K197" s="10">
        <f>IF(AND(G197&gt;=4,H197&gt;=4),"Champions",IF(AND(G197&gt;=3,H197&gt;=3),"Loyal",IF(G197&gt;=4,"New / promising",IF(H197&gt;=3,"At risk",IF(G197&lt;=2,"Lost / hibernating","Needs attention")))))</f>
        <v/>
      </c>
    </row>
    <row r="198">
      <c r="A198" t="n">
        <v>13102</v>
      </c>
      <c r="B198" s="13">
        <f>_xlfn.MINIFS(Invoices[Date],Invoices[Customer ID],A198)</f>
        <v/>
      </c>
      <c r="C198" s="13">
        <f>_xlfn.MAXIFS(Invoices[Date],Invoices[Customer ID],A198)</f>
        <v/>
      </c>
      <c r="D198" s="14">
        <f>AsOfDate-C198</f>
        <v/>
      </c>
      <c r="E198" s="14">
        <f>COUNTIFS(Invoices[Customer ID],A198)</f>
        <v/>
      </c>
      <c r="F198" s="15">
        <f>SUMIFS(Invoices[Value],Invoices[Customer ID],A198)</f>
        <v/>
      </c>
      <c r="G198" s="10">
        <f>5-COUNTIF(RCuts,"&lt;"&amp;D198)</f>
        <v/>
      </c>
      <c r="H198" s="10">
        <f>1+COUNTIF(FCuts,"&lt;"&amp;E198)</f>
        <v/>
      </c>
      <c r="I198" s="10">
        <f>1+COUNTIF(MCuts,"&lt;"&amp;F198)</f>
        <v/>
      </c>
      <c r="J198" s="10">
        <f>G198&amp;H198&amp;I198</f>
        <v/>
      </c>
      <c r="K198" s="10">
        <f>IF(AND(G198&gt;=4,H198&gt;=4),"Champions",IF(AND(G198&gt;=3,H198&gt;=3),"Loyal",IF(G198&gt;=4,"New / promising",IF(H198&gt;=3,"At risk",IF(G198&lt;=2,"Lost / hibernating","Needs attention")))))</f>
        <v/>
      </c>
    </row>
    <row r="199">
      <c r="A199" t="n">
        <v>13103</v>
      </c>
      <c r="B199" s="13">
        <f>_xlfn.MINIFS(Invoices[Date],Invoices[Customer ID],A199)</f>
        <v/>
      </c>
      <c r="C199" s="13">
        <f>_xlfn.MAXIFS(Invoices[Date],Invoices[Customer ID],A199)</f>
        <v/>
      </c>
      <c r="D199" s="14">
        <f>AsOfDate-C199</f>
        <v/>
      </c>
      <c r="E199" s="14">
        <f>COUNTIFS(Invoices[Customer ID],A199)</f>
        <v/>
      </c>
      <c r="F199" s="15">
        <f>SUMIFS(Invoices[Value],Invoices[Customer ID],A199)</f>
        <v/>
      </c>
      <c r="G199" s="10">
        <f>5-COUNTIF(RCuts,"&lt;"&amp;D199)</f>
        <v/>
      </c>
      <c r="H199" s="10">
        <f>1+COUNTIF(FCuts,"&lt;"&amp;E199)</f>
        <v/>
      </c>
      <c r="I199" s="10">
        <f>1+COUNTIF(MCuts,"&lt;"&amp;F199)</f>
        <v/>
      </c>
      <c r="J199" s="10">
        <f>G199&amp;H199&amp;I199</f>
        <v/>
      </c>
      <c r="K199" s="10">
        <f>IF(AND(G199&gt;=4,H199&gt;=4),"Champions",IF(AND(G199&gt;=3,H199&gt;=3),"Loyal",IF(G199&gt;=4,"New / promising",IF(H199&gt;=3,"At risk",IF(G199&lt;=2,"Lost / hibernating","Needs attention")))))</f>
        <v/>
      </c>
    </row>
    <row r="200">
      <c r="A200" t="n">
        <v>13104</v>
      </c>
      <c r="B200" s="13">
        <f>_xlfn.MINIFS(Invoices[Date],Invoices[Customer ID],A200)</f>
        <v/>
      </c>
      <c r="C200" s="13">
        <f>_xlfn.MAXIFS(Invoices[Date],Invoices[Customer ID],A200)</f>
        <v/>
      </c>
      <c r="D200" s="14">
        <f>AsOfDate-C200</f>
        <v/>
      </c>
      <c r="E200" s="14">
        <f>COUNTIFS(Invoices[Customer ID],A200)</f>
        <v/>
      </c>
      <c r="F200" s="15">
        <f>SUMIFS(Invoices[Value],Invoices[Customer ID],A200)</f>
        <v/>
      </c>
      <c r="G200" s="10">
        <f>5-COUNTIF(RCuts,"&lt;"&amp;D200)</f>
        <v/>
      </c>
      <c r="H200" s="10">
        <f>1+COUNTIF(FCuts,"&lt;"&amp;E200)</f>
        <v/>
      </c>
      <c r="I200" s="10">
        <f>1+COUNTIF(MCuts,"&lt;"&amp;F200)</f>
        <v/>
      </c>
      <c r="J200" s="10">
        <f>G200&amp;H200&amp;I200</f>
        <v/>
      </c>
      <c r="K200" s="10">
        <f>IF(AND(G200&gt;=4,H200&gt;=4),"Champions",IF(AND(G200&gt;=3,H200&gt;=3),"Loyal",IF(G200&gt;=4,"New / promising",IF(H200&gt;=3,"At risk",IF(G200&lt;=2,"Lost / hibernating","Needs attention")))))</f>
        <v/>
      </c>
    </row>
    <row r="201">
      <c r="A201" t="n">
        <v>13106</v>
      </c>
      <c r="B201" s="13">
        <f>_xlfn.MINIFS(Invoices[Date],Invoices[Customer ID],A201)</f>
        <v/>
      </c>
      <c r="C201" s="13">
        <f>_xlfn.MAXIFS(Invoices[Date],Invoices[Customer ID],A201)</f>
        <v/>
      </c>
      <c r="D201" s="14">
        <f>AsOfDate-C201</f>
        <v/>
      </c>
      <c r="E201" s="14">
        <f>COUNTIFS(Invoices[Customer ID],A201)</f>
        <v/>
      </c>
      <c r="F201" s="15">
        <f>SUMIFS(Invoices[Value],Invoices[Customer ID],A201)</f>
        <v/>
      </c>
      <c r="G201" s="10">
        <f>5-COUNTIF(RCuts,"&lt;"&amp;D201)</f>
        <v/>
      </c>
      <c r="H201" s="10">
        <f>1+COUNTIF(FCuts,"&lt;"&amp;E201)</f>
        <v/>
      </c>
      <c r="I201" s="10">
        <f>1+COUNTIF(MCuts,"&lt;"&amp;F201)</f>
        <v/>
      </c>
      <c r="J201" s="10">
        <f>G201&amp;H201&amp;I201</f>
        <v/>
      </c>
      <c r="K201" s="10">
        <f>IF(AND(G201&gt;=4,H201&gt;=4),"Champions",IF(AND(G201&gt;=3,H201&gt;=3),"Loyal",IF(G201&gt;=4,"New / promising",IF(H201&gt;=3,"At risk",IF(G201&lt;=2,"Lost / hibernating","Needs attention")))))</f>
        <v/>
      </c>
    </row>
    <row r="202">
      <c r="A202" t="n">
        <v>13107</v>
      </c>
      <c r="B202" s="13">
        <f>_xlfn.MINIFS(Invoices[Date],Invoices[Customer ID],A202)</f>
        <v/>
      </c>
      <c r="C202" s="13">
        <f>_xlfn.MAXIFS(Invoices[Date],Invoices[Customer ID],A202)</f>
        <v/>
      </c>
      <c r="D202" s="14">
        <f>AsOfDate-C202</f>
        <v/>
      </c>
      <c r="E202" s="14">
        <f>COUNTIFS(Invoices[Customer ID],A202)</f>
        <v/>
      </c>
      <c r="F202" s="15">
        <f>SUMIFS(Invoices[Value],Invoices[Customer ID],A202)</f>
        <v/>
      </c>
      <c r="G202" s="10">
        <f>5-COUNTIF(RCuts,"&lt;"&amp;D202)</f>
        <v/>
      </c>
      <c r="H202" s="10">
        <f>1+COUNTIF(FCuts,"&lt;"&amp;E202)</f>
        <v/>
      </c>
      <c r="I202" s="10">
        <f>1+COUNTIF(MCuts,"&lt;"&amp;F202)</f>
        <v/>
      </c>
      <c r="J202" s="10">
        <f>G202&amp;H202&amp;I202</f>
        <v/>
      </c>
      <c r="K202" s="10">
        <f>IF(AND(G202&gt;=4,H202&gt;=4),"Champions",IF(AND(G202&gt;=3,H202&gt;=3),"Loyal",IF(G202&gt;=4,"New / promising",IF(H202&gt;=3,"At risk",IF(G202&lt;=2,"Lost / hibernating","Needs attention")))))</f>
        <v/>
      </c>
    </row>
    <row r="203">
      <c r="A203" t="n">
        <v>13109</v>
      </c>
      <c r="B203" s="13">
        <f>_xlfn.MINIFS(Invoices[Date],Invoices[Customer ID],A203)</f>
        <v/>
      </c>
      <c r="C203" s="13">
        <f>_xlfn.MAXIFS(Invoices[Date],Invoices[Customer ID],A203)</f>
        <v/>
      </c>
      <c r="D203" s="14">
        <f>AsOfDate-C203</f>
        <v/>
      </c>
      <c r="E203" s="14">
        <f>COUNTIFS(Invoices[Customer ID],A203)</f>
        <v/>
      </c>
      <c r="F203" s="15">
        <f>SUMIFS(Invoices[Value],Invoices[Customer ID],A203)</f>
        <v/>
      </c>
      <c r="G203" s="10">
        <f>5-COUNTIF(RCuts,"&lt;"&amp;D203)</f>
        <v/>
      </c>
      <c r="H203" s="10">
        <f>1+COUNTIF(FCuts,"&lt;"&amp;E203)</f>
        <v/>
      </c>
      <c r="I203" s="10">
        <f>1+COUNTIF(MCuts,"&lt;"&amp;F203)</f>
        <v/>
      </c>
      <c r="J203" s="10">
        <f>G203&amp;H203&amp;I203</f>
        <v/>
      </c>
      <c r="K203" s="10">
        <f>IF(AND(G203&gt;=4,H203&gt;=4),"Champions",IF(AND(G203&gt;=3,H203&gt;=3),"Loyal",IF(G203&gt;=4,"New / promising",IF(H203&gt;=3,"At risk",IF(G203&lt;=2,"Lost / hibernating","Needs attention")))))</f>
        <v/>
      </c>
    </row>
    <row r="204">
      <c r="A204" t="n">
        <v>13110</v>
      </c>
      <c r="B204" s="13">
        <f>_xlfn.MINIFS(Invoices[Date],Invoices[Customer ID],A204)</f>
        <v/>
      </c>
      <c r="C204" s="13">
        <f>_xlfn.MAXIFS(Invoices[Date],Invoices[Customer ID],A204)</f>
        <v/>
      </c>
      <c r="D204" s="14">
        <f>AsOfDate-C204</f>
        <v/>
      </c>
      <c r="E204" s="14">
        <f>COUNTIFS(Invoices[Customer ID],A204)</f>
        <v/>
      </c>
      <c r="F204" s="15">
        <f>SUMIFS(Invoices[Value],Invoices[Customer ID],A204)</f>
        <v/>
      </c>
      <c r="G204" s="10">
        <f>5-COUNTIF(RCuts,"&lt;"&amp;D204)</f>
        <v/>
      </c>
      <c r="H204" s="10">
        <f>1+COUNTIF(FCuts,"&lt;"&amp;E204)</f>
        <v/>
      </c>
      <c r="I204" s="10">
        <f>1+COUNTIF(MCuts,"&lt;"&amp;F204)</f>
        <v/>
      </c>
      <c r="J204" s="10">
        <f>G204&amp;H204&amp;I204</f>
        <v/>
      </c>
      <c r="K204" s="10">
        <f>IF(AND(G204&gt;=4,H204&gt;=4),"Champions",IF(AND(G204&gt;=3,H204&gt;=3),"Loyal",IF(G204&gt;=4,"New / promising",IF(H204&gt;=3,"At risk",IF(G204&lt;=2,"Lost / hibernating","Needs attention")))))</f>
        <v/>
      </c>
    </row>
    <row r="205">
      <c r="A205" t="n">
        <v>13113</v>
      </c>
      <c r="B205" s="13">
        <f>_xlfn.MINIFS(Invoices[Date],Invoices[Customer ID],A205)</f>
        <v/>
      </c>
      <c r="C205" s="13">
        <f>_xlfn.MAXIFS(Invoices[Date],Invoices[Customer ID],A205)</f>
        <v/>
      </c>
      <c r="D205" s="14">
        <f>AsOfDate-C205</f>
        <v/>
      </c>
      <c r="E205" s="14">
        <f>COUNTIFS(Invoices[Customer ID],A205)</f>
        <v/>
      </c>
      <c r="F205" s="15">
        <f>SUMIFS(Invoices[Value],Invoices[Customer ID],A205)</f>
        <v/>
      </c>
      <c r="G205" s="10">
        <f>5-COUNTIF(RCuts,"&lt;"&amp;D205)</f>
        <v/>
      </c>
      <c r="H205" s="10">
        <f>1+COUNTIF(FCuts,"&lt;"&amp;E205)</f>
        <v/>
      </c>
      <c r="I205" s="10">
        <f>1+COUNTIF(MCuts,"&lt;"&amp;F205)</f>
        <v/>
      </c>
      <c r="J205" s="10">
        <f>G205&amp;H205&amp;I205</f>
        <v/>
      </c>
      <c r="K205" s="10">
        <f>IF(AND(G205&gt;=4,H205&gt;=4),"Champions",IF(AND(G205&gt;=3,H205&gt;=3),"Loyal",IF(G205&gt;=4,"New / promising",IF(H205&gt;=3,"At risk",IF(G205&lt;=2,"Lost / hibernating","Needs attention")))))</f>
        <v/>
      </c>
    </row>
    <row r="206">
      <c r="A206" t="n">
        <v>13115</v>
      </c>
      <c r="B206" s="13">
        <f>_xlfn.MINIFS(Invoices[Date],Invoices[Customer ID],A206)</f>
        <v/>
      </c>
      <c r="C206" s="13">
        <f>_xlfn.MAXIFS(Invoices[Date],Invoices[Customer ID],A206)</f>
        <v/>
      </c>
      <c r="D206" s="14">
        <f>AsOfDate-C206</f>
        <v/>
      </c>
      <c r="E206" s="14">
        <f>COUNTIFS(Invoices[Customer ID],A206)</f>
        <v/>
      </c>
      <c r="F206" s="15">
        <f>SUMIFS(Invoices[Value],Invoices[Customer ID],A206)</f>
        <v/>
      </c>
      <c r="G206" s="10">
        <f>5-COUNTIF(RCuts,"&lt;"&amp;D206)</f>
        <v/>
      </c>
      <c r="H206" s="10">
        <f>1+COUNTIF(FCuts,"&lt;"&amp;E206)</f>
        <v/>
      </c>
      <c r="I206" s="10">
        <f>1+COUNTIF(MCuts,"&lt;"&amp;F206)</f>
        <v/>
      </c>
      <c r="J206" s="10">
        <f>G206&amp;H206&amp;I206</f>
        <v/>
      </c>
      <c r="K206" s="10">
        <f>IF(AND(G206&gt;=4,H206&gt;=4),"Champions",IF(AND(G206&gt;=3,H206&gt;=3),"Loyal",IF(G206&gt;=4,"New / promising",IF(H206&gt;=3,"At risk",IF(G206&lt;=2,"Lost / hibernating","Needs attention")))))</f>
        <v/>
      </c>
    </row>
    <row r="207">
      <c r="A207" t="n">
        <v>13116</v>
      </c>
      <c r="B207" s="13">
        <f>_xlfn.MINIFS(Invoices[Date],Invoices[Customer ID],A207)</f>
        <v/>
      </c>
      <c r="C207" s="13">
        <f>_xlfn.MAXIFS(Invoices[Date],Invoices[Customer ID],A207)</f>
        <v/>
      </c>
      <c r="D207" s="14">
        <f>AsOfDate-C207</f>
        <v/>
      </c>
      <c r="E207" s="14">
        <f>COUNTIFS(Invoices[Customer ID],A207)</f>
        <v/>
      </c>
      <c r="F207" s="15">
        <f>SUMIFS(Invoices[Value],Invoices[Customer ID],A207)</f>
        <v/>
      </c>
      <c r="G207" s="10">
        <f>5-COUNTIF(RCuts,"&lt;"&amp;D207)</f>
        <v/>
      </c>
      <c r="H207" s="10">
        <f>1+COUNTIF(FCuts,"&lt;"&amp;E207)</f>
        <v/>
      </c>
      <c r="I207" s="10">
        <f>1+COUNTIF(MCuts,"&lt;"&amp;F207)</f>
        <v/>
      </c>
      <c r="J207" s="10">
        <f>G207&amp;H207&amp;I207</f>
        <v/>
      </c>
      <c r="K207" s="10">
        <f>IF(AND(G207&gt;=4,H207&gt;=4),"Champions",IF(AND(G207&gt;=3,H207&gt;=3),"Loyal",IF(G207&gt;=4,"New / promising",IF(H207&gt;=3,"At risk",IF(G207&lt;=2,"Lost / hibernating","Needs attention")))))</f>
        <v/>
      </c>
    </row>
    <row r="208">
      <c r="A208" t="n">
        <v>13117</v>
      </c>
      <c r="B208" s="13">
        <f>_xlfn.MINIFS(Invoices[Date],Invoices[Customer ID],A208)</f>
        <v/>
      </c>
      <c r="C208" s="13">
        <f>_xlfn.MAXIFS(Invoices[Date],Invoices[Customer ID],A208)</f>
        <v/>
      </c>
      <c r="D208" s="14">
        <f>AsOfDate-C208</f>
        <v/>
      </c>
      <c r="E208" s="14">
        <f>COUNTIFS(Invoices[Customer ID],A208)</f>
        <v/>
      </c>
      <c r="F208" s="15">
        <f>SUMIFS(Invoices[Value],Invoices[Customer ID],A208)</f>
        <v/>
      </c>
      <c r="G208" s="10">
        <f>5-COUNTIF(RCuts,"&lt;"&amp;D208)</f>
        <v/>
      </c>
      <c r="H208" s="10">
        <f>1+COUNTIF(FCuts,"&lt;"&amp;E208)</f>
        <v/>
      </c>
      <c r="I208" s="10">
        <f>1+COUNTIF(MCuts,"&lt;"&amp;F208)</f>
        <v/>
      </c>
      <c r="J208" s="10">
        <f>G208&amp;H208&amp;I208</f>
        <v/>
      </c>
      <c r="K208" s="10">
        <f>IF(AND(G208&gt;=4,H208&gt;=4),"Champions",IF(AND(G208&gt;=3,H208&gt;=3),"Loyal",IF(G208&gt;=4,"New / promising",IF(H208&gt;=3,"At risk",IF(G208&lt;=2,"Lost / hibernating","Needs attention")))))</f>
        <v/>
      </c>
    </row>
    <row r="209">
      <c r="A209" t="n">
        <v>13118</v>
      </c>
      <c r="B209" s="13">
        <f>_xlfn.MINIFS(Invoices[Date],Invoices[Customer ID],A209)</f>
        <v/>
      </c>
      <c r="C209" s="13">
        <f>_xlfn.MAXIFS(Invoices[Date],Invoices[Customer ID],A209)</f>
        <v/>
      </c>
      <c r="D209" s="14">
        <f>AsOfDate-C209</f>
        <v/>
      </c>
      <c r="E209" s="14">
        <f>COUNTIFS(Invoices[Customer ID],A209)</f>
        <v/>
      </c>
      <c r="F209" s="15">
        <f>SUMIFS(Invoices[Value],Invoices[Customer ID],A209)</f>
        <v/>
      </c>
      <c r="G209" s="10">
        <f>5-COUNTIF(RCuts,"&lt;"&amp;D209)</f>
        <v/>
      </c>
      <c r="H209" s="10">
        <f>1+COUNTIF(FCuts,"&lt;"&amp;E209)</f>
        <v/>
      </c>
      <c r="I209" s="10">
        <f>1+COUNTIF(MCuts,"&lt;"&amp;F209)</f>
        <v/>
      </c>
      <c r="J209" s="10">
        <f>G209&amp;H209&amp;I209</f>
        <v/>
      </c>
      <c r="K209" s="10">
        <f>IF(AND(G209&gt;=4,H209&gt;=4),"Champions",IF(AND(G209&gt;=3,H209&gt;=3),"Loyal",IF(G209&gt;=4,"New / promising",IF(H209&gt;=3,"At risk",IF(G209&lt;=2,"Lost / hibernating","Needs attention")))))</f>
        <v/>
      </c>
    </row>
    <row r="210">
      <c r="A210" t="n">
        <v>13120</v>
      </c>
      <c r="B210" s="13">
        <f>_xlfn.MINIFS(Invoices[Date],Invoices[Customer ID],A210)</f>
        <v/>
      </c>
      <c r="C210" s="13">
        <f>_xlfn.MAXIFS(Invoices[Date],Invoices[Customer ID],A210)</f>
        <v/>
      </c>
      <c r="D210" s="14">
        <f>AsOfDate-C210</f>
        <v/>
      </c>
      <c r="E210" s="14">
        <f>COUNTIFS(Invoices[Customer ID],A210)</f>
        <v/>
      </c>
      <c r="F210" s="15">
        <f>SUMIFS(Invoices[Value],Invoices[Customer ID],A210)</f>
        <v/>
      </c>
      <c r="G210" s="10">
        <f>5-COUNTIF(RCuts,"&lt;"&amp;D210)</f>
        <v/>
      </c>
      <c r="H210" s="10">
        <f>1+COUNTIF(FCuts,"&lt;"&amp;E210)</f>
        <v/>
      </c>
      <c r="I210" s="10">
        <f>1+COUNTIF(MCuts,"&lt;"&amp;F210)</f>
        <v/>
      </c>
      <c r="J210" s="10">
        <f>G210&amp;H210&amp;I210</f>
        <v/>
      </c>
      <c r="K210" s="10">
        <f>IF(AND(G210&gt;=4,H210&gt;=4),"Champions",IF(AND(G210&gt;=3,H210&gt;=3),"Loyal",IF(G210&gt;=4,"New / promising",IF(H210&gt;=3,"At risk",IF(G210&lt;=2,"Lost / hibernating","Needs attention")))))</f>
        <v/>
      </c>
    </row>
    <row r="211">
      <c r="A211" t="n">
        <v>13121</v>
      </c>
      <c r="B211" s="13">
        <f>_xlfn.MINIFS(Invoices[Date],Invoices[Customer ID],A211)</f>
        <v/>
      </c>
      <c r="C211" s="13">
        <f>_xlfn.MAXIFS(Invoices[Date],Invoices[Customer ID],A211)</f>
        <v/>
      </c>
      <c r="D211" s="14">
        <f>AsOfDate-C211</f>
        <v/>
      </c>
      <c r="E211" s="14">
        <f>COUNTIFS(Invoices[Customer ID],A211)</f>
        <v/>
      </c>
      <c r="F211" s="15">
        <f>SUMIFS(Invoices[Value],Invoices[Customer ID],A211)</f>
        <v/>
      </c>
      <c r="G211" s="10">
        <f>5-COUNTIF(RCuts,"&lt;"&amp;D211)</f>
        <v/>
      </c>
      <c r="H211" s="10">
        <f>1+COUNTIF(FCuts,"&lt;"&amp;E211)</f>
        <v/>
      </c>
      <c r="I211" s="10">
        <f>1+COUNTIF(MCuts,"&lt;"&amp;F211)</f>
        <v/>
      </c>
      <c r="J211" s="10">
        <f>G211&amp;H211&amp;I211</f>
        <v/>
      </c>
      <c r="K211" s="10">
        <f>IF(AND(G211&gt;=4,H211&gt;=4),"Champions",IF(AND(G211&gt;=3,H211&gt;=3),"Loyal",IF(G211&gt;=4,"New / promising",IF(H211&gt;=3,"At risk",IF(G211&lt;=2,"Lost / hibernating","Needs attention")))))</f>
        <v/>
      </c>
    </row>
    <row r="212">
      <c r="A212" t="n">
        <v>13122</v>
      </c>
      <c r="B212" s="13">
        <f>_xlfn.MINIFS(Invoices[Date],Invoices[Customer ID],A212)</f>
        <v/>
      </c>
      <c r="C212" s="13">
        <f>_xlfn.MAXIFS(Invoices[Date],Invoices[Customer ID],A212)</f>
        <v/>
      </c>
      <c r="D212" s="14">
        <f>AsOfDate-C212</f>
        <v/>
      </c>
      <c r="E212" s="14">
        <f>COUNTIFS(Invoices[Customer ID],A212)</f>
        <v/>
      </c>
      <c r="F212" s="15">
        <f>SUMIFS(Invoices[Value],Invoices[Customer ID],A212)</f>
        <v/>
      </c>
      <c r="G212" s="10">
        <f>5-COUNTIF(RCuts,"&lt;"&amp;D212)</f>
        <v/>
      </c>
      <c r="H212" s="10">
        <f>1+COUNTIF(FCuts,"&lt;"&amp;E212)</f>
        <v/>
      </c>
      <c r="I212" s="10">
        <f>1+COUNTIF(MCuts,"&lt;"&amp;F212)</f>
        <v/>
      </c>
      <c r="J212" s="10">
        <f>G212&amp;H212&amp;I212</f>
        <v/>
      </c>
      <c r="K212" s="10">
        <f>IF(AND(G212&gt;=4,H212&gt;=4),"Champions",IF(AND(G212&gt;=3,H212&gt;=3),"Loyal",IF(G212&gt;=4,"New / promising",IF(H212&gt;=3,"At risk",IF(G212&lt;=2,"Lost / hibernating","Needs attention")))))</f>
        <v/>
      </c>
    </row>
    <row r="213">
      <c r="A213" t="n">
        <v>13124</v>
      </c>
      <c r="B213" s="13">
        <f>_xlfn.MINIFS(Invoices[Date],Invoices[Customer ID],A213)</f>
        <v/>
      </c>
      <c r="C213" s="13">
        <f>_xlfn.MAXIFS(Invoices[Date],Invoices[Customer ID],A213)</f>
        <v/>
      </c>
      <c r="D213" s="14">
        <f>AsOfDate-C213</f>
        <v/>
      </c>
      <c r="E213" s="14">
        <f>COUNTIFS(Invoices[Customer ID],A213)</f>
        <v/>
      </c>
      <c r="F213" s="15">
        <f>SUMIFS(Invoices[Value],Invoices[Customer ID],A213)</f>
        <v/>
      </c>
      <c r="G213" s="10">
        <f>5-COUNTIF(RCuts,"&lt;"&amp;D213)</f>
        <v/>
      </c>
      <c r="H213" s="10">
        <f>1+COUNTIF(FCuts,"&lt;"&amp;E213)</f>
        <v/>
      </c>
      <c r="I213" s="10">
        <f>1+COUNTIF(MCuts,"&lt;"&amp;F213)</f>
        <v/>
      </c>
      <c r="J213" s="10">
        <f>G213&amp;H213&amp;I213</f>
        <v/>
      </c>
      <c r="K213" s="10">
        <f>IF(AND(G213&gt;=4,H213&gt;=4),"Champions",IF(AND(G213&gt;=3,H213&gt;=3),"Loyal",IF(G213&gt;=4,"New / promising",IF(H213&gt;=3,"At risk",IF(G213&lt;=2,"Lost / hibernating","Needs attention")))))</f>
        <v/>
      </c>
    </row>
    <row r="214">
      <c r="A214" t="n">
        <v>13126</v>
      </c>
      <c r="B214" s="13">
        <f>_xlfn.MINIFS(Invoices[Date],Invoices[Customer ID],A214)</f>
        <v/>
      </c>
      <c r="C214" s="13">
        <f>_xlfn.MAXIFS(Invoices[Date],Invoices[Customer ID],A214)</f>
        <v/>
      </c>
      <c r="D214" s="14">
        <f>AsOfDate-C214</f>
        <v/>
      </c>
      <c r="E214" s="14">
        <f>COUNTIFS(Invoices[Customer ID],A214)</f>
        <v/>
      </c>
      <c r="F214" s="15">
        <f>SUMIFS(Invoices[Value],Invoices[Customer ID],A214)</f>
        <v/>
      </c>
      <c r="G214" s="10">
        <f>5-COUNTIF(RCuts,"&lt;"&amp;D214)</f>
        <v/>
      </c>
      <c r="H214" s="10">
        <f>1+COUNTIF(FCuts,"&lt;"&amp;E214)</f>
        <v/>
      </c>
      <c r="I214" s="10">
        <f>1+COUNTIF(MCuts,"&lt;"&amp;F214)</f>
        <v/>
      </c>
      <c r="J214" s="10">
        <f>G214&amp;H214&amp;I214</f>
        <v/>
      </c>
      <c r="K214" s="10">
        <f>IF(AND(G214&gt;=4,H214&gt;=4),"Champions",IF(AND(G214&gt;=3,H214&gt;=3),"Loyal",IF(G214&gt;=4,"New / promising",IF(H214&gt;=3,"At risk",IF(G214&lt;=2,"Lost / hibernating","Needs attention")))))</f>
        <v/>
      </c>
    </row>
    <row r="215">
      <c r="A215" t="n">
        <v>13127</v>
      </c>
      <c r="B215" s="13">
        <f>_xlfn.MINIFS(Invoices[Date],Invoices[Customer ID],A215)</f>
        <v/>
      </c>
      <c r="C215" s="13">
        <f>_xlfn.MAXIFS(Invoices[Date],Invoices[Customer ID],A215)</f>
        <v/>
      </c>
      <c r="D215" s="14">
        <f>AsOfDate-C215</f>
        <v/>
      </c>
      <c r="E215" s="14">
        <f>COUNTIFS(Invoices[Customer ID],A215)</f>
        <v/>
      </c>
      <c r="F215" s="15">
        <f>SUMIFS(Invoices[Value],Invoices[Customer ID],A215)</f>
        <v/>
      </c>
      <c r="G215" s="10">
        <f>5-COUNTIF(RCuts,"&lt;"&amp;D215)</f>
        <v/>
      </c>
      <c r="H215" s="10">
        <f>1+COUNTIF(FCuts,"&lt;"&amp;E215)</f>
        <v/>
      </c>
      <c r="I215" s="10">
        <f>1+COUNTIF(MCuts,"&lt;"&amp;F215)</f>
        <v/>
      </c>
      <c r="J215" s="10">
        <f>G215&amp;H215&amp;I215</f>
        <v/>
      </c>
      <c r="K215" s="10">
        <f>IF(AND(G215&gt;=4,H215&gt;=4),"Champions",IF(AND(G215&gt;=3,H215&gt;=3),"Loyal",IF(G215&gt;=4,"New / promising",IF(H215&gt;=3,"At risk",IF(G215&lt;=2,"Lost / hibernating","Needs attention")))))</f>
        <v/>
      </c>
    </row>
    <row r="216">
      <c r="A216" t="n">
        <v>13130</v>
      </c>
      <c r="B216" s="13">
        <f>_xlfn.MINIFS(Invoices[Date],Invoices[Customer ID],A216)</f>
        <v/>
      </c>
      <c r="C216" s="13">
        <f>_xlfn.MAXIFS(Invoices[Date],Invoices[Customer ID],A216)</f>
        <v/>
      </c>
      <c r="D216" s="14">
        <f>AsOfDate-C216</f>
        <v/>
      </c>
      <c r="E216" s="14">
        <f>COUNTIFS(Invoices[Customer ID],A216)</f>
        <v/>
      </c>
      <c r="F216" s="15">
        <f>SUMIFS(Invoices[Value],Invoices[Customer ID],A216)</f>
        <v/>
      </c>
      <c r="G216" s="10">
        <f>5-COUNTIF(RCuts,"&lt;"&amp;D216)</f>
        <v/>
      </c>
      <c r="H216" s="10">
        <f>1+COUNTIF(FCuts,"&lt;"&amp;E216)</f>
        <v/>
      </c>
      <c r="I216" s="10">
        <f>1+COUNTIF(MCuts,"&lt;"&amp;F216)</f>
        <v/>
      </c>
      <c r="J216" s="10">
        <f>G216&amp;H216&amp;I216</f>
        <v/>
      </c>
      <c r="K216" s="10">
        <f>IF(AND(G216&gt;=4,H216&gt;=4),"Champions",IF(AND(G216&gt;=3,H216&gt;=3),"Loyal",IF(G216&gt;=4,"New / promising",IF(H216&gt;=3,"At risk",IF(G216&lt;=2,"Lost / hibernating","Needs attention")))))</f>
        <v/>
      </c>
    </row>
    <row r="217">
      <c r="A217" t="n">
        <v>13131</v>
      </c>
      <c r="B217" s="13">
        <f>_xlfn.MINIFS(Invoices[Date],Invoices[Customer ID],A217)</f>
        <v/>
      </c>
      <c r="C217" s="13">
        <f>_xlfn.MAXIFS(Invoices[Date],Invoices[Customer ID],A217)</f>
        <v/>
      </c>
      <c r="D217" s="14">
        <f>AsOfDate-C217</f>
        <v/>
      </c>
      <c r="E217" s="14">
        <f>COUNTIFS(Invoices[Customer ID],A217)</f>
        <v/>
      </c>
      <c r="F217" s="15">
        <f>SUMIFS(Invoices[Value],Invoices[Customer ID],A217)</f>
        <v/>
      </c>
      <c r="G217" s="10">
        <f>5-COUNTIF(RCuts,"&lt;"&amp;D217)</f>
        <v/>
      </c>
      <c r="H217" s="10">
        <f>1+COUNTIF(FCuts,"&lt;"&amp;E217)</f>
        <v/>
      </c>
      <c r="I217" s="10">
        <f>1+COUNTIF(MCuts,"&lt;"&amp;F217)</f>
        <v/>
      </c>
      <c r="J217" s="10">
        <f>G217&amp;H217&amp;I217</f>
        <v/>
      </c>
      <c r="K217" s="10">
        <f>IF(AND(G217&gt;=4,H217&gt;=4),"Champions",IF(AND(G217&gt;=3,H217&gt;=3),"Loyal",IF(G217&gt;=4,"New / promising",IF(H217&gt;=3,"At risk",IF(G217&lt;=2,"Lost / hibernating","Needs attention")))))</f>
        <v/>
      </c>
    </row>
    <row r="218">
      <c r="A218" t="n">
        <v>13132</v>
      </c>
      <c r="B218" s="13">
        <f>_xlfn.MINIFS(Invoices[Date],Invoices[Customer ID],A218)</f>
        <v/>
      </c>
      <c r="C218" s="13">
        <f>_xlfn.MAXIFS(Invoices[Date],Invoices[Customer ID],A218)</f>
        <v/>
      </c>
      <c r="D218" s="14">
        <f>AsOfDate-C218</f>
        <v/>
      </c>
      <c r="E218" s="14">
        <f>COUNTIFS(Invoices[Customer ID],A218)</f>
        <v/>
      </c>
      <c r="F218" s="15">
        <f>SUMIFS(Invoices[Value],Invoices[Customer ID],A218)</f>
        <v/>
      </c>
      <c r="G218" s="10">
        <f>5-COUNTIF(RCuts,"&lt;"&amp;D218)</f>
        <v/>
      </c>
      <c r="H218" s="10">
        <f>1+COUNTIF(FCuts,"&lt;"&amp;E218)</f>
        <v/>
      </c>
      <c r="I218" s="10">
        <f>1+COUNTIF(MCuts,"&lt;"&amp;F218)</f>
        <v/>
      </c>
      <c r="J218" s="10">
        <f>G218&amp;H218&amp;I218</f>
        <v/>
      </c>
      <c r="K218" s="10">
        <f>IF(AND(G218&gt;=4,H218&gt;=4),"Champions",IF(AND(G218&gt;=3,H218&gt;=3),"Loyal",IF(G218&gt;=4,"New / promising",IF(H218&gt;=3,"At risk",IF(G218&lt;=2,"Lost / hibernating","Needs attention")))))</f>
        <v/>
      </c>
    </row>
    <row r="219">
      <c r="A219" t="n">
        <v>13133</v>
      </c>
      <c r="B219" s="13">
        <f>_xlfn.MINIFS(Invoices[Date],Invoices[Customer ID],A219)</f>
        <v/>
      </c>
      <c r="C219" s="13">
        <f>_xlfn.MAXIFS(Invoices[Date],Invoices[Customer ID],A219)</f>
        <v/>
      </c>
      <c r="D219" s="14">
        <f>AsOfDate-C219</f>
        <v/>
      </c>
      <c r="E219" s="14">
        <f>COUNTIFS(Invoices[Customer ID],A219)</f>
        <v/>
      </c>
      <c r="F219" s="15">
        <f>SUMIFS(Invoices[Value],Invoices[Customer ID],A219)</f>
        <v/>
      </c>
      <c r="G219" s="10">
        <f>5-COUNTIF(RCuts,"&lt;"&amp;D219)</f>
        <v/>
      </c>
      <c r="H219" s="10">
        <f>1+COUNTIF(FCuts,"&lt;"&amp;E219)</f>
        <v/>
      </c>
      <c r="I219" s="10">
        <f>1+COUNTIF(MCuts,"&lt;"&amp;F219)</f>
        <v/>
      </c>
      <c r="J219" s="10">
        <f>G219&amp;H219&amp;I219</f>
        <v/>
      </c>
      <c r="K219" s="10">
        <f>IF(AND(G219&gt;=4,H219&gt;=4),"Champions",IF(AND(G219&gt;=3,H219&gt;=3),"Loyal",IF(G219&gt;=4,"New / promising",IF(H219&gt;=3,"At risk",IF(G219&lt;=2,"Lost / hibernating","Needs attention")))))</f>
        <v/>
      </c>
    </row>
    <row r="220">
      <c r="A220" t="n">
        <v>13134</v>
      </c>
      <c r="B220" s="13">
        <f>_xlfn.MINIFS(Invoices[Date],Invoices[Customer ID],A220)</f>
        <v/>
      </c>
      <c r="C220" s="13">
        <f>_xlfn.MAXIFS(Invoices[Date],Invoices[Customer ID],A220)</f>
        <v/>
      </c>
      <c r="D220" s="14">
        <f>AsOfDate-C220</f>
        <v/>
      </c>
      <c r="E220" s="14">
        <f>COUNTIFS(Invoices[Customer ID],A220)</f>
        <v/>
      </c>
      <c r="F220" s="15">
        <f>SUMIFS(Invoices[Value],Invoices[Customer ID],A220)</f>
        <v/>
      </c>
      <c r="G220" s="10">
        <f>5-COUNTIF(RCuts,"&lt;"&amp;D220)</f>
        <v/>
      </c>
      <c r="H220" s="10">
        <f>1+COUNTIF(FCuts,"&lt;"&amp;E220)</f>
        <v/>
      </c>
      <c r="I220" s="10">
        <f>1+COUNTIF(MCuts,"&lt;"&amp;F220)</f>
        <v/>
      </c>
      <c r="J220" s="10">
        <f>G220&amp;H220&amp;I220</f>
        <v/>
      </c>
      <c r="K220" s="10">
        <f>IF(AND(G220&gt;=4,H220&gt;=4),"Champions",IF(AND(G220&gt;=3,H220&gt;=3),"Loyal",IF(G220&gt;=4,"New / promising",IF(H220&gt;=3,"At risk",IF(G220&lt;=2,"Lost / hibernating","Needs attention")))))</f>
        <v/>
      </c>
    </row>
    <row r="221">
      <c r="A221" t="n">
        <v>13135</v>
      </c>
      <c r="B221" s="13">
        <f>_xlfn.MINIFS(Invoices[Date],Invoices[Customer ID],A221)</f>
        <v/>
      </c>
      <c r="C221" s="13">
        <f>_xlfn.MAXIFS(Invoices[Date],Invoices[Customer ID],A221)</f>
        <v/>
      </c>
      <c r="D221" s="14">
        <f>AsOfDate-C221</f>
        <v/>
      </c>
      <c r="E221" s="14">
        <f>COUNTIFS(Invoices[Customer ID],A221)</f>
        <v/>
      </c>
      <c r="F221" s="15">
        <f>SUMIFS(Invoices[Value],Invoices[Customer ID],A221)</f>
        <v/>
      </c>
      <c r="G221" s="10">
        <f>5-COUNTIF(RCuts,"&lt;"&amp;D221)</f>
        <v/>
      </c>
      <c r="H221" s="10">
        <f>1+COUNTIF(FCuts,"&lt;"&amp;E221)</f>
        <v/>
      </c>
      <c r="I221" s="10">
        <f>1+COUNTIF(MCuts,"&lt;"&amp;F221)</f>
        <v/>
      </c>
      <c r="J221" s="10">
        <f>G221&amp;H221&amp;I221</f>
        <v/>
      </c>
      <c r="K221" s="10">
        <f>IF(AND(G221&gt;=4,H221&gt;=4),"Champions",IF(AND(G221&gt;=3,H221&gt;=3),"Loyal",IF(G221&gt;=4,"New / promising",IF(H221&gt;=3,"At risk",IF(G221&lt;=2,"Lost / hibernating","Needs attention")))))</f>
        <v/>
      </c>
    </row>
    <row r="222">
      <c r="A222" t="n">
        <v>13136</v>
      </c>
      <c r="B222" s="13">
        <f>_xlfn.MINIFS(Invoices[Date],Invoices[Customer ID],A222)</f>
        <v/>
      </c>
      <c r="C222" s="13">
        <f>_xlfn.MAXIFS(Invoices[Date],Invoices[Customer ID],A222)</f>
        <v/>
      </c>
      <c r="D222" s="14">
        <f>AsOfDate-C222</f>
        <v/>
      </c>
      <c r="E222" s="14">
        <f>COUNTIFS(Invoices[Customer ID],A222)</f>
        <v/>
      </c>
      <c r="F222" s="15">
        <f>SUMIFS(Invoices[Value],Invoices[Customer ID],A222)</f>
        <v/>
      </c>
      <c r="G222" s="10">
        <f>5-COUNTIF(RCuts,"&lt;"&amp;D222)</f>
        <v/>
      </c>
      <c r="H222" s="10">
        <f>1+COUNTIF(FCuts,"&lt;"&amp;E222)</f>
        <v/>
      </c>
      <c r="I222" s="10">
        <f>1+COUNTIF(MCuts,"&lt;"&amp;F222)</f>
        <v/>
      </c>
      <c r="J222" s="10">
        <f>G222&amp;H222&amp;I222</f>
        <v/>
      </c>
      <c r="K222" s="10">
        <f>IF(AND(G222&gt;=4,H222&gt;=4),"Champions",IF(AND(G222&gt;=3,H222&gt;=3),"Loyal",IF(G222&gt;=4,"New / promising",IF(H222&gt;=3,"At risk",IF(G222&lt;=2,"Lost / hibernating","Needs attention")))))</f>
        <v/>
      </c>
    </row>
    <row r="223">
      <c r="A223" t="n">
        <v>13137</v>
      </c>
      <c r="B223" s="13">
        <f>_xlfn.MINIFS(Invoices[Date],Invoices[Customer ID],A223)</f>
        <v/>
      </c>
      <c r="C223" s="13">
        <f>_xlfn.MAXIFS(Invoices[Date],Invoices[Customer ID],A223)</f>
        <v/>
      </c>
      <c r="D223" s="14">
        <f>AsOfDate-C223</f>
        <v/>
      </c>
      <c r="E223" s="14">
        <f>COUNTIFS(Invoices[Customer ID],A223)</f>
        <v/>
      </c>
      <c r="F223" s="15">
        <f>SUMIFS(Invoices[Value],Invoices[Customer ID],A223)</f>
        <v/>
      </c>
      <c r="G223" s="10">
        <f>5-COUNTIF(RCuts,"&lt;"&amp;D223)</f>
        <v/>
      </c>
      <c r="H223" s="10">
        <f>1+COUNTIF(FCuts,"&lt;"&amp;E223)</f>
        <v/>
      </c>
      <c r="I223" s="10">
        <f>1+COUNTIF(MCuts,"&lt;"&amp;F223)</f>
        <v/>
      </c>
      <c r="J223" s="10">
        <f>G223&amp;H223&amp;I223</f>
        <v/>
      </c>
      <c r="K223" s="10">
        <f>IF(AND(G223&gt;=4,H223&gt;=4),"Champions",IF(AND(G223&gt;=3,H223&gt;=3),"Loyal",IF(G223&gt;=4,"New / promising",IF(H223&gt;=3,"At risk",IF(G223&lt;=2,"Lost / hibernating","Needs attention")))))</f>
        <v/>
      </c>
    </row>
    <row r="224">
      <c r="A224" t="n">
        <v>13138</v>
      </c>
      <c r="B224" s="13">
        <f>_xlfn.MINIFS(Invoices[Date],Invoices[Customer ID],A224)</f>
        <v/>
      </c>
      <c r="C224" s="13">
        <f>_xlfn.MAXIFS(Invoices[Date],Invoices[Customer ID],A224)</f>
        <v/>
      </c>
      <c r="D224" s="14">
        <f>AsOfDate-C224</f>
        <v/>
      </c>
      <c r="E224" s="14">
        <f>COUNTIFS(Invoices[Customer ID],A224)</f>
        <v/>
      </c>
      <c r="F224" s="15">
        <f>SUMIFS(Invoices[Value],Invoices[Customer ID],A224)</f>
        <v/>
      </c>
      <c r="G224" s="10">
        <f>5-COUNTIF(RCuts,"&lt;"&amp;D224)</f>
        <v/>
      </c>
      <c r="H224" s="10">
        <f>1+COUNTIF(FCuts,"&lt;"&amp;E224)</f>
        <v/>
      </c>
      <c r="I224" s="10">
        <f>1+COUNTIF(MCuts,"&lt;"&amp;F224)</f>
        <v/>
      </c>
      <c r="J224" s="10">
        <f>G224&amp;H224&amp;I224</f>
        <v/>
      </c>
      <c r="K224" s="10">
        <f>IF(AND(G224&gt;=4,H224&gt;=4),"Champions",IF(AND(G224&gt;=3,H224&gt;=3),"Loyal",IF(G224&gt;=4,"New / promising",IF(H224&gt;=3,"At risk",IF(G224&lt;=2,"Lost / hibernating","Needs attention")))))</f>
        <v/>
      </c>
    </row>
    <row r="225">
      <c r="A225" t="n">
        <v>13139</v>
      </c>
      <c r="B225" s="13">
        <f>_xlfn.MINIFS(Invoices[Date],Invoices[Customer ID],A225)</f>
        <v/>
      </c>
      <c r="C225" s="13">
        <f>_xlfn.MAXIFS(Invoices[Date],Invoices[Customer ID],A225)</f>
        <v/>
      </c>
      <c r="D225" s="14">
        <f>AsOfDate-C225</f>
        <v/>
      </c>
      <c r="E225" s="14">
        <f>COUNTIFS(Invoices[Customer ID],A225)</f>
        <v/>
      </c>
      <c r="F225" s="15">
        <f>SUMIFS(Invoices[Value],Invoices[Customer ID],A225)</f>
        <v/>
      </c>
      <c r="G225" s="10">
        <f>5-COUNTIF(RCuts,"&lt;"&amp;D225)</f>
        <v/>
      </c>
      <c r="H225" s="10">
        <f>1+COUNTIF(FCuts,"&lt;"&amp;E225)</f>
        <v/>
      </c>
      <c r="I225" s="10">
        <f>1+COUNTIF(MCuts,"&lt;"&amp;F225)</f>
        <v/>
      </c>
      <c r="J225" s="10">
        <f>G225&amp;H225&amp;I225</f>
        <v/>
      </c>
      <c r="K225" s="10">
        <f>IF(AND(G225&gt;=4,H225&gt;=4),"Champions",IF(AND(G225&gt;=3,H225&gt;=3),"Loyal",IF(G225&gt;=4,"New / promising",IF(H225&gt;=3,"At risk",IF(G225&lt;=2,"Lost / hibernating","Needs attention")))))</f>
        <v/>
      </c>
    </row>
    <row r="226">
      <c r="A226" t="n">
        <v>13140</v>
      </c>
      <c r="B226" s="13">
        <f>_xlfn.MINIFS(Invoices[Date],Invoices[Customer ID],A226)</f>
        <v/>
      </c>
      <c r="C226" s="13">
        <f>_xlfn.MAXIFS(Invoices[Date],Invoices[Customer ID],A226)</f>
        <v/>
      </c>
      <c r="D226" s="14">
        <f>AsOfDate-C226</f>
        <v/>
      </c>
      <c r="E226" s="14">
        <f>COUNTIFS(Invoices[Customer ID],A226)</f>
        <v/>
      </c>
      <c r="F226" s="15">
        <f>SUMIFS(Invoices[Value],Invoices[Customer ID],A226)</f>
        <v/>
      </c>
      <c r="G226" s="10">
        <f>5-COUNTIF(RCuts,"&lt;"&amp;D226)</f>
        <v/>
      </c>
      <c r="H226" s="10">
        <f>1+COUNTIF(FCuts,"&lt;"&amp;E226)</f>
        <v/>
      </c>
      <c r="I226" s="10">
        <f>1+COUNTIF(MCuts,"&lt;"&amp;F226)</f>
        <v/>
      </c>
      <c r="J226" s="10">
        <f>G226&amp;H226&amp;I226</f>
        <v/>
      </c>
      <c r="K226" s="10">
        <f>IF(AND(G226&gt;=4,H226&gt;=4),"Champions",IF(AND(G226&gt;=3,H226&gt;=3),"Loyal",IF(G226&gt;=4,"New / promising",IF(H226&gt;=3,"At risk",IF(G226&lt;=2,"Lost / hibernating","Needs attention")))))</f>
        <v/>
      </c>
    </row>
    <row r="227">
      <c r="A227" t="n">
        <v>13141</v>
      </c>
      <c r="B227" s="13">
        <f>_xlfn.MINIFS(Invoices[Date],Invoices[Customer ID],A227)</f>
        <v/>
      </c>
      <c r="C227" s="13">
        <f>_xlfn.MAXIFS(Invoices[Date],Invoices[Customer ID],A227)</f>
        <v/>
      </c>
      <c r="D227" s="14">
        <f>AsOfDate-C227</f>
        <v/>
      </c>
      <c r="E227" s="14">
        <f>COUNTIFS(Invoices[Customer ID],A227)</f>
        <v/>
      </c>
      <c r="F227" s="15">
        <f>SUMIFS(Invoices[Value],Invoices[Customer ID],A227)</f>
        <v/>
      </c>
      <c r="G227" s="10">
        <f>5-COUNTIF(RCuts,"&lt;"&amp;D227)</f>
        <v/>
      </c>
      <c r="H227" s="10">
        <f>1+COUNTIF(FCuts,"&lt;"&amp;E227)</f>
        <v/>
      </c>
      <c r="I227" s="10">
        <f>1+COUNTIF(MCuts,"&lt;"&amp;F227)</f>
        <v/>
      </c>
      <c r="J227" s="10">
        <f>G227&amp;H227&amp;I227</f>
        <v/>
      </c>
      <c r="K227" s="10">
        <f>IF(AND(G227&gt;=4,H227&gt;=4),"Champions",IF(AND(G227&gt;=3,H227&gt;=3),"Loyal",IF(G227&gt;=4,"New / promising",IF(H227&gt;=3,"At risk",IF(G227&lt;=2,"Lost / hibernating","Needs attention")))))</f>
        <v/>
      </c>
    </row>
    <row r="228">
      <c r="A228" t="n">
        <v>13142</v>
      </c>
      <c r="B228" s="13">
        <f>_xlfn.MINIFS(Invoices[Date],Invoices[Customer ID],A228)</f>
        <v/>
      </c>
      <c r="C228" s="13">
        <f>_xlfn.MAXIFS(Invoices[Date],Invoices[Customer ID],A228)</f>
        <v/>
      </c>
      <c r="D228" s="14">
        <f>AsOfDate-C228</f>
        <v/>
      </c>
      <c r="E228" s="14">
        <f>COUNTIFS(Invoices[Customer ID],A228)</f>
        <v/>
      </c>
      <c r="F228" s="15">
        <f>SUMIFS(Invoices[Value],Invoices[Customer ID],A228)</f>
        <v/>
      </c>
      <c r="G228" s="10">
        <f>5-COUNTIF(RCuts,"&lt;"&amp;D228)</f>
        <v/>
      </c>
      <c r="H228" s="10">
        <f>1+COUNTIF(FCuts,"&lt;"&amp;E228)</f>
        <v/>
      </c>
      <c r="I228" s="10">
        <f>1+COUNTIF(MCuts,"&lt;"&amp;F228)</f>
        <v/>
      </c>
      <c r="J228" s="10">
        <f>G228&amp;H228&amp;I228</f>
        <v/>
      </c>
      <c r="K228" s="10">
        <f>IF(AND(G228&gt;=4,H228&gt;=4),"Champions",IF(AND(G228&gt;=3,H228&gt;=3),"Loyal",IF(G228&gt;=4,"New / promising",IF(H228&gt;=3,"At risk",IF(G228&lt;=2,"Lost / hibernating","Needs attention")))))</f>
        <v/>
      </c>
    </row>
    <row r="229">
      <c r="A229" t="n">
        <v>13144</v>
      </c>
      <c r="B229" s="13">
        <f>_xlfn.MINIFS(Invoices[Date],Invoices[Customer ID],A229)</f>
        <v/>
      </c>
      <c r="C229" s="13">
        <f>_xlfn.MAXIFS(Invoices[Date],Invoices[Customer ID],A229)</f>
        <v/>
      </c>
      <c r="D229" s="14">
        <f>AsOfDate-C229</f>
        <v/>
      </c>
      <c r="E229" s="14">
        <f>COUNTIFS(Invoices[Customer ID],A229)</f>
        <v/>
      </c>
      <c r="F229" s="15">
        <f>SUMIFS(Invoices[Value],Invoices[Customer ID],A229)</f>
        <v/>
      </c>
      <c r="G229" s="10">
        <f>5-COUNTIF(RCuts,"&lt;"&amp;D229)</f>
        <v/>
      </c>
      <c r="H229" s="10">
        <f>1+COUNTIF(FCuts,"&lt;"&amp;E229)</f>
        <v/>
      </c>
      <c r="I229" s="10">
        <f>1+COUNTIF(MCuts,"&lt;"&amp;F229)</f>
        <v/>
      </c>
      <c r="J229" s="10">
        <f>G229&amp;H229&amp;I229</f>
        <v/>
      </c>
      <c r="K229" s="10">
        <f>IF(AND(G229&gt;=4,H229&gt;=4),"Champions",IF(AND(G229&gt;=3,H229&gt;=3),"Loyal",IF(G229&gt;=4,"New / promising",IF(H229&gt;=3,"At risk",IF(G229&lt;=2,"Lost / hibernating","Needs attention")))))</f>
        <v/>
      </c>
    </row>
    <row r="230">
      <c r="A230" t="n">
        <v>13145</v>
      </c>
      <c r="B230" s="13">
        <f>_xlfn.MINIFS(Invoices[Date],Invoices[Customer ID],A230)</f>
        <v/>
      </c>
      <c r="C230" s="13">
        <f>_xlfn.MAXIFS(Invoices[Date],Invoices[Customer ID],A230)</f>
        <v/>
      </c>
      <c r="D230" s="14">
        <f>AsOfDate-C230</f>
        <v/>
      </c>
      <c r="E230" s="14">
        <f>COUNTIFS(Invoices[Customer ID],A230)</f>
        <v/>
      </c>
      <c r="F230" s="15">
        <f>SUMIFS(Invoices[Value],Invoices[Customer ID],A230)</f>
        <v/>
      </c>
      <c r="G230" s="10">
        <f>5-COUNTIF(RCuts,"&lt;"&amp;D230)</f>
        <v/>
      </c>
      <c r="H230" s="10">
        <f>1+COUNTIF(FCuts,"&lt;"&amp;E230)</f>
        <v/>
      </c>
      <c r="I230" s="10">
        <f>1+COUNTIF(MCuts,"&lt;"&amp;F230)</f>
        <v/>
      </c>
      <c r="J230" s="10">
        <f>G230&amp;H230&amp;I230</f>
        <v/>
      </c>
      <c r="K230" s="10">
        <f>IF(AND(G230&gt;=4,H230&gt;=4),"Champions",IF(AND(G230&gt;=3,H230&gt;=3),"Loyal",IF(G230&gt;=4,"New / promising",IF(H230&gt;=3,"At risk",IF(G230&lt;=2,"Lost / hibernating","Needs attention")))))</f>
        <v/>
      </c>
    </row>
    <row r="231">
      <c r="A231" t="n">
        <v>13146</v>
      </c>
      <c r="B231" s="13">
        <f>_xlfn.MINIFS(Invoices[Date],Invoices[Customer ID],A231)</f>
        <v/>
      </c>
      <c r="C231" s="13">
        <f>_xlfn.MAXIFS(Invoices[Date],Invoices[Customer ID],A231)</f>
        <v/>
      </c>
      <c r="D231" s="14">
        <f>AsOfDate-C231</f>
        <v/>
      </c>
      <c r="E231" s="14">
        <f>COUNTIFS(Invoices[Customer ID],A231)</f>
        <v/>
      </c>
      <c r="F231" s="15">
        <f>SUMIFS(Invoices[Value],Invoices[Customer ID],A231)</f>
        <v/>
      </c>
      <c r="G231" s="10">
        <f>5-COUNTIF(RCuts,"&lt;"&amp;D231)</f>
        <v/>
      </c>
      <c r="H231" s="10">
        <f>1+COUNTIF(FCuts,"&lt;"&amp;E231)</f>
        <v/>
      </c>
      <c r="I231" s="10">
        <f>1+COUNTIF(MCuts,"&lt;"&amp;F231)</f>
        <v/>
      </c>
      <c r="J231" s="10">
        <f>G231&amp;H231&amp;I231</f>
        <v/>
      </c>
      <c r="K231" s="10">
        <f>IF(AND(G231&gt;=4,H231&gt;=4),"Champions",IF(AND(G231&gt;=3,H231&gt;=3),"Loyal",IF(G231&gt;=4,"New / promising",IF(H231&gt;=3,"At risk",IF(G231&lt;=2,"Lost / hibernating","Needs attention")))))</f>
        <v/>
      </c>
    </row>
    <row r="232">
      <c r="A232" t="n">
        <v>13147</v>
      </c>
      <c r="B232" s="13">
        <f>_xlfn.MINIFS(Invoices[Date],Invoices[Customer ID],A232)</f>
        <v/>
      </c>
      <c r="C232" s="13">
        <f>_xlfn.MAXIFS(Invoices[Date],Invoices[Customer ID],A232)</f>
        <v/>
      </c>
      <c r="D232" s="14">
        <f>AsOfDate-C232</f>
        <v/>
      </c>
      <c r="E232" s="14">
        <f>COUNTIFS(Invoices[Customer ID],A232)</f>
        <v/>
      </c>
      <c r="F232" s="15">
        <f>SUMIFS(Invoices[Value],Invoices[Customer ID],A232)</f>
        <v/>
      </c>
      <c r="G232" s="10">
        <f>5-COUNTIF(RCuts,"&lt;"&amp;D232)</f>
        <v/>
      </c>
      <c r="H232" s="10">
        <f>1+COUNTIF(FCuts,"&lt;"&amp;E232)</f>
        <v/>
      </c>
      <c r="I232" s="10">
        <f>1+COUNTIF(MCuts,"&lt;"&amp;F232)</f>
        <v/>
      </c>
      <c r="J232" s="10">
        <f>G232&amp;H232&amp;I232</f>
        <v/>
      </c>
      <c r="K232" s="10">
        <f>IF(AND(G232&gt;=4,H232&gt;=4),"Champions",IF(AND(G232&gt;=3,H232&gt;=3),"Loyal",IF(G232&gt;=4,"New / promising",IF(H232&gt;=3,"At risk",IF(G232&lt;=2,"Lost / hibernating","Needs attention")))))</f>
        <v/>
      </c>
    </row>
    <row r="233">
      <c r="A233" t="n">
        <v>13148</v>
      </c>
      <c r="B233" s="13">
        <f>_xlfn.MINIFS(Invoices[Date],Invoices[Customer ID],A233)</f>
        <v/>
      </c>
      <c r="C233" s="13">
        <f>_xlfn.MAXIFS(Invoices[Date],Invoices[Customer ID],A233)</f>
        <v/>
      </c>
      <c r="D233" s="14">
        <f>AsOfDate-C233</f>
        <v/>
      </c>
      <c r="E233" s="14">
        <f>COUNTIFS(Invoices[Customer ID],A233)</f>
        <v/>
      </c>
      <c r="F233" s="15">
        <f>SUMIFS(Invoices[Value],Invoices[Customer ID],A233)</f>
        <v/>
      </c>
      <c r="G233" s="10">
        <f>5-COUNTIF(RCuts,"&lt;"&amp;D233)</f>
        <v/>
      </c>
      <c r="H233" s="10">
        <f>1+COUNTIF(FCuts,"&lt;"&amp;E233)</f>
        <v/>
      </c>
      <c r="I233" s="10">
        <f>1+COUNTIF(MCuts,"&lt;"&amp;F233)</f>
        <v/>
      </c>
      <c r="J233" s="10">
        <f>G233&amp;H233&amp;I233</f>
        <v/>
      </c>
      <c r="K233" s="10">
        <f>IF(AND(G233&gt;=4,H233&gt;=4),"Champions",IF(AND(G233&gt;=3,H233&gt;=3),"Loyal",IF(G233&gt;=4,"New / promising",IF(H233&gt;=3,"At risk",IF(G233&lt;=2,"Lost / hibernating","Needs attention")))))</f>
        <v/>
      </c>
    </row>
    <row r="234">
      <c r="A234" t="n">
        <v>13149</v>
      </c>
      <c r="B234" s="13">
        <f>_xlfn.MINIFS(Invoices[Date],Invoices[Customer ID],A234)</f>
        <v/>
      </c>
      <c r="C234" s="13">
        <f>_xlfn.MAXIFS(Invoices[Date],Invoices[Customer ID],A234)</f>
        <v/>
      </c>
      <c r="D234" s="14">
        <f>AsOfDate-C234</f>
        <v/>
      </c>
      <c r="E234" s="14">
        <f>COUNTIFS(Invoices[Customer ID],A234)</f>
        <v/>
      </c>
      <c r="F234" s="15">
        <f>SUMIFS(Invoices[Value],Invoices[Customer ID],A234)</f>
        <v/>
      </c>
      <c r="G234" s="10">
        <f>5-COUNTIF(RCuts,"&lt;"&amp;D234)</f>
        <v/>
      </c>
      <c r="H234" s="10">
        <f>1+COUNTIF(FCuts,"&lt;"&amp;E234)</f>
        <v/>
      </c>
      <c r="I234" s="10">
        <f>1+COUNTIF(MCuts,"&lt;"&amp;F234)</f>
        <v/>
      </c>
      <c r="J234" s="10">
        <f>G234&amp;H234&amp;I234</f>
        <v/>
      </c>
      <c r="K234" s="10">
        <f>IF(AND(G234&gt;=4,H234&gt;=4),"Champions",IF(AND(G234&gt;=3,H234&gt;=3),"Loyal",IF(G234&gt;=4,"New / promising",IF(H234&gt;=3,"At risk",IF(G234&lt;=2,"Lost / hibernating","Needs attention")))))</f>
        <v/>
      </c>
    </row>
    <row r="235">
      <c r="A235" t="n">
        <v>13151</v>
      </c>
      <c r="B235" s="13">
        <f>_xlfn.MINIFS(Invoices[Date],Invoices[Customer ID],A235)</f>
        <v/>
      </c>
      <c r="C235" s="13">
        <f>_xlfn.MAXIFS(Invoices[Date],Invoices[Customer ID],A235)</f>
        <v/>
      </c>
      <c r="D235" s="14">
        <f>AsOfDate-C235</f>
        <v/>
      </c>
      <c r="E235" s="14">
        <f>COUNTIFS(Invoices[Customer ID],A235)</f>
        <v/>
      </c>
      <c r="F235" s="15">
        <f>SUMIFS(Invoices[Value],Invoices[Customer ID],A235)</f>
        <v/>
      </c>
      <c r="G235" s="10">
        <f>5-COUNTIF(RCuts,"&lt;"&amp;D235)</f>
        <v/>
      </c>
      <c r="H235" s="10">
        <f>1+COUNTIF(FCuts,"&lt;"&amp;E235)</f>
        <v/>
      </c>
      <c r="I235" s="10">
        <f>1+COUNTIF(MCuts,"&lt;"&amp;F235)</f>
        <v/>
      </c>
      <c r="J235" s="10">
        <f>G235&amp;H235&amp;I235</f>
        <v/>
      </c>
      <c r="K235" s="10">
        <f>IF(AND(G235&gt;=4,H235&gt;=4),"Champions",IF(AND(G235&gt;=3,H235&gt;=3),"Loyal",IF(G235&gt;=4,"New / promising",IF(H235&gt;=3,"At risk",IF(G235&lt;=2,"Lost / hibernating","Needs attention")))))</f>
        <v/>
      </c>
    </row>
    <row r="236">
      <c r="A236" t="n">
        <v>13155</v>
      </c>
      <c r="B236" s="13">
        <f>_xlfn.MINIFS(Invoices[Date],Invoices[Customer ID],A236)</f>
        <v/>
      </c>
      <c r="C236" s="13">
        <f>_xlfn.MAXIFS(Invoices[Date],Invoices[Customer ID],A236)</f>
        <v/>
      </c>
      <c r="D236" s="14">
        <f>AsOfDate-C236</f>
        <v/>
      </c>
      <c r="E236" s="14">
        <f>COUNTIFS(Invoices[Customer ID],A236)</f>
        <v/>
      </c>
      <c r="F236" s="15">
        <f>SUMIFS(Invoices[Value],Invoices[Customer ID],A236)</f>
        <v/>
      </c>
      <c r="G236" s="10">
        <f>5-COUNTIF(RCuts,"&lt;"&amp;D236)</f>
        <v/>
      </c>
      <c r="H236" s="10">
        <f>1+COUNTIF(FCuts,"&lt;"&amp;E236)</f>
        <v/>
      </c>
      <c r="I236" s="10">
        <f>1+COUNTIF(MCuts,"&lt;"&amp;F236)</f>
        <v/>
      </c>
      <c r="J236" s="10">
        <f>G236&amp;H236&amp;I236</f>
        <v/>
      </c>
      <c r="K236" s="10">
        <f>IF(AND(G236&gt;=4,H236&gt;=4),"Champions",IF(AND(G236&gt;=3,H236&gt;=3),"Loyal",IF(G236&gt;=4,"New / promising",IF(H236&gt;=3,"At risk",IF(G236&lt;=2,"Lost / hibernating","Needs attention")))))</f>
        <v/>
      </c>
    </row>
    <row r="237">
      <c r="A237" t="n">
        <v>13157</v>
      </c>
      <c r="B237" s="13">
        <f>_xlfn.MINIFS(Invoices[Date],Invoices[Customer ID],A237)</f>
        <v/>
      </c>
      <c r="C237" s="13">
        <f>_xlfn.MAXIFS(Invoices[Date],Invoices[Customer ID],A237)</f>
        <v/>
      </c>
      <c r="D237" s="14">
        <f>AsOfDate-C237</f>
        <v/>
      </c>
      <c r="E237" s="14">
        <f>COUNTIFS(Invoices[Customer ID],A237)</f>
        <v/>
      </c>
      <c r="F237" s="15">
        <f>SUMIFS(Invoices[Value],Invoices[Customer ID],A237)</f>
        <v/>
      </c>
      <c r="G237" s="10">
        <f>5-COUNTIF(RCuts,"&lt;"&amp;D237)</f>
        <v/>
      </c>
      <c r="H237" s="10">
        <f>1+COUNTIF(FCuts,"&lt;"&amp;E237)</f>
        <v/>
      </c>
      <c r="I237" s="10">
        <f>1+COUNTIF(MCuts,"&lt;"&amp;F237)</f>
        <v/>
      </c>
      <c r="J237" s="10">
        <f>G237&amp;H237&amp;I237</f>
        <v/>
      </c>
      <c r="K237" s="10">
        <f>IF(AND(G237&gt;=4,H237&gt;=4),"Champions",IF(AND(G237&gt;=3,H237&gt;=3),"Loyal",IF(G237&gt;=4,"New / promising",IF(H237&gt;=3,"At risk",IF(G237&lt;=2,"Lost / hibernating","Needs attention")))))</f>
        <v/>
      </c>
    </row>
    <row r="238">
      <c r="A238" t="n">
        <v>13158</v>
      </c>
      <c r="B238" s="13">
        <f>_xlfn.MINIFS(Invoices[Date],Invoices[Customer ID],A238)</f>
        <v/>
      </c>
      <c r="C238" s="13">
        <f>_xlfn.MAXIFS(Invoices[Date],Invoices[Customer ID],A238)</f>
        <v/>
      </c>
      <c r="D238" s="14">
        <f>AsOfDate-C238</f>
        <v/>
      </c>
      <c r="E238" s="14">
        <f>COUNTIFS(Invoices[Customer ID],A238)</f>
        <v/>
      </c>
      <c r="F238" s="15">
        <f>SUMIFS(Invoices[Value],Invoices[Customer ID],A238)</f>
        <v/>
      </c>
      <c r="G238" s="10">
        <f>5-COUNTIF(RCuts,"&lt;"&amp;D238)</f>
        <v/>
      </c>
      <c r="H238" s="10">
        <f>1+COUNTIF(FCuts,"&lt;"&amp;E238)</f>
        <v/>
      </c>
      <c r="I238" s="10">
        <f>1+COUNTIF(MCuts,"&lt;"&amp;F238)</f>
        <v/>
      </c>
      <c r="J238" s="10">
        <f>G238&amp;H238&amp;I238</f>
        <v/>
      </c>
      <c r="K238" s="10">
        <f>IF(AND(G238&gt;=4,H238&gt;=4),"Champions",IF(AND(G238&gt;=3,H238&gt;=3),"Loyal",IF(G238&gt;=4,"New / promising",IF(H238&gt;=3,"At risk",IF(G238&lt;=2,"Lost / hibernating","Needs attention")))))</f>
        <v/>
      </c>
    </row>
    <row r="239">
      <c r="A239" t="n">
        <v>13159</v>
      </c>
      <c r="B239" s="13">
        <f>_xlfn.MINIFS(Invoices[Date],Invoices[Customer ID],A239)</f>
        <v/>
      </c>
      <c r="C239" s="13">
        <f>_xlfn.MAXIFS(Invoices[Date],Invoices[Customer ID],A239)</f>
        <v/>
      </c>
      <c r="D239" s="14">
        <f>AsOfDate-C239</f>
        <v/>
      </c>
      <c r="E239" s="14">
        <f>COUNTIFS(Invoices[Customer ID],A239)</f>
        <v/>
      </c>
      <c r="F239" s="15">
        <f>SUMIFS(Invoices[Value],Invoices[Customer ID],A239)</f>
        <v/>
      </c>
      <c r="G239" s="10">
        <f>5-COUNTIF(RCuts,"&lt;"&amp;D239)</f>
        <v/>
      </c>
      <c r="H239" s="10">
        <f>1+COUNTIF(FCuts,"&lt;"&amp;E239)</f>
        <v/>
      </c>
      <c r="I239" s="10">
        <f>1+COUNTIF(MCuts,"&lt;"&amp;F239)</f>
        <v/>
      </c>
      <c r="J239" s="10">
        <f>G239&amp;H239&amp;I239</f>
        <v/>
      </c>
      <c r="K239" s="10">
        <f>IF(AND(G239&gt;=4,H239&gt;=4),"Champions",IF(AND(G239&gt;=3,H239&gt;=3),"Loyal",IF(G239&gt;=4,"New / promising",IF(H239&gt;=3,"At risk",IF(G239&lt;=2,"Lost / hibernating","Needs attention")))))</f>
        <v/>
      </c>
    </row>
    <row r="240">
      <c r="A240" t="n">
        <v>13160</v>
      </c>
      <c r="B240" s="13">
        <f>_xlfn.MINIFS(Invoices[Date],Invoices[Customer ID],A240)</f>
        <v/>
      </c>
      <c r="C240" s="13">
        <f>_xlfn.MAXIFS(Invoices[Date],Invoices[Customer ID],A240)</f>
        <v/>
      </c>
      <c r="D240" s="14">
        <f>AsOfDate-C240</f>
        <v/>
      </c>
      <c r="E240" s="14">
        <f>COUNTIFS(Invoices[Customer ID],A240)</f>
        <v/>
      </c>
      <c r="F240" s="15">
        <f>SUMIFS(Invoices[Value],Invoices[Customer ID],A240)</f>
        <v/>
      </c>
      <c r="G240" s="10">
        <f>5-COUNTIF(RCuts,"&lt;"&amp;D240)</f>
        <v/>
      </c>
      <c r="H240" s="10">
        <f>1+COUNTIF(FCuts,"&lt;"&amp;E240)</f>
        <v/>
      </c>
      <c r="I240" s="10">
        <f>1+COUNTIF(MCuts,"&lt;"&amp;F240)</f>
        <v/>
      </c>
      <c r="J240" s="10">
        <f>G240&amp;H240&amp;I240</f>
        <v/>
      </c>
      <c r="K240" s="10">
        <f>IF(AND(G240&gt;=4,H240&gt;=4),"Champions",IF(AND(G240&gt;=3,H240&gt;=3),"Loyal",IF(G240&gt;=4,"New / promising",IF(H240&gt;=3,"At risk",IF(G240&lt;=2,"Lost / hibernating","Needs attention")))))</f>
        <v/>
      </c>
    </row>
    <row r="241">
      <c r="A241" t="n">
        <v>13161</v>
      </c>
      <c r="B241" s="13">
        <f>_xlfn.MINIFS(Invoices[Date],Invoices[Customer ID],A241)</f>
        <v/>
      </c>
      <c r="C241" s="13">
        <f>_xlfn.MAXIFS(Invoices[Date],Invoices[Customer ID],A241)</f>
        <v/>
      </c>
      <c r="D241" s="14">
        <f>AsOfDate-C241</f>
        <v/>
      </c>
      <c r="E241" s="14">
        <f>COUNTIFS(Invoices[Customer ID],A241)</f>
        <v/>
      </c>
      <c r="F241" s="15">
        <f>SUMIFS(Invoices[Value],Invoices[Customer ID],A241)</f>
        <v/>
      </c>
      <c r="G241" s="10">
        <f>5-COUNTIF(RCuts,"&lt;"&amp;D241)</f>
        <v/>
      </c>
      <c r="H241" s="10">
        <f>1+COUNTIF(FCuts,"&lt;"&amp;E241)</f>
        <v/>
      </c>
      <c r="I241" s="10">
        <f>1+COUNTIF(MCuts,"&lt;"&amp;F241)</f>
        <v/>
      </c>
      <c r="J241" s="10">
        <f>G241&amp;H241&amp;I241</f>
        <v/>
      </c>
      <c r="K241" s="10">
        <f>IF(AND(G241&gt;=4,H241&gt;=4),"Champions",IF(AND(G241&gt;=3,H241&gt;=3),"Loyal",IF(G241&gt;=4,"New / promising",IF(H241&gt;=3,"At risk",IF(G241&lt;=2,"Lost / hibernating","Needs attention")))))</f>
        <v/>
      </c>
    </row>
    <row r="242">
      <c r="A242" t="n">
        <v>13162</v>
      </c>
      <c r="B242" s="13">
        <f>_xlfn.MINIFS(Invoices[Date],Invoices[Customer ID],A242)</f>
        <v/>
      </c>
      <c r="C242" s="13">
        <f>_xlfn.MAXIFS(Invoices[Date],Invoices[Customer ID],A242)</f>
        <v/>
      </c>
      <c r="D242" s="14">
        <f>AsOfDate-C242</f>
        <v/>
      </c>
      <c r="E242" s="14">
        <f>COUNTIFS(Invoices[Customer ID],A242)</f>
        <v/>
      </c>
      <c r="F242" s="15">
        <f>SUMIFS(Invoices[Value],Invoices[Customer ID],A242)</f>
        <v/>
      </c>
      <c r="G242" s="10">
        <f>5-COUNTIF(RCuts,"&lt;"&amp;D242)</f>
        <v/>
      </c>
      <c r="H242" s="10">
        <f>1+COUNTIF(FCuts,"&lt;"&amp;E242)</f>
        <v/>
      </c>
      <c r="I242" s="10">
        <f>1+COUNTIF(MCuts,"&lt;"&amp;F242)</f>
        <v/>
      </c>
      <c r="J242" s="10">
        <f>G242&amp;H242&amp;I242</f>
        <v/>
      </c>
      <c r="K242" s="10">
        <f>IF(AND(G242&gt;=4,H242&gt;=4),"Champions",IF(AND(G242&gt;=3,H242&gt;=3),"Loyal",IF(G242&gt;=4,"New / promising",IF(H242&gt;=3,"At risk",IF(G242&lt;=2,"Lost / hibernating","Needs attention")))))</f>
        <v/>
      </c>
    </row>
    <row r="243">
      <c r="A243" t="n">
        <v>13165</v>
      </c>
      <c r="B243" s="13">
        <f>_xlfn.MINIFS(Invoices[Date],Invoices[Customer ID],A243)</f>
        <v/>
      </c>
      <c r="C243" s="13">
        <f>_xlfn.MAXIFS(Invoices[Date],Invoices[Customer ID],A243)</f>
        <v/>
      </c>
      <c r="D243" s="14">
        <f>AsOfDate-C243</f>
        <v/>
      </c>
      <c r="E243" s="14">
        <f>COUNTIFS(Invoices[Customer ID],A243)</f>
        <v/>
      </c>
      <c r="F243" s="15">
        <f>SUMIFS(Invoices[Value],Invoices[Customer ID],A243)</f>
        <v/>
      </c>
      <c r="G243" s="10">
        <f>5-COUNTIF(RCuts,"&lt;"&amp;D243)</f>
        <v/>
      </c>
      <c r="H243" s="10">
        <f>1+COUNTIF(FCuts,"&lt;"&amp;E243)</f>
        <v/>
      </c>
      <c r="I243" s="10">
        <f>1+COUNTIF(MCuts,"&lt;"&amp;F243)</f>
        <v/>
      </c>
      <c r="J243" s="10">
        <f>G243&amp;H243&amp;I243</f>
        <v/>
      </c>
      <c r="K243" s="10">
        <f>IF(AND(G243&gt;=4,H243&gt;=4),"Champions",IF(AND(G243&gt;=3,H243&gt;=3),"Loyal",IF(G243&gt;=4,"New / promising",IF(H243&gt;=3,"At risk",IF(G243&lt;=2,"Lost / hibernating","Needs attention")))))</f>
        <v/>
      </c>
    </row>
    <row r="244">
      <c r="A244" t="n">
        <v>13166</v>
      </c>
      <c r="B244" s="13">
        <f>_xlfn.MINIFS(Invoices[Date],Invoices[Customer ID],A244)</f>
        <v/>
      </c>
      <c r="C244" s="13">
        <f>_xlfn.MAXIFS(Invoices[Date],Invoices[Customer ID],A244)</f>
        <v/>
      </c>
      <c r="D244" s="14">
        <f>AsOfDate-C244</f>
        <v/>
      </c>
      <c r="E244" s="14">
        <f>COUNTIFS(Invoices[Customer ID],A244)</f>
        <v/>
      </c>
      <c r="F244" s="15">
        <f>SUMIFS(Invoices[Value],Invoices[Customer ID],A244)</f>
        <v/>
      </c>
      <c r="G244" s="10">
        <f>5-COUNTIF(RCuts,"&lt;"&amp;D244)</f>
        <v/>
      </c>
      <c r="H244" s="10">
        <f>1+COUNTIF(FCuts,"&lt;"&amp;E244)</f>
        <v/>
      </c>
      <c r="I244" s="10">
        <f>1+COUNTIF(MCuts,"&lt;"&amp;F244)</f>
        <v/>
      </c>
      <c r="J244" s="10">
        <f>G244&amp;H244&amp;I244</f>
        <v/>
      </c>
      <c r="K244" s="10">
        <f>IF(AND(G244&gt;=4,H244&gt;=4),"Champions",IF(AND(G244&gt;=3,H244&gt;=3),"Loyal",IF(G244&gt;=4,"New / promising",IF(H244&gt;=3,"At risk",IF(G244&lt;=2,"Lost / hibernating","Needs attention")))))</f>
        <v/>
      </c>
    </row>
    <row r="245">
      <c r="A245" t="n">
        <v>13167</v>
      </c>
      <c r="B245" s="13">
        <f>_xlfn.MINIFS(Invoices[Date],Invoices[Customer ID],A245)</f>
        <v/>
      </c>
      <c r="C245" s="13">
        <f>_xlfn.MAXIFS(Invoices[Date],Invoices[Customer ID],A245)</f>
        <v/>
      </c>
      <c r="D245" s="14">
        <f>AsOfDate-C245</f>
        <v/>
      </c>
      <c r="E245" s="14">
        <f>COUNTIFS(Invoices[Customer ID],A245)</f>
        <v/>
      </c>
      <c r="F245" s="15">
        <f>SUMIFS(Invoices[Value],Invoices[Customer ID],A245)</f>
        <v/>
      </c>
      <c r="G245" s="10">
        <f>5-COUNTIF(RCuts,"&lt;"&amp;D245)</f>
        <v/>
      </c>
      <c r="H245" s="10">
        <f>1+COUNTIF(FCuts,"&lt;"&amp;E245)</f>
        <v/>
      </c>
      <c r="I245" s="10">
        <f>1+COUNTIF(MCuts,"&lt;"&amp;F245)</f>
        <v/>
      </c>
      <c r="J245" s="10">
        <f>G245&amp;H245&amp;I245</f>
        <v/>
      </c>
      <c r="K245" s="10">
        <f>IF(AND(G245&gt;=4,H245&gt;=4),"Champions",IF(AND(G245&gt;=3,H245&gt;=3),"Loyal",IF(G245&gt;=4,"New / promising",IF(H245&gt;=3,"At risk",IF(G245&lt;=2,"Lost / hibernating","Needs attention")))))</f>
        <v/>
      </c>
    </row>
    <row r="246">
      <c r="A246" t="n">
        <v>13168</v>
      </c>
      <c r="B246" s="13">
        <f>_xlfn.MINIFS(Invoices[Date],Invoices[Customer ID],A246)</f>
        <v/>
      </c>
      <c r="C246" s="13">
        <f>_xlfn.MAXIFS(Invoices[Date],Invoices[Customer ID],A246)</f>
        <v/>
      </c>
      <c r="D246" s="14">
        <f>AsOfDate-C246</f>
        <v/>
      </c>
      <c r="E246" s="14">
        <f>COUNTIFS(Invoices[Customer ID],A246)</f>
        <v/>
      </c>
      <c r="F246" s="15">
        <f>SUMIFS(Invoices[Value],Invoices[Customer ID],A246)</f>
        <v/>
      </c>
      <c r="G246" s="10">
        <f>5-COUNTIF(RCuts,"&lt;"&amp;D246)</f>
        <v/>
      </c>
      <c r="H246" s="10">
        <f>1+COUNTIF(FCuts,"&lt;"&amp;E246)</f>
        <v/>
      </c>
      <c r="I246" s="10">
        <f>1+COUNTIF(MCuts,"&lt;"&amp;F246)</f>
        <v/>
      </c>
      <c r="J246" s="10">
        <f>G246&amp;H246&amp;I246</f>
        <v/>
      </c>
      <c r="K246" s="10">
        <f>IF(AND(G246&gt;=4,H246&gt;=4),"Champions",IF(AND(G246&gt;=3,H246&gt;=3),"Loyal",IF(G246&gt;=4,"New / promising",IF(H246&gt;=3,"At risk",IF(G246&lt;=2,"Lost / hibernating","Needs attention")))))</f>
        <v/>
      </c>
    </row>
    <row r="247">
      <c r="A247" t="n">
        <v>13169</v>
      </c>
      <c r="B247" s="13">
        <f>_xlfn.MINIFS(Invoices[Date],Invoices[Customer ID],A247)</f>
        <v/>
      </c>
      <c r="C247" s="13">
        <f>_xlfn.MAXIFS(Invoices[Date],Invoices[Customer ID],A247)</f>
        <v/>
      </c>
      <c r="D247" s="14">
        <f>AsOfDate-C247</f>
        <v/>
      </c>
      <c r="E247" s="14">
        <f>COUNTIFS(Invoices[Customer ID],A247)</f>
        <v/>
      </c>
      <c r="F247" s="15">
        <f>SUMIFS(Invoices[Value],Invoices[Customer ID],A247)</f>
        <v/>
      </c>
      <c r="G247" s="10">
        <f>5-COUNTIF(RCuts,"&lt;"&amp;D247)</f>
        <v/>
      </c>
      <c r="H247" s="10">
        <f>1+COUNTIF(FCuts,"&lt;"&amp;E247)</f>
        <v/>
      </c>
      <c r="I247" s="10">
        <f>1+COUNTIF(MCuts,"&lt;"&amp;F247)</f>
        <v/>
      </c>
      <c r="J247" s="10">
        <f>G247&amp;H247&amp;I247</f>
        <v/>
      </c>
      <c r="K247" s="10">
        <f>IF(AND(G247&gt;=4,H247&gt;=4),"Champions",IF(AND(G247&gt;=3,H247&gt;=3),"Loyal",IF(G247&gt;=4,"New / promising",IF(H247&gt;=3,"At risk",IF(G247&lt;=2,"Lost / hibernating","Needs attention")))))</f>
        <v/>
      </c>
    </row>
    <row r="248">
      <c r="A248" t="n">
        <v>13170</v>
      </c>
      <c r="B248" s="13">
        <f>_xlfn.MINIFS(Invoices[Date],Invoices[Customer ID],A248)</f>
        <v/>
      </c>
      <c r="C248" s="13">
        <f>_xlfn.MAXIFS(Invoices[Date],Invoices[Customer ID],A248)</f>
        <v/>
      </c>
      <c r="D248" s="14">
        <f>AsOfDate-C248</f>
        <v/>
      </c>
      <c r="E248" s="14">
        <f>COUNTIFS(Invoices[Customer ID],A248)</f>
        <v/>
      </c>
      <c r="F248" s="15">
        <f>SUMIFS(Invoices[Value],Invoices[Customer ID],A248)</f>
        <v/>
      </c>
      <c r="G248" s="10">
        <f>5-COUNTIF(RCuts,"&lt;"&amp;D248)</f>
        <v/>
      </c>
      <c r="H248" s="10">
        <f>1+COUNTIF(FCuts,"&lt;"&amp;E248)</f>
        <v/>
      </c>
      <c r="I248" s="10">
        <f>1+COUNTIF(MCuts,"&lt;"&amp;F248)</f>
        <v/>
      </c>
      <c r="J248" s="10">
        <f>G248&amp;H248&amp;I248</f>
        <v/>
      </c>
      <c r="K248" s="10">
        <f>IF(AND(G248&gt;=4,H248&gt;=4),"Champions",IF(AND(G248&gt;=3,H248&gt;=3),"Loyal",IF(G248&gt;=4,"New / promising",IF(H248&gt;=3,"At risk",IF(G248&lt;=2,"Lost / hibernating","Needs attention")))))</f>
        <v/>
      </c>
    </row>
    <row r="249">
      <c r="A249" t="n">
        <v>13171</v>
      </c>
      <c r="B249" s="13">
        <f>_xlfn.MINIFS(Invoices[Date],Invoices[Customer ID],A249)</f>
        <v/>
      </c>
      <c r="C249" s="13">
        <f>_xlfn.MAXIFS(Invoices[Date],Invoices[Customer ID],A249)</f>
        <v/>
      </c>
      <c r="D249" s="14">
        <f>AsOfDate-C249</f>
        <v/>
      </c>
      <c r="E249" s="14">
        <f>COUNTIFS(Invoices[Customer ID],A249)</f>
        <v/>
      </c>
      <c r="F249" s="15">
        <f>SUMIFS(Invoices[Value],Invoices[Customer ID],A249)</f>
        <v/>
      </c>
      <c r="G249" s="10">
        <f>5-COUNTIF(RCuts,"&lt;"&amp;D249)</f>
        <v/>
      </c>
      <c r="H249" s="10">
        <f>1+COUNTIF(FCuts,"&lt;"&amp;E249)</f>
        <v/>
      </c>
      <c r="I249" s="10">
        <f>1+COUNTIF(MCuts,"&lt;"&amp;F249)</f>
        <v/>
      </c>
      <c r="J249" s="10">
        <f>G249&amp;H249&amp;I249</f>
        <v/>
      </c>
      <c r="K249" s="10">
        <f>IF(AND(G249&gt;=4,H249&gt;=4),"Champions",IF(AND(G249&gt;=3,H249&gt;=3),"Loyal",IF(G249&gt;=4,"New / promising",IF(H249&gt;=3,"At risk",IF(G249&lt;=2,"Lost / hibernating","Needs attention")))))</f>
        <v/>
      </c>
    </row>
    <row r="250">
      <c r="A250" t="n">
        <v>13174</v>
      </c>
      <c r="B250" s="13">
        <f>_xlfn.MINIFS(Invoices[Date],Invoices[Customer ID],A250)</f>
        <v/>
      </c>
      <c r="C250" s="13">
        <f>_xlfn.MAXIFS(Invoices[Date],Invoices[Customer ID],A250)</f>
        <v/>
      </c>
      <c r="D250" s="14">
        <f>AsOfDate-C250</f>
        <v/>
      </c>
      <c r="E250" s="14">
        <f>COUNTIFS(Invoices[Customer ID],A250)</f>
        <v/>
      </c>
      <c r="F250" s="15">
        <f>SUMIFS(Invoices[Value],Invoices[Customer ID],A250)</f>
        <v/>
      </c>
      <c r="G250" s="10">
        <f>5-COUNTIF(RCuts,"&lt;"&amp;D250)</f>
        <v/>
      </c>
      <c r="H250" s="10">
        <f>1+COUNTIF(FCuts,"&lt;"&amp;E250)</f>
        <v/>
      </c>
      <c r="I250" s="10">
        <f>1+COUNTIF(MCuts,"&lt;"&amp;F250)</f>
        <v/>
      </c>
      <c r="J250" s="10">
        <f>G250&amp;H250&amp;I250</f>
        <v/>
      </c>
      <c r="K250" s="10">
        <f>IF(AND(G250&gt;=4,H250&gt;=4),"Champions",IF(AND(G250&gt;=3,H250&gt;=3),"Loyal",IF(G250&gt;=4,"New / promising",IF(H250&gt;=3,"At risk",IF(G250&lt;=2,"Lost / hibernating","Needs attention")))))</f>
        <v/>
      </c>
    </row>
    <row r="251">
      <c r="A251" t="n">
        <v>13176</v>
      </c>
      <c r="B251" s="13">
        <f>_xlfn.MINIFS(Invoices[Date],Invoices[Customer ID],A251)</f>
        <v/>
      </c>
      <c r="C251" s="13">
        <f>_xlfn.MAXIFS(Invoices[Date],Invoices[Customer ID],A251)</f>
        <v/>
      </c>
      <c r="D251" s="14">
        <f>AsOfDate-C251</f>
        <v/>
      </c>
      <c r="E251" s="14">
        <f>COUNTIFS(Invoices[Customer ID],A251)</f>
        <v/>
      </c>
      <c r="F251" s="15">
        <f>SUMIFS(Invoices[Value],Invoices[Customer ID],A251)</f>
        <v/>
      </c>
      <c r="G251" s="10">
        <f>5-COUNTIF(RCuts,"&lt;"&amp;D251)</f>
        <v/>
      </c>
      <c r="H251" s="10">
        <f>1+COUNTIF(FCuts,"&lt;"&amp;E251)</f>
        <v/>
      </c>
      <c r="I251" s="10">
        <f>1+COUNTIF(MCuts,"&lt;"&amp;F251)</f>
        <v/>
      </c>
      <c r="J251" s="10">
        <f>G251&amp;H251&amp;I251</f>
        <v/>
      </c>
      <c r="K251" s="10">
        <f>IF(AND(G251&gt;=4,H251&gt;=4),"Champions",IF(AND(G251&gt;=3,H251&gt;=3),"Loyal",IF(G251&gt;=4,"New / promising",IF(H251&gt;=3,"At risk",IF(G251&lt;=2,"Lost / hibernating","Needs attention")))))</f>
        <v/>
      </c>
    </row>
    <row r="252">
      <c r="A252" t="n">
        <v>13177</v>
      </c>
      <c r="B252" s="13">
        <f>_xlfn.MINIFS(Invoices[Date],Invoices[Customer ID],A252)</f>
        <v/>
      </c>
      <c r="C252" s="13">
        <f>_xlfn.MAXIFS(Invoices[Date],Invoices[Customer ID],A252)</f>
        <v/>
      </c>
      <c r="D252" s="14">
        <f>AsOfDate-C252</f>
        <v/>
      </c>
      <c r="E252" s="14">
        <f>COUNTIFS(Invoices[Customer ID],A252)</f>
        <v/>
      </c>
      <c r="F252" s="15">
        <f>SUMIFS(Invoices[Value],Invoices[Customer ID],A252)</f>
        <v/>
      </c>
      <c r="G252" s="10">
        <f>5-COUNTIF(RCuts,"&lt;"&amp;D252)</f>
        <v/>
      </c>
      <c r="H252" s="10">
        <f>1+COUNTIF(FCuts,"&lt;"&amp;E252)</f>
        <v/>
      </c>
      <c r="I252" s="10">
        <f>1+COUNTIF(MCuts,"&lt;"&amp;F252)</f>
        <v/>
      </c>
      <c r="J252" s="10">
        <f>G252&amp;H252&amp;I252</f>
        <v/>
      </c>
      <c r="K252" s="10">
        <f>IF(AND(G252&gt;=4,H252&gt;=4),"Champions",IF(AND(G252&gt;=3,H252&gt;=3),"Loyal",IF(G252&gt;=4,"New / promising",IF(H252&gt;=3,"At risk",IF(G252&lt;=2,"Lost / hibernating","Needs attention")))))</f>
        <v/>
      </c>
    </row>
    <row r="253">
      <c r="A253" t="n">
        <v>13178</v>
      </c>
      <c r="B253" s="13">
        <f>_xlfn.MINIFS(Invoices[Date],Invoices[Customer ID],A253)</f>
        <v/>
      </c>
      <c r="C253" s="13">
        <f>_xlfn.MAXIFS(Invoices[Date],Invoices[Customer ID],A253)</f>
        <v/>
      </c>
      <c r="D253" s="14">
        <f>AsOfDate-C253</f>
        <v/>
      </c>
      <c r="E253" s="14">
        <f>COUNTIFS(Invoices[Customer ID],A253)</f>
        <v/>
      </c>
      <c r="F253" s="15">
        <f>SUMIFS(Invoices[Value],Invoices[Customer ID],A253)</f>
        <v/>
      </c>
      <c r="G253" s="10">
        <f>5-COUNTIF(RCuts,"&lt;"&amp;D253)</f>
        <v/>
      </c>
      <c r="H253" s="10">
        <f>1+COUNTIF(FCuts,"&lt;"&amp;E253)</f>
        <v/>
      </c>
      <c r="I253" s="10">
        <f>1+COUNTIF(MCuts,"&lt;"&amp;F253)</f>
        <v/>
      </c>
      <c r="J253" s="10">
        <f>G253&amp;H253&amp;I253</f>
        <v/>
      </c>
      <c r="K253" s="10">
        <f>IF(AND(G253&gt;=4,H253&gt;=4),"Champions",IF(AND(G253&gt;=3,H253&gt;=3),"Loyal",IF(G253&gt;=4,"New / promising",IF(H253&gt;=3,"At risk",IF(G253&lt;=2,"Lost / hibernating","Needs attention")))))</f>
        <v/>
      </c>
    </row>
    <row r="254">
      <c r="A254" t="n">
        <v>13182</v>
      </c>
      <c r="B254" s="13">
        <f>_xlfn.MINIFS(Invoices[Date],Invoices[Customer ID],A254)</f>
        <v/>
      </c>
      <c r="C254" s="13">
        <f>_xlfn.MAXIFS(Invoices[Date],Invoices[Customer ID],A254)</f>
        <v/>
      </c>
      <c r="D254" s="14">
        <f>AsOfDate-C254</f>
        <v/>
      </c>
      <c r="E254" s="14">
        <f>COUNTIFS(Invoices[Customer ID],A254)</f>
        <v/>
      </c>
      <c r="F254" s="15">
        <f>SUMIFS(Invoices[Value],Invoices[Customer ID],A254)</f>
        <v/>
      </c>
      <c r="G254" s="10">
        <f>5-COUNTIF(RCuts,"&lt;"&amp;D254)</f>
        <v/>
      </c>
      <c r="H254" s="10">
        <f>1+COUNTIF(FCuts,"&lt;"&amp;E254)</f>
        <v/>
      </c>
      <c r="I254" s="10">
        <f>1+COUNTIF(MCuts,"&lt;"&amp;F254)</f>
        <v/>
      </c>
      <c r="J254" s="10">
        <f>G254&amp;H254&amp;I254</f>
        <v/>
      </c>
      <c r="K254" s="10">
        <f>IF(AND(G254&gt;=4,H254&gt;=4),"Champions",IF(AND(G254&gt;=3,H254&gt;=3),"Loyal",IF(G254&gt;=4,"New / promising",IF(H254&gt;=3,"At risk",IF(G254&lt;=2,"Lost / hibernating","Needs attention")))))</f>
        <v/>
      </c>
    </row>
    <row r="255">
      <c r="A255" t="n">
        <v>13183</v>
      </c>
      <c r="B255" s="13">
        <f>_xlfn.MINIFS(Invoices[Date],Invoices[Customer ID],A255)</f>
        <v/>
      </c>
      <c r="C255" s="13">
        <f>_xlfn.MAXIFS(Invoices[Date],Invoices[Customer ID],A255)</f>
        <v/>
      </c>
      <c r="D255" s="14">
        <f>AsOfDate-C255</f>
        <v/>
      </c>
      <c r="E255" s="14">
        <f>COUNTIFS(Invoices[Customer ID],A255)</f>
        <v/>
      </c>
      <c r="F255" s="15">
        <f>SUMIFS(Invoices[Value],Invoices[Customer ID],A255)</f>
        <v/>
      </c>
      <c r="G255" s="10">
        <f>5-COUNTIF(RCuts,"&lt;"&amp;D255)</f>
        <v/>
      </c>
      <c r="H255" s="10">
        <f>1+COUNTIF(FCuts,"&lt;"&amp;E255)</f>
        <v/>
      </c>
      <c r="I255" s="10">
        <f>1+COUNTIF(MCuts,"&lt;"&amp;F255)</f>
        <v/>
      </c>
      <c r="J255" s="10">
        <f>G255&amp;H255&amp;I255</f>
        <v/>
      </c>
      <c r="K255" s="10">
        <f>IF(AND(G255&gt;=4,H255&gt;=4),"Champions",IF(AND(G255&gt;=3,H255&gt;=3),"Loyal",IF(G255&gt;=4,"New / promising",IF(H255&gt;=3,"At risk",IF(G255&lt;=2,"Lost / hibernating","Needs attention")))))</f>
        <v/>
      </c>
    </row>
    <row r="256">
      <c r="A256" t="n">
        <v>13184</v>
      </c>
      <c r="B256" s="13">
        <f>_xlfn.MINIFS(Invoices[Date],Invoices[Customer ID],A256)</f>
        <v/>
      </c>
      <c r="C256" s="13">
        <f>_xlfn.MAXIFS(Invoices[Date],Invoices[Customer ID],A256)</f>
        <v/>
      </c>
      <c r="D256" s="14">
        <f>AsOfDate-C256</f>
        <v/>
      </c>
      <c r="E256" s="14">
        <f>COUNTIFS(Invoices[Customer ID],A256)</f>
        <v/>
      </c>
      <c r="F256" s="15">
        <f>SUMIFS(Invoices[Value],Invoices[Customer ID],A256)</f>
        <v/>
      </c>
      <c r="G256" s="10">
        <f>5-COUNTIF(RCuts,"&lt;"&amp;D256)</f>
        <v/>
      </c>
      <c r="H256" s="10">
        <f>1+COUNTIF(FCuts,"&lt;"&amp;E256)</f>
        <v/>
      </c>
      <c r="I256" s="10">
        <f>1+COUNTIF(MCuts,"&lt;"&amp;F256)</f>
        <v/>
      </c>
      <c r="J256" s="10">
        <f>G256&amp;H256&amp;I256</f>
        <v/>
      </c>
      <c r="K256" s="10">
        <f>IF(AND(G256&gt;=4,H256&gt;=4),"Champions",IF(AND(G256&gt;=3,H256&gt;=3),"Loyal",IF(G256&gt;=4,"New / promising",IF(H256&gt;=3,"At risk",IF(G256&lt;=2,"Lost / hibernating","Needs attention")))))</f>
        <v/>
      </c>
    </row>
    <row r="257">
      <c r="A257" t="n">
        <v>13185</v>
      </c>
      <c r="B257" s="13">
        <f>_xlfn.MINIFS(Invoices[Date],Invoices[Customer ID],A257)</f>
        <v/>
      </c>
      <c r="C257" s="13">
        <f>_xlfn.MAXIFS(Invoices[Date],Invoices[Customer ID],A257)</f>
        <v/>
      </c>
      <c r="D257" s="14">
        <f>AsOfDate-C257</f>
        <v/>
      </c>
      <c r="E257" s="14">
        <f>COUNTIFS(Invoices[Customer ID],A257)</f>
        <v/>
      </c>
      <c r="F257" s="15">
        <f>SUMIFS(Invoices[Value],Invoices[Customer ID],A257)</f>
        <v/>
      </c>
      <c r="G257" s="10">
        <f>5-COUNTIF(RCuts,"&lt;"&amp;D257)</f>
        <v/>
      </c>
      <c r="H257" s="10">
        <f>1+COUNTIF(FCuts,"&lt;"&amp;E257)</f>
        <v/>
      </c>
      <c r="I257" s="10">
        <f>1+COUNTIF(MCuts,"&lt;"&amp;F257)</f>
        <v/>
      </c>
      <c r="J257" s="10">
        <f>G257&amp;H257&amp;I257</f>
        <v/>
      </c>
      <c r="K257" s="10">
        <f>IF(AND(G257&gt;=4,H257&gt;=4),"Champions",IF(AND(G257&gt;=3,H257&gt;=3),"Loyal",IF(G257&gt;=4,"New / promising",IF(H257&gt;=3,"At risk",IF(G257&lt;=2,"Lost / hibernating","Needs attention")))))</f>
        <v/>
      </c>
    </row>
    <row r="258">
      <c r="A258" t="n">
        <v>13186</v>
      </c>
      <c r="B258" s="13">
        <f>_xlfn.MINIFS(Invoices[Date],Invoices[Customer ID],A258)</f>
        <v/>
      </c>
      <c r="C258" s="13">
        <f>_xlfn.MAXIFS(Invoices[Date],Invoices[Customer ID],A258)</f>
        <v/>
      </c>
      <c r="D258" s="14">
        <f>AsOfDate-C258</f>
        <v/>
      </c>
      <c r="E258" s="14">
        <f>COUNTIFS(Invoices[Customer ID],A258)</f>
        <v/>
      </c>
      <c r="F258" s="15">
        <f>SUMIFS(Invoices[Value],Invoices[Customer ID],A258)</f>
        <v/>
      </c>
      <c r="G258" s="10">
        <f>5-COUNTIF(RCuts,"&lt;"&amp;D258)</f>
        <v/>
      </c>
      <c r="H258" s="10">
        <f>1+COUNTIF(FCuts,"&lt;"&amp;E258)</f>
        <v/>
      </c>
      <c r="I258" s="10">
        <f>1+COUNTIF(MCuts,"&lt;"&amp;F258)</f>
        <v/>
      </c>
      <c r="J258" s="10">
        <f>G258&amp;H258&amp;I258</f>
        <v/>
      </c>
      <c r="K258" s="10">
        <f>IF(AND(G258&gt;=4,H258&gt;=4),"Champions",IF(AND(G258&gt;=3,H258&gt;=3),"Loyal",IF(G258&gt;=4,"New / promising",IF(H258&gt;=3,"At risk",IF(G258&lt;=2,"Lost / hibernating","Needs attention")))))</f>
        <v/>
      </c>
    </row>
    <row r="259">
      <c r="A259" t="n">
        <v>13187</v>
      </c>
      <c r="B259" s="13">
        <f>_xlfn.MINIFS(Invoices[Date],Invoices[Customer ID],A259)</f>
        <v/>
      </c>
      <c r="C259" s="13">
        <f>_xlfn.MAXIFS(Invoices[Date],Invoices[Customer ID],A259)</f>
        <v/>
      </c>
      <c r="D259" s="14">
        <f>AsOfDate-C259</f>
        <v/>
      </c>
      <c r="E259" s="14">
        <f>COUNTIFS(Invoices[Customer ID],A259)</f>
        <v/>
      </c>
      <c r="F259" s="15">
        <f>SUMIFS(Invoices[Value],Invoices[Customer ID],A259)</f>
        <v/>
      </c>
      <c r="G259" s="10">
        <f>5-COUNTIF(RCuts,"&lt;"&amp;D259)</f>
        <v/>
      </c>
      <c r="H259" s="10">
        <f>1+COUNTIF(FCuts,"&lt;"&amp;E259)</f>
        <v/>
      </c>
      <c r="I259" s="10">
        <f>1+COUNTIF(MCuts,"&lt;"&amp;F259)</f>
        <v/>
      </c>
      <c r="J259" s="10">
        <f>G259&amp;H259&amp;I259</f>
        <v/>
      </c>
      <c r="K259" s="10">
        <f>IF(AND(G259&gt;=4,H259&gt;=4),"Champions",IF(AND(G259&gt;=3,H259&gt;=3),"Loyal",IF(G259&gt;=4,"New / promising",IF(H259&gt;=3,"At risk",IF(G259&lt;=2,"Lost / hibernating","Needs attention")))))</f>
        <v/>
      </c>
    </row>
    <row r="260">
      <c r="A260" t="n">
        <v>13188</v>
      </c>
      <c r="B260" s="13">
        <f>_xlfn.MINIFS(Invoices[Date],Invoices[Customer ID],A260)</f>
        <v/>
      </c>
      <c r="C260" s="13">
        <f>_xlfn.MAXIFS(Invoices[Date],Invoices[Customer ID],A260)</f>
        <v/>
      </c>
      <c r="D260" s="14">
        <f>AsOfDate-C260</f>
        <v/>
      </c>
      <c r="E260" s="14">
        <f>COUNTIFS(Invoices[Customer ID],A260)</f>
        <v/>
      </c>
      <c r="F260" s="15">
        <f>SUMIFS(Invoices[Value],Invoices[Customer ID],A260)</f>
        <v/>
      </c>
      <c r="G260" s="10">
        <f>5-COUNTIF(RCuts,"&lt;"&amp;D260)</f>
        <v/>
      </c>
      <c r="H260" s="10">
        <f>1+COUNTIF(FCuts,"&lt;"&amp;E260)</f>
        <v/>
      </c>
      <c r="I260" s="10">
        <f>1+COUNTIF(MCuts,"&lt;"&amp;F260)</f>
        <v/>
      </c>
      <c r="J260" s="10">
        <f>G260&amp;H260&amp;I260</f>
        <v/>
      </c>
      <c r="K260" s="10">
        <f>IF(AND(G260&gt;=4,H260&gt;=4),"Champions",IF(AND(G260&gt;=3,H260&gt;=3),"Loyal",IF(G260&gt;=4,"New / promising",IF(H260&gt;=3,"At risk",IF(G260&lt;=2,"Lost / hibernating","Needs attention")))))</f>
        <v/>
      </c>
    </row>
    <row r="261">
      <c r="A261" t="n">
        <v>13189</v>
      </c>
      <c r="B261" s="13">
        <f>_xlfn.MINIFS(Invoices[Date],Invoices[Customer ID],A261)</f>
        <v/>
      </c>
      <c r="C261" s="13">
        <f>_xlfn.MAXIFS(Invoices[Date],Invoices[Customer ID],A261)</f>
        <v/>
      </c>
      <c r="D261" s="14">
        <f>AsOfDate-C261</f>
        <v/>
      </c>
      <c r="E261" s="14">
        <f>COUNTIFS(Invoices[Customer ID],A261)</f>
        <v/>
      </c>
      <c r="F261" s="15">
        <f>SUMIFS(Invoices[Value],Invoices[Customer ID],A261)</f>
        <v/>
      </c>
      <c r="G261" s="10">
        <f>5-COUNTIF(RCuts,"&lt;"&amp;D261)</f>
        <v/>
      </c>
      <c r="H261" s="10">
        <f>1+COUNTIF(FCuts,"&lt;"&amp;E261)</f>
        <v/>
      </c>
      <c r="I261" s="10">
        <f>1+COUNTIF(MCuts,"&lt;"&amp;F261)</f>
        <v/>
      </c>
      <c r="J261" s="10">
        <f>G261&amp;H261&amp;I261</f>
        <v/>
      </c>
      <c r="K261" s="10">
        <f>IF(AND(G261&gt;=4,H261&gt;=4),"Champions",IF(AND(G261&gt;=3,H261&gt;=3),"Loyal",IF(G261&gt;=4,"New / promising",IF(H261&gt;=3,"At risk",IF(G261&lt;=2,"Lost / hibernating","Needs attention")))))</f>
        <v/>
      </c>
    </row>
    <row r="262">
      <c r="A262" t="n">
        <v>13192</v>
      </c>
      <c r="B262" s="13">
        <f>_xlfn.MINIFS(Invoices[Date],Invoices[Customer ID],A262)</f>
        <v/>
      </c>
      <c r="C262" s="13">
        <f>_xlfn.MAXIFS(Invoices[Date],Invoices[Customer ID],A262)</f>
        <v/>
      </c>
      <c r="D262" s="14">
        <f>AsOfDate-C262</f>
        <v/>
      </c>
      <c r="E262" s="14">
        <f>COUNTIFS(Invoices[Customer ID],A262)</f>
        <v/>
      </c>
      <c r="F262" s="15">
        <f>SUMIFS(Invoices[Value],Invoices[Customer ID],A262)</f>
        <v/>
      </c>
      <c r="G262" s="10">
        <f>5-COUNTIF(RCuts,"&lt;"&amp;D262)</f>
        <v/>
      </c>
      <c r="H262" s="10">
        <f>1+COUNTIF(FCuts,"&lt;"&amp;E262)</f>
        <v/>
      </c>
      <c r="I262" s="10">
        <f>1+COUNTIF(MCuts,"&lt;"&amp;F262)</f>
        <v/>
      </c>
      <c r="J262" s="10">
        <f>G262&amp;H262&amp;I262</f>
        <v/>
      </c>
      <c r="K262" s="10">
        <f>IF(AND(G262&gt;=4,H262&gt;=4),"Champions",IF(AND(G262&gt;=3,H262&gt;=3),"Loyal",IF(G262&gt;=4,"New / promising",IF(H262&gt;=3,"At risk",IF(G262&lt;=2,"Lost / hibernating","Needs attention")))))</f>
        <v/>
      </c>
    </row>
    <row r="263">
      <c r="A263" t="n">
        <v>13193</v>
      </c>
      <c r="B263" s="13">
        <f>_xlfn.MINIFS(Invoices[Date],Invoices[Customer ID],A263)</f>
        <v/>
      </c>
      <c r="C263" s="13">
        <f>_xlfn.MAXIFS(Invoices[Date],Invoices[Customer ID],A263)</f>
        <v/>
      </c>
      <c r="D263" s="14">
        <f>AsOfDate-C263</f>
        <v/>
      </c>
      <c r="E263" s="14">
        <f>COUNTIFS(Invoices[Customer ID],A263)</f>
        <v/>
      </c>
      <c r="F263" s="15">
        <f>SUMIFS(Invoices[Value],Invoices[Customer ID],A263)</f>
        <v/>
      </c>
      <c r="G263" s="10">
        <f>5-COUNTIF(RCuts,"&lt;"&amp;D263)</f>
        <v/>
      </c>
      <c r="H263" s="10">
        <f>1+COUNTIF(FCuts,"&lt;"&amp;E263)</f>
        <v/>
      </c>
      <c r="I263" s="10">
        <f>1+COUNTIF(MCuts,"&lt;"&amp;F263)</f>
        <v/>
      </c>
      <c r="J263" s="10">
        <f>G263&amp;H263&amp;I263</f>
        <v/>
      </c>
      <c r="K263" s="10">
        <f>IF(AND(G263&gt;=4,H263&gt;=4),"Champions",IF(AND(G263&gt;=3,H263&gt;=3),"Loyal",IF(G263&gt;=4,"New / promising",IF(H263&gt;=3,"At risk",IF(G263&lt;=2,"Lost / hibernating","Needs attention")))))</f>
        <v/>
      </c>
    </row>
    <row r="264">
      <c r="A264" t="n">
        <v>13194</v>
      </c>
      <c r="B264" s="13">
        <f>_xlfn.MINIFS(Invoices[Date],Invoices[Customer ID],A264)</f>
        <v/>
      </c>
      <c r="C264" s="13">
        <f>_xlfn.MAXIFS(Invoices[Date],Invoices[Customer ID],A264)</f>
        <v/>
      </c>
      <c r="D264" s="14">
        <f>AsOfDate-C264</f>
        <v/>
      </c>
      <c r="E264" s="14">
        <f>COUNTIFS(Invoices[Customer ID],A264)</f>
        <v/>
      </c>
      <c r="F264" s="15">
        <f>SUMIFS(Invoices[Value],Invoices[Customer ID],A264)</f>
        <v/>
      </c>
      <c r="G264" s="10">
        <f>5-COUNTIF(RCuts,"&lt;"&amp;D264)</f>
        <v/>
      </c>
      <c r="H264" s="10">
        <f>1+COUNTIF(FCuts,"&lt;"&amp;E264)</f>
        <v/>
      </c>
      <c r="I264" s="10">
        <f>1+COUNTIF(MCuts,"&lt;"&amp;F264)</f>
        <v/>
      </c>
      <c r="J264" s="10">
        <f>G264&amp;H264&amp;I264</f>
        <v/>
      </c>
      <c r="K264" s="10">
        <f>IF(AND(G264&gt;=4,H264&gt;=4),"Champions",IF(AND(G264&gt;=3,H264&gt;=3),"Loyal",IF(G264&gt;=4,"New / promising",IF(H264&gt;=3,"At risk",IF(G264&lt;=2,"Lost / hibernating","Needs attention")))))</f>
        <v/>
      </c>
    </row>
    <row r="265">
      <c r="A265" t="n">
        <v>13196</v>
      </c>
      <c r="B265" s="13">
        <f>_xlfn.MINIFS(Invoices[Date],Invoices[Customer ID],A265)</f>
        <v/>
      </c>
      <c r="C265" s="13">
        <f>_xlfn.MAXIFS(Invoices[Date],Invoices[Customer ID],A265)</f>
        <v/>
      </c>
      <c r="D265" s="14">
        <f>AsOfDate-C265</f>
        <v/>
      </c>
      <c r="E265" s="14">
        <f>COUNTIFS(Invoices[Customer ID],A265)</f>
        <v/>
      </c>
      <c r="F265" s="15">
        <f>SUMIFS(Invoices[Value],Invoices[Customer ID],A265)</f>
        <v/>
      </c>
      <c r="G265" s="10">
        <f>5-COUNTIF(RCuts,"&lt;"&amp;D265)</f>
        <v/>
      </c>
      <c r="H265" s="10">
        <f>1+COUNTIF(FCuts,"&lt;"&amp;E265)</f>
        <v/>
      </c>
      <c r="I265" s="10">
        <f>1+COUNTIF(MCuts,"&lt;"&amp;F265)</f>
        <v/>
      </c>
      <c r="J265" s="10">
        <f>G265&amp;H265&amp;I265</f>
        <v/>
      </c>
      <c r="K265" s="10">
        <f>IF(AND(G265&gt;=4,H265&gt;=4),"Champions",IF(AND(G265&gt;=3,H265&gt;=3),"Loyal",IF(G265&gt;=4,"New / promising",IF(H265&gt;=3,"At risk",IF(G265&lt;=2,"Lost / hibernating","Needs attention")))))</f>
        <v/>
      </c>
    </row>
    <row r="266">
      <c r="A266" t="n">
        <v>13198</v>
      </c>
      <c r="B266" s="13">
        <f>_xlfn.MINIFS(Invoices[Date],Invoices[Customer ID],A266)</f>
        <v/>
      </c>
      <c r="C266" s="13">
        <f>_xlfn.MAXIFS(Invoices[Date],Invoices[Customer ID],A266)</f>
        <v/>
      </c>
      <c r="D266" s="14">
        <f>AsOfDate-C266</f>
        <v/>
      </c>
      <c r="E266" s="14">
        <f>COUNTIFS(Invoices[Customer ID],A266)</f>
        <v/>
      </c>
      <c r="F266" s="15">
        <f>SUMIFS(Invoices[Value],Invoices[Customer ID],A266)</f>
        <v/>
      </c>
      <c r="G266" s="10">
        <f>5-COUNTIF(RCuts,"&lt;"&amp;D266)</f>
        <v/>
      </c>
      <c r="H266" s="10">
        <f>1+COUNTIF(FCuts,"&lt;"&amp;E266)</f>
        <v/>
      </c>
      <c r="I266" s="10">
        <f>1+COUNTIF(MCuts,"&lt;"&amp;F266)</f>
        <v/>
      </c>
      <c r="J266" s="10">
        <f>G266&amp;H266&amp;I266</f>
        <v/>
      </c>
      <c r="K266" s="10">
        <f>IF(AND(G266&gt;=4,H266&gt;=4),"Champions",IF(AND(G266&gt;=3,H266&gt;=3),"Loyal",IF(G266&gt;=4,"New / promising",IF(H266&gt;=3,"At risk",IF(G266&lt;=2,"Lost / hibernating","Needs attention")))))</f>
        <v/>
      </c>
    </row>
    <row r="267">
      <c r="A267" t="n">
        <v>13199</v>
      </c>
      <c r="B267" s="13">
        <f>_xlfn.MINIFS(Invoices[Date],Invoices[Customer ID],A267)</f>
        <v/>
      </c>
      <c r="C267" s="13">
        <f>_xlfn.MAXIFS(Invoices[Date],Invoices[Customer ID],A267)</f>
        <v/>
      </c>
      <c r="D267" s="14">
        <f>AsOfDate-C267</f>
        <v/>
      </c>
      <c r="E267" s="14">
        <f>COUNTIFS(Invoices[Customer ID],A267)</f>
        <v/>
      </c>
      <c r="F267" s="15">
        <f>SUMIFS(Invoices[Value],Invoices[Customer ID],A267)</f>
        <v/>
      </c>
      <c r="G267" s="10">
        <f>5-COUNTIF(RCuts,"&lt;"&amp;D267)</f>
        <v/>
      </c>
      <c r="H267" s="10">
        <f>1+COUNTIF(FCuts,"&lt;"&amp;E267)</f>
        <v/>
      </c>
      <c r="I267" s="10">
        <f>1+COUNTIF(MCuts,"&lt;"&amp;F267)</f>
        <v/>
      </c>
      <c r="J267" s="10">
        <f>G267&amp;H267&amp;I267</f>
        <v/>
      </c>
      <c r="K267" s="10">
        <f>IF(AND(G267&gt;=4,H267&gt;=4),"Champions",IF(AND(G267&gt;=3,H267&gt;=3),"Loyal",IF(G267&gt;=4,"New / promising",IF(H267&gt;=3,"At risk",IF(G267&lt;=2,"Lost / hibernating","Needs attention")))))</f>
        <v/>
      </c>
    </row>
    <row r="268">
      <c r="A268" t="n">
        <v>13200</v>
      </c>
      <c r="B268" s="13">
        <f>_xlfn.MINIFS(Invoices[Date],Invoices[Customer ID],A268)</f>
        <v/>
      </c>
      <c r="C268" s="13">
        <f>_xlfn.MAXIFS(Invoices[Date],Invoices[Customer ID],A268)</f>
        <v/>
      </c>
      <c r="D268" s="14">
        <f>AsOfDate-C268</f>
        <v/>
      </c>
      <c r="E268" s="14">
        <f>COUNTIFS(Invoices[Customer ID],A268)</f>
        <v/>
      </c>
      <c r="F268" s="15">
        <f>SUMIFS(Invoices[Value],Invoices[Customer ID],A268)</f>
        <v/>
      </c>
      <c r="G268" s="10">
        <f>5-COUNTIF(RCuts,"&lt;"&amp;D268)</f>
        <v/>
      </c>
      <c r="H268" s="10">
        <f>1+COUNTIF(FCuts,"&lt;"&amp;E268)</f>
        <v/>
      </c>
      <c r="I268" s="10">
        <f>1+COUNTIF(MCuts,"&lt;"&amp;F268)</f>
        <v/>
      </c>
      <c r="J268" s="10">
        <f>G268&amp;H268&amp;I268</f>
        <v/>
      </c>
      <c r="K268" s="10">
        <f>IF(AND(G268&gt;=4,H268&gt;=4),"Champions",IF(AND(G268&gt;=3,H268&gt;=3),"Loyal",IF(G268&gt;=4,"New / promising",IF(H268&gt;=3,"At risk",IF(G268&lt;=2,"Lost / hibernating","Needs attention")))))</f>
        <v/>
      </c>
    </row>
    <row r="269">
      <c r="A269" t="n">
        <v>13203</v>
      </c>
      <c r="B269" s="13">
        <f>_xlfn.MINIFS(Invoices[Date],Invoices[Customer ID],A269)</f>
        <v/>
      </c>
      <c r="C269" s="13">
        <f>_xlfn.MAXIFS(Invoices[Date],Invoices[Customer ID],A269)</f>
        <v/>
      </c>
      <c r="D269" s="14">
        <f>AsOfDate-C269</f>
        <v/>
      </c>
      <c r="E269" s="14">
        <f>COUNTIFS(Invoices[Customer ID],A269)</f>
        <v/>
      </c>
      <c r="F269" s="15">
        <f>SUMIFS(Invoices[Value],Invoices[Customer ID],A269)</f>
        <v/>
      </c>
      <c r="G269" s="10">
        <f>5-COUNTIF(RCuts,"&lt;"&amp;D269)</f>
        <v/>
      </c>
      <c r="H269" s="10">
        <f>1+COUNTIF(FCuts,"&lt;"&amp;E269)</f>
        <v/>
      </c>
      <c r="I269" s="10">
        <f>1+COUNTIF(MCuts,"&lt;"&amp;F269)</f>
        <v/>
      </c>
      <c r="J269" s="10">
        <f>G269&amp;H269&amp;I269</f>
        <v/>
      </c>
      <c r="K269" s="10">
        <f>IF(AND(G269&gt;=4,H269&gt;=4),"Champions",IF(AND(G269&gt;=3,H269&gt;=3),"Loyal",IF(G269&gt;=4,"New / promising",IF(H269&gt;=3,"At risk",IF(G269&lt;=2,"Lost / hibernating","Needs attention")))))</f>
        <v/>
      </c>
    </row>
    <row r="270">
      <c r="A270" t="n">
        <v>13207</v>
      </c>
      <c r="B270" s="13">
        <f>_xlfn.MINIFS(Invoices[Date],Invoices[Customer ID],A270)</f>
        <v/>
      </c>
      <c r="C270" s="13">
        <f>_xlfn.MAXIFS(Invoices[Date],Invoices[Customer ID],A270)</f>
        <v/>
      </c>
      <c r="D270" s="14">
        <f>AsOfDate-C270</f>
        <v/>
      </c>
      <c r="E270" s="14">
        <f>COUNTIFS(Invoices[Customer ID],A270)</f>
        <v/>
      </c>
      <c r="F270" s="15">
        <f>SUMIFS(Invoices[Value],Invoices[Customer ID],A270)</f>
        <v/>
      </c>
      <c r="G270" s="10">
        <f>5-COUNTIF(RCuts,"&lt;"&amp;D270)</f>
        <v/>
      </c>
      <c r="H270" s="10">
        <f>1+COUNTIF(FCuts,"&lt;"&amp;E270)</f>
        <v/>
      </c>
      <c r="I270" s="10">
        <f>1+COUNTIF(MCuts,"&lt;"&amp;F270)</f>
        <v/>
      </c>
      <c r="J270" s="10">
        <f>G270&amp;H270&amp;I270</f>
        <v/>
      </c>
      <c r="K270" s="10">
        <f>IF(AND(G270&gt;=4,H270&gt;=4),"Champions",IF(AND(G270&gt;=3,H270&gt;=3),"Loyal",IF(G270&gt;=4,"New / promising",IF(H270&gt;=3,"At risk",IF(G270&lt;=2,"Lost / hibernating","Needs attention")))))</f>
        <v/>
      </c>
    </row>
    <row r="271">
      <c r="A271" t="n">
        <v>13208</v>
      </c>
      <c r="B271" s="13">
        <f>_xlfn.MINIFS(Invoices[Date],Invoices[Customer ID],A271)</f>
        <v/>
      </c>
      <c r="C271" s="13">
        <f>_xlfn.MAXIFS(Invoices[Date],Invoices[Customer ID],A271)</f>
        <v/>
      </c>
      <c r="D271" s="14">
        <f>AsOfDate-C271</f>
        <v/>
      </c>
      <c r="E271" s="14">
        <f>COUNTIFS(Invoices[Customer ID],A271)</f>
        <v/>
      </c>
      <c r="F271" s="15">
        <f>SUMIFS(Invoices[Value],Invoices[Customer ID],A271)</f>
        <v/>
      </c>
      <c r="G271" s="10">
        <f>5-COUNTIF(RCuts,"&lt;"&amp;D271)</f>
        <v/>
      </c>
      <c r="H271" s="10">
        <f>1+COUNTIF(FCuts,"&lt;"&amp;E271)</f>
        <v/>
      </c>
      <c r="I271" s="10">
        <f>1+COUNTIF(MCuts,"&lt;"&amp;F271)</f>
        <v/>
      </c>
      <c r="J271" s="10">
        <f>G271&amp;H271&amp;I271</f>
        <v/>
      </c>
      <c r="K271" s="10">
        <f>IF(AND(G271&gt;=4,H271&gt;=4),"Champions",IF(AND(G271&gt;=3,H271&gt;=3),"Loyal",IF(G271&gt;=4,"New / promising",IF(H271&gt;=3,"At risk",IF(G271&lt;=2,"Lost / hibernating","Needs attention")))))</f>
        <v/>
      </c>
    </row>
    <row r="272">
      <c r="A272" t="n">
        <v>13209</v>
      </c>
      <c r="B272" s="13">
        <f>_xlfn.MINIFS(Invoices[Date],Invoices[Customer ID],A272)</f>
        <v/>
      </c>
      <c r="C272" s="13">
        <f>_xlfn.MAXIFS(Invoices[Date],Invoices[Customer ID],A272)</f>
        <v/>
      </c>
      <c r="D272" s="14">
        <f>AsOfDate-C272</f>
        <v/>
      </c>
      <c r="E272" s="14">
        <f>COUNTIFS(Invoices[Customer ID],A272)</f>
        <v/>
      </c>
      <c r="F272" s="15">
        <f>SUMIFS(Invoices[Value],Invoices[Customer ID],A272)</f>
        <v/>
      </c>
      <c r="G272" s="10">
        <f>5-COUNTIF(RCuts,"&lt;"&amp;D272)</f>
        <v/>
      </c>
      <c r="H272" s="10">
        <f>1+COUNTIF(FCuts,"&lt;"&amp;E272)</f>
        <v/>
      </c>
      <c r="I272" s="10">
        <f>1+COUNTIF(MCuts,"&lt;"&amp;F272)</f>
        <v/>
      </c>
      <c r="J272" s="10">
        <f>G272&amp;H272&amp;I272</f>
        <v/>
      </c>
      <c r="K272" s="10">
        <f>IF(AND(G272&gt;=4,H272&gt;=4),"Champions",IF(AND(G272&gt;=3,H272&gt;=3),"Loyal",IF(G272&gt;=4,"New / promising",IF(H272&gt;=3,"At risk",IF(G272&lt;=2,"Lost / hibernating","Needs attention")))))</f>
        <v/>
      </c>
    </row>
    <row r="273">
      <c r="A273" t="n">
        <v>13210</v>
      </c>
      <c r="B273" s="13">
        <f>_xlfn.MINIFS(Invoices[Date],Invoices[Customer ID],A273)</f>
        <v/>
      </c>
      <c r="C273" s="13">
        <f>_xlfn.MAXIFS(Invoices[Date],Invoices[Customer ID],A273)</f>
        <v/>
      </c>
      <c r="D273" s="14">
        <f>AsOfDate-C273</f>
        <v/>
      </c>
      <c r="E273" s="14">
        <f>COUNTIFS(Invoices[Customer ID],A273)</f>
        <v/>
      </c>
      <c r="F273" s="15">
        <f>SUMIFS(Invoices[Value],Invoices[Customer ID],A273)</f>
        <v/>
      </c>
      <c r="G273" s="10">
        <f>5-COUNTIF(RCuts,"&lt;"&amp;D273)</f>
        <v/>
      </c>
      <c r="H273" s="10">
        <f>1+COUNTIF(FCuts,"&lt;"&amp;E273)</f>
        <v/>
      </c>
      <c r="I273" s="10">
        <f>1+COUNTIF(MCuts,"&lt;"&amp;F273)</f>
        <v/>
      </c>
      <c r="J273" s="10">
        <f>G273&amp;H273&amp;I273</f>
        <v/>
      </c>
      <c r="K273" s="10">
        <f>IF(AND(G273&gt;=4,H273&gt;=4),"Champions",IF(AND(G273&gt;=3,H273&gt;=3),"Loyal",IF(G273&gt;=4,"New / promising",IF(H273&gt;=3,"At risk",IF(G273&lt;=2,"Lost / hibernating","Needs attention")))))</f>
        <v/>
      </c>
    </row>
    <row r="274">
      <c r="A274" t="n">
        <v>13211</v>
      </c>
      <c r="B274" s="13">
        <f>_xlfn.MINIFS(Invoices[Date],Invoices[Customer ID],A274)</f>
        <v/>
      </c>
      <c r="C274" s="13">
        <f>_xlfn.MAXIFS(Invoices[Date],Invoices[Customer ID],A274)</f>
        <v/>
      </c>
      <c r="D274" s="14">
        <f>AsOfDate-C274</f>
        <v/>
      </c>
      <c r="E274" s="14">
        <f>COUNTIFS(Invoices[Customer ID],A274)</f>
        <v/>
      </c>
      <c r="F274" s="15">
        <f>SUMIFS(Invoices[Value],Invoices[Customer ID],A274)</f>
        <v/>
      </c>
      <c r="G274" s="10">
        <f>5-COUNTIF(RCuts,"&lt;"&amp;D274)</f>
        <v/>
      </c>
      <c r="H274" s="10">
        <f>1+COUNTIF(FCuts,"&lt;"&amp;E274)</f>
        <v/>
      </c>
      <c r="I274" s="10">
        <f>1+COUNTIF(MCuts,"&lt;"&amp;F274)</f>
        <v/>
      </c>
      <c r="J274" s="10">
        <f>G274&amp;H274&amp;I274</f>
        <v/>
      </c>
      <c r="K274" s="10">
        <f>IF(AND(G274&gt;=4,H274&gt;=4),"Champions",IF(AND(G274&gt;=3,H274&gt;=3),"Loyal",IF(G274&gt;=4,"New / promising",IF(H274&gt;=3,"At risk",IF(G274&lt;=2,"Lost / hibernating","Needs attention")))))</f>
        <v/>
      </c>
    </row>
    <row r="275">
      <c r="A275" t="n">
        <v>13212</v>
      </c>
      <c r="B275" s="13">
        <f>_xlfn.MINIFS(Invoices[Date],Invoices[Customer ID],A275)</f>
        <v/>
      </c>
      <c r="C275" s="13">
        <f>_xlfn.MAXIFS(Invoices[Date],Invoices[Customer ID],A275)</f>
        <v/>
      </c>
      <c r="D275" s="14">
        <f>AsOfDate-C275</f>
        <v/>
      </c>
      <c r="E275" s="14">
        <f>COUNTIFS(Invoices[Customer ID],A275)</f>
        <v/>
      </c>
      <c r="F275" s="15">
        <f>SUMIFS(Invoices[Value],Invoices[Customer ID],A275)</f>
        <v/>
      </c>
      <c r="G275" s="10">
        <f>5-COUNTIF(RCuts,"&lt;"&amp;D275)</f>
        <v/>
      </c>
      <c r="H275" s="10">
        <f>1+COUNTIF(FCuts,"&lt;"&amp;E275)</f>
        <v/>
      </c>
      <c r="I275" s="10">
        <f>1+COUNTIF(MCuts,"&lt;"&amp;F275)</f>
        <v/>
      </c>
      <c r="J275" s="10">
        <f>G275&amp;H275&amp;I275</f>
        <v/>
      </c>
      <c r="K275" s="10">
        <f>IF(AND(G275&gt;=4,H275&gt;=4),"Champions",IF(AND(G275&gt;=3,H275&gt;=3),"Loyal",IF(G275&gt;=4,"New / promising",IF(H275&gt;=3,"At risk",IF(G275&lt;=2,"Lost / hibernating","Needs attention")))))</f>
        <v/>
      </c>
    </row>
    <row r="276">
      <c r="A276" t="n">
        <v>13213</v>
      </c>
      <c r="B276" s="13">
        <f>_xlfn.MINIFS(Invoices[Date],Invoices[Customer ID],A276)</f>
        <v/>
      </c>
      <c r="C276" s="13">
        <f>_xlfn.MAXIFS(Invoices[Date],Invoices[Customer ID],A276)</f>
        <v/>
      </c>
      <c r="D276" s="14">
        <f>AsOfDate-C276</f>
        <v/>
      </c>
      <c r="E276" s="14">
        <f>COUNTIFS(Invoices[Customer ID],A276)</f>
        <v/>
      </c>
      <c r="F276" s="15">
        <f>SUMIFS(Invoices[Value],Invoices[Customer ID],A276)</f>
        <v/>
      </c>
      <c r="G276" s="10">
        <f>5-COUNTIF(RCuts,"&lt;"&amp;D276)</f>
        <v/>
      </c>
      <c r="H276" s="10">
        <f>1+COUNTIF(FCuts,"&lt;"&amp;E276)</f>
        <v/>
      </c>
      <c r="I276" s="10">
        <f>1+COUNTIF(MCuts,"&lt;"&amp;F276)</f>
        <v/>
      </c>
      <c r="J276" s="10">
        <f>G276&amp;H276&amp;I276</f>
        <v/>
      </c>
      <c r="K276" s="10">
        <f>IF(AND(G276&gt;=4,H276&gt;=4),"Champions",IF(AND(G276&gt;=3,H276&gt;=3),"Loyal",IF(G276&gt;=4,"New / promising",IF(H276&gt;=3,"At risk",IF(G276&lt;=2,"Lost / hibernating","Needs attention")))))</f>
        <v/>
      </c>
    </row>
    <row r="277">
      <c r="A277" t="n">
        <v>13216</v>
      </c>
      <c r="B277" s="13">
        <f>_xlfn.MINIFS(Invoices[Date],Invoices[Customer ID],A277)</f>
        <v/>
      </c>
      <c r="C277" s="13">
        <f>_xlfn.MAXIFS(Invoices[Date],Invoices[Customer ID],A277)</f>
        <v/>
      </c>
      <c r="D277" s="14">
        <f>AsOfDate-C277</f>
        <v/>
      </c>
      <c r="E277" s="14">
        <f>COUNTIFS(Invoices[Customer ID],A277)</f>
        <v/>
      </c>
      <c r="F277" s="15">
        <f>SUMIFS(Invoices[Value],Invoices[Customer ID],A277)</f>
        <v/>
      </c>
      <c r="G277" s="10">
        <f>5-COUNTIF(RCuts,"&lt;"&amp;D277)</f>
        <v/>
      </c>
      <c r="H277" s="10">
        <f>1+COUNTIF(FCuts,"&lt;"&amp;E277)</f>
        <v/>
      </c>
      <c r="I277" s="10">
        <f>1+COUNTIF(MCuts,"&lt;"&amp;F277)</f>
        <v/>
      </c>
      <c r="J277" s="10">
        <f>G277&amp;H277&amp;I277</f>
        <v/>
      </c>
      <c r="K277" s="10">
        <f>IF(AND(G277&gt;=4,H277&gt;=4),"Champions",IF(AND(G277&gt;=3,H277&gt;=3),"Loyal",IF(G277&gt;=4,"New / promising",IF(H277&gt;=3,"At risk",IF(G277&lt;=2,"Lost / hibernating","Needs attention")))))</f>
        <v/>
      </c>
    </row>
    <row r="278">
      <c r="A278" t="n">
        <v>13217</v>
      </c>
      <c r="B278" s="13">
        <f>_xlfn.MINIFS(Invoices[Date],Invoices[Customer ID],A278)</f>
        <v/>
      </c>
      <c r="C278" s="13">
        <f>_xlfn.MAXIFS(Invoices[Date],Invoices[Customer ID],A278)</f>
        <v/>
      </c>
      <c r="D278" s="14">
        <f>AsOfDate-C278</f>
        <v/>
      </c>
      <c r="E278" s="14">
        <f>COUNTIFS(Invoices[Customer ID],A278)</f>
        <v/>
      </c>
      <c r="F278" s="15">
        <f>SUMIFS(Invoices[Value],Invoices[Customer ID],A278)</f>
        <v/>
      </c>
      <c r="G278" s="10">
        <f>5-COUNTIF(RCuts,"&lt;"&amp;D278)</f>
        <v/>
      </c>
      <c r="H278" s="10">
        <f>1+COUNTIF(FCuts,"&lt;"&amp;E278)</f>
        <v/>
      </c>
      <c r="I278" s="10">
        <f>1+COUNTIF(MCuts,"&lt;"&amp;F278)</f>
        <v/>
      </c>
      <c r="J278" s="10">
        <f>G278&amp;H278&amp;I278</f>
        <v/>
      </c>
      <c r="K278" s="10">
        <f>IF(AND(G278&gt;=4,H278&gt;=4),"Champions",IF(AND(G278&gt;=3,H278&gt;=3),"Loyal",IF(G278&gt;=4,"New / promising",IF(H278&gt;=3,"At risk",IF(G278&lt;=2,"Lost / hibernating","Needs attention")))))</f>
        <v/>
      </c>
    </row>
    <row r="279">
      <c r="A279" t="n">
        <v>13218</v>
      </c>
      <c r="B279" s="13">
        <f>_xlfn.MINIFS(Invoices[Date],Invoices[Customer ID],A279)</f>
        <v/>
      </c>
      <c r="C279" s="13">
        <f>_xlfn.MAXIFS(Invoices[Date],Invoices[Customer ID],A279)</f>
        <v/>
      </c>
      <c r="D279" s="14">
        <f>AsOfDate-C279</f>
        <v/>
      </c>
      <c r="E279" s="14">
        <f>COUNTIFS(Invoices[Customer ID],A279)</f>
        <v/>
      </c>
      <c r="F279" s="15">
        <f>SUMIFS(Invoices[Value],Invoices[Customer ID],A279)</f>
        <v/>
      </c>
      <c r="G279" s="10">
        <f>5-COUNTIF(RCuts,"&lt;"&amp;D279)</f>
        <v/>
      </c>
      <c r="H279" s="10">
        <f>1+COUNTIF(FCuts,"&lt;"&amp;E279)</f>
        <v/>
      </c>
      <c r="I279" s="10">
        <f>1+COUNTIF(MCuts,"&lt;"&amp;F279)</f>
        <v/>
      </c>
      <c r="J279" s="10">
        <f>G279&amp;H279&amp;I279</f>
        <v/>
      </c>
      <c r="K279" s="10">
        <f>IF(AND(G279&gt;=4,H279&gt;=4),"Champions",IF(AND(G279&gt;=3,H279&gt;=3),"Loyal",IF(G279&gt;=4,"New / promising",IF(H279&gt;=3,"At risk",IF(G279&lt;=2,"Lost / hibernating","Needs attention")))))</f>
        <v/>
      </c>
    </row>
    <row r="280">
      <c r="A280" t="n">
        <v>13220</v>
      </c>
      <c r="B280" s="13">
        <f>_xlfn.MINIFS(Invoices[Date],Invoices[Customer ID],A280)</f>
        <v/>
      </c>
      <c r="C280" s="13">
        <f>_xlfn.MAXIFS(Invoices[Date],Invoices[Customer ID],A280)</f>
        <v/>
      </c>
      <c r="D280" s="14">
        <f>AsOfDate-C280</f>
        <v/>
      </c>
      <c r="E280" s="14">
        <f>COUNTIFS(Invoices[Customer ID],A280)</f>
        <v/>
      </c>
      <c r="F280" s="15">
        <f>SUMIFS(Invoices[Value],Invoices[Customer ID],A280)</f>
        <v/>
      </c>
      <c r="G280" s="10">
        <f>5-COUNTIF(RCuts,"&lt;"&amp;D280)</f>
        <v/>
      </c>
      <c r="H280" s="10">
        <f>1+COUNTIF(FCuts,"&lt;"&amp;E280)</f>
        <v/>
      </c>
      <c r="I280" s="10">
        <f>1+COUNTIF(MCuts,"&lt;"&amp;F280)</f>
        <v/>
      </c>
      <c r="J280" s="10">
        <f>G280&amp;H280&amp;I280</f>
        <v/>
      </c>
      <c r="K280" s="10">
        <f>IF(AND(G280&gt;=4,H280&gt;=4),"Champions",IF(AND(G280&gt;=3,H280&gt;=3),"Loyal",IF(G280&gt;=4,"New / promising",IF(H280&gt;=3,"At risk",IF(G280&lt;=2,"Lost / hibernating","Needs attention")))))</f>
        <v/>
      </c>
    </row>
    <row r="281">
      <c r="A281" t="n">
        <v>13221</v>
      </c>
      <c r="B281" s="13">
        <f>_xlfn.MINIFS(Invoices[Date],Invoices[Customer ID],A281)</f>
        <v/>
      </c>
      <c r="C281" s="13">
        <f>_xlfn.MAXIFS(Invoices[Date],Invoices[Customer ID],A281)</f>
        <v/>
      </c>
      <c r="D281" s="14">
        <f>AsOfDate-C281</f>
        <v/>
      </c>
      <c r="E281" s="14">
        <f>COUNTIFS(Invoices[Customer ID],A281)</f>
        <v/>
      </c>
      <c r="F281" s="15">
        <f>SUMIFS(Invoices[Value],Invoices[Customer ID],A281)</f>
        <v/>
      </c>
      <c r="G281" s="10">
        <f>5-COUNTIF(RCuts,"&lt;"&amp;D281)</f>
        <v/>
      </c>
      <c r="H281" s="10">
        <f>1+COUNTIF(FCuts,"&lt;"&amp;E281)</f>
        <v/>
      </c>
      <c r="I281" s="10">
        <f>1+COUNTIF(MCuts,"&lt;"&amp;F281)</f>
        <v/>
      </c>
      <c r="J281" s="10">
        <f>G281&amp;H281&amp;I281</f>
        <v/>
      </c>
      <c r="K281" s="10">
        <f>IF(AND(G281&gt;=4,H281&gt;=4),"Champions",IF(AND(G281&gt;=3,H281&gt;=3),"Loyal",IF(G281&gt;=4,"New / promising",IF(H281&gt;=3,"At risk",IF(G281&lt;=2,"Lost / hibernating","Needs attention")))))</f>
        <v/>
      </c>
    </row>
    <row r="282">
      <c r="A282" t="n">
        <v>13223</v>
      </c>
      <c r="B282" s="13">
        <f>_xlfn.MINIFS(Invoices[Date],Invoices[Customer ID],A282)</f>
        <v/>
      </c>
      <c r="C282" s="13">
        <f>_xlfn.MAXIFS(Invoices[Date],Invoices[Customer ID],A282)</f>
        <v/>
      </c>
      <c r="D282" s="14">
        <f>AsOfDate-C282</f>
        <v/>
      </c>
      <c r="E282" s="14">
        <f>COUNTIFS(Invoices[Customer ID],A282)</f>
        <v/>
      </c>
      <c r="F282" s="15">
        <f>SUMIFS(Invoices[Value],Invoices[Customer ID],A282)</f>
        <v/>
      </c>
      <c r="G282" s="10">
        <f>5-COUNTIF(RCuts,"&lt;"&amp;D282)</f>
        <v/>
      </c>
      <c r="H282" s="10">
        <f>1+COUNTIF(FCuts,"&lt;"&amp;E282)</f>
        <v/>
      </c>
      <c r="I282" s="10">
        <f>1+COUNTIF(MCuts,"&lt;"&amp;F282)</f>
        <v/>
      </c>
      <c r="J282" s="10">
        <f>G282&amp;H282&amp;I282</f>
        <v/>
      </c>
      <c r="K282" s="10">
        <f>IF(AND(G282&gt;=4,H282&gt;=4),"Champions",IF(AND(G282&gt;=3,H282&gt;=3),"Loyal",IF(G282&gt;=4,"New / promising",IF(H282&gt;=3,"At risk",IF(G282&lt;=2,"Lost / hibernating","Needs attention")))))</f>
        <v/>
      </c>
    </row>
    <row r="283">
      <c r="A283" t="n">
        <v>13224</v>
      </c>
      <c r="B283" s="13">
        <f>_xlfn.MINIFS(Invoices[Date],Invoices[Customer ID],A283)</f>
        <v/>
      </c>
      <c r="C283" s="13">
        <f>_xlfn.MAXIFS(Invoices[Date],Invoices[Customer ID],A283)</f>
        <v/>
      </c>
      <c r="D283" s="14">
        <f>AsOfDate-C283</f>
        <v/>
      </c>
      <c r="E283" s="14">
        <f>COUNTIFS(Invoices[Customer ID],A283)</f>
        <v/>
      </c>
      <c r="F283" s="15">
        <f>SUMIFS(Invoices[Value],Invoices[Customer ID],A283)</f>
        <v/>
      </c>
      <c r="G283" s="10">
        <f>5-COUNTIF(RCuts,"&lt;"&amp;D283)</f>
        <v/>
      </c>
      <c r="H283" s="10">
        <f>1+COUNTIF(FCuts,"&lt;"&amp;E283)</f>
        <v/>
      </c>
      <c r="I283" s="10">
        <f>1+COUNTIF(MCuts,"&lt;"&amp;F283)</f>
        <v/>
      </c>
      <c r="J283" s="10">
        <f>G283&amp;H283&amp;I283</f>
        <v/>
      </c>
      <c r="K283" s="10">
        <f>IF(AND(G283&gt;=4,H283&gt;=4),"Champions",IF(AND(G283&gt;=3,H283&gt;=3),"Loyal",IF(G283&gt;=4,"New / promising",IF(H283&gt;=3,"At risk",IF(G283&lt;=2,"Lost / hibernating","Needs attention")))))</f>
        <v/>
      </c>
    </row>
    <row r="284">
      <c r="A284" t="n">
        <v>13225</v>
      </c>
      <c r="B284" s="13">
        <f>_xlfn.MINIFS(Invoices[Date],Invoices[Customer ID],A284)</f>
        <v/>
      </c>
      <c r="C284" s="13">
        <f>_xlfn.MAXIFS(Invoices[Date],Invoices[Customer ID],A284)</f>
        <v/>
      </c>
      <c r="D284" s="14">
        <f>AsOfDate-C284</f>
        <v/>
      </c>
      <c r="E284" s="14">
        <f>COUNTIFS(Invoices[Customer ID],A284)</f>
        <v/>
      </c>
      <c r="F284" s="15">
        <f>SUMIFS(Invoices[Value],Invoices[Customer ID],A284)</f>
        <v/>
      </c>
      <c r="G284" s="10">
        <f>5-COUNTIF(RCuts,"&lt;"&amp;D284)</f>
        <v/>
      </c>
      <c r="H284" s="10">
        <f>1+COUNTIF(FCuts,"&lt;"&amp;E284)</f>
        <v/>
      </c>
      <c r="I284" s="10">
        <f>1+COUNTIF(MCuts,"&lt;"&amp;F284)</f>
        <v/>
      </c>
      <c r="J284" s="10">
        <f>G284&amp;H284&amp;I284</f>
        <v/>
      </c>
      <c r="K284" s="10">
        <f>IF(AND(G284&gt;=4,H284&gt;=4),"Champions",IF(AND(G284&gt;=3,H284&gt;=3),"Loyal",IF(G284&gt;=4,"New / promising",IF(H284&gt;=3,"At risk",IF(G284&lt;=2,"Lost / hibernating","Needs attention")))))</f>
        <v/>
      </c>
    </row>
    <row r="285">
      <c r="A285" t="n">
        <v>13226</v>
      </c>
      <c r="B285" s="13">
        <f>_xlfn.MINIFS(Invoices[Date],Invoices[Customer ID],A285)</f>
        <v/>
      </c>
      <c r="C285" s="13">
        <f>_xlfn.MAXIFS(Invoices[Date],Invoices[Customer ID],A285)</f>
        <v/>
      </c>
      <c r="D285" s="14">
        <f>AsOfDate-C285</f>
        <v/>
      </c>
      <c r="E285" s="14">
        <f>COUNTIFS(Invoices[Customer ID],A285)</f>
        <v/>
      </c>
      <c r="F285" s="15">
        <f>SUMIFS(Invoices[Value],Invoices[Customer ID],A285)</f>
        <v/>
      </c>
      <c r="G285" s="10">
        <f>5-COUNTIF(RCuts,"&lt;"&amp;D285)</f>
        <v/>
      </c>
      <c r="H285" s="10">
        <f>1+COUNTIF(FCuts,"&lt;"&amp;E285)</f>
        <v/>
      </c>
      <c r="I285" s="10">
        <f>1+COUNTIF(MCuts,"&lt;"&amp;F285)</f>
        <v/>
      </c>
      <c r="J285" s="10">
        <f>G285&amp;H285&amp;I285</f>
        <v/>
      </c>
      <c r="K285" s="10">
        <f>IF(AND(G285&gt;=4,H285&gt;=4),"Champions",IF(AND(G285&gt;=3,H285&gt;=3),"Loyal",IF(G285&gt;=4,"New / promising",IF(H285&gt;=3,"At risk",IF(G285&lt;=2,"Lost / hibernating","Needs attention")))))</f>
        <v/>
      </c>
    </row>
    <row r="286">
      <c r="A286" t="n">
        <v>13227</v>
      </c>
      <c r="B286" s="13">
        <f>_xlfn.MINIFS(Invoices[Date],Invoices[Customer ID],A286)</f>
        <v/>
      </c>
      <c r="C286" s="13">
        <f>_xlfn.MAXIFS(Invoices[Date],Invoices[Customer ID],A286)</f>
        <v/>
      </c>
      <c r="D286" s="14">
        <f>AsOfDate-C286</f>
        <v/>
      </c>
      <c r="E286" s="14">
        <f>COUNTIFS(Invoices[Customer ID],A286)</f>
        <v/>
      </c>
      <c r="F286" s="15">
        <f>SUMIFS(Invoices[Value],Invoices[Customer ID],A286)</f>
        <v/>
      </c>
      <c r="G286" s="10">
        <f>5-COUNTIF(RCuts,"&lt;"&amp;D286)</f>
        <v/>
      </c>
      <c r="H286" s="10">
        <f>1+COUNTIF(FCuts,"&lt;"&amp;E286)</f>
        <v/>
      </c>
      <c r="I286" s="10">
        <f>1+COUNTIF(MCuts,"&lt;"&amp;F286)</f>
        <v/>
      </c>
      <c r="J286" s="10">
        <f>G286&amp;H286&amp;I286</f>
        <v/>
      </c>
      <c r="K286" s="10">
        <f>IF(AND(G286&gt;=4,H286&gt;=4),"Champions",IF(AND(G286&gt;=3,H286&gt;=3),"Loyal",IF(G286&gt;=4,"New / promising",IF(H286&gt;=3,"At risk",IF(G286&lt;=2,"Lost / hibernating","Needs attention")))))</f>
        <v/>
      </c>
    </row>
    <row r="287">
      <c r="A287" t="n">
        <v>13228</v>
      </c>
      <c r="B287" s="13">
        <f>_xlfn.MINIFS(Invoices[Date],Invoices[Customer ID],A287)</f>
        <v/>
      </c>
      <c r="C287" s="13">
        <f>_xlfn.MAXIFS(Invoices[Date],Invoices[Customer ID],A287)</f>
        <v/>
      </c>
      <c r="D287" s="14">
        <f>AsOfDate-C287</f>
        <v/>
      </c>
      <c r="E287" s="14">
        <f>COUNTIFS(Invoices[Customer ID],A287)</f>
        <v/>
      </c>
      <c r="F287" s="15">
        <f>SUMIFS(Invoices[Value],Invoices[Customer ID],A287)</f>
        <v/>
      </c>
      <c r="G287" s="10">
        <f>5-COUNTIF(RCuts,"&lt;"&amp;D287)</f>
        <v/>
      </c>
      <c r="H287" s="10">
        <f>1+COUNTIF(FCuts,"&lt;"&amp;E287)</f>
        <v/>
      </c>
      <c r="I287" s="10">
        <f>1+COUNTIF(MCuts,"&lt;"&amp;F287)</f>
        <v/>
      </c>
      <c r="J287" s="10">
        <f>G287&amp;H287&amp;I287</f>
        <v/>
      </c>
      <c r="K287" s="10">
        <f>IF(AND(G287&gt;=4,H287&gt;=4),"Champions",IF(AND(G287&gt;=3,H287&gt;=3),"Loyal",IF(G287&gt;=4,"New / promising",IF(H287&gt;=3,"At risk",IF(G287&lt;=2,"Lost / hibernating","Needs attention")))))</f>
        <v/>
      </c>
    </row>
    <row r="288">
      <c r="A288" t="n">
        <v>13229</v>
      </c>
      <c r="B288" s="13">
        <f>_xlfn.MINIFS(Invoices[Date],Invoices[Customer ID],A288)</f>
        <v/>
      </c>
      <c r="C288" s="13">
        <f>_xlfn.MAXIFS(Invoices[Date],Invoices[Customer ID],A288)</f>
        <v/>
      </c>
      <c r="D288" s="14">
        <f>AsOfDate-C288</f>
        <v/>
      </c>
      <c r="E288" s="14">
        <f>COUNTIFS(Invoices[Customer ID],A288)</f>
        <v/>
      </c>
      <c r="F288" s="15">
        <f>SUMIFS(Invoices[Value],Invoices[Customer ID],A288)</f>
        <v/>
      </c>
      <c r="G288" s="10">
        <f>5-COUNTIF(RCuts,"&lt;"&amp;D288)</f>
        <v/>
      </c>
      <c r="H288" s="10">
        <f>1+COUNTIF(FCuts,"&lt;"&amp;E288)</f>
        <v/>
      </c>
      <c r="I288" s="10">
        <f>1+COUNTIF(MCuts,"&lt;"&amp;F288)</f>
        <v/>
      </c>
      <c r="J288" s="10">
        <f>G288&amp;H288&amp;I288</f>
        <v/>
      </c>
      <c r="K288" s="10">
        <f>IF(AND(G288&gt;=4,H288&gt;=4),"Champions",IF(AND(G288&gt;=3,H288&gt;=3),"Loyal",IF(G288&gt;=4,"New / promising",IF(H288&gt;=3,"At risk",IF(G288&lt;=2,"Lost / hibernating","Needs attention")))))</f>
        <v/>
      </c>
    </row>
    <row r="289">
      <c r="A289" t="n">
        <v>13230</v>
      </c>
      <c r="B289" s="13">
        <f>_xlfn.MINIFS(Invoices[Date],Invoices[Customer ID],A289)</f>
        <v/>
      </c>
      <c r="C289" s="13">
        <f>_xlfn.MAXIFS(Invoices[Date],Invoices[Customer ID],A289)</f>
        <v/>
      </c>
      <c r="D289" s="14">
        <f>AsOfDate-C289</f>
        <v/>
      </c>
      <c r="E289" s="14">
        <f>COUNTIFS(Invoices[Customer ID],A289)</f>
        <v/>
      </c>
      <c r="F289" s="15">
        <f>SUMIFS(Invoices[Value],Invoices[Customer ID],A289)</f>
        <v/>
      </c>
      <c r="G289" s="10">
        <f>5-COUNTIF(RCuts,"&lt;"&amp;D289)</f>
        <v/>
      </c>
      <c r="H289" s="10">
        <f>1+COUNTIF(FCuts,"&lt;"&amp;E289)</f>
        <v/>
      </c>
      <c r="I289" s="10">
        <f>1+COUNTIF(MCuts,"&lt;"&amp;F289)</f>
        <v/>
      </c>
      <c r="J289" s="10">
        <f>G289&amp;H289&amp;I289</f>
        <v/>
      </c>
      <c r="K289" s="10">
        <f>IF(AND(G289&gt;=4,H289&gt;=4),"Champions",IF(AND(G289&gt;=3,H289&gt;=3),"Loyal",IF(G289&gt;=4,"New / promising",IF(H289&gt;=3,"At risk",IF(G289&lt;=2,"Lost / hibernating","Needs attention")))))</f>
        <v/>
      </c>
    </row>
    <row r="290">
      <c r="A290" t="n">
        <v>13232</v>
      </c>
      <c r="B290" s="13">
        <f>_xlfn.MINIFS(Invoices[Date],Invoices[Customer ID],A290)</f>
        <v/>
      </c>
      <c r="C290" s="13">
        <f>_xlfn.MAXIFS(Invoices[Date],Invoices[Customer ID],A290)</f>
        <v/>
      </c>
      <c r="D290" s="14">
        <f>AsOfDate-C290</f>
        <v/>
      </c>
      <c r="E290" s="14">
        <f>COUNTIFS(Invoices[Customer ID],A290)</f>
        <v/>
      </c>
      <c r="F290" s="15">
        <f>SUMIFS(Invoices[Value],Invoices[Customer ID],A290)</f>
        <v/>
      </c>
      <c r="G290" s="10">
        <f>5-COUNTIF(RCuts,"&lt;"&amp;D290)</f>
        <v/>
      </c>
      <c r="H290" s="10">
        <f>1+COUNTIF(FCuts,"&lt;"&amp;E290)</f>
        <v/>
      </c>
      <c r="I290" s="10">
        <f>1+COUNTIF(MCuts,"&lt;"&amp;F290)</f>
        <v/>
      </c>
      <c r="J290" s="10">
        <f>G290&amp;H290&amp;I290</f>
        <v/>
      </c>
      <c r="K290" s="10">
        <f>IF(AND(G290&gt;=4,H290&gt;=4),"Champions",IF(AND(G290&gt;=3,H290&gt;=3),"Loyal",IF(G290&gt;=4,"New / promising",IF(H290&gt;=3,"At risk",IF(G290&lt;=2,"Lost / hibernating","Needs attention")))))</f>
        <v/>
      </c>
    </row>
    <row r="291">
      <c r="A291" t="n">
        <v>13233</v>
      </c>
      <c r="B291" s="13">
        <f>_xlfn.MINIFS(Invoices[Date],Invoices[Customer ID],A291)</f>
        <v/>
      </c>
      <c r="C291" s="13">
        <f>_xlfn.MAXIFS(Invoices[Date],Invoices[Customer ID],A291)</f>
        <v/>
      </c>
      <c r="D291" s="14">
        <f>AsOfDate-C291</f>
        <v/>
      </c>
      <c r="E291" s="14">
        <f>COUNTIFS(Invoices[Customer ID],A291)</f>
        <v/>
      </c>
      <c r="F291" s="15">
        <f>SUMIFS(Invoices[Value],Invoices[Customer ID],A291)</f>
        <v/>
      </c>
      <c r="G291" s="10">
        <f>5-COUNTIF(RCuts,"&lt;"&amp;D291)</f>
        <v/>
      </c>
      <c r="H291" s="10">
        <f>1+COUNTIF(FCuts,"&lt;"&amp;E291)</f>
        <v/>
      </c>
      <c r="I291" s="10">
        <f>1+COUNTIF(MCuts,"&lt;"&amp;F291)</f>
        <v/>
      </c>
      <c r="J291" s="10">
        <f>G291&amp;H291&amp;I291</f>
        <v/>
      </c>
      <c r="K291" s="10">
        <f>IF(AND(G291&gt;=4,H291&gt;=4),"Champions",IF(AND(G291&gt;=3,H291&gt;=3),"Loyal",IF(G291&gt;=4,"New / promising",IF(H291&gt;=3,"At risk",IF(G291&lt;=2,"Lost / hibernating","Needs attention")))))</f>
        <v/>
      </c>
    </row>
    <row r="292">
      <c r="A292" t="n">
        <v>13235</v>
      </c>
      <c r="B292" s="13">
        <f>_xlfn.MINIFS(Invoices[Date],Invoices[Customer ID],A292)</f>
        <v/>
      </c>
      <c r="C292" s="13">
        <f>_xlfn.MAXIFS(Invoices[Date],Invoices[Customer ID],A292)</f>
        <v/>
      </c>
      <c r="D292" s="14">
        <f>AsOfDate-C292</f>
        <v/>
      </c>
      <c r="E292" s="14">
        <f>COUNTIFS(Invoices[Customer ID],A292)</f>
        <v/>
      </c>
      <c r="F292" s="15">
        <f>SUMIFS(Invoices[Value],Invoices[Customer ID],A292)</f>
        <v/>
      </c>
      <c r="G292" s="10">
        <f>5-COUNTIF(RCuts,"&lt;"&amp;D292)</f>
        <v/>
      </c>
      <c r="H292" s="10">
        <f>1+COUNTIF(FCuts,"&lt;"&amp;E292)</f>
        <v/>
      </c>
      <c r="I292" s="10">
        <f>1+COUNTIF(MCuts,"&lt;"&amp;F292)</f>
        <v/>
      </c>
      <c r="J292" s="10">
        <f>G292&amp;H292&amp;I292</f>
        <v/>
      </c>
      <c r="K292" s="10">
        <f>IF(AND(G292&gt;=4,H292&gt;=4),"Champions",IF(AND(G292&gt;=3,H292&gt;=3),"Loyal",IF(G292&gt;=4,"New / promising",IF(H292&gt;=3,"At risk",IF(G292&lt;=2,"Lost / hibernating","Needs attention")))))</f>
        <v/>
      </c>
    </row>
    <row r="293">
      <c r="A293" t="n">
        <v>13236</v>
      </c>
      <c r="B293" s="13">
        <f>_xlfn.MINIFS(Invoices[Date],Invoices[Customer ID],A293)</f>
        <v/>
      </c>
      <c r="C293" s="13">
        <f>_xlfn.MAXIFS(Invoices[Date],Invoices[Customer ID],A293)</f>
        <v/>
      </c>
      <c r="D293" s="14">
        <f>AsOfDate-C293</f>
        <v/>
      </c>
      <c r="E293" s="14">
        <f>COUNTIFS(Invoices[Customer ID],A293)</f>
        <v/>
      </c>
      <c r="F293" s="15">
        <f>SUMIFS(Invoices[Value],Invoices[Customer ID],A293)</f>
        <v/>
      </c>
      <c r="G293" s="10">
        <f>5-COUNTIF(RCuts,"&lt;"&amp;D293)</f>
        <v/>
      </c>
      <c r="H293" s="10">
        <f>1+COUNTIF(FCuts,"&lt;"&amp;E293)</f>
        <v/>
      </c>
      <c r="I293" s="10">
        <f>1+COUNTIF(MCuts,"&lt;"&amp;F293)</f>
        <v/>
      </c>
      <c r="J293" s="10">
        <f>G293&amp;H293&amp;I293</f>
        <v/>
      </c>
      <c r="K293" s="10">
        <f>IF(AND(G293&gt;=4,H293&gt;=4),"Champions",IF(AND(G293&gt;=3,H293&gt;=3),"Loyal",IF(G293&gt;=4,"New / promising",IF(H293&gt;=3,"At risk",IF(G293&lt;=2,"Lost / hibernating","Needs attention")))))</f>
        <v/>
      </c>
    </row>
    <row r="294">
      <c r="A294" t="n">
        <v>13238</v>
      </c>
      <c r="B294" s="13">
        <f>_xlfn.MINIFS(Invoices[Date],Invoices[Customer ID],A294)</f>
        <v/>
      </c>
      <c r="C294" s="13">
        <f>_xlfn.MAXIFS(Invoices[Date],Invoices[Customer ID],A294)</f>
        <v/>
      </c>
      <c r="D294" s="14">
        <f>AsOfDate-C294</f>
        <v/>
      </c>
      <c r="E294" s="14">
        <f>COUNTIFS(Invoices[Customer ID],A294)</f>
        <v/>
      </c>
      <c r="F294" s="15">
        <f>SUMIFS(Invoices[Value],Invoices[Customer ID],A294)</f>
        <v/>
      </c>
      <c r="G294" s="10">
        <f>5-COUNTIF(RCuts,"&lt;"&amp;D294)</f>
        <v/>
      </c>
      <c r="H294" s="10">
        <f>1+COUNTIF(FCuts,"&lt;"&amp;E294)</f>
        <v/>
      </c>
      <c r="I294" s="10">
        <f>1+COUNTIF(MCuts,"&lt;"&amp;F294)</f>
        <v/>
      </c>
      <c r="J294" s="10">
        <f>G294&amp;H294&amp;I294</f>
        <v/>
      </c>
      <c r="K294" s="10">
        <f>IF(AND(G294&gt;=4,H294&gt;=4),"Champions",IF(AND(G294&gt;=3,H294&gt;=3),"Loyal",IF(G294&gt;=4,"New / promising",IF(H294&gt;=3,"At risk",IF(G294&lt;=2,"Lost / hibernating","Needs attention")))))</f>
        <v/>
      </c>
    </row>
    <row r="295">
      <c r="A295" t="n">
        <v>13239</v>
      </c>
      <c r="B295" s="13">
        <f>_xlfn.MINIFS(Invoices[Date],Invoices[Customer ID],A295)</f>
        <v/>
      </c>
      <c r="C295" s="13">
        <f>_xlfn.MAXIFS(Invoices[Date],Invoices[Customer ID],A295)</f>
        <v/>
      </c>
      <c r="D295" s="14">
        <f>AsOfDate-C295</f>
        <v/>
      </c>
      <c r="E295" s="14">
        <f>COUNTIFS(Invoices[Customer ID],A295)</f>
        <v/>
      </c>
      <c r="F295" s="15">
        <f>SUMIFS(Invoices[Value],Invoices[Customer ID],A295)</f>
        <v/>
      </c>
      <c r="G295" s="10">
        <f>5-COUNTIF(RCuts,"&lt;"&amp;D295)</f>
        <v/>
      </c>
      <c r="H295" s="10">
        <f>1+COUNTIF(FCuts,"&lt;"&amp;E295)</f>
        <v/>
      </c>
      <c r="I295" s="10">
        <f>1+COUNTIF(MCuts,"&lt;"&amp;F295)</f>
        <v/>
      </c>
      <c r="J295" s="10">
        <f>G295&amp;H295&amp;I295</f>
        <v/>
      </c>
      <c r="K295" s="10">
        <f>IF(AND(G295&gt;=4,H295&gt;=4),"Champions",IF(AND(G295&gt;=3,H295&gt;=3),"Loyal",IF(G295&gt;=4,"New / promising",IF(H295&gt;=3,"At risk",IF(G295&lt;=2,"Lost / hibernating","Needs attention")))))</f>
        <v/>
      </c>
    </row>
    <row r="296">
      <c r="A296" t="n">
        <v>13240</v>
      </c>
      <c r="B296" s="13">
        <f>_xlfn.MINIFS(Invoices[Date],Invoices[Customer ID],A296)</f>
        <v/>
      </c>
      <c r="C296" s="13">
        <f>_xlfn.MAXIFS(Invoices[Date],Invoices[Customer ID],A296)</f>
        <v/>
      </c>
      <c r="D296" s="14">
        <f>AsOfDate-C296</f>
        <v/>
      </c>
      <c r="E296" s="14">
        <f>COUNTIFS(Invoices[Customer ID],A296)</f>
        <v/>
      </c>
      <c r="F296" s="15">
        <f>SUMIFS(Invoices[Value],Invoices[Customer ID],A296)</f>
        <v/>
      </c>
      <c r="G296" s="10">
        <f>5-COUNTIF(RCuts,"&lt;"&amp;D296)</f>
        <v/>
      </c>
      <c r="H296" s="10">
        <f>1+COUNTIF(FCuts,"&lt;"&amp;E296)</f>
        <v/>
      </c>
      <c r="I296" s="10">
        <f>1+COUNTIF(MCuts,"&lt;"&amp;F296)</f>
        <v/>
      </c>
      <c r="J296" s="10">
        <f>G296&amp;H296&amp;I296</f>
        <v/>
      </c>
      <c r="K296" s="10">
        <f>IF(AND(G296&gt;=4,H296&gt;=4),"Champions",IF(AND(G296&gt;=3,H296&gt;=3),"Loyal",IF(G296&gt;=4,"New / promising",IF(H296&gt;=3,"At risk",IF(G296&lt;=2,"Lost / hibernating","Needs attention")))))</f>
        <v/>
      </c>
    </row>
    <row r="297">
      <c r="A297" t="n">
        <v>13242</v>
      </c>
      <c r="B297" s="13">
        <f>_xlfn.MINIFS(Invoices[Date],Invoices[Customer ID],A297)</f>
        <v/>
      </c>
      <c r="C297" s="13">
        <f>_xlfn.MAXIFS(Invoices[Date],Invoices[Customer ID],A297)</f>
        <v/>
      </c>
      <c r="D297" s="14">
        <f>AsOfDate-C297</f>
        <v/>
      </c>
      <c r="E297" s="14">
        <f>COUNTIFS(Invoices[Customer ID],A297)</f>
        <v/>
      </c>
      <c r="F297" s="15">
        <f>SUMIFS(Invoices[Value],Invoices[Customer ID],A297)</f>
        <v/>
      </c>
      <c r="G297" s="10">
        <f>5-COUNTIF(RCuts,"&lt;"&amp;D297)</f>
        <v/>
      </c>
      <c r="H297" s="10">
        <f>1+COUNTIF(FCuts,"&lt;"&amp;E297)</f>
        <v/>
      </c>
      <c r="I297" s="10">
        <f>1+COUNTIF(MCuts,"&lt;"&amp;F297)</f>
        <v/>
      </c>
      <c r="J297" s="10">
        <f>G297&amp;H297&amp;I297</f>
        <v/>
      </c>
      <c r="K297" s="10">
        <f>IF(AND(G297&gt;=4,H297&gt;=4),"Champions",IF(AND(G297&gt;=3,H297&gt;=3),"Loyal",IF(G297&gt;=4,"New / promising",IF(H297&gt;=3,"At risk",IF(G297&lt;=2,"Lost / hibernating","Needs attention")))))</f>
        <v/>
      </c>
    </row>
    <row r="298">
      <c r="A298" t="n">
        <v>13243</v>
      </c>
      <c r="B298" s="13">
        <f>_xlfn.MINIFS(Invoices[Date],Invoices[Customer ID],A298)</f>
        <v/>
      </c>
      <c r="C298" s="13">
        <f>_xlfn.MAXIFS(Invoices[Date],Invoices[Customer ID],A298)</f>
        <v/>
      </c>
      <c r="D298" s="14">
        <f>AsOfDate-C298</f>
        <v/>
      </c>
      <c r="E298" s="14">
        <f>COUNTIFS(Invoices[Customer ID],A298)</f>
        <v/>
      </c>
      <c r="F298" s="15">
        <f>SUMIFS(Invoices[Value],Invoices[Customer ID],A298)</f>
        <v/>
      </c>
      <c r="G298" s="10">
        <f>5-COUNTIF(RCuts,"&lt;"&amp;D298)</f>
        <v/>
      </c>
      <c r="H298" s="10">
        <f>1+COUNTIF(FCuts,"&lt;"&amp;E298)</f>
        <v/>
      </c>
      <c r="I298" s="10">
        <f>1+COUNTIF(MCuts,"&lt;"&amp;F298)</f>
        <v/>
      </c>
      <c r="J298" s="10">
        <f>G298&amp;H298&amp;I298</f>
        <v/>
      </c>
      <c r="K298" s="10">
        <f>IF(AND(G298&gt;=4,H298&gt;=4),"Champions",IF(AND(G298&gt;=3,H298&gt;=3),"Loyal",IF(G298&gt;=4,"New / promising",IF(H298&gt;=3,"At risk",IF(G298&lt;=2,"Lost / hibernating","Needs attention")))))</f>
        <v/>
      </c>
    </row>
    <row r="299">
      <c r="A299" t="n">
        <v>13244</v>
      </c>
      <c r="B299" s="13">
        <f>_xlfn.MINIFS(Invoices[Date],Invoices[Customer ID],A299)</f>
        <v/>
      </c>
      <c r="C299" s="13">
        <f>_xlfn.MAXIFS(Invoices[Date],Invoices[Customer ID],A299)</f>
        <v/>
      </c>
      <c r="D299" s="14">
        <f>AsOfDate-C299</f>
        <v/>
      </c>
      <c r="E299" s="14">
        <f>COUNTIFS(Invoices[Customer ID],A299)</f>
        <v/>
      </c>
      <c r="F299" s="15">
        <f>SUMIFS(Invoices[Value],Invoices[Customer ID],A299)</f>
        <v/>
      </c>
      <c r="G299" s="10">
        <f>5-COUNTIF(RCuts,"&lt;"&amp;D299)</f>
        <v/>
      </c>
      <c r="H299" s="10">
        <f>1+COUNTIF(FCuts,"&lt;"&amp;E299)</f>
        <v/>
      </c>
      <c r="I299" s="10">
        <f>1+COUNTIF(MCuts,"&lt;"&amp;F299)</f>
        <v/>
      </c>
      <c r="J299" s="10">
        <f>G299&amp;H299&amp;I299</f>
        <v/>
      </c>
      <c r="K299" s="10">
        <f>IF(AND(G299&gt;=4,H299&gt;=4),"Champions",IF(AND(G299&gt;=3,H299&gt;=3),"Loyal",IF(G299&gt;=4,"New / promising",IF(H299&gt;=3,"At risk",IF(G299&lt;=2,"Lost / hibernating","Needs attention")))))</f>
        <v/>
      </c>
    </row>
    <row r="300">
      <c r="A300" t="n">
        <v>13245</v>
      </c>
      <c r="B300" s="13">
        <f>_xlfn.MINIFS(Invoices[Date],Invoices[Customer ID],A300)</f>
        <v/>
      </c>
      <c r="C300" s="13">
        <f>_xlfn.MAXIFS(Invoices[Date],Invoices[Customer ID],A300)</f>
        <v/>
      </c>
      <c r="D300" s="14">
        <f>AsOfDate-C300</f>
        <v/>
      </c>
      <c r="E300" s="14">
        <f>COUNTIFS(Invoices[Customer ID],A300)</f>
        <v/>
      </c>
      <c r="F300" s="15">
        <f>SUMIFS(Invoices[Value],Invoices[Customer ID],A300)</f>
        <v/>
      </c>
      <c r="G300" s="10">
        <f>5-COUNTIF(RCuts,"&lt;"&amp;D300)</f>
        <v/>
      </c>
      <c r="H300" s="10">
        <f>1+COUNTIF(FCuts,"&lt;"&amp;E300)</f>
        <v/>
      </c>
      <c r="I300" s="10">
        <f>1+COUNTIF(MCuts,"&lt;"&amp;F300)</f>
        <v/>
      </c>
      <c r="J300" s="10">
        <f>G300&amp;H300&amp;I300</f>
        <v/>
      </c>
      <c r="K300" s="10">
        <f>IF(AND(G300&gt;=4,H300&gt;=4),"Champions",IF(AND(G300&gt;=3,H300&gt;=3),"Loyal",IF(G300&gt;=4,"New / promising",IF(H300&gt;=3,"At risk",IF(G300&lt;=2,"Lost / hibernating","Needs attention")))))</f>
        <v/>
      </c>
    </row>
    <row r="301">
      <c r="A301" t="n">
        <v>13246</v>
      </c>
      <c r="B301" s="13">
        <f>_xlfn.MINIFS(Invoices[Date],Invoices[Customer ID],A301)</f>
        <v/>
      </c>
      <c r="C301" s="13">
        <f>_xlfn.MAXIFS(Invoices[Date],Invoices[Customer ID],A301)</f>
        <v/>
      </c>
      <c r="D301" s="14">
        <f>AsOfDate-C301</f>
        <v/>
      </c>
      <c r="E301" s="14">
        <f>COUNTIFS(Invoices[Customer ID],A301)</f>
        <v/>
      </c>
      <c r="F301" s="15">
        <f>SUMIFS(Invoices[Value],Invoices[Customer ID],A301)</f>
        <v/>
      </c>
      <c r="G301" s="10">
        <f>5-COUNTIF(RCuts,"&lt;"&amp;D301)</f>
        <v/>
      </c>
      <c r="H301" s="10">
        <f>1+COUNTIF(FCuts,"&lt;"&amp;E301)</f>
        <v/>
      </c>
      <c r="I301" s="10">
        <f>1+COUNTIF(MCuts,"&lt;"&amp;F301)</f>
        <v/>
      </c>
      <c r="J301" s="10">
        <f>G301&amp;H301&amp;I301</f>
        <v/>
      </c>
      <c r="K301" s="10">
        <f>IF(AND(G301&gt;=4,H301&gt;=4),"Champions",IF(AND(G301&gt;=3,H301&gt;=3),"Loyal",IF(G301&gt;=4,"New / promising",IF(H301&gt;=3,"At risk",IF(G301&lt;=2,"Lost / hibernating","Needs attention")))))</f>
        <v/>
      </c>
    </row>
    <row r="302">
      <c r="A302" t="n">
        <v>13247</v>
      </c>
      <c r="B302" s="13">
        <f>_xlfn.MINIFS(Invoices[Date],Invoices[Customer ID],A302)</f>
        <v/>
      </c>
      <c r="C302" s="13">
        <f>_xlfn.MAXIFS(Invoices[Date],Invoices[Customer ID],A302)</f>
        <v/>
      </c>
      <c r="D302" s="14">
        <f>AsOfDate-C302</f>
        <v/>
      </c>
      <c r="E302" s="14">
        <f>COUNTIFS(Invoices[Customer ID],A302)</f>
        <v/>
      </c>
      <c r="F302" s="15">
        <f>SUMIFS(Invoices[Value],Invoices[Customer ID],A302)</f>
        <v/>
      </c>
      <c r="G302" s="10">
        <f>5-COUNTIF(RCuts,"&lt;"&amp;D302)</f>
        <v/>
      </c>
      <c r="H302" s="10">
        <f>1+COUNTIF(FCuts,"&lt;"&amp;E302)</f>
        <v/>
      </c>
      <c r="I302" s="10">
        <f>1+COUNTIF(MCuts,"&lt;"&amp;F302)</f>
        <v/>
      </c>
      <c r="J302" s="10">
        <f>G302&amp;H302&amp;I302</f>
        <v/>
      </c>
      <c r="K302" s="10">
        <f>IF(AND(G302&gt;=4,H302&gt;=4),"Champions",IF(AND(G302&gt;=3,H302&gt;=3),"Loyal",IF(G302&gt;=4,"New / promising",IF(H302&gt;=3,"At risk",IF(G302&lt;=2,"Lost / hibernating","Needs attention")))))</f>
        <v/>
      </c>
    </row>
    <row r="303">
      <c r="A303" t="n">
        <v>13248</v>
      </c>
      <c r="B303" s="13">
        <f>_xlfn.MINIFS(Invoices[Date],Invoices[Customer ID],A303)</f>
        <v/>
      </c>
      <c r="C303" s="13">
        <f>_xlfn.MAXIFS(Invoices[Date],Invoices[Customer ID],A303)</f>
        <v/>
      </c>
      <c r="D303" s="14">
        <f>AsOfDate-C303</f>
        <v/>
      </c>
      <c r="E303" s="14">
        <f>COUNTIFS(Invoices[Customer ID],A303)</f>
        <v/>
      </c>
      <c r="F303" s="15">
        <f>SUMIFS(Invoices[Value],Invoices[Customer ID],A303)</f>
        <v/>
      </c>
      <c r="G303" s="10">
        <f>5-COUNTIF(RCuts,"&lt;"&amp;D303)</f>
        <v/>
      </c>
      <c r="H303" s="10">
        <f>1+COUNTIF(FCuts,"&lt;"&amp;E303)</f>
        <v/>
      </c>
      <c r="I303" s="10">
        <f>1+COUNTIF(MCuts,"&lt;"&amp;F303)</f>
        <v/>
      </c>
      <c r="J303" s="10">
        <f>G303&amp;H303&amp;I303</f>
        <v/>
      </c>
      <c r="K303" s="10">
        <f>IF(AND(G303&gt;=4,H303&gt;=4),"Champions",IF(AND(G303&gt;=3,H303&gt;=3),"Loyal",IF(G303&gt;=4,"New / promising",IF(H303&gt;=3,"At risk",IF(G303&lt;=2,"Lost / hibernating","Needs attention")))))</f>
        <v/>
      </c>
    </row>
    <row r="304">
      <c r="A304" t="n">
        <v>13249</v>
      </c>
      <c r="B304" s="13">
        <f>_xlfn.MINIFS(Invoices[Date],Invoices[Customer ID],A304)</f>
        <v/>
      </c>
      <c r="C304" s="13">
        <f>_xlfn.MAXIFS(Invoices[Date],Invoices[Customer ID],A304)</f>
        <v/>
      </c>
      <c r="D304" s="14">
        <f>AsOfDate-C304</f>
        <v/>
      </c>
      <c r="E304" s="14">
        <f>COUNTIFS(Invoices[Customer ID],A304)</f>
        <v/>
      </c>
      <c r="F304" s="15">
        <f>SUMIFS(Invoices[Value],Invoices[Customer ID],A304)</f>
        <v/>
      </c>
      <c r="G304" s="10">
        <f>5-COUNTIF(RCuts,"&lt;"&amp;D304)</f>
        <v/>
      </c>
      <c r="H304" s="10">
        <f>1+COUNTIF(FCuts,"&lt;"&amp;E304)</f>
        <v/>
      </c>
      <c r="I304" s="10">
        <f>1+COUNTIF(MCuts,"&lt;"&amp;F304)</f>
        <v/>
      </c>
      <c r="J304" s="10">
        <f>G304&amp;H304&amp;I304</f>
        <v/>
      </c>
      <c r="K304" s="10">
        <f>IF(AND(G304&gt;=4,H304&gt;=4),"Champions",IF(AND(G304&gt;=3,H304&gt;=3),"Loyal",IF(G304&gt;=4,"New / promising",IF(H304&gt;=3,"At risk",IF(G304&lt;=2,"Lost / hibernating","Needs attention")))))</f>
        <v/>
      </c>
    </row>
    <row r="305">
      <c r="A305" t="n">
        <v>13253</v>
      </c>
      <c r="B305" s="13">
        <f>_xlfn.MINIFS(Invoices[Date],Invoices[Customer ID],A305)</f>
        <v/>
      </c>
      <c r="C305" s="13">
        <f>_xlfn.MAXIFS(Invoices[Date],Invoices[Customer ID],A305)</f>
        <v/>
      </c>
      <c r="D305" s="14">
        <f>AsOfDate-C305</f>
        <v/>
      </c>
      <c r="E305" s="14">
        <f>COUNTIFS(Invoices[Customer ID],A305)</f>
        <v/>
      </c>
      <c r="F305" s="15">
        <f>SUMIFS(Invoices[Value],Invoices[Customer ID],A305)</f>
        <v/>
      </c>
      <c r="G305" s="10">
        <f>5-COUNTIF(RCuts,"&lt;"&amp;D305)</f>
        <v/>
      </c>
      <c r="H305" s="10">
        <f>1+COUNTIF(FCuts,"&lt;"&amp;E305)</f>
        <v/>
      </c>
      <c r="I305" s="10">
        <f>1+COUNTIF(MCuts,"&lt;"&amp;F305)</f>
        <v/>
      </c>
      <c r="J305" s="10">
        <f>G305&amp;H305&amp;I305</f>
        <v/>
      </c>
      <c r="K305" s="10">
        <f>IF(AND(G305&gt;=4,H305&gt;=4),"Champions",IF(AND(G305&gt;=3,H305&gt;=3),"Loyal",IF(G305&gt;=4,"New / promising",IF(H305&gt;=3,"At risk",IF(G305&lt;=2,"Lost / hibernating","Needs attention")))))</f>
        <v/>
      </c>
    </row>
    <row r="306">
      <c r="A306" t="n">
        <v>13255</v>
      </c>
      <c r="B306" s="13">
        <f>_xlfn.MINIFS(Invoices[Date],Invoices[Customer ID],A306)</f>
        <v/>
      </c>
      <c r="C306" s="13">
        <f>_xlfn.MAXIFS(Invoices[Date],Invoices[Customer ID],A306)</f>
        <v/>
      </c>
      <c r="D306" s="14">
        <f>AsOfDate-C306</f>
        <v/>
      </c>
      <c r="E306" s="14">
        <f>COUNTIFS(Invoices[Customer ID],A306)</f>
        <v/>
      </c>
      <c r="F306" s="15">
        <f>SUMIFS(Invoices[Value],Invoices[Customer ID],A306)</f>
        <v/>
      </c>
      <c r="G306" s="10">
        <f>5-COUNTIF(RCuts,"&lt;"&amp;D306)</f>
        <v/>
      </c>
      <c r="H306" s="10">
        <f>1+COUNTIF(FCuts,"&lt;"&amp;E306)</f>
        <v/>
      </c>
      <c r="I306" s="10">
        <f>1+COUNTIF(MCuts,"&lt;"&amp;F306)</f>
        <v/>
      </c>
      <c r="J306" s="10">
        <f>G306&amp;H306&amp;I306</f>
        <v/>
      </c>
      <c r="K306" s="10">
        <f>IF(AND(G306&gt;=4,H306&gt;=4),"Champions",IF(AND(G306&gt;=3,H306&gt;=3),"Loyal",IF(G306&gt;=4,"New / promising",IF(H306&gt;=3,"At risk",IF(G306&lt;=2,"Lost / hibernating","Needs attention")))))</f>
        <v/>
      </c>
    </row>
    <row r="307">
      <c r="A307" t="n">
        <v>13258</v>
      </c>
      <c r="B307" s="13">
        <f>_xlfn.MINIFS(Invoices[Date],Invoices[Customer ID],A307)</f>
        <v/>
      </c>
      <c r="C307" s="13">
        <f>_xlfn.MAXIFS(Invoices[Date],Invoices[Customer ID],A307)</f>
        <v/>
      </c>
      <c r="D307" s="14">
        <f>AsOfDate-C307</f>
        <v/>
      </c>
      <c r="E307" s="14">
        <f>COUNTIFS(Invoices[Customer ID],A307)</f>
        <v/>
      </c>
      <c r="F307" s="15">
        <f>SUMIFS(Invoices[Value],Invoices[Customer ID],A307)</f>
        <v/>
      </c>
      <c r="G307" s="10">
        <f>5-COUNTIF(RCuts,"&lt;"&amp;D307)</f>
        <v/>
      </c>
      <c r="H307" s="10">
        <f>1+COUNTIF(FCuts,"&lt;"&amp;E307)</f>
        <v/>
      </c>
      <c r="I307" s="10">
        <f>1+COUNTIF(MCuts,"&lt;"&amp;F307)</f>
        <v/>
      </c>
      <c r="J307" s="10">
        <f>G307&amp;H307&amp;I307</f>
        <v/>
      </c>
      <c r="K307" s="10">
        <f>IF(AND(G307&gt;=4,H307&gt;=4),"Champions",IF(AND(G307&gt;=3,H307&gt;=3),"Loyal",IF(G307&gt;=4,"New / promising",IF(H307&gt;=3,"At risk",IF(G307&lt;=2,"Lost / hibernating","Needs attention")))))</f>
        <v/>
      </c>
    </row>
    <row r="308">
      <c r="A308" t="n">
        <v>13259</v>
      </c>
      <c r="B308" s="13">
        <f>_xlfn.MINIFS(Invoices[Date],Invoices[Customer ID],A308)</f>
        <v/>
      </c>
      <c r="C308" s="13">
        <f>_xlfn.MAXIFS(Invoices[Date],Invoices[Customer ID],A308)</f>
        <v/>
      </c>
      <c r="D308" s="14">
        <f>AsOfDate-C308</f>
        <v/>
      </c>
      <c r="E308" s="14">
        <f>COUNTIFS(Invoices[Customer ID],A308)</f>
        <v/>
      </c>
      <c r="F308" s="15">
        <f>SUMIFS(Invoices[Value],Invoices[Customer ID],A308)</f>
        <v/>
      </c>
      <c r="G308" s="10">
        <f>5-COUNTIF(RCuts,"&lt;"&amp;D308)</f>
        <v/>
      </c>
      <c r="H308" s="10">
        <f>1+COUNTIF(FCuts,"&lt;"&amp;E308)</f>
        <v/>
      </c>
      <c r="I308" s="10">
        <f>1+COUNTIF(MCuts,"&lt;"&amp;F308)</f>
        <v/>
      </c>
      <c r="J308" s="10">
        <f>G308&amp;H308&amp;I308</f>
        <v/>
      </c>
      <c r="K308" s="10">
        <f>IF(AND(G308&gt;=4,H308&gt;=4),"Champions",IF(AND(G308&gt;=3,H308&gt;=3),"Loyal",IF(G308&gt;=4,"New / promising",IF(H308&gt;=3,"At risk",IF(G308&lt;=2,"Lost / hibernating","Needs attention")))))</f>
        <v/>
      </c>
    </row>
    <row r="309">
      <c r="A309" t="n">
        <v>13260</v>
      </c>
      <c r="B309" s="13">
        <f>_xlfn.MINIFS(Invoices[Date],Invoices[Customer ID],A309)</f>
        <v/>
      </c>
      <c r="C309" s="13">
        <f>_xlfn.MAXIFS(Invoices[Date],Invoices[Customer ID],A309)</f>
        <v/>
      </c>
      <c r="D309" s="14">
        <f>AsOfDate-C309</f>
        <v/>
      </c>
      <c r="E309" s="14">
        <f>COUNTIFS(Invoices[Customer ID],A309)</f>
        <v/>
      </c>
      <c r="F309" s="15">
        <f>SUMIFS(Invoices[Value],Invoices[Customer ID],A309)</f>
        <v/>
      </c>
      <c r="G309" s="10">
        <f>5-COUNTIF(RCuts,"&lt;"&amp;D309)</f>
        <v/>
      </c>
      <c r="H309" s="10">
        <f>1+COUNTIF(FCuts,"&lt;"&amp;E309)</f>
        <v/>
      </c>
      <c r="I309" s="10">
        <f>1+COUNTIF(MCuts,"&lt;"&amp;F309)</f>
        <v/>
      </c>
      <c r="J309" s="10">
        <f>G309&amp;H309&amp;I309</f>
        <v/>
      </c>
      <c r="K309" s="10">
        <f>IF(AND(G309&gt;=4,H309&gt;=4),"Champions",IF(AND(G309&gt;=3,H309&gt;=3),"Loyal",IF(G309&gt;=4,"New / promising",IF(H309&gt;=3,"At risk",IF(G309&lt;=2,"Lost / hibernating","Needs attention")))))</f>
        <v/>
      </c>
    </row>
    <row r="310">
      <c r="A310" t="n">
        <v>13261</v>
      </c>
      <c r="B310" s="13">
        <f>_xlfn.MINIFS(Invoices[Date],Invoices[Customer ID],A310)</f>
        <v/>
      </c>
      <c r="C310" s="13">
        <f>_xlfn.MAXIFS(Invoices[Date],Invoices[Customer ID],A310)</f>
        <v/>
      </c>
      <c r="D310" s="14">
        <f>AsOfDate-C310</f>
        <v/>
      </c>
      <c r="E310" s="14">
        <f>COUNTIFS(Invoices[Customer ID],A310)</f>
        <v/>
      </c>
      <c r="F310" s="15">
        <f>SUMIFS(Invoices[Value],Invoices[Customer ID],A310)</f>
        <v/>
      </c>
      <c r="G310" s="10">
        <f>5-COUNTIF(RCuts,"&lt;"&amp;D310)</f>
        <v/>
      </c>
      <c r="H310" s="10">
        <f>1+COUNTIF(FCuts,"&lt;"&amp;E310)</f>
        <v/>
      </c>
      <c r="I310" s="10">
        <f>1+COUNTIF(MCuts,"&lt;"&amp;F310)</f>
        <v/>
      </c>
      <c r="J310" s="10">
        <f>G310&amp;H310&amp;I310</f>
        <v/>
      </c>
      <c r="K310" s="10">
        <f>IF(AND(G310&gt;=4,H310&gt;=4),"Champions",IF(AND(G310&gt;=3,H310&gt;=3),"Loyal",IF(G310&gt;=4,"New / promising",IF(H310&gt;=3,"At risk",IF(G310&lt;=2,"Lost / hibernating","Needs attention")))))</f>
        <v/>
      </c>
    </row>
    <row r="311">
      <c r="A311" t="n">
        <v>13262</v>
      </c>
      <c r="B311" s="13">
        <f>_xlfn.MINIFS(Invoices[Date],Invoices[Customer ID],A311)</f>
        <v/>
      </c>
      <c r="C311" s="13">
        <f>_xlfn.MAXIFS(Invoices[Date],Invoices[Customer ID],A311)</f>
        <v/>
      </c>
      <c r="D311" s="14">
        <f>AsOfDate-C311</f>
        <v/>
      </c>
      <c r="E311" s="14">
        <f>COUNTIFS(Invoices[Customer ID],A311)</f>
        <v/>
      </c>
      <c r="F311" s="15">
        <f>SUMIFS(Invoices[Value],Invoices[Customer ID],A311)</f>
        <v/>
      </c>
      <c r="G311" s="10">
        <f>5-COUNTIF(RCuts,"&lt;"&amp;D311)</f>
        <v/>
      </c>
      <c r="H311" s="10">
        <f>1+COUNTIF(FCuts,"&lt;"&amp;E311)</f>
        <v/>
      </c>
      <c r="I311" s="10">
        <f>1+COUNTIF(MCuts,"&lt;"&amp;F311)</f>
        <v/>
      </c>
      <c r="J311" s="10">
        <f>G311&amp;H311&amp;I311</f>
        <v/>
      </c>
      <c r="K311" s="10">
        <f>IF(AND(G311&gt;=4,H311&gt;=4),"Champions",IF(AND(G311&gt;=3,H311&gt;=3),"Loyal",IF(G311&gt;=4,"New / promising",IF(H311&gt;=3,"At risk",IF(G311&lt;=2,"Lost / hibernating","Needs attention")))))</f>
        <v/>
      </c>
    </row>
    <row r="312">
      <c r="A312" t="n">
        <v>13263</v>
      </c>
      <c r="B312" s="13">
        <f>_xlfn.MINIFS(Invoices[Date],Invoices[Customer ID],A312)</f>
        <v/>
      </c>
      <c r="C312" s="13">
        <f>_xlfn.MAXIFS(Invoices[Date],Invoices[Customer ID],A312)</f>
        <v/>
      </c>
      <c r="D312" s="14">
        <f>AsOfDate-C312</f>
        <v/>
      </c>
      <c r="E312" s="14">
        <f>COUNTIFS(Invoices[Customer ID],A312)</f>
        <v/>
      </c>
      <c r="F312" s="15">
        <f>SUMIFS(Invoices[Value],Invoices[Customer ID],A312)</f>
        <v/>
      </c>
      <c r="G312" s="10">
        <f>5-COUNTIF(RCuts,"&lt;"&amp;D312)</f>
        <v/>
      </c>
      <c r="H312" s="10">
        <f>1+COUNTIF(FCuts,"&lt;"&amp;E312)</f>
        <v/>
      </c>
      <c r="I312" s="10">
        <f>1+COUNTIF(MCuts,"&lt;"&amp;F312)</f>
        <v/>
      </c>
      <c r="J312" s="10">
        <f>G312&amp;H312&amp;I312</f>
        <v/>
      </c>
      <c r="K312" s="10">
        <f>IF(AND(G312&gt;=4,H312&gt;=4),"Champions",IF(AND(G312&gt;=3,H312&gt;=3),"Loyal",IF(G312&gt;=4,"New / promising",IF(H312&gt;=3,"At risk",IF(G312&lt;=2,"Lost / hibernating","Needs attention")))))</f>
        <v/>
      </c>
    </row>
    <row r="313">
      <c r="A313" t="n">
        <v>13265</v>
      </c>
      <c r="B313" s="13">
        <f>_xlfn.MINIFS(Invoices[Date],Invoices[Customer ID],A313)</f>
        <v/>
      </c>
      <c r="C313" s="13">
        <f>_xlfn.MAXIFS(Invoices[Date],Invoices[Customer ID],A313)</f>
        <v/>
      </c>
      <c r="D313" s="14">
        <f>AsOfDate-C313</f>
        <v/>
      </c>
      <c r="E313" s="14">
        <f>COUNTIFS(Invoices[Customer ID],A313)</f>
        <v/>
      </c>
      <c r="F313" s="15">
        <f>SUMIFS(Invoices[Value],Invoices[Customer ID],A313)</f>
        <v/>
      </c>
      <c r="G313" s="10">
        <f>5-COUNTIF(RCuts,"&lt;"&amp;D313)</f>
        <v/>
      </c>
      <c r="H313" s="10">
        <f>1+COUNTIF(FCuts,"&lt;"&amp;E313)</f>
        <v/>
      </c>
      <c r="I313" s="10">
        <f>1+COUNTIF(MCuts,"&lt;"&amp;F313)</f>
        <v/>
      </c>
      <c r="J313" s="10">
        <f>G313&amp;H313&amp;I313</f>
        <v/>
      </c>
      <c r="K313" s="10">
        <f>IF(AND(G313&gt;=4,H313&gt;=4),"Champions",IF(AND(G313&gt;=3,H313&gt;=3),"Loyal",IF(G313&gt;=4,"New / promising",IF(H313&gt;=3,"At risk",IF(G313&lt;=2,"Lost / hibernating","Needs attention")))))</f>
        <v/>
      </c>
    </row>
    <row r="314">
      <c r="A314" t="n">
        <v>13266</v>
      </c>
      <c r="B314" s="13">
        <f>_xlfn.MINIFS(Invoices[Date],Invoices[Customer ID],A314)</f>
        <v/>
      </c>
      <c r="C314" s="13">
        <f>_xlfn.MAXIFS(Invoices[Date],Invoices[Customer ID],A314)</f>
        <v/>
      </c>
      <c r="D314" s="14">
        <f>AsOfDate-C314</f>
        <v/>
      </c>
      <c r="E314" s="14">
        <f>COUNTIFS(Invoices[Customer ID],A314)</f>
        <v/>
      </c>
      <c r="F314" s="15">
        <f>SUMIFS(Invoices[Value],Invoices[Customer ID],A314)</f>
        <v/>
      </c>
      <c r="G314" s="10">
        <f>5-COUNTIF(RCuts,"&lt;"&amp;D314)</f>
        <v/>
      </c>
      <c r="H314" s="10">
        <f>1+COUNTIF(FCuts,"&lt;"&amp;E314)</f>
        <v/>
      </c>
      <c r="I314" s="10">
        <f>1+COUNTIF(MCuts,"&lt;"&amp;F314)</f>
        <v/>
      </c>
      <c r="J314" s="10">
        <f>G314&amp;H314&amp;I314</f>
        <v/>
      </c>
      <c r="K314" s="10">
        <f>IF(AND(G314&gt;=4,H314&gt;=4),"Champions",IF(AND(G314&gt;=3,H314&gt;=3),"Loyal",IF(G314&gt;=4,"New / promising",IF(H314&gt;=3,"At risk",IF(G314&lt;=2,"Lost / hibernating","Needs attention")))))</f>
        <v/>
      </c>
    </row>
    <row r="315">
      <c r="A315" t="n">
        <v>13267</v>
      </c>
      <c r="B315" s="13">
        <f>_xlfn.MINIFS(Invoices[Date],Invoices[Customer ID],A315)</f>
        <v/>
      </c>
      <c r="C315" s="13">
        <f>_xlfn.MAXIFS(Invoices[Date],Invoices[Customer ID],A315)</f>
        <v/>
      </c>
      <c r="D315" s="14">
        <f>AsOfDate-C315</f>
        <v/>
      </c>
      <c r="E315" s="14">
        <f>COUNTIFS(Invoices[Customer ID],A315)</f>
        <v/>
      </c>
      <c r="F315" s="15">
        <f>SUMIFS(Invoices[Value],Invoices[Customer ID],A315)</f>
        <v/>
      </c>
      <c r="G315" s="10">
        <f>5-COUNTIF(RCuts,"&lt;"&amp;D315)</f>
        <v/>
      </c>
      <c r="H315" s="10">
        <f>1+COUNTIF(FCuts,"&lt;"&amp;E315)</f>
        <v/>
      </c>
      <c r="I315" s="10">
        <f>1+COUNTIF(MCuts,"&lt;"&amp;F315)</f>
        <v/>
      </c>
      <c r="J315" s="10">
        <f>G315&amp;H315&amp;I315</f>
        <v/>
      </c>
      <c r="K315" s="10">
        <f>IF(AND(G315&gt;=4,H315&gt;=4),"Champions",IF(AND(G315&gt;=3,H315&gt;=3),"Loyal",IF(G315&gt;=4,"New / promising",IF(H315&gt;=3,"At risk",IF(G315&lt;=2,"Lost / hibernating","Needs attention")))))</f>
        <v/>
      </c>
    </row>
    <row r="316">
      <c r="A316" t="n">
        <v>13268</v>
      </c>
      <c r="B316" s="13">
        <f>_xlfn.MINIFS(Invoices[Date],Invoices[Customer ID],A316)</f>
        <v/>
      </c>
      <c r="C316" s="13">
        <f>_xlfn.MAXIFS(Invoices[Date],Invoices[Customer ID],A316)</f>
        <v/>
      </c>
      <c r="D316" s="14">
        <f>AsOfDate-C316</f>
        <v/>
      </c>
      <c r="E316" s="14">
        <f>COUNTIFS(Invoices[Customer ID],A316)</f>
        <v/>
      </c>
      <c r="F316" s="15">
        <f>SUMIFS(Invoices[Value],Invoices[Customer ID],A316)</f>
        <v/>
      </c>
      <c r="G316" s="10">
        <f>5-COUNTIF(RCuts,"&lt;"&amp;D316)</f>
        <v/>
      </c>
      <c r="H316" s="10">
        <f>1+COUNTIF(FCuts,"&lt;"&amp;E316)</f>
        <v/>
      </c>
      <c r="I316" s="10">
        <f>1+COUNTIF(MCuts,"&lt;"&amp;F316)</f>
        <v/>
      </c>
      <c r="J316" s="10">
        <f>G316&amp;H316&amp;I316</f>
        <v/>
      </c>
      <c r="K316" s="10">
        <f>IF(AND(G316&gt;=4,H316&gt;=4),"Champions",IF(AND(G316&gt;=3,H316&gt;=3),"Loyal",IF(G316&gt;=4,"New / promising",IF(H316&gt;=3,"At risk",IF(G316&lt;=2,"Lost / hibernating","Needs attention")))))</f>
        <v/>
      </c>
    </row>
    <row r="317">
      <c r="A317" t="n">
        <v>13269</v>
      </c>
      <c r="B317" s="13">
        <f>_xlfn.MINIFS(Invoices[Date],Invoices[Customer ID],A317)</f>
        <v/>
      </c>
      <c r="C317" s="13">
        <f>_xlfn.MAXIFS(Invoices[Date],Invoices[Customer ID],A317)</f>
        <v/>
      </c>
      <c r="D317" s="14">
        <f>AsOfDate-C317</f>
        <v/>
      </c>
      <c r="E317" s="14">
        <f>COUNTIFS(Invoices[Customer ID],A317)</f>
        <v/>
      </c>
      <c r="F317" s="15">
        <f>SUMIFS(Invoices[Value],Invoices[Customer ID],A317)</f>
        <v/>
      </c>
      <c r="G317" s="10">
        <f>5-COUNTIF(RCuts,"&lt;"&amp;D317)</f>
        <v/>
      </c>
      <c r="H317" s="10">
        <f>1+COUNTIF(FCuts,"&lt;"&amp;E317)</f>
        <v/>
      </c>
      <c r="I317" s="10">
        <f>1+COUNTIF(MCuts,"&lt;"&amp;F317)</f>
        <v/>
      </c>
      <c r="J317" s="10">
        <f>G317&amp;H317&amp;I317</f>
        <v/>
      </c>
      <c r="K317" s="10">
        <f>IF(AND(G317&gt;=4,H317&gt;=4),"Champions",IF(AND(G317&gt;=3,H317&gt;=3),"Loyal",IF(G317&gt;=4,"New / promising",IF(H317&gt;=3,"At risk",IF(G317&lt;=2,"Lost / hibernating","Needs attention")))))</f>
        <v/>
      </c>
    </row>
    <row r="318">
      <c r="A318" t="n">
        <v>13271</v>
      </c>
      <c r="B318" s="13">
        <f>_xlfn.MINIFS(Invoices[Date],Invoices[Customer ID],A318)</f>
        <v/>
      </c>
      <c r="C318" s="13">
        <f>_xlfn.MAXIFS(Invoices[Date],Invoices[Customer ID],A318)</f>
        <v/>
      </c>
      <c r="D318" s="14">
        <f>AsOfDate-C318</f>
        <v/>
      </c>
      <c r="E318" s="14">
        <f>COUNTIFS(Invoices[Customer ID],A318)</f>
        <v/>
      </c>
      <c r="F318" s="15">
        <f>SUMIFS(Invoices[Value],Invoices[Customer ID],A318)</f>
        <v/>
      </c>
      <c r="G318" s="10">
        <f>5-COUNTIF(RCuts,"&lt;"&amp;D318)</f>
        <v/>
      </c>
      <c r="H318" s="10">
        <f>1+COUNTIF(FCuts,"&lt;"&amp;E318)</f>
        <v/>
      </c>
      <c r="I318" s="10">
        <f>1+COUNTIF(MCuts,"&lt;"&amp;F318)</f>
        <v/>
      </c>
      <c r="J318" s="10">
        <f>G318&amp;H318&amp;I318</f>
        <v/>
      </c>
      <c r="K318" s="10">
        <f>IF(AND(G318&gt;=4,H318&gt;=4),"Champions",IF(AND(G318&gt;=3,H318&gt;=3),"Loyal",IF(G318&gt;=4,"New / promising",IF(H318&gt;=3,"At risk",IF(G318&lt;=2,"Lost / hibernating","Needs attention")))))</f>
        <v/>
      </c>
    </row>
    <row r="319">
      <c r="A319" t="n">
        <v>13272</v>
      </c>
      <c r="B319" s="13">
        <f>_xlfn.MINIFS(Invoices[Date],Invoices[Customer ID],A319)</f>
        <v/>
      </c>
      <c r="C319" s="13">
        <f>_xlfn.MAXIFS(Invoices[Date],Invoices[Customer ID],A319)</f>
        <v/>
      </c>
      <c r="D319" s="14">
        <f>AsOfDate-C319</f>
        <v/>
      </c>
      <c r="E319" s="14">
        <f>COUNTIFS(Invoices[Customer ID],A319)</f>
        <v/>
      </c>
      <c r="F319" s="15">
        <f>SUMIFS(Invoices[Value],Invoices[Customer ID],A319)</f>
        <v/>
      </c>
      <c r="G319" s="10">
        <f>5-COUNTIF(RCuts,"&lt;"&amp;D319)</f>
        <v/>
      </c>
      <c r="H319" s="10">
        <f>1+COUNTIF(FCuts,"&lt;"&amp;E319)</f>
        <v/>
      </c>
      <c r="I319" s="10">
        <f>1+COUNTIF(MCuts,"&lt;"&amp;F319)</f>
        <v/>
      </c>
      <c r="J319" s="10">
        <f>G319&amp;H319&amp;I319</f>
        <v/>
      </c>
      <c r="K319" s="10">
        <f>IF(AND(G319&gt;=4,H319&gt;=4),"Champions",IF(AND(G319&gt;=3,H319&gt;=3),"Loyal",IF(G319&gt;=4,"New / promising",IF(H319&gt;=3,"At risk",IF(G319&lt;=2,"Lost / hibernating","Needs attention")))))</f>
        <v/>
      </c>
    </row>
    <row r="320">
      <c r="A320" t="n">
        <v>13273</v>
      </c>
      <c r="B320" s="13">
        <f>_xlfn.MINIFS(Invoices[Date],Invoices[Customer ID],A320)</f>
        <v/>
      </c>
      <c r="C320" s="13">
        <f>_xlfn.MAXIFS(Invoices[Date],Invoices[Customer ID],A320)</f>
        <v/>
      </c>
      <c r="D320" s="14">
        <f>AsOfDate-C320</f>
        <v/>
      </c>
      <c r="E320" s="14">
        <f>COUNTIFS(Invoices[Customer ID],A320)</f>
        <v/>
      </c>
      <c r="F320" s="15">
        <f>SUMIFS(Invoices[Value],Invoices[Customer ID],A320)</f>
        <v/>
      </c>
      <c r="G320" s="10">
        <f>5-COUNTIF(RCuts,"&lt;"&amp;D320)</f>
        <v/>
      </c>
      <c r="H320" s="10">
        <f>1+COUNTIF(FCuts,"&lt;"&amp;E320)</f>
        <v/>
      </c>
      <c r="I320" s="10">
        <f>1+COUNTIF(MCuts,"&lt;"&amp;F320)</f>
        <v/>
      </c>
      <c r="J320" s="10">
        <f>G320&amp;H320&amp;I320</f>
        <v/>
      </c>
      <c r="K320" s="10">
        <f>IF(AND(G320&gt;=4,H320&gt;=4),"Champions",IF(AND(G320&gt;=3,H320&gt;=3),"Loyal",IF(G320&gt;=4,"New / promising",IF(H320&gt;=3,"At risk",IF(G320&lt;=2,"Lost / hibernating","Needs attention")))))</f>
        <v/>
      </c>
    </row>
    <row r="321">
      <c r="A321" t="n">
        <v>13276</v>
      </c>
      <c r="B321" s="13">
        <f>_xlfn.MINIFS(Invoices[Date],Invoices[Customer ID],A321)</f>
        <v/>
      </c>
      <c r="C321" s="13">
        <f>_xlfn.MAXIFS(Invoices[Date],Invoices[Customer ID],A321)</f>
        <v/>
      </c>
      <c r="D321" s="14">
        <f>AsOfDate-C321</f>
        <v/>
      </c>
      <c r="E321" s="14">
        <f>COUNTIFS(Invoices[Customer ID],A321)</f>
        <v/>
      </c>
      <c r="F321" s="15">
        <f>SUMIFS(Invoices[Value],Invoices[Customer ID],A321)</f>
        <v/>
      </c>
      <c r="G321" s="10">
        <f>5-COUNTIF(RCuts,"&lt;"&amp;D321)</f>
        <v/>
      </c>
      <c r="H321" s="10">
        <f>1+COUNTIF(FCuts,"&lt;"&amp;E321)</f>
        <v/>
      </c>
      <c r="I321" s="10">
        <f>1+COUNTIF(MCuts,"&lt;"&amp;F321)</f>
        <v/>
      </c>
      <c r="J321" s="10">
        <f>G321&amp;H321&amp;I321</f>
        <v/>
      </c>
      <c r="K321" s="10">
        <f>IF(AND(G321&gt;=4,H321&gt;=4),"Champions",IF(AND(G321&gt;=3,H321&gt;=3),"Loyal",IF(G321&gt;=4,"New / promising",IF(H321&gt;=3,"At risk",IF(G321&lt;=2,"Lost / hibernating","Needs attention")))))</f>
        <v/>
      </c>
    </row>
    <row r="322">
      <c r="A322" t="n">
        <v>13277</v>
      </c>
      <c r="B322" s="13">
        <f>_xlfn.MINIFS(Invoices[Date],Invoices[Customer ID],A322)</f>
        <v/>
      </c>
      <c r="C322" s="13">
        <f>_xlfn.MAXIFS(Invoices[Date],Invoices[Customer ID],A322)</f>
        <v/>
      </c>
      <c r="D322" s="14">
        <f>AsOfDate-C322</f>
        <v/>
      </c>
      <c r="E322" s="14">
        <f>COUNTIFS(Invoices[Customer ID],A322)</f>
        <v/>
      </c>
      <c r="F322" s="15">
        <f>SUMIFS(Invoices[Value],Invoices[Customer ID],A322)</f>
        <v/>
      </c>
      <c r="G322" s="10">
        <f>5-COUNTIF(RCuts,"&lt;"&amp;D322)</f>
        <v/>
      </c>
      <c r="H322" s="10">
        <f>1+COUNTIF(FCuts,"&lt;"&amp;E322)</f>
        <v/>
      </c>
      <c r="I322" s="10">
        <f>1+COUNTIF(MCuts,"&lt;"&amp;F322)</f>
        <v/>
      </c>
      <c r="J322" s="10">
        <f>G322&amp;H322&amp;I322</f>
        <v/>
      </c>
      <c r="K322" s="10">
        <f>IF(AND(G322&gt;=4,H322&gt;=4),"Champions",IF(AND(G322&gt;=3,H322&gt;=3),"Loyal",IF(G322&gt;=4,"New / promising",IF(H322&gt;=3,"At risk",IF(G322&lt;=2,"Lost / hibernating","Needs attention")))))</f>
        <v/>
      </c>
    </row>
    <row r="323">
      <c r="A323" t="n">
        <v>13278</v>
      </c>
      <c r="B323" s="13">
        <f>_xlfn.MINIFS(Invoices[Date],Invoices[Customer ID],A323)</f>
        <v/>
      </c>
      <c r="C323" s="13">
        <f>_xlfn.MAXIFS(Invoices[Date],Invoices[Customer ID],A323)</f>
        <v/>
      </c>
      <c r="D323" s="14">
        <f>AsOfDate-C323</f>
        <v/>
      </c>
      <c r="E323" s="14">
        <f>COUNTIFS(Invoices[Customer ID],A323)</f>
        <v/>
      </c>
      <c r="F323" s="15">
        <f>SUMIFS(Invoices[Value],Invoices[Customer ID],A323)</f>
        <v/>
      </c>
      <c r="G323" s="10">
        <f>5-COUNTIF(RCuts,"&lt;"&amp;D323)</f>
        <v/>
      </c>
      <c r="H323" s="10">
        <f>1+COUNTIF(FCuts,"&lt;"&amp;E323)</f>
        <v/>
      </c>
      <c r="I323" s="10">
        <f>1+COUNTIF(MCuts,"&lt;"&amp;F323)</f>
        <v/>
      </c>
      <c r="J323" s="10">
        <f>G323&amp;H323&amp;I323</f>
        <v/>
      </c>
      <c r="K323" s="10">
        <f>IF(AND(G323&gt;=4,H323&gt;=4),"Champions",IF(AND(G323&gt;=3,H323&gt;=3),"Loyal",IF(G323&gt;=4,"New / promising",IF(H323&gt;=3,"At risk",IF(G323&lt;=2,"Lost / hibernating","Needs attention")))))</f>
        <v/>
      </c>
    </row>
    <row r="324">
      <c r="A324" t="n">
        <v>13279</v>
      </c>
      <c r="B324" s="13">
        <f>_xlfn.MINIFS(Invoices[Date],Invoices[Customer ID],A324)</f>
        <v/>
      </c>
      <c r="C324" s="13">
        <f>_xlfn.MAXIFS(Invoices[Date],Invoices[Customer ID],A324)</f>
        <v/>
      </c>
      <c r="D324" s="14">
        <f>AsOfDate-C324</f>
        <v/>
      </c>
      <c r="E324" s="14">
        <f>COUNTIFS(Invoices[Customer ID],A324)</f>
        <v/>
      </c>
      <c r="F324" s="15">
        <f>SUMIFS(Invoices[Value],Invoices[Customer ID],A324)</f>
        <v/>
      </c>
      <c r="G324" s="10">
        <f>5-COUNTIF(RCuts,"&lt;"&amp;D324)</f>
        <v/>
      </c>
      <c r="H324" s="10">
        <f>1+COUNTIF(FCuts,"&lt;"&amp;E324)</f>
        <v/>
      </c>
      <c r="I324" s="10">
        <f>1+COUNTIF(MCuts,"&lt;"&amp;F324)</f>
        <v/>
      </c>
      <c r="J324" s="10">
        <f>G324&amp;H324&amp;I324</f>
        <v/>
      </c>
      <c r="K324" s="10">
        <f>IF(AND(G324&gt;=4,H324&gt;=4),"Champions",IF(AND(G324&gt;=3,H324&gt;=3),"Loyal",IF(G324&gt;=4,"New / promising",IF(H324&gt;=3,"At risk",IF(G324&lt;=2,"Lost / hibernating","Needs attention")))))</f>
        <v/>
      </c>
    </row>
    <row r="325">
      <c r="A325" t="n">
        <v>13280</v>
      </c>
      <c r="B325" s="13">
        <f>_xlfn.MINIFS(Invoices[Date],Invoices[Customer ID],A325)</f>
        <v/>
      </c>
      <c r="C325" s="13">
        <f>_xlfn.MAXIFS(Invoices[Date],Invoices[Customer ID],A325)</f>
        <v/>
      </c>
      <c r="D325" s="14">
        <f>AsOfDate-C325</f>
        <v/>
      </c>
      <c r="E325" s="14">
        <f>COUNTIFS(Invoices[Customer ID],A325)</f>
        <v/>
      </c>
      <c r="F325" s="15">
        <f>SUMIFS(Invoices[Value],Invoices[Customer ID],A325)</f>
        <v/>
      </c>
      <c r="G325" s="10">
        <f>5-COUNTIF(RCuts,"&lt;"&amp;D325)</f>
        <v/>
      </c>
      <c r="H325" s="10">
        <f>1+COUNTIF(FCuts,"&lt;"&amp;E325)</f>
        <v/>
      </c>
      <c r="I325" s="10">
        <f>1+COUNTIF(MCuts,"&lt;"&amp;F325)</f>
        <v/>
      </c>
      <c r="J325" s="10">
        <f>G325&amp;H325&amp;I325</f>
        <v/>
      </c>
      <c r="K325" s="10">
        <f>IF(AND(G325&gt;=4,H325&gt;=4),"Champions",IF(AND(G325&gt;=3,H325&gt;=3),"Loyal",IF(G325&gt;=4,"New / promising",IF(H325&gt;=3,"At risk",IF(G325&lt;=2,"Lost / hibernating","Needs attention")))))</f>
        <v/>
      </c>
    </row>
    <row r="326">
      <c r="A326" t="n">
        <v>13282</v>
      </c>
      <c r="B326" s="13">
        <f>_xlfn.MINIFS(Invoices[Date],Invoices[Customer ID],A326)</f>
        <v/>
      </c>
      <c r="C326" s="13">
        <f>_xlfn.MAXIFS(Invoices[Date],Invoices[Customer ID],A326)</f>
        <v/>
      </c>
      <c r="D326" s="14">
        <f>AsOfDate-C326</f>
        <v/>
      </c>
      <c r="E326" s="14">
        <f>COUNTIFS(Invoices[Customer ID],A326)</f>
        <v/>
      </c>
      <c r="F326" s="15">
        <f>SUMIFS(Invoices[Value],Invoices[Customer ID],A326)</f>
        <v/>
      </c>
      <c r="G326" s="10">
        <f>5-COUNTIF(RCuts,"&lt;"&amp;D326)</f>
        <v/>
      </c>
      <c r="H326" s="10">
        <f>1+COUNTIF(FCuts,"&lt;"&amp;E326)</f>
        <v/>
      </c>
      <c r="I326" s="10">
        <f>1+COUNTIF(MCuts,"&lt;"&amp;F326)</f>
        <v/>
      </c>
      <c r="J326" s="10">
        <f>G326&amp;H326&amp;I326</f>
        <v/>
      </c>
      <c r="K326" s="10">
        <f>IF(AND(G326&gt;=4,H326&gt;=4),"Champions",IF(AND(G326&gt;=3,H326&gt;=3),"Loyal",IF(G326&gt;=4,"New / promising",IF(H326&gt;=3,"At risk",IF(G326&lt;=2,"Lost / hibernating","Needs attention")))))</f>
        <v/>
      </c>
    </row>
    <row r="327">
      <c r="A327" t="n">
        <v>13283</v>
      </c>
      <c r="B327" s="13">
        <f>_xlfn.MINIFS(Invoices[Date],Invoices[Customer ID],A327)</f>
        <v/>
      </c>
      <c r="C327" s="13">
        <f>_xlfn.MAXIFS(Invoices[Date],Invoices[Customer ID],A327)</f>
        <v/>
      </c>
      <c r="D327" s="14">
        <f>AsOfDate-C327</f>
        <v/>
      </c>
      <c r="E327" s="14">
        <f>COUNTIFS(Invoices[Customer ID],A327)</f>
        <v/>
      </c>
      <c r="F327" s="15">
        <f>SUMIFS(Invoices[Value],Invoices[Customer ID],A327)</f>
        <v/>
      </c>
      <c r="G327" s="10">
        <f>5-COUNTIF(RCuts,"&lt;"&amp;D327)</f>
        <v/>
      </c>
      <c r="H327" s="10">
        <f>1+COUNTIF(FCuts,"&lt;"&amp;E327)</f>
        <v/>
      </c>
      <c r="I327" s="10">
        <f>1+COUNTIF(MCuts,"&lt;"&amp;F327)</f>
        <v/>
      </c>
      <c r="J327" s="10">
        <f>G327&amp;H327&amp;I327</f>
        <v/>
      </c>
      <c r="K327" s="10">
        <f>IF(AND(G327&gt;=4,H327&gt;=4),"Champions",IF(AND(G327&gt;=3,H327&gt;=3),"Loyal",IF(G327&gt;=4,"New / promising",IF(H327&gt;=3,"At risk",IF(G327&lt;=2,"Lost / hibernating","Needs attention")))))</f>
        <v/>
      </c>
    </row>
    <row r="328">
      <c r="A328" t="n">
        <v>13284</v>
      </c>
      <c r="B328" s="13">
        <f>_xlfn.MINIFS(Invoices[Date],Invoices[Customer ID],A328)</f>
        <v/>
      </c>
      <c r="C328" s="13">
        <f>_xlfn.MAXIFS(Invoices[Date],Invoices[Customer ID],A328)</f>
        <v/>
      </c>
      <c r="D328" s="14">
        <f>AsOfDate-C328</f>
        <v/>
      </c>
      <c r="E328" s="14">
        <f>COUNTIFS(Invoices[Customer ID],A328)</f>
        <v/>
      </c>
      <c r="F328" s="15">
        <f>SUMIFS(Invoices[Value],Invoices[Customer ID],A328)</f>
        <v/>
      </c>
      <c r="G328" s="10">
        <f>5-COUNTIF(RCuts,"&lt;"&amp;D328)</f>
        <v/>
      </c>
      <c r="H328" s="10">
        <f>1+COUNTIF(FCuts,"&lt;"&amp;E328)</f>
        <v/>
      </c>
      <c r="I328" s="10">
        <f>1+COUNTIF(MCuts,"&lt;"&amp;F328)</f>
        <v/>
      </c>
      <c r="J328" s="10">
        <f>G328&amp;H328&amp;I328</f>
        <v/>
      </c>
      <c r="K328" s="10">
        <f>IF(AND(G328&gt;=4,H328&gt;=4),"Champions",IF(AND(G328&gt;=3,H328&gt;=3),"Loyal",IF(G328&gt;=4,"New / promising",IF(H328&gt;=3,"At risk",IF(G328&lt;=2,"Lost / hibernating","Needs attention")))))</f>
        <v/>
      </c>
    </row>
    <row r="329">
      <c r="A329" t="n">
        <v>13285</v>
      </c>
      <c r="B329" s="13">
        <f>_xlfn.MINIFS(Invoices[Date],Invoices[Customer ID],A329)</f>
        <v/>
      </c>
      <c r="C329" s="13">
        <f>_xlfn.MAXIFS(Invoices[Date],Invoices[Customer ID],A329)</f>
        <v/>
      </c>
      <c r="D329" s="14">
        <f>AsOfDate-C329</f>
        <v/>
      </c>
      <c r="E329" s="14">
        <f>COUNTIFS(Invoices[Customer ID],A329)</f>
        <v/>
      </c>
      <c r="F329" s="15">
        <f>SUMIFS(Invoices[Value],Invoices[Customer ID],A329)</f>
        <v/>
      </c>
      <c r="G329" s="10">
        <f>5-COUNTIF(RCuts,"&lt;"&amp;D329)</f>
        <v/>
      </c>
      <c r="H329" s="10">
        <f>1+COUNTIF(FCuts,"&lt;"&amp;E329)</f>
        <v/>
      </c>
      <c r="I329" s="10">
        <f>1+COUNTIF(MCuts,"&lt;"&amp;F329)</f>
        <v/>
      </c>
      <c r="J329" s="10">
        <f>G329&amp;H329&amp;I329</f>
        <v/>
      </c>
      <c r="K329" s="10">
        <f>IF(AND(G329&gt;=4,H329&gt;=4),"Champions",IF(AND(G329&gt;=3,H329&gt;=3),"Loyal",IF(G329&gt;=4,"New / promising",IF(H329&gt;=3,"At risk",IF(G329&lt;=2,"Lost / hibernating","Needs attention")))))</f>
        <v/>
      </c>
    </row>
    <row r="330">
      <c r="A330" t="n">
        <v>13291</v>
      </c>
      <c r="B330" s="13">
        <f>_xlfn.MINIFS(Invoices[Date],Invoices[Customer ID],A330)</f>
        <v/>
      </c>
      <c r="C330" s="13">
        <f>_xlfn.MAXIFS(Invoices[Date],Invoices[Customer ID],A330)</f>
        <v/>
      </c>
      <c r="D330" s="14">
        <f>AsOfDate-C330</f>
        <v/>
      </c>
      <c r="E330" s="14">
        <f>COUNTIFS(Invoices[Customer ID],A330)</f>
        <v/>
      </c>
      <c r="F330" s="15">
        <f>SUMIFS(Invoices[Value],Invoices[Customer ID],A330)</f>
        <v/>
      </c>
      <c r="G330" s="10">
        <f>5-COUNTIF(RCuts,"&lt;"&amp;D330)</f>
        <v/>
      </c>
      <c r="H330" s="10">
        <f>1+COUNTIF(FCuts,"&lt;"&amp;E330)</f>
        <v/>
      </c>
      <c r="I330" s="10">
        <f>1+COUNTIF(MCuts,"&lt;"&amp;F330)</f>
        <v/>
      </c>
      <c r="J330" s="10">
        <f>G330&amp;H330&amp;I330</f>
        <v/>
      </c>
      <c r="K330" s="10">
        <f>IF(AND(G330&gt;=4,H330&gt;=4),"Champions",IF(AND(G330&gt;=3,H330&gt;=3),"Loyal",IF(G330&gt;=4,"New / promising",IF(H330&gt;=3,"At risk",IF(G330&lt;=2,"Lost / hibernating","Needs attention")))))</f>
        <v/>
      </c>
    </row>
    <row r="331">
      <c r="A331" t="n">
        <v>13292</v>
      </c>
      <c r="B331" s="13">
        <f>_xlfn.MINIFS(Invoices[Date],Invoices[Customer ID],A331)</f>
        <v/>
      </c>
      <c r="C331" s="13">
        <f>_xlfn.MAXIFS(Invoices[Date],Invoices[Customer ID],A331)</f>
        <v/>
      </c>
      <c r="D331" s="14">
        <f>AsOfDate-C331</f>
        <v/>
      </c>
      <c r="E331" s="14">
        <f>COUNTIFS(Invoices[Customer ID],A331)</f>
        <v/>
      </c>
      <c r="F331" s="15">
        <f>SUMIFS(Invoices[Value],Invoices[Customer ID],A331)</f>
        <v/>
      </c>
      <c r="G331" s="10">
        <f>5-COUNTIF(RCuts,"&lt;"&amp;D331)</f>
        <v/>
      </c>
      <c r="H331" s="10">
        <f>1+COUNTIF(FCuts,"&lt;"&amp;E331)</f>
        <v/>
      </c>
      <c r="I331" s="10">
        <f>1+COUNTIF(MCuts,"&lt;"&amp;F331)</f>
        <v/>
      </c>
      <c r="J331" s="10">
        <f>G331&amp;H331&amp;I331</f>
        <v/>
      </c>
      <c r="K331" s="10">
        <f>IF(AND(G331&gt;=4,H331&gt;=4),"Champions",IF(AND(G331&gt;=3,H331&gt;=3),"Loyal",IF(G331&gt;=4,"New / promising",IF(H331&gt;=3,"At risk",IF(G331&lt;=2,"Lost / hibernating","Needs attention")))))</f>
        <v/>
      </c>
    </row>
    <row r="332">
      <c r="A332" t="n">
        <v>13294</v>
      </c>
      <c r="B332" s="13">
        <f>_xlfn.MINIFS(Invoices[Date],Invoices[Customer ID],A332)</f>
        <v/>
      </c>
      <c r="C332" s="13">
        <f>_xlfn.MAXIFS(Invoices[Date],Invoices[Customer ID],A332)</f>
        <v/>
      </c>
      <c r="D332" s="14">
        <f>AsOfDate-C332</f>
        <v/>
      </c>
      <c r="E332" s="14">
        <f>COUNTIFS(Invoices[Customer ID],A332)</f>
        <v/>
      </c>
      <c r="F332" s="15">
        <f>SUMIFS(Invoices[Value],Invoices[Customer ID],A332)</f>
        <v/>
      </c>
      <c r="G332" s="10">
        <f>5-COUNTIF(RCuts,"&lt;"&amp;D332)</f>
        <v/>
      </c>
      <c r="H332" s="10">
        <f>1+COUNTIF(FCuts,"&lt;"&amp;E332)</f>
        <v/>
      </c>
      <c r="I332" s="10">
        <f>1+COUNTIF(MCuts,"&lt;"&amp;F332)</f>
        <v/>
      </c>
      <c r="J332" s="10">
        <f>G332&amp;H332&amp;I332</f>
        <v/>
      </c>
      <c r="K332" s="10">
        <f>IF(AND(G332&gt;=4,H332&gt;=4),"Champions",IF(AND(G332&gt;=3,H332&gt;=3),"Loyal",IF(G332&gt;=4,"New / promising",IF(H332&gt;=3,"At risk",IF(G332&lt;=2,"Lost / hibernating","Needs attention")))))</f>
        <v/>
      </c>
    </row>
    <row r="333">
      <c r="A333" t="n">
        <v>13296</v>
      </c>
      <c r="B333" s="13">
        <f>_xlfn.MINIFS(Invoices[Date],Invoices[Customer ID],A333)</f>
        <v/>
      </c>
      <c r="C333" s="13">
        <f>_xlfn.MAXIFS(Invoices[Date],Invoices[Customer ID],A333)</f>
        <v/>
      </c>
      <c r="D333" s="14">
        <f>AsOfDate-C333</f>
        <v/>
      </c>
      <c r="E333" s="14">
        <f>COUNTIFS(Invoices[Customer ID],A333)</f>
        <v/>
      </c>
      <c r="F333" s="15">
        <f>SUMIFS(Invoices[Value],Invoices[Customer ID],A333)</f>
        <v/>
      </c>
      <c r="G333" s="10">
        <f>5-COUNTIF(RCuts,"&lt;"&amp;D333)</f>
        <v/>
      </c>
      <c r="H333" s="10">
        <f>1+COUNTIF(FCuts,"&lt;"&amp;E333)</f>
        <v/>
      </c>
      <c r="I333" s="10">
        <f>1+COUNTIF(MCuts,"&lt;"&amp;F333)</f>
        <v/>
      </c>
      <c r="J333" s="10">
        <f>G333&amp;H333&amp;I333</f>
        <v/>
      </c>
      <c r="K333" s="10">
        <f>IF(AND(G333&gt;=4,H333&gt;=4),"Champions",IF(AND(G333&gt;=3,H333&gt;=3),"Loyal",IF(G333&gt;=4,"New / promising",IF(H333&gt;=3,"At risk",IF(G333&lt;=2,"Lost / hibernating","Needs attention")))))</f>
        <v/>
      </c>
    </row>
    <row r="334">
      <c r="A334" t="n">
        <v>13297</v>
      </c>
      <c r="B334" s="13">
        <f>_xlfn.MINIFS(Invoices[Date],Invoices[Customer ID],A334)</f>
        <v/>
      </c>
      <c r="C334" s="13">
        <f>_xlfn.MAXIFS(Invoices[Date],Invoices[Customer ID],A334)</f>
        <v/>
      </c>
      <c r="D334" s="14">
        <f>AsOfDate-C334</f>
        <v/>
      </c>
      <c r="E334" s="14">
        <f>COUNTIFS(Invoices[Customer ID],A334)</f>
        <v/>
      </c>
      <c r="F334" s="15">
        <f>SUMIFS(Invoices[Value],Invoices[Customer ID],A334)</f>
        <v/>
      </c>
      <c r="G334" s="10">
        <f>5-COUNTIF(RCuts,"&lt;"&amp;D334)</f>
        <v/>
      </c>
      <c r="H334" s="10">
        <f>1+COUNTIF(FCuts,"&lt;"&amp;E334)</f>
        <v/>
      </c>
      <c r="I334" s="10">
        <f>1+COUNTIF(MCuts,"&lt;"&amp;F334)</f>
        <v/>
      </c>
      <c r="J334" s="10">
        <f>G334&amp;H334&amp;I334</f>
        <v/>
      </c>
      <c r="K334" s="10">
        <f>IF(AND(G334&gt;=4,H334&gt;=4),"Champions",IF(AND(G334&gt;=3,H334&gt;=3),"Loyal",IF(G334&gt;=4,"New / promising",IF(H334&gt;=3,"At risk",IF(G334&lt;=2,"Lost / hibernating","Needs attention")))))</f>
        <v/>
      </c>
    </row>
    <row r="335">
      <c r="A335" t="n">
        <v>13299</v>
      </c>
      <c r="B335" s="13">
        <f>_xlfn.MINIFS(Invoices[Date],Invoices[Customer ID],A335)</f>
        <v/>
      </c>
      <c r="C335" s="13">
        <f>_xlfn.MAXIFS(Invoices[Date],Invoices[Customer ID],A335)</f>
        <v/>
      </c>
      <c r="D335" s="14">
        <f>AsOfDate-C335</f>
        <v/>
      </c>
      <c r="E335" s="14">
        <f>COUNTIFS(Invoices[Customer ID],A335)</f>
        <v/>
      </c>
      <c r="F335" s="15">
        <f>SUMIFS(Invoices[Value],Invoices[Customer ID],A335)</f>
        <v/>
      </c>
      <c r="G335" s="10">
        <f>5-COUNTIF(RCuts,"&lt;"&amp;D335)</f>
        <v/>
      </c>
      <c r="H335" s="10">
        <f>1+COUNTIF(FCuts,"&lt;"&amp;E335)</f>
        <v/>
      </c>
      <c r="I335" s="10">
        <f>1+COUNTIF(MCuts,"&lt;"&amp;F335)</f>
        <v/>
      </c>
      <c r="J335" s="10">
        <f>G335&amp;H335&amp;I335</f>
        <v/>
      </c>
      <c r="K335" s="10">
        <f>IF(AND(G335&gt;=4,H335&gt;=4),"Champions",IF(AND(G335&gt;=3,H335&gt;=3),"Loyal",IF(G335&gt;=4,"New / promising",IF(H335&gt;=3,"At risk",IF(G335&lt;=2,"Lost / hibernating","Needs attention")))))</f>
        <v/>
      </c>
    </row>
    <row r="336">
      <c r="A336" t="n">
        <v>13300</v>
      </c>
      <c r="B336" s="13">
        <f>_xlfn.MINIFS(Invoices[Date],Invoices[Customer ID],A336)</f>
        <v/>
      </c>
      <c r="C336" s="13">
        <f>_xlfn.MAXIFS(Invoices[Date],Invoices[Customer ID],A336)</f>
        <v/>
      </c>
      <c r="D336" s="14">
        <f>AsOfDate-C336</f>
        <v/>
      </c>
      <c r="E336" s="14">
        <f>COUNTIFS(Invoices[Customer ID],A336)</f>
        <v/>
      </c>
      <c r="F336" s="15">
        <f>SUMIFS(Invoices[Value],Invoices[Customer ID],A336)</f>
        <v/>
      </c>
      <c r="G336" s="10">
        <f>5-COUNTIF(RCuts,"&lt;"&amp;D336)</f>
        <v/>
      </c>
      <c r="H336" s="10">
        <f>1+COUNTIF(FCuts,"&lt;"&amp;E336)</f>
        <v/>
      </c>
      <c r="I336" s="10">
        <f>1+COUNTIF(MCuts,"&lt;"&amp;F336)</f>
        <v/>
      </c>
      <c r="J336" s="10">
        <f>G336&amp;H336&amp;I336</f>
        <v/>
      </c>
      <c r="K336" s="10">
        <f>IF(AND(G336&gt;=4,H336&gt;=4),"Champions",IF(AND(G336&gt;=3,H336&gt;=3),"Loyal",IF(G336&gt;=4,"New / promising",IF(H336&gt;=3,"At risk",IF(G336&lt;=2,"Lost / hibernating","Needs attention")))))</f>
        <v/>
      </c>
    </row>
    <row r="337">
      <c r="A337" t="n">
        <v>13301</v>
      </c>
      <c r="B337" s="13">
        <f>_xlfn.MINIFS(Invoices[Date],Invoices[Customer ID],A337)</f>
        <v/>
      </c>
      <c r="C337" s="13">
        <f>_xlfn.MAXIFS(Invoices[Date],Invoices[Customer ID],A337)</f>
        <v/>
      </c>
      <c r="D337" s="14">
        <f>AsOfDate-C337</f>
        <v/>
      </c>
      <c r="E337" s="14">
        <f>COUNTIFS(Invoices[Customer ID],A337)</f>
        <v/>
      </c>
      <c r="F337" s="15">
        <f>SUMIFS(Invoices[Value],Invoices[Customer ID],A337)</f>
        <v/>
      </c>
      <c r="G337" s="10">
        <f>5-COUNTIF(RCuts,"&lt;"&amp;D337)</f>
        <v/>
      </c>
      <c r="H337" s="10">
        <f>1+COUNTIF(FCuts,"&lt;"&amp;E337)</f>
        <v/>
      </c>
      <c r="I337" s="10">
        <f>1+COUNTIF(MCuts,"&lt;"&amp;F337)</f>
        <v/>
      </c>
      <c r="J337" s="10">
        <f>G337&amp;H337&amp;I337</f>
        <v/>
      </c>
      <c r="K337" s="10">
        <f>IF(AND(G337&gt;=4,H337&gt;=4),"Champions",IF(AND(G337&gt;=3,H337&gt;=3),"Loyal",IF(G337&gt;=4,"New / promising",IF(H337&gt;=3,"At risk",IF(G337&lt;=2,"Lost / hibernating","Needs attention")))))</f>
        <v/>
      </c>
    </row>
    <row r="338">
      <c r="A338" t="n">
        <v>13302</v>
      </c>
      <c r="B338" s="13">
        <f>_xlfn.MINIFS(Invoices[Date],Invoices[Customer ID],A338)</f>
        <v/>
      </c>
      <c r="C338" s="13">
        <f>_xlfn.MAXIFS(Invoices[Date],Invoices[Customer ID],A338)</f>
        <v/>
      </c>
      <c r="D338" s="14">
        <f>AsOfDate-C338</f>
        <v/>
      </c>
      <c r="E338" s="14">
        <f>COUNTIFS(Invoices[Customer ID],A338)</f>
        <v/>
      </c>
      <c r="F338" s="15">
        <f>SUMIFS(Invoices[Value],Invoices[Customer ID],A338)</f>
        <v/>
      </c>
      <c r="G338" s="10">
        <f>5-COUNTIF(RCuts,"&lt;"&amp;D338)</f>
        <v/>
      </c>
      <c r="H338" s="10">
        <f>1+COUNTIF(FCuts,"&lt;"&amp;E338)</f>
        <v/>
      </c>
      <c r="I338" s="10">
        <f>1+COUNTIF(MCuts,"&lt;"&amp;F338)</f>
        <v/>
      </c>
      <c r="J338" s="10">
        <f>G338&amp;H338&amp;I338</f>
        <v/>
      </c>
      <c r="K338" s="10">
        <f>IF(AND(G338&gt;=4,H338&gt;=4),"Champions",IF(AND(G338&gt;=3,H338&gt;=3),"Loyal",IF(G338&gt;=4,"New / promising",IF(H338&gt;=3,"At risk",IF(G338&lt;=2,"Lost / hibernating","Needs attention")))))</f>
        <v/>
      </c>
    </row>
    <row r="339">
      <c r="A339" t="n">
        <v>13305</v>
      </c>
      <c r="B339" s="13">
        <f>_xlfn.MINIFS(Invoices[Date],Invoices[Customer ID],A339)</f>
        <v/>
      </c>
      <c r="C339" s="13">
        <f>_xlfn.MAXIFS(Invoices[Date],Invoices[Customer ID],A339)</f>
        <v/>
      </c>
      <c r="D339" s="14">
        <f>AsOfDate-C339</f>
        <v/>
      </c>
      <c r="E339" s="14">
        <f>COUNTIFS(Invoices[Customer ID],A339)</f>
        <v/>
      </c>
      <c r="F339" s="15">
        <f>SUMIFS(Invoices[Value],Invoices[Customer ID],A339)</f>
        <v/>
      </c>
      <c r="G339" s="10">
        <f>5-COUNTIF(RCuts,"&lt;"&amp;D339)</f>
        <v/>
      </c>
      <c r="H339" s="10">
        <f>1+COUNTIF(FCuts,"&lt;"&amp;E339)</f>
        <v/>
      </c>
      <c r="I339" s="10">
        <f>1+COUNTIF(MCuts,"&lt;"&amp;F339)</f>
        <v/>
      </c>
      <c r="J339" s="10">
        <f>G339&amp;H339&amp;I339</f>
        <v/>
      </c>
      <c r="K339" s="10">
        <f>IF(AND(G339&gt;=4,H339&gt;=4),"Champions",IF(AND(G339&gt;=3,H339&gt;=3),"Loyal",IF(G339&gt;=4,"New / promising",IF(H339&gt;=3,"At risk",IF(G339&lt;=2,"Lost / hibernating","Needs attention")))))</f>
        <v/>
      </c>
    </row>
    <row r="340">
      <c r="A340" t="n">
        <v>13307</v>
      </c>
      <c r="B340" s="13">
        <f>_xlfn.MINIFS(Invoices[Date],Invoices[Customer ID],A340)</f>
        <v/>
      </c>
      <c r="C340" s="13">
        <f>_xlfn.MAXIFS(Invoices[Date],Invoices[Customer ID],A340)</f>
        <v/>
      </c>
      <c r="D340" s="14">
        <f>AsOfDate-C340</f>
        <v/>
      </c>
      <c r="E340" s="14">
        <f>COUNTIFS(Invoices[Customer ID],A340)</f>
        <v/>
      </c>
      <c r="F340" s="15">
        <f>SUMIFS(Invoices[Value],Invoices[Customer ID],A340)</f>
        <v/>
      </c>
      <c r="G340" s="10">
        <f>5-COUNTIF(RCuts,"&lt;"&amp;D340)</f>
        <v/>
      </c>
      <c r="H340" s="10">
        <f>1+COUNTIF(FCuts,"&lt;"&amp;E340)</f>
        <v/>
      </c>
      <c r="I340" s="10">
        <f>1+COUNTIF(MCuts,"&lt;"&amp;F340)</f>
        <v/>
      </c>
      <c r="J340" s="10">
        <f>G340&amp;H340&amp;I340</f>
        <v/>
      </c>
      <c r="K340" s="10">
        <f>IF(AND(G340&gt;=4,H340&gt;=4),"Champions",IF(AND(G340&gt;=3,H340&gt;=3),"Loyal",IF(G340&gt;=4,"New / promising",IF(H340&gt;=3,"At risk",IF(G340&lt;=2,"Lost / hibernating","Needs attention")))))</f>
        <v/>
      </c>
    </row>
    <row r="341">
      <c r="A341" t="n">
        <v>13308</v>
      </c>
      <c r="B341" s="13">
        <f>_xlfn.MINIFS(Invoices[Date],Invoices[Customer ID],A341)</f>
        <v/>
      </c>
      <c r="C341" s="13">
        <f>_xlfn.MAXIFS(Invoices[Date],Invoices[Customer ID],A341)</f>
        <v/>
      </c>
      <c r="D341" s="14">
        <f>AsOfDate-C341</f>
        <v/>
      </c>
      <c r="E341" s="14">
        <f>COUNTIFS(Invoices[Customer ID],A341)</f>
        <v/>
      </c>
      <c r="F341" s="15">
        <f>SUMIFS(Invoices[Value],Invoices[Customer ID],A341)</f>
        <v/>
      </c>
      <c r="G341" s="10">
        <f>5-COUNTIF(RCuts,"&lt;"&amp;D341)</f>
        <v/>
      </c>
      <c r="H341" s="10">
        <f>1+COUNTIF(FCuts,"&lt;"&amp;E341)</f>
        <v/>
      </c>
      <c r="I341" s="10">
        <f>1+COUNTIF(MCuts,"&lt;"&amp;F341)</f>
        <v/>
      </c>
      <c r="J341" s="10">
        <f>G341&amp;H341&amp;I341</f>
        <v/>
      </c>
      <c r="K341" s="10">
        <f>IF(AND(G341&gt;=4,H341&gt;=4),"Champions",IF(AND(G341&gt;=3,H341&gt;=3),"Loyal",IF(G341&gt;=4,"New / promising",IF(H341&gt;=3,"At risk",IF(G341&lt;=2,"Lost / hibernating","Needs attention")))))</f>
        <v/>
      </c>
    </row>
    <row r="342">
      <c r="A342" t="n">
        <v>13309</v>
      </c>
      <c r="B342" s="13">
        <f>_xlfn.MINIFS(Invoices[Date],Invoices[Customer ID],A342)</f>
        <v/>
      </c>
      <c r="C342" s="13">
        <f>_xlfn.MAXIFS(Invoices[Date],Invoices[Customer ID],A342)</f>
        <v/>
      </c>
      <c r="D342" s="14">
        <f>AsOfDate-C342</f>
        <v/>
      </c>
      <c r="E342" s="14">
        <f>COUNTIFS(Invoices[Customer ID],A342)</f>
        <v/>
      </c>
      <c r="F342" s="15">
        <f>SUMIFS(Invoices[Value],Invoices[Customer ID],A342)</f>
        <v/>
      </c>
      <c r="G342" s="10">
        <f>5-COUNTIF(RCuts,"&lt;"&amp;D342)</f>
        <v/>
      </c>
      <c r="H342" s="10">
        <f>1+COUNTIF(FCuts,"&lt;"&amp;E342)</f>
        <v/>
      </c>
      <c r="I342" s="10">
        <f>1+COUNTIF(MCuts,"&lt;"&amp;F342)</f>
        <v/>
      </c>
      <c r="J342" s="10">
        <f>G342&amp;H342&amp;I342</f>
        <v/>
      </c>
      <c r="K342" s="10">
        <f>IF(AND(G342&gt;=4,H342&gt;=4),"Champions",IF(AND(G342&gt;=3,H342&gt;=3),"Loyal",IF(G342&gt;=4,"New / promising",IF(H342&gt;=3,"At risk",IF(G342&lt;=2,"Lost / hibernating","Needs attention")))))</f>
        <v/>
      </c>
    </row>
    <row r="343">
      <c r="A343" t="n">
        <v>13310</v>
      </c>
      <c r="B343" s="13">
        <f>_xlfn.MINIFS(Invoices[Date],Invoices[Customer ID],A343)</f>
        <v/>
      </c>
      <c r="C343" s="13">
        <f>_xlfn.MAXIFS(Invoices[Date],Invoices[Customer ID],A343)</f>
        <v/>
      </c>
      <c r="D343" s="14">
        <f>AsOfDate-C343</f>
        <v/>
      </c>
      <c r="E343" s="14">
        <f>COUNTIFS(Invoices[Customer ID],A343)</f>
        <v/>
      </c>
      <c r="F343" s="15">
        <f>SUMIFS(Invoices[Value],Invoices[Customer ID],A343)</f>
        <v/>
      </c>
      <c r="G343" s="10">
        <f>5-COUNTIF(RCuts,"&lt;"&amp;D343)</f>
        <v/>
      </c>
      <c r="H343" s="10">
        <f>1+COUNTIF(FCuts,"&lt;"&amp;E343)</f>
        <v/>
      </c>
      <c r="I343" s="10">
        <f>1+COUNTIF(MCuts,"&lt;"&amp;F343)</f>
        <v/>
      </c>
      <c r="J343" s="10">
        <f>G343&amp;H343&amp;I343</f>
        <v/>
      </c>
      <c r="K343" s="10">
        <f>IF(AND(G343&gt;=4,H343&gt;=4),"Champions",IF(AND(G343&gt;=3,H343&gt;=3),"Loyal",IF(G343&gt;=4,"New / promising",IF(H343&gt;=3,"At risk",IF(G343&lt;=2,"Lost / hibernating","Needs attention")))))</f>
        <v/>
      </c>
    </row>
    <row r="344">
      <c r="A344" t="n">
        <v>13311</v>
      </c>
      <c r="B344" s="13">
        <f>_xlfn.MINIFS(Invoices[Date],Invoices[Customer ID],A344)</f>
        <v/>
      </c>
      <c r="C344" s="13">
        <f>_xlfn.MAXIFS(Invoices[Date],Invoices[Customer ID],A344)</f>
        <v/>
      </c>
      <c r="D344" s="14">
        <f>AsOfDate-C344</f>
        <v/>
      </c>
      <c r="E344" s="14">
        <f>COUNTIFS(Invoices[Customer ID],A344)</f>
        <v/>
      </c>
      <c r="F344" s="15">
        <f>SUMIFS(Invoices[Value],Invoices[Customer ID],A344)</f>
        <v/>
      </c>
      <c r="G344" s="10">
        <f>5-COUNTIF(RCuts,"&lt;"&amp;D344)</f>
        <v/>
      </c>
      <c r="H344" s="10">
        <f>1+COUNTIF(FCuts,"&lt;"&amp;E344)</f>
        <v/>
      </c>
      <c r="I344" s="10">
        <f>1+COUNTIF(MCuts,"&lt;"&amp;F344)</f>
        <v/>
      </c>
      <c r="J344" s="10">
        <f>G344&amp;H344&amp;I344</f>
        <v/>
      </c>
      <c r="K344" s="10">
        <f>IF(AND(G344&gt;=4,H344&gt;=4),"Champions",IF(AND(G344&gt;=3,H344&gt;=3),"Loyal",IF(G344&gt;=4,"New / promising",IF(H344&gt;=3,"At risk",IF(G344&lt;=2,"Lost / hibernating","Needs attention")))))</f>
        <v/>
      </c>
    </row>
    <row r="345">
      <c r="A345" t="n">
        <v>13313</v>
      </c>
      <c r="B345" s="13">
        <f>_xlfn.MINIFS(Invoices[Date],Invoices[Customer ID],A345)</f>
        <v/>
      </c>
      <c r="C345" s="13">
        <f>_xlfn.MAXIFS(Invoices[Date],Invoices[Customer ID],A345)</f>
        <v/>
      </c>
      <c r="D345" s="14">
        <f>AsOfDate-C345</f>
        <v/>
      </c>
      <c r="E345" s="14">
        <f>COUNTIFS(Invoices[Customer ID],A345)</f>
        <v/>
      </c>
      <c r="F345" s="15">
        <f>SUMIFS(Invoices[Value],Invoices[Customer ID],A345)</f>
        <v/>
      </c>
      <c r="G345" s="10">
        <f>5-COUNTIF(RCuts,"&lt;"&amp;D345)</f>
        <v/>
      </c>
      <c r="H345" s="10">
        <f>1+COUNTIF(FCuts,"&lt;"&amp;E345)</f>
        <v/>
      </c>
      <c r="I345" s="10">
        <f>1+COUNTIF(MCuts,"&lt;"&amp;F345)</f>
        <v/>
      </c>
      <c r="J345" s="10">
        <f>G345&amp;H345&amp;I345</f>
        <v/>
      </c>
      <c r="K345" s="10">
        <f>IF(AND(G345&gt;=4,H345&gt;=4),"Champions",IF(AND(G345&gt;=3,H345&gt;=3),"Loyal",IF(G345&gt;=4,"New / promising",IF(H345&gt;=3,"At risk",IF(G345&lt;=2,"Lost / hibernating","Needs attention")))))</f>
        <v/>
      </c>
    </row>
    <row r="346">
      <c r="A346" t="n">
        <v>13314</v>
      </c>
      <c r="B346" s="13">
        <f>_xlfn.MINIFS(Invoices[Date],Invoices[Customer ID],A346)</f>
        <v/>
      </c>
      <c r="C346" s="13">
        <f>_xlfn.MAXIFS(Invoices[Date],Invoices[Customer ID],A346)</f>
        <v/>
      </c>
      <c r="D346" s="14">
        <f>AsOfDate-C346</f>
        <v/>
      </c>
      <c r="E346" s="14">
        <f>COUNTIFS(Invoices[Customer ID],A346)</f>
        <v/>
      </c>
      <c r="F346" s="15">
        <f>SUMIFS(Invoices[Value],Invoices[Customer ID],A346)</f>
        <v/>
      </c>
      <c r="G346" s="10">
        <f>5-COUNTIF(RCuts,"&lt;"&amp;D346)</f>
        <v/>
      </c>
      <c r="H346" s="10">
        <f>1+COUNTIF(FCuts,"&lt;"&amp;E346)</f>
        <v/>
      </c>
      <c r="I346" s="10">
        <f>1+COUNTIF(MCuts,"&lt;"&amp;F346)</f>
        <v/>
      </c>
      <c r="J346" s="10">
        <f>G346&amp;H346&amp;I346</f>
        <v/>
      </c>
      <c r="K346" s="10">
        <f>IF(AND(G346&gt;=4,H346&gt;=4),"Champions",IF(AND(G346&gt;=3,H346&gt;=3),"Loyal",IF(G346&gt;=4,"New / promising",IF(H346&gt;=3,"At risk",IF(G346&lt;=2,"Lost / hibernating","Needs attention")))))</f>
        <v/>
      </c>
    </row>
    <row r="347">
      <c r="A347" t="n">
        <v>13316</v>
      </c>
      <c r="B347" s="13">
        <f>_xlfn.MINIFS(Invoices[Date],Invoices[Customer ID],A347)</f>
        <v/>
      </c>
      <c r="C347" s="13">
        <f>_xlfn.MAXIFS(Invoices[Date],Invoices[Customer ID],A347)</f>
        <v/>
      </c>
      <c r="D347" s="14">
        <f>AsOfDate-C347</f>
        <v/>
      </c>
      <c r="E347" s="14">
        <f>COUNTIFS(Invoices[Customer ID],A347)</f>
        <v/>
      </c>
      <c r="F347" s="15">
        <f>SUMIFS(Invoices[Value],Invoices[Customer ID],A347)</f>
        <v/>
      </c>
      <c r="G347" s="10">
        <f>5-COUNTIF(RCuts,"&lt;"&amp;D347)</f>
        <v/>
      </c>
      <c r="H347" s="10">
        <f>1+COUNTIF(FCuts,"&lt;"&amp;E347)</f>
        <v/>
      </c>
      <c r="I347" s="10">
        <f>1+COUNTIF(MCuts,"&lt;"&amp;F347)</f>
        <v/>
      </c>
      <c r="J347" s="10">
        <f>G347&amp;H347&amp;I347</f>
        <v/>
      </c>
      <c r="K347" s="10">
        <f>IF(AND(G347&gt;=4,H347&gt;=4),"Champions",IF(AND(G347&gt;=3,H347&gt;=3),"Loyal",IF(G347&gt;=4,"New / promising",IF(H347&gt;=3,"At risk",IF(G347&lt;=2,"Lost / hibernating","Needs attention")))))</f>
        <v/>
      </c>
    </row>
    <row r="348">
      <c r="A348" t="n">
        <v>13317</v>
      </c>
      <c r="B348" s="13">
        <f>_xlfn.MINIFS(Invoices[Date],Invoices[Customer ID],A348)</f>
        <v/>
      </c>
      <c r="C348" s="13">
        <f>_xlfn.MAXIFS(Invoices[Date],Invoices[Customer ID],A348)</f>
        <v/>
      </c>
      <c r="D348" s="14">
        <f>AsOfDate-C348</f>
        <v/>
      </c>
      <c r="E348" s="14">
        <f>COUNTIFS(Invoices[Customer ID],A348)</f>
        <v/>
      </c>
      <c r="F348" s="15">
        <f>SUMIFS(Invoices[Value],Invoices[Customer ID],A348)</f>
        <v/>
      </c>
      <c r="G348" s="10">
        <f>5-COUNTIF(RCuts,"&lt;"&amp;D348)</f>
        <v/>
      </c>
      <c r="H348" s="10">
        <f>1+COUNTIF(FCuts,"&lt;"&amp;E348)</f>
        <v/>
      </c>
      <c r="I348" s="10">
        <f>1+COUNTIF(MCuts,"&lt;"&amp;F348)</f>
        <v/>
      </c>
      <c r="J348" s="10">
        <f>G348&amp;H348&amp;I348</f>
        <v/>
      </c>
      <c r="K348" s="10">
        <f>IF(AND(G348&gt;=4,H348&gt;=4),"Champions",IF(AND(G348&gt;=3,H348&gt;=3),"Loyal",IF(G348&gt;=4,"New / promising",IF(H348&gt;=3,"At risk",IF(G348&lt;=2,"Lost / hibernating","Needs attention")))))</f>
        <v/>
      </c>
    </row>
    <row r="349">
      <c r="A349" t="n">
        <v>13318</v>
      </c>
      <c r="B349" s="13">
        <f>_xlfn.MINIFS(Invoices[Date],Invoices[Customer ID],A349)</f>
        <v/>
      </c>
      <c r="C349" s="13">
        <f>_xlfn.MAXIFS(Invoices[Date],Invoices[Customer ID],A349)</f>
        <v/>
      </c>
      <c r="D349" s="14">
        <f>AsOfDate-C349</f>
        <v/>
      </c>
      <c r="E349" s="14">
        <f>COUNTIFS(Invoices[Customer ID],A349)</f>
        <v/>
      </c>
      <c r="F349" s="15">
        <f>SUMIFS(Invoices[Value],Invoices[Customer ID],A349)</f>
        <v/>
      </c>
      <c r="G349" s="10">
        <f>5-COUNTIF(RCuts,"&lt;"&amp;D349)</f>
        <v/>
      </c>
      <c r="H349" s="10">
        <f>1+COUNTIF(FCuts,"&lt;"&amp;E349)</f>
        <v/>
      </c>
      <c r="I349" s="10">
        <f>1+COUNTIF(MCuts,"&lt;"&amp;F349)</f>
        <v/>
      </c>
      <c r="J349" s="10">
        <f>G349&amp;H349&amp;I349</f>
        <v/>
      </c>
      <c r="K349" s="10">
        <f>IF(AND(G349&gt;=4,H349&gt;=4),"Champions",IF(AND(G349&gt;=3,H349&gt;=3),"Loyal",IF(G349&gt;=4,"New / promising",IF(H349&gt;=3,"At risk",IF(G349&lt;=2,"Lost / hibernating","Needs attention")))))</f>
        <v/>
      </c>
    </row>
    <row r="350">
      <c r="A350" t="n">
        <v>13319</v>
      </c>
      <c r="B350" s="13">
        <f>_xlfn.MINIFS(Invoices[Date],Invoices[Customer ID],A350)</f>
        <v/>
      </c>
      <c r="C350" s="13">
        <f>_xlfn.MAXIFS(Invoices[Date],Invoices[Customer ID],A350)</f>
        <v/>
      </c>
      <c r="D350" s="14">
        <f>AsOfDate-C350</f>
        <v/>
      </c>
      <c r="E350" s="14">
        <f>COUNTIFS(Invoices[Customer ID],A350)</f>
        <v/>
      </c>
      <c r="F350" s="15">
        <f>SUMIFS(Invoices[Value],Invoices[Customer ID],A350)</f>
        <v/>
      </c>
      <c r="G350" s="10">
        <f>5-COUNTIF(RCuts,"&lt;"&amp;D350)</f>
        <v/>
      </c>
      <c r="H350" s="10">
        <f>1+COUNTIF(FCuts,"&lt;"&amp;E350)</f>
        <v/>
      </c>
      <c r="I350" s="10">
        <f>1+COUNTIF(MCuts,"&lt;"&amp;F350)</f>
        <v/>
      </c>
      <c r="J350" s="10">
        <f>G350&amp;H350&amp;I350</f>
        <v/>
      </c>
      <c r="K350" s="10">
        <f>IF(AND(G350&gt;=4,H350&gt;=4),"Champions",IF(AND(G350&gt;=3,H350&gt;=3),"Loyal",IF(G350&gt;=4,"New / promising",IF(H350&gt;=3,"At risk",IF(G350&lt;=2,"Lost / hibernating","Needs attention")))))</f>
        <v/>
      </c>
    </row>
    <row r="351">
      <c r="A351" t="n">
        <v>13320</v>
      </c>
      <c r="B351" s="13">
        <f>_xlfn.MINIFS(Invoices[Date],Invoices[Customer ID],A351)</f>
        <v/>
      </c>
      <c r="C351" s="13">
        <f>_xlfn.MAXIFS(Invoices[Date],Invoices[Customer ID],A351)</f>
        <v/>
      </c>
      <c r="D351" s="14">
        <f>AsOfDate-C351</f>
        <v/>
      </c>
      <c r="E351" s="14">
        <f>COUNTIFS(Invoices[Customer ID],A351)</f>
        <v/>
      </c>
      <c r="F351" s="15">
        <f>SUMIFS(Invoices[Value],Invoices[Customer ID],A351)</f>
        <v/>
      </c>
      <c r="G351" s="10">
        <f>5-COUNTIF(RCuts,"&lt;"&amp;D351)</f>
        <v/>
      </c>
      <c r="H351" s="10">
        <f>1+COUNTIF(FCuts,"&lt;"&amp;E351)</f>
        <v/>
      </c>
      <c r="I351" s="10">
        <f>1+COUNTIF(MCuts,"&lt;"&amp;F351)</f>
        <v/>
      </c>
      <c r="J351" s="10">
        <f>G351&amp;H351&amp;I351</f>
        <v/>
      </c>
      <c r="K351" s="10">
        <f>IF(AND(G351&gt;=4,H351&gt;=4),"Champions",IF(AND(G351&gt;=3,H351&gt;=3),"Loyal",IF(G351&gt;=4,"New / promising",IF(H351&gt;=3,"At risk",IF(G351&lt;=2,"Lost / hibernating","Needs attention")))))</f>
        <v/>
      </c>
    </row>
    <row r="352">
      <c r="A352" t="n">
        <v>13321</v>
      </c>
      <c r="B352" s="13">
        <f>_xlfn.MINIFS(Invoices[Date],Invoices[Customer ID],A352)</f>
        <v/>
      </c>
      <c r="C352" s="13">
        <f>_xlfn.MAXIFS(Invoices[Date],Invoices[Customer ID],A352)</f>
        <v/>
      </c>
      <c r="D352" s="14">
        <f>AsOfDate-C352</f>
        <v/>
      </c>
      <c r="E352" s="14">
        <f>COUNTIFS(Invoices[Customer ID],A352)</f>
        <v/>
      </c>
      <c r="F352" s="15">
        <f>SUMIFS(Invoices[Value],Invoices[Customer ID],A352)</f>
        <v/>
      </c>
      <c r="G352" s="10">
        <f>5-COUNTIF(RCuts,"&lt;"&amp;D352)</f>
        <v/>
      </c>
      <c r="H352" s="10">
        <f>1+COUNTIF(FCuts,"&lt;"&amp;E352)</f>
        <v/>
      </c>
      <c r="I352" s="10">
        <f>1+COUNTIF(MCuts,"&lt;"&amp;F352)</f>
        <v/>
      </c>
      <c r="J352" s="10">
        <f>G352&amp;H352&amp;I352</f>
        <v/>
      </c>
      <c r="K352" s="10">
        <f>IF(AND(G352&gt;=4,H352&gt;=4),"Champions",IF(AND(G352&gt;=3,H352&gt;=3),"Loyal",IF(G352&gt;=4,"New / promising",IF(H352&gt;=3,"At risk",IF(G352&lt;=2,"Lost / hibernating","Needs attention")))))</f>
        <v/>
      </c>
    </row>
    <row r="353">
      <c r="A353" t="n">
        <v>13322</v>
      </c>
      <c r="B353" s="13">
        <f>_xlfn.MINIFS(Invoices[Date],Invoices[Customer ID],A353)</f>
        <v/>
      </c>
      <c r="C353" s="13">
        <f>_xlfn.MAXIFS(Invoices[Date],Invoices[Customer ID],A353)</f>
        <v/>
      </c>
      <c r="D353" s="14">
        <f>AsOfDate-C353</f>
        <v/>
      </c>
      <c r="E353" s="14">
        <f>COUNTIFS(Invoices[Customer ID],A353)</f>
        <v/>
      </c>
      <c r="F353" s="15">
        <f>SUMIFS(Invoices[Value],Invoices[Customer ID],A353)</f>
        <v/>
      </c>
      <c r="G353" s="10">
        <f>5-COUNTIF(RCuts,"&lt;"&amp;D353)</f>
        <v/>
      </c>
      <c r="H353" s="10">
        <f>1+COUNTIF(FCuts,"&lt;"&amp;E353)</f>
        <v/>
      </c>
      <c r="I353" s="10">
        <f>1+COUNTIF(MCuts,"&lt;"&amp;F353)</f>
        <v/>
      </c>
      <c r="J353" s="10">
        <f>G353&amp;H353&amp;I353</f>
        <v/>
      </c>
      <c r="K353" s="10">
        <f>IF(AND(G353&gt;=4,H353&gt;=4),"Champions",IF(AND(G353&gt;=3,H353&gt;=3),"Loyal",IF(G353&gt;=4,"New / promising",IF(H353&gt;=3,"At risk",IF(G353&lt;=2,"Lost / hibernating","Needs attention")))))</f>
        <v/>
      </c>
    </row>
    <row r="354">
      <c r="A354" t="n">
        <v>13323</v>
      </c>
      <c r="B354" s="13">
        <f>_xlfn.MINIFS(Invoices[Date],Invoices[Customer ID],A354)</f>
        <v/>
      </c>
      <c r="C354" s="13">
        <f>_xlfn.MAXIFS(Invoices[Date],Invoices[Customer ID],A354)</f>
        <v/>
      </c>
      <c r="D354" s="14">
        <f>AsOfDate-C354</f>
        <v/>
      </c>
      <c r="E354" s="14">
        <f>COUNTIFS(Invoices[Customer ID],A354)</f>
        <v/>
      </c>
      <c r="F354" s="15">
        <f>SUMIFS(Invoices[Value],Invoices[Customer ID],A354)</f>
        <v/>
      </c>
      <c r="G354" s="10">
        <f>5-COUNTIF(RCuts,"&lt;"&amp;D354)</f>
        <v/>
      </c>
      <c r="H354" s="10">
        <f>1+COUNTIF(FCuts,"&lt;"&amp;E354)</f>
        <v/>
      </c>
      <c r="I354" s="10">
        <f>1+COUNTIF(MCuts,"&lt;"&amp;F354)</f>
        <v/>
      </c>
      <c r="J354" s="10">
        <f>G354&amp;H354&amp;I354</f>
        <v/>
      </c>
      <c r="K354" s="10">
        <f>IF(AND(G354&gt;=4,H354&gt;=4),"Champions",IF(AND(G354&gt;=3,H354&gt;=3),"Loyal",IF(G354&gt;=4,"New / promising",IF(H354&gt;=3,"At risk",IF(G354&lt;=2,"Lost / hibernating","Needs attention")))))</f>
        <v/>
      </c>
    </row>
    <row r="355">
      <c r="A355" t="n">
        <v>13324</v>
      </c>
      <c r="B355" s="13">
        <f>_xlfn.MINIFS(Invoices[Date],Invoices[Customer ID],A355)</f>
        <v/>
      </c>
      <c r="C355" s="13">
        <f>_xlfn.MAXIFS(Invoices[Date],Invoices[Customer ID],A355)</f>
        <v/>
      </c>
      <c r="D355" s="14">
        <f>AsOfDate-C355</f>
        <v/>
      </c>
      <c r="E355" s="14">
        <f>COUNTIFS(Invoices[Customer ID],A355)</f>
        <v/>
      </c>
      <c r="F355" s="15">
        <f>SUMIFS(Invoices[Value],Invoices[Customer ID],A355)</f>
        <v/>
      </c>
      <c r="G355" s="10">
        <f>5-COUNTIF(RCuts,"&lt;"&amp;D355)</f>
        <v/>
      </c>
      <c r="H355" s="10">
        <f>1+COUNTIF(FCuts,"&lt;"&amp;E355)</f>
        <v/>
      </c>
      <c r="I355" s="10">
        <f>1+COUNTIF(MCuts,"&lt;"&amp;F355)</f>
        <v/>
      </c>
      <c r="J355" s="10">
        <f>G355&amp;H355&amp;I355</f>
        <v/>
      </c>
      <c r="K355" s="10">
        <f>IF(AND(G355&gt;=4,H355&gt;=4),"Champions",IF(AND(G355&gt;=3,H355&gt;=3),"Loyal",IF(G355&gt;=4,"New / promising",IF(H355&gt;=3,"At risk",IF(G355&lt;=2,"Lost / hibernating","Needs attention")))))</f>
        <v/>
      </c>
    </row>
    <row r="356">
      <c r="A356" t="n">
        <v>13325</v>
      </c>
      <c r="B356" s="13">
        <f>_xlfn.MINIFS(Invoices[Date],Invoices[Customer ID],A356)</f>
        <v/>
      </c>
      <c r="C356" s="13">
        <f>_xlfn.MAXIFS(Invoices[Date],Invoices[Customer ID],A356)</f>
        <v/>
      </c>
      <c r="D356" s="14">
        <f>AsOfDate-C356</f>
        <v/>
      </c>
      <c r="E356" s="14">
        <f>COUNTIFS(Invoices[Customer ID],A356)</f>
        <v/>
      </c>
      <c r="F356" s="15">
        <f>SUMIFS(Invoices[Value],Invoices[Customer ID],A356)</f>
        <v/>
      </c>
      <c r="G356" s="10">
        <f>5-COUNTIF(RCuts,"&lt;"&amp;D356)</f>
        <v/>
      </c>
      <c r="H356" s="10">
        <f>1+COUNTIF(FCuts,"&lt;"&amp;E356)</f>
        <v/>
      </c>
      <c r="I356" s="10">
        <f>1+COUNTIF(MCuts,"&lt;"&amp;F356)</f>
        <v/>
      </c>
      <c r="J356" s="10">
        <f>G356&amp;H356&amp;I356</f>
        <v/>
      </c>
      <c r="K356" s="10">
        <f>IF(AND(G356&gt;=4,H356&gt;=4),"Champions",IF(AND(G356&gt;=3,H356&gt;=3),"Loyal",IF(G356&gt;=4,"New / promising",IF(H356&gt;=3,"At risk",IF(G356&lt;=2,"Lost / hibernating","Needs attention")))))</f>
        <v/>
      </c>
    </row>
    <row r="357">
      <c r="A357" t="n">
        <v>13327</v>
      </c>
      <c r="B357" s="13">
        <f>_xlfn.MINIFS(Invoices[Date],Invoices[Customer ID],A357)</f>
        <v/>
      </c>
      <c r="C357" s="13">
        <f>_xlfn.MAXIFS(Invoices[Date],Invoices[Customer ID],A357)</f>
        <v/>
      </c>
      <c r="D357" s="14">
        <f>AsOfDate-C357</f>
        <v/>
      </c>
      <c r="E357" s="14">
        <f>COUNTIFS(Invoices[Customer ID],A357)</f>
        <v/>
      </c>
      <c r="F357" s="15">
        <f>SUMIFS(Invoices[Value],Invoices[Customer ID],A357)</f>
        <v/>
      </c>
      <c r="G357" s="10">
        <f>5-COUNTIF(RCuts,"&lt;"&amp;D357)</f>
        <v/>
      </c>
      <c r="H357" s="10">
        <f>1+COUNTIF(FCuts,"&lt;"&amp;E357)</f>
        <v/>
      </c>
      <c r="I357" s="10">
        <f>1+COUNTIF(MCuts,"&lt;"&amp;F357)</f>
        <v/>
      </c>
      <c r="J357" s="10">
        <f>G357&amp;H357&amp;I357</f>
        <v/>
      </c>
      <c r="K357" s="10">
        <f>IF(AND(G357&gt;=4,H357&gt;=4),"Champions",IF(AND(G357&gt;=3,H357&gt;=3),"Loyal",IF(G357&gt;=4,"New / promising",IF(H357&gt;=3,"At risk",IF(G357&lt;=2,"Lost / hibernating","Needs attention")))))</f>
        <v/>
      </c>
    </row>
    <row r="358">
      <c r="A358" t="n">
        <v>13328</v>
      </c>
      <c r="B358" s="13">
        <f>_xlfn.MINIFS(Invoices[Date],Invoices[Customer ID],A358)</f>
        <v/>
      </c>
      <c r="C358" s="13">
        <f>_xlfn.MAXIFS(Invoices[Date],Invoices[Customer ID],A358)</f>
        <v/>
      </c>
      <c r="D358" s="14">
        <f>AsOfDate-C358</f>
        <v/>
      </c>
      <c r="E358" s="14">
        <f>COUNTIFS(Invoices[Customer ID],A358)</f>
        <v/>
      </c>
      <c r="F358" s="15">
        <f>SUMIFS(Invoices[Value],Invoices[Customer ID],A358)</f>
        <v/>
      </c>
      <c r="G358" s="10">
        <f>5-COUNTIF(RCuts,"&lt;"&amp;D358)</f>
        <v/>
      </c>
      <c r="H358" s="10">
        <f>1+COUNTIF(FCuts,"&lt;"&amp;E358)</f>
        <v/>
      </c>
      <c r="I358" s="10">
        <f>1+COUNTIF(MCuts,"&lt;"&amp;F358)</f>
        <v/>
      </c>
      <c r="J358" s="10">
        <f>G358&amp;H358&amp;I358</f>
        <v/>
      </c>
      <c r="K358" s="10">
        <f>IF(AND(G358&gt;=4,H358&gt;=4),"Champions",IF(AND(G358&gt;=3,H358&gt;=3),"Loyal",IF(G358&gt;=4,"New / promising",IF(H358&gt;=3,"At risk",IF(G358&lt;=2,"Lost / hibernating","Needs attention")))))</f>
        <v/>
      </c>
    </row>
    <row r="359">
      <c r="A359" t="n">
        <v>13329</v>
      </c>
      <c r="B359" s="13">
        <f>_xlfn.MINIFS(Invoices[Date],Invoices[Customer ID],A359)</f>
        <v/>
      </c>
      <c r="C359" s="13">
        <f>_xlfn.MAXIFS(Invoices[Date],Invoices[Customer ID],A359)</f>
        <v/>
      </c>
      <c r="D359" s="14">
        <f>AsOfDate-C359</f>
        <v/>
      </c>
      <c r="E359" s="14">
        <f>COUNTIFS(Invoices[Customer ID],A359)</f>
        <v/>
      </c>
      <c r="F359" s="15">
        <f>SUMIFS(Invoices[Value],Invoices[Customer ID],A359)</f>
        <v/>
      </c>
      <c r="G359" s="10">
        <f>5-COUNTIF(RCuts,"&lt;"&amp;D359)</f>
        <v/>
      </c>
      <c r="H359" s="10">
        <f>1+COUNTIF(FCuts,"&lt;"&amp;E359)</f>
        <v/>
      </c>
      <c r="I359" s="10">
        <f>1+COUNTIF(MCuts,"&lt;"&amp;F359)</f>
        <v/>
      </c>
      <c r="J359" s="10">
        <f>G359&amp;H359&amp;I359</f>
        <v/>
      </c>
      <c r="K359" s="10">
        <f>IF(AND(G359&gt;=4,H359&gt;=4),"Champions",IF(AND(G359&gt;=3,H359&gt;=3),"Loyal",IF(G359&gt;=4,"New / promising",IF(H359&gt;=3,"At risk",IF(G359&lt;=2,"Lost / hibernating","Needs attention")))))</f>
        <v/>
      </c>
    </row>
    <row r="360">
      <c r="A360" t="n">
        <v>13330</v>
      </c>
      <c r="B360" s="13">
        <f>_xlfn.MINIFS(Invoices[Date],Invoices[Customer ID],A360)</f>
        <v/>
      </c>
      <c r="C360" s="13">
        <f>_xlfn.MAXIFS(Invoices[Date],Invoices[Customer ID],A360)</f>
        <v/>
      </c>
      <c r="D360" s="14">
        <f>AsOfDate-C360</f>
        <v/>
      </c>
      <c r="E360" s="14">
        <f>COUNTIFS(Invoices[Customer ID],A360)</f>
        <v/>
      </c>
      <c r="F360" s="15">
        <f>SUMIFS(Invoices[Value],Invoices[Customer ID],A360)</f>
        <v/>
      </c>
      <c r="G360" s="10">
        <f>5-COUNTIF(RCuts,"&lt;"&amp;D360)</f>
        <v/>
      </c>
      <c r="H360" s="10">
        <f>1+COUNTIF(FCuts,"&lt;"&amp;E360)</f>
        <v/>
      </c>
      <c r="I360" s="10">
        <f>1+COUNTIF(MCuts,"&lt;"&amp;F360)</f>
        <v/>
      </c>
      <c r="J360" s="10">
        <f>G360&amp;H360&amp;I360</f>
        <v/>
      </c>
      <c r="K360" s="10">
        <f>IF(AND(G360&gt;=4,H360&gt;=4),"Champions",IF(AND(G360&gt;=3,H360&gt;=3),"Loyal",IF(G360&gt;=4,"New / promising",IF(H360&gt;=3,"At risk",IF(G360&lt;=2,"Lost / hibernating","Needs attention")))))</f>
        <v/>
      </c>
    </row>
    <row r="361">
      <c r="A361" t="n">
        <v>13332</v>
      </c>
      <c r="B361" s="13">
        <f>_xlfn.MINIFS(Invoices[Date],Invoices[Customer ID],A361)</f>
        <v/>
      </c>
      <c r="C361" s="13">
        <f>_xlfn.MAXIFS(Invoices[Date],Invoices[Customer ID],A361)</f>
        <v/>
      </c>
      <c r="D361" s="14">
        <f>AsOfDate-C361</f>
        <v/>
      </c>
      <c r="E361" s="14">
        <f>COUNTIFS(Invoices[Customer ID],A361)</f>
        <v/>
      </c>
      <c r="F361" s="15">
        <f>SUMIFS(Invoices[Value],Invoices[Customer ID],A361)</f>
        <v/>
      </c>
      <c r="G361" s="10">
        <f>5-COUNTIF(RCuts,"&lt;"&amp;D361)</f>
        <v/>
      </c>
      <c r="H361" s="10">
        <f>1+COUNTIF(FCuts,"&lt;"&amp;E361)</f>
        <v/>
      </c>
      <c r="I361" s="10">
        <f>1+COUNTIF(MCuts,"&lt;"&amp;F361)</f>
        <v/>
      </c>
      <c r="J361" s="10">
        <f>G361&amp;H361&amp;I361</f>
        <v/>
      </c>
      <c r="K361" s="10">
        <f>IF(AND(G361&gt;=4,H361&gt;=4),"Champions",IF(AND(G361&gt;=3,H361&gt;=3),"Loyal",IF(G361&gt;=4,"New / promising",IF(H361&gt;=3,"At risk",IF(G361&lt;=2,"Lost / hibernating","Needs attention")))))</f>
        <v/>
      </c>
    </row>
    <row r="362">
      <c r="A362" t="n">
        <v>13334</v>
      </c>
      <c r="B362" s="13">
        <f>_xlfn.MINIFS(Invoices[Date],Invoices[Customer ID],A362)</f>
        <v/>
      </c>
      <c r="C362" s="13">
        <f>_xlfn.MAXIFS(Invoices[Date],Invoices[Customer ID],A362)</f>
        <v/>
      </c>
      <c r="D362" s="14">
        <f>AsOfDate-C362</f>
        <v/>
      </c>
      <c r="E362" s="14">
        <f>COUNTIFS(Invoices[Customer ID],A362)</f>
        <v/>
      </c>
      <c r="F362" s="15">
        <f>SUMIFS(Invoices[Value],Invoices[Customer ID],A362)</f>
        <v/>
      </c>
      <c r="G362" s="10">
        <f>5-COUNTIF(RCuts,"&lt;"&amp;D362)</f>
        <v/>
      </c>
      <c r="H362" s="10">
        <f>1+COUNTIF(FCuts,"&lt;"&amp;E362)</f>
        <v/>
      </c>
      <c r="I362" s="10">
        <f>1+COUNTIF(MCuts,"&lt;"&amp;F362)</f>
        <v/>
      </c>
      <c r="J362" s="10">
        <f>G362&amp;H362&amp;I362</f>
        <v/>
      </c>
      <c r="K362" s="10">
        <f>IF(AND(G362&gt;=4,H362&gt;=4),"Champions",IF(AND(G362&gt;=3,H362&gt;=3),"Loyal",IF(G362&gt;=4,"New / promising",IF(H362&gt;=3,"At risk",IF(G362&lt;=2,"Lost / hibernating","Needs attention")))))</f>
        <v/>
      </c>
    </row>
    <row r="363">
      <c r="A363" t="n">
        <v>13336</v>
      </c>
      <c r="B363" s="13">
        <f>_xlfn.MINIFS(Invoices[Date],Invoices[Customer ID],A363)</f>
        <v/>
      </c>
      <c r="C363" s="13">
        <f>_xlfn.MAXIFS(Invoices[Date],Invoices[Customer ID],A363)</f>
        <v/>
      </c>
      <c r="D363" s="14">
        <f>AsOfDate-C363</f>
        <v/>
      </c>
      <c r="E363" s="14">
        <f>COUNTIFS(Invoices[Customer ID],A363)</f>
        <v/>
      </c>
      <c r="F363" s="15">
        <f>SUMIFS(Invoices[Value],Invoices[Customer ID],A363)</f>
        <v/>
      </c>
      <c r="G363" s="10">
        <f>5-COUNTIF(RCuts,"&lt;"&amp;D363)</f>
        <v/>
      </c>
      <c r="H363" s="10">
        <f>1+COUNTIF(FCuts,"&lt;"&amp;E363)</f>
        <v/>
      </c>
      <c r="I363" s="10">
        <f>1+COUNTIF(MCuts,"&lt;"&amp;F363)</f>
        <v/>
      </c>
      <c r="J363" s="10">
        <f>G363&amp;H363&amp;I363</f>
        <v/>
      </c>
      <c r="K363" s="10">
        <f>IF(AND(G363&gt;=4,H363&gt;=4),"Champions",IF(AND(G363&gt;=3,H363&gt;=3),"Loyal",IF(G363&gt;=4,"New / promising",IF(H363&gt;=3,"At risk",IF(G363&lt;=2,"Lost / hibernating","Needs attention")))))</f>
        <v/>
      </c>
    </row>
    <row r="364">
      <c r="A364" t="n">
        <v>13338</v>
      </c>
      <c r="B364" s="13">
        <f>_xlfn.MINIFS(Invoices[Date],Invoices[Customer ID],A364)</f>
        <v/>
      </c>
      <c r="C364" s="13">
        <f>_xlfn.MAXIFS(Invoices[Date],Invoices[Customer ID],A364)</f>
        <v/>
      </c>
      <c r="D364" s="14">
        <f>AsOfDate-C364</f>
        <v/>
      </c>
      <c r="E364" s="14">
        <f>COUNTIFS(Invoices[Customer ID],A364)</f>
        <v/>
      </c>
      <c r="F364" s="15">
        <f>SUMIFS(Invoices[Value],Invoices[Customer ID],A364)</f>
        <v/>
      </c>
      <c r="G364" s="10">
        <f>5-COUNTIF(RCuts,"&lt;"&amp;D364)</f>
        <v/>
      </c>
      <c r="H364" s="10">
        <f>1+COUNTIF(FCuts,"&lt;"&amp;E364)</f>
        <v/>
      </c>
      <c r="I364" s="10">
        <f>1+COUNTIF(MCuts,"&lt;"&amp;F364)</f>
        <v/>
      </c>
      <c r="J364" s="10">
        <f>G364&amp;H364&amp;I364</f>
        <v/>
      </c>
      <c r="K364" s="10">
        <f>IF(AND(G364&gt;=4,H364&gt;=4),"Champions",IF(AND(G364&gt;=3,H364&gt;=3),"Loyal",IF(G364&gt;=4,"New / promising",IF(H364&gt;=3,"At risk",IF(G364&lt;=2,"Lost / hibernating","Needs attention")))))</f>
        <v/>
      </c>
    </row>
    <row r="365">
      <c r="A365" t="n">
        <v>13339</v>
      </c>
      <c r="B365" s="13">
        <f>_xlfn.MINIFS(Invoices[Date],Invoices[Customer ID],A365)</f>
        <v/>
      </c>
      <c r="C365" s="13">
        <f>_xlfn.MAXIFS(Invoices[Date],Invoices[Customer ID],A365)</f>
        <v/>
      </c>
      <c r="D365" s="14">
        <f>AsOfDate-C365</f>
        <v/>
      </c>
      <c r="E365" s="14">
        <f>COUNTIFS(Invoices[Customer ID],A365)</f>
        <v/>
      </c>
      <c r="F365" s="15">
        <f>SUMIFS(Invoices[Value],Invoices[Customer ID],A365)</f>
        <v/>
      </c>
      <c r="G365" s="10">
        <f>5-COUNTIF(RCuts,"&lt;"&amp;D365)</f>
        <v/>
      </c>
      <c r="H365" s="10">
        <f>1+COUNTIF(FCuts,"&lt;"&amp;E365)</f>
        <v/>
      </c>
      <c r="I365" s="10">
        <f>1+COUNTIF(MCuts,"&lt;"&amp;F365)</f>
        <v/>
      </c>
      <c r="J365" s="10">
        <f>G365&amp;H365&amp;I365</f>
        <v/>
      </c>
      <c r="K365" s="10">
        <f>IF(AND(G365&gt;=4,H365&gt;=4),"Champions",IF(AND(G365&gt;=3,H365&gt;=3),"Loyal",IF(G365&gt;=4,"New / promising",IF(H365&gt;=3,"At risk",IF(G365&lt;=2,"Lost / hibernating","Needs attention")))))</f>
        <v/>
      </c>
    </row>
    <row r="366">
      <c r="A366" t="n">
        <v>13340</v>
      </c>
      <c r="B366" s="13">
        <f>_xlfn.MINIFS(Invoices[Date],Invoices[Customer ID],A366)</f>
        <v/>
      </c>
      <c r="C366" s="13">
        <f>_xlfn.MAXIFS(Invoices[Date],Invoices[Customer ID],A366)</f>
        <v/>
      </c>
      <c r="D366" s="14">
        <f>AsOfDate-C366</f>
        <v/>
      </c>
      <c r="E366" s="14">
        <f>COUNTIFS(Invoices[Customer ID],A366)</f>
        <v/>
      </c>
      <c r="F366" s="15">
        <f>SUMIFS(Invoices[Value],Invoices[Customer ID],A366)</f>
        <v/>
      </c>
      <c r="G366" s="10">
        <f>5-COUNTIF(RCuts,"&lt;"&amp;D366)</f>
        <v/>
      </c>
      <c r="H366" s="10">
        <f>1+COUNTIF(FCuts,"&lt;"&amp;E366)</f>
        <v/>
      </c>
      <c r="I366" s="10">
        <f>1+COUNTIF(MCuts,"&lt;"&amp;F366)</f>
        <v/>
      </c>
      <c r="J366" s="10">
        <f>G366&amp;H366&amp;I366</f>
        <v/>
      </c>
      <c r="K366" s="10">
        <f>IF(AND(G366&gt;=4,H366&gt;=4),"Champions",IF(AND(G366&gt;=3,H366&gt;=3),"Loyal",IF(G366&gt;=4,"New / promising",IF(H366&gt;=3,"At risk",IF(G366&lt;=2,"Lost / hibernating","Needs attention")))))</f>
        <v/>
      </c>
    </row>
    <row r="367">
      <c r="A367" t="n">
        <v>13341</v>
      </c>
      <c r="B367" s="13">
        <f>_xlfn.MINIFS(Invoices[Date],Invoices[Customer ID],A367)</f>
        <v/>
      </c>
      <c r="C367" s="13">
        <f>_xlfn.MAXIFS(Invoices[Date],Invoices[Customer ID],A367)</f>
        <v/>
      </c>
      <c r="D367" s="14">
        <f>AsOfDate-C367</f>
        <v/>
      </c>
      <c r="E367" s="14">
        <f>COUNTIFS(Invoices[Customer ID],A367)</f>
        <v/>
      </c>
      <c r="F367" s="15">
        <f>SUMIFS(Invoices[Value],Invoices[Customer ID],A367)</f>
        <v/>
      </c>
      <c r="G367" s="10">
        <f>5-COUNTIF(RCuts,"&lt;"&amp;D367)</f>
        <v/>
      </c>
      <c r="H367" s="10">
        <f>1+COUNTIF(FCuts,"&lt;"&amp;E367)</f>
        <v/>
      </c>
      <c r="I367" s="10">
        <f>1+COUNTIF(MCuts,"&lt;"&amp;F367)</f>
        <v/>
      </c>
      <c r="J367" s="10">
        <f>G367&amp;H367&amp;I367</f>
        <v/>
      </c>
      <c r="K367" s="10">
        <f>IF(AND(G367&gt;=4,H367&gt;=4),"Champions",IF(AND(G367&gt;=3,H367&gt;=3),"Loyal",IF(G367&gt;=4,"New / promising",IF(H367&gt;=3,"At risk",IF(G367&lt;=2,"Lost / hibernating","Needs attention")))))</f>
        <v/>
      </c>
    </row>
    <row r="368">
      <c r="A368" t="n">
        <v>13343</v>
      </c>
      <c r="B368" s="13">
        <f>_xlfn.MINIFS(Invoices[Date],Invoices[Customer ID],A368)</f>
        <v/>
      </c>
      <c r="C368" s="13">
        <f>_xlfn.MAXIFS(Invoices[Date],Invoices[Customer ID],A368)</f>
        <v/>
      </c>
      <c r="D368" s="14">
        <f>AsOfDate-C368</f>
        <v/>
      </c>
      <c r="E368" s="14">
        <f>COUNTIFS(Invoices[Customer ID],A368)</f>
        <v/>
      </c>
      <c r="F368" s="15">
        <f>SUMIFS(Invoices[Value],Invoices[Customer ID],A368)</f>
        <v/>
      </c>
      <c r="G368" s="10">
        <f>5-COUNTIF(RCuts,"&lt;"&amp;D368)</f>
        <v/>
      </c>
      <c r="H368" s="10">
        <f>1+COUNTIF(FCuts,"&lt;"&amp;E368)</f>
        <v/>
      </c>
      <c r="I368" s="10">
        <f>1+COUNTIF(MCuts,"&lt;"&amp;F368)</f>
        <v/>
      </c>
      <c r="J368" s="10">
        <f>G368&amp;H368&amp;I368</f>
        <v/>
      </c>
      <c r="K368" s="10">
        <f>IF(AND(G368&gt;=4,H368&gt;=4),"Champions",IF(AND(G368&gt;=3,H368&gt;=3),"Loyal",IF(G368&gt;=4,"New / promising",IF(H368&gt;=3,"At risk",IF(G368&lt;=2,"Lost / hibernating","Needs attention")))))</f>
        <v/>
      </c>
    </row>
    <row r="369">
      <c r="A369" t="n">
        <v>13344</v>
      </c>
      <c r="B369" s="13">
        <f>_xlfn.MINIFS(Invoices[Date],Invoices[Customer ID],A369)</f>
        <v/>
      </c>
      <c r="C369" s="13">
        <f>_xlfn.MAXIFS(Invoices[Date],Invoices[Customer ID],A369)</f>
        <v/>
      </c>
      <c r="D369" s="14">
        <f>AsOfDate-C369</f>
        <v/>
      </c>
      <c r="E369" s="14">
        <f>COUNTIFS(Invoices[Customer ID],A369)</f>
        <v/>
      </c>
      <c r="F369" s="15">
        <f>SUMIFS(Invoices[Value],Invoices[Customer ID],A369)</f>
        <v/>
      </c>
      <c r="G369" s="10">
        <f>5-COUNTIF(RCuts,"&lt;"&amp;D369)</f>
        <v/>
      </c>
      <c r="H369" s="10">
        <f>1+COUNTIF(FCuts,"&lt;"&amp;E369)</f>
        <v/>
      </c>
      <c r="I369" s="10">
        <f>1+COUNTIF(MCuts,"&lt;"&amp;F369)</f>
        <v/>
      </c>
      <c r="J369" s="10">
        <f>G369&amp;H369&amp;I369</f>
        <v/>
      </c>
      <c r="K369" s="10">
        <f>IF(AND(G369&gt;=4,H369&gt;=4),"Champions",IF(AND(G369&gt;=3,H369&gt;=3),"Loyal",IF(G369&gt;=4,"New / promising",IF(H369&gt;=3,"At risk",IF(G369&lt;=2,"Lost / hibernating","Needs attention")))))</f>
        <v/>
      </c>
    </row>
    <row r="370">
      <c r="A370" t="n">
        <v>13345</v>
      </c>
      <c r="B370" s="13">
        <f>_xlfn.MINIFS(Invoices[Date],Invoices[Customer ID],A370)</f>
        <v/>
      </c>
      <c r="C370" s="13">
        <f>_xlfn.MAXIFS(Invoices[Date],Invoices[Customer ID],A370)</f>
        <v/>
      </c>
      <c r="D370" s="14">
        <f>AsOfDate-C370</f>
        <v/>
      </c>
      <c r="E370" s="14">
        <f>COUNTIFS(Invoices[Customer ID],A370)</f>
        <v/>
      </c>
      <c r="F370" s="15">
        <f>SUMIFS(Invoices[Value],Invoices[Customer ID],A370)</f>
        <v/>
      </c>
      <c r="G370" s="10">
        <f>5-COUNTIF(RCuts,"&lt;"&amp;D370)</f>
        <v/>
      </c>
      <c r="H370" s="10">
        <f>1+COUNTIF(FCuts,"&lt;"&amp;E370)</f>
        <v/>
      </c>
      <c r="I370" s="10">
        <f>1+COUNTIF(MCuts,"&lt;"&amp;F370)</f>
        <v/>
      </c>
      <c r="J370" s="10">
        <f>G370&amp;H370&amp;I370</f>
        <v/>
      </c>
      <c r="K370" s="10">
        <f>IF(AND(G370&gt;=4,H370&gt;=4),"Champions",IF(AND(G370&gt;=3,H370&gt;=3),"Loyal",IF(G370&gt;=4,"New / promising",IF(H370&gt;=3,"At risk",IF(G370&lt;=2,"Lost / hibernating","Needs attention")))))</f>
        <v/>
      </c>
    </row>
    <row r="371">
      <c r="A371" t="n">
        <v>13347</v>
      </c>
      <c r="B371" s="13">
        <f>_xlfn.MINIFS(Invoices[Date],Invoices[Customer ID],A371)</f>
        <v/>
      </c>
      <c r="C371" s="13">
        <f>_xlfn.MAXIFS(Invoices[Date],Invoices[Customer ID],A371)</f>
        <v/>
      </c>
      <c r="D371" s="14">
        <f>AsOfDate-C371</f>
        <v/>
      </c>
      <c r="E371" s="14">
        <f>COUNTIFS(Invoices[Customer ID],A371)</f>
        <v/>
      </c>
      <c r="F371" s="15">
        <f>SUMIFS(Invoices[Value],Invoices[Customer ID],A371)</f>
        <v/>
      </c>
      <c r="G371" s="10">
        <f>5-COUNTIF(RCuts,"&lt;"&amp;D371)</f>
        <v/>
      </c>
      <c r="H371" s="10">
        <f>1+COUNTIF(FCuts,"&lt;"&amp;E371)</f>
        <v/>
      </c>
      <c r="I371" s="10">
        <f>1+COUNTIF(MCuts,"&lt;"&amp;F371)</f>
        <v/>
      </c>
      <c r="J371" s="10">
        <f>G371&amp;H371&amp;I371</f>
        <v/>
      </c>
      <c r="K371" s="10">
        <f>IF(AND(G371&gt;=4,H371&gt;=4),"Champions",IF(AND(G371&gt;=3,H371&gt;=3),"Loyal",IF(G371&gt;=4,"New / promising",IF(H371&gt;=3,"At risk",IF(G371&lt;=2,"Lost / hibernating","Needs attention")))))</f>
        <v/>
      </c>
    </row>
    <row r="372">
      <c r="A372" t="n">
        <v>13348</v>
      </c>
      <c r="B372" s="13">
        <f>_xlfn.MINIFS(Invoices[Date],Invoices[Customer ID],A372)</f>
        <v/>
      </c>
      <c r="C372" s="13">
        <f>_xlfn.MAXIFS(Invoices[Date],Invoices[Customer ID],A372)</f>
        <v/>
      </c>
      <c r="D372" s="14">
        <f>AsOfDate-C372</f>
        <v/>
      </c>
      <c r="E372" s="14">
        <f>COUNTIFS(Invoices[Customer ID],A372)</f>
        <v/>
      </c>
      <c r="F372" s="15">
        <f>SUMIFS(Invoices[Value],Invoices[Customer ID],A372)</f>
        <v/>
      </c>
      <c r="G372" s="10">
        <f>5-COUNTIF(RCuts,"&lt;"&amp;D372)</f>
        <v/>
      </c>
      <c r="H372" s="10">
        <f>1+COUNTIF(FCuts,"&lt;"&amp;E372)</f>
        <v/>
      </c>
      <c r="I372" s="10">
        <f>1+COUNTIF(MCuts,"&lt;"&amp;F372)</f>
        <v/>
      </c>
      <c r="J372" s="10">
        <f>G372&amp;H372&amp;I372</f>
        <v/>
      </c>
      <c r="K372" s="10">
        <f>IF(AND(G372&gt;=4,H372&gt;=4),"Champions",IF(AND(G372&gt;=3,H372&gt;=3),"Loyal",IF(G372&gt;=4,"New / promising",IF(H372&gt;=3,"At risk",IF(G372&lt;=2,"Lost / hibernating","Needs attention")))))</f>
        <v/>
      </c>
    </row>
    <row r="373">
      <c r="A373" t="n">
        <v>13349</v>
      </c>
      <c r="B373" s="13">
        <f>_xlfn.MINIFS(Invoices[Date],Invoices[Customer ID],A373)</f>
        <v/>
      </c>
      <c r="C373" s="13">
        <f>_xlfn.MAXIFS(Invoices[Date],Invoices[Customer ID],A373)</f>
        <v/>
      </c>
      <c r="D373" s="14">
        <f>AsOfDate-C373</f>
        <v/>
      </c>
      <c r="E373" s="14">
        <f>COUNTIFS(Invoices[Customer ID],A373)</f>
        <v/>
      </c>
      <c r="F373" s="15">
        <f>SUMIFS(Invoices[Value],Invoices[Customer ID],A373)</f>
        <v/>
      </c>
      <c r="G373" s="10">
        <f>5-COUNTIF(RCuts,"&lt;"&amp;D373)</f>
        <v/>
      </c>
      <c r="H373" s="10">
        <f>1+COUNTIF(FCuts,"&lt;"&amp;E373)</f>
        <v/>
      </c>
      <c r="I373" s="10">
        <f>1+COUNTIF(MCuts,"&lt;"&amp;F373)</f>
        <v/>
      </c>
      <c r="J373" s="10">
        <f>G373&amp;H373&amp;I373</f>
        <v/>
      </c>
      <c r="K373" s="10">
        <f>IF(AND(G373&gt;=4,H373&gt;=4),"Champions",IF(AND(G373&gt;=3,H373&gt;=3),"Loyal",IF(G373&gt;=4,"New / promising",IF(H373&gt;=3,"At risk",IF(G373&lt;=2,"Lost / hibernating","Needs attention")))))</f>
        <v/>
      </c>
    </row>
    <row r="374">
      <c r="A374" t="n">
        <v>13350</v>
      </c>
      <c r="B374" s="13">
        <f>_xlfn.MINIFS(Invoices[Date],Invoices[Customer ID],A374)</f>
        <v/>
      </c>
      <c r="C374" s="13">
        <f>_xlfn.MAXIFS(Invoices[Date],Invoices[Customer ID],A374)</f>
        <v/>
      </c>
      <c r="D374" s="14">
        <f>AsOfDate-C374</f>
        <v/>
      </c>
      <c r="E374" s="14">
        <f>COUNTIFS(Invoices[Customer ID],A374)</f>
        <v/>
      </c>
      <c r="F374" s="15">
        <f>SUMIFS(Invoices[Value],Invoices[Customer ID],A374)</f>
        <v/>
      </c>
      <c r="G374" s="10">
        <f>5-COUNTIF(RCuts,"&lt;"&amp;D374)</f>
        <v/>
      </c>
      <c r="H374" s="10">
        <f>1+COUNTIF(FCuts,"&lt;"&amp;E374)</f>
        <v/>
      </c>
      <c r="I374" s="10">
        <f>1+COUNTIF(MCuts,"&lt;"&amp;F374)</f>
        <v/>
      </c>
      <c r="J374" s="10">
        <f>G374&amp;H374&amp;I374</f>
        <v/>
      </c>
      <c r="K374" s="10">
        <f>IF(AND(G374&gt;=4,H374&gt;=4),"Champions",IF(AND(G374&gt;=3,H374&gt;=3),"Loyal",IF(G374&gt;=4,"New / promising",IF(H374&gt;=3,"At risk",IF(G374&lt;=2,"Lost / hibernating","Needs attention")))))</f>
        <v/>
      </c>
    </row>
    <row r="375">
      <c r="A375" t="n">
        <v>13351</v>
      </c>
      <c r="B375" s="13">
        <f>_xlfn.MINIFS(Invoices[Date],Invoices[Customer ID],A375)</f>
        <v/>
      </c>
      <c r="C375" s="13">
        <f>_xlfn.MAXIFS(Invoices[Date],Invoices[Customer ID],A375)</f>
        <v/>
      </c>
      <c r="D375" s="14">
        <f>AsOfDate-C375</f>
        <v/>
      </c>
      <c r="E375" s="14">
        <f>COUNTIFS(Invoices[Customer ID],A375)</f>
        <v/>
      </c>
      <c r="F375" s="15">
        <f>SUMIFS(Invoices[Value],Invoices[Customer ID],A375)</f>
        <v/>
      </c>
      <c r="G375" s="10">
        <f>5-COUNTIF(RCuts,"&lt;"&amp;D375)</f>
        <v/>
      </c>
      <c r="H375" s="10">
        <f>1+COUNTIF(FCuts,"&lt;"&amp;E375)</f>
        <v/>
      </c>
      <c r="I375" s="10">
        <f>1+COUNTIF(MCuts,"&lt;"&amp;F375)</f>
        <v/>
      </c>
      <c r="J375" s="10">
        <f>G375&amp;H375&amp;I375</f>
        <v/>
      </c>
      <c r="K375" s="10">
        <f>IF(AND(G375&gt;=4,H375&gt;=4),"Champions",IF(AND(G375&gt;=3,H375&gt;=3),"Loyal",IF(G375&gt;=4,"New / promising",IF(H375&gt;=3,"At risk",IF(G375&lt;=2,"Lost / hibernating","Needs attention")))))</f>
        <v/>
      </c>
    </row>
    <row r="376">
      <c r="A376" t="n">
        <v>13352</v>
      </c>
      <c r="B376" s="13">
        <f>_xlfn.MINIFS(Invoices[Date],Invoices[Customer ID],A376)</f>
        <v/>
      </c>
      <c r="C376" s="13">
        <f>_xlfn.MAXIFS(Invoices[Date],Invoices[Customer ID],A376)</f>
        <v/>
      </c>
      <c r="D376" s="14">
        <f>AsOfDate-C376</f>
        <v/>
      </c>
      <c r="E376" s="14">
        <f>COUNTIFS(Invoices[Customer ID],A376)</f>
        <v/>
      </c>
      <c r="F376" s="15">
        <f>SUMIFS(Invoices[Value],Invoices[Customer ID],A376)</f>
        <v/>
      </c>
      <c r="G376" s="10">
        <f>5-COUNTIF(RCuts,"&lt;"&amp;D376)</f>
        <v/>
      </c>
      <c r="H376" s="10">
        <f>1+COUNTIF(FCuts,"&lt;"&amp;E376)</f>
        <v/>
      </c>
      <c r="I376" s="10">
        <f>1+COUNTIF(MCuts,"&lt;"&amp;F376)</f>
        <v/>
      </c>
      <c r="J376" s="10">
        <f>G376&amp;H376&amp;I376</f>
        <v/>
      </c>
      <c r="K376" s="10">
        <f>IF(AND(G376&gt;=4,H376&gt;=4),"Champions",IF(AND(G376&gt;=3,H376&gt;=3),"Loyal",IF(G376&gt;=4,"New / promising",IF(H376&gt;=3,"At risk",IF(G376&lt;=2,"Lost / hibernating","Needs attention")))))</f>
        <v/>
      </c>
    </row>
    <row r="377">
      <c r="A377" t="n">
        <v>13354</v>
      </c>
      <c r="B377" s="13">
        <f>_xlfn.MINIFS(Invoices[Date],Invoices[Customer ID],A377)</f>
        <v/>
      </c>
      <c r="C377" s="13">
        <f>_xlfn.MAXIFS(Invoices[Date],Invoices[Customer ID],A377)</f>
        <v/>
      </c>
      <c r="D377" s="14">
        <f>AsOfDate-C377</f>
        <v/>
      </c>
      <c r="E377" s="14">
        <f>COUNTIFS(Invoices[Customer ID],A377)</f>
        <v/>
      </c>
      <c r="F377" s="15">
        <f>SUMIFS(Invoices[Value],Invoices[Customer ID],A377)</f>
        <v/>
      </c>
      <c r="G377" s="10">
        <f>5-COUNTIF(RCuts,"&lt;"&amp;D377)</f>
        <v/>
      </c>
      <c r="H377" s="10">
        <f>1+COUNTIF(FCuts,"&lt;"&amp;E377)</f>
        <v/>
      </c>
      <c r="I377" s="10">
        <f>1+COUNTIF(MCuts,"&lt;"&amp;F377)</f>
        <v/>
      </c>
      <c r="J377" s="10">
        <f>G377&amp;H377&amp;I377</f>
        <v/>
      </c>
      <c r="K377" s="10">
        <f>IF(AND(G377&gt;=4,H377&gt;=4),"Champions",IF(AND(G377&gt;=3,H377&gt;=3),"Loyal",IF(G377&gt;=4,"New / promising",IF(H377&gt;=3,"At risk",IF(G377&lt;=2,"Lost / hibernating","Needs attention")))))</f>
        <v/>
      </c>
    </row>
    <row r="378">
      <c r="A378" t="n">
        <v>13355</v>
      </c>
      <c r="B378" s="13">
        <f>_xlfn.MINIFS(Invoices[Date],Invoices[Customer ID],A378)</f>
        <v/>
      </c>
      <c r="C378" s="13">
        <f>_xlfn.MAXIFS(Invoices[Date],Invoices[Customer ID],A378)</f>
        <v/>
      </c>
      <c r="D378" s="14">
        <f>AsOfDate-C378</f>
        <v/>
      </c>
      <c r="E378" s="14">
        <f>COUNTIFS(Invoices[Customer ID],A378)</f>
        <v/>
      </c>
      <c r="F378" s="15">
        <f>SUMIFS(Invoices[Value],Invoices[Customer ID],A378)</f>
        <v/>
      </c>
      <c r="G378" s="10">
        <f>5-COUNTIF(RCuts,"&lt;"&amp;D378)</f>
        <v/>
      </c>
      <c r="H378" s="10">
        <f>1+COUNTIF(FCuts,"&lt;"&amp;E378)</f>
        <v/>
      </c>
      <c r="I378" s="10">
        <f>1+COUNTIF(MCuts,"&lt;"&amp;F378)</f>
        <v/>
      </c>
      <c r="J378" s="10">
        <f>G378&amp;H378&amp;I378</f>
        <v/>
      </c>
      <c r="K378" s="10">
        <f>IF(AND(G378&gt;=4,H378&gt;=4),"Champions",IF(AND(G378&gt;=3,H378&gt;=3),"Loyal",IF(G378&gt;=4,"New / promising",IF(H378&gt;=3,"At risk",IF(G378&lt;=2,"Lost / hibernating","Needs attention")))))</f>
        <v/>
      </c>
    </row>
    <row r="379">
      <c r="A379" t="n">
        <v>13356</v>
      </c>
      <c r="B379" s="13">
        <f>_xlfn.MINIFS(Invoices[Date],Invoices[Customer ID],A379)</f>
        <v/>
      </c>
      <c r="C379" s="13">
        <f>_xlfn.MAXIFS(Invoices[Date],Invoices[Customer ID],A379)</f>
        <v/>
      </c>
      <c r="D379" s="14">
        <f>AsOfDate-C379</f>
        <v/>
      </c>
      <c r="E379" s="14">
        <f>COUNTIFS(Invoices[Customer ID],A379)</f>
        <v/>
      </c>
      <c r="F379" s="15">
        <f>SUMIFS(Invoices[Value],Invoices[Customer ID],A379)</f>
        <v/>
      </c>
      <c r="G379" s="10">
        <f>5-COUNTIF(RCuts,"&lt;"&amp;D379)</f>
        <v/>
      </c>
      <c r="H379" s="10">
        <f>1+COUNTIF(FCuts,"&lt;"&amp;E379)</f>
        <v/>
      </c>
      <c r="I379" s="10">
        <f>1+COUNTIF(MCuts,"&lt;"&amp;F379)</f>
        <v/>
      </c>
      <c r="J379" s="10">
        <f>G379&amp;H379&amp;I379</f>
        <v/>
      </c>
      <c r="K379" s="10">
        <f>IF(AND(G379&gt;=4,H379&gt;=4),"Champions",IF(AND(G379&gt;=3,H379&gt;=3),"Loyal",IF(G379&gt;=4,"New / promising",IF(H379&gt;=3,"At risk",IF(G379&lt;=2,"Lost / hibernating","Needs attention")))))</f>
        <v/>
      </c>
    </row>
    <row r="380">
      <c r="A380" t="n">
        <v>13357</v>
      </c>
      <c r="B380" s="13">
        <f>_xlfn.MINIFS(Invoices[Date],Invoices[Customer ID],A380)</f>
        <v/>
      </c>
      <c r="C380" s="13">
        <f>_xlfn.MAXIFS(Invoices[Date],Invoices[Customer ID],A380)</f>
        <v/>
      </c>
      <c r="D380" s="14">
        <f>AsOfDate-C380</f>
        <v/>
      </c>
      <c r="E380" s="14">
        <f>COUNTIFS(Invoices[Customer ID],A380)</f>
        <v/>
      </c>
      <c r="F380" s="15">
        <f>SUMIFS(Invoices[Value],Invoices[Customer ID],A380)</f>
        <v/>
      </c>
      <c r="G380" s="10">
        <f>5-COUNTIF(RCuts,"&lt;"&amp;D380)</f>
        <v/>
      </c>
      <c r="H380" s="10">
        <f>1+COUNTIF(FCuts,"&lt;"&amp;E380)</f>
        <v/>
      </c>
      <c r="I380" s="10">
        <f>1+COUNTIF(MCuts,"&lt;"&amp;F380)</f>
        <v/>
      </c>
      <c r="J380" s="10">
        <f>G380&amp;H380&amp;I380</f>
        <v/>
      </c>
      <c r="K380" s="10">
        <f>IF(AND(G380&gt;=4,H380&gt;=4),"Champions",IF(AND(G380&gt;=3,H380&gt;=3),"Loyal",IF(G380&gt;=4,"New / promising",IF(H380&gt;=3,"At risk",IF(G380&lt;=2,"Lost / hibernating","Needs attention")))))</f>
        <v/>
      </c>
    </row>
    <row r="381">
      <c r="A381" t="n">
        <v>13358</v>
      </c>
      <c r="B381" s="13">
        <f>_xlfn.MINIFS(Invoices[Date],Invoices[Customer ID],A381)</f>
        <v/>
      </c>
      <c r="C381" s="13">
        <f>_xlfn.MAXIFS(Invoices[Date],Invoices[Customer ID],A381)</f>
        <v/>
      </c>
      <c r="D381" s="14">
        <f>AsOfDate-C381</f>
        <v/>
      </c>
      <c r="E381" s="14">
        <f>COUNTIFS(Invoices[Customer ID],A381)</f>
        <v/>
      </c>
      <c r="F381" s="15">
        <f>SUMIFS(Invoices[Value],Invoices[Customer ID],A381)</f>
        <v/>
      </c>
      <c r="G381" s="10">
        <f>5-COUNTIF(RCuts,"&lt;"&amp;D381)</f>
        <v/>
      </c>
      <c r="H381" s="10">
        <f>1+COUNTIF(FCuts,"&lt;"&amp;E381)</f>
        <v/>
      </c>
      <c r="I381" s="10">
        <f>1+COUNTIF(MCuts,"&lt;"&amp;F381)</f>
        <v/>
      </c>
      <c r="J381" s="10">
        <f>G381&amp;H381&amp;I381</f>
        <v/>
      </c>
      <c r="K381" s="10">
        <f>IF(AND(G381&gt;=4,H381&gt;=4),"Champions",IF(AND(G381&gt;=3,H381&gt;=3),"Loyal",IF(G381&gt;=4,"New / promising",IF(H381&gt;=3,"At risk",IF(G381&lt;=2,"Lost / hibernating","Needs attention")))))</f>
        <v/>
      </c>
    </row>
    <row r="382">
      <c r="A382" t="n">
        <v>13359</v>
      </c>
      <c r="B382" s="13">
        <f>_xlfn.MINIFS(Invoices[Date],Invoices[Customer ID],A382)</f>
        <v/>
      </c>
      <c r="C382" s="13">
        <f>_xlfn.MAXIFS(Invoices[Date],Invoices[Customer ID],A382)</f>
        <v/>
      </c>
      <c r="D382" s="14">
        <f>AsOfDate-C382</f>
        <v/>
      </c>
      <c r="E382" s="14">
        <f>COUNTIFS(Invoices[Customer ID],A382)</f>
        <v/>
      </c>
      <c r="F382" s="15">
        <f>SUMIFS(Invoices[Value],Invoices[Customer ID],A382)</f>
        <v/>
      </c>
      <c r="G382" s="10">
        <f>5-COUNTIF(RCuts,"&lt;"&amp;D382)</f>
        <v/>
      </c>
      <c r="H382" s="10">
        <f>1+COUNTIF(FCuts,"&lt;"&amp;E382)</f>
        <v/>
      </c>
      <c r="I382" s="10">
        <f>1+COUNTIF(MCuts,"&lt;"&amp;F382)</f>
        <v/>
      </c>
      <c r="J382" s="10">
        <f>G382&amp;H382&amp;I382</f>
        <v/>
      </c>
      <c r="K382" s="10">
        <f>IF(AND(G382&gt;=4,H382&gt;=4),"Champions",IF(AND(G382&gt;=3,H382&gt;=3),"Loyal",IF(G382&gt;=4,"New / promising",IF(H382&gt;=3,"At risk",IF(G382&lt;=2,"Lost / hibernating","Needs attention")))))</f>
        <v/>
      </c>
    </row>
    <row r="383">
      <c r="A383" t="n">
        <v>13362</v>
      </c>
      <c r="B383" s="13">
        <f>_xlfn.MINIFS(Invoices[Date],Invoices[Customer ID],A383)</f>
        <v/>
      </c>
      <c r="C383" s="13">
        <f>_xlfn.MAXIFS(Invoices[Date],Invoices[Customer ID],A383)</f>
        <v/>
      </c>
      <c r="D383" s="14">
        <f>AsOfDate-C383</f>
        <v/>
      </c>
      <c r="E383" s="14">
        <f>COUNTIFS(Invoices[Customer ID],A383)</f>
        <v/>
      </c>
      <c r="F383" s="15">
        <f>SUMIFS(Invoices[Value],Invoices[Customer ID],A383)</f>
        <v/>
      </c>
      <c r="G383" s="10">
        <f>5-COUNTIF(RCuts,"&lt;"&amp;D383)</f>
        <v/>
      </c>
      <c r="H383" s="10">
        <f>1+COUNTIF(FCuts,"&lt;"&amp;E383)</f>
        <v/>
      </c>
      <c r="I383" s="10">
        <f>1+COUNTIF(MCuts,"&lt;"&amp;F383)</f>
        <v/>
      </c>
      <c r="J383" s="10">
        <f>G383&amp;H383&amp;I383</f>
        <v/>
      </c>
      <c r="K383" s="10">
        <f>IF(AND(G383&gt;=4,H383&gt;=4),"Champions",IF(AND(G383&gt;=3,H383&gt;=3),"Loyal",IF(G383&gt;=4,"New / promising",IF(H383&gt;=3,"At risk",IF(G383&lt;=2,"Lost / hibernating","Needs attention")))))</f>
        <v/>
      </c>
    </row>
    <row r="384">
      <c r="A384" t="n">
        <v>13363</v>
      </c>
      <c r="B384" s="13">
        <f>_xlfn.MINIFS(Invoices[Date],Invoices[Customer ID],A384)</f>
        <v/>
      </c>
      <c r="C384" s="13">
        <f>_xlfn.MAXIFS(Invoices[Date],Invoices[Customer ID],A384)</f>
        <v/>
      </c>
      <c r="D384" s="14">
        <f>AsOfDate-C384</f>
        <v/>
      </c>
      <c r="E384" s="14">
        <f>COUNTIFS(Invoices[Customer ID],A384)</f>
        <v/>
      </c>
      <c r="F384" s="15">
        <f>SUMIFS(Invoices[Value],Invoices[Customer ID],A384)</f>
        <v/>
      </c>
      <c r="G384" s="10">
        <f>5-COUNTIF(RCuts,"&lt;"&amp;D384)</f>
        <v/>
      </c>
      <c r="H384" s="10">
        <f>1+COUNTIF(FCuts,"&lt;"&amp;E384)</f>
        <v/>
      </c>
      <c r="I384" s="10">
        <f>1+COUNTIF(MCuts,"&lt;"&amp;F384)</f>
        <v/>
      </c>
      <c r="J384" s="10">
        <f>G384&amp;H384&amp;I384</f>
        <v/>
      </c>
      <c r="K384" s="10">
        <f>IF(AND(G384&gt;=4,H384&gt;=4),"Champions",IF(AND(G384&gt;=3,H384&gt;=3),"Loyal",IF(G384&gt;=4,"New / promising",IF(H384&gt;=3,"At risk",IF(G384&lt;=2,"Lost / hibernating","Needs attention")))))</f>
        <v/>
      </c>
    </row>
    <row r="385">
      <c r="A385" t="n">
        <v>13364</v>
      </c>
      <c r="B385" s="13">
        <f>_xlfn.MINIFS(Invoices[Date],Invoices[Customer ID],A385)</f>
        <v/>
      </c>
      <c r="C385" s="13">
        <f>_xlfn.MAXIFS(Invoices[Date],Invoices[Customer ID],A385)</f>
        <v/>
      </c>
      <c r="D385" s="14">
        <f>AsOfDate-C385</f>
        <v/>
      </c>
      <c r="E385" s="14">
        <f>COUNTIFS(Invoices[Customer ID],A385)</f>
        <v/>
      </c>
      <c r="F385" s="15">
        <f>SUMIFS(Invoices[Value],Invoices[Customer ID],A385)</f>
        <v/>
      </c>
      <c r="G385" s="10">
        <f>5-COUNTIF(RCuts,"&lt;"&amp;D385)</f>
        <v/>
      </c>
      <c r="H385" s="10">
        <f>1+COUNTIF(FCuts,"&lt;"&amp;E385)</f>
        <v/>
      </c>
      <c r="I385" s="10">
        <f>1+COUNTIF(MCuts,"&lt;"&amp;F385)</f>
        <v/>
      </c>
      <c r="J385" s="10">
        <f>G385&amp;H385&amp;I385</f>
        <v/>
      </c>
      <c r="K385" s="10">
        <f>IF(AND(G385&gt;=4,H385&gt;=4),"Champions",IF(AND(G385&gt;=3,H385&gt;=3),"Loyal",IF(G385&gt;=4,"New / promising",IF(H385&gt;=3,"At risk",IF(G385&lt;=2,"Lost / hibernating","Needs attention")))))</f>
        <v/>
      </c>
    </row>
    <row r="386">
      <c r="A386" t="n">
        <v>13365</v>
      </c>
      <c r="B386" s="13">
        <f>_xlfn.MINIFS(Invoices[Date],Invoices[Customer ID],A386)</f>
        <v/>
      </c>
      <c r="C386" s="13">
        <f>_xlfn.MAXIFS(Invoices[Date],Invoices[Customer ID],A386)</f>
        <v/>
      </c>
      <c r="D386" s="14">
        <f>AsOfDate-C386</f>
        <v/>
      </c>
      <c r="E386" s="14">
        <f>COUNTIFS(Invoices[Customer ID],A386)</f>
        <v/>
      </c>
      <c r="F386" s="15">
        <f>SUMIFS(Invoices[Value],Invoices[Customer ID],A386)</f>
        <v/>
      </c>
      <c r="G386" s="10">
        <f>5-COUNTIF(RCuts,"&lt;"&amp;D386)</f>
        <v/>
      </c>
      <c r="H386" s="10">
        <f>1+COUNTIF(FCuts,"&lt;"&amp;E386)</f>
        <v/>
      </c>
      <c r="I386" s="10">
        <f>1+COUNTIF(MCuts,"&lt;"&amp;F386)</f>
        <v/>
      </c>
      <c r="J386" s="10">
        <f>G386&amp;H386&amp;I386</f>
        <v/>
      </c>
      <c r="K386" s="10">
        <f>IF(AND(G386&gt;=4,H386&gt;=4),"Champions",IF(AND(G386&gt;=3,H386&gt;=3),"Loyal",IF(G386&gt;=4,"New / promising",IF(H386&gt;=3,"At risk",IF(G386&lt;=2,"Lost / hibernating","Needs attention")))))</f>
        <v/>
      </c>
    </row>
    <row r="387">
      <c r="A387" t="n">
        <v>13366</v>
      </c>
      <c r="B387" s="13">
        <f>_xlfn.MINIFS(Invoices[Date],Invoices[Customer ID],A387)</f>
        <v/>
      </c>
      <c r="C387" s="13">
        <f>_xlfn.MAXIFS(Invoices[Date],Invoices[Customer ID],A387)</f>
        <v/>
      </c>
      <c r="D387" s="14">
        <f>AsOfDate-C387</f>
        <v/>
      </c>
      <c r="E387" s="14">
        <f>COUNTIFS(Invoices[Customer ID],A387)</f>
        <v/>
      </c>
      <c r="F387" s="15">
        <f>SUMIFS(Invoices[Value],Invoices[Customer ID],A387)</f>
        <v/>
      </c>
      <c r="G387" s="10">
        <f>5-COUNTIF(RCuts,"&lt;"&amp;D387)</f>
        <v/>
      </c>
      <c r="H387" s="10">
        <f>1+COUNTIF(FCuts,"&lt;"&amp;E387)</f>
        <v/>
      </c>
      <c r="I387" s="10">
        <f>1+COUNTIF(MCuts,"&lt;"&amp;F387)</f>
        <v/>
      </c>
      <c r="J387" s="10">
        <f>G387&amp;H387&amp;I387</f>
        <v/>
      </c>
      <c r="K387" s="10">
        <f>IF(AND(G387&gt;=4,H387&gt;=4),"Champions",IF(AND(G387&gt;=3,H387&gt;=3),"Loyal",IF(G387&gt;=4,"New / promising",IF(H387&gt;=3,"At risk",IF(G387&lt;=2,"Lost / hibernating","Needs attention")))))</f>
        <v/>
      </c>
    </row>
    <row r="388">
      <c r="A388" t="n">
        <v>13368</v>
      </c>
      <c r="B388" s="13">
        <f>_xlfn.MINIFS(Invoices[Date],Invoices[Customer ID],A388)</f>
        <v/>
      </c>
      <c r="C388" s="13">
        <f>_xlfn.MAXIFS(Invoices[Date],Invoices[Customer ID],A388)</f>
        <v/>
      </c>
      <c r="D388" s="14">
        <f>AsOfDate-C388</f>
        <v/>
      </c>
      <c r="E388" s="14">
        <f>COUNTIFS(Invoices[Customer ID],A388)</f>
        <v/>
      </c>
      <c r="F388" s="15">
        <f>SUMIFS(Invoices[Value],Invoices[Customer ID],A388)</f>
        <v/>
      </c>
      <c r="G388" s="10">
        <f>5-COUNTIF(RCuts,"&lt;"&amp;D388)</f>
        <v/>
      </c>
      <c r="H388" s="10">
        <f>1+COUNTIF(FCuts,"&lt;"&amp;E388)</f>
        <v/>
      </c>
      <c r="I388" s="10">
        <f>1+COUNTIF(MCuts,"&lt;"&amp;F388)</f>
        <v/>
      </c>
      <c r="J388" s="10">
        <f>G388&amp;H388&amp;I388</f>
        <v/>
      </c>
      <c r="K388" s="10">
        <f>IF(AND(G388&gt;=4,H388&gt;=4),"Champions",IF(AND(G388&gt;=3,H388&gt;=3),"Loyal",IF(G388&gt;=4,"New / promising",IF(H388&gt;=3,"At risk",IF(G388&lt;=2,"Lost / hibernating","Needs attention")))))</f>
        <v/>
      </c>
    </row>
    <row r="389">
      <c r="A389" t="n">
        <v>13372</v>
      </c>
      <c r="B389" s="13">
        <f>_xlfn.MINIFS(Invoices[Date],Invoices[Customer ID],A389)</f>
        <v/>
      </c>
      <c r="C389" s="13">
        <f>_xlfn.MAXIFS(Invoices[Date],Invoices[Customer ID],A389)</f>
        <v/>
      </c>
      <c r="D389" s="14">
        <f>AsOfDate-C389</f>
        <v/>
      </c>
      <c r="E389" s="14">
        <f>COUNTIFS(Invoices[Customer ID],A389)</f>
        <v/>
      </c>
      <c r="F389" s="15">
        <f>SUMIFS(Invoices[Value],Invoices[Customer ID],A389)</f>
        <v/>
      </c>
      <c r="G389" s="10">
        <f>5-COUNTIF(RCuts,"&lt;"&amp;D389)</f>
        <v/>
      </c>
      <c r="H389" s="10">
        <f>1+COUNTIF(FCuts,"&lt;"&amp;E389)</f>
        <v/>
      </c>
      <c r="I389" s="10">
        <f>1+COUNTIF(MCuts,"&lt;"&amp;F389)</f>
        <v/>
      </c>
      <c r="J389" s="10">
        <f>G389&amp;H389&amp;I389</f>
        <v/>
      </c>
      <c r="K389" s="10">
        <f>IF(AND(G389&gt;=4,H389&gt;=4),"Champions",IF(AND(G389&gt;=3,H389&gt;=3),"Loyal",IF(G389&gt;=4,"New / promising",IF(H389&gt;=3,"At risk",IF(G389&lt;=2,"Lost / hibernating","Needs attention")))))</f>
        <v/>
      </c>
    </row>
    <row r="390">
      <c r="A390" t="n">
        <v>13373</v>
      </c>
      <c r="B390" s="13">
        <f>_xlfn.MINIFS(Invoices[Date],Invoices[Customer ID],A390)</f>
        <v/>
      </c>
      <c r="C390" s="13">
        <f>_xlfn.MAXIFS(Invoices[Date],Invoices[Customer ID],A390)</f>
        <v/>
      </c>
      <c r="D390" s="14">
        <f>AsOfDate-C390</f>
        <v/>
      </c>
      <c r="E390" s="14">
        <f>COUNTIFS(Invoices[Customer ID],A390)</f>
        <v/>
      </c>
      <c r="F390" s="15">
        <f>SUMIFS(Invoices[Value],Invoices[Customer ID],A390)</f>
        <v/>
      </c>
      <c r="G390" s="10">
        <f>5-COUNTIF(RCuts,"&lt;"&amp;D390)</f>
        <v/>
      </c>
      <c r="H390" s="10">
        <f>1+COUNTIF(FCuts,"&lt;"&amp;E390)</f>
        <v/>
      </c>
      <c r="I390" s="10">
        <f>1+COUNTIF(MCuts,"&lt;"&amp;F390)</f>
        <v/>
      </c>
      <c r="J390" s="10">
        <f>G390&amp;H390&amp;I390</f>
        <v/>
      </c>
      <c r="K390" s="10">
        <f>IF(AND(G390&gt;=4,H390&gt;=4),"Champions",IF(AND(G390&gt;=3,H390&gt;=3),"Loyal",IF(G390&gt;=4,"New / promising",IF(H390&gt;=3,"At risk",IF(G390&lt;=2,"Lost / hibernating","Needs attention")))))</f>
        <v/>
      </c>
    </row>
    <row r="391">
      <c r="A391" t="n">
        <v>13375</v>
      </c>
      <c r="B391" s="13">
        <f>_xlfn.MINIFS(Invoices[Date],Invoices[Customer ID],A391)</f>
        <v/>
      </c>
      <c r="C391" s="13">
        <f>_xlfn.MAXIFS(Invoices[Date],Invoices[Customer ID],A391)</f>
        <v/>
      </c>
      <c r="D391" s="14">
        <f>AsOfDate-C391</f>
        <v/>
      </c>
      <c r="E391" s="14">
        <f>COUNTIFS(Invoices[Customer ID],A391)</f>
        <v/>
      </c>
      <c r="F391" s="15">
        <f>SUMIFS(Invoices[Value],Invoices[Customer ID],A391)</f>
        <v/>
      </c>
      <c r="G391" s="10">
        <f>5-COUNTIF(RCuts,"&lt;"&amp;D391)</f>
        <v/>
      </c>
      <c r="H391" s="10">
        <f>1+COUNTIF(FCuts,"&lt;"&amp;E391)</f>
        <v/>
      </c>
      <c r="I391" s="10">
        <f>1+COUNTIF(MCuts,"&lt;"&amp;F391)</f>
        <v/>
      </c>
      <c r="J391" s="10">
        <f>G391&amp;H391&amp;I391</f>
        <v/>
      </c>
      <c r="K391" s="10">
        <f>IF(AND(G391&gt;=4,H391&gt;=4),"Champions",IF(AND(G391&gt;=3,H391&gt;=3),"Loyal",IF(G391&gt;=4,"New / promising",IF(H391&gt;=3,"At risk",IF(G391&lt;=2,"Lost / hibernating","Needs attention")))))</f>
        <v/>
      </c>
    </row>
    <row r="392">
      <c r="A392" t="n">
        <v>13376</v>
      </c>
      <c r="B392" s="13">
        <f>_xlfn.MINIFS(Invoices[Date],Invoices[Customer ID],A392)</f>
        <v/>
      </c>
      <c r="C392" s="13">
        <f>_xlfn.MAXIFS(Invoices[Date],Invoices[Customer ID],A392)</f>
        <v/>
      </c>
      <c r="D392" s="14">
        <f>AsOfDate-C392</f>
        <v/>
      </c>
      <c r="E392" s="14">
        <f>COUNTIFS(Invoices[Customer ID],A392)</f>
        <v/>
      </c>
      <c r="F392" s="15">
        <f>SUMIFS(Invoices[Value],Invoices[Customer ID],A392)</f>
        <v/>
      </c>
      <c r="G392" s="10">
        <f>5-COUNTIF(RCuts,"&lt;"&amp;D392)</f>
        <v/>
      </c>
      <c r="H392" s="10">
        <f>1+COUNTIF(FCuts,"&lt;"&amp;E392)</f>
        <v/>
      </c>
      <c r="I392" s="10">
        <f>1+COUNTIF(MCuts,"&lt;"&amp;F392)</f>
        <v/>
      </c>
      <c r="J392" s="10">
        <f>G392&amp;H392&amp;I392</f>
        <v/>
      </c>
      <c r="K392" s="10">
        <f>IF(AND(G392&gt;=4,H392&gt;=4),"Champions",IF(AND(G392&gt;=3,H392&gt;=3),"Loyal",IF(G392&gt;=4,"New / promising",IF(H392&gt;=3,"At risk",IF(G392&lt;=2,"Lost / hibernating","Needs attention")))))</f>
        <v/>
      </c>
    </row>
    <row r="393">
      <c r="A393" t="n">
        <v>13379</v>
      </c>
      <c r="B393" s="13">
        <f>_xlfn.MINIFS(Invoices[Date],Invoices[Customer ID],A393)</f>
        <v/>
      </c>
      <c r="C393" s="13">
        <f>_xlfn.MAXIFS(Invoices[Date],Invoices[Customer ID],A393)</f>
        <v/>
      </c>
      <c r="D393" s="14">
        <f>AsOfDate-C393</f>
        <v/>
      </c>
      <c r="E393" s="14">
        <f>COUNTIFS(Invoices[Customer ID],A393)</f>
        <v/>
      </c>
      <c r="F393" s="15">
        <f>SUMIFS(Invoices[Value],Invoices[Customer ID],A393)</f>
        <v/>
      </c>
      <c r="G393" s="10">
        <f>5-COUNTIF(RCuts,"&lt;"&amp;D393)</f>
        <v/>
      </c>
      <c r="H393" s="10">
        <f>1+COUNTIF(FCuts,"&lt;"&amp;E393)</f>
        <v/>
      </c>
      <c r="I393" s="10">
        <f>1+COUNTIF(MCuts,"&lt;"&amp;F393)</f>
        <v/>
      </c>
      <c r="J393" s="10">
        <f>G393&amp;H393&amp;I393</f>
        <v/>
      </c>
      <c r="K393" s="10">
        <f>IF(AND(G393&gt;=4,H393&gt;=4),"Champions",IF(AND(G393&gt;=3,H393&gt;=3),"Loyal",IF(G393&gt;=4,"New / promising",IF(H393&gt;=3,"At risk",IF(G393&lt;=2,"Lost / hibernating","Needs attention")))))</f>
        <v/>
      </c>
    </row>
    <row r="394">
      <c r="A394" t="n">
        <v>13381</v>
      </c>
      <c r="B394" s="13">
        <f>_xlfn.MINIFS(Invoices[Date],Invoices[Customer ID],A394)</f>
        <v/>
      </c>
      <c r="C394" s="13">
        <f>_xlfn.MAXIFS(Invoices[Date],Invoices[Customer ID],A394)</f>
        <v/>
      </c>
      <c r="D394" s="14">
        <f>AsOfDate-C394</f>
        <v/>
      </c>
      <c r="E394" s="14">
        <f>COUNTIFS(Invoices[Customer ID],A394)</f>
        <v/>
      </c>
      <c r="F394" s="15">
        <f>SUMIFS(Invoices[Value],Invoices[Customer ID],A394)</f>
        <v/>
      </c>
      <c r="G394" s="10">
        <f>5-COUNTIF(RCuts,"&lt;"&amp;D394)</f>
        <v/>
      </c>
      <c r="H394" s="10">
        <f>1+COUNTIF(FCuts,"&lt;"&amp;E394)</f>
        <v/>
      </c>
      <c r="I394" s="10">
        <f>1+COUNTIF(MCuts,"&lt;"&amp;F394)</f>
        <v/>
      </c>
      <c r="J394" s="10">
        <f>G394&amp;H394&amp;I394</f>
        <v/>
      </c>
      <c r="K394" s="10">
        <f>IF(AND(G394&gt;=4,H394&gt;=4),"Champions",IF(AND(G394&gt;=3,H394&gt;=3),"Loyal",IF(G394&gt;=4,"New / promising",IF(H394&gt;=3,"At risk",IF(G394&lt;=2,"Lost / hibernating","Needs attention")))))</f>
        <v/>
      </c>
    </row>
    <row r="395">
      <c r="A395" t="n">
        <v>13382</v>
      </c>
      <c r="B395" s="13">
        <f>_xlfn.MINIFS(Invoices[Date],Invoices[Customer ID],A395)</f>
        <v/>
      </c>
      <c r="C395" s="13">
        <f>_xlfn.MAXIFS(Invoices[Date],Invoices[Customer ID],A395)</f>
        <v/>
      </c>
      <c r="D395" s="14">
        <f>AsOfDate-C395</f>
        <v/>
      </c>
      <c r="E395" s="14">
        <f>COUNTIFS(Invoices[Customer ID],A395)</f>
        <v/>
      </c>
      <c r="F395" s="15">
        <f>SUMIFS(Invoices[Value],Invoices[Customer ID],A395)</f>
        <v/>
      </c>
      <c r="G395" s="10">
        <f>5-COUNTIF(RCuts,"&lt;"&amp;D395)</f>
        <v/>
      </c>
      <c r="H395" s="10">
        <f>1+COUNTIF(FCuts,"&lt;"&amp;E395)</f>
        <v/>
      </c>
      <c r="I395" s="10">
        <f>1+COUNTIF(MCuts,"&lt;"&amp;F395)</f>
        <v/>
      </c>
      <c r="J395" s="10">
        <f>G395&amp;H395&amp;I395</f>
        <v/>
      </c>
      <c r="K395" s="10">
        <f>IF(AND(G395&gt;=4,H395&gt;=4),"Champions",IF(AND(G395&gt;=3,H395&gt;=3),"Loyal",IF(G395&gt;=4,"New / promising",IF(H395&gt;=3,"At risk",IF(G395&lt;=2,"Lost / hibernating","Needs attention")))))</f>
        <v/>
      </c>
    </row>
    <row r="396">
      <c r="A396" t="n">
        <v>13384</v>
      </c>
      <c r="B396" s="13">
        <f>_xlfn.MINIFS(Invoices[Date],Invoices[Customer ID],A396)</f>
        <v/>
      </c>
      <c r="C396" s="13">
        <f>_xlfn.MAXIFS(Invoices[Date],Invoices[Customer ID],A396)</f>
        <v/>
      </c>
      <c r="D396" s="14">
        <f>AsOfDate-C396</f>
        <v/>
      </c>
      <c r="E396" s="14">
        <f>COUNTIFS(Invoices[Customer ID],A396)</f>
        <v/>
      </c>
      <c r="F396" s="15">
        <f>SUMIFS(Invoices[Value],Invoices[Customer ID],A396)</f>
        <v/>
      </c>
      <c r="G396" s="10">
        <f>5-COUNTIF(RCuts,"&lt;"&amp;D396)</f>
        <v/>
      </c>
      <c r="H396" s="10">
        <f>1+COUNTIF(FCuts,"&lt;"&amp;E396)</f>
        <v/>
      </c>
      <c r="I396" s="10">
        <f>1+COUNTIF(MCuts,"&lt;"&amp;F396)</f>
        <v/>
      </c>
      <c r="J396" s="10">
        <f>G396&amp;H396&amp;I396</f>
        <v/>
      </c>
      <c r="K396" s="10">
        <f>IF(AND(G396&gt;=4,H396&gt;=4),"Champions",IF(AND(G396&gt;=3,H396&gt;=3),"Loyal",IF(G396&gt;=4,"New / promising",IF(H396&gt;=3,"At risk",IF(G396&lt;=2,"Lost / hibernating","Needs attention")))))</f>
        <v/>
      </c>
    </row>
    <row r="397">
      <c r="A397" t="n">
        <v>13385</v>
      </c>
      <c r="B397" s="13">
        <f>_xlfn.MINIFS(Invoices[Date],Invoices[Customer ID],A397)</f>
        <v/>
      </c>
      <c r="C397" s="13">
        <f>_xlfn.MAXIFS(Invoices[Date],Invoices[Customer ID],A397)</f>
        <v/>
      </c>
      <c r="D397" s="14">
        <f>AsOfDate-C397</f>
        <v/>
      </c>
      <c r="E397" s="14">
        <f>COUNTIFS(Invoices[Customer ID],A397)</f>
        <v/>
      </c>
      <c r="F397" s="15">
        <f>SUMIFS(Invoices[Value],Invoices[Customer ID],A397)</f>
        <v/>
      </c>
      <c r="G397" s="10">
        <f>5-COUNTIF(RCuts,"&lt;"&amp;D397)</f>
        <v/>
      </c>
      <c r="H397" s="10">
        <f>1+COUNTIF(FCuts,"&lt;"&amp;E397)</f>
        <v/>
      </c>
      <c r="I397" s="10">
        <f>1+COUNTIF(MCuts,"&lt;"&amp;F397)</f>
        <v/>
      </c>
      <c r="J397" s="10">
        <f>G397&amp;H397&amp;I397</f>
        <v/>
      </c>
      <c r="K397" s="10">
        <f>IF(AND(G397&gt;=4,H397&gt;=4),"Champions",IF(AND(G397&gt;=3,H397&gt;=3),"Loyal",IF(G397&gt;=4,"New / promising",IF(H397&gt;=3,"At risk",IF(G397&lt;=2,"Lost / hibernating","Needs attention")))))</f>
        <v/>
      </c>
    </row>
    <row r="398">
      <c r="A398" t="n">
        <v>13388</v>
      </c>
      <c r="B398" s="13">
        <f>_xlfn.MINIFS(Invoices[Date],Invoices[Customer ID],A398)</f>
        <v/>
      </c>
      <c r="C398" s="13">
        <f>_xlfn.MAXIFS(Invoices[Date],Invoices[Customer ID],A398)</f>
        <v/>
      </c>
      <c r="D398" s="14">
        <f>AsOfDate-C398</f>
        <v/>
      </c>
      <c r="E398" s="14">
        <f>COUNTIFS(Invoices[Customer ID],A398)</f>
        <v/>
      </c>
      <c r="F398" s="15">
        <f>SUMIFS(Invoices[Value],Invoices[Customer ID],A398)</f>
        <v/>
      </c>
      <c r="G398" s="10">
        <f>5-COUNTIF(RCuts,"&lt;"&amp;D398)</f>
        <v/>
      </c>
      <c r="H398" s="10">
        <f>1+COUNTIF(FCuts,"&lt;"&amp;E398)</f>
        <v/>
      </c>
      <c r="I398" s="10">
        <f>1+COUNTIF(MCuts,"&lt;"&amp;F398)</f>
        <v/>
      </c>
      <c r="J398" s="10">
        <f>G398&amp;H398&amp;I398</f>
        <v/>
      </c>
      <c r="K398" s="10">
        <f>IF(AND(G398&gt;=4,H398&gt;=4),"Champions",IF(AND(G398&gt;=3,H398&gt;=3),"Loyal",IF(G398&gt;=4,"New / promising",IF(H398&gt;=3,"At risk",IF(G398&lt;=2,"Lost / hibernating","Needs attention")))))</f>
        <v/>
      </c>
    </row>
    <row r="399">
      <c r="A399" t="n">
        <v>13389</v>
      </c>
      <c r="B399" s="13">
        <f>_xlfn.MINIFS(Invoices[Date],Invoices[Customer ID],A399)</f>
        <v/>
      </c>
      <c r="C399" s="13">
        <f>_xlfn.MAXIFS(Invoices[Date],Invoices[Customer ID],A399)</f>
        <v/>
      </c>
      <c r="D399" s="14">
        <f>AsOfDate-C399</f>
        <v/>
      </c>
      <c r="E399" s="14">
        <f>COUNTIFS(Invoices[Customer ID],A399)</f>
        <v/>
      </c>
      <c r="F399" s="15">
        <f>SUMIFS(Invoices[Value],Invoices[Customer ID],A399)</f>
        <v/>
      </c>
      <c r="G399" s="10">
        <f>5-COUNTIF(RCuts,"&lt;"&amp;D399)</f>
        <v/>
      </c>
      <c r="H399" s="10">
        <f>1+COUNTIF(FCuts,"&lt;"&amp;E399)</f>
        <v/>
      </c>
      <c r="I399" s="10">
        <f>1+COUNTIF(MCuts,"&lt;"&amp;F399)</f>
        <v/>
      </c>
      <c r="J399" s="10">
        <f>G399&amp;H399&amp;I399</f>
        <v/>
      </c>
      <c r="K399" s="10">
        <f>IF(AND(G399&gt;=4,H399&gt;=4),"Champions",IF(AND(G399&gt;=3,H399&gt;=3),"Loyal",IF(G399&gt;=4,"New / promising",IF(H399&gt;=3,"At risk",IF(G399&lt;=2,"Lost / hibernating","Needs attention")))))</f>
        <v/>
      </c>
    </row>
    <row r="400">
      <c r="A400" t="n">
        <v>13390</v>
      </c>
      <c r="B400" s="13">
        <f>_xlfn.MINIFS(Invoices[Date],Invoices[Customer ID],A400)</f>
        <v/>
      </c>
      <c r="C400" s="13">
        <f>_xlfn.MAXIFS(Invoices[Date],Invoices[Customer ID],A400)</f>
        <v/>
      </c>
      <c r="D400" s="14">
        <f>AsOfDate-C400</f>
        <v/>
      </c>
      <c r="E400" s="14">
        <f>COUNTIFS(Invoices[Customer ID],A400)</f>
        <v/>
      </c>
      <c r="F400" s="15">
        <f>SUMIFS(Invoices[Value],Invoices[Customer ID],A400)</f>
        <v/>
      </c>
      <c r="G400" s="10">
        <f>5-COUNTIF(RCuts,"&lt;"&amp;D400)</f>
        <v/>
      </c>
      <c r="H400" s="10">
        <f>1+COUNTIF(FCuts,"&lt;"&amp;E400)</f>
        <v/>
      </c>
      <c r="I400" s="10">
        <f>1+COUNTIF(MCuts,"&lt;"&amp;F400)</f>
        <v/>
      </c>
      <c r="J400" s="10">
        <f>G400&amp;H400&amp;I400</f>
        <v/>
      </c>
      <c r="K400" s="10">
        <f>IF(AND(G400&gt;=4,H400&gt;=4),"Champions",IF(AND(G400&gt;=3,H400&gt;=3),"Loyal",IF(G400&gt;=4,"New / promising",IF(H400&gt;=3,"At risk",IF(G400&lt;=2,"Lost / hibernating","Needs attention")))))</f>
        <v/>
      </c>
    </row>
    <row r="401">
      <c r="A401" t="n">
        <v>13391</v>
      </c>
      <c r="B401" s="13">
        <f>_xlfn.MINIFS(Invoices[Date],Invoices[Customer ID],A401)</f>
        <v/>
      </c>
      <c r="C401" s="13">
        <f>_xlfn.MAXIFS(Invoices[Date],Invoices[Customer ID],A401)</f>
        <v/>
      </c>
      <c r="D401" s="14">
        <f>AsOfDate-C401</f>
        <v/>
      </c>
      <c r="E401" s="14">
        <f>COUNTIFS(Invoices[Customer ID],A401)</f>
        <v/>
      </c>
      <c r="F401" s="15">
        <f>SUMIFS(Invoices[Value],Invoices[Customer ID],A401)</f>
        <v/>
      </c>
      <c r="G401" s="10">
        <f>5-COUNTIF(RCuts,"&lt;"&amp;D401)</f>
        <v/>
      </c>
      <c r="H401" s="10">
        <f>1+COUNTIF(FCuts,"&lt;"&amp;E401)</f>
        <v/>
      </c>
      <c r="I401" s="10">
        <f>1+COUNTIF(MCuts,"&lt;"&amp;F401)</f>
        <v/>
      </c>
      <c r="J401" s="10">
        <f>G401&amp;H401&amp;I401</f>
        <v/>
      </c>
      <c r="K401" s="10">
        <f>IF(AND(G401&gt;=4,H401&gt;=4),"Champions",IF(AND(G401&gt;=3,H401&gt;=3),"Loyal",IF(G401&gt;=4,"New / promising",IF(H401&gt;=3,"At risk",IF(G401&lt;=2,"Lost / hibernating","Needs attention")))))</f>
        <v/>
      </c>
    </row>
    <row r="402">
      <c r="A402" t="n">
        <v>13394</v>
      </c>
      <c r="B402" s="13">
        <f>_xlfn.MINIFS(Invoices[Date],Invoices[Customer ID],A402)</f>
        <v/>
      </c>
      <c r="C402" s="13">
        <f>_xlfn.MAXIFS(Invoices[Date],Invoices[Customer ID],A402)</f>
        <v/>
      </c>
      <c r="D402" s="14">
        <f>AsOfDate-C402</f>
        <v/>
      </c>
      <c r="E402" s="14">
        <f>COUNTIFS(Invoices[Customer ID],A402)</f>
        <v/>
      </c>
      <c r="F402" s="15">
        <f>SUMIFS(Invoices[Value],Invoices[Customer ID],A402)</f>
        <v/>
      </c>
      <c r="G402" s="10">
        <f>5-COUNTIF(RCuts,"&lt;"&amp;D402)</f>
        <v/>
      </c>
      <c r="H402" s="10">
        <f>1+COUNTIF(FCuts,"&lt;"&amp;E402)</f>
        <v/>
      </c>
      <c r="I402" s="10">
        <f>1+COUNTIF(MCuts,"&lt;"&amp;F402)</f>
        <v/>
      </c>
      <c r="J402" s="10">
        <f>G402&amp;H402&amp;I402</f>
        <v/>
      </c>
      <c r="K402" s="10">
        <f>IF(AND(G402&gt;=4,H402&gt;=4),"Champions",IF(AND(G402&gt;=3,H402&gt;=3),"Loyal",IF(G402&gt;=4,"New / promising",IF(H402&gt;=3,"At risk",IF(G402&lt;=2,"Lost / hibernating","Needs attention")))))</f>
        <v/>
      </c>
    </row>
    <row r="403">
      <c r="A403" t="n">
        <v>13395</v>
      </c>
      <c r="B403" s="13">
        <f>_xlfn.MINIFS(Invoices[Date],Invoices[Customer ID],A403)</f>
        <v/>
      </c>
      <c r="C403" s="13">
        <f>_xlfn.MAXIFS(Invoices[Date],Invoices[Customer ID],A403)</f>
        <v/>
      </c>
      <c r="D403" s="14">
        <f>AsOfDate-C403</f>
        <v/>
      </c>
      <c r="E403" s="14">
        <f>COUNTIFS(Invoices[Customer ID],A403)</f>
        <v/>
      </c>
      <c r="F403" s="15">
        <f>SUMIFS(Invoices[Value],Invoices[Customer ID],A403)</f>
        <v/>
      </c>
      <c r="G403" s="10">
        <f>5-COUNTIF(RCuts,"&lt;"&amp;D403)</f>
        <v/>
      </c>
      <c r="H403" s="10">
        <f>1+COUNTIF(FCuts,"&lt;"&amp;E403)</f>
        <v/>
      </c>
      <c r="I403" s="10">
        <f>1+COUNTIF(MCuts,"&lt;"&amp;F403)</f>
        <v/>
      </c>
      <c r="J403" s="10">
        <f>G403&amp;H403&amp;I403</f>
        <v/>
      </c>
      <c r="K403" s="10">
        <f>IF(AND(G403&gt;=4,H403&gt;=4),"Champions",IF(AND(G403&gt;=3,H403&gt;=3),"Loyal",IF(G403&gt;=4,"New / promising",IF(H403&gt;=3,"At risk",IF(G403&lt;=2,"Lost / hibernating","Needs attention")))))</f>
        <v/>
      </c>
    </row>
    <row r="404">
      <c r="A404" t="n">
        <v>13396</v>
      </c>
      <c r="B404" s="13">
        <f>_xlfn.MINIFS(Invoices[Date],Invoices[Customer ID],A404)</f>
        <v/>
      </c>
      <c r="C404" s="13">
        <f>_xlfn.MAXIFS(Invoices[Date],Invoices[Customer ID],A404)</f>
        <v/>
      </c>
      <c r="D404" s="14">
        <f>AsOfDate-C404</f>
        <v/>
      </c>
      <c r="E404" s="14">
        <f>COUNTIFS(Invoices[Customer ID],A404)</f>
        <v/>
      </c>
      <c r="F404" s="15">
        <f>SUMIFS(Invoices[Value],Invoices[Customer ID],A404)</f>
        <v/>
      </c>
      <c r="G404" s="10">
        <f>5-COUNTIF(RCuts,"&lt;"&amp;D404)</f>
        <v/>
      </c>
      <c r="H404" s="10">
        <f>1+COUNTIF(FCuts,"&lt;"&amp;E404)</f>
        <v/>
      </c>
      <c r="I404" s="10">
        <f>1+COUNTIF(MCuts,"&lt;"&amp;F404)</f>
        <v/>
      </c>
      <c r="J404" s="10">
        <f>G404&amp;H404&amp;I404</f>
        <v/>
      </c>
      <c r="K404" s="10">
        <f>IF(AND(G404&gt;=4,H404&gt;=4),"Champions",IF(AND(G404&gt;=3,H404&gt;=3),"Loyal",IF(G404&gt;=4,"New / promising",IF(H404&gt;=3,"At risk",IF(G404&lt;=2,"Lost / hibernating","Needs attention")))))</f>
        <v/>
      </c>
    </row>
    <row r="405">
      <c r="A405" t="n">
        <v>13397</v>
      </c>
      <c r="B405" s="13">
        <f>_xlfn.MINIFS(Invoices[Date],Invoices[Customer ID],A405)</f>
        <v/>
      </c>
      <c r="C405" s="13">
        <f>_xlfn.MAXIFS(Invoices[Date],Invoices[Customer ID],A405)</f>
        <v/>
      </c>
      <c r="D405" s="14">
        <f>AsOfDate-C405</f>
        <v/>
      </c>
      <c r="E405" s="14">
        <f>COUNTIFS(Invoices[Customer ID],A405)</f>
        <v/>
      </c>
      <c r="F405" s="15">
        <f>SUMIFS(Invoices[Value],Invoices[Customer ID],A405)</f>
        <v/>
      </c>
      <c r="G405" s="10">
        <f>5-COUNTIF(RCuts,"&lt;"&amp;D405)</f>
        <v/>
      </c>
      <c r="H405" s="10">
        <f>1+COUNTIF(FCuts,"&lt;"&amp;E405)</f>
        <v/>
      </c>
      <c r="I405" s="10">
        <f>1+COUNTIF(MCuts,"&lt;"&amp;F405)</f>
        <v/>
      </c>
      <c r="J405" s="10">
        <f>G405&amp;H405&amp;I405</f>
        <v/>
      </c>
      <c r="K405" s="10">
        <f>IF(AND(G405&gt;=4,H405&gt;=4),"Champions",IF(AND(G405&gt;=3,H405&gt;=3),"Loyal",IF(G405&gt;=4,"New / promising",IF(H405&gt;=3,"At risk",IF(G405&lt;=2,"Lost / hibernating","Needs attention")))))</f>
        <v/>
      </c>
    </row>
    <row r="406">
      <c r="A406" t="n">
        <v>13398</v>
      </c>
      <c r="B406" s="13">
        <f>_xlfn.MINIFS(Invoices[Date],Invoices[Customer ID],A406)</f>
        <v/>
      </c>
      <c r="C406" s="13">
        <f>_xlfn.MAXIFS(Invoices[Date],Invoices[Customer ID],A406)</f>
        <v/>
      </c>
      <c r="D406" s="14">
        <f>AsOfDate-C406</f>
        <v/>
      </c>
      <c r="E406" s="14">
        <f>COUNTIFS(Invoices[Customer ID],A406)</f>
        <v/>
      </c>
      <c r="F406" s="15">
        <f>SUMIFS(Invoices[Value],Invoices[Customer ID],A406)</f>
        <v/>
      </c>
      <c r="G406" s="10">
        <f>5-COUNTIF(RCuts,"&lt;"&amp;D406)</f>
        <v/>
      </c>
      <c r="H406" s="10">
        <f>1+COUNTIF(FCuts,"&lt;"&amp;E406)</f>
        <v/>
      </c>
      <c r="I406" s="10">
        <f>1+COUNTIF(MCuts,"&lt;"&amp;F406)</f>
        <v/>
      </c>
      <c r="J406" s="10">
        <f>G406&amp;H406&amp;I406</f>
        <v/>
      </c>
      <c r="K406" s="10">
        <f>IF(AND(G406&gt;=4,H406&gt;=4),"Champions",IF(AND(G406&gt;=3,H406&gt;=3),"Loyal",IF(G406&gt;=4,"New / promising",IF(H406&gt;=3,"At risk",IF(G406&lt;=2,"Lost / hibernating","Needs attention")))))</f>
        <v/>
      </c>
    </row>
    <row r="407">
      <c r="A407" t="n">
        <v>13402</v>
      </c>
      <c r="B407" s="13">
        <f>_xlfn.MINIFS(Invoices[Date],Invoices[Customer ID],A407)</f>
        <v/>
      </c>
      <c r="C407" s="13">
        <f>_xlfn.MAXIFS(Invoices[Date],Invoices[Customer ID],A407)</f>
        <v/>
      </c>
      <c r="D407" s="14">
        <f>AsOfDate-C407</f>
        <v/>
      </c>
      <c r="E407" s="14">
        <f>COUNTIFS(Invoices[Customer ID],A407)</f>
        <v/>
      </c>
      <c r="F407" s="15">
        <f>SUMIFS(Invoices[Value],Invoices[Customer ID],A407)</f>
        <v/>
      </c>
      <c r="G407" s="10">
        <f>5-COUNTIF(RCuts,"&lt;"&amp;D407)</f>
        <v/>
      </c>
      <c r="H407" s="10">
        <f>1+COUNTIF(FCuts,"&lt;"&amp;E407)</f>
        <v/>
      </c>
      <c r="I407" s="10">
        <f>1+COUNTIF(MCuts,"&lt;"&amp;F407)</f>
        <v/>
      </c>
      <c r="J407" s="10">
        <f>G407&amp;H407&amp;I407</f>
        <v/>
      </c>
      <c r="K407" s="10">
        <f>IF(AND(G407&gt;=4,H407&gt;=4),"Champions",IF(AND(G407&gt;=3,H407&gt;=3),"Loyal",IF(G407&gt;=4,"New / promising",IF(H407&gt;=3,"At risk",IF(G407&lt;=2,"Lost / hibernating","Needs attention")))))</f>
        <v/>
      </c>
    </row>
    <row r="408">
      <c r="A408" t="n">
        <v>13403</v>
      </c>
      <c r="B408" s="13">
        <f>_xlfn.MINIFS(Invoices[Date],Invoices[Customer ID],A408)</f>
        <v/>
      </c>
      <c r="C408" s="13">
        <f>_xlfn.MAXIFS(Invoices[Date],Invoices[Customer ID],A408)</f>
        <v/>
      </c>
      <c r="D408" s="14">
        <f>AsOfDate-C408</f>
        <v/>
      </c>
      <c r="E408" s="14">
        <f>COUNTIFS(Invoices[Customer ID],A408)</f>
        <v/>
      </c>
      <c r="F408" s="15">
        <f>SUMIFS(Invoices[Value],Invoices[Customer ID],A408)</f>
        <v/>
      </c>
      <c r="G408" s="10">
        <f>5-COUNTIF(RCuts,"&lt;"&amp;D408)</f>
        <v/>
      </c>
      <c r="H408" s="10">
        <f>1+COUNTIF(FCuts,"&lt;"&amp;E408)</f>
        <v/>
      </c>
      <c r="I408" s="10">
        <f>1+COUNTIF(MCuts,"&lt;"&amp;F408)</f>
        <v/>
      </c>
      <c r="J408" s="10">
        <f>G408&amp;H408&amp;I408</f>
        <v/>
      </c>
      <c r="K408" s="10">
        <f>IF(AND(G408&gt;=4,H408&gt;=4),"Champions",IF(AND(G408&gt;=3,H408&gt;=3),"Loyal",IF(G408&gt;=4,"New / promising",IF(H408&gt;=3,"At risk",IF(G408&lt;=2,"Lost / hibernating","Needs attention")))))</f>
        <v/>
      </c>
    </row>
    <row r="409">
      <c r="A409" t="n">
        <v>13404</v>
      </c>
      <c r="B409" s="13">
        <f>_xlfn.MINIFS(Invoices[Date],Invoices[Customer ID],A409)</f>
        <v/>
      </c>
      <c r="C409" s="13">
        <f>_xlfn.MAXIFS(Invoices[Date],Invoices[Customer ID],A409)</f>
        <v/>
      </c>
      <c r="D409" s="14">
        <f>AsOfDate-C409</f>
        <v/>
      </c>
      <c r="E409" s="14">
        <f>COUNTIFS(Invoices[Customer ID],A409)</f>
        <v/>
      </c>
      <c r="F409" s="15">
        <f>SUMIFS(Invoices[Value],Invoices[Customer ID],A409)</f>
        <v/>
      </c>
      <c r="G409" s="10">
        <f>5-COUNTIF(RCuts,"&lt;"&amp;D409)</f>
        <v/>
      </c>
      <c r="H409" s="10">
        <f>1+COUNTIF(FCuts,"&lt;"&amp;E409)</f>
        <v/>
      </c>
      <c r="I409" s="10">
        <f>1+COUNTIF(MCuts,"&lt;"&amp;F409)</f>
        <v/>
      </c>
      <c r="J409" s="10">
        <f>G409&amp;H409&amp;I409</f>
        <v/>
      </c>
      <c r="K409" s="10">
        <f>IF(AND(G409&gt;=4,H409&gt;=4),"Champions",IF(AND(G409&gt;=3,H409&gt;=3),"Loyal",IF(G409&gt;=4,"New / promising",IF(H409&gt;=3,"At risk",IF(G409&lt;=2,"Lost / hibernating","Needs attention")))))</f>
        <v/>
      </c>
    </row>
    <row r="410">
      <c r="A410" t="n">
        <v>13405</v>
      </c>
      <c r="B410" s="13">
        <f>_xlfn.MINIFS(Invoices[Date],Invoices[Customer ID],A410)</f>
        <v/>
      </c>
      <c r="C410" s="13">
        <f>_xlfn.MAXIFS(Invoices[Date],Invoices[Customer ID],A410)</f>
        <v/>
      </c>
      <c r="D410" s="14">
        <f>AsOfDate-C410</f>
        <v/>
      </c>
      <c r="E410" s="14">
        <f>COUNTIFS(Invoices[Customer ID],A410)</f>
        <v/>
      </c>
      <c r="F410" s="15">
        <f>SUMIFS(Invoices[Value],Invoices[Customer ID],A410)</f>
        <v/>
      </c>
      <c r="G410" s="10">
        <f>5-COUNTIF(RCuts,"&lt;"&amp;D410)</f>
        <v/>
      </c>
      <c r="H410" s="10">
        <f>1+COUNTIF(FCuts,"&lt;"&amp;E410)</f>
        <v/>
      </c>
      <c r="I410" s="10">
        <f>1+COUNTIF(MCuts,"&lt;"&amp;F410)</f>
        <v/>
      </c>
      <c r="J410" s="10">
        <f>G410&amp;H410&amp;I410</f>
        <v/>
      </c>
      <c r="K410" s="10">
        <f>IF(AND(G410&gt;=4,H410&gt;=4),"Champions",IF(AND(G410&gt;=3,H410&gt;=3),"Loyal",IF(G410&gt;=4,"New / promising",IF(H410&gt;=3,"At risk",IF(G410&lt;=2,"Lost / hibernating","Needs attention")))))</f>
        <v/>
      </c>
    </row>
    <row r="411">
      <c r="A411" t="n">
        <v>13408</v>
      </c>
      <c r="B411" s="13">
        <f>_xlfn.MINIFS(Invoices[Date],Invoices[Customer ID],A411)</f>
        <v/>
      </c>
      <c r="C411" s="13">
        <f>_xlfn.MAXIFS(Invoices[Date],Invoices[Customer ID],A411)</f>
        <v/>
      </c>
      <c r="D411" s="14">
        <f>AsOfDate-C411</f>
        <v/>
      </c>
      <c r="E411" s="14">
        <f>COUNTIFS(Invoices[Customer ID],A411)</f>
        <v/>
      </c>
      <c r="F411" s="15">
        <f>SUMIFS(Invoices[Value],Invoices[Customer ID],A411)</f>
        <v/>
      </c>
      <c r="G411" s="10">
        <f>5-COUNTIF(RCuts,"&lt;"&amp;D411)</f>
        <v/>
      </c>
      <c r="H411" s="10">
        <f>1+COUNTIF(FCuts,"&lt;"&amp;E411)</f>
        <v/>
      </c>
      <c r="I411" s="10">
        <f>1+COUNTIF(MCuts,"&lt;"&amp;F411)</f>
        <v/>
      </c>
      <c r="J411" s="10">
        <f>G411&amp;H411&amp;I411</f>
        <v/>
      </c>
      <c r="K411" s="10">
        <f>IF(AND(G411&gt;=4,H411&gt;=4),"Champions",IF(AND(G411&gt;=3,H411&gt;=3),"Loyal",IF(G411&gt;=4,"New / promising",IF(H411&gt;=3,"At risk",IF(G411&lt;=2,"Lost / hibernating","Needs attention")))))</f>
        <v/>
      </c>
    </row>
    <row r="412">
      <c r="A412" t="n">
        <v>13410</v>
      </c>
      <c r="B412" s="13">
        <f>_xlfn.MINIFS(Invoices[Date],Invoices[Customer ID],A412)</f>
        <v/>
      </c>
      <c r="C412" s="13">
        <f>_xlfn.MAXIFS(Invoices[Date],Invoices[Customer ID],A412)</f>
        <v/>
      </c>
      <c r="D412" s="14">
        <f>AsOfDate-C412</f>
        <v/>
      </c>
      <c r="E412" s="14">
        <f>COUNTIFS(Invoices[Customer ID],A412)</f>
        <v/>
      </c>
      <c r="F412" s="15">
        <f>SUMIFS(Invoices[Value],Invoices[Customer ID],A412)</f>
        <v/>
      </c>
      <c r="G412" s="10">
        <f>5-COUNTIF(RCuts,"&lt;"&amp;D412)</f>
        <v/>
      </c>
      <c r="H412" s="10">
        <f>1+COUNTIF(FCuts,"&lt;"&amp;E412)</f>
        <v/>
      </c>
      <c r="I412" s="10">
        <f>1+COUNTIF(MCuts,"&lt;"&amp;F412)</f>
        <v/>
      </c>
      <c r="J412" s="10">
        <f>G412&amp;H412&amp;I412</f>
        <v/>
      </c>
      <c r="K412" s="10">
        <f>IF(AND(G412&gt;=4,H412&gt;=4),"Champions",IF(AND(G412&gt;=3,H412&gt;=3),"Loyal",IF(G412&gt;=4,"New / promising",IF(H412&gt;=3,"At risk",IF(G412&lt;=2,"Lost / hibernating","Needs attention")))))</f>
        <v/>
      </c>
    </row>
    <row r="413">
      <c r="A413" t="n">
        <v>13411</v>
      </c>
      <c r="B413" s="13">
        <f>_xlfn.MINIFS(Invoices[Date],Invoices[Customer ID],A413)</f>
        <v/>
      </c>
      <c r="C413" s="13">
        <f>_xlfn.MAXIFS(Invoices[Date],Invoices[Customer ID],A413)</f>
        <v/>
      </c>
      <c r="D413" s="14">
        <f>AsOfDate-C413</f>
        <v/>
      </c>
      <c r="E413" s="14">
        <f>COUNTIFS(Invoices[Customer ID],A413)</f>
        <v/>
      </c>
      <c r="F413" s="15">
        <f>SUMIFS(Invoices[Value],Invoices[Customer ID],A413)</f>
        <v/>
      </c>
      <c r="G413" s="10">
        <f>5-COUNTIF(RCuts,"&lt;"&amp;D413)</f>
        <v/>
      </c>
      <c r="H413" s="10">
        <f>1+COUNTIF(FCuts,"&lt;"&amp;E413)</f>
        <v/>
      </c>
      <c r="I413" s="10">
        <f>1+COUNTIF(MCuts,"&lt;"&amp;F413)</f>
        <v/>
      </c>
      <c r="J413" s="10">
        <f>G413&amp;H413&amp;I413</f>
        <v/>
      </c>
      <c r="K413" s="10">
        <f>IF(AND(G413&gt;=4,H413&gt;=4),"Champions",IF(AND(G413&gt;=3,H413&gt;=3),"Loyal",IF(G413&gt;=4,"New / promising",IF(H413&gt;=3,"At risk",IF(G413&lt;=2,"Lost / hibernating","Needs attention")))))</f>
        <v/>
      </c>
    </row>
    <row r="414">
      <c r="A414" t="n">
        <v>13414</v>
      </c>
      <c r="B414" s="13">
        <f>_xlfn.MINIFS(Invoices[Date],Invoices[Customer ID],A414)</f>
        <v/>
      </c>
      <c r="C414" s="13">
        <f>_xlfn.MAXIFS(Invoices[Date],Invoices[Customer ID],A414)</f>
        <v/>
      </c>
      <c r="D414" s="14">
        <f>AsOfDate-C414</f>
        <v/>
      </c>
      <c r="E414" s="14">
        <f>COUNTIFS(Invoices[Customer ID],A414)</f>
        <v/>
      </c>
      <c r="F414" s="15">
        <f>SUMIFS(Invoices[Value],Invoices[Customer ID],A414)</f>
        <v/>
      </c>
      <c r="G414" s="10">
        <f>5-COUNTIF(RCuts,"&lt;"&amp;D414)</f>
        <v/>
      </c>
      <c r="H414" s="10">
        <f>1+COUNTIF(FCuts,"&lt;"&amp;E414)</f>
        <v/>
      </c>
      <c r="I414" s="10">
        <f>1+COUNTIF(MCuts,"&lt;"&amp;F414)</f>
        <v/>
      </c>
      <c r="J414" s="10">
        <f>G414&amp;H414&amp;I414</f>
        <v/>
      </c>
      <c r="K414" s="10">
        <f>IF(AND(G414&gt;=4,H414&gt;=4),"Champions",IF(AND(G414&gt;=3,H414&gt;=3),"Loyal",IF(G414&gt;=4,"New / promising",IF(H414&gt;=3,"At risk",IF(G414&lt;=2,"Lost / hibernating","Needs attention")))))</f>
        <v/>
      </c>
    </row>
    <row r="415">
      <c r="A415" t="n">
        <v>13416</v>
      </c>
      <c r="B415" s="13">
        <f>_xlfn.MINIFS(Invoices[Date],Invoices[Customer ID],A415)</f>
        <v/>
      </c>
      <c r="C415" s="13">
        <f>_xlfn.MAXIFS(Invoices[Date],Invoices[Customer ID],A415)</f>
        <v/>
      </c>
      <c r="D415" s="14">
        <f>AsOfDate-C415</f>
        <v/>
      </c>
      <c r="E415" s="14">
        <f>COUNTIFS(Invoices[Customer ID],A415)</f>
        <v/>
      </c>
      <c r="F415" s="15">
        <f>SUMIFS(Invoices[Value],Invoices[Customer ID],A415)</f>
        <v/>
      </c>
      <c r="G415" s="10">
        <f>5-COUNTIF(RCuts,"&lt;"&amp;D415)</f>
        <v/>
      </c>
      <c r="H415" s="10">
        <f>1+COUNTIF(FCuts,"&lt;"&amp;E415)</f>
        <v/>
      </c>
      <c r="I415" s="10">
        <f>1+COUNTIF(MCuts,"&lt;"&amp;F415)</f>
        <v/>
      </c>
      <c r="J415" s="10">
        <f>G415&amp;H415&amp;I415</f>
        <v/>
      </c>
      <c r="K415" s="10">
        <f>IF(AND(G415&gt;=4,H415&gt;=4),"Champions",IF(AND(G415&gt;=3,H415&gt;=3),"Loyal",IF(G415&gt;=4,"New / promising",IF(H415&gt;=3,"At risk",IF(G415&lt;=2,"Lost / hibernating","Needs attention")))))</f>
        <v/>
      </c>
    </row>
    <row r="416">
      <c r="A416" t="n">
        <v>13417</v>
      </c>
      <c r="B416" s="13">
        <f>_xlfn.MINIFS(Invoices[Date],Invoices[Customer ID],A416)</f>
        <v/>
      </c>
      <c r="C416" s="13">
        <f>_xlfn.MAXIFS(Invoices[Date],Invoices[Customer ID],A416)</f>
        <v/>
      </c>
      <c r="D416" s="14">
        <f>AsOfDate-C416</f>
        <v/>
      </c>
      <c r="E416" s="14">
        <f>COUNTIFS(Invoices[Customer ID],A416)</f>
        <v/>
      </c>
      <c r="F416" s="15">
        <f>SUMIFS(Invoices[Value],Invoices[Customer ID],A416)</f>
        <v/>
      </c>
      <c r="G416" s="10">
        <f>5-COUNTIF(RCuts,"&lt;"&amp;D416)</f>
        <v/>
      </c>
      <c r="H416" s="10">
        <f>1+COUNTIF(FCuts,"&lt;"&amp;E416)</f>
        <v/>
      </c>
      <c r="I416" s="10">
        <f>1+COUNTIF(MCuts,"&lt;"&amp;F416)</f>
        <v/>
      </c>
      <c r="J416" s="10">
        <f>G416&amp;H416&amp;I416</f>
        <v/>
      </c>
      <c r="K416" s="10">
        <f>IF(AND(G416&gt;=4,H416&gt;=4),"Champions",IF(AND(G416&gt;=3,H416&gt;=3),"Loyal",IF(G416&gt;=4,"New / promising",IF(H416&gt;=3,"At risk",IF(G416&lt;=2,"Lost / hibernating","Needs attention")))))</f>
        <v/>
      </c>
    </row>
    <row r="417">
      <c r="A417" t="n">
        <v>13418</v>
      </c>
      <c r="B417" s="13">
        <f>_xlfn.MINIFS(Invoices[Date],Invoices[Customer ID],A417)</f>
        <v/>
      </c>
      <c r="C417" s="13">
        <f>_xlfn.MAXIFS(Invoices[Date],Invoices[Customer ID],A417)</f>
        <v/>
      </c>
      <c r="D417" s="14">
        <f>AsOfDate-C417</f>
        <v/>
      </c>
      <c r="E417" s="14">
        <f>COUNTIFS(Invoices[Customer ID],A417)</f>
        <v/>
      </c>
      <c r="F417" s="15">
        <f>SUMIFS(Invoices[Value],Invoices[Customer ID],A417)</f>
        <v/>
      </c>
      <c r="G417" s="10">
        <f>5-COUNTIF(RCuts,"&lt;"&amp;D417)</f>
        <v/>
      </c>
      <c r="H417" s="10">
        <f>1+COUNTIF(FCuts,"&lt;"&amp;E417)</f>
        <v/>
      </c>
      <c r="I417" s="10">
        <f>1+COUNTIF(MCuts,"&lt;"&amp;F417)</f>
        <v/>
      </c>
      <c r="J417" s="10">
        <f>G417&amp;H417&amp;I417</f>
        <v/>
      </c>
      <c r="K417" s="10">
        <f>IF(AND(G417&gt;=4,H417&gt;=4),"Champions",IF(AND(G417&gt;=3,H417&gt;=3),"Loyal",IF(G417&gt;=4,"New / promising",IF(H417&gt;=3,"At risk",IF(G417&lt;=2,"Lost / hibernating","Needs attention")))))</f>
        <v/>
      </c>
    </row>
    <row r="418">
      <c r="A418" t="n">
        <v>13419</v>
      </c>
      <c r="B418" s="13">
        <f>_xlfn.MINIFS(Invoices[Date],Invoices[Customer ID],A418)</f>
        <v/>
      </c>
      <c r="C418" s="13">
        <f>_xlfn.MAXIFS(Invoices[Date],Invoices[Customer ID],A418)</f>
        <v/>
      </c>
      <c r="D418" s="14">
        <f>AsOfDate-C418</f>
        <v/>
      </c>
      <c r="E418" s="14">
        <f>COUNTIFS(Invoices[Customer ID],A418)</f>
        <v/>
      </c>
      <c r="F418" s="15">
        <f>SUMIFS(Invoices[Value],Invoices[Customer ID],A418)</f>
        <v/>
      </c>
      <c r="G418" s="10">
        <f>5-COUNTIF(RCuts,"&lt;"&amp;D418)</f>
        <v/>
      </c>
      <c r="H418" s="10">
        <f>1+COUNTIF(FCuts,"&lt;"&amp;E418)</f>
        <v/>
      </c>
      <c r="I418" s="10">
        <f>1+COUNTIF(MCuts,"&lt;"&amp;F418)</f>
        <v/>
      </c>
      <c r="J418" s="10">
        <f>G418&amp;H418&amp;I418</f>
        <v/>
      </c>
      <c r="K418" s="10">
        <f>IF(AND(G418&gt;=4,H418&gt;=4),"Champions",IF(AND(G418&gt;=3,H418&gt;=3),"Loyal",IF(G418&gt;=4,"New / promising",IF(H418&gt;=3,"At risk",IF(G418&lt;=2,"Lost / hibernating","Needs attention")))))</f>
        <v/>
      </c>
    </row>
    <row r="419">
      <c r="A419" t="n">
        <v>13420</v>
      </c>
      <c r="B419" s="13">
        <f>_xlfn.MINIFS(Invoices[Date],Invoices[Customer ID],A419)</f>
        <v/>
      </c>
      <c r="C419" s="13">
        <f>_xlfn.MAXIFS(Invoices[Date],Invoices[Customer ID],A419)</f>
        <v/>
      </c>
      <c r="D419" s="14">
        <f>AsOfDate-C419</f>
        <v/>
      </c>
      <c r="E419" s="14">
        <f>COUNTIFS(Invoices[Customer ID],A419)</f>
        <v/>
      </c>
      <c r="F419" s="15">
        <f>SUMIFS(Invoices[Value],Invoices[Customer ID],A419)</f>
        <v/>
      </c>
      <c r="G419" s="10">
        <f>5-COUNTIF(RCuts,"&lt;"&amp;D419)</f>
        <v/>
      </c>
      <c r="H419" s="10">
        <f>1+COUNTIF(FCuts,"&lt;"&amp;E419)</f>
        <v/>
      </c>
      <c r="I419" s="10">
        <f>1+COUNTIF(MCuts,"&lt;"&amp;F419)</f>
        <v/>
      </c>
      <c r="J419" s="10">
        <f>G419&amp;H419&amp;I419</f>
        <v/>
      </c>
      <c r="K419" s="10">
        <f>IF(AND(G419&gt;=4,H419&gt;=4),"Champions",IF(AND(G419&gt;=3,H419&gt;=3),"Loyal",IF(G419&gt;=4,"New / promising",IF(H419&gt;=3,"At risk",IF(G419&lt;=2,"Lost / hibernating","Needs attention")))))</f>
        <v/>
      </c>
    </row>
    <row r="420">
      <c r="A420" t="n">
        <v>13421</v>
      </c>
      <c r="B420" s="13">
        <f>_xlfn.MINIFS(Invoices[Date],Invoices[Customer ID],A420)</f>
        <v/>
      </c>
      <c r="C420" s="13">
        <f>_xlfn.MAXIFS(Invoices[Date],Invoices[Customer ID],A420)</f>
        <v/>
      </c>
      <c r="D420" s="14">
        <f>AsOfDate-C420</f>
        <v/>
      </c>
      <c r="E420" s="14">
        <f>COUNTIFS(Invoices[Customer ID],A420)</f>
        <v/>
      </c>
      <c r="F420" s="15">
        <f>SUMIFS(Invoices[Value],Invoices[Customer ID],A420)</f>
        <v/>
      </c>
      <c r="G420" s="10">
        <f>5-COUNTIF(RCuts,"&lt;"&amp;D420)</f>
        <v/>
      </c>
      <c r="H420" s="10">
        <f>1+COUNTIF(FCuts,"&lt;"&amp;E420)</f>
        <v/>
      </c>
      <c r="I420" s="10">
        <f>1+COUNTIF(MCuts,"&lt;"&amp;F420)</f>
        <v/>
      </c>
      <c r="J420" s="10">
        <f>G420&amp;H420&amp;I420</f>
        <v/>
      </c>
      <c r="K420" s="10">
        <f>IF(AND(G420&gt;=4,H420&gt;=4),"Champions",IF(AND(G420&gt;=3,H420&gt;=3),"Loyal",IF(G420&gt;=4,"New / promising",IF(H420&gt;=3,"At risk",IF(G420&lt;=2,"Lost / hibernating","Needs attention")))))</f>
        <v/>
      </c>
    </row>
    <row r="421">
      <c r="A421" t="n">
        <v>13422</v>
      </c>
      <c r="B421" s="13">
        <f>_xlfn.MINIFS(Invoices[Date],Invoices[Customer ID],A421)</f>
        <v/>
      </c>
      <c r="C421" s="13">
        <f>_xlfn.MAXIFS(Invoices[Date],Invoices[Customer ID],A421)</f>
        <v/>
      </c>
      <c r="D421" s="14">
        <f>AsOfDate-C421</f>
        <v/>
      </c>
      <c r="E421" s="14">
        <f>COUNTIFS(Invoices[Customer ID],A421)</f>
        <v/>
      </c>
      <c r="F421" s="15">
        <f>SUMIFS(Invoices[Value],Invoices[Customer ID],A421)</f>
        <v/>
      </c>
      <c r="G421" s="10">
        <f>5-COUNTIF(RCuts,"&lt;"&amp;D421)</f>
        <v/>
      </c>
      <c r="H421" s="10">
        <f>1+COUNTIF(FCuts,"&lt;"&amp;E421)</f>
        <v/>
      </c>
      <c r="I421" s="10">
        <f>1+COUNTIF(MCuts,"&lt;"&amp;F421)</f>
        <v/>
      </c>
      <c r="J421" s="10">
        <f>G421&amp;H421&amp;I421</f>
        <v/>
      </c>
      <c r="K421" s="10">
        <f>IF(AND(G421&gt;=4,H421&gt;=4),"Champions",IF(AND(G421&gt;=3,H421&gt;=3),"Loyal",IF(G421&gt;=4,"New / promising",IF(H421&gt;=3,"At risk",IF(G421&lt;=2,"Lost / hibernating","Needs attention")))))</f>
        <v/>
      </c>
    </row>
    <row r="422">
      <c r="A422" t="n">
        <v>13425</v>
      </c>
      <c r="B422" s="13">
        <f>_xlfn.MINIFS(Invoices[Date],Invoices[Customer ID],A422)</f>
        <v/>
      </c>
      <c r="C422" s="13">
        <f>_xlfn.MAXIFS(Invoices[Date],Invoices[Customer ID],A422)</f>
        <v/>
      </c>
      <c r="D422" s="14">
        <f>AsOfDate-C422</f>
        <v/>
      </c>
      <c r="E422" s="14">
        <f>COUNTIFS(Invoices[Customer ID],A422)</f>
        <v/>
      </c>
      <c r="F422" s="15">
        <f>SUMIFS(Invoices[Value],Invoices[Customer ID],A422)</f>
        <v/>
      </c>
      <c r="G422" s="10">
        <f>5-COUNTIF(RCuts,"&lt;"&amp;D422)</f>
        <v/>
      </c>
      <c r="H422" s="10">
        <f>1+COUNTIF(FCuts,"&lt;"&amp;E422)</f>
        <v/>
      </c>
      <c r="I422" s="10">
        <f>1+COUNTIF(MCuts,"&lt;"&amp;F422)</f>
        <v/>
      </c>
      <c r="J422" s="10">
        <f>G422&amp;H422&amp;I422</f>
        <v/>
      </c>
      <c r="K422" s="10">
        <f>IF(AND(G422&gt;=4,H422&gt;=4),"Champions",IF(AND(G422&gt;=3,H422&gt;=3),"Loyal",IF(G422&gt;=4,"New / promising",IF(H422&gt;=3,"At risk",IF(G422&lt;=2,"Lost / hibernating","Needs attention")))))</f>
        <v/>
      </c>
    </row>
    <row r="423">
      <c r="A423" t="n">
        <v>13426</v>
      </c>
      <c r="B423" s="13">
        <f>_xlfn.MINIFS(Invoices[Date],Invoices[Customer ID],A423)</f>
        <v/>
      </c>
      <c r="C423" s="13">
        <f>_xlfn.MAXIFS(Invoices[Date],Invoices[Customer ID],A423)</f>
        <v/>
      </c>
      <c r="D423" s="14">
        <f>AsOfDate-C423</f>
        <v/>
      </c>
      <c r="E423" s="14">
        <f>COUNTIFS(Invoices[Customer ID],A423)</f>
        <v/>
      </c>
      <c r="F423" s="15">
        <f>SUMIFS(Invoices[Value],Invoices[Customer ID],A423)</f>
        <v/>
      </c>
      <c r="G423" s="10">
        <f>5-COUNTIF(RCuts,"&lt;"&amp;D423)</f>
        <v/>
      </c>
      <c r="H423" s="10">
        <f>1+COUNTIF(FCuts,"&lt;"&amp;E423)</f>
        <v/>
      </c>
      <c r="I423" s="10">
        <f>1+COUNTIF(MCuts,"&lt;"&amp;F423)</f>
        <v/>
      </c>
      <c r="J423" s="10">
        <f>G423&amp;H423&amp;I423</f>
        <v/>
      </c>
      <c r="K423" s="10">
        <f>IF(AND(G423&gt;=4,H423&gt;=4),"Champions",IF(AND(G423&gt;=3,H423&gt;=3),"Loyal",IF(G423&gt;=4,"New / promising",IF(H423&gt;=3,"At risk",IF(G423&lt;=2,"Lost / hibernating","Needs attention")))))</f>
        <v/>
      </c>
    </row>
    <row r="424">
      <c r="A424" t="n">
        <v>13427</v>
      </c>
      <c r="B424" s="13">
        <f>_xlfn.MINIFS(Invoices[Date],Invoices[Customer ID],A424)</f>
        <v/>
      </c>
      <c r="C424" s="13">
        <f>_xlfn.MAXIFS(Invoices[Date],Invoices[Customer ID],A424)</f>
        <v/>
      </c>
      <c r="D424" s="14">
        <f>AsOfDate-C424</f>
        <v/>
      </c>
      <c r="E424" s="14">
        <f>COUNTIFS(Invoices[Customer ID],A424)</f>
        <v/>
      </c>
      <c r="F424" s="15">
        <f>SUMIFS(Invoices[Value],Invoices[Customer ID],A424)</f>
        <v/>
      </c>
      <c r="G424" s="10">
        <f>5-COUNTIF(RCuts,"&lt;"&amp;D424)</f>
        <v/>
      </c>
      <c r="H424" s="10">
        <f>1+COUNTIF(FCuts,"&lt;"&amp;E424)</f>
        <v/>
      </c>
      <c r="I424" s="10">
        <f>1+COUNTIF(MCuts,"&lt;"&amp;F424)</f>
        <v/>
      </c>
      <c r="J424" s="10">
        <f>G424&amp;H424&amp;I424</f>
        <v/>
      </c>
      <c r="K424" s="10">
        <f>IF(AND(G424&gt;=4,H424&gt;=4),"Champions",IF(AND(G424&gt;=3,H424&gt;=3),"Loyal",IF(G424&gt;=4,"New / promising",IF(H424&gt;=3,"At risk",IF(G424&lt;=2,"Lost / hibernating","Needs attention")))))</f>
        <v/>
      </c>
    </row>
    <row r="425">
      <c r="A425" t="n">
        <v>13428</v>
      </c>
      <c r="B425" s="13">
        <f>_xlfn.MINIFS(Invoices[Date],Invoices[Customer ID],A425)</f>
        <v/>
      </c>
      <c r="C425" s="13">
        <f>_xlfn.MAXIFS(Invoices[Date],Invoices[Customer ID],A425)</f>
        <v/>
      </c>
      <c r="D425" s="14">
        <f>AsOfDate-C425</f>
        <v/>
      </c>
      <c r="E425" s="14">
        <f>COUNTIFS(Invoices[Customer ID],A425)</f>
        <v/>
      </c>
      <c r="F425" s="15">
        <f>SUMIFS(Invoices[Value],Invoices[Customer ID],A425)</f>
        <v/>
      </c>
      <c r="G425" s="10">
        <f>5-COUNTIF(RCuts,"&lt;"&amp;D425)</f>
        <v/>
      </c>
      <c r="H425" s="10">
        <f>1+COUNTIF(FCuts,"&lt;"&amp;E425)</f>
        <v/>
      </c>
      <c r="I425" s="10">
        <f>1+COUNTIF(MCuts,"&lt;"&amp;F425)</f>
        <v/>
      </c>
      <c r="J425" s="10">
        <f>G425&amp;H425&amp;I425</f>
        <v/>
      </c>
      <c r="K425" s="10">
        <f>IF(AND(G425&gt;=4,H425&gt;=4),"Champions",IF(AND(G425&gt;=3,H425&gt;=3),"Loyal",IF(G425&gt;=4,"New / promising",IF(H425&gt;=3,"At risk",IF(G425&lt;=2,"Lost / hibernating","Needs attention")))))</f>
        <v/>
      </c>
    </row>
    <row r="426">
      <c r="A426" t="n">
        <v>13429</v>
      </c>
      <c r="B426" s="13">
        <f>_xlfn.MINIFS(Invoices[Date],Invoices[Customer ID],A426)</f>
        <v/>
      </c>
      <c r="C426" s="13">
        <f>_xlfn.MAXIFS(Invoices[Date],Invoices[Customer ID],A426)</f>
        <v/>
      </c>
      <c r="D426" s="14">
        <f>AsOfDate-C426</f>
        <v/>
      </c>
      <c r="E426" s="14">
        <f>COUNTIFS(Invoices[Customer ID],A426)</f>
        <v/>
      </c>
      <c r="F426" s="15">
        <f>SUMIFS(Invoices[Value],Invoices[Customer ID],A426)</f>
        <v/>
      </c>
      <c r="G426" s="10">
        <f>5-COUNTIF(RCuts,"&lt;"&amp;D426)</f>
        <v/>
      </c>
      <c r="H426" s="10">
        <f>1+COUNTIF(FCuts,"&lt;"&amp;E426)</f>
        <v/>
      </c>
      <c r="I426" s="10">
        <f>1+COUNTIF(MCuts,"&lt;"&amp;F426)</f>
        <v/>
      </c>
      <c r="J426" s="10">
        <f>G426&amp;H426&amp;I426</f>
        <v/>
      </c>
      <c r="K426" s="10">
        <f>IF(AND(G426&gt;=4,H426&gt;=4),"Champions",IF(AND(G426&gt;=3,H426&gt;=3),"Loyal",IF(G426&gt;=4,"New / promising",IF(H426&gt;=3,"At risk",IF(G426&lt;=2,"Lost / hibernating","Needs attention")))))</f>
        <v/>
      </c>
    </row>
    <row r="427">
      <c r="A427" t="n">
        <v>13430</v>
      </c>
      <c r="B427" s="13">
        <f>_xlfn.MINIFS(Invoices[Date],Invoices[Customer ID],A427)</f>
        <v/>
      </c>
      <c r="C427" s="13">
        <f>_xlfn.MAXIFS(Invoices[Date],Invoices[Customer ID],A427)</f>
        <v/>
      </c>
      <c r="D427" s="14">
        <f>AsOfDate-C427</f>
        <v/>
      </c>
      <c r="E427" s="14">
        <f>COUNTIFS(Invoices[Customer ID],A427)</f>
        <v/>
      </c>
      <c r="F427" s="15">
        <f>SUMIFS(Invoices[Value],Invoices[Customer ID],A427)</f>
        <v/>
      </c>
      <c r="G427" s="10">
        <f>5-COUNTIF(RCuts,"&lt;"&amp;D427)</f>
        <v/>
      </c>
      <c r="H427" s="10">
        <f>1+COUNTIF(FCuts,"&lt;"&amp;E427)</f>
        <v/>
      </c>
      <c r="I427" s="10">
        <f>1+COUNTIF(MCuts,"&lt;"&amp;F427)</f>
        <v/>
      </c>
      <c r="J427" s="10">
        <f>G427&amp;H427&amp;I427</f>
        <v/>
      </c>
      <c r="K427" s="10">
        <f>IF(AND(G427&gt;=4,H427&gt;=4),"Champions",IF(AND(G427&gt;=3,H427&gt;=3),"Loyal",IF(G427&gt;=4,"New / promising",IF(H427&gt;=3,"At risk",IF(G427&lt;=2,"Lost / hibernating","Needs attention")))))</f>
        <v/>
      </c>
    </row>
    <row r="428">
      <c r="A428" t="n">
        <v>13431</v>
      </c>
      <c r="B428" s="13">
        <f>_xlfn.MINIFS(Invoices[Date],Invoices[Customer ID],A428)</f>
        <v/>
      </c>
      <c r="C428" s="13">
        <f>_xlfn.MAXIFS(Invoices[Date],Invoices[Customer ID],A428)</f>
        <v/>
      </c>
      <c r="D428" s="14">
        <f>AsOfDate-C428</f>
        <v/>
      </c>
      <c r="E428" s="14">
        <f>COUNTIFS(Invoices[Customer ID],A428)</f>
        <v/>
      </c>
      <c r="F428" s="15">
        <f>SUMIFS(Invoices[Value],Invoices[Customer ID],A428)</f>
        <v/>
      </c>
      <c r="G428" s="10">
        <f>5-COUNTIF(RCuts,"&lt;"&amp;D428)</f>
        <v/>
      </c>
      <c r="H428" s="10">
        <f>1+COUNTIF(FCuts,"&lt;"&amp;E428)</f>
        <v/>
      </c>
      <c r="I428" s="10">
        <f>1+COUNTIF(MCuts,"&lt;"&amp;F428)</f>
        <v/>
      </c>
      <c r="J428" s="10">
        <f>G428&amp;H428&amp;I428</f>
        <v/>
      </c>
      <c r="K428" s="10">
        <f>IF(AND(G428&gt;=4,H428&gt;=4),"Champions",IF(AND(G428&gt;=3,H428&gt;=3),"Loyal",IF(G428&gt;=4,"New / promising",IF(H428&gt;=3,"At risk",IF(G428&lt;=2,"Lost / hibernating","Needs attention")))))</f>
        <v/>
      </c>
    </row>
    <row r="429">
      <c r="A429" t="n">
        <v>13434</v>
      </c>
      <c r="B429" s="13">
        <f>_xlfn.MINIFS(Invoices[Date],Invoices[Customer ID],A429)</f>
        <v/>
      </c>
      <c r="C429" s="13">
        <f>_xlfn.MAXIFS(Invoices[Date],Invoices[Customer ID],A429)</f>
        <v/>
      </c>
      <c r="D429" s="14">
        <f>AsOfDate-C429</f>
        <v/>
      </c>
      <c r="E429" s="14">
        <f>COUNTIFS(Invoices[Customer ID],A429)</f>
        <v/>
      </c>
      <c r="F429" s="15">
        <f>SUMIFS(Invoices[Value],Invoices[Customer ID],A429)</f>
        <v/>
      </c>
      <c r="G429" s="10">
        <f>5-COUNTIF(RCuts,"&lt;"&amp;D429)</f>
        <v/>
      </c>
      <c r="H429" s="10">
        <f>1+COUNTIF(FCuts,"&lt;"&amp;E429)</f>
        <v/>
      </c>
      <c r="I429" s="10">
        <f>1+COUNTIF(MCuts,"&lt;"&amp;F429)</f>
        <v/>
      </c>
      <c r="J429" s="10">
        <f>G429&amp;H429&amp;I429</f>
        <v/>
      </c>
      <c r="K429" s="10">
        <f>IF(AND(G429&gt;=4,H429&gt;=4),"Champions",IF(AND(G429&gt;=3,H429&gt;=3),"Loyal",IF(G429&gt;=4,"New / promising",IF(H429&gt;=3,"At risk",IF(G429&lt;=2,"Lost / hibernating","Needs attention")))))</f>
        <v/>
      </c>
    </row>
    <row r="430">
      <c r="A430" t="n">
        <v>13435</v>
      </c>
      <c r="B430" s="13">
        <f>_xlfn.MINIFS(Invoices[Date],Invoices[Customer ID],A430)</f>
        <v/>
      </c>
      <c r="C430" s="13">
        <f>_xlfn.MAXIFS(Invoices[Date],Invoices[Customer ID],A430)</f>
        <v/>
      </c>
      <c r="D430" s="14">
        <f>AsOfDate-C430</f>
        <v/>
      </c>
      <c r="E430" s="14">
        <f>COUNTIFS(Invoices[Customer ID],A430)</f>
        <v/>
      </c>
      <c r="F430" s="15">
        <f>SUMIFS(Invoices[Value],Invoices[Customer ID],A430)</f>
        <v/>
      </c>
      <c r="G430" s="10">
        <f>5-COUNTIF(RCuts,"&lt;"&amp;D430)</f>
        <v/>
      </c>
      <c r="H430" s="10">
        <f>1+COUNTIF(FCuts,"&lt;"&amp;E430)</f>
        <v/>
      </c>
      <c r="I430" s="10">
        <f>1+COUNTIF(MCuts,"&lt;"&amp;F430)</f>
        <v/>
      </c>
      <c r="J430" s="10">
        <f>G430&amp;H430&amp;I430</f>
        <v/>
      </c>
      <c r="K430" s="10">
        <f>IF(AND(G430&gt;=4,H430&gt;=4),"Champions",IF(AND(G430&gt;=3,H430&gt;=3),"Loyal",IF(G430&gt;=4,"New / promising",IF(H430&gt;=3,"At risk",IF(G430&lt;=2,"Lost / hibernating","Needs attention")))))</f>
        <v/>
      </c>
    </row>
    <row r="431">
      <c r="A431" t="n">
        <v>13437</v>
      </c>
      <c r="B431" s="13">
        <f>_xlfn.MINIFS(Invoices[Date],Invoices[Customer ID],A431)</f>
        <v/>
      </c>
      <c r="C431" s="13">
        <f>_xlfn.MAXIFS(Invoices[Date],Invoices[Customer ID],A431)</f>
        <v/>
      </c>
      <c r="D431" s="14">
        <f>AsOfDate-C431</f>
        <v/>
      </c>
      <c r="E431" s="14">
        <f>COUNTIFS(Invoices[Customer ID],A431)</f>
        <v/>
      </c>
      <c r="F431" s="15">
        <f>SUMIFS(Invoices[Value],Invoices[Customer ID],A431)</f>
        <v/>
      </c>
      <c r="G431" s="10">
        <f>5-COUNTIF(RCuts,"&lt;"&amp;D431)</f>
        <v/>
      </c>
      <c r="H431" s="10">
        <f>1+COUNTIF(FCuts,"&lt;"&amp;E431)</f>
        <v/>
      </c>
      <c r="I431" s="10">
        <f>1+COUNTIF(MCuts,"&lt;"&amp;F431)</f>
        <v/>
      </c>
      <c r="J431" s="10">
        <f>G431&amp;H431&amp;I431</f>
        <v/>
      </c>
      <c r="K431" s="10">
        <f>IF(AND(G431&gt;=4,H431&gt;=4),"Champions",IF(AND(G431&gt;=3,H431&gt;=3),"Loyal",IF(G431&gt;=4,"New / promising",IF(H431&gt;=3,"At risk",IF(G431&lt;=2,"Lost / hibernating","Needs attention")))))</f>
        <v/>
      </c>
    </row>
    <row r="432">
      <c r="A432" t="n">
        <v>13439</v>
      </c>
      <c r="B432" s="13">
        <f>_xlfn.MINIFS(Invoices[Date],Invoices[Customer ID],A432)</f>
        <v/>
      </c>
      <c r="C432" s="13">
        <f>_xlfn.MAXIFS(Invoices[Date],Invoices[Customer ID],A432)</f>
        <v/>
      </c>
      <c r="D432" s="14">
        <f>AsOfDate-C432</f>
        <v/>
      </c>
      <c r="E432" s="14">
        <f>COUNTIFS(Invoices[Customer ID],A432)</f>
        <v/>
      </c>
      <c r="F432" s="15">
        <f>SUMIFS(Invoices[Value],Invoices[Customer ID],A432)</f>
        <v/>
      </c>
      <c r="G432" s="10">
        <f>5-COUNTIF(RCuts,"&lt;"&amp;D432)</f>
        <v/>
      </c>
      <c r="H432" s="10">
        <f>1+COUNTIF(FCuts,"&lt;"&amp;E432)</f>
        <v/>
      </c>
      <c r="I432" s="10">
        <f>1+COUNTIF(MCuts,"&lt;"&amp;F432)</f>
        <v/>
      </c>
      <c r="J432" s="10">
        <f>G432&amp;H432&amp;I432</f>
        <v/>
      </c>
      <c r="K432" s="10">
        <f>IF(AND(G432&gt;=4,H432&gt;=4),"Champions",IF(AND(G432&gt;=3,H432&gt;=3),"Loyal",IF(G432&gt;=4,"New / promising",IF(H432&gt;=3,"At risk",IF(G432&lt;=2,"Lost / hibernating","Needs attention")))))</f>
        <v/>
      </c>
    </row>
    <row r="433">
      <c r="A433" t="n">
        <v>13441</v>
      </c>
      <c r="B433" s="13">
        <f>_xlfn.MINIFS(Invoices[Date],Invoices[Customer ID],A433)</f>
        <v/>
      </c>
      <c r="C433" s="13">
        <f>_xlfn.MAXIFS(Invoices[Date],Invoices[Customer ID],A433)</f>
        <v/>
      </c>
      <c r="D433" s="14">
        <f>AsOfDate-C433</f>
        <v/>
      </c>
      <c r="E433" s="14">
        <f>COUNTIFS(Invoices[Customer ID],A433)</f>
        <v/>
      </c>
      <c r="F433" s="15">
        <f>SUMIFS(Invoices[Value],Invoices[Customer ID],A433)</f>
        <v/>
      </c>
      <c r="G433" s="10">
        <f>5-COUNTIF(RCuts,"&lt;"&amp;D433)</f>
        <v/>
      </c>
      <c r="H433" s="10">
        <f>1+COUNTIF(FCuts,"&lt;"&amp;E433)</f>
        <v/>
      </c>
      <c r="I433" s="10">
        <f>1+COUNTIF(MCuts,"&lt;"&amp;F433)</f>
        <v/>
      </c>
      <c r="J433" s="10">
        <f>G433&amp;H433&amp;I433</f>
        <v/>
      </c>
      <c r="K433" s="10">
        <f>IF(AND(G433&gt;=4,H433&gt;=4),"Champions",IF(AND(G433&gt;=3,H433&gt;=3),"Loyal",IF(G433&gt;=4,"New / promising",IF(H433&gt;=3,"At risk",IF(G433&lt;=2,"Lost / hibernating","Needs attention")))))</f>
        <v/>
      </c>
    </row>
    <row r="434">
      <c r="A434" t="n">
        <v>13447</v>
      </c>
      <c r="B434" s="13">
        <f>_xlfn.MINIFS(Invoices[Date],Invoices[Customer ID],A434)</f>
        <v/>
      </c>
      <c r="C434" s="13">
        <f>_xlfn.MAXIFS(Invoices[Date],Invoices[Customer ID],A434)</f>
        <v/>
      </c>
      <c r="D434" s="14">
        <f>AsOfDate-C434</f>
        <v/>
      </c>
      <c r="E434" s="14">
        <f>COUNTIFS(Invoices[Customer ID],A434)</f>
        <v/>
      </c>
      <c r="F434" s="15">
        <f>SUMIFS(Invoices[Value],Invoices[Customer ID],A434)</f>
        <v/>
      </c>
      <c r="G434" s="10">
        <f>5-COUNTIF(RCuts,"&lt;"&amp;D434)</f>
        <v/>
      </c>
      <c r="H434" s="10">
        <f>1+COUNTIF(FCuts,"&lt;"&amp;E434)</f>
        <v/>
      </c>
      <c r="I434" s="10">
        <f>1+COUNTIF(MCuts,"&lt;"&amp;F434)</f>
        <v/>
      </c>
      <c r="J434" s="10">
        <f>G434&amp;H434&amp;I434</f>
        <v/>
      </c>
      <c r="K434" s="10">
        <f>IF(AND(G434&gt;=4,H434&gt;=4),"Champions",IF(AND(G434&gt;=3,H434&gt;=3),"Loyal",IF(G434&gt;=4,"New / promising",IF(H434&gt;=3,"At risk",IF(G434&lt;=2,"Lost / hibernating","Needs attention")))))</f>
        <v/>
      </c>
    </row>
    <row r="435">
      <c r="A435" t="n">
        <v>13448</v>
      </c>
      <c r="B435" s="13">
        <f>_xlfn.MINIFS(Invoices[Date],Invoices[Customer ID],A435)</f>
        <v/>
      </c>
      <c r="C435" s="13">
        <f>_xlfn.MAXIFS(Invoices[Date],Invoices[Customer ID],A435)</f>
        <v/>
      </c>
      <c r="D435" s="14">
        <f>AsOfDate-C435</f>
        <v/>
      </c>
      <c r="E435" s="14">
        <f>COUNTIFS(Invoices[Customer ID],A435)</f>
        <v/>
      </c>
      <c r="F435" s="15">
        <f>SUMIFS(Invoices[Value],Invoices[Customer ID],A435)</f>
        <v/>
      </c>
      <c r="G435" s="10">
        <f>5-COUNTIF(RCuts,"&lt;"&amp;D435)</f>
        <v/>
      </c>
      <c r="H435" s="10">
        <f>1+COUNTIF(FCuts,"&lt;"&amp;E435)</f>
        <v/>
      </c>
      <c r="I435" s="10">
        <f>1+COUNTIF(MCuts,"&lt;"&amp;F435)</f>
        <v/>
      </c>
      <c r="J435" s="10">
        <f>G435&amp;H435&amp;I435</f>
        <v/>
      </c>
      <c r="K435" s="10">
        <f>IF(AND(G435&gt;=4,H435&gt;=4),"Champions",IF(AND(G435&gt;=3,H435&gt;=3),"Loyal",IF(G435&gt;=4,"New / promising",IF(H435&gt;=3,"At risk",IF(G435&lt;=2,"Lost / hibernating","Needs attention")))))</f>
        <v/>
      </c>
    </row>
    <row r="436">
      <c r="A436" t="n">
        <v>13449</v>
      </c>
      <c r="B436" s="13">
        <f>_xlfn.MINIFS(Invoices[Date],Invoices[Customer ID],A436)</f>
        <v/>
      </c>
      <c r="C436" s="13">
        <f>_xlfn.MAXIFS(Invoices[Date],Invoices[Customer ID],A436)</f>
        <v/>
      </c>
      <c r="D436" s="14">
        <f>AsOfDate-C436</f>
        <v/>
      </c>
      <c r="E436" s="14">
        <f>COUNTIFS(Invoices[Customer ID],A436)</f>
        <v/>
      </c>
      <c r="F436" s="15">
        <f>SUMIFS(Invoices[Value],Invoices[Customer ID],A436)</f>
        <v/>
      </c>
      <c r="G436" s="10">
        <f>5-COUNTIF(RCuts,"&lt;"&amp;D436)</f>
        <v/>
      </c>
      <c r="H436" s="10">
        <f>1+COUNTIF(FCuts,"&lt;"&amp;E436)</f>
        <v/>
      </c>
      <c r="I436" s="10">
        <f>1+COUNTIF(MCuts,"&lt;"&amp;F436)</f>
        <v/>
      </c>
      <c r="J436" s="10">
        <f>G436&amp;H436&amp;I436</f>
        <v/>
      </c>
      <c r="K436" s="10">
        <f>IF(AND(G436&gt;=4,H436&gt;=4),"Champions",IF(AND(G436&gt;=3,H436&gt;=3),"Loyal",IF(G436&gt;=4,"New / promising",IF(H436&gt;=3,"At risk",IF(G436&lt;=2,"Lost / hibernating","Needs attention")))))</f>
        <v/>
      </c>
    </row>
    <row r="437">
      <c r="A437" t="n">
        <v>13450</v>
      </c>
      <c r="B437" s="13">
        <f>_xlfn.MINIFS(Invoices[Date],Invoices[Customer ID],A437)</f>
        <v/>
      </c>
      <c r="C437" s="13">
        <f>_xlfn.MAXIFS(Invoices[Date],Invoices[Customer ID],A437)</f>
        <v/>
      </c>
      <c r="D437" s="14">
        <f>AsOfDate-C437</f>
        <v/>
      </c>
      <c r="E437" s="14">
        <f>COUNTIFS(Invoices[Customer ID],A437)</f>
        <v/>
      </c>
      <c r="F437" s="15">
        <f>SUMIFS(Invoices[Value],Invoices[Customer ID],A437)</f>
        <v/>
      </c>
      <c r="G437" s="10">
        <f>5-COUNTIF(RCuts,"&lt;"&amp;D437)</f>
        <v/>
      </c>
      <c r="H437" s="10">
        <f>1+COUNTIF(FCuts,"&lt;"&amp;E437)</f>
        <v/>
      </c>
      <c r="I437" s="10">
        <f>1+COUNTIF(MCuts,"&lt;"&amp;F437)</f>
        <v/>
      </c>
      <c r="J437" s="10">
        <f>G437&amp;H437&amp;I437</f>
        <v/>
      </c>
      <c r="K437" s="10">
        <f>IF(AND(G437&gt;=4,H437&gt;=4),"Champions",IF(AND(G437&gt;=3,H437&gt;=3),"Loyal",IF(G437&gt;=4,"New / promising",IF(H437&gt;=3,"At risk",IF(G437&lt;=2,"Lost / hibernating","Needs attention")))))</f>
        <v/>
      </c>
    </row>
    <row r="438">
      <c r="A438" t="n">
        <v>13451</v>
      </c>
      <c r="B438" s="13">
        <f>_xlfn.MINIFS(Invoices[Date],Invoices[Customer ID],A438)</f>
        <v/>
      </c>
      <c r="C438" s="13">
        <f>_xlfn.MAXIFS(Invoices[Date],Invoices[Customer ID],A438)</f>
        <v/>
      </c>
      <c r="D438" s="14">
        <f>AsOfDate-C438</f>
        <v/>
      </c>
      <c r="E438" s="14">
        <f>COUNTIFS(Invoices[Customer ID],A438)</f>
        <v/>
      </c>
      <c r="F438" s="15">
        <f>SUMIFS(Invoices[Value],Invoices[Customer ID],A438)</f>
        <v/>
      </c>
      <c r="G438" s="10">
        <f>5-COUNTIF(RCuts,"&lt;"&amp;D438)</f>
        <v/>
      </c>
      <c r="H438" s="10">
        <f>1+COUNTIF(FCuts,"&lt;"&amp;E438)</f>
        <v/>
      </c>
      <c r="I438" s="10">
        <f>1+COUNTIF(MCuts,"&lt;"&amp;F438)</f>
        <v/>
      </c>
      <c r="J438" s="10">
        <f>G438&amp;H438&amp;I438</f>
        <v/>
      </c>
      <c r="K438" s="10">
        <f>IF(AND(G438&gt;=4,H438&gt;=4),"Champions",IF(AND(G438&gt;=3,H438&gt;=3),"Loyal",IF(G438&gt;=4,"New / promising",IF(H438&gt;=3,"At risk",IF(G438&lt;=2,"Lost / hibernating","Needs attention")))))</f>
        <v/>
      </c>
    </row>
    <row r="439">
      <c r="A439" t="n">
        <v>13452</v>
      </c>
      <c r="B439" s="13">
        <f>_xlfn.MINIFS(Invoices[Date],Invoices[Customer ID],A439)</f>
        <v/>
      </c>
      <c r="C439" s="13">
        <f>_xlfn.MAXIFS(Invoices[Date],Invoices[Customer ID],A439)</f>
        <v/>
      </c>
      <c r="D439" s="14">
        <f>AsOfDate-C439</f>
        <v/>
      </c>
      <c r="E439" s="14">
        <f>COUNTIFS(Invoices[Customer ID],A439)</f>
        <v/>
      </c>
      <c r="F439" s="15">
        <f>SUMIFS(Invoices[Value],Invoices[Customer ID],A439)</f>
        <v/>
      </c>
      <c r="G439" s="10">
        <f>5-COUNTIF(RCuts,"&lt;"&amp;D439)</f>
        <v/>
      </c>
      <c r="H439" s="10">
        <f>1+COUNTIF(FCuts,"&lt;"&amp;E439)</f>
        <v/>
      </c>
      <c r="I439" s="10">
        <f>1+COUNTIF(MCuts,"&lt;"&amp;F439)</f>
        <v/>
      </c>
      <c r="J439" s="10">
        <f>G439&amp;H439&amp;I439</f>
        <v/>
      </c>
      <c r="K439" s="10">
        <f>IF(AND(G439&gt;=4,H439&gt;=4),"Champions",IF(AND(G439&gt;=3,H439&gt;=3),"Loyal",IF(G439&gt;=4,"New / promising",IF(H439&gt;=3,"At risk",IF(G439&lt;=2,"Lost / hibernating","Needs attention")))))</f>
        <v/>
      </c>
    </row>
    <row r="440">
      <c r="A440" t="n">
        <v>13453</v>
      </c>
      <c r="B440" s="13">
        <f>_xlfn.MINIFS(Invoices[Date],Invoices[Customer ID],A440)</f>
        <v/>
      </c>
      <c r="C440" s="13">
        <f>_xlfn.MAXIFS(Invoices[Date],Invoices[Customer ID],A440)</f>
        <v/>
      </c>
      <c r="D440" s="14">
        <f>AsOfDate-C440</f>
        <v/>
      </c>
      <c r="E440" s="14">
        <f>COUNTIFS(Invoices[Customer ID],A440)</f>
        <v/>
      </c>
      <c r="F440" s="15">
        <f>SUMIFS(Invoices[Value],Invoices[Customer ID],A440)</f>
        <v/>
      </c>
      <c r="G440" s="10">
        <f>5-COUNTIF(RCuts,"&lt;"&amp;D440)</f>
        <v/>
      </c>
      <c r="H440" s="10">
        <f>1+COUNTIF(FCuts,"&lt;"&amp;E440)</f>
        <v/>
      </c>
      <c r="I440" s="10">
        <f>1+COUNTIF(MCuts,"&lt;"&amp;F440)</f>
        <v/>
      </c>
      <c r="J440" s="10">
        <f>G440&amp;H440&amp;I440</f>
        <v/>
      </c>
      <c r="K440" s="10">
        <f>IF(AND(G440&gt;=4,H440&gt;=4),"Champions",IF(AND(G440&gt;=3,H440&gt;=3),"Loyal",IF(G440&gt;=4,"New / promising",IF(H440&gt;=3,"At risk",IF(G440&lt;=2,"Lost / hibernating","Needs attention")))))</f>
        <v/>
      </c>
    </row>
    <row r="441">
      <c r="A441" t="n">
        <v>13455</v>
      </c>
      <c r="B441" s="13">
        <f>_xlfn.MINIFS(Invoices[Date],Invoices[Customer ID],A441)</f>
        <v/>
      </c>
      <c r="C441" s="13">
        <f>_xlfn.MAXIFS(Invoices[Date],Invoices[Customer ID],A441)</f>
        <v/>
      </c>
      <c r="D441" s="14">
        <f>AsOfDate-C441</f>
        <v/>
      </c>
      <c r="E441" s="14">
        <f>COUNTIFS(Invoices[Customer ID],A441)</f>
        <v/>
      </c>
      <c r="F441" s="15">
        <f>SUMIFS(Invoices[Value],Invoices[Customer ID],A441)</f>
        <v/>
      </c>
      <c r="G441" s="10">
        <f>5-COUNTIF(RCuts,"&lt;"&amp;D441)</f>
        <v/>
      </c>
      <c r="H441" s="10">
        <f>1+COUNTIF(FCuts,"&lt;"&amp;E441)</f>
        <v/>
      </c>
      <c r="I441" s="10">
        <f>1+COUNTIF(MCuts,"&lt;"&amp;F441)</f>
        <v/>
      </c>
      <c r="J441" s="10">
        <f>G441&amp;H441&amp;I441</f>
        <v/>
      </c>
      <c r="K441" s="10">
        <f>IF(AND(G441&gt;=4,H441&gt;=4),"Champions",IF(AND(G441&gt;=3,H441&gt;=3),"Loyal",IF(G441&gt;=4,"New / promising",IF(H441&gt;=3,"At risk",IF(G441&lt;=2,"Lost / hibernating","Needs attention")))))</f>
        <v/>
      </c>
    </row>
    <row r="442">
      <c r="A442" t="n">
        <v>13456</v>
      </c>
      <c r="B442" s="13">
        <f>_xlfn.MINIFS(Invoices[Date],Invoices[Customer ID],A442)</f>
        <v/>
      </c>
      <c r="C442" s="13">
        <f>_xlfn.MAXIFS(Invoices[Date],Invoices[Customer ID],A442)</f>
        <v/>
      </c>
      <c r="D442" s="14">
        <f>AsOfDate-C442</f>
        <v/>
      </c>
      <c r="E442" s="14">
        <f>COUNTIFS(Invoices[Customer ID],A442)</f>
        <v/>
      </c>
      <c r="F442" s="15">
        <f>SUMIFS(Invoices[Value],Invoices[Customer ID],A442)</f>
        <v/>
      </c>
      <c r="G442" s="10">
        <f>5-COUNTIF(RCuts,"&lt;"&amp;D442)</f>
        <v/>
      </c>
      <c r="H442" s="10">
        <f>1+COUNTIF(FCuts,"&lt;"&amp;E442)</f>
        <v/>
      </c>
      <c r="I442" s="10">
        <f>1+COUNTIF(MCuts,"&lt;"&amp;F442)</f>
        <v/>
      </c>
      <c r="J442" s="10">
        <f>G442&amp;H442&amp;I442</f>
        <v/>
      </c>
      <c r="K442" s="10">
        <f>IF(AND(G442&gt;=4,H442&gt;=4),"Champions",IF(AND(G442&gt;=3,H442&gt;=3),"Loyal",IF(G442&gt;=4,"New / promising",IF(H442&gt;=3,"At risk",IF(G442&lt;=2,"Lost / hibernating","Needs attention")))))</f>
        <v/>
      </c>
    </row>
    <row r="443">
      <c r="A443" t="n">
        <v>13458</v>
      </c>
      <c r="B443" s="13">
        <f>_xlfn.MINIFS(Invoices[Date],Invoices[Customer ID],A443)</f>
        <v/>
      </c>
      <c r="C443" s="13">
        <f>_xlfn.MAXIFS(Invoices[Date],Invoices[Customer ID],A443)</f>
        <v/>
      </c>
      <c r="D443" s="14">
        <f>AsOfDate-C443</f>
        <v/>
      </c>
      <c r="E443" s="14">
        <f>COUNTIFS(Invoices[Customer ID],A443)</f>
        <v/>
      </c>
      <c r="F443" s="15">
        <f>SUMIFS(Invoices[Value],Invoices[Customer ID],A443)</f>
        <v/>
      </c>
      <c r="G443" s="10">
        <f>5-COUNTIF(RCuts,"&lt;"&amp;D443)</f>
        <v/>
      </c>
      <c r="H443" s="10">
        <f>1+COUNTIF(FCuts,"&lt;"&amp;E443)</f>
        <v/>
      </c>
      <c r="I443" s="10">
        <f>1+COUNTIF(MCuts,"&lt;"&amp;F443)</f>
        <v/>
      </c>
      <c r="J443" s="10">
        <f>G443&amp;H443&amp;I443</f>
        <v/>
      </c>
      <c r="K443" s="10">
        <f>IF(AND(G443&gt;=4,H443&gt;=4),"Champions",IF(AND(G443&gt;=3,H443&gt;=3),"Loyal",IF(G443&gt;=4,"New / promising",IF(H443&gt;=3,"At risk",IF(G443&lt;=2,"Lost / hibernating","Needs attention")))))</f>
        <v/>
      </c>
    </row>
    <row r="444">
      <c r="A444" t="n">
        <v>13460</v>
      </c>
      <c r="B444" s="13">
        <f>_xlfn.MINIFS(Invoices[Date],Invoices[Customer ID],A444)</f>
        <v/>
      </c>
      <c r="C444" s="13">
        <f>_xlfn.MAXIFS(Invoices[Date],Invoices[Customer ID],A444)</f>
        <v/>
      </c>
      <c r="D444" s="14">
        <f>AsOfDate-C444</f>
        <v/>
      </c>
      <c r="E444" s="14">
        <f>COUNTIFS(Invoices[Customer ID],A444)</f>
        <v/>
      </c>
      <c r="F444" s="15">
        <f>SUMIFS(Invoices[Value],Invoices[Customer ID],A444)</f>
        <v/>
      </c>
      <c r="G444" s="10">
        <f>5-COUNTIF(RCuts,"&lt;"&amp;D444)</f>
        <v/>
      </c>
      <c r="H444" s="10">
        <f>1+COUNTIF(FCuts,"&lt;"&amp;E444)</f>
        <v/>
      </c>
      <c r="I444" s="10">
        <f>1+COUNTIF(MCuts,"&lt;"&amp;F444)</f>
        <v/>
      </c>
      <c r="J444" s="10">
        <f>G444&amp;H444&amp;I444</f>
        <v/>
      </c>
      <c r="K444" s="10">
        <f>IF(AND(G444&gt;=4,H444&gt;=4),"Champions",IF(AND(G444&gt;=3,H444&gt;=3),"Loyal",IF(G444&gt;=4,"New / promising",IF(H444&gt;=3,"At risk",IF(G444&lt;=2,"Lost / hibernating","Needs attention")))))</f>
        <v/>
      </c>
    </row>
    <row r="445">
      <c r="A445" t="n">
        <v>13461</v>
      </c>
      <c r="B445" s="13">
        <f>_xlfn.MINIFS(Invoices[Date],Invoices[Customer ID],A445)</f>
        <v/>
      </c>
      <c r="C445" s="13">
        <f>_xlfn.MAXIFS(Invoices[Date],Invoices[Customer ID],A445)</f>
        <v/>
      </c>
      <c r="D445" s="14">
        <f>AsOfDate-C445</f>
        <v/>
      </c>
      <c r="E445" s="14">
        <f>COUNTIFS(Invoices[Customer ID],A445)</f>
        <v/>
      </c>
      <c r="F445" s="15">
        <f>SUMIFS(Invoices[Value],Invoices[Customer ID],A445)</f>
        <v/>
      </c>
      <c r="G445" s="10">
        <f>5-COUNTIF(RCuts,"&lt;"&amp;D445)</f>
        <v/>
      </c>
      <c r="H445" s="10">
        <f>1+COUNTIF(FCuts,"&lt;"&amp;E445)</f>
        <v/>
      </c>
      <c r="I445" s="10">
        <f>1+COUNTIF(MCuts,"&lt;"&amp;F445)</f>
        <v/>
      </c>
      <c r="J445" s="10">
        <f>G445&amp;H445&amp;I445</f>
        <v/>
      </c>
      <c r="K445" s="10">
        <f>IF(AND(G445&gt;=4,H445&gt;=4),"Champions",IF(AND(G445&gt;=3,H445&gt;=3),"Loyal",IF(G445&gt;=4,"New / promising",IF(H445&gt;=3,"At risk",IF(G445&lt;=2,"Lost / hibernating","Needs attention")))))</f>
        <v/>
      </c>
    </row>
    <row r="446">
      <c r="A446" t="n">
        <v>13462</v>
      </c>
      <c r="B446" s="13">
        <f>_xlfn.MINIFS(Invoices[Date],Invoices[Customer ID],A446)</f>
        <v/>
      </c>
      <c r="C446" s="13">
        <f>_xlfn.MAXIFS(Invoices[Date],Invoices[Customer ID],A446)</f>
        <v/>
      </c>
      <c r="D446" s="14">
        <f>AsOfDate-C446</f>
        <v/>
      </c>
      <c r="E446" s="14">
        <f>COUNTIFS(Invoices[Customer ID],A446)</f>
        <v/>
      </c>
      <c r="F446" s="15">
        <f>SUMIFS(Invoices[Value],Invoices[Customer ID],A446)</f>
        <v/>
      </c>
      <c r="G446" s="10">
        <f>5-COUNTIF(RCuts,"&lt;"&amp;D446)</f>
        <v/>
      </c>
      <c r="H446" s="10">
        <f>1+COUNTIF(FCuts,"&lt;"&amp;E446)</f>
        <v/>
      </c>
      <c r="I446" s="10">
        <f>1+COUNTIF(MCuts,"&lt;"&amp;F446)</f>
        <v/>
      </c>
      <c r="J446" s="10">
        <f>G446&amp;H446&amp;I446</f>
        <v/>
      </c>
      <c r="K446" s="10">
        <f>IF(AND(G446&gt;=4,H446&gt;=4),"Champions",IF(AND(G446&gt;=3,H446&gt;=3),"Loyal",IF(G446&gt;=4,"New / promising",IF(H446&gt;=3,"At risk",IF(G446&lt;=2,"Lost / hibernating","Needs attention")))))</f>
        <v/>
      </c>
    </row>
    <row r="447">
      <c r="A447" t="n">
        <v>13464</v>
      </c>
      <c r="B447" s="13">
        <f>_xlfn.MINIFS(Invoices[Date],Invoices[Customer ID],A447)</f>
        <v/>
      </c>
      <c r="C447" s="13">
        <f>_xlfn.MAXIFS(Invoices[Date],Invoices[Customer ID],A447)</f>
        <v/>
      </c>
      <c r="D447" s="14">
        <f>AsOfDate-C447</f>
        <v/>
      </c>
      <c r="E447" s="14">
        <f>COUNTIFS(Invoices[Customer ID],A447)</f>
        <v/>
      </c>
      <c r="F447" s="15">
        <f>SUMIFS(Invoices[Value],Invoices[Customer ID],A447)</f>
        <v/>
      </c>
      <c r="G447" s="10">
        <f>5-COUNTIF(RCuts,"&lt;"&amp;D447)</f>
        <v/>
      </c>
      <c r="H447" s="10">
        <f>1+COUNTIF(FCuts,"&lt;"&amp;E447)</f>
        <v/>
      </c>
      <c r="I447" s="10">
        <f>1+COUNTIF(MCuts,"&lt;"&amp;F447)</f>
        <v/>
      </c>
      <c r="J447" s="10">
        <f>G447&amp;H447&amp;I447</f>
        <v/>
      </c>
      <c r="K447" s="10">
        <f>IF(AND(G447&gt;=4,H447&gt;=4),"Champions",IF(AND(G447&gt;=3,H447&gt;=3),"Loyal",IF(G447&gt;=4,"New / promising",IF(H447&gt;=3,"At risk",IF(G447&lt;=2,"Lost / hibernating","Needs attention")))))</f>
        <v/>
      </c>
    </row>
    <row r="448">
      <c r="A448" t="n">
        <v>13466</v>
      </c>
      <c r="B448" s="13">
        <f>_xlfn.MINIFS(Invoices[Date],Invoices[Customer ID],A448)</f>
        <v/>
      </c>
      <c r="C448" s="13">
        <f>_xlfn.MAXIFS(Invoices[Date],Invoices[Customer ID],A448)</f>
        <v/>
      </c>
      <c r="D448" s="14">
        <f>AsOfDate-C448</f>
        <v/>
      </c>
      <c r="E448" s="14">
        <f>COUNTIFS(Invoices[Customer ID],A448)</f>
        <v/>
      </c>
      <c r="F448" s="15">
        <f>SUMIFS(Invoices[Value],Invoices[Customer ID],A448)</f>
        <v/>
      </c>
      <c r="G448" s="10">
        <f>5-COUNTIF(RCuts,"&lt;"&amp;D448)</f>
        <v/>
      </c>
      <c r="H448" s="10">
        <f>1+COUNTIF(FCuts,"&lt;"&amp;E448)</f>
        <v/>
      </c>
      <c r="I448" s="10">
        <f>1+COUNTIF(MCuts,"&lt;"&amp;F448)</f>
        <v/>
      </c>
      <c r="J448" s="10">
        <f>G448&amp;H448&amp;I448</f>
        <v/>
      </c>
      <c r="K448" s="10">
        <f>IF(AND(G448&gt;=4,H448&gt;=4),"Champions",IF(AND(G448&gt;=3,H448&gt;=3),"Loyal",IF(G448&gt;=4,"New / promising",IF(H448&gt;=3,"At risk",IF(G448&lt;=2,"Lost / hibernating","Needs attention")))))</f>
        <v/>
      </c>
    </row>
    <row r="449">
      <c r="A449" t="n">
        <v>13467</v>
      </c>
      <c r="B449" s="13">
        <f>_xlfn.MINIFS(Invoices[Date],Invoices[Customer ID],A449)</f>
        <v/>
      </c>
      <c r="C449" s="13">
        <f>_xlfn.MAXIFS(Invoices[Date],Invoices[Customer ID],A449)</f>
        <v/>
      </c>
      <c r="D449" s="14">
        <f>AsOfDate-C449</f>
        <v/>
      </c>
      <c r="E449" s="14">
        <f>COUNTIFS(Invoices[Customer ID],A449)</f>
        <v/>
      </c>
      <c r="F449" s="15">
        <f>SUMIFS(Invoices[Value],Invoices[Customer ID],A449)</f>
        <v/>
      </c>
      <c r="G449" s="10">
        <f>5-COUNTIF(RCuts,"&lt;"&amp;D449)</f>
        <v/>
      </c>
      <c r="H449" s="10">
        <f>1+COUNTIF(FCuts,"&lt;"&amp;E449)</f>
        <v/>
      </c>
      <c r="I449" s="10">
        <f>1+COUNTIF(MCuts,"&lt;"&amp;F449)</f>
        <v/>
      </c>
      <c r="J449" s="10">
        <f>G449&amp;H449&amp;I449</f>
        <v/>
      </c>
      <c r="K449" s="10">
        <f>IF(AND(G449&gt;=4,H449&gt;=4),"Champions",IF(AND(G449&gt;=3,H449&gt;=3),"Loyal",IF(G449&gt;=4,"New / promising",IF(H449&gt;=3,"At risk",IF(G449&lt;=2,"Lost / hibernating","Needs attention")))))</f>
        <v/>
      </c>
    </row>
    <row r="450">
      <c r="A450" t="n">
        <v>13468</v>
      </c>
      <c r="B450" s="13">
        <f>_xlfn.MINIFS(Invoices[Date],Invoices[Customer ID],A450)</f>
        <v/>
      </c>
      <c r="C450" s="13">
        <f>_xlfn.MAXIFS(Invoices[Date],Invoices[Customer ID],A450)</f>
        <v/>
      </c>
      <c r="D450" s="14">
        <f>AsOfDate-C450</f>
        <v/>
      </c>
      <c r="E450" s="14">
        <f>COUNTIFS(Invoices[Customer ID],A450)</f>
        <v/>
      </c>
      <c r="F450" s="15">
        <f>SUMIFS(Invoices[Value],Invoices[Customer ID],A450)</f>
        <v/>
      </c>
      <c r="G450" s="10">
        <f>5-COUNTIF(RCuts,"&lt;"&amp;D450)</f>
        <v/>
      </c>
      <c r="H450" s="10">
        <f>1+COUNTIF(FCuts,"&lt;"&amp;E450)</f>
        <v/>
      </c>
      <c r="I450" s="10">
        <f>1+COUNTIF(MCuts,"&lt;"&amp;F450)</f>
        <v/>
      </c>
      <c r="J450" s="10">
        <f>G450&amp;H450&amp;I450</f>
        <v/>
      </c>
      <c r="K450" s="10">
        <f>IF(AND(G450&gt;=4,H450&gt;=4),"Champions",IF(AND(G450&gt;=3,H450&gt;=3),"Loyal",IF(G450&gt;=4,"New / promising",IF(H450&gt;=3,"At risk",IF(G450&lt;=2,"Lost / hibernating","Needs attention")))))</f>
        <v/>
      </c>
    </row>
    <row r="451">
      <c r="A451" t="n">
        <v>13470</v>
      </c>
      <c r="B451" s="13">
        <f>_xlfn.MINIFS(Invoices[Date],Invoices[Customer ID],A451)</f>
        <v/>
      </c>
      <c r="C451" s="13">
        <f>_xlfn.MAXIFS(Invoices[Date],Invoices[Customer ID],A451)</f>
        <v/>
      </c>
      <c r="D451" s="14">
        <f>AsOfDate-C451</f>
        <v/>
      </c>
      <c r="E451" s="14">
        <f>COUNTIFS(Invoices[Customer ID],A451)</f>
        <v/>
      </c>
      <c r="F451" s="15">
        <f>SUMIFS(Invoices[Value],Invoices[Customer ID],A451)</f>
        <v/>
      </c>
      <c r="G451" s="10">
        <f>5-COUNTIF(RCuts,"&lt;"&amp;D451)</f>
        <v/>
      </c>
      <c r="H451" s="10">
        <f>1+COUNTIF(FCuts,"&lt;"&amp;E451)</f>
        <v/>
      </c>
      <c r="I451" s="10">
        <f>1+COUNTIF(MCuts,"&lt;"&amp;F451)</f>
        <v/>
      </c>
      <c r="J451" s="10">
        <f>G451&amp;H451&amp;I451</f>
        <v/>
      </c>
      <c r="K451" s="10">
        <f>IF(AND(G451&gt;=4,H451&gt;=4),"Champions",IF(AND(G451&gt;=3,H451&gt;=3),"Loyal",IF(G451&gt;=4,"New / promising",IF(H451&gt;=3,"At risk",IF(G451&lt;=2,"Lost / hibernating","Needs attention")))))</f>
        <v/>
      </c>
    </row>
    <row r="452">
      <c r="A452" t="n">
        <v>13471</v>
      </c>
      <c r="B452" s="13">
        <f>_xlfn.MINIFS(Invoices[Date],Invoices[Customer ID],A452)</f>
        <v/>
      </c>
      <c r="C452" s="13">
        <f>_xlfn.MAXIFS(Invoices[Date],Invoices[Customer ID],A452)</f>
        <v/>
      </c>
      <c r="D452" s="14">
        <f>AsOfDate-C452</f>
        <v/>
      </c>
      <c r="E452" s="14">
        <f>COUNTIFS(Invoices[Customer ID],A452)</f>
        <v/>
      </c>
      <c r="F452" s="15">
        <f>SUMIFS(Invoices[Value],Invoices[Customer ID],A452)</f>
        <v/>
      </c>
      <c r="G452" s="10">
        <f>5-COUNTIF(RCuts,"&lt;"&amp;D452)</f>
        <v/>
      </c>
      <c r="H452" s="10">
        <f>1+COUNTIF(FCuts,"&lt;"&amp;E452)</f>
        <v/>
      </c>
      <c r="I452" s="10">
        <f>1+COUNTIF(MCuts,"&lt;"&amp;F452)</f>
        <v/>
      </c>
      <c r="J452" s="10">
        <f>G452&amp;H452&amp;I452</f>
        <v/>
      </c>
      <c r="K452" s="10">
        <f>IF(AND(G452&gt;=4,H452&gt;=4),"Champions",IF(AND(G452&gt;=3,H452&gt;=3),"Loyal",IF(G452&gt;=4,"New / promising",IF(H452&gt;=3,"At risk",IF(G452&lt;=2,"Lost / hibernating","Needs attention")))))</f>
        <v/>
      </c>
    </row>
    <row r="453">
      <c r="A453" t="n">
        <v>13473</v>
      </c>
      <c r="B453" s="13">
        <f>_xlfn.MINIFS(Invoices[Date],Invoices[Customer ID],A453)</f>
        <v/>
      </c>
      <c r="C453" s="13">
        <f>_xlfn.MAXIFS(Invoices[Date],Invoices[Customer ID],A453)</f>
        <v/>
      </c>
      <c r="D453" s="14">
        <f>AsOfDate-C453</f>
        <v/>
      </c>
      <c r="E453" s="14">
        <f>COUNTIFS(Invoices[Customer ID],A453)</f>
        <v/>
      </c>
      <c r="F453" s="15">
        <f>SUMIFS(Invoices[Value],Invoices[Customer ID],A453)</f>
        <v/>
      </c>
      <c r="G453" s="10">
        <f>5-COUNTIF(RCuts,"&lt;"&amp;D453)</f>
        <v/>
      </c>
      <c r="H453" s="10">
        <f>1+COUNTIF(FCuts,"&lt;"&amp;E453)</f>
        <v/>
      </c>
      <c r="I453" s="10">
        <f>1+COUNTIF(MCuts,"&lt;"&amp;F453)</f>
        <v/>
      </c>
      <c r="J453" s="10">
        <f>G453&amp;H453&amp;I453</f>
        <v/>
      </c>
      <c r="K453" s="10">
        <f>IF(AND(G453&gt;=4,H453&gt;=4),"Champions",IF(AND(G453&gt;=3,H453&gt;=3),"Loyal",IF(G453&gt;=4,"New / promising",IF(H453&gt;=3,"At risk",IF(G453&lt;=2,"Lost / hibernating","Needs attention")))))</f>
        <v/>
      </c>
    </row>
    <row r="454">
      <c r="A454" t="n">
        <v>13474</v>
      </c>
      <c r="B454" s="13">
        <f>_xlfn.MINIFS(Invoices[Date],Invoices[Customer ID],A454)</f>
        <v/>
      </c>
      <c r="C454" s="13">
        <f>_xlfn.MAXIFS(Invoices[Date],Invoices[Customer ID],A454)</f>
        <v/>
      </c>
      <c r="D454" s="14">
        <f>AsOfDate-C454</f>
        <v/>
      </c>
      <c r="E454" s="14">
        <f>COUNTIFS(Invoices[Customer ID],A454)</f>
        <v/>
      </c>
      <c r="F454" s="15">
        <f>SUMIFS(Invoices[Value],Invoices[Customer ID],A454)</f>
        <v/>
      </c>
      <c r="G454" s="10">
        <f>5-COUNTIF(RCuts,"&lt;"&amp;D454)</f>
        <v/>
      </c>
      <c r="H454" s="10">
        <f>1+COUNTIF(FCuts,"&lt;"&amp;E454)</f>
        <v/>
      </c>
      <c r="I454" s="10">
        <f>1+COUNTIF(MCuts,"&lt;"&amp;F454)</f>
        <v/>
      </c>
      <c r="J454" s="10">
        <f>G454&amp;H454&amp;I454</f>
        <v/>
      </c>
      <c r="K454" s="10">
        <f>IF(AND(G454&gt;=4,H454&gt;=4),"Champions",IF(AND(G454&gt;=3,H454&gt;=3),"Loyal",IF(G454&gt;=4,"New / promising",IF(H454&gt;=3,"At risk",IF(G454&lt;=2,"Lost / hibernating","Needs attention")))))</f>
        <v/>
      </c>
    </row>
    <row r="455">
      <c r="A455" t="n">
        <v>13475</v>
      </c>
      <c r="B455" s="13">
        <f>_xlfn.MINIFS(Invoices[Date],Invoices[Customer ID],A455)</f>
        <v/>
      </c>
      <c r="C455" s="13">
        <f>_xlfn.MAXIFS(Invoices[Date],Invoices[Customer ID],A455)</f>
        <v/>
      </c>
      <c r="D455" s="14">
        <f>AsOfDate-C455</f>
        <v/>
      </c>
      <c r="E455" s="14">
        <f>COUNTIFS(Invoices[Customer ID],A455)</f>
        <v/>
      </c>
      <c r="F455" s="15">
        <f>SUMIFS(Invoices[Value],Invoices[Customer ID],A455)</f>
        <v/>
      </c>
      <c r="G455" s="10">
        <f>5-COUNTIF(RCuts,"&lt;"&amp;D455)</f>
        <v/>
      </c>
      <c r="H455" s="10">
        <f>1+COUNTIF(FCuts,"&lt;"&amp;E455)</f>
        <v/>
      </c>
      <c r="I455" s="10">
        <f>1+COUNTIF(MCuts,"&lt;"&amp;F455)</f>
        <v/>
      </c>
      <c r="J455" s="10">
        <f>G455&amp;H455&amp;I455</f>
        <v/>
      </c>
      <c r="K455" s="10">
        <f>IF(AND(G455&gt;=4,H455&gt;=4),"Champions",IF(AND(G455&gt;=3,H455&gt;=3),"Loyal",IF(G455&gt;=4,"New / promising",IF(H455&gt;=3,"At risk",IF(G455&lt;=2,"Lost / hibernating","Needs attention")))))</f>
        <v/>
      </c>
    </row>
    <row r="456">
      <c r="A456" t="n">
        <v>13476</v>
      </c>
      <c r="B456" s="13">
        <f>_xlfn.MINIFS(Invoices[Date],Invoices[Customer ID],A456)</f>
        <v/>
      </c>
      <c r="C456" s="13">
        <f>_xlfn.MAXIFS(Invoices[Date],Invoices[Customer ID],A456)</f>
        <v/>
      </c>
      <c r="D456" s="14">
        <f>AsOfDate-C456</f>
        <v/>
      </c>
      <c r="E456" s="14">
        <f>COUNTIFS(Invoices[Customer ID],A456)</f>
        <v/>
      </c>
      <c r="F456" s="15">
        <f>SUMIFS(Invoices[Value],Invoices[Customer ID],A456)</f>
        <v/>
      </c>
      <c r="G456" s="10">
        <f>5-COUNTIF(RCuts,"&lt;"&amp;D456)</f>
        <v/>
      </c>
      <c r="H456" s="10">
        <f>1+COUNTIF(FCuts,"&lt;"&amp;E456)</f>
        <v/>
      </c>
      <c r="I456" s="10">
        <f>1+COUNTIF(MCuts,"&lt;"&amp;F456)</f>
        <v/>
      </c>
      <c r="J456" s="10">
        <f>G456&amp;H456&amp;I456</f>
        <v/>
      </c>
      <c r="K456" s="10">
        <f>IF(AND(G456&gt;=4,H456&gt;=4),"Champions",IF(AND(G456&gt;=3,H456&gt;=3),"Loyal",IF(G456&gt;=4,"New / promising",IF(H456&gt;=3,"At risk",IF(G456&lt;=2,"Lost / hibernating","Needs attention")))))</f>
        <v/>
      </c>
    </row>
    <row r="457">
      <c r="A457" t="n">
        <v>13477</v>
      </c>
      <c r="B457" s="13">
        <f>_xlfn.MINIFS(Invoices[Date],Invoices[Customer ID],A457)</f>
        <v/>
      </c>
      <c r="C457" s="13">
        <f>_xlfn.MAXIFS(Invoices[Date],Invoices[Customer ID],A457)</f>
        <v/>
      </c>
      <c r="D457" s="14">
        <f>AsOfDate-C457</f>
        <v/>
      </c>
      <c r="E457" s="14">
        <f>COUNTIFS(Invoices[Customer ID],A457)</f>
        <v/>
      </c>
      <c r="F457" s="15">
        <f>SUMIFS(Invoices[Value],Invoices[Customer ID],A457)</f>
        <v/>
      </c>
      <c r="G457" s="10">
        <f>5-COUNTIF(RCuts,"&lt;"&amp;D457)</f>
        <v/>
      </c>
      <c r="H457" s="10">
        <f>1+COUNTIF(FCuts,"&lt;"&amp;E457)</f>
        <v/>
      </c>
      <c r="I457" s="10">
        <f>1+COUNTIF(MCuts,"&lt;"&amp;F457)</f>
        <v/>
      </c>
      <c r="J457" s="10">
        <f>G457&amp;H457&amp;I457</f>
        <v/>
      </c>
      <c r="K457" s="10">
        <f>IF(AND(G457&gt;=4,H457&gt;=4),"Champions",IF(AND(G457&gt;=3,H457&gt;=3),"Loyal",IF(G457&gt;=4,"New / promising",IF(H457&gt;=3,"At risk",IF(G457&lt;=2,"Lost / hibernating","Needs attention")))))</f>
        <v/>
      </c>
    </row>
    <row r="458">
      <c r="A458" t="n">
        <v>13479</v>
      </c>
      <c r="B458" s="13">
        <f>_xlfn.MINIFS(Invoices[Date],Invoices[Customer ID],A458)</f>
        <v/>
      </c>
      <c r="C458" s="13">
        <f>_xlfn.MAXIFS(Invoices[Date],Invoices[Customer ID],A458)</f>
        <v/>
      </c>
      <c r="D458" s="14">
        <f>AsOfDate-C458</f>
        <v/>
      </c>
      <c r="E458" s="14">
        <f>COUNTIFS(Invoices[Customer ID],A458)</f>
        <v/>
      </c>
      <c r="F458" s="15">
        <f>SUMIFS(Invoices[Value],Invoices[Customer ID],A458)</f>
        <v/>
      </c>
      <c r="G458" s="10">
        <f>5-COUNTIF(RCuts,"&lt;"&amp;D458)</f>
        <v/>
      </c>
      <c r="H458" s="10">
        <f>1+COUNTIF(FCuts,"&lt;"&amp;E458)</f>
        <v/>
      </c>
      <c r="I458" s="10">
        <f>1+COUNTIF(MCuts,"&lt;"&amp;F458)</f>
        <v/>
      </c>
      <c r="J458" s="10">
        <f>G458&amp;H458&amp;I458</f>
        <v/>
      </c>
      <c r="K458" s="10">
        <f>IF(AND(G458&gt;=4,H458&gt;=4),"Champions",IF(AND(G458&gt;=3,H458&gt;=3),"Loyal",IF(G458&gt;=4,"New / promising",IF(H458&gt;=3,"At risk",IF(G458&lt;=2,"Lost / hibernating","Needs attention")))))</f>
        <v/>
      </c>
    </row>
    <row r="459">
      <c r="A459" t="n">
        <v>13481</v>
      </c>
      <c r="B459" s="13">
        <f>_xlfn.MINIFS(Invoices[Date],Invoices[Customer ID],A459)</f>
        <v/>
      </c>
      <c r="C459" s="13">
        <f>_xlfn.MAXIFS(Invoices[Date],Invoices[Customer ID],A459)</f>
        <v/>
      </c>
      <c r="D459" s="14">
        <f>AsOfDate-C459</f>
        <v/>
      </c>
      <c r="E459" s="14">
        <f>COUNTIFS(Invoices[Customer ID],A459)</f>
        <v/>
      </c>
      <c r="F459" s="15">
        <f>SUMIFS(Invoices[Value],Invoices[Customer ID],A459)</f>
        <v/>
      </c>
      <c r="G459" s="10">
        <f>5-COUNTIF(RCuts,"&lt;"&amp;D459)</f>
        <v/>
      </c>
      <c r="H459" s="10">
        <f>1+COUNTIF(FCuts,"&lt;"&amp;E459)</f>
        <v/>
      </c>
      <c r="I459" s="10">
        <f>1+COUNTIF(MCuts,"&lt;"&amp;F459)</f>
        <v/>
      </c>
      <c r="J459" s="10">
        <f>G459&amp;H459&amp;I459</f>
        <v/>
      </c>
      <c r="K459" s="10">
        <f>IF(AND(G459&gt;=4,H459&gt;=4),"Champions",IF(AND(G459&gt;=3,H459&gt;=3),"Loyal",IF(G459&gt;=4,"New / promising",IF(H459&gt;=3,"At risk",IF(G459&lt;=2,"Lost / hibernating","Needs attention")))))</f>
        <v/>
      </c>
    </row>
    <row r="460">
      <c r="A460" t="n">
        <v>13482</v>
      </c>
      <c r="B460" s="13">
        <f>_xlfn.MINIFS(Invoices[Date],Invoices[Customer ID],A460)</f>
        <v/>
      </c>
      <c r="C460" s="13">
        <f>_xlfn.MAXIFS(Invoices[Date],Invoices[Customer ID],A460)</f>
        <v/>
      </c>
      <c r="D460" s="14">
        <f>AsOfDate-C460</f>
        <v/>
      </c>
      <c r="E460" s="14">
        <f>COUNTIFS(Invoices[Customer ID],A460)</f>
        <v/>
      </c>
      <c r="F460" s="15">
        <f>SUMIFS(Invoices[Value],Invoices[Customer ID],A460)</f>
        <v/>
      </c>
      <c r="G460" s="10">
        <f>5-COUNTIF(RCuts,"&lt;"&amp;D460)</f>
        <v/>
      </c>
      <c r="H460" s="10">
        <f>1+COUNTIF(FCuts,"&lt;"&amp;E460)</f>
        <v/>
      </c>
      <c r="I460" s="10">
        <f>1+COUNTIF(MCuts,"&lt;"&amp;F460)</f>
        <v/>
      </c>
      <c r="J460" s="10">
        <f>G460&amp;H460&amp;I460</f>
        <v/>
      </c>
      <c r="K460" s="10">
        <f>IF(AND(G460&gt;=4,H460&gt;=4),"Champions",IF(AND(G460&gt;=3,H460&gt;=3),"Loyal",IF(G460&gt;=4,"New / promising",IF(H460&gt;=3,"At risk",IF(G460&lt;=2,"Lost / hibernating","Needs attention")))))</f>
        <v/>
      </c>
    </row>
    <row r="461">
      <c r="A461" t="n">
        <v>13483</v>
      </c>
      <c r="B461" s="13">
        <f>_xlfn.MINIFS(Invoices[Date],Invoices[Customer ID],A461)</f>
        <v/>
      </c>
      <c r="C461" s="13">
        <f>_xlfn.MAXIFS(Invoices[Date],Invoices[Customer ID],A461)</f>
        <v/>
      </c>
      <c r="D461" s="14">
        <f>AsOfDate-C461</f>
        <v/>
      </c>
      <c r="E461" s="14">
        <f>COUNTIFS(Invoices[Customer ID],A461)</f>
        <v/>
      </c>
      <c r="F461" s="15">
        <f>SUMIFS(Invoices[Value],Invoices[Customer ID],A461)</f>
        <v/>
      </c>
      <c r="G461" s="10">
        <f>5-COUNTIF(RCuts,"&lt;"&amp;D461)</f>
        <v/>
      </c>
      <c r="H461" s="10">
        <f>1+COUNTIF(FCuts,"&lt;"&amp;E461)</f>
        <v/>
      </c>
      <c r="I461" s="10">
        <f>1+COUNTIF(MCuts,"&lt;"&amp;F461)</f>
        <v/>
      </c>
      <c r="J461" s="10">
        <f>G461&amp;H461&amp;I461</f>
        <v/>
      </c>
      <c r="K461" s="10">
        <f>IF(AND(G461&gt;=4,H461&gt;=4),"Champions",IF(AND(G461&gt;=3,H461&gt;=3),"Loyal",IF(G461&gt;=4,"New / promising",IF(H461&gt;=3,"At risk",IF(G461&lt;=2,"Lost / hibernating","Needs attention")))))</f>
        <v/>
      </c>
    </row>
    <row r="462">
      <c r="A462" t="n">
        <v>13484</v>
      </c>
      <c r="B462" s="13">
        <f>_xlfn.MINIFS(Invoices[Date],Invoices[Customer ID],A462)</f>
        <v/>
      </c>
      <c r="C462" s="13">
        <f>_xlfn.MAXIFS(Invoices[Date],Invoices[Customer ID],A462)</f>
        <v/>
      </c>
      <c r="D462" s="14">
        <f>AsOfDate-C462</f>
        <v/>
      </c>
      <c r="E462" s="14">
        <f>COUNTIFS(Invoices[Customer ID],A462)</f>
        <v/>
      </c>
      <c r="F462" s="15">
        <f>SUMIFS(Invoices[Value],Invoices[Customer ID],A462)</f>
        <v/>
      </c>
      <c r="G462" s="10">
        <f>5-COUNTIF(RCuts,"&lt;"&amp;D462)</f>
        <v/>
      </c>
      <c r="H462" s="10">
        <f>1+COUNTIF(FCuts,"&lt;"&amp;E462)</f>
        <v/>
      </c>
      <c r="I462" s="10">
        <f>1+COUNTIF(MCuts,"&lt;"&amp;F462)</f>
        <v/>
      </c>
      <c r="J462" s="10">
        <f>G462&amp;H462&amp;I462</f>
        <v/>
      </c>
      <c r="K462" s="10">
        <f>IF(AND(G462&gt;=4,H462&gt;=4),"Champions",IF(AND(G462&gt;=3,H462&gt;=3),"Loyal",IF(G462&gt;=4,"New / promising",IF(H462&gt;=3,"At risk",IF(G462&lt;=2,"Lost / hibernating","Needs attention")))))</f>
        <v/>
      </c>
    </row>
    <row r="463">
      <c r="A463" t="n">
        <v>13485</v>
      </c>
      <c r="B463" s="13">
        <f>_xlfn.MINIFS(Invoices[Date],Invoices[Customer ID],A463)</f>
        <v/>
      </c>
      <c r="C463" s="13">
        <f>_xlfn.MAXIFS(Invoices[Date],Invoices[Customer ID],A463)</f>
        <v/>
      </c>
      <c r="D463" s="14">
        <f>AsOfDate-C463</f>
        <v/>
      </c>
      <c r="E463" s="14">
        <f>COUNTIFS(Invoices[Customer ID],A463)</f>
        <v/>
      </c>
      <c r="F463" s="15">
        <f>SUMIFS(Invoices[Value],Invoices[Customer ID],A463)</f>
        <v/>
      </c>
      <c r="G463" s="10">
        <f>5-COUNTIF(RCuts,"&lt;"&amp;D463)</f>
        <v/>
      </c>
      <c r="H463" s="10">
        <f>1+COUNTIF(FCuts,"&lt;"&amp;E463)</f>
        <v/>
      </c>
      <c r="I463" s="10">
        <f>1+COUNTIF(MCuts,"&lt;"&amp;F463)</f>
        <v/>
      </c>
      <c r="J463" s="10">
        <f>G463&amp;H463&amp;I463</f>
        <v/>
      </c>
      <c r="K463" s="10">
        <f>IF(AND(G463&gt;=4,H463&gt;=4),"Champions",IF(AND(G463&gt;=3,H463&gt;=3),"Loyal",IF(G463&gt;=4,"New / promising",IF(H463&gt;=3,"At risk",IF(G463&lt;=2,"Lost / hibernating","Needs attention")))))</f>
        <v/>
      </c>
    </row>
    <row r="464">
      <c r="A464" t="n">
        <v>13486</v>
      </c>
      <c r="B464" s="13">
        <f>_xlfn.MINIFS(Invoices[Date],Invoices[Customer ID],A464)</f>
        <v/>
      </c>
      <c r="C464" s="13">
        <f>_xlfn.MAXIFS(Invoices[Date],Invoices[Customer ID],A464)</f>
        <v/>
      </c>
      <c r="D464" s="14">
        <f>AsOfDate-C464</f>
        <v/>
      </c>
      <c r="E464" s="14">
        <f>COUNTIFS(Invoices[Customer ID],A464)</f>
        <v/>
      </c>
      <c r="F464" s="15">
        <f>SUMIFS(Invoices[Value],Invoices[Customer ID],A464)</f>
        <v/>
      </c>
      <c r="G464" s="10">
        <f>5-COUNTIF(RCuts,"&lt;"&amp;D464)</f>
        <v/>
      </c>
      <c r="H464" s="10">
        <f>1+COUNTIF(FCuts,"&lt;"&amp;E464)</f>
        <v/>
      </c>
      <c r="I464" s="10">
        <f>1+COUNTIF(MCuts,"&lt;"&amp;F464)</f>
        <v/>
      </c>
      <c r="J464" s="10">
        <f>G464&amp;H464&amp;I464</f>
        <v/>
      </c>
      <c r="K464" s="10">
        <f>IF(AND(G464&gt;=4,H464&gt;=4),"Champions",IF(AND(G464&gt;=3,H464&gt;=3),"Loyal",IF(G464&gt;=4,"New / promising",IF(H464&gt;=3,"At risk",IF(G464&lt;=2,"Lost / hibernating","Needs attention")))))</f>
        <v/>
      </c>
    </row>
    <row r="465">
      <c r="A465" t="n">
        <v>13487</v>
      </c>
      <c r="B465" s="13">
        <f>_xlfn.MINIFS(Invoices[Date],Invoices[Customer ID],A465)</f>
        <v/>
      </c>
      <c r="C465" s="13">
        <f>_xlfn.MAXIFS(Invoices[Date],Invoices[Customer ID],A465)</f>
        <v/>
      </c>
      <c r="D465" s="14">
        <f>AsOfDate-C465</f>
        <v/>
      </c>
      <c r="E465" s="14">
        <f>COUNTIFS(Invoices[Customer ID],A465)</f>
        <v/>
      </c>
      <c r="F465" s="15">
        <f>SUMIFS(Invoices[Value],Invoices[Customer ID],A465)</f>
        <v/>
      </c>
      <c r="G465" s="10">
        <f>5-COUNTIF(RCuts,"&lt;"&amp;D465)</f>
        <v/>
      </c>
      <c r="H465" s="10">
        <f>1+COUNTIF(FCuts,"&lt;"&amp;E465)</f>
        <v/>
      </c>
      <c r="I465" s="10">
        <f>1+COUNTIF(MCuts,"&lt;"&amp;F465)</f>
        <v/>
      </c>
      <c r="J465" s="10">
        <f>G465&amp;H465&amp;I465</f>
        <v/>
      </c>
      <c r="K465" s="10">
        <f>IF(AND(G465&gt;=4,H465&gt;=4),"Champions",IF(AND(G465&gt;=3,H465&gt;=3),"Loyal",IF(G465&gt;=4,"New / promising",IF(H465&gt;=3,"At risk",IF(G465&lt;=2,"Lost / hibernating","Needs attention")))))</f>
        <v/>
      </c>
    </row>
    <row r="466">
      <c r="A466" t="n">
        <v>13488</v>
      </c>
      <c r="B466" s="13">
        <f>_xlfn.MINIFS(Invoices[Date],Invoices[Customer ID],A466)</f>
        <v/>
      </c>
      <c r="C466" s="13">
        <f>_xlfn.MAXIFS(Invoices[Date],Invoices[Customer ID],A466)</f>
        <v/>
      </c>
      <c r="D466" s="14">
        <f>AsOfDate-C466</f>
        <v/>
      </c>
      <c r="E466" s="14">
        <f>COUNTIFS(Invoices[Customer ID],A466)</f>
        <v/>
      </c>
      <c r="F466" s="15">
        <f>SUMIFS(Invoices[Value],Invoices[Customer ID],A466)</f>
        <v/>
      </c>
      <c r="G466" s="10">
        <f>5-COUNTIF(RCuts,"&lt;"&amp;D466)</f>
        <v/>
      </c>
      <c r="H466" s="10">
        <f>1+COUNTIF(FCuts,"&lt;"&amp;E466)</f>
        <v/>
      </c>
      <c r="I466" s="10">
        <f>1+COUNTIF(MCuts,"&lt;"&amp;F466)</f>
        <v/>
      </c>
      <c r="J466" s="10">
        <f>G466&amp;H466&amp;I466</f>
        <v/>
      </c>
      <c r="K466" s="10">
        <f>IF(AND(G466&gt;=4,H466&gt;=4),"Champions",IF(AND(G466&gt;=3,H466&gt;=3),"Loyal",IF(G466&gt;=4,"New / promising",IF(H466&gt;=3,"At risk",IF(G466&lt;=2,"Lost / hibernating","Needs attention")))))</f>
        <v/>
      </c>
    </row>
    <row r="467">
      <c r="A467" t="n">
        <v>13489</v>
      </c>
      <c r="B467" s="13">
        <f>_xlfn.MINIFS(Invoices[Date],Invoices[Customer ID],A467)</f>
        <v/>
      </c>
      <c r="C467" s="13">
        <f>_xlfn.MAXIFS(Invoices[Date],Invoices[Customer ID],A467)</f>
        <v/>
      </c>
      <c r="D467" s="14">
        <f>AsOfDate-C467</f>
        <v/>
      </c>
      <c r="E467" s="14">
        <f>COUNTIFS(Invoices[Customer ID],A467)</f>
        <v/>
      </c>
      <c r="F467" s="15">
        <f>SUMIFS(Invoices[Value],Invoices[Customer ID],A467)</f>
        <v/>
      </c>
      <c r="G467" s="10">
        <f>5-COUNTIF(RCuts,"&lt;"&amp;D467)</f>
        <v/>
      </c>
      <c r="H467" s="10">
        <f>1+COUNTIF(FCuts,"&lt;"&amp;E467)</f>
        <v/>
      </c>
      <c r="I467" s="10">
        <f>1+COUNTIF(MCuts,"&lt;"&amp;F467)</f>
        <v/>
      </c>
      <c r="J467" s="10">
        <f>G467&amp;H467&amp;I467</f>
        <v/>
      </c>
      <c r="K467" s="10">
        <f>IF(AND(G467&gt;=4,H467&gt;=4),"Champions",IF(AND(G467&gt;=3,H467&gt;=3),"Loyal",IF(G467&gt;=4,"New / promising",IF(H467&gt;=3,"At risk",IF(G467&lt;=2,"Lost / hibernating","Needs attention")))))</f>
        <v/>
      </c>
    </row>
    <row r="468">
      <c r="A468" t="n">
        <v>13491</v>
      </c>
      <c r="B468" s="13">
        <f>_xlfn.MINIFS(Invoices[Date],Invoices[Customer ID],A468)</f>
        <v/>
      </c>
      <c r="C468" s="13">
        <f>_xlfn.MAXIFS(Invoices[Date],Invoices[Customer ID],A468)</f>
        <v/>
      </c>
      <c r="D468" s="14">
        <f>AsOfDate-C468</f>
        <v/>
      </c>
      <c r="E468" s="14">
        <f>COUNTIFS(Invoices[Customer ID],A468)</f>
        <v/>
      </c>
      <c r="F468" s="15">
        <f>SUMIFS(Invoices[Value],Invoices[Customer ID],A468)</f>
        <v/>
      </c>
      <c r="G468" s="10">
        <f>5-COUNTIF(RCuts,"&lt;"&amp;D468)</f>
        <v/>
      </c>
      <c r="H468" s="10">
        <f>1+COUNTIF(FCuts,"&lt;"&amp;E468)</f>
        <v/>
      </c>
      <c r="I468" s="10">
        <f>1+COUNTIF(MCuts,"&lt;"&amp;F468)</f>
        <v/>
      </c>
      <c r="J468" s="10">
        <f>G468&amp;H468&amp;I468</f>
        <v/>
      </c>
      <c r="K468" s="10">
        <f>IF(AND(G468&gt;=4,H468&gt;=4),"Champions",IF(AND(G468&gt;=3,H468&gt;=3),"Loyal",IF(G468&gt;=4,"New / promising",IF(H468&gt;=3,"At risk",IF(G468&lt;=2,"Lost / hibernating","Needs attention")))))</f>
        <v/>
      </c>
    </row>
    <row r="469">
      <c r="A469" t="n">
        <v>13494</v>
      </c>
      <c r="B469" s="13">
        <f>_xlfn.MINIFS(Invoices[Date],Invoices[Customer ID],A469)</f>
        <v/>
      </c>
      <c r="C469" s="13">
        <f>_xlfn.MAXIFS(Invoices[Date],Invoices[Customer ID],A469)</f>
        <v/>
      </c>
      <c r="D469" s="14">
        <f>AsOfDate-C469</f>
        <v/>
      </c>
      <c r="E469" s="14">
        <f>COUNTIFS(Invoices[Customer ID],A469)</f>
        <v/>
      </c>
      <c r="F469" s="15">
        <f>SUMIFS(Invoices[Value],Invoices[Customer ID],A469)</f>
        <v/>
      </c>
      <c r="G469" s="10">
        <f>5-COUNTIF(RCuts,"&lt;"&amp;D469)</f>
        <v/>
      </c>
      <c r="H469" s="10">
        <f>1+COUNTIF(FCuts,"&lt;"&amp;E469)</f>
        <v/>
      </c>
      <c r="I469" s="10">
        <f>1+COUNTIF(MCuts,"&lt;"&amp;F469)</f>
        <v/>
      </c>
      <c r="J469" s="10">
        <f>G469&amp;H469&amp;I469</f>
        <v/>
      </c>
      <c r="K469" s="10">
        <f>IF(AND(G469&gt;=4,H469&gt;=4),"Champions",IF(AND(G469&gt;=3,H469&gt;=3),"Loyal",IF(G469&gt;=4,"New / promising",IF(H469&gt;=3,"At risk",IF(G469&lt;=2,"Lost / hibernating","Needs attention")))))</f>
        <v/>
      </c>
    </row>
    <row r="470">
      <c r="A470" t="n">
        <v>13495</v>
      </c>
      <c r="B470" s="13">
        <f>_xlfn.MINIFS(Invoices[Date],Invoices[Customer ID],A470)</f>
        <v/>
      </c>
      <c r="C470" s="13">
        <f>_xlfn.MAXIFS(Invoices[Date],Invoices[Customer ID],A470)</f>
        <v/>
      </c>
      <c r="D470" s="14">
        <f>AsOfDate-C470</f>
        <v/>
      </c>
      <c r="E470" s="14">
        <f>COUNTIFS(Invoices[Customer ID],A470)</f>
        <v/>
      </c>
      <c r="F470" s="15">
        <f>SUMIFS(Invoices[Value],Invoices[Customer ID],A470)</f>
        <v/>
      </c>
      <c r="G470" s="10">
        <f>5-COUNTIF(RCuts,"&lt;"&amp;D470)</f>
        <v/>
      </c>
      <c r="H470" s="10">
        <f>1+COUNTIF(FCuts,"&lt;"&amp;E470)</f>
        <v/>
      </c>
      <c r="I470" s="10">
        <f>1+COUNTIF(MCuts,"&lt;"&amp;F470)</f>
        <v/>
      </c>
      <c r="J470" s="10">
        <f>G470&amp;H470&amp;I470</f>
        <v/>
      </c>
      <c r="K470" s="10">
        <f>IF(AND(G470&gt;=4,H470&gt;=4),"Champions",IF(AND(G470&gt;=3,H470&gt;=3),"Loyal",IF(G470&gt;=4,"New / promising",IF(H470&gt;=3,"At risk",IF(G470&lt;=2,"Lost / hibernating","Needs attention")))))</f>
        <v/>
      </c>
    </row>
    <row r="471">
      <c r="A471" t="n">
        <v>13496</v>
      </c>
      <c r="B471" s="13">
        <f>_xlfn.MINIFS(Invoices[Date],Invoices[Customer ID],A471)</f>
        <v/>
      </c>
      <c r="C471" s="13">
        <f>_xlfn.MAXIFS(Invoices[Date],Invoices[Customer ID],A471)</f>
        <v/>
      </c>
      <c r="D471" s="14">
        <f>AsOfDate-C471</f>
        <v/>
      </c>
      <c r="E471" s="14">
        <f>COUNTIFS(Invoices[Customer ID],A471)</f>
        <v/>
      </c>
      <c r="F471" s="15">
        <f>SUMIFS(Invoices[Value],Invoices[Customer ID],A471)</f>
        <v/>
      </c>
      <c r="G471" s="10">
        <f>5-COUNTIF(RCuts,"&lt;"&amp;D471)</f>
        <v/>
      </c>
      <c r="H471" s="10">
        <f>1+COUNTIF(FCuts,"&lt;"&amp;E471)</f>
        <v/>
      </c>
      <c r="I471" s="10">
        <f>1+COUNTIF(MCuts,"&lt;"&amp;F471)</f>
        <v/>
      </c>
      <c r="J471" s="10">
        <f>G471&amp;H471&amp;I471</f>
        <v/>
      </c>
      <c r="K471" s="10">
        <f>IF(AND(G471&gt;=4,H471&gt;=4),"Champions",IF(AND(G471&gt;=3,H471&gt;=3),"Loyal",IF(G471&gt;=4,"New / promising",IF(H471&gt;=3,"At risk",IF(G471&lt;=2,"Lost / hibernating","Needs attention")))))</f>
        <v/>
      </c>
    </row>
    <row r="472">
      <c r="A472" t="n">
        <v>13497</v>
      </c>
      <c r="B472" s="13">
        <f>_xlfn.MINIFS(Invoices[Date],Invoices[Customer ID],A472)</f>
        <v/>
      </c>
      <c r="C472" s="13">
        <f>_xlfn.MAXIFS(Invoices[Date],Invoices[Customer ID],A472)</f>
        <v/>
      </c>
      <c r="D472" s="14">
        <f>AsOfDate-C472</f>
        <v/>
      </c>
      <c r="E472" s="14">
        <f>COUNTIFS(Invoices[Customer ID],A472)</f>
        <v/>
      </c>
      <c r="F472" s="15">
        <f>SUMIFS(Invoices[Value],Invoices[Customer ID],A472)</f>
        <v/>
      </c>
      <c r="G472" s="10">
        <f>5-COUNTIF(RCuts,"&lt;"&amp;D472)</f>
        <v/>
      </c>
      <c r="H472" s="10">
        <f>1+COUNTIF(FCuts,"&lt;"&amp;E472)</f>
        <v/>
      </c>
      <c r="I472" s="10">
        <f>1+COUNTIF(MCuts,"&lt;"&amp;F472)</f>
        <v/>
      </c>
      <c r="J472" s="10">
        <f>G472&amp;H472&amp;I472</f>
        <v/>
      </c>
      <c r="K472" s="10">
        <f>IF(AND(G472&gt;=4,H472&gt;=4),"Champions",IF(AND(G472&gt;=3,H472&gt;=3),"Loyal",IF(G472&gt;=4,"New / promising",IF(H472&gt;=3,"At risk",IF(G472&lt;=2,"Lost / hibernating","Needs attention")))))</f>
        <v/>
      </c>
    </row>
    <row r="473">
      <c r="A473" t="n">
        <v>13499</v>
      </c>
      <c r="B473" s="13">
        <f>_xlfn.MINIFS(Invoices[Date],Invoices[Customer ID],A473)</f>
        <v/>
      </c>
      <c r="C473" s="13">
        <f>_xlfn.MAXIFS(Invoices[Date],Invoices[Customer ID],A473)</f>
        <v/>
      </c>
      <c r="D473" s="14">
        <f>AsOfDate-C473</f>
        <v/>
      </c>
      <c r="E473" s="14">
        <f>COUNTIFS(Invoices[Customer ID],A473)</f>
        <v/>
      </c>
      <c r="F473" s="15">
        <f>SUMIFS(Invoices[Value],Invoices[Customer ID],A473)</f>
        <v/>
      </c>
      <c r="G473" s="10">
        <f>5-COUNTIF(RCuts,"&lt;"&amp;D473)</f>
        <v/>
      </c>
      <c r="H473" s="10">
        <f>1+COUNTIF(FCuts,"&lt;"&amp;E473)</f>
        <v/>
      </c>
      <c r="I473" s="10">
        <f>1+COUNTIF(MCuts,"&lt;"&amp;F473)</f>
        <v/>
      </c>
      <c r="J473" s="10">
        <f>G473&amp;H473&amp;I473</f>
        <v/>
      </c>
      <c r="K473" s="10">
        <f>IF(AND(G473&gt;=4,H473&gt;=4),"Champions",IF(AND(G473&gt;=3,H473&gt;=3),"Loyal",IF(G473&gt;=4,"New / promising",IF(H473&gt;=3,"At risk",IF(G473&lt;=2,"Lost / hibernating","Needs attention")))))</f>
        <v/>
      </c>
    </row>
    <row r="474">
      <c r="A474" t="n">
        <v>13500</v>
      </c>
      <c r="B474" s="13">
        <f>_xlfn.MINIFS(Invoices[Date],Invoices[Customer ID],A474)</f>
        <v/>
      </c>
      <c r="C474" s="13">
        <f>_xlfn.MAXIFS(Invoices[Date],Invoices[Customer ID],A474)</f>
        <v/>
      </c>
      <c r="D474" s="14">
        <f>AsOfDate-C474</f>
        <v/>
      </c>
      <c r="E474" s="14">
        <f>COUNTIFS(Invoices[Customer ID],A474)</f>
        <v/>
      </c>
      <c r="F474" s="15">
        <f>SUMIFS(Invoices[Value],Invoices[Customer ID],A474)</f>
        <v/>
      </c>
      <c r="G474" s="10">
        <f>5-COUNTIF(RCuts,"&lt;"&amp;D474)</f>
        <v/>
      </c>
      <c r="H474" s="10">
        <f>1+COUNTIF(FCuts,"&lt;"&amp;E474)</f>
        <v/>
      </c>
      <c r="I474" s="10">
        <f>1+COUNTIF(MCuts,"&lt;"&amp;F474)</f>
        <v/>
      </c>
      <c r="J474" s="10">
        <f>G474&amp;H474&amp;I474</f>
        <v/>
      </c>
      <c r="K474" s="10">
        <f>IF(AND(G474&gt;=4,H474&gt;=4),"Champions",IF(AND(G474&gt;=3,H474&gt;=3),"Loyal",IF(G474&gt;=4,"New / promising",IF(H474&gt;=3,"At risk",IF(G474&lt;=2,"Lost / hibernating","Needs attention")))))</f>
        <v/>
      </c>
    </row>
    <row r="475">
      <c r="A475" t="n">
        <v>13502</v>
      </c>
      <c r="B475" s="13">
        <f>_xlfn.MINIFS(Invoices[Date],Invoices[Customer ID],A475)</f>
        <v/>
      </c>
      <c r="C475" s="13">
        <f>_xlfn.MAXIFS(Invoices[Date],Invoices[Customer ID],A475)</f>
        <v/>
      </c>
      <c r="D475" s="14">
        <f>AsOfDate-C475</f>
        <v/>
      </c>
      <c r="E475" s="14">
        <f>COUNTIFS(Invoices[Customer ID],A475)</f>
        <v/>
      </c>
      <c r="F475" s="15">
        <f>SUMIFS(Invoices[Value],Invoices[Customer ID],A475)</f>
        <v/>
      </c>
      <c r="G475" s="10">
        <f>5-COUNTIF(RCuts,"&lt;"&amp;D475)</f>
        <v/>
      </c>
      <c r="H475" s="10">
        <f>1+COUNTIF(FCuts,"&lt;"&amp;E475)</f>
        <v/>
      </c>
      <c r="I475" s="10">
        <f>1+COUNTIF(MCuts,"&lt;"&amp;F475)</f>
        <v/>
      </c>
      <c r="J475" s="10">
        <f>G475&amp;H475&amp;I475</f>
        <v/>
      </c>
      <c r="K475" s="10">
        <f>IF(AND(G475&gt;=4,H475&gt;=4),"Champions",IF(AND(G475&gt;=3,H475&gt;=3),"Loyal",IF(G475&gt;=4,"New / promising",IF(H475&gt;=3,"At risk",IF(G475&lt;=2,"Lost / hibernating","Needs attention")))))</f>
        <v/>
      </c>
    </row>
    <row r="476">
      <c r="A476" t="n">
        <v>13503</v>
      </c>
      <c r="B476" s="13">
        <f>_xlfn.MINIFS(Invoices[Date],Invoices[Customer ID],A476)</f>
        <v/>
      </c>
      <c r="C476" s="13">
        <f>_xlfn.MAXIFS(Invoices[Date],Invoices[Customer ID],A476)</f>
        <v/>
      </c>
      <c r="D476" s="14">
        <f>AsOfDate-C476</f>
        <v/>
      </c>
      <c r="E476" s="14">
        <f>COUNTIFS(Invoices[Customer ID],A476)</f>
        <v/>
      </c>
      <c r="F476" s="15">
        <f>SUMIFS(Invoices[Value],Invoices[Customer ID],A476)</f>
        <v/>
      </c>
      <c r="G476" s="10">
        <f>5-COUNTIF(RCuts,"&lt;"&amp;D476)</f>
        <v/>
      </c>
      <c r="H476" s="10">
        <f>1+COUNTIF(FCuts,"&lt;"&amp;E476)</f>
        <v/>
      </c>
      <c r="I476" s="10">
        <f>1+COUNTIF(MCuts,"&lt;"&amp;F476)</f>
        <v/>
      </c>
      <c r="J476" s="10">
        <f>G476&amp;H476&amp;I476</f>
        <v/>
      </c>
      <c r="K476" s="10">
        <f>IF(AND(G476&gt;=4,H476&gt;=4),"Champions",IF(AND(G476&gt;=3,H476&gt;=3),"Loyal",IF(G476&gt;=4,"New / promising",IF(H476&gt;=3,"At risk",IF(G476&lt;=2,"Lost / hibernating","Needs attention")))))</f>
        <v/>
      </c>
    </row>
    <row r="477">
      <c r="A477" t="n">
        <v>13504</v>
      </c>
      <c r="B477" s="13">
        <f>_xlfn.MINIFS(Invoices[Date],Invoices[Customer ID],A477)</f>
        <v/>
      </c>
      <c r="C477" s="13">
        <f>_xlfn.MAXIFS(Invoices[Date],Invoices[Customer ID],A477)</f>
        <v/>
      </c>
      <c r="D477" s="14">
        <f>AsOfDate-C477</f>
        <v/>
      </c>
      <c r="E477" s="14">
        <f>COUNTIFS(Invoices[Customer ID],A477)</f>
        <v/>
      </c>
      <c r="F477" s="15">
        <f>SUMIFS(Invoices[Value],Invoices[Customer ID],A477)</f>
        <v/>
      </c>
      <c r="G477" s="10">
        <f>5-COUNTIF(RCuts,"&lt;"&amp;D477)</f>
        <v/>
      </c>
      <c r="H477" s="10">
        <f>1+COUNTIF(FCuts,"&lt;"&amp;E477)</f>
        <v/>
      </c>
      <c r="I477" s="10">
        <f>1+COUNTIF(MCuts,"&lt;"&amp;F477)</f>
        <v/>
      </c>
      <c r="J477" s="10">
        <f>G477&amp;H477&amp;I477</f>
        <v/>
      </c>
      <c r="K477" s="10">
        <f>IF(AND(G477&gt;=4,H477&gt;=4),"Champions",IF(AND(G477&gt;=3,H477&gt;=3),"Loyal",IF(G477&gt;=4,"New / promising",IF(H477&gt;=3,"At risk",IF(G477&lt;=2,"Lost / hibernating","Needs attention")))))</f>
        <v/>
      </c>
    </row>
    <row r="478">
      <c r="A478" t="n">
        <v>13506</v>
      </c>
      <c r="B478" s="13">
        <f>_xlfn.MINIFS(Invoices[Date],Invoices[Customer ID],A478)</f>
        <v/>
      </c>
      <c r="C478" s="13">
        <f>_xlfn.MAXIFS(Invoices[Date],Invoices[Customer ID],A478)</f>
        <v/>
      </c>
      <c r="D478" s="14">
        <f>AsOfDate-C478</f>
        <v/>
      </c>
      <c r="E478" s="14">
        <f>COUNTIFS(Invoices[Customer ID],A478)</f>
        <v/>
      </c>
      <c r="F478" s="15">
        <f>SUMIFS(Invoices[Value],Invoices[Customer ID],A478)</f>
        <v/>
      </c>
      <c r="G478" s="10">
        <f>5-COUNTIF(RCuts,"&lt;"&amp;D478)</f>
        <v/>
      </c>
      <c r="H478" s="10">
        <f>1+COUNTIF(FCuts,"&lt;"&amp;E478)</f>
        <v/>
      </c>
      <c r="I478" s="10">
        <f>1+COUNTIF(MCuts,"&lt;"&amp;F478)</f>
        <v/>
      </c>
      <c r="J478" s="10">
        <f>G478&amp;H478&amp;I478</f>
        <v/>
      </c>
      <c r="K478" s="10">
        <f>IF(AND(G478&gt;=4,H478&gt;=4),"Champions",IF(AND(G478&gt;=3,H478&gt;=3),"Loyal",IF(G478&gt;=4,"New / promising",IF(H478&gt;=3,"At risk",IF(G478&lt;=2,"Lost / hibernating","Needs attention")))))</f>
        <v/>
      </c>
    </row>
    <row r="479">
      <c r="A479" t="n">
        <v>13507</v>
      </c>
      <c r="B479" s="13">
        <f>_xlfn.MINIFS(Invoices[Date],Invoices[Customer ID],A479)</f>
        <v/>
      </c>
      <c r="C479" s="13">
        <f>_xlfn.MAXIFS(Invoices[Date],Invoices[Customer ID],A479)</f>
        <v/>
      </c>
      <c r="D479" s="14">
        <f>AsOfDate-C479</f>
        <v/>
      </c>
      <c r="E479" s="14">
        <f>COUNTIFS(Invoices[Customer ID],A479)</f>
        <v/>
      </c>
      <c r="F479" s="15">
        <f>SUMIFS(Invoices[Value],Invoices[Customer ID],A479)</f>
        <v/>
      </c>
      <c r="G479" s="10">
        <f>5-COUNTIF(RCuts,"&lt;"&amp;D479)</f>
        <v/>
      </c>
      <c r="H479" s="10">
        <f>1+COUNTIF(FCuts,"&lt;"&amp;E479)</f>
        <v/>
      </c>
      <c r="I479" s="10">
        <f>1+COUNTIF(MCuts,"&lt;"&amp;F479)</f>
        <v/>
      </c>
      <c r="J479" s="10">
        <f>G479&amp;H479&amp;I479</f>
        <v/>
      </c>
      <c r="K479" s="10">
        <f>IF(AND(G479&gt;=4,H479&gt;=4),"Champions",IF(AND(G479&gt;=3,H479&gt;=3),"Loyal",IF(G479&gt;=4,"New / promising",IF(H479&gt;=3,"At risk",IF(G479&lt;=2,"Lost / hibernating","Needs attention")))))</f>
        <v/>
      </c>
    </row>
    <row r="480">
      <c r="A480" t="n">
        <v>13508</v>
      </c>
      <c r="B480" s="13">
        <f>_xlfn.MINIFS(Invoices[Date],Invoices[Customer ID],A480)</f>
        <v/>
      </c>
      <c r="C480" s="13">
        <f>_xlfn.MAXIFS(Invoices[Date],Invoices[Customer ID],A480)</f>
        <v/>
      </c>
      <c r="D480" s="14">
        <f>AsOfDate-C480</f>
        <v/>
      </c>
      <c r="E480" s="14">
        <f>COUNTIFS(Invoices[Customer ID],A480)</f>
        <v/>
      </c>
      <c r="F480" s="15">
        <f>SUMIFS(Invoices[Value],Invoices[Customer ID],A480)</f>
        <v/>
      </c>
      <c r="G480" s="10">
        <f>5-COUNTIF(RCuts,"&lt;"&amp;D480)</f>
        <v/>
      </c>
      <c r="H480" s="10">
        <f>1+COUNTIF(FCuts,"&lt;"&amp;E480)</f>
        <v/>
      </c>
      <c r="I480" s="10">
        <f>1+COUNTIF(MCuts,"&lt;"&amp;F480)</f>
        <v/>
      </c>
      <c r="J480" s="10">
        <f>G480&amp;H480&amp;I480</f>
        <v/>
      </c>
      <c r="K480" s="10">
        <f>IF(AND(G480&gt;=4,H480&gt;=4),"Champions",IF(AND(G480&gt;=3,H480&gt;=3),"Loyal",IF(G480&gt;=4,"New / promising",IF(H480&gt;=3,"At risk",IF(G480&lt;=2,"Lost / hibernating","Needs attention")))))</f>
        <v/>
      </c>
    </row>
    <row r="481">
      <c r="A481" t="n">
        <v>13509</v>
      </c>
      <c r="B481" s="13">
        <f>_xlfn.MINIFS(Invoices[Date],Invoices[Customer ID],A481)</f>
        <v/>
      </c>
      <c r="C481" s="13">
        <f>_xlfn.MAXIFS(Invoices[Date],Invoices[Customer ID],A481)</f>
        <v/>
      </c>
      <c r="D481" s="14">
        <f>AsOfDate-C481</f>
        <v/>
      </c>
      <c r="E481" s="14">
        <f>COUNTIFS(Invoices[Customer ID],A481)</f>
        <v/>
      </c>
      <c r="F481" s="15">
        <f>SUMIFS(Invoices[Value],Invoices[Customer ID],A481)</f>
        <v/>
      </c>
      <c r="G481" s="10">
        <f>5-COUNTIF(RCuts,"&lt;"&amp;D481)</f>
        <v/>
      </c>
      <c r="H481" s="10">
        <f>1+COUNTIF(FCuts,"&lt;"&amp;E481)</f>
        <v/>
      </c>
      <c r="I481" s="10">
        <f>1+COUNTIF(MCuts,"&lt;"&amp;F481)</f>
        <v/>
      </c>
      <c r="J481" s="10">
        <f>G481&amp;H481&amp;I481</f>
        <v/>
      </c>
      <c r="K481" s="10">
        <f>IF(AND(G481&gt;=4,H481&gt;=4),"Champions",IF(AND(G481&gt;=3,H481&gt;=3),"Loyal",IF(G481&gt;=4,"New / promising",IF(H481&gt;=3,"At risk",IF(G481&lt;=2,"Lost / hibernating","Needs attention")))))</f>
        <v/>
      </c>
    </row>
    <row r="482">
      <c r="A482" t="n">
        <v>13510</v>
      </c>
      <c r="B482" s="13">
        <f>_xlfn.MINIFS(Invoices[Date],Invoices[Customer ID],A482)</f>
        <v/>
      </c>
      <c r="C482" s="13">
        <f>_xlfn.MAXIFS(Invoices[Date],Invoices[Customer ID],A482)</f>
        <v/>
      </c>
      <c r="D482" s="14">
        <f>AsOfDate-C482</f>
        <v/>
      </c>
      <c r="E482" s="14">
        <f>COUNTIFS(Invoices[Customer ID],A482)</f>
        <v/>
      </c>
      <c r="F482" s="15">
        <f>SUMIFS(Invoices[Value],Invoices[Customer ID],A482)</f>
        <v/>
      </c>
      <c r="G482" s="10">
        <f>5-COUNTIF(RCuts,"&lt;"&amp;D482)</f>
        <v/>
      </c>
      <c r="H482" s="10">
        <f>1+COUNTIF(FCuts,"&lt;"&amp;E482)</f>
        <v/>
      </c>
      <c r="I482" s="10">
        <f>1+COUNTIF(MCuts,"&lt;"&amp;F482)</f>
        <v/>
      </c>
      <c r="J482" s="10">
        <f>G482&amp;H482&amp;I482</f>
        <v/>
      </c>
      <c r="K482" s="10">
        <f>IF(AND(G482&gt;=4,H482&gt;=4),"Champions",IF(AND(G482&gt;=3,H482&gt;=3),"Loyal",IF(G482&gt;=4,"New / promising",IF(H482&gt;=3,"At risk",IF(G482&lt;=2,"Lost / hibernating","Needs attention")))))</f>
        <v/>
      </c>
    </row>
    <row r="483">
      <c r="A483" t="n">
        <v>13512</v>
      </c>
      <c r="B483" s="13">
        <f>_xlfn.MINIFS(Invoices[Date],Invoices[Customer ID],A483)</f>
        <v/>
      </c>
      <c r="C483" s="13">
        <f>_xlfn.MAXIFS(Invoices[Date],Invoices[Customer ID],A483)</f>
        <v/>
      </c>
      <c r="D483" s="14">
        <f>AsOfDate-C483</f>
        <v/>
      </c>
      <c r="E483" s="14">
        <f>COUNTIFS(Invoices[Customer ID],A483)</f>
        <v/>
      </c>
      <c r="F483" s="15">
        <f>SUMIFS(Invoices[Value],Invoices[Customer ID],A483)</f>
        <v/>
      </c>
      <c r="G483" s="10">
        <f>5-COUNTIF(RCuts,"&lt;"&amp;D483)</f>
        <v/>
      </c>
      <c r="H483" s="10">
        <f>1+COUNTIF(FCuts,"&lt;"&amp;E483)</f>
        <v/>
      </c>
      <c r="I483" s="10">
        <f>1+COUNTIF(MCuts,"&lt;"&amp;F483)</f>
        <v/>
      </c>
      <c r="J483" s="10">
        <f>G483&amp;H483&amp;I483</f>
        <v/>
      </c>
      <c r="K483" s="10">
        <f>IF(AND(G483&gt;=4,H483&gt;=4),"Champions",IF(AND(G483&gt;=3,H483&gt;=3),"Loyal",IF(G483&gt;=4,"New / promising",IF(H483&gt;=3,"At risk",IF(G483&lt;=2,"Lost / hibernating","Needs attention")))))</f>
        <v/>
      </c>
    </row>
    <row r="484">
      <c r="A484" t="n">
        <v>13513</v>
      </c>
      <c r="B484" s="13">
        <f>_xlfn.MINIFS(Invoices[Date],Invoices[Customer ID],A484)</f>
        <v/>
      </c>
      <c r="C484" s="13">
        <f>_xlfn.MAXIFS(Invoices[Date],Invoices[Customer ID],A484)</f>
        <v/>
      </c>
      <c r="D484" s="14">
        <f>AsOfDate-C484</f>
        <v/>
      </c>
      <c r="E484" s="14">
        <f>COUNTIFS(Invoices[Customer ID],A484)</f>
        <v/>
      </c>
      <c r="F484" s="15">
        <f>SUMIFS(Invoices[Value],Invoices[Customer ID],A484)</f>
        <v/>
      </c>
      <c r="G484" s="10">
        <f>5-COUNTIF(RCuts,"&lt;"&amp;D484)</f>
        <v/>
      </c>
      <c r="H484" s="10">
        <f>1+COUNTIF(FCuts,"&lt;"&amp;E484)</f>
        <v/>
      </c>
      <c r="I484" s="10">
        <f>1+COUNTIF(MCuts,"&lt;"&amp;F484)</f>
        <v/>
      </c>
      <c r="J484" s="10">
        <f>G484&amp;H484&amp;I484</f>
        <v/>
      </c>
      <c r="K484" s="10">
        <f>IF(AND(G484&gt;=4,H484&gt;=4),"Champions",IF(AND(G484&gt;=3,H484&gt;=3),"Loyal",IF(G484&gt;=4,"New / promising",IF(H484&gt;=3,"At risk",IF(G484&lt;=2,"Lost / hibernating","Needs attention")))))</f>
        <v/>
      </c>
    </row>
    <row r="485">
      <c r="A485" t="n">
        <v>13514</v>
      </c>
      <c r="B485" s="13">
        <f>_xlfn.MINIFS(Invoices[Date],Invoices[Customer ID],A485)</f>
        <v/>
      </c>
      <c r="C485" s="13">
        <f>_xlfn.MAXIFS(Invoices[Date],Invoices[Customer ID],A485)</f>
        <v/>
      </c>
      <c r="D485" s="14">
        <f>AsOfDate-C485</f>
        <v/>
      </c>
      <c r="E485" s="14">
        <f>COUNTIFS(Invoices[Customer ID],A485)</f>
        <v/>
      </c>
      <c r="F485" s="15">
        <f>SUMIFS(Invoices[Value],Invoices[Customer ID],A485)</f>
        <v/>
      </c>
      <c r="G485" s="10">
        <f>5-COUNTIF(RCuts,"&lt;"&amp;D485)</f>
        <v/>
      </c>
      <c r="H485" s="10">
        <f>1+COUNTIF(FCuts,"&lt;"&amp;E485)</f>
        <v/>
      </c>
      <c r="I485" s="10">
        <f>1+COUNTIF(MCuts,"&lt;"&amp;F485)</f>
        <v/>
      </c>
      <c r="J485" s="10">
        <f>G485&amp;H485&amp;I485</f>
        <v/>
      </c>
      <c r="K485" s="10">
        <f>IF(AND(G485&gt;=4,H485&gt;=4),"Champions",IF(AND(G485&gt;=3,H485&gt;=3),"Loyal",IF(G485&gt;=4,"New / promising",IF(H485&gt;=3,"At risk",IF(G485&lt;=2,"Lost / hibernating","Needs attention")))))</f>
        <v/>
      </c>
    </row>
    <row r="486">
      <c r="A486" t="n">
        <v>13515</v>
      </c>
      <c r="B486" s="13">
        <f>_xlfn.MINIFS(Invoices[Date],Invoices[Customer ID],A486)</f>
        <v/>
      </c>
      <c r="C486" s="13">
        <f>_xlfn.MAXIFS(Invoices[Date],Invoices[Customer ID],A486)</f>
        <v/>
      </c>
      <c r="D486" s="14">
        <f>AsOfDate-C486</f>
        <v/>
      </c>
      <c r="E486" s="14">
        <f>COUNTIFS(Invoices[Customer ID],A486)</f>
        <v/>
      </c>
      <c r="F486" s="15">
        <f>SUMIFS(Invoices[Value],Invoices[Customer ID],A486)</f>
        <v/>
      </c>
      <c r="G486" s="10">
        <f>5-COUNTIF(RCuts,"&lt;"&amp;D486)</f>
        <v/>
      </c>
      <c r="H486" s="10">
        <f>1+COUNTIF(FCuts,"&lt;"&amp;E486)</f>
        <v/>
      </c>
      <c r="I486" s="10">
        <f>1+COUNTIF(MCuts,"&lt;"&amp;F486)</f>
        <v/>
      </c>
      <c r="J486" s="10">
        <f>G486&amp;H486&amp;I486</f>
        <v/>
      </c>
      <c r="K486" s="10">
        <f>IF(AND(G486&gt;=4,H486&gt;=4),"Champions",IF(AND(G486&gt;=3,H486&gt;=3),"Loyal",IF(G486&gt;=4,"New / promising",IF(H486&gt;=3,"At risk",IF(G486&lt;=2,"Lost / hibernating","Needs attention")))))</f>
        <v/>
      </c>
    </row>
    <row r="487">
      <c r="A487" t="n">
        <v>13516</v>
      </c>
      <c r="B487" s="13">
        <f>_xlfn.MINIFS(Invoices[Date],Invoices[Customer ID],A487)</f>
        <v/>
      </c>
      <c r="C487" s="13">
        <f>_xlfn.MAXIFS(Invoices[Date],Invoices[Customer ID],A487)</f>
        <v/>
      </c>
      <c r="D487" s="14">
        <f>AsOfDate-C487</f>
        <v/>
      </c>
      <c r="E487" s="14">
        <f>COUNTIFS(Invoices[Customer ID],A487)</f>
        <v/>
      </c>
      <c r="F487" s="15">
        <f>SUMIFS(Invoices[Value],Invoices[Customer ID],A487)</f>
        <v/>
      </c>
      <c r="G487" s="10">
        <f>5-COUNTIF(RCuts,"&lt;"&amp;D487)</f>
        <v/>
      </c>
      <c r="H487" s="10">
        <f>1+COUNTIF(FCuts,"&lt;"&amp;E487)</f>
        <v/>
      </c>
      <c r="I487" s="10">
        <f>1+COUNTIF(MCuts,"&lt;"&amp;F487)</f>
        <v/>
      </c>
      <c r="J487" s="10">
        <f>G487&amp;H487&amp;I487</f>
        <v/>
      </c>
      <c r="K487" s="10">
        <f>IF(AND(G487&gt;=4,H487&gt;=4),"Champions",IF(AND(G487&gt;=3,H487&gt;=3),"Loyal",IF(G487&gt;=4,"New / promising",IF(H487&gt;=3,"At risk",IF(G487&lt;=2,"Lost / hibernating","Needs attention")))))</f>
        <v/>
      </c>
    </row>
    <row r="488">
      <c r="A488" t="n">
        <v>13517</v>
      </c>
      <c r="B488" s="13">
        <f>_xlfn.MINIFS(Invoices[Date],Invoices[Customer ID],A488)</f>
        <v/>
      </c>
      <c r="C488" s="13">
        <f>_xlfn.MAXIFS(Invoices[Date],Invoices[Customer ID],A488)</f>
        <v/>
      </c>
      <c r="D488" s="14">
        <f>AsOfDate-C488</f>
        <v/>
      </c>
      <c r="E488" s="14">
        <f>COUNTIFS(Invoices[Customer ID],A488)</f>
        <v/>
      </c>
      <c r="F488" s="15">
        <f>SUMIFS(Invoices[Value],Invoices[Customer ID],A488)</f>
        <v/>
      </c>
      <c r="G488" s="10">
        <f>5-COUNTIF(RCuts,"&lt;"&amp;D488)</f>
        <v/>
      </c>
      <c r="H488" s="10">
        <f>1+COUNTIF(FCuts,"&lt;"&amp;E488)</f>
        <v/>
      </c>
      <c r="I488" s="10">
        <f>1+COUNTIF(MCuts,"&lt;"&amp;F488)</f>
        <v/>
      </c>
      <c r="J488" s="10">
        <f>G488&amp;H488&amp;I488</f>
        <v/>
      </c>
      <c r="K488" s="10">
        <f>IF(AND(G488&gt;=4,H488&gt;=4),"Champions",IF(AND(G488&gt;=3,H488&gt;=3),"Loyal",IF(G488&gt;=4,"New / promising",IF(H488&gt;=3,"At risk",IF(G488&lt;=2,"Lost / hibernating","Needs attention")))))</f>
        <v/>
      </c>
    </row>
    <row r="489">
      <c r="A489" t="n">
        <v>13518</v>
      </c>
      <c r="B489" s="13">
        <f>_xlfn.MINIFS(Invoices[Date],Invoices[Customer ID],A489)</f>
        <v/>
      </c>
      <c r="C489" s="13">
        <f>_xlfn.MAXIFS(Invoices[Date],Invoices[Customer ID],A489)</f>
        <v/>
      </c>
      <c r="D489" s="14">
        <f>AsOfDate-C489</f>
        <v/>
      </c>
      <c r="E489" s="14">
        <f>COUNTIFS(Invoices[Customer ID],A489)</f>
        <v/>
      </c>
      <c r="F489" s="15">
        <f>SUMIFS(Invoices[Value],Invoices[Customer ID],A489)</f>
        <v/>
      </c>
      <c r="G489" s="10">
        <f>5-COUNTIF(RCuts,"&lt;"&amp;D489)</f>
        <v/>
      </c>
      <c r="H489" s="10">
        <f>1+COUNTIF(FCuts,"&lt;"&amp;E489)</f>
        <v/>
      </c>
      <c r="I489" s="10">
        <f>1+COUNTIF(MCuts,"&lt;"&amp;F489)</f>
        <v/>
      </c>
      <c r="J489" s="10">
        <f>G489&amp;H489&amp;I489</f>
        <v/>
      </c>
      <c r="K489" s="10">
        <f>IF(AND(G489&gt;=4,H489&gt;=4),"Champions",IF(AND(G489&gt;=3,H489&gt;=3),"Loyal",IF(G489&gt;=4,"New / promising",IF(H489&gt;=3,"At risk",IF(G489&lt;=2,"Lost / hibernating","Needs attention")))))</f>
        <v/>
      </c>
    </row>
    <row r="490">
      <c r="A490" t="n">
        <v>13519</v>
      </c>
      <c r="B490" s="13">
        <f>_xlfn.MINIFS(Invoices[Date],Invoices[Customer ID],A490)</f>
        <v/>
      </c>
      <c r="C490" s="13">
        <f>_xlfn.MAXIFS(Invoices[Date],Invoices[Customer ID],A490)</f>
        <v/>
      </c>
      <c r="D490" s="14">
        <f>AsOfDate-C490</f>
        <v/>
      </c>
      <c r="E490" s="14">
        <f>COUNTIFS(Invoices[Customer ID],A490)</f>
        <v/>
      </c>
      <c r="F490" s="15">
        <f>SUMIFS(Invoices[Value],Invoices[Customer ID],A490)</f>
        <v/>
      </c>
      <c r="G490" s="10">
        <f>5-COUNTIF(RCuts,"&lt;"&amp;D490)</f>
        <v/>
      </c>
      <c r="H490" s="10">
        <f>1+COUNTIF(FCuts,"&lt;"&amp;E490)</f>
        <v/>
      </c>
      <c r="I490" s="10">
        <f>1+COUNTIF(MCuts,"&lt;"&amp;F490)</f>
        <v/>
      </c>
      <c r="J490" s="10">
        <f>G490&amp;H490&amp;I490</f>
        <v/>
      </c>
      <c r="K490" s="10">
        <f>IF(AND(G490&gt;=4,H490&gt;=4),"Champions",IF(AND(G490&gt;=3,H490&gt;=3),"Loyal",IF(G490&gt;=4,"New / promising",IF(H490&gt;=3,"At risk",IF(G490&lt;=2,"Lost / hibernating","Needs attention")))))</f>
        <v/>
      </c>
    </row>
    <row r="491">
      <c r="A491" t="n">
        <v>13521</v>
      </c>
      <c r="B491" s="13">
        <f>_xlfn.MINIFS(Invoices[Date],Invoices[Customer ID],A491)</f>
        <v/>
      </c>
      <c r="C491" s="13">
        <f>_xlfn.MAXIFS(Invoices[Date],Invoices[Customer ID],A491)</f>
        <v/>
      </c>
      <c r="D491" s="14">
        <f>AsOfDate-C491</f>
        <v/>
      </c>
      <c r="E491" s="14">
        <f>COUNTIFS(Invoices[Customer ID],A491)</f>
        <v/>
      </c>
      <c r="F491" s="15">
        <f>SUMIFS(Invoices[Value],Invoices[Customer ID],A491)</f>
        <v/>
      </c>
      <c r="G491" s="10">
        <f>5-COUNTIF(RCuts,"&lt;"&amp;D491)</f>
        <v/>
      </c>
      <c r="H491" s="10">
        <f>1+COUNTIF(FCuts,"&lt;"&amp;E491)</f>
        <v/>
      </c>
      <c r="I491" s="10">
        <f>1+COUNTIF(MCuts,"&lt;"&amp;F491)</f>
        <v/>
      </c>
      <c r="J491" s="10">
        <f>G491&amp;H491&amp;I491</f>
        <v/>
      </c>
      <c r="K491" s="10">
        <f>IF(AND(G491&gt;=4,H491&gt;=4),"Champions",IF(AND(G491&gt;=3,H491&gt;=3),"Loyal",IF(G491&gt;=4,"New / promising",IF(H491&gt;=3,"At risk",IF(G491&lt;=2,"Lost / hibernating","Needs attention")))))</f>
        <v/>
      </c>
    </row>
    <row r="492">
      <c r="A492" t="n">
        <v>13522</v>
      </c>
      <c r="B492" s="13">
        <f>_xlfn.MINIFS(Invoices[Date],Invoices[Customer ID],A492)</f>
        <v/>
      </c>
      <c r="C492" s="13">
        <f>_xlfn.MAXIFS(Invoices[Date],Invoices[Customer ID],A492)</f>
        <v/>
      </c>
      <c r="D492" s="14">
        <f>AsOfDate-C492</f>
        <v/>
      </c>
      <c r="E492" s="14">
        <f>COUNTIFS(Invoices[Customer ID],A492)</f>
        <v/>
      </c>
      <c r="F492" s="15">
        <f>SUMIFS(Invoices[Value],Invoices[Customer ID],A492)</f>
        <v/>
      </c>
      <c r="G492" s="10">
        <f>5-COUNTIF(RCuts,"&lt;"&amp;D492)</f>
        <v/>
      </c>
      <c r="H492" s="10">
        <f>1+COUNTIF(FCuts,"&lt;"&amp;E492)</f>
        <v/>
      </c>
      <c r="I492" s="10">
        <f>1+COUNTIF(MCuts,"&lt;"&amp;F492)</f>
        <v/>
      </c>
      <c r="J492" s="10">
        <f>G492&amp;H492&amp;I492</f>
        <v/>
      </c>
      <c r="K492" s="10">
        <f>IF(AND(G492&gt;=4,H492&gt;=4),"Champions",IF(AND(G492&gt;=3,H492&gt;=3),"Loyal",IF(G492&gt;=4,"New / promising",IF(H492&gt;=3,"At risk",IF(G492&lt;=2,"Lost / hibernating","Needs attention")))))</f>
        <v/>
      </c>
    </row>
    <row r="493">
      <c r="A493" t="n">
        <v>13523</v>
      </c>
      <c r="B493" s="13">
        <f>_xlfn.MINIFS(Invoices[Date],Invoices[Customer ID],A493)</f>
        <v/>
      </c>
      <c r="C493" s="13">
        <f>_xlfn.MAXIFS(Invoices[Date],Invoices[Customer ID],A493)</f>
        <v/>
      </c>
      <c r="D493" s="14">
        <f>AsOfDate-C493</f>
        <v/>
      </c>
      <c r="E493" s="14">
        <f>COUNTIFS(Invoices[Customer ID],A493)</f>
        <v/>
      </c>
      <c r="F493" s="15">
        <f>SUMIFS(Invoices[Value],Invoices[Customer ID],A493)</f>
        <v/>
      </c>
      <c r="G493" s="10">
        <f>5-COUNTIF(RCuts,"&lt;"&amp;D493)</f>
        <v/>
      </c>
      <c r="H493" s="10">
        <f>1+COUNTIF(FCuts,"&lt;"&amp;E493)</f>
        <v/>
      </c>
      <c r="I493" s="10">
        <f>1+COUNTIF(MCuts,"&lt;"&amp;F493)</f>
        <v/>
      </c>
      <c r="J493" s="10">
        <f>G493&amp;H493&amp;I493</f>
        <v/>
      </c>
      <c r="K493" s="10">
        <f>IF(AND(G493&gt;=4,H493&gt;=4),"Champions",IF(AND(G493&gt;=3,H493&gt;=3),"Loyal",IF(G493&gt;=4,"New / promising",IF(H493&gt;=3,"At risk",IF(G493&lt;=2,"Lost / hibernating","Needs attention")))))</f>
        <v/>
      </c>
    </row>
    <row r="494">
      <c r="A494" t="n">
        <v>13524</v>
      </c>
      <c r="B494" s="13">
        <f>_xlfn.MINIFS(Invoices[Date],Invoices[Customer ID],A494)</f>
        <v/>
      </c>
      <c r="C494" s="13">
        <f>_xlfn.MAXIFS(Invoices[Date],Invoices[Customer ID],A494)</f>
        <v/>
      </c>
      <c r="D494" s="14">
        <f>AsOfDate-C494</f>
        <v/>
      </c>
      <c r="E494" s="14">
        <f>COUNTIFS(Invoices[Customer ID],A494)</f>
        <v/>
      </c>
      <c r="F494" s="15">
        <f>SUMIFS(Invoices[Value],Invoices[Customer ID],A494)</f>
        <v/>
      </c>
      <c r="G494" s="10">
        <f>5-COUNTIF(RCuts,"&lt;"&amp;D494)</f>
        <v/>
      </c>
      <c r="H494" s="10">
        <f>1+COUNTIF(FCuts,"&lt;"&amp;E494)</f>
        <v/>
      </c>
      <c r="I494" s="10">
        <f>1+COUNTIF(MCuts,"&lt;"&amp;F494)</f>
        <v/>
      </c>
      <c r="J494" s="10">
        <f>G494&amp;H494&amp;I494</f>
        <v/>
      </c>
      <c r="K494" s="10">
        <f>IF(AND(G494&gt;=4,H494&gt;=4),"Champions",IF(AND(G494&gt;=3,H494&gt;=3),"Loyal",IF(G494&gt;=4,"New / promising",IF(H494&gt;=3,"At risk",IF(G494&lt;=2,"Lost / hibernating","Needs attention")))))</f>
        <v/>
      </c>
    </row>
    <row r="495">
      <c r="A495" t="n">
        <v>13525</v>
      </c>
      <c r="B495" s="13">
        <f>_xlfn.MINIFS(Invoices[Date],Invoices[Customer ID],A495)</f>
        <v/>
      </c>
      <c r="C495" s="13">
        <f>_xlfn.MAXIFS(Invoices[Date],Invoices[Customer ID],A495)</f>
        <v/>
      </c>
      <c r="D495" s="14">
        <f>AsOfDate-C495</f>
        <v/>
      </c>
      <c r="E495" s="14">
        <f>COUNTIFS(Invoices[Customer ID],A495)</f>
        <v/>
      </c>
      <c r="F495" s="15">
        <f>SUMIFS(Invoices[Value],Invoices[Customer ID],A495)</f>
        <v/>
      </c>
      <c r="G495" s="10">
        <f>5-COUNTIF(RCuts,"&lt;"&amp;D495)</f>
        <v/>
      </c>
      <c r="H495" s="10">
        <f>1+COUNTIF(FCuts,"&lt;"&amp;E495)</f>
        <v/>
      </c>
      <c r="I495" s="10">
        <f>1+COUNTIF(MCuts,"&lt;"&amp;F495)</f>
        <v/>
      </c>
      <c r="J495" s="10">
        <f>G495&amp;H495&amp;I495</f>
        <v/>
      </c>
      <c r="K495" s="10">
        <f>IF(AND(G495&gt;=4,H495&gt;=4),"Champions",IF(AND(G495&gt;=3,H495&gt;=3),"Loyal",IF(G495&gt;=4,"New / promising",IF(H495&gt;=3,"At risk",IF(G495&lt;=2,"Lost / hibernating","Needs attention")))))</f>
        <v/>
      </c>
    </row>
    <row r="496">
      <c r="A496" t="n">
        <v>13527</v>
      </c>
      <c r="B496" s="13">
        <f>_xlfn.MINIFS(Invoices[Date],Invoices[Customer ID],A496)</f>
        <v/>
      </c>
      <c r="C496" s="13">
        <f>_xlfn.MAXIFS(Invoices[Date],Invoices[Customer ID],A496)</f>
        <v/>
      </c>
      <c r="D496" s="14">
        <f>AsOfDate-C496</f>
        <v/>
      </c>
      <c r="E496" s="14">
        <f>COUNTIFS(Invoices[Customer ID],A496)</f>
        <v/>
      </c>
      <c r="F496" s="15">
        <f>SUMIFS(Invoices[Value],Invoices[Customer ID],A496)</f>
        <v/>
      </c>
      <c r="G496" s="10">
        <f>5-COUNTIF(RCuts,"&lt;"&amp;D496)</f>
        <v/>
      </c>
      <c r="H496" s="10">
        <f>1+COUNTIF(FCuts,"&lt;"&amp;E496)</f>
        <v/>
      </c>
      <c r="I496" s="10">
        <f>1+COUNTIF(MCuts,"&lt;"&amp;F496)</f>
        <v/>
      </c>
      <c r="J496" s="10">
        <f>G496&amp;H496&amp;I496</f>
        <v/>
      </c>
      <c r="K496" s="10">
        <f>IF(AND(G496&gt;=4,H496&gt;=4),"Champions",IF(AND(G496&gt;=3,H496&gt;=3),"Loyal",IF(G496&gt;=4,"New / promising",IF(H496&gt;=3,"At risk",IF(G496&lt;=2,"Lost / hibernating","Needs attention")))))</f>
        <v/>
      </c>
    </row>
    <row r="497">
      <c r="A497" t="n">
        <v>13529</v>
      </c>
      <c r="B497" s="13">
        <f>_xlfn.MINIFS(Invoices[Date],Invoices[Customer ID],A497)</f>
        <v/>
      </c>
      <c r="C497" s="13">
        <f>_xlfn.MAXIFS(Invoices[Date],Invoices[Customer ID],A497)</f>
        <v/>
      </c>
      <c r="D497" s="14">
        <f>AsOfDate-C497</f>
        <v/>
      </c>
      <c r="E497" s="14">
        <f>COUNTIFS(Invoices[Customer ID],A497)</f>
        <v/>
      </c>
      <c r="F497" s="15">
        <f>SUMIFS(Invoices[Value],Invoices[Customer ID],A497)</f>
        <v/>
      </c>
      <c r="G497" s="10">
        <f>5-COUNTIF(RCuts,"&lt;"&amp;D497)</f>
        <v/>
      </c>
      <c r="H497" s="10">
        <f>1+COUNTIF(FCuts,"&lt;"&amp;E497)</f>
        <v/>
      </c>
      <c r="I497" s="10">
        <f>1+COUNTIF(MCuts,"&lt;"&amp;F497)</f>
        <v/>
      </c>
      <c r="J497" s="10">
        <f>G497&amp;H497&amp;I497</f>
        <v/>
      </c>
      <c r="K497" s="10">
        <f>IF(AND(G497&gt;=4,H497&gt;=4),"Champions",IF(AND(G497&gt;=3,H497&gt;=3),"Loyal",IF(G497&gt;=4,"New / promising",IF(H497&gt;=3,"At risk",IF(G497&lt;=2,"Lost / hibernating","Needs attention")))))</f>
        <v/>
      </c>
    </row>
    <row r="498">
      <c r="A498" t="n">
        <v>13531</v>
      </c>
      <c r="B498" s="13">
        <f>_xlfn.MINIFS(Invoices[Date],Invoices[Customer ID],A498)</f>
        <v/>
      </c>
      <c r="C498" s="13">
        <f>_xlfn.MAXIFS(Invoices[Date],Invoices[Customer ID],A498)</f>
        <v/>
      </c>
      <c r="D498" s="14">
        <f>AsOfDate-C498</f>
        <v/>
      </c>
      <c r="E498" s="14">
        <f>COUNTIFS(Invoices[Customer ID],A498)</f>
        <v/>
      </c>
      <c r="F498" s="15">
        <f>SUMIFS(Invoices[Value],Invoices[Customer ID],A498)</f>
        <v/>
      </c>
      <c r="G498" s="10">
        <f>5-COUNTIF(RCuts,"&lt;"&amp;D498)</f>
        <v/>
      </c>
      <c r="H498" s="10">
        <f>1+COUNTIF(FCuts,"&lt;"&amp;E498)</f>
        <v/>
      </c>
      <c r="I498" s="10">
        <f>1+COUNTIF(MCuts,"&lt;"&amp;F498)</f>
        <v/>
      </c>
      <c r="J498" s="10">
        <f>G498&amp;H498&amp;I498</f>
        <v/>
      </c>
      <c r="K498" s="10">
        <f>IF(AND(G498&gt;=4,H498&gt;=4),"Champions",IF(AND(G498&gt;=3,H498&gt;=3),"Loyal",IF(G498&gt;=4,"New / promising",IF(H498&gt;=3,"At risk",IF(G498&lt;=2,"Lost / hibernating","Needs attention")))))</f>
        <v/>
      </c>
    </row>
    <row r="499">
      <c r="A499" t="n">
        <v>13532</v>
      </c>
      <c r="B499" s="13">
        <f>_xlfn.MINIFS(Invoices[Date],Invoices[Customer ID],A499)</f>
        <v/>
      </c>
      <c r="C499" s="13">
        <f>_xlfn.MAXIFS(Invoices[Date],Invoices[Customer ID],A499)</f>
        <v/>
      </c>
      <c r="D499" s="14">
        <f>AsOfDate-C499</f>
        <v/>
      </c>
      <c r="E499" s="14">
        <f>COUNTIFS(Invoices[Customer ID],A499)</f>
        <v/>
      </c>
      <c r="F499" s="15">
        <f>SUMIFS(Invoices[Value],Invoices[Customer ID],A499)</f>
        <v/>
      </c>
      <c r="G499" s="10">
        <f>5-COUNTIF(RCuts,"&lt;"&amp;D499)</f>
        <v/>
      </c>
      <c r="H499" s="10">
        <f>1+COUNTIF(FCuts,"&lt;"&amp;E499)</f>
        <v/>
      </c>
      <c r="I499" s="10">
        <f>1+COUNTIF(MCuts,"&lt;"&amp;F499)</f>
        <v/>
      </c>
      <c r="J499" s="10">
        <f>G499&amp;H499&amp;I499</f>
        <v/>
      </c>
      <c r="K499" s="10">
        <f>IF(AND(G499&gt;=4,H499&gt;=4),"Champions",IF(AND(G499&gt;=3,H499&gt;=3),"Loyal",IF(G499&gt;=4,"New / promising",IF(H499&gt;=3,"At risk",IF(G499&lt;=2,"Lost / hibernating","Needs attention")))))</f>
        <v/>
      </c>
    </row>
    <row r="500">
      <c r="A500" t="n">
        <v>13533</v>
      </c>
      <c r="B500" s="13">
        <f>_xlfn.MINIFS(Invoices[Date],Invoices[Customer ID],A500)</f>
        <v/>
      </c>
      <c r="C500" s="13">
        <f>_xlfn.MAXIFS(Invoices[Date],Invoices[Customer ID],A500)</f>
        <v/>
      </c>
      <c r="D500" s="14">
        <f>AsOfDate-C500</f>
        <v/>
      </c>
      <c r="E500" s="14">
        <f>COUNTIFS(Invoices[Customer ID],A500)</f>
        <v/>
      </c>
      <c r="F500" s="15">
        <f>SUMIFS(Invoices[Value],Invoices[Customer ID],A500)</f>
        <v/>
      </c>
      <c r="G500" s="10">
        <f>5-COUNTIF(RCuts,"&lt;"&amp;D500)</f>
        <v/>
      </c>
      <c r="H500" s="10">
        <f>1+COUNTIF(FCuts,"&lt;"&amp;E500)</f>
        <v/>
      </c>
      <c r="I500" s="10">
        <f>1+COUNTIF(MCuts,"&lt;"&amp;F500)</f>
        <v/>
      </c>
      <c r="J500" s="10">
        <f>G500&amp;H500&amp;I500</f>
        <v/>
      </c>
      <c r="K500" s="10">
        <f>IF(AND(G500&gt;=4,H500&gt;=4),"Champions",IF(AND(G500&gt;=3,H500&gt;=3),"Loyal",IF(G500&gt;=4,"New / promising",IF(H500&gt;=3,"At risk",IF(G500&lt;=2,"Lost / hibernating","Needs attention")))))</f>
        <v/>
      </c>
    </row>
    <row r="501">
      <c r="A501" t="n">
        <v>13534</v>
      </c>
      <c r="B501" s="13">
        <f>_xlfn.MINIFS(Invoices[Date],Invoices[Customer ID],A501)</f>
        <v/>
      </c>
      <c r="C501" s="13">
        <f>_xlfn.MAXIFS(Invoices[Date],Invoices[Customer ID],A501)</f>
        <v/>
      </c>
      <c r="D501" s="14">
        <f>AsOfDate-C501</f>
        <v/>
      </c>
      <c r="E501" s="14">
        <f>COUNTIFS(Invoices[Customer ID],A501)</f>
        <v/>
      </c>
      <c r="F501" s="15">
        <f>SUMIFS(Invoices[Value],Invoices[Customer ID],A501)</f>
        <v/>
      </c>
      <c r="G501" s="10">
        <f>5-COUNTIF(RCuts,"&lt;"&amp;D501)</f>
        <v/>
      </c>
      <c r="H501" s="10">
        <f>1+COUNTIF(FCuts,"&lt;"&amp;E501)</f>
        <v/>
      </c>
      <c r="I501" s="10">
        <f>1+COUNTIF(MCuts,"&lt;"&amp;F501)</f>
        <v/>
      </c>
      <c r="J501" s="10">
        <f>G501&amp;H501&amp;I501</f>
        <v/>
      </c>
      <c r="K501" s="10">
        <f>IF(AND(G501&gt;=4,H501&gt;=4),"Champions",IF(AND(G501&gt;=3,H501&gt;=3),"Loyal",IF(G501&gt;=4,"New / promising",IF(H501&gt;=3,"At risk",IF(G501&lt;=2,"Lost / hibernating","Needs attention")))))</f>
        <v/>
      </c>
    </row>
    <row r="502">
      <c r="A502" t="n">
        <v>13536</v>
      </c>
      <c r="B502" s="13">
        <f>_xlfn.MINIFS(Invoices[Date],Invoices[Customer ID],A502)</f>
        <v/>
      </c>
      <c r="C502" s="13">
        <f>_xlfn.MAXIFS(Invoices[Date],Invoices[Customer ID],A502)</f>
        <v/>
      </c>
      <c r="D502" s="14">
        <f>AsOfDate-C502</f>
        <v/>
      </c>
      <c r="E502" s="14">
        <f>COUNTIFS(Invoices[Customer ID],A502)</f>
        <v/>
      </c>
      <c r="F502" s="15">
        <f>SUMIFS(Invoices[Value],Invoices[Customer ID],A502)</f>
        <v/>
      </c>
      <c r="G502" s="10">
        <f>5-COUNTIF(RCuts,"&lt;"&amp;D502)</f>
        <v/>
      </c>
      <c r="H502" s="10">
        <f>1+COUNTIF(FCuts,"&lt;"&amp;E502)</f>
        <v/>
      </c>
      <c r="I502" s="10">
        <f>1+COUNTIF(MCuts,"&lt;"&amp;F502)</f>
        <v/>
      </c>
      <c r="J502" s="10">
        <f>G502&amp;H502&amp;I502</f>
        <v/>
      </c>
      <c r="K502" s="10">
        <f>IF(AND(G502&gt;=4,H502&gt;=4),"Champions",IF(AND(G502&gt;=3,H502&gt;=3),"Loyal",IF(G502&gt;=4,"New / promising",IF(H502&gt;=3,"At risk",IF(G502&lt;=2,"Lost / hibernating","Needs attention")))))</f>
        <v/>
      </c>
    </row>
    <row r="503">
      <c r="A503" t="n">
        <v>13538</v>
      </c>
      <c r="B503" s="13">
        <f>_xlfn.MINIFS(Invoices[Date],Invoices[Customer ID],A503)</f>
        <v/>
      </c>
      <c r="C503" s="13">
        <f>_xlfn.MAXIFS(Invoices[Date],Invoices[Customer ID],A503)</f>
        <v/>
      </c>
      <c r="D503" s="14">
        <f>AsOfDate-C503</f>
        <v/>
      </c>
      <c r="E503" s="14">
        <f>COUNTIFS(Invoices[Customer ID],A503)</f>
        <v/>
      </c>
      <c r="F503" s="15">
        <f>SUMIFS(Invoices[Value],Invoices[Customer ID],A503)</f>
        <v/>
      </c>
      <c r="G503" s="10">
        <f>5-COUNTIF(RCuts,"&lt;"&amp;D503)</f>
        <v/>
      </c>
      <c r="H503" s="10">
        <f>1+COUNTIF(FCuts,"&lt;"&amp;E503)</f>
        <v/>
      </c>
      <c r="I503" s="10">
        <f>1+COUNTIF(MCuts,"&lt;"&amp;F503)</f>
        <v/>
      </c>
      <c r="J503" s="10">
        <f>G503&amp;H503&amp;I503</f>
        <v/>
      </c>
      <c r="K503" s="10">
        <f>IF(AND(G503&gt;=4,H503&gt;=4),"Champions",IF(AND(G503&gt;=3,H503&gt;=3),"Loyal",IF(G503&gt;=4,"New / promising",IF(H503&gt;=3,"At risk",IF(G503&lt;=2,"Lost / hibernating","Needs attention")))))</f>
        <v/>
      </c>
    </row>
    <row r="504">
      <c r="A504" t="n">
        <v>13539</v>
      </c>
      <c r="B504" s="13">
        <f>_xlfn.MINIFS(Invoices[Date],Invoices[Customer ID],A504)</f>
        <v/>
      </c>
      <c r="C504" s="13">
        <f>_xlfn.MAXIFS(Invoices[Date],Invoices[Customer ID],A504)</f>
        <v/>
      </c>
      <c r="D504" s="14">
        <f>AsOfDate-C504</f>
        <v/>
      </c>
      <c r="E504" s="14">
        <f>COUNTIFS(Invoices[Customer ID],A504)</f>
        <v/>
      </c>
      <c r="F504" s="15">
        <f>SUMIFS(Invoices[Value],Invoices[Customer ID],A504)</f>
        <v/>
      </c>
      <c r="G504" s="10">
        <f>5-COUNTIF(RCuts,"&lt;"&amp;D504)</f>
        <v/>
      </c>
      <c r="H504" s="10">
        <f>1+COUNTIF(FCuts,"&lt;"&amp;E504)</f>
        <v/>
      </c>
      <c r="I504" s="10">
        <f>1+COUNTIF(MCuts,"&lt;"&amp;F504)</f>
        <v/>
      </c>
      <c r="J504" s="10">
        <f>G504&amp;H504&amp;I504</f>
        <v/>
      </c>
      <c r="K504" s="10">
        <f>IF(AND(G504&gt;=4,H504&gt;=4),"Champions",IF(AND(G504&gt;=3,H504&gt;=3),"Loyal",IF(G504&gt;=4,"New / promising",IF(H504&gt;=3,"At risk",IF(G504&lt;=2,"Lost / hibernating","Needs attention")))))</f>
        <v/>
      </c>
    </row>
    <row r="505">
      <c r="A505" t="n">
        <v>13544</v>
      </c>
      <c r="B505" s="13">
        <f>_xlfn.MINIFS(Invoices[Date],Invoices[Customer ID],A505)</f>
        <v/>
      </c>
      <c r="C505" s="13">
        <f>_xlfn.MAXIFS(Invoices[Date],Invoices[Customer ID],A505)</f>
        <v/>
      </c>
      <c r="D505" s="14">
        <f>AsOfDate-C505</f>
        <v/>
      </c>
      <c r="E505" s="14">
        <f>COUNTIFS(Invoices[Customer ID],A505)</f>
        <v/>
      </c>
      <c r="F505" s="15">
        <f>SUMIFS(Invoices[Value],Invoices[Customer ID],A505)</f>
        <v/>
      </c>
      <c r="G505" s="10">
        <f>5-COUNTIF(RCuts,"&lt;"&amp;D505)</f>
        <v/>
      </c>
      <c r="H505" s="10">
        <f>1+COUNTIF(FCuts,"&lt;"&amp;E505)</f>
        <v/>
      </c>
      <c r="I505" s="10">
        <f>1+COUNTIF(MCuts,"&lt;"&amp;F505)</f>
        <v/>
      </c>
      <c r="J505" s="10">
        <f>G505&amp;H505&amp;I505</f>
        <v/>
      </c>
      <c r="K505" s="10">
        <f>IF(AND(G505&gt;=4,H505&gt;=4),"Champions",IF(AND(G505&gt;=3,H505&gt;=3),"Loyal",IF(G505&gt;=4,"New / promising",IF(H505&gt;=3,"At risk",IF(G505&lt;=2,"Lost / hibernating","Needs attention")))))</f>
        <v/>
      </c>
    </row>
    <row r="506">
      <c r="A506" t="n">
        <v>13546</v>
      </c>
      <c r="B506" s="13">
        <f>_xlfn.MINIFS(Invoices[Date],Invoices[Customer ID],A506)</f>
        <v/>
      </c>
      <c r="C506" s="13">
        <f>_xlfn.MAXIFS(Invoices[Date],Invoices[Customer ID],A506)</f>
        <v/>
      </c>
      <c r="D506" s="14">
        <f>AsOfDate-C506</f>
        <v/>
      </c>
      <c r="E506" s="14">
        <f>COUNTIFS(Invoices[Customer ID],A506)</f>
        <v/>
      </c>
      <c r="F506" s="15">
        <f>SUMIFS(Invoices[Value],Invoices[Customer ID],A506)</f>
        <v/>
      </c>
      <c r="G506" s="10">
        <f>5-COUNTIF(RCuts,"&lt;"&amp;D506)</f>
        <v/>
      </c>
      <c r="H506" s="10">
        <f>1+COUNTIF(FCuts,"&lt;"&amp;E506)</f>
        <v/>
      </c>
      <c r="I506" s="10">
        <f>1+COUNTIF(MCuts,"&lt;"&amp;F506)</f>
        <v/>
      </c>
      <c r="J506" s="10">
        <f>G506&amp;H506&amp;I506</f>
        <v/>
      </c>
      <c r="K506" s="10">
        <f>IF(AND(G506&gt;=4,H506&gt;=4),"Champions",IF(AND(G506&gt;=3,H506&gt;=3),"Loyal",IF(G506&gt;=4,"New / promising",IF(H506&gt;=3,"At risk",IF(G506&lt;=2,"Lost / hibernating","Needs attention")))))</f>
        <v/>
      </c>
    </row>
    <row r="507">
      <c r="A507" t="n">
        <v>13548</v>
      </c>
      <c r="B507" s="13">
        <f>_xlfn.MINIFS(Invoices[Date],Invoices[Customer ID],A507)</f>
        <v/>
      </c>
      <c r="C507" s="13">
        <f>_xlfn.MAXIFS(Invoices[Date],Invoices[Customer ID],A507)</f>
        <v/>
      </c>
      <c r="D507" s="14">
        <f>AsOfDate-C507</f>
        <v/>
      </c>
      <c r="E507" s="14">
        <f>COUNTIFS(Invoices[Customer ID],A507)</f>
        <v/>
      </c>
      <c r="F507" s="15">
        <f>SUMIFS(Invoices[Value],Invoices[Customer ID],A507)</f>
        <v/>
      </c>
      <c r="G507" s="10">
        <f>5-COUNTIF(RCuts,"&lt;"&amp;D507)</f>
        <v/>
      </c>
      <c r="H507" s="10">
        <f>1+COUNTIF(FCuts,"&lt;"&amp;E507)</f>
        <v/>
      </c>
      <c r="I507" s="10">
        <f>1+COUNTIF(MCuts,"&lt;"&amp;F507)</f>
        <v/>
      </c>
      <c r="J507" s="10">
        <f>G507&amp;H507&amp;I507</f>
        <v/>
      </c>
      <c r="K507" s="10">
        <f>IF(AND(G507&gt;=4,H507&gt;=4),"Champions",IF(AND(G507&gt;=3,H507&gt;=3),"Loyal",IF(G507&gt;=4,"New / promising",IF(H507&gt;=3,"At risk",IF(G507&lt;=2,"Lost / hibernating","Needs attention")))))</f>
        <v/>
      </c>
    </row>
    <row r="508">
      <c r="A508" t="n">
        <v>13549</v>
      </c>
      <c r="B508" s="13">
        <f>_xlfn.MINIFS(Invoices[Date],Invoices[Customer ID],A508)</f>
        <v/>
      </c>
      <c r="C508" s="13">
        <f>_xlfn.MAXIFS(Invoices[Date],Invoices[Customer ID],A508)</f>
        <v/>
      </c>
      <c r="D508" s="14">
        <f>AsOfDate-C508</f>
        <v/>
      </c>
      <c r="E508" s="14">
        <f>COUNTIFS(Invoices[Customer ID],A508)</f>
        <v/>
      </c>
      <c r="F508" s="15">
        <f>SUMIFS(Invoices[Value],Invoices[Customer ID],A508)</f>
        <v/>
      </c>
      <c r="G508" s="10">
        <f>5-COUNTIF(RCuts,"&lt;"&amp;D508)</f>
        <v/>
      </c>
      <c r="H508" s="10">
        <f>1+COUNTIF(FCuts,"&lt;"&amp;E508)</f>
        <v/>
      </c>
      <c r="I508" s="10">
        <f>1+COUNTIF(MCuts,"&lt;"&amp;F508)</f>
        <v/>
      </c>
      <c r="J508" s="10">
        <f>G508&amp;H508&amp;I508</f>
        <v/>
      </c>
      <c r="K508" s="10">
        <f>IF(AND(G508&gt;=4,H508&gt;=4),"Champions",IF(AND(G508&gt;=3,H508&gt;=3),"Loyal",IF(G508&gt;=4,"New / promising",IF(H508&gt;=3,"At risk",IF(G508&lt;=2,"Lost / hibernating","Needs attention")))))</f>
        <v/>
      </c>
    </row>
    <row r="509">
      <c r="A509" t="n">
        <v>13551</v>
      </c>
      <c r="B509" s="13">
        <f>_xlfn.MINIFS(Invoices[Date],Invoices[Customer ID],A509)</f>
        <v/>
      </c>
      <c r="C509" s="13">
        <f>_xlfn.MAXIFS(Invoices[Date],Invoices[Customer ID],A509)</f>
        <v/>
      </c>
      <c r="D509" s="14">
        <f>AsOfDate-C509</f>
        <v/>
      </c>
      <c r="E509" s="14">
        <f>COUNTIFS(Invoices[Customer ID],A509)</f>
        <v/>
      </c>
      <c r="F509" s="15">
        <f>SUMIFS(Invoices[Value],Invoices[Customer ID],A509)</f>
        <v/>
      </c>
      <c r="G509" s="10">
        <f>5-COUNTIF(RCuts,"&lt;"&amp;D509)</f>
        <v/>
      </c>
      <c r="H509" s="10">
        <f>1+COUNTIF(FCuts,"&lt;"&amp;E509)</f>
        <v/>
      </c>
      <c r="I509" s="10">
        <f>1+COUNTIF(MCuts,"&lt;"&amp;F509)</f>
        <v/>
      </c>
      <c r="J509" s="10">
        <f>G509&amp;H509&amp;I509</f>
        <v/>
      </c>
      <c r="K509" s="10">
        <f>IF(AND(G509&gt;=4,H509&gt;=4),"Champions",IF(AND(G509&gt;=3,H509&gt;=3),"Loyal",IF(G509&gt;=4,"New / promising",IF(H509&gt;=3,"At risk",IF(G509&lt;=2,"Lost / hibernating","Needs attention")))))</f>
        <v/>
      </c>
    </row>
    <row r="510">
      <c r="A510" t="n">
        <v>13552</v>
      </c>
      <c r="B510" s="13">
        <f>_xlfn.MINIFS(Invoices[Date],Invoices[Customer ID],A510)</f>
        <v/>
      </c>
      <c r="C510" s="13">
        <f>_xlfn.MAXIFS(Invoices[Date],Invoices[Customer ID],A510)</f>
        <v/>
      </c>
      <c r="D510" s="14">
        <f>AsOfDate-C510</f>
        <v/>
      </c>
      <c r="E510" s="14">
        <f>COUNTIFS(Invoices[Customer ID],A510)</f>
        <v/>
      </c>
      <c r="F510" s="15">
        <f>SUMIFS(Invoices[Value],Invoices[Customer ID],A510)</f>
        <v/>
      </c>
      <c r="G510" s="10">
        <f>5-COUNTIF(RCuts,"&lt;"&amp;D510)</f>
        <v/>
      </c>
      <c r="H510" s="10">
        <f>1+COUNTIF(FCuts,"&lt;"&amp;E510)</f>
        <v/>
      </c>
      <c r="I510" s="10">
        <f>1+COUNTIF(MCuts,"&lt;"&amp;F510)</f>
        <v/>
      </c>
      <c r="J510" s="10">
        <f>G510&amp;H510&amp;I510</f>
        <v/>
      </c>
      <c r="K510" s="10">
        <f>IF(AND(G510&gt;=4,H510&gt;=4),"Champions",IF(AND(G510&gt;=3,H510&gt;=3),"Loyal",IF(G510&gt;=4,"New / promising",IF(H510&gt;=3,"At risk",IF(G510&lt;=2,"Lost / hibernating","Needs attention")))))</f>
        <v/>
      </c>
    </row>
    <row r="511">
      <c r="A511" t="n">
        <v>13555</v>
      </c>
      <c r="B511" s="13">
        <f>_xlfn.MINIFS(Invoices[Date],Invoices[Customer ID],A511)</f>
        <v/>
      </c>
      <c r="C511" s="13">
        <f>_xlfn.MAXIFS(Invoices[Date],Invoices[Customer ID],A511)</f>
        <v/>
      </c>
      <c r="D511" s="14">
        <f>AsOfDate-C511</f>
        <v/>
      </c>
      <c r="E511" s="14">
        <f>COUNTIFS(Invoices[Customer ID],A511)</f>
        <v/>
      </c>
      <c r="F511" s="15">
        <f>SUMIFS(Invoices[Value],Invoices[Customer ID],A511)</f>
        <v/>
      </c>
      <c r="G511" s="10">
        <f>5-COUNTIF(RCuts,"&lt;"&amp;D511)</f>
        <v/>
      </c>
      <c r="H511" s="10">
        <f>1+COUNTIF(FCuts,"&lt;"&amp;E511)</f>
        <v/>
      </c>
      <c r="I511" s="10">
        <f>1+COUNTIF(MCuts,"&lt;"&amp;F511)</f>
        <v/>
      </c>
      <c r="J511" s="10">
        <f>G511&amp;H511&amp;I511</f>
        <v/>
      </c>
      <c r="K511" s="10">
        <f>IF(AND(G511&gt;=4,H511&gt;=4),"Champions",IF(AND(G511&gt;=3,H511&gt;=3),"Loyal",IF(G511&gt;=4,"New / promising",IF(H511&gt;=3,"At risk",IF(G511&lt;=2,"Lost / hibernating","Needs attention")))))</f>
        <v/>
      </c>
    </row>
    <row r="512">
      <c r="A512" t="n">
        <v>13557</v>
      </c>
      <c r="B512" s="13">
        <f>_xlfn.MINIFS(Invoices[Date],Invoices[Customer ID],A512)</f>
        <v/>
      </c>
      <c r="C512" s="13">
        <f>_xlfn.MAXIFS(Invoices[Date],Invoices[Customer ID],A512)</f>
        <v/>
      </c>
      <c r="D512" s="14">
        <f>AsOfDate-C512</f>
        <v/>
      </c>
      <c r="E512" s="14">
        <f>COUNTIFS(Invoices[Customer ID],A512)</f>
        <v/>
      </c>
      <c r="F512" s="15">
        <f>SUMIFS(Invoices[Value],Invoices[Customer ID],A512)</f>
        <v/>
      </c>
      <c r="G512" s="10">
        <f>5-COUNTIF(RCuts,"&lt;"&amp;D512)</f>
        <v/>
      </c>
      <c r="H512" s="10">
        <f>1+COUNTIF(FCuts,"&lt;"&amp;E512)</f>
        <v/>
      </c>
      <c r="I512" s="10">
        <f>1+COUNTIF(MCuts,"&lt;"&amp;F512)</f>
        <v/>
      </c>
      <c r="J512" s="10">
        <f>G512&amp;H512&amp;I512</f>
        <v/>
      </c>
      <c r="K512" s="10">
        <f>IF(AND(G512&gt;=4,H512&gt;=4),"Champions",IF(AND(G512&gt;=3,H512&gt;=3),"Loyal",IF(G512&gt;=4,"New / promising",IF(H512&gt;=3,"At risk",IF(G512&lt;=2,"Lost / hibernating","Needs attention")))))</f>
        <v/>
      </c>
    </row>
    <row r="513">
      <c r="A513" t="n">
        <v>13558</v>
      </c>
      <c r="B513" s="13">
        <f>_xlfn.MINIFS(Invoices[Date],Invoices[Customer ID],A513)</f>
        <v/>
      </c>
      <c r="C513" s="13">
        <f>_xlfn.MAXIFS(Invoices[Date],Invoices[Customer ID],A513)</f>
        <v/>
      </c>
      <c r="D513" s="14">
        <f>AsOfDate-C513</f>
        <v/>
      </c>
      <c r="E513" s="14">
        <f>COUNTIFS(Invoices[Customer ID],A513)</f>
        <v/>
      </c>
      <c r="F513" s="15">
        <f>SUMIFS(Invoices[Value],Invoices[Customer ID],A513)</f>
        <v/>
      </c>
      <c r="G513" s="10">
        <f>5-COUNTIF(RCuts,"&lt;"&amp;D513)</f>
        <v/>
      </c>
      <c r="H513" s="10">
        <f>1+COUNTIF(FCuts,"&lt;"&amp;E513)</f>
        <v/>
      </c>
      <c r="I513" s="10">
        <f>1+COUNTIF(MCuts,"&lt;"&amp;F513)</f>
        <v/>
      </c>
      <c r="J513" s="10">
        <f>G513&amp;H513&amp;I513</f>
        <v/>
      </c>
      <c r="K513" s="10">
        <f>IF(AND(G513&gt;=4,H513&gt;=4),"Champions",IF(AND(G513&gt;=3,H513&gt;=3),"Loyal",IF(G513&gt;=4,"New / promising",IF(H513&gt;=3,"At risk",IF(G513&lt;=2,"Lost / hibernating","Needs attention")))))</f>
        <v/>
      </c>
    </row>
    <row r="514">
      <c r="A514" t="n">
        <v>13561</v>
      </c>
      <c r="B514" s="13">
        <f>_xlfn.MINIFS(Invoices[Date],Invoices[Customer ID],A514)</f>
        <v/>
      </c>
      <c r="C514" s="13">
        <f>_xlfn.MAXIFS(Invoices[Date],Invoices[Customer ID],A514)</f>
        <v/>
      </c>
      <c r="D514" s="14">
        <f>AsOfDate-C514</f>
        <v/>
      </c>
      <c r="E514" s="14">
        <f>COUNTIFS(Invoices[Customer ID],A514)</f>
        <v/>
      </c>
      <c r="F514" s="15">
        <f>SUMIFS(Invoices[Value],Invoices[Customer ID],A514)</f>
        <v/>
      </c>
      <c r="G514" s="10">
        <f>5-COUNTIF(RCuts,"&lt;"&amp;D514)</f>
        <v/>
      </c>
      <c r="H514" s="10">
        <f>1+COUNTIF(FCuts,"&lt;"&amp;E514)</f>
        <v/>
      </c>
      <c r="I514" s="10">
        <f>1+COUNTIF(MCuts,"&lt;"&amp;F514)</f>
        <v/>
      </c>
      <c r="J514" s="10">
        <f>G514&amp;H514&amp;I514</f>
        <v/>
      </c>
      <c r="K514" s="10">
        <f>IF(AND(G514&gt;=4,H514&gt;=4),"Champions",IF(AND(G514&gt;=3,H514&gt;=3),"Loyal",IF(G514&gt;=4,"New / promising",IF(H514&gt;=3,"At risk",IF(G514&lt;=2,"Lost / hibernating","Needs attention")))))</f>
        <v/>
      </c>
    </row>
    <row r="515">
      <c r="A515" t="n">
        <v>13562</v>
      </c>
      <c r="B515" s="13">
        <f>_xlfn.MINIFS(Invoices[Date],Invoices[Customer ID],A515)</f>
        <v/>
      </c>
      <c r="C515" s="13">
        <f>_xlfn.MAXIFS(Invoices[Date],Invoices[Customer ID],A515)</f>
        <v/>
      </c>
      <c r="D515" s="14">
        <f>AsOfDate-C515</f>
        <v/>
      </c>
      <c r="E515" s="14">
        <f>COUNTIFS(Invoices[Customer ID],A515)</f>
        <v/>
      </c>
      <c r="F515" s="15">
        <f>SUMIFS(Invoices[Value],Invoices[Customer ID],A515)</f>
        <v/>
      </c>
      <c r="G515" s="10">
        <f>5-COUNTIF(RCuts,"&lt;"&amp;D515)</f>
        <v/>
      </c>
      <c r="H515" s="10">
        <f>1+COUNTIF(FCuts,"&lt;"&amp;E515)</f>
        <v/>
      </c>
      <c r="I515" s="10">
        <f>1+COUNTIF(MCuts,"&lt;"&amp;F515)</f>
        <v/>
      </c>
      <c r="J515" s="10">
        <f>G515&amp;H515&amp;I515</f>
        <v/>
      </c>
      <c r="K515" s="10">
        <f>IF(AND(G515&gt;=4,H515&gt;=4),"Champions",IF(AND(G515&gt;=3,H515&gt;=3),"Loyal",IF(G515&gt;=4,"New / promising",IF(H515&gt;=3,"At risk",IF(G515&lt;=2,"Lost / hibernating","Needs attention")))))</f>
        <v/>
      </c>
    </row>
    <row r="516">
      <c r="A516" t="n">
        <v>13563</v>
      </c>
      <c r="B516" s="13">
        <f>_xlfn.MINIFS(Invoices[Date],Invoices[Customer ID],A516)</f>
        <v/>
      </c>
      <c r="C516" s="13">
        <f>_xlfn.MAXIFS(Invoices[Date],Invoices[Customer ID],A516)</f>
        <v/>
      </c>
      <c r="D516" s="14">
        <f>AsOfDate-C516</f>
        <v/>
      </c>
      <c r="E516" s="14">
        <f>COUNTIFS(Invoices[Customer ID],A516)</f>
        <v/>
      </c>
      <c r="F516" s="15">
        <f>SUMIFS(Invoices[Value],Invoices[Customer ID],A516)</f>
        <v/>
      </c>
      <c r="G516" s="10">
        <f>5-COUNTIF(RCuts,"&lt;"&amp;D516)</f>
        <v/>
      </c>
      <c r="H516" s="10">
        <f>1+COUNTIF(FCuts,"&lt;"&amp;E516)</f>
        <v/>
      </c>
      <c r="I516" s="10">
        <f>1+COUNTIF(MCuts,"&lt;"&amp;F516)</f>
        <v/>
      </c>
      <c r="J516" s="10">
        <f>G516&amp;H516&amp;I516</f>
        <v/>
      </c>
      <c r="K516" s="10">
        <f>IF(AND(G516&gt;=4,H516&gt;=4),"Champions",IF(AND(G516&gt;=3,H516&gt;=3),"Loyal",IF(G516&gt;=4,"New / promising",IF(H516&gt;=3,"At risk",IF(G516&lt;=2,"Lost / hibernating","Needs attention")))))</f>
        <v/>
      </c>
    </row>
    <row r="517">
      <c r="A517" t="n">
        <v>13565</v>
      </c>
      <c r="B517" s="13">
        <f>_xlfn.MINIFS(Invoices[Date],Invoices[Customer ID],A517)</f>
        <v/>
      </c>
      <c r="C517" s="13">
        <f>_xlfn.MAXIFS(Invoices[Date],Invoices[Customer ID],A517)</f>
        <v/>
      </c>
      <c r="D517" s="14">
        <f>AsOfDate-C517</f>
        <v/>
      </c>
      <c r="E517" s="14">
        <f>COUNTIFS(Invoices[Customer ID],A517)</f>
        <v/>
      </c>
      <c r="F517" s="15">
        <f>SUMIFS(Invoices[Value],Invoices[Customer ID],A517)</f>
        <v/>
      </c>
      <c r="G517" s="10">
        <f>5-COUNTIF(RCuts,"&lt;"&amp;D517)</f>
        <v/>
      </c>
      <c r="H517" s="10">
        <f>1+COUNTIF(FCuts,"&lt;"&amp;E517)</f>
        <v/>
      </c>
      <c r="I517" s="10">
        <f>1+COUNTIF(MCuts,"&lt;"&amp;F517)</f>
        <v/>
      </c>
      <c r="J517" s="10">
        <f>G517&amp;H517&amp;I517</f>
        <v/>
      </c>
      <c r="K517" s="10">
        <f>IF(AND(G517&gt;=4,H517&gt;=4),"Champions",IF(AND(G517&gt;=3,H517&gt;=3),"Loyal",IF(G517&gt;=4,"New / promising",IF(H517&gt;=3,"At risk",IF(G517&lt;=2,"Lost / hibernating","Needs attention")))))</f>
        <v/>
      </c>
    </row>
    <row r="518">
      <c r="A518" t="n">
        <v>13566</v>
      </c>
      <c r="B518" s="13">
        <f>_xlfn.MINIFS(Invoices[Date],Invoices[Customer ID],A518)</f>
        <v/>
      </c>
      <c r="C518" s="13">
        <f>_xlfn.MAXIFS(Invoices[Date],Invoices[Customer ID],A518)</f>
        <v/>
      </c>
      <c r="D518" s="14">
        <f>AsOfDate-C518</f>
        <v/>
      </c>
      <c r="E518" s="14">
        <f>COUNTIFS(Invoices[Customer ID],A518)</f>
        <v/>
      </c>
      <c r="F518" s="15">
        <f>SUMIFS(Invoices[Value],Invoices[Customer ID],A518)</f>
        <v/>
      </c>
      <c r="G518" s="10">
        <f>5-COUNTIF(RCuts,"&lt;"&amp;D518)</f>
        <v/>
      </c>
      <c r="H518" s="10">
        <f>1+COUNTIF(FCuts,"&lt;"&amp;E518)</f>
        <v/>
      </c>
      <c r="I518" s="10">
        <f>1+COUNTIF(MCuts,"&lt;"&amp;F518)</f>
        <v/>
      </c>
      <c r="J518" s="10">
        <f>G518&amp;H518&amp;I518</f>
        <v/>
      </c>
      <c r="K518" s="10">
        <f>IF(AND(G518&gt;=4,H518&gt;=4),"Champions",IF(AND(G518&gt;=3,H518&gt;=3),"Loyal",IF(G518&gt;=4,"New / promising",IF(H518&gt;=3,"At risk",IF(G518&lt;=2,"Lost / hibernating","Needs attention")))))</f>
        <v/>
      </c>
    </row>
    <row r="519">
      <c r="A519" t="n">
        <v>13568</v>
      </c>
      <c r="B519" s="13">
        <f>_xlfn.MINIFS(Invoices[Date],Invoices[Customer ID],A519)</f>
        <v/>
      </c>
      <c r="C519" s="13">
        <f>_xlfn.MAXIFS(Invoices[Date],Invoices[Customer ID],A519)</f>
        <v/>
      </c>
      <c r="D519" s="14">
        <f>AsOfDate-C519</f>
        <v/>
      </c>
      <c r="E519" s="14">
        <f>COUNTIFS(Invoices[Customer ID],A519)</f>
        <v/>
      </c>
      <c r="F519" s="15">
        <f>SUMIFS(Invoices[Value],Invoices[Customer ID],A519)</f>
        <v/>
      </c>
      <c r="G519" s="10">
        <f>5-COUNTIF(RCuts,"&lt;"&amp;D519)</f>
        <v/>
      </c>
      <c r="H519" s="10">
        <f>1+COUNTIF(FCuts,"&lt;"&amp;E519)</f>
        <v/>
      </c>
      <c r="I519" s="10">
        <f>1+COUNTIF(MCuts,"&lt;"&amp;F519)</f>
        <v/>
      </c>
      <c r="J519" s="10">
        <f>G519&amp;H519&amp;I519</f>
        <v/>
      </c>
      <c r="K519" s="10">
        <f>IF(AND(G519&gt;=4,H519&gt;=4),"Champions",IF(AND(G519&gt;=3,H519&gt;=3),"Loyal",IF(G519&gt;=4,"New / promising",IF(H519&gt;=3,"At risk",IF(G519&lt;=2,"Lost / hibernating","Needs attention")))))</f>
        <v/>
      </c>
    </row>
    <row r="520">
      <c r="A520" t="n">
        <v>13569</v>
      </c>
      <c r="B520" s="13">
        <f>_xlfn.MINIFS(Invoices[Date],Invoices[Customer ID],A520)</f>
        <v/>
      </c>
      <c r="C520" s="13">
        <f>_xlfn.MAXIFS(Invoices[Date],Invoices[Customer ID],A520)</f>
        <v/>
      </c>
      <c r="D520" s="14">
        <f>AsOfDate-C520</f>
        <v/>
      </c>
      <c r="E520" s="14">
        <f>COUNTIFS(Invoices[Customer ID],A520)</f>
        <v/>
      </c>
      <c r="F520" s="15">
        <f>SUMIFS(Invoices[Value],Invoices[Customer ID],A520)</f>
        <v/>
      </c>
      <c r="G520" s="10">
        <f>5-COUNTIF(RCuts,"&lt;"&amp;D520)</f>
        <v/>
      </c>
      <c r="H520" s="10">
        <f>1+COUNTIF(FCuts,"&lt;"&amp;E520)</f>
        <v/>
      </c>
      <c r="I520" s="10">
        <f>1+COUNTIF(MCuts,"&lt;"&amp;F520)</f>
        <v/>
      </c>
      <c r="J520" s="10">
        <f>G520&amp;H520&amp;I520</f>
        <v/>
      </c>
      <c r="K520" s="10">
        <f>IF(AND(G520&gt;=4,H520&gt;=4),"Champions",IF(AND(G520&gt;=3,H520&gt;=3),"Loyal",IF(G520&gt;=4,"New / promising",IF(H520&gt;=3,"At risk",IF(G520&lt;=2,"Lost / hibernating","Needs attention")))))</f>
        <v/>
      </c>
    </row>
    <row r="521">
      <c r="A521" t="n">
        <v>13570</v>
      </c>
      <c r="B521" s="13">
        <f>_xlfn.MINIFS(Invoices[Date],Invoices[Customer ID],A521)</f>
        <v/>
      </c>
      <c r="C521" s="13">
        <f>_xlfn.MAXIFS(Invoices[Date],Invoices[Customer ID],A521)</f>
        <v/>
      </c>
      <c r="D521" s="14">
        <f>AsOfDate-C521</f>
        <v/>
      </c>
      <c r="E521" s="14">
        <f>COUNTIFS(Invoices[Customer ID],A521)</f>
        <v/>
      </c>
      <c r="F521" s="15">
        <f>SUMIFS(Invoices[Value],Invoices[Customer ID],A521)</f>
        <v/>
      </c>
      <c r="G521" s="10">
        <f>5-COUNTIF(RCuts,"&lt;"&amp;D521)</f>
        <v/>
      </c>
      <c r="H521" s="10">
        <f>1+COUNTIF(FCuts,"&lt;"&amp;E521)</f>
        <v/>
      </c>
      <c r="I521" s="10">
        <f>1+COUNTIF(MCuts,"&lt;"&amp;F521)</f>
        <v/>
      </c>
      <c r="J521" s="10">
        <f>G521&amp;H521&amp;I521</f>
        <v/>
      </c>
      <c r="K521" s="10">
        <f>IF(AND(G521&gt;=4,H521&gt;=4),"Champions",IF(AND(G521&gt;=3,H521&gt;=3),"Loyal",IF(G521&gt;=4,"New / promising",IF(H521&gt;=3,"At risk",IF(G521&lt;=2,"Lost / hibernating","Needs attention")))))</f>
        <v/>
      </c>
    </row>
    <row r="522">
      <c r="A522" t="n">
        <v>13571</v>
      </c>
      <c r="B522" s="13">
        <f>_xlfn.MINIFS(Invoices[Date],Invoices[Customer ID],A522)</f>
        <v/>
      </c>
      <c r="C522" s="13">
        <f>_xlfn.MAXIFS(Invoices[Date],Invoices[Customer ID],A522)</f>
        <v/>
      </c>
      <c r="D522" s="14">
        <f>AsOfDate-C522</f>
        <v/>
      </c>
      <c r="E522" s="14">
        <f>COUNTIFS(Invoices[Customer ID],A522)</f>
        <v/>
      </c>
      <c r="F522" s="15">
        <f>SUMIFS(Invoices[Value],Invoices[Customer ID],A522)</f>
        <v/>
      </c>
      <c r="G522" s="10">
        <f>5-COUNTIF(RCuts,"&lt;"&amp;D522)</f>
        <v/>
      </c>
      <c r="H522" s="10">
        <f>1+COUNTIF(FCuts,"&lt;"&amp;E522)</f>
        <v/>
      </c>
      <c r="I522" s="10">
        <f>1+COUNTIF(MCuts,"&lt;"&amp;F522)</f>
        <v/>
      </c>
      <c r="J522" s="10">
        <f>G522&amp;H522&amp;I522</f>
        <v/>
      </c>
      <c r="K522" s="10">
        <f>IF(AND(G522&gt;=4,H522&gt;=4),"Champions",IF(AND(G522&gt;=3,H522&gt;=3),"Loyal",IF(G522&gt;=4,"New / promising",IF(H522&gt;=3,"At risk",IF(G522&lt;=2,"Lost / hibernating","Needs attention")))))</f>
        <v/>
      </c>
    </row>
    <row r="523">
      <c r="A523" t="n">
        <v>13572</v>
      </c>
      <c r="B523" s="13">
        <f>_xlfn.MINIFS(Invoices[Date],Invoices[Customer ID],A523)</f>
        <v/>
      </c>
      <c r="C523" s="13">
        <f>_xlfn.MAXIFS(Invoices[Date],Invoices[Customer ID],A523)</f>
        <v/>
      </c>
      <c r="D523" s="14">
        <f>AsOfDate-C523</f>
        <v/>
      </c>
      <c r="E523" s="14">
        <f>COUNTIFS(Invoices[Customer ID],A523)</f>
        <v/>
      </c>
      <c r="F523" s="15">
        <f>SUMIFS(Invoices[Value],Invoices[Customer ID],A523)</f>
        <v/>
      </c>
      <c r="G523" s="10">
        <f>5-COUNTIF(RCuts,"&lt;"&amp;D523)</f>
        <v/>
      </c>
      <c r="H523" s="10">
        <f>1+COUNTIF(FCuts,"&lt;"&amp;E523)</f>
        <v/>
      </c>
      <c r="I523" s="10">
        <f>1+COUNTIF(MCuts,"&lt;"&amp;F523)</f>
        <v/>
      </c>
      <c r="J523" s="10">
        <f>G523&amp;H523&amp;I523</f>
        <v/>
      </c>
      <c r="K523" s="10">
        <f>IF(AND(G523&gt;=4,H523&gt;=4),"Champions",IF(AND(G523&gt;=3,H523&gt;=3),"Loyal",IF(G523&gt;=4,"New / promising",IF(H523&gt;=3,"At risk",IF(G523&lt;=2,"Lost / hibernating","Needs attention")))))</f>
        <v/>
      </c>
    </row>
    <row r="524">
      <c r="A524" t="n">
        <v>13573</v>
      </c>
      <c r="B524" s="13">
        <f>_xlfn.MINIFS(Invoices[Date],Invoices[Customer ID],A524)</f>
        <v/>
      </c>
      <c r="C524" s="13">
        <f>_xlfn.MAXIFS(Invoices[Date],Invoices[Customer ID],A524)</f>
        <v/>
      </c>
      <c r="D524" s="14">
        <f>AsOfDate-C524</f>
        <v/>
      </c>
      <c r="E524" s="14">
        <f>COUNTIFS(Invoices[Customer ID],A524)</f>
        <v/>
      </c>
      <c r="F524" s="15">
        <f>SUMIFS(Invoices[Value],Invoices[Customer ID],A524)</f>
        <v/>
      </c>
      <c r="G524" s="10">
        <f>5-COUNTIF(RCuts,"&lt;"&amp;D524)</f>
        <v/>
      </c>
      <c r="H524" s="10">
        <f>1+COUNTIF(FCuts,"&lt;"&amp;E524)</f>
        <v/>
      </c>
      <c r="I524" s="10">
        <f>1+COUNTIF(MCuts,"&lt;"&amp;F524)</f>
        <v/>
      </c>
      <c r="J524" s="10">
        <f>G524&amp;H524&amp;I524</f>
        <v/>
      </c>
      <c r="K524" s="10">
        <f>IF(AND(G524&gt;=4,H524&gt;=4),"Champions",IF(AND(G524&gt;=3,H524&gt;=3),"Loyal",IF(G524&gt;=4,"New / promising",IF(H524&gt;=3,"At risk",IF(G524&lt;=2,"Lost / hibernating","Needs attention")))))</f>
        <v/>
      </c>
    </row>
    <row r="525">
      <c r="A525" t="n">
        <v>13575</v>
      </c>
      <c r="B525" s="13">
        <f>_xlfn.MINIFS(Invoices[Date],Invoices[Customer ID],A525)</f>
        <v/>
      </c>
      <c r="C525" s="13">
        <f>_xlfn.MAXIFS(Invoices[Date],Invoices[Customer ID],A525)</f>
        <v/>
      </c>
      <c r="D525" s="14">
        <f>AsOfDate-C525</f>
        <v/>
      </c>
      <c r="E525" s="14">
        <f>COUNTIFS(Invoices[Customer ID],A525)</f>
        <v/>
      </c>
      <c r="F525" s="15">
        <f>SUMIFS(Invoices[Value],Invoices[Customer ID],A525)</f>
        <v/>
      </c>
      <c r="G525" s="10">
        <f>5-COUNTIF(RCuts,"&lt;"&amp;D525)</f>
        <v/>
      </c>
      <c r="H525" s="10">
        <f>1+COUNTIF(FCuts,"&lt;"&amp;E525)</f>
        <v/>
      </c>
      <c r="I525" s="10">
        <f>1+COUNTIF(MCuts,"&lt;"&amp;F525)</f>
        <v/>
      </c>
      <c r="J525" s="10">
        <f>G525&amp;H525&amp;I525</f>
        <v/>
      </c>
      <c r="K525" s="10">
        <f>IF(AND(G525&gt;=4,H525&gt;=4),"Champions",IF(AND(G525&gt;=3,H525&gt;=3),"Loyal",IF(G525&gt;=4,"New / promising",IF(H525&gt;=3,"At risk",IF(G525&lt;=2,"Lost / hibernating","Needs attention")))))</f>
        <v/>
      </c>
    </row>
    <row r="526">
      <c r="A526" t="n">
        <v>13576</v>
      </c>
      <c r="B526" s="13">
        <f>_xlfn.MINIFS(Invoices[Date],Invoices[Customer ID],A526)</f>
        <v/>
      </c>
      <c r="C526" s="13">
        <f>_xlfn.MAXIFS(Invoices[Date],Invoices[Customer ID],A526)</f>
        <v/>
      </c>
      <c r="D526" s="14">
        <f>AsOfDate-C526</f>
        <v/>
      </c>
      <c r="E526" s="14">
        <f>COUNTIFS(Invoices[Customer ID],A526)</f>
        <v/>
      </c>
      <c r="F526" s="15">
        <f>SUMIFS(Invoices[Value],Invoices[Customer ID],A526)</f>
        <v/>
      </c>
      <c r="G526" s="10">
        <f>5-COUNTIF(RCuts,"&lt;"&amp;D526)</f>
        <v/>
      </c>
      <c r="H526" s="10">
        <f>1+COUNTIF(FCuts,"&lt;"&amp;E526)</f>
        <v/>
      </c>
      <c r="I526" s="10">
        <f>1+COUNTIF(MCuts,"&lt;"&amp;F526)</f>
        <v/>
      </c>
      <c r="J526" s="10">
        <f>G526&amp;H526&amp;I526</f>
        <v/>
      </c>
      <c r="K526" s="10">
        <f>IF(AND(G526&gt;=4,H526&gt;=4),"Champions",IF(AND(G526&gt;=3,H526&gt;=3),"Loyal",IF(G526&gt;=4,"New / promising",IF(H526&gt;=3,"At risk",IF(G526&lt;=2,"Lost / hibernating","Needs attention")))))</f>
        <v/>
      </c>
    </row>
    <row r="527">
      <c r="A527" t="n">
        <v>13577</v>
      </c>
      <c r="B527" s="13">
        <f>_xlfn.MINIFS(Invoices[Date],Invoices[Customer ID],A527)</f>
        <v/>
      </c>
      <c r="C527" s="13">
        <f>_xlfn.MAXIFS(Invoices[Date],Invoices[Customer ID],A527)</f>
        <v/>
      </c>
      <c r="D527" s="14">
        <f>AsOfDate-C527</f>
        <v/>
      </c>
      <c r="E527" s="14">
        <f>COUNTIFS(Invoices[Customer ID],A527)</f>
        <v/>
      </c>
      <c r="F527" s="15">
        <f>SUMIFS(Invoices[Value],Invoices[Customer ID],A527)</f>
        <v/>
      </c>
      <c r="G527" s="10">
        <f>5-COUNTIF(RCuts,"&lt;"&amp;D527)</f>
        <v/>
      </c>
      <c r="H527" s="10">
        <f>1+COUNTIF(FCuts,"&lt;"&amp;E527)</f>
        <v/>
      </c>
      <c r="I527" s="10">
        <f>1+COUNTIF(MCuts,"&lt;"&amp;F527)</f>
        <v/>
      </c>
      <c r="J527" s="10">
        <f>G527&amp;H527&amp;I527</f>
        <v/>
      </c>
      <c r="K527" s="10">
        <f>IF(AND(G527&gt;=4,H527&gt;=4),"Champions",IF(AND(G527&gt;=3,H527&gt;=3),"Loyal",IF(G527&gt;=4,"New / promising",IF(H527&gt;=3,"At risk",IF(G527&lt;=2,"Lost / hibernating","Needs attention")))))</f>
        <v/>
      </c>
    </row>
    <row r="528">
      <c r="A528" t="n">
        <v>13579</v>
      </c>
      <c r="B528" s="13">
        <f>_xlfn.MINIFS(Invoices[Date],Invoices[Customer ID],A528)</f>
        <v/>
      </c>
      <c r="C528" s="13">
        <f>_xlfn.MAXIFS(Invoices[Date],Invoices[Customer ID],A528)</f>
        <v/>
      </c>
      <c r="D528" s="14">
        <f>AsOfDate-C528</f>
        <v/>
      </c>
      <c r="E528" s="14">
        <f>COUNTIFS(Invoices[Customer ID],A528)</f>
        <v/>
      </c>
      <c r="F528" s="15">
        <f>SUMIFS(Invoices[Value],Invoices[Customer ID],A528)</f>
        <v/>
      </c>
      <c r="G528" s="10">
        <f>5-COUNTIF(RCuts,"&lt;"&amp;D528)</f>
        <v/>
      </c>
      <c r="H528" s="10">
        <f>1+COUNTIF(FCuts,"&lt;"&amp;E528)</f>
        <v/>
      </c>
      <c r="I528" s="10">
        <f>1+COUNTIF(MCuts,"&lt;"&amp;F528)</f>
        <v/>
      </c>
      <c r="J528" s="10">
        <f>G528&amp;H528&amp;I528</f>
        <v/>
      </c>
      <c r="K528" s="10">
        <f>IF(AND(G528&gt;=4,H528&gt;=4),"Champions",IF(AND(G528&gt;=3,H528&gt;=3),"Loyal",IF(G528&gt;=4,"New / promising",IF(H528&gt;=3,"At risk",IF(G528&lt;=2,"Lost / hibernating","Needs attention")))))</f>
        <v/>
      </c>
    </row>
    <row r="529">
      <c r="A529" t="n">
        <v>13581</v>
      </c>
      <c r="B529" s="13">
        <f>_xlfn.MINIFS(Invoices[Date],Invoices[Customer ID],A529)</f>
        <v/>
      </c>
      <c r="C529" s="13">
        <f>_xlfn.MAXIFS(Invoices[Date],Invoices[Customer ID],A529)</f>
        <v/>
      </c>
      <c r="D529" s="14">
        <f>AsOfDate-C529</f>
        <v/>
      </c>
      <c r="E529" s="14">
        <f>COUNTIFS(Invoices[Customer ID],A529)</f>
        <v/>
      </c>
      <c r="F529" s="15">
        <f>SUMIFS(Invoices[Value],Invoices[Customer ID],A529)</f>
        <v/>
      </c>
      <c r="G529" s="10">
        <f>5-COUNTIF(RCuts,"&lt;"&amp;D529)</f>
        <v/>
      </c>
      <c r="H529" s="10">
        <f>1+COUNTIF(FCuts,"&lt;"&amp;E529)</f>
        <v/>
      </c>
      <c r="I529" s="10">
        <f>1+COUNTIF(MCuts,"&lt;"&amp;F529)</f>
        <v/>
      </c>
      <c r="J529" s="10">
        <f>G529&amp;H529&amp;I529</f>
        <v/>
      </c>
      <c r="K529" s="10">
        <f>IF(AND(G529&gt;=4,H529&gt;=4),"Champions",IF(AND(G529&gt;=3,H529&gt;=3),"Loyal",IF(G529&gt;=4,"New / promising",IF(H529&gt;=3,"At risk",IF(G529&lt;=2,"Lost / hibernating","Needs attention")))))</f>
        <v/>
      </c>
    </row>
    <row r="530">
      <c r="A530" t="n">
        <v>13583</v>
      </c>
      <c r="B530" s="13">
        <f>_xlfn.MINIFS(Invoices[Date],Invoices[Customer ID],A530)</f>
        <v/>
      </c>
      <c r="C530" s="13">
        <f>_xlfn.MAXIFS(Invoices[Date],Invoices[Customer ID],A530)</f>
        <v/>
      </c>
      <c r="D530" s="14">
        <f>AsOfDate-C530</f>
        <v/>
      </c>
      <c r="E530" s="14">
        <f>COUNTIFS(Invoices[Customer ID],A530)</f>
        <v/>
      </c>
      <c r="F530" s="15">
        <f>SUMIFS(Invoices[Value],Invoices[Customer ID],A530)</f>
        <v/>
      </c>
      <c r="G530" s="10">
        <f>5-COUNTIF(RCuts,"&lt;"&amp;D530)</f>
        <v/>
      </c>
      <c r="H530" s="10">
        <f>1+COUNTIF(FCuts,"&lt;"&amp;E530)</f>
        <v/>
      </c>
      <c r="I530" s="10">
        <f>1+COUNTIF(MCuts,"&lt;"&amp;F530)</f>
        <v/>
      </c>
      <c r="J530" s="10">
        <f>G530&amp;H530&amp;I530</f>
        <v/>
      </c>
      <c r="K530" s="10">
        <f>IF(AND(G530&gt;=4,H530&gt;=4),"Champions",IF(AND(G530&gt;=3,H530&gt;=3),"Loyal",IF(G530&gt;=4,"New / promising",IF(H530&gt;=3,"At risk",IF(G530&lt;=2,"Lost / hibernating","Needs attention")))))</f>
        <v/>
      </c>
    </row>
    <row r="531">
      <c r="A531" t="n">
        <v>13584</v>
      </c>
      <c r="B531" s="13">
        <f>_xlfn.MINIFS(Invoices[Date],Invoices[Customer ID],A531)</f>
        <v/>
      </c>
      <c r="C531" s="13">
        <f>_xlfn.MAXIFS(Invoices[Date],Invoices[Customer ID],A531)</f>
        <v/>
      </c>
      <c r="D531" s="14">
        <f>AsOfDate-C531</f>
        <v/>
      </c>
      <c r="E531" s="14">
        <f>COUNTIFS(Invoices[Customer ID],A531)</f>
        <v/>
      </c>
      <c r="F531" s="15">
        <f>SUMIFS(Invoices[Value],Invoices[Customer ID],A531)</f>
        <v/>
      </c>
      <c r="G531" s="10">
        <f>5-COUNTIF(RCuts,"&lt;"&amp;D531)</f>
        <v/>
      </c>
      <c r="H531" s="10">
        <f>1+COUNTIF(FCuts,"&lt;"&amp;E531)</f>
        <v/>
      </c>
      <c r="I531" s="10">
        <f>1+COUNTIF(MCuts,"&lt;"&amp;F531)</f>
        <v/>
      </c>
      <c r="J531" s="10">
        <f>G531&amp;H531&amp;I531</f>
        <v/>
      </c>
      <c r="K531" s="10">
        <f>IF(AND(G531&gt;=4,H531&gt;=4),"Champions",IF(AND(G531&gt;=3,H531&gt;=3),"Loyal",IF(G531&gt;=4,"New / promising",IF(H531&gt;=3,"At risk",IF(G531&lt;=2,"Lost / hibernating","Needs attention")))))</f>
        <v/>
      </c>
    </row>
    <row r="532">
      <c r="A532" t="n">
        <v>13587</v>
      </c>
      <c r="B532" s="13">
        <f>_xlfn.MINIFS(Invoices[Date],Invoices[Customer ID],A532)</f>
        <v/>
      </c>
      <c r="C532" s="13">
        <f>_xlfn.MAXIFS(Invoices[Date],Invoices[Customer ID],A532)</f>
        <v/>
      </c>
      <c r="D532" s="14">
        <f>AsOfDate-C532</f>
        <v/>
      </c>
      <c r="E532" s="14">
        <f>COUNTIFS(Invoices[Customer ID],A532)</f>
        <v/>
      </c>
      <c r="F532" s="15">
        <f>SUMIFS(Invoices[Value],Invoices[Customer ID],A532)</f>
        <v/>
      </c>
      <c r="G532" s="10">
        <f>5-COUNTIF(RCuts,"&lt;"&amp;D532)</f>
        <v/>
      </c>
      <c r="H532" s="10">
        <f>1+COUNTIF(FCuts,"&lt;"&amp;E532)</f>
        <v/>
      </c>
      <c r="I532" s="10">
        <f>1+COUNTIF(MCuts,"&lt;"&amp;F532)</f>
        <v/>
      </c>
      <c r="J532" s="10">
        <f>G532&amp;H532&amp;I532</f>
        <v/>
      </c>
      <c r="K532" s="10">
        <f>IF(AND(G532&gt;=4,H532&gt;=4),"Champions",IF(AND(G532&gt;=3,H532&gt;=3),"Loyal",IF(G532&gt;=4,"New / promising",IF(H532&gt;=3,"At risk",IF(G532&lt;=2,"Lost / hibernating","Needs attention")))))</f>
        <v/>
      </c>
    </row>
    <row r="533">
      <c r="A533" t="n">
        <v>13588</v>
      </c>
      <c r="B533" s="13">
        <f>_xlfn.MINIFS(Invoices[Date],Invoices[Customer ID],A533)</f>
        <v/>
      </c>
      <c r="C533" s="13">
        <f>_xlfn.MAXIFS(Invoices[Date],Invoices[Customer ID],A533)</f>
        <v/>
      </c>
      <c r="D533" s="14">
        <f>AsOfDate-C533</f>
        <v/>
      </c>
      <c r="E533" s="14">
        <f>COUNTIFS(Invoices[Customer ID],A533)</f>
        <v/>
      </c>
      <c r="F533" s="15">
        <f>SUMIFS(Invoices[Value],Invoices[Customer ID],A533)</f>
        <v/>
      </c>
      <c r="G533" s="10">
        <f>5-COUNTIF(RCuts,"&lt;"&amp;D533)</f>
        <v/>
      </c>
      <c r="H533" s="10">
        <f>1+COUNTIF(FCuts,"&lt;"&amp;E533)</f>
        <v/>
      </c>
      <c r="I533" s="10">
        <f>1+COUNTIF(MCuts,"&lt;"&amp;F533)</f>
        <v/>
      </c>
      <c r="J533" s="10">
        <f>G533&amp;H533&amp;I533</f>
        <v/>
      </c>
      <c r="K533" s="10">
        <f>IF(AND(G533&gt;=4,H533&gt;=4),"Champions",IF(AND(G533&gt;=3,H533&gt;=3),"Loyal",IF(G533&gt;=4,"New / promising",IF(H533&gt;=3,"At risk",IF(G533&lt;=2,"Lost / hibernating","Needs attention")))))</f>
        <v/>
      </c>
    </row>
    <row r="534">
      <c r="A534" t="n">
        <v>13589</v>
      </c>
      <c r="B534" s="13">
        <f>_xlfn.MINIFS(Invoices[Date],Invoices[Customer ID],A534)</f>
        <v/>
      </c>
      <c r="C534" s="13">
        <f>_xlfn.MAXIFS(Invoices[Date],Invoices[Customer ID],A534)</f>
        <v/>
      </c>
      <c r="D534" s="14">
        <f>AsOfDate-C534</f>
        <v/>
      </c>
      <c r="E534" s="14">
        <f>COUNTIFS(Invoices[Customer ID],A534)</f>
        <v/>
      </c>
      <c r="F534" s="15">
        <f>SUMIFS(Invoices[Value],Invoices[Customer ID],A534)</f>
        <v/>
      </c>
      <c r="G534" s="10">
        <f>5-COUNTIF(RCuts,"&lt;"&amp;D534)</f>
        <v/>
      </c>
      <c r="H534" s="10">
        <f>1+COUNTIF(FCuts,"&lt;"&amp;E534)</f>
        <v/>
      </c>
      <c r="I534" s="10">
        <f>1+COUNTIF(MCuts,"&lt;"&amp;F534)</f>
        <v/>
      </c>
      <c r="J534" s="10">
        <f>G534&amp;H534&amp;I534</f>
        <v/>
      </c>
      <c r="K534" s="10">
        <f>IF(AND(G534&gt;=4,H534&gt;=4),"Champions",IF(AND(G534&gt;=3,H534&gt;=3),"Loyal",IF(G534&gt;=4,"New / promising",IF(H534&gt;=3,"At risk",IF(G534&lt;=2,"Lost / hibernating","Needs attention")))))</f>
        <v/>
      </c>
    </row>
    <row r="535">
      <c r="A535" t="n">
        <v>13590</v>
      </c>
      <c r="B535" s="13">
        <f>_xlfn.MINIFS(Invoices[Date],Invoices[Customer ID],A535)</f>
        <v/>
      </c>
      <c r="C535" s="13">
        <f>_xlfn.MAXIFS(Invoices[Date],Invoices[Customer ID],A535)</f>
        <v/>
      </c>
      <c r="D535" s="14">
        <f>AsOfDate-C535</f>
        <v/>
      </c>
      <c r="E535" s="14">
        <f>COUNTIFS(Invoices[Customer ID],A535)</f>
        <v/>
      </c>
      <c r="F535" s="15">
        <f>SUMIFS(Invoices[Value],Invoices[Customer ID],A535)</f>
        <v/>
      </c>
      <c r="G535" s="10">
        <f>5-COUNTIF(RCuts,"&lt;"&amp;D535)</f>
        <v/>
      </c>
      <c r="H535" s="10">
        <f>1+COUNTIF(FCuts,"&lt;"&amp;E535)</f>
        <v/>
      </c>
      <c r="I535" s="10">
        <f>1+COUNTIF(MCuts,"&lt;"&amp;F535)</f>
        <v/>
      </c>
      <c r="J535" s="10">
        <f>G535&amp;H535&amp;I535</f>
        <v/>
      </c>
      <c r="K535" s="10">
        <f>IF(AND(G535&gt;=4,H535&gt;=4),"Champions",IF(AND(G535&gt;=3,H535&gt;=3),"Loyal",IF(G535&gt;=4,"New / promising",IF(H535&gt;=3,"At risk",IF(G535&lt;=2,"Lost / hibernating","Needs attention")))))</f>
        <v/>
      </c>
    </row>
    <row r="536">
      <c r="A536" t="n">
        <v>13591</v>
      </c>
      <c r="B536" s="13">
        <f>_xlfn.MINIFS(Invoices[Date],Invoices[Customer ID],A536)</f>
        <v/>
      </c>
      <c r="C536" s="13">
        <f>_xlfn.MAXIFS(Invoices[Date],Invoices[Customer ID],A536)</f>
        <v/>
      </c>
      <c r="D536" s="14">
        <f>AsOfDate-C536</f>
        <v/>
      </c>
      <c r="E536" s="14">
        <f>COUNTIFS(Invoices[Customer ID],A536)</f>
        <v/>
      </c>
      <c r="F536" s="15">
        <f>SUMIFS(Invoices[Value],Invoices[Customer ID],A536)</f>
        <v/>
      </c>
      <c r="G536" s="10">
        <f>5-COUNTIF(RCuts,"&lt;"&amp;D536)</f>
        <v/>
      </c>
      <c r="H536" s="10">
        <f>1+COUNTIF(FCuts,"&lt;"&amp;E536)</f>
        <v/>
      </c>
      <c r="I536" s="10">
        <f>1+COUNTIF(MCuts,"&lt;"&amp;F536)</f>
        <v/>
      </c>
      <c r="J536" s="10">
        <f>G536&amp;H536&amp;I536</f>
        <v/>
      </c>
      <c r="K536" s="10">
        <f>IF(AND(G536&gt;=4,H536&gt;=4),"Champions",IF(AND(G536&gt;=3,H536&gt;=3),"Loyal",IF(G536&gt;=4,"New / promising",IF(H536&gt;=3,"At risk",IF(G536&lt;=2,"Lost / hibernating","Needs attention")))))</f>
        <v/>
      </c>
    </row>
    <row r="537">
      <c r="A537" t="n">
        <v>13592</v>
      </c>
      <c r="B537" s="13">
        <f>_xlfn.MINIFS(Invoices[Date],Invoices[Customer ID],A537)</f>
        <v/>
      </c>
      <c r="C537" s="13">
        <f>_xlfn.MAXIFS(Invoices[Date],Invoices[Customer ID],A537)</f>
        <v/>
      </c>
      <c r="D537" s="14">
        <f>AsOfDate-C537</f>
        <v/>
      </c>
      <c r="E537" s="14">
        <f>COUNTIFS(Invoices[Customer ID],A537)</f>
        <v/>
      </c>
      <c r="F537" s="15">
        <f>SUMIFS(Invoices[Value],Invoices[Customer ID],A537)</f>
        <v/>
      </c>
      <c r="G537" s="10">
        <f>5-COUNTIF(RCuts,"&lt;"&amp;D537)</f>
        <v/>
      </c>
      <c r="H537" s="10">
        <f>1+COUNTIF(FCuts,"&lt;"&amp;E537)</f>
        <v/>
      </c>
      <c r="I537" s="10">
        <f>1+COUNTIF(MCuts,"&lt;"&amp;F537)</f>
        <v/>
      </c>
      <c r="J537" s="10">
        <f>G537&amp;H537&amp;I537</f>
        <v/>
      </c>
      <c r="K537" s="10">
        <f>IF(AND(G537&gt;=4,H537&gt;=4),"Champions",IF(AND(G537&gt;=3,H537&gt;=3),"Loyal",IF(G537&gt;=4,"New / promising",IF(H537&gt;=3,"At risk",IF(G537&lt;=2,"Lost / hibernating","Needs attention")))))</f>
        <v/>
      </c>
    </row>
    <row r="538">
      <c r="A538" t="n">
        <v>13593</v>
      </c>
      <c r="B538" s="13">
        <f>_xlfn.MINIFS(Invoices[Date],Invoices[Customer ID],A538)</f>
        <v/>
      </c>
      <c r="C538" s="13">
        <f>_xlfn.MAXIFS(Invoices[Date],Invoices[Customer ID],A538)</f>
        <v/>
      </c>
      <c r="D538" s="14">
        <f>AsOfDate-C538</f>
        <v/>
      </c>
      <c r="E538" s="14">
        <f>COUNTIFS(Invoices[Customer ID],A538)</f>
        <v/>
      </c>
      <c r="F538" s="15">
        <f>SUMIFS(Invoices[Value],Invoices[Customer ID],A538)</f>
        <v/>
      </c>
      <c r="G538" s="10">
        <f>5-COUNTIF(RCuts,"&lt;"&amp;D538)</f>
        <v/>
      </c>
      <c r="H538" s="10">
        <f>1+COUNTIF(FCuts,"&lt;"&amp;E538)</f>
        <v/>
      </c>
      <c r="I538" s="10">
        <f>1+COUNTIF(MCuts,"&lt;"&amp;F538)</f>
        <v/>
      </c>
      <c r="J538" s="10">
        <f>G538&amp;H538&amp;I538</f>
        <v/>
      </c>
      <c r="K538" s="10">
        <f>IF(AND(G538&gt;=4,H538&gt;=4),"Champions",IF(AND(G538&gt;=3,H538&gt;=3),"Loyal",IF(G538&gt;=4,"New / promising",IF(H538&gt;=3,"At risk",IF(G538&lt;=2,"Lost / hibernating","Needs attention")))))</f>
        <v/>
      </c>
    </row>
    <row r="539">
      <c r="A539" t="n">
        <v>13594</v>
      </c>
      <c r="B539" s="13">
        <f>_xlfn.MINIFS(Invoices[Date],Invoices[Customer ID],A539)</f>
        <v/>
      </c>
      <c r="C539" s="13">
        <f>_xlfn.MAXIFS(Invoices[Date],Invoices[Customer ID],A539)</f>
        <v/>
      </c>
      <c r="D539" s="14">
        <f>AsOfDate-C539</f>
        <v/>
      </c>
      <c r="E539" s="14">
        <f>COUNTIFS(Invoices[Customer ID],A539)</f>
        <v/>
      </c>
      <c r="F539" s="15">
        <f>SUMIFS(Invoices[Value],Invoices[Customer ID],A539)</f>
        <v/>
      </c>
      <c r="G539" s="10">
        <f>5-COUNTIF(RCuts,"&lt;"&amp;D539)</f>
        <v/>
      </c>
      <c r="H539" s="10">
        <f>1+COUNTIF(FCuts,"&lt;"&amp;E539)</f>
        <v/>
      </c>
      <c r="I539" s="10">
        <f>1+COUNTIF(MCuts,"&lt;"&amp;F539)</f>
        <v/>
      </c>
      <c r="J539" s="10">
        <f>G539&amp;H539&amp;I539</f>
        <v/>
      </c>
      <c r="K539" s="10">
        <f>IF(AND(G539&gt;=4,H539&gt;=4),"Champions",IF(AND(G539&gt;=3,H539&gt;=3),"Loyal",IF(G539&gt;=4,"New / promising",IF(H539&gt;=3,"At risk",IF(G539&lt;=2,"Lost / hibernating","Needs attention")))))</f>
        <v/>
      </c>
    </row>
    <row r="540">
      <c r="A540" t="n">
        <v>13596</v>
      </c>
      <c r="B540" s="13">
        <f>_xlfn.MINIFS(Invoices[Date],Invoices[Customer ID],A540)</f>
        <v/>
      </c>
      <c r="C540" s="13">
        <f>_xlfn.MAXIFS(Invoices[Date],Invoices[Customer ID],A540)</f>
        <v/>
      </c>
      <c r="D540" s="14">
        <f>AsOfDate-C540</f>
        <v/>
      </c>
      <c r="E540" s="14">
        <f>COUNTIFS(Invoices[Customer ID],A540)</f>
        <v/>
      </c>
      <c r="F540" s="15">
        <f>SUMIFS(Invoices[Value],Invoices[Customer ID],A540)</f>
        <v/>
      </c>
      <c r="G540" s="10">
        <f>5-COUNTIF(RCuts,"&lt;"&amp;D540)</f>
        <v/>
      </c>
      <c r="H540" s="10">
        <f>1+COUNTIF(FCuts,"&lt;"&amp;E540)</f>
        <v/>
      </c>
      <c r="I540" s="10">
        <f>1+COUNTIF(MCuts,"&lt;"&amp;F540)</f>
        <v/>
      </c>
      <c r="J540" s="10">
        <f>G540&amp;H540&amp;I540</f>
        <v/>
      </c>
      <c r="K540" s="10">
        <f>IF(AND(G540&gt;=4,H540&gt;=4),"Champions",IF(AND(G540&gt;=3,H540&gt;=3),"Loyal",IF(G540&gt;=4,"New / promising",IF(H540&gt;=3,"At risk",IF(G540&lt;=2,"Lost / hibernating","Needs attention")))))</f>
        <v/>
      </c>
    </row>
    <row r="541">
      <c r="A541" t="n">
        <v>13598</v>
      </c>
      <c r="B541" s="13">
        <f>_xlfn.MINIFS(Invoices[Date],Invoices[Customer ID],A541)</f>
        <v/>
      </c>
      <c r="C541" s="13">
        <f>_xlfn.MAXIFS(Invoices[Date],Invoices[Customer ID],A541)</f>
        <v/>
      </c>
      <c r="D541" s="14">
        <f>AsOfDate-C541</f>
        <v/>
      </c>
      <c r="E541" s="14">
        <f>COUNTIFS(Invoices[Customer ID],A541)</f>
        <v/>
      </c>
      <c r="F541" s="15">
        <f>SUMIFS(Invoices[Value],Invoices[Customer ID],A541)</f>
        <v/>
      </c>
      <c r="G541" s="10">
        <f>5-COUNTIF(RCuts,"&lt;"&amp;D541)</f>
        <v/>
      </c>
      <c r="H541" s="10">
        <f>1+COUNTIF(FCuts,"&lt;"&amp;E541)</f>
        <v/>
      </c>
      <c r="I541" s="10">
        <f>1+COUNTIF(MCuts,"&lt;"&amp;F541)</f>
        <v/>
      </c>
      <c r="J541" s="10">
        <f>G541&amp;H541&amp;I541</f>
        <v/>
      </c>
      <c r="K541" s="10">
        <f>IF(AND(G541&gt;=4,H541&gt;=4),"Champions",IF(AND(G541&gt;=3,H541&gt;=3),"Loyal",IF(G541&gt;=4,"New / promising",IF(H541&gt;=3,"At risk",IF(G541&lt;=2,"Lost / hibernating","Needs attention")))))</f>
        <v/>
      </c>
    </row>
    <row r="542">
      <c r="A542" t="n">
        <v>13599</v>
      </c>
      <c r="B542" s="13">
        <f>_xlfn.MINIFS(Invoices[Date],Invoices[Customer ID],A542)</f>
        <v/>
      </c>
      <c r="C542" s="13">
        <f>_xlfn.MAXIFS(Invoices[Date],Invoices[Customer ID],A542)</f>
        <v/>
      </c>
      <c r="D542" s="14">
        <f>AsOfDate-C542</f>
        <v/>
      </c>
      <c r="E542" s="14">
        <f>COUNTIFS(Invoices[Customer ID],A542)</f>
        <v/>
      </c>
      <c r="F542" s="15">
        <f>SUMIFS(Invoices[Value],Invoices[Customer ID],A542)</f>
        <v/>
      </c>
      <c r="G542" s="10">
        <f>5-COUNTIF(RCuts,"&lt;"&amp;D542)</f>
        <v/>
      </c>
      <c r="H542" s="10">
        <f>1+COUNTIF(FCuts,"&lt;"&amp;E542)</f>
        <v/>
      </c>
      <c r="I542" s="10">
        <f>1+COUNTIF(MCuts,"&lt;"&amp;F542)</f>
        <v/>
      </c>
      <c r="J542" s="10">
        <f>G542&amp;H542&amp;I542</f>
        <v/>
      </c>
      <c r="K542" s="10">
        <f>IF(AND(G542&gt;=4,H542&gt;=4),"Champions",IF(AND(G542&gt;=3,H542&gt;=3),"Loyal",IF(G542&gt;=4,"New / promising",IF(H542&gt;=3,"At risk",IF(G542&lt;=2,"Lost / hibernating","Needs attention")))))</f>
        <v/>
      </c>
    </row>
    <row r="543">
      <c r="A543" t="n">
        <v>13600</v>
      </c>
      <c r="B543" s="13">
        <f>_xlfn.MINIFS(Invoices[Date],Invoices[Customer ID],A543)</f>
        <v/>
      </c>
      <c r="C543" s="13">
        <f>_xlfn.MAXIFS(Invoices[Date],Invoices[Customer ID],A543)</f>
        <v/>
      </c>
      <c r="D543" s="14">
        <f>AsOfDate-C543</f>
        <v/>
      </c>
      <c r="E543" s="14">
        <f>COUNTIFS(Invoices[Customer ID],A543)</f>
        <v/>
      </c>
      <c r="F543" s="15">
        <f>SUMIFS(Invoices[Value],Invoices[Customer ID],A543)</f>
        <v/>
      </c>
      <c r="G543" s="10">
        <f>5-COUNTIF(RCuts,"&lt;"&amp;D543)</f>
        <v/>
      </c>
      <c r="H543" s="10">
        <f>1+COUNTIF(FCuts,"&lt;"&amp;E543)</f>
        <v/>
      </c>
      <c r="I543" s="10">
        <f>1+COUNTIF(MCuts,"&lt;"&amp;F543)</f>
        <v/>
      </c>
      <c r="J543" s="10">
        <f>G543&amp;H543&amp;I543</f>
        <v/>
      </c>
      <c r="K543" s="10">
        <f>IF(AND(G543&gt;=4,H543&gt;=4),"Champions",IF(AND(G543&gt;=3,H543&gt;=3),"Loyal",IF(G543&gt;=4,"New / promising",IF(H543&gt;=3,"At risk",IF(G543&lt;=2,"Lost / hibernating","Needs attention")))))</f>
        <v/>
      </c>
    </row>
    <row r="544">
      <c r="A544" t="n">
        <v>13601</v>
      </c>
      <c r="B544" s="13">
        <f>_xlfn.MINIFS(Invoices[Date],Invoices[Customer ID],A544)</f>
        <v/>
      </c>
      <c r="C544" s="13">
        <f>_xlfn.MAXIFS(Invoices[Date],Invoices[Customer ID],A544)</f>
        <v/>
      </c>
      <c r="D544" s="14">
        <f>AsOfDate-C544</f>
        <v/>
      </c>
      <c r="E544" s="14">
        <f>COUNTIFS(Invoices[Customer ID],A544)</f>
        <v/>
      </c>
      <c r="F544" s="15">
        <f>SUMIFS(Invoices[Value],Invoices[Customer ID],A544)</f>
        <v/>
      </c>
      <c r="G544" s="10">
        <f>5-COUNTIF(RCuts,"&lt;"&amp;D544)</f>
        <v/>
      </c>
      <c r="H544" s="10">
        <f>1+COUNTIF(FCuts,"&lt;"&amp;E544)</f>
        <v/>
      </c>
      <c r="I544" s="10">
        <f>1+COUNTIF(MCuts,"&lt;"&amp;F544)</f>
        <v/>
      </c>
      <c r="J544" s="10">
        <f>G544&amp;H544&amp;I544</f>
        <v/>
      </c>
      <c r="K544" s="10">
        <f>IF(AND(G544&gt;=4,H544&gt;=4),"Champions",IF(AND(G544&gt;=3,H544&gt;=3),"Loyal",IF(G544&gt;=4,"New / promising",IF(H544&gt;=3,"At risk",IF(G544&lt;=2,"Lost / hibernating","Needs attention")))))</f>
        <v/>
      </c>
    </row>
    <row r="545">
      <c r="A545" t="n">
        <v>13602</v>
      </c>
      <c r="B545" s="13">
        <f>_xlfn.MINIFS(Invoices[Date],Invoices[Customer ID],A545)</f>
        <v/>
      </c>
      <c r="C545" s="13">
        <f>_xlfn.MAXIFS(Invoices[Date],Invoices[Customer ID],A545)</f>
        <v/>
      </c>
      <c r="D545" s="14">
        <f>AsOfDate-C545</f>
        <v/>
      </c>
      <c r="E545" s="14">
        <f>COUNTIFS(Invoices[Customer ID],A545)</f>
        <v/>
      </c>
      <c r="F545" s="15">
        <f>SUMIFS(Invoices[Value],Invoices[Customer ID],A545)</f>
        <v/>
      </c>
      <c r="G545" s="10">
        <f>5-COUNTIF(RCuts,"&lt;"&amp;D545)</f>
        <v/>
      </c>
      <c r="H545" s="10">
        <f>1+COUNTIF(FCuts,"&lt;"&amp;E545)</f>
        <v/>
      </c>
      <c r="I545" s="10">
        <f>1+COUNTIF(MCuts,"&lt;"&amp;F545)</f>
        <v/>
      </c>
      <c r="J545" s="10">
        <f>G545&amp;H545&amp;I545</f>
        <v/>
      </c>
      <c r="K545" s="10">
        <f>IF(AND(G545&gt;=4,H545&gt;=4),"Champions",IF(AND(G545&gt;=3,H545&gt;=3),"Loyal",IF(G545&gt;=4,"New / promising",IF(H545&gt;=3,"At risk",IF(G545&lt;=2,"Lost / hibernating","Needs attention")))))</f>
        <v/>
      </c>
    </row>
    <row r="546">
      <c r="A546" t="n">
        <v>13603</v>
      </c>
      <c r="B546" s="13">
        <f>_xlfn.MINIFS(Invoices[Date],Invoices[Customer ID],A546)</f>
        <v/>
      </c>
      <c r="C546" s="13">
        <f>_xlfn.MAXIFS(Invoices[Date],Invoices[Customer ID],A546)</f>
        <v/>
      </c>
      <c r="D546" s="14">
        <f>AsOfDate-C546</f>
        <v/>
      </c>
      <c r="E546" s="14">
        <f>COUNTIFS(Invoices[Customer ID],A546)</f>
        <v/>
      </c>
      <c r="F546" s="15">
        <f>SUMIFS(Invoices[Value],Invoices[Customer ID],A546)</f>
        <v/>
      </c>
      <c r="G546" s="10">
        <f>5-COUNTIF(RCuts,"&lt;"&amp;D546)</f>
        <v/>
      </c>
      <c r="H546" s="10">
        <f>1+COUNTIF(FCuts,"&lt;"&amp;E546)</f>
        <v/>
      </c>
      <c r="I546" s="10">
        <f>1+COUNTIF(MCuts,"&lt;"&amp;F546)</f>
        <v/>
      </c>
      <c r="J546" s="10">
        <f>G546&amp;H546&amp;I546</f>
        <v/>
      </c>
      <c r="K546" s="10">
        <f>IF(AND(G546&gt;=4,H546&gt;=4),"Champions",IF(AND(G546&gt;=3,H546&gt;=3),"Loyal",IF(G546&gt;=4,"New / promising",IF(H546&gt;=3,"At risk",IF(G546&lt;=2,"Lost / hibernating","Needs attention")))))</f>
        <v/>
      </c>
    </row>
    <row r="547">
      <c r="A547" t="n">
        <v>13606</v>
      </c>
      <c r="B547" s="13">
        <f>_xlfn.MINIFS(Invoices[Date],Invoices[Customer ID],A547)</f>
        <v/>
      </c>
      <c r="C547" s="13">
        <f>_xlfn.MAXIFS(Invoices[Date],Invoices[Customer ID],A547)</f>
        <v/>
      </c>
      <c r="D547" s="14">
        <f>AsOfDate-C547</f>
        <v/>
      </c>
      <c r="E547" s="14">
        <f>COUNTIFS(Invoices[Customer ID],A547)</f>
        <v/>
      </c>
      <c r="F547" s="15">
        <f>SUMIFS(Invoices[Value],Invoices[Customer ID],A547)</f>
        <v/>
      </c>
      <c r="G547" s="10">
        <f>5-COUNTIF(RCuts,"&lt;"&amp;D547)</f>
        <v/>
      </c>
      <c r="H547" s="10">
        <f>1+COUNTIF(FCuts,"&lt;"&amp;E547)</f>
        <v/>
      </c>
      <c r="I547" s="10">
        <f>1+COUNTIF(MCuts,"&lt;"&amp;F547)</f>
        <v/>
      </c>
      <c r="J547" s="10">
        <f>G547&amp;H547&amp;I547</f>
        <v/>
      </c>
      <c r="K547" s="10">
        <f>IF(AND(G547&gt;=4,H547&gt;=4),"Champions",IF(AND(G547&gt;=3,H547&gt;=3),"Loyal",IF(G547&gt;=4,"New / promising",IF(H547&gt;=3,"At risk",IF(G547&lt;=2,"Lost / hibernating","Needs attention")))))</f>
        <v/>
      </c>
    </row>
    <row r="548">
      <c r="A548" t="n">
        <v>13607</v>
      </c>
      <c r="B548" s="13">
        <f>_xlfn.MINIFS(Invoices[Date],Invoices[Customer ID],A548)</f>
        <v/>
      </c>
      <c r="C548" s="13">
        <f>_xlfn.MAXIFS(Invoices[Date],Invoices[Customer ID],A548)</f>
        <v/>
      </c>
      <c r="D548" s="14">
        <f>AsOfDate-C548</f>
        <v/>
      </c>
      <c r="E548" s="14">
        <f>COUNTIFS(Invoices[Customer ID],A548)</f>
        <v/>
      </c>
      <c r="F548" s="15">
        <f>SUMIFS(Invoices[Value],Invoices[Customer ID],A548)</f>
        <v/>
      </c>
      <c r="G548" s="10">
        <f>5-COUNTIF(RCuts,"&lt;"&amp;D548)</f>
        <v/>
      </c>
      <c r="H548" s="10">
        <f>1+COUNTIF(FCuts,"&lt;"&amp;E548)</f>
        <v/>
      </c>
      <c r="I548" s="10">
        <f>1+COUNTIF(MCuts,"&lt;"&amp;F548)</f>
        <v/>
      </c>
      <c r="J548" s="10">
        <f>G548&amp;H548&amp;I548</f>
        <v/>
      </c>
      <c r="K548" s="10">
        <f>IF(AND(G548&gt;=4,H548&gt;=4),"Champions",IF(AND(G548&gt;=3,H548&gt;=3),"Loyal",IF(G548&gt;=4,"New / promising",IF(H548&gt;=3,"At risk",IF(G548&lt;=2,"Lost / hibernating","Needs attention")))))</f>
        <v/>
      </c>
    </row>
    <row r="549">
      <c r="A549" t="n">
        <v>13610</v>
      </c>
      <c r="B549" s="13">
        <f>_xlfn.MINIFS(Invoices[Date],Invoices[Customer ID],A549)</f>
        <v/>
      </c>
      <c r="C549" s="13">
        <f>_xlfn.MAXIFS(Invoices[Date],Invoices[Customer ID],A549)</f>
        <v/>
      </c>
      <c r="D549" s="14">
        <f>AsOfDate-C549</f>
        <v/>
      </c>
      <c r="E549" s="14">
        <f>COUNTIFS(Invoices[Customer ID],A549)</f>
        <v/>
      </c>
      <c r="F549" s="15">
        <f>SUMIFS(Invoices[Value],Invoices[Customer ID],A549)</f>
        <v/>
      </c>
      <c r="G549" s="10">
        <f>5-COUNTIF(RCuts,"&lt;"&amp;D549)</f>
        <v/>
      </c>
      <c r="H549" s="10">
        <f>1+COUNTIF(FCuts,"&lt;"&amp;E549)</f>
        <v/>
      </c>
      <c r="I549" s="10">
        <f>1+COUNTIF(MCuts,"&lt;"&amp;F549)</f>
        <v/>
      </c>
      <c r="J549" s="10">
        <f>G549&amp;H549&amp;I549</f>
        <v/>
      </c>
      <c r="K549" s="10">
        <f>IF(AND(G549&gt;=4,H549&gt;=4),"Champions",IF(AND(G549&gt;=3,H549&gt;=3),"Loyal",IF(G549&gt;=4,"New / promising",IF(H549&gt;=3,"At risk",IF(G549&lt;=2,"Lost / hibernating","Needs attention")))))</f>
        <v/>
      </c>
    </row>
    <row r="550">
      <c r="A550" t="n">
        <v>13611</v>
      </c>
      <c r="B550" s="13">
        <f>_xlfn.MINIFS(Invoices[Date],Invoices[Customer ID],A550)</f>
        <v/>
      </c>
      <c r="C550" s="13">
        <f>_xlfn.MAXIFS(Invoices[Date],Invoices[Customer ID],A550)</f>
        <v/>
      </c>
      <c r="D550" s="14">
        <f>AsOfDate-C550</f>
        <v/>
      </c>
      <c r="E550" s="14">
        <f>COUNTIFS(Invoices[Customer ID],A550)</f>
        <v/>
      </c>
      <c r="F550" s="15">
        <f>SUMIFS(Invoices[Value],Invoices[Customer ID],A550)</f>
        <v/>
      </c>
      <c r="G550" s="10">
        <f>5-COUNTIF(RCuts,"&lt;"&amp;D550)</f>
        <v/>
      </c>
      <c r="H550" s="10">
        <f>1+COUNTIF(FCuts,"&lt;"&amp;E550)</f>
        <v/>
      </c>
      <c r="I550" s="10">
        <f>1+COUNTIF(MCuts,"&lt;"&amp;F550)</f>
        <v/>
      </c>
      <c r="J550" s="10">
        <f>G550&amp;H550&amp;I550</f>
        <v/>
      </c>
      <c r="K550" s="10">
        <f>IF(AND(G550&gt;=4,H550&gt;=4),"Champions",IF(AND(G550&gt;=3,H550&gt;=3),"Loyal",IF(G550&gt;=4,"New / promising",IF(H550&gt;=3,"At risk",IF(G550&lt;=2,"Lost / hibernating","Needs attention")))))</f>
        <v/>
      </c>
    </row>
    <row r="551">
      <c r="A551" t="n">
        <v>13614</v>
      </c>
      <c r="B551" s="13">
        <f>_xlfn.MINIFS(Invoices[Date],Invoices[Customer ID],A551)</f>
        <v/>
      </c>
      <c r="C551" s="13">
        <f>_xlfn.MAXIFS(Invoices[Date],Invoices[Customer ID],A551)</f>
        <v/>
      </c>
      <c r="D551" s="14">
        <f>AsOfDate-C551</f>
        <v/>
      </c>
      <c r="E551" s="14">
        <f>COUNTIFS(Invoices[Customer ID],A551)</f>
        <v/>
      </c>
      <c r="F551" s="15">
        <f>SUMIFS(Invoices[Value],Invoices[Customer ID],A551)</f>
        <v/>
      </c>
      <c r="G551" s="10">
        <f>5-COUNTIF(RCuts,"&lt;"&amp;D551)</f>
        <v/>
      </c>
      <c r="H551" s="10">
        <f>1+COUNTIF(FCuts,"&lt;"&amp;E551)</f>
        <v/>
      </c>
      <c r="I551" s="10">
        <f>1+COUNTIF(MCuts,"&lt;"&amp;F551)</f>
        <v/>
      </c>
      <c r="J551" s="10">
        <f>G551&amp;H551&amp;I551</f>
        <v/>
      </c>
      <c r="K551" s="10">
        <f>IF(AND(G551&gt;=4,H551&gt;=4),"Champions",IF(AND(G551&gt;=3,H551&gt;=3),"Loyal",IF(G551&gt;=4,"New / promising",IF(H551&gt;=3,"At risk",IF(G551&lt;=2,"Lost / hibernating","Needs attention")))))</f>
        <v/>
      </c>
    </row>
    <row r="552">
      <c r="A552" t="n">
        <v>13615</v>
      </c>
      <c r="B552" s="13">
        <f>_xlfn.MINIFS(Invoices[Date],Invoices[Customer ID],A552)</f>
        <v/>
      </c>
      <c r="C552" s="13">
        <f>_xlfn.MAXIFS(Invoices[Date],Invoices[Customer ID],A552)</f>
        <v/>
      </c>
      <c r="D552" s="14">
        <f>AsOfDate-C552</f>
        <v/>
      </c>
      <c r="E552" s="14">
        <f>COUNTIFS(Invoices[Customer ID],A552)</f>
        <v/>
      </c>
      <c r="F552" s="15">
        <f>SUMIFS(Invoices[Value],Invoices[Customer ID],A552)</f>
        <v/>
      </c>
      <c r="G552" s="10">
        <f>5-COUNTIF(RCuts,"&lt;"&amp;D552)</f>
        <v/>
      </c>
      <c r="H552" s="10">
        <f>1+COUNTIF(FCuts,"&lt;"&amp;E552)</f>
        <v/>
      </c>
      <c r="I552" s="10">
        <f>1+COUNTIF(MCuts,"&lt;"&amp;F552)</f>
        <v/>
      </c>
      <c r="J552" s="10">
        <f>G552&amp;H552&amp;I552</f>
        <v/>
      </c>
      <c r="K552" s="10">
        <f>IF(AND(G552&gt;=4,H552&gt;=4),"Champions",IF(AND(G552&gt;=3,H552&gt;=3),"Loyal",IF(G552&gt;=4,"New / promising",IF(H552&gt;=3,"At risk",IF(G552&lt;=2,"Lost / hibernating","Needs attention")))))</f>
        <v/>
      </c>
    </row>
    <row r="553">
      <c r="A553" t="n">
        <v>13617</v>
      </c>
      <c r="B553" s="13">
        <f>_xlfn.MINIFS(Invoices[Date],Invoices[Customer ID],A553)</f>
        <v/>
      </c>
      <c r="C553" s="13">
        <f>_xlfn.MAXIFS(Invoices[Date],Invoices[Customer ID],A553)</f>
        <v/>
      </c>
      <c r="D553" s="14">
        <f>AsOfDate-C553</f>
        <v/>
      </c>
      <c r="E553" s="14">
        <f>COUNTIFS(Invoices[Customer ID],A553)</f>
        <v/>
      </c>
      <c r="F553" s="15">
        <f>SUMIFS(Invoices[Value],Invoices[Customer ID],A553)</f>
        <v/>
      </c>
      <c r="G553" s="10">
        <f>5-COUNTIF(RCuts,"&lt;"&amp;D553)</f>
        <v/>
      </c>
      <c r="H553" s="10">
        <f>1+COUNTIF(FCuts,"&lt;"&amp;E553)</f>
        <v/>
      </c>
      <c r="I553" s="10">
        <f>1+COUNTIF(MCuts,"&lt;"&amp;F553)</f>
        <v/>
      </c>
      <c r="J553" s="10">
        <f>G553&amp;H553&amp;I553</f>
        <v/>
      </c>
      <c r="K553" s="10">
        <f>IF(AND(G553&gt;=4,H553&gt;=4),"Champions",IF(AND(G553&gt;=3,H553&gt;=3),"Loyal",IF(G553&gt;=4,"New / promising",IF(H553&gt;=3,"At risk",IF(G553&lt;=2,"Lost / hibernating","Needs attention")))))</f>
        <v/>
      </c>
    </row>
    <row r="554">
      <c r="A554" t="n">
        <v>13618</v>
      </c>
      <c r="B554" s="13">
        <f>_xlfn.MINIFS(Invoices[Date],Invoices[Customer ID],A554)</f>
        <v/>
      </c>
      <c r="C554" s="13">
        <f>_xlfn.MAXIFS(Invoices[Date],Invoices[Customer ID],A554)</f>
        <v/>
      </c>
      <c r="D554" s="14">
        <f>AsOfDate-C554</f>
        <v/>
      </c>
      <c r="E554" s="14">
        <f>COUNTIFS(Invoices[Customer ID],A554)</f>
        <v/>
      </c>
      <c r="F554" s="15">
        <f>SUMIFS(Invoices[Value],Invoices[Customer ID],A554)</f>
        <v/>
      </c>
      <c r="G554" s="10">
        <f>5-COUNTIF(RCuts,"&lt;"&amp;D554)</f>
        <v/>
      </c>
      <c r="H554" s="10">
        <f>1+COUNTIF(FCuts,"&lt;"&amp;E554)</f>
        <v/>
      </c>
      <c r="I554" s="10">
        <f>1+COUNTIF(MCuts,"&lt;"&amp;F554)</f>
        <v/>
      </c>
      <c r="J554" s="10">
        <f>G554&amp;H554&amp;I554</f>
        <v/>
      </c>
      <c r="K554" s="10">
        <f>IF(AND(G554&gt;=4,H554&gt;=4),"Champions",IF(AND(G554&gt;=3,H554&gt;=3),"Loyal",IF(G554&gt;=4,"New / promising",IF(H554&gt;=3,"At risk",IF(G554&lt;=2,"Lost / hibernating","Needs attention")))))</f>
        <v/>
      </c>
    </row>
    <row r="555">
      <c r="A555" t="n">
        <v>13621</v>
      </c>
      <c r="B555" s="13">
        <f>_xlfn.MINIFS(Invoices[Date],Invoices[Customer ID],A555)</f>
        <v/>
      </c>
      <c r="C555" s="13">
        <f>_xlfn.MAXIFS(Invoices[Date],Invoices[Customer ID],A555)</f>
        <v/>
      </c>
      <c r="D555" s="14">
        <f>AsOfDate-C555</f>
        <v/>
      </c>
      <c r="E555" s="14">
        <f>COUNTIFS(Invoices[Customer ID],A555)</f>
        <v/>
      </c>
      <c r="F555" s="15">
        <f>SUMIFS(Invoices[Value],Invoices[Customer ID],A555)</f>
        <v/>
      </c>
      <c r="G555" s="10">
        <f>5-COUNTIF(RCuts,"&lt;"&amp;D555)</f>
        <v/>
      </c>
      <c r="H555" s="10">
        <f>1+COUNTIF(FCuts,"&lt;"&amp;E555)</f>
        <v/>
      </c>
      <c r="I555" s="10">
        <f>1+COUNTIF(MCuts,"&lt;"&amp;F555)</f>
        <v/>
      </c>
      <c r="J555" s="10">
        <f>G555&amp;H555&amp;I555</f>
        <v/>
      </c>
      <c r="K555" s="10">
        <f>IF(AND(G555&gt;=4,H555&gt;=4),"Champions",IF(AND(G555&gt;=3,H555&gt;=3),"Loyal",IF(G555&gt;=4,"New / promising",IF(H555&gt;=3,"At risk",IF(G555&lt;=2,"Lost / hibernating","Needs attention")))))</f>
        <v/>
      </c>
    </row>
    <row r="556">
      <c r="A556" t="n">
        <v>13623</v>
      </c>
      <c r="B556" s="13">
        <f>_xlfn.MINIFS(Invoices[Date],Invoices[Customer ID],A556)</f>
        <v/>
      </c>
      <c r="C556" s="13">
        <f>_xlfn.MAXIFS(Invoices[Date],Invoices[Customer ID],A556)</f>
        <v/>
      </c>
      <c r="D556" s="14">
        <f>AsOfDate-C556</f>
        <v/>
      </c>
      <c r="E556" s="14">
        <f>COUNTIFS(Invoices[Customer ID],A556)</f>
        <v/>
      </c>
      <c r="F556" s="15">
        <f>SUMIFS(Invoices[Value],Invoices[Customer ID],A556)</f>
        <v/>
      </c>
      <c r="G556" s="10">
        <f>5-COUNTIF(RCuts,"&lt;"&amp;D556)</f>
        <v/>
      </c>
      <c r="H556" s="10">
        <f>1+COUNTIF(FCuts,"&lt;"&amp;E556)</f>
        <v/>
      </c>
      <c r="I556" s="10">
        <f>1+COUNTIF(MCuts,"&lt;"&amp;F556)</f>
        <v/>
      </c>
      <c r="J556" s="10">
        <f>G556&amp;H556&amp;I556</f>
        <v/>
      </c>
      <c r="K556" s="10">
        <f>IF(AND(G556&gt;=4,H556&gt;=4),"Champions",IF(AND(G556&gt;=3,H556&gt;=3),"Loyal",IF(G556&gt;=4,"New / promising",IF(H556&gt;=3,"At risk",IF(G556&lt;=2,"Lost / hibernating","Needs attention")))))</f>
        <v/>
      </c>
    </row>
    <row r="557">
      <c r="A557" t="n">
        <v>13626</v>
      </c>
      <c r="B557" s="13">
        <f>_xlfn.MINIFS(Invoices[Date],Invoices[Customer ID],A557)</f>
        <v/>
      </c>
      <c r="C557" s="13">
        <f>_xlfn.MAXIFS(Invoices[Date],Invoices[Customer ID],A557)</f>
        <v/>
      </c>
      <c r="D557" s="14">
        <f>AsOfDate-C557</f>
        <v/>
      </c>
      <c r="E557" s="14">
        <f>COUNTIFS(Invoices[Customer ID],A557)</f>
        <v/>
      </c>
      <c r="F557" s="15">
        <f>SUMIFS(Invoices[Value],Invoices[Customer ID],A557)</f>
        <v/>
      </c>
      <c r="G557" s="10">
        <f>5-COUNTIF(RCuts,"&lt;"&amp;D557)</f>
        <v/>
      </c>
      <c r="H557" s="10">
        <f>1+COUNTIF(FCuts,"&lt;"&amp;E557)</f>
        <v/>
      </c>
      <c r="I557" s="10">
        <f>1+COUNTIF(MCuts,"&lt;"&amp;F557)</f>
        <v/>
      </c>
      <c r="J557" s="10">
        <f>G557&amp;H557&amp;I557</f>
        <v/>
      </c>
      <c r="K557" s="10">
        <f>IF(AND(G557&gt;=4,H557&gt;=4),"Champions",IF(AND(G557&gt;=3,H557&gt;=3),"Loyal",IF(G557&gt;=4,"New / promising",IF(H557&gt;=3,"At risk",IF(G557&lt;=2,"Lost / hibernating","Needs attention")))))</f>
        <v/>
      </c>
    </row>
    <row r="558">
      <c r="A558" t="n">
        <v>13627</v>
      </c>
      <c r="B558" s="13">
        <f>_xlfn.MINIFS(Invoices[Date],Invoices[Customer ID],A558)</f>
        <v/>
      </c>
      <c r="C558" s="13">
        <f>_xlfn.MAXIFS(Invoices[Date],Invoices[Customer ID],A558)</f>
        <v/>
      </c>
      <c r="D558" s="14">
        <f>AsOfDate-C558</f>
        <v/>
      </c>
      <c r="E558" s="14">
        <f>COUNTIFS(Invoices[Customer ID],A558)</f>
        <v/>
      </c>
      <c r="F558" s="15">
        <f>SUMIFS(Invoices[Value],Invoices[Customer ID],A558)</f>
        <v/>
      </c>
      <c r="G558" s="10">
        <f>5-COUNTIF(RCuts,"&lt;"&amp;D558)</f>
        <v/>
      </c>
      <c r="H558" s="10">
        <f>1+COUNTIF(FCuts,"&lt;"&amp;E558)</f>
        <v/>
      </c>
      <c r="I558" s="10">
        <f>1+COUNTIF(MCuts,"&lt;"&amp;F558)</f>
        <v/>
      </c>
      <c r="J558" s="10">
        <f>G558&amp;H558&amp;I558</f>
        <v/>
      </c>
      <c r="K558" s="10">
        <f>IF(AND(G558&gt;=4,H558&gt;=4),"Champions",IF(AND(G558&gt;=3,H558&gt;=3),"Loyal",IF(G558&gt;=4,"New / promising",IF(H558&gt;=3,"At risk",IF(G558&lt;=2,"Lost / hibernating","Needs attention")))))</f>
        <v/>
      </c>
    </row>
    <row r="559">
      <c r="A559" t="n">
        <v>13629</v>
      </c>
      <c r="B559" s="13">
        <f>_xlfn.MINIFS(Invoices[Date],Invoices[Customer ID],A559)</f>
        <v/>
      </c>
      <c r="C559" s="13">
        <f>_xlfn.MAXIFS(Invoices[Date],Invoices[Customer ID],A559)</f>
        <v/>
      </c>
      <c r="D559" s="14">
        <f>AsOfDate-C559</f>
        <v/>
      </c>
      <c r="E559" s="14">
        <f>COUNTIFS(Invoices[Customer ID],A559)</f>
        <v/>
      </c>
      <c r="F559" s="15">
        <f>SUMIFS(Invoices[Value],Invoices[Customer ID],A559)</f>
        <v/>
      </c>
      <c r="G559" s="10">
        <f>5-COUNTIF(RCuts,"&lt;"&amp;D559)</f>
        <v/>
      </c>
      <c r="H559" s="10">
        <f>1+COUNTIF(FCuts,"&lt;"&amp;E559)</f>
        <v/>
      </c>
      <c r="I559" s="10">
        <f>1+COUNTIF(MCuts,"&lt;"&amp;F559)</f>
        <v/>
      </c>
      <c r="J559" s="10">
        <f>G559&amp;H559&amp;I559</f>
        <v/>
      </c>
      <c r="K559" s="10">
        <f>IF(AND(G559&gt;=4,H559&gt;=4),"Champions",IF(AND(G559&gt;=3,H559&gt;=3),"Loyal",IF(G559&gt;=4,"New / promising",IF(H559&gt;=3,"At risk",IF(G559&lt;=2,"Lost / hibernating","Needs attention")))))</f>
        <v/>
      </c>
    </row>
    <row r="560">
      <c r="A560" t="n">
        <v>13630</v>
      </c>
      <c r="B560" s="13">
        <f>_xlfn.MINIFS(Invoices[Date],Invoices[Customer ID],A560)</f>
        <v/>
      </c>
      <c r="C560" s="13">
        <f>_xlfn.MAXIFS(Invoices[Date],Invoices[Customer ID],A560)</f>
        <v/>
      </c>
      <c r="D560" s="14">
        <f>AsOfDate-C560</f>
        <v/>
      </c>
      <c r="E560" s="14">
        <f>COUNTIFS(Invoices[Customer ID],A560)</f>
        <v/>
      </c>
      <c r="F560" s="15">
        <f>SUMIFS(Invoices[Value],Invoices[Customer ID],A560)</f>
        <v/>
      </c>
      <c r="G560" s="10">
        <f>5-COUNTIF(RCuts,"&lt;"&amp;D560)</f>
        <v/>
      </c>
      <c r="H560" s="10">
        <f>1+COUNTIF(FCuts,"&lt;"&amp;E560)</f>
        <v/>
      </c>
      <c r="I560" s="10">
        <f>1+COUNTIF(MCuts,"&lt;"&amp;F560)</f>
        <v/>
      </c>
      <c r="J560" s="10">
        <f>G560&amp;H560&amp;I560</f>
        <v/>
      </c>
      <c r="K560" s="10">
        <f>IF(AND(G560&gt;=4,H560&gt;=4),"Champions",IF(AND(G560&gt;=3,H560&gt;=3),"Loyal",IF(G560&gt;=4,"New / promising",IF(H560&gt;=3,"At risk",IF(G560&lt;=2,"Lost / hibernating","Needs attention")))))</f>
        <v/>
      </c>
    </row>
    <row r="561">
      <c r="A561" t="n">
        <v>13631</v>
      </c>
      <c r="B561" s="13">
        <f>_xlfn.MINIFS(Invoices[Date],Invoices[Customer ID],A561)</f>
        <v/>
      </c>
      <c r="C561" s="13">
        <f>_xlfn.MAXIFS(Invoices[Date],Invoices[Customer ID],A561)</f>
        <v/>
      </c>
      <c r="D561" s="14">
        <f>AsOfDate-C561</f>
        <v/>
      </c>
      <c r="E561" s="14">
        <f>COUNTIFS(Invoices[Customer ID],A561)</f>
        <v/>
      </c>
      <c r="F561" s="15">
        <f>SUMIFS(Invoices[Value],Invoices[Customer ID],A561)</f>
        <v/>
      </c>
      <c r="G561" s="10">
        <f>5-COUNTIF(RCuts,"&lt;"&amp;D561)</f>
        <v/>
      </c>
      <c r="H561" s="10">
        <f>1+COUNTIF(FCuts,"&lt;"&amp;E561)</f>
        <v/>
      </c>
      <c r="I561" s="10">
        <f>1+COUNTIF(MCuts,"&lt;"&amp;F561)</f>
        <v/>
      </c>
      <c r="J561" s="10">
        <f>G561&amp;H561&amp;I561</f>
        <v/>
      </c>
      <c r="K561" s="10">
        <f>IF(AND(G561&gt;=4,H561&gt;=4),"Champions",IF(AND(G561&gt;=3,H561&gt;=3),"Loyal",IF(G561&gt;=4,"New / promising",IF(H561&gt;=3,"At risk",IF(G561&lt;=2,"Lost / hibernating","Needs attention")))))</f>
        <v/>
      </c>
    </row>
    <row r="562">
      <c r="A562" t="n">
        <v>13632</v>
      </c>
      <c r="B562" s="13">
        <f>_xlfn.MINIFS(Invoices[Date],Invoices[Customer ID],A562)</f>
        <v/>
      </c>
      <c r="C562" s="13">
        <f>_xlfn.MAXIFS(Invoices[Date],Invoices[Customer ID],A562)</f>
        <v/>
      </c>
      <c r="D562" s="14">
        <f>AsOfDate-C562</f>
        <v/>
      </c>
      <c r="E562" s="14">
        <f>COUNTIFS(Invoices[Customer ID],A562)</f>
        <v/>
      </c>
      <c r="F562" s="15">
        <f>SUMIFS(Invoices[Value],Invoices[Customer ID],A562)</f>
        <v/>
      </c>
      <c r="G562" s="10">
        <f>5-COUNTIF(RCuts,"&lt;"&amp;D562)</f>
        <v/>
      </c>
      <c r="H562" s="10">
        <f>1+COUNTIF(FCuts,"&lt;"&amp;E562)</f>
        <v/>
      </c>
      <c r="I562" s="10">
        <f>1+COUNTIF(MCuts,"&lt;"&amp;F562)</f>
        <v/>
      </c>
      <c r="J562" s="10">
        <f>G562&amp;H562&amp;I562</f>
        <v/>
      </c>
      <c r="K562" s="10">
        <f>IF(AND(G562&gt;=4,H562&gt;=4),"Champions",IF(AND(G562&gt;=3,H562&gt;=3),"Loyal",IF(G562&gt;=4,"New / promising",IF(H562&gt;=3,"At risk",IF(G562&lt;=2,"Lost / hibernating","Needs attention")))))</f>
        <v/>
      </c>
    </row>
    <row r="563">
      <c r="A563" t="n">
        <v>13634</v>
      </c>
      <c r="B563" s="13">
        <f>_xlfn.MINIFS(Invoices[Date],Invoices[Customer ID],A563)</f>
        <v/>
      </c>
      <c r="C563" s="13">
        <f>_xlfn.MAXIFS(Invoices[Date],Invoices[Customer ID],A563)</f>
        <v/>
      </c>
      <c r="D563" s="14">
        <f>AsOfDate-C563</f>
        <v/>
      </c>
      <c r="E563" s="14">
        <f>COUNTIFS(Invoices[Customer ID],A563)</f>
        <v/>
      </c>
      <c r="F563" s="15">
        <f>SUMIFS(Invoices[Value],Invoices[Customer ID],A563)</f>
        <v/>
      </c>
      <c r="G563" s="10">
        <f>5-COUNTIF(RCuts,"&lt;"&amp;D563)</f>
        <v/>
      </c>
      <c r="H563" s="10">
        <f>1+COUNTIF(FCuts,"&lt;"&amp;E563)</f>
        <v/>
      </c>
      <c r="I563" s="10">
        <f>1+COUNTIF(MCuts,"&lt;"&amp;F563)</f>
        <v/>
      </c>
      <c r="J563" s="10">
        <f>G563&amp;H563&amp;I563</f>
        <v/>
      </c>
      <c r="K563" s="10">
        <f>IF(AND(G563&gt;=4,H563&gt;=4),"Champions",IF(AND(G563&gt;=3,H563&gt;=3),"Loyal",IF(G563&gt;=4,"New / promising",IF(H563&gt;=3,"At risk",IF(G563&lt;=2,"Lost / hibernating","Needs attention")))))</f>
        <v/>
      </c>
    </row>
    <row r="564">
      <c r="A564" t="n">
        <v>13635</v>
      </c>
      <c r="B564" s="13">
        <f>_xlfn.MINIFS(Invoices[Date],Invoices[Customer ID],A564)</f>
        <v/>
      </c>
      <c r="C564" s="13">
        <f>_xlfn.MAXIFS(Invoices[Date],Invoices[Customer ID],A564)</f>
        <v/>
      </c>
      <c r="D564" s="14">
        <f>AsOfDate-C564</f>
        <v/>
      </c>
      <c r="E564" s="14">
        <f>COUNTIFS(Invoices[Customer ID],A564)</f>
        <v/>
      </c>
      <c r="F564" s="15">
        <f>SUMIFS(Invoices[Value],Invoices[Customer ID],A564)</f>
        <v/>
      </c>
      <c r="G564" s="10">
        <f>5-COUNTIF(RCuts,"&lt;"&amp;D564)</f>
        <v/>
      </c>
      <c r="H564" s="10">
        <f>1+COUNTIF(FCuts,"&lt;"&amp;E564)</f>
        <v/>
      </c>
      <c r="I564" s="10">
        <f>1+COUNTIF(MCuts,"&lt;"&amp;F564)</f>
        <v/>
      </c>
      <c r="J564" s="10">
        <f>G564&amp;H564&amp;I564</f>
        <v/>
      </c>
      <c r="K564" s="10">
        <f>IF(AND(G564&gt;=4,H564&gt;=4),"Champions",IF(AND(G564&gt;=3,H564&gt;=3),"Loyal",IF(G564&gt;=4,"New / promising",IF(H564&gt;=3,"At risk",IF(G564&lt;=2,"Lost / hibernating","Needs attention")))))</f>
        <v/>
      </c>
    </row>
    <row r="565">
      <c r="A565" t="n">
        <v>13636</v>
      </c>
      <c r="B565" s="13">
        <f>_xlfn.MINIFS(Invoices[Date],Invoices[Customer ID],A565)</f>
        <v/>
      </c>
      <c r="C565" s="13">
        <f>_xlfn.MAXIFS(Invoices[Date],Invoices[Customer ID],A565)</f>
        <v/>
      </c>
      <c r="D565" s="14">
        <f>AsOfDate-C565</f>
        <v/>
      </c>
      <c r="E565" s="14">
        <f>COUNTIFS(Invoices[Customer ID],A565)</f>
        <v/>
      </c>
      <c r="F565" s="15">
        <f>SUMIFS(Invoices[Value],Invoices[Customer ID],A565)</f>
        <v/>
      </c>
      <c r="G565" s="10">
        <f>5-COUNTIF(RCuts,"&lt;"&amp;D565)</f>
        <v/>
      </c>
      <c r="H565" s="10">
        <f>1+COUNTIF(FCuts,"&lt;"&amp;E565)</f>
        <v/>
      </c>
      <c r="I565" s="10">
        <f>1+COUNTIF(MCuts,"&lt;"&amp;F565)</f>
        <v/>
      </c>
      <c r="J565" s="10">
        <f>G565&amp;H565&amp;I565</f>
        <v/>
      </c>
      <c r="K565" s="10">
        <f>IF(AND(G565&gt;=4,H565&gt;=4),"Champions",IF(AND(G565&gt;=3,H565&gt;=3),"Loyal",IF(G565&gt;=4,"New / promising",IF(H565&gt;=3,"At risk",IF(G565&lt;=2,"Lost / hibernating","Needs attention")))))</f>
        <v/>
      </c>
    </row>
    <row r="566">
      <c r="A566" t="n">
        <v>13637</v>
      </c>
      <c r="B566" s="13">
        <f>_xlfn.MINIFS(Invoices[Date],Invoices[Customer ID],A566)</f>
        <v/>
      </c>
      <c r="C566" s="13">
        <f>_xlfn.MAXIFS(Invoices[Date],Invoices[Customer ID],A566)</f>
        <v/>
      </c>
      <c r="D566" s="14">
        <f>AsOfDate-C566</f>
        <v/>
      </c>
      <c r="E566" s="14">
        <f>COUNTIFS(Invoices[Customer ID],A566)</f>
        <v/>
      </c>
      <c r="F566" s="15">
        <f>SUMIFS(Invoices[Value],Invoices[Customer ID],A566)</f>
        <v/>
      </c>
      <c r="G566" s="10">
        <f>5-COUNTIF(RCuts,"&lt;"&amp;D566)</f>
        <v/>
      </c>
      <c r="H566" s="10">
        <f>1+COUNTIF(FCuts,"&lt;"&amp;E566)</f>
        <v/>
      </c>
      <c r="I566" s="10">
        <f>1+COUNTIF(MCuts,"&lt;"&amp;F566)</f>
        <v/>
      </c>
      <c r="J566" s="10">
        <f>G566&amp;H566&amp;I566</f>
        <v/>
      </c>
      <c r="K566" s="10">
        <f>IF(AND(G566&gt;=4,H566&gt;=4),"Champions",IF(AND(G566&gt;=3,H566&gt;=3),"Loyal",IF(G566&gt;=4,"New / promising",IF(H566&gt;=3,"At risk",IF(G566&lt;=2,"Lost / hibernating","Needs attention")))))</f>
        <v/>
      </c>
    </row>
    <row r="567">
      <c r="A567" t="n">
        <v>13638</v>
      </c>
      <c r="B567" s="13">
        <f>_xlfn.MINIFS(Invoices[Date],Invoices[Customer ID],A567)</f>
        <v/>
      </c>
      <c r="C567" s="13">
        <f>_xlfn.MAXIFS(Invoices[Date],Invoices[Customer ID],A567)</f>
        <v/>
      </c>
      <c r="D567" s="14">
        <f>AsOfDate-C567</f>
        <v/>
      </c>
      <c r="E567" s="14">
        <f>COUNTIFS(Invoices[Customer ID],A567)</f>
        <v/>
      </c>
      <c r="F567" s="15">
        <f>SUMIFS(Invoices[Value],Invoices[Customer ID],A567)</f>
        <v/>
      </c>
      <c r="G567" s="10">
        <f>5-COUNTIF(RCuts,"&lt;"&amp;D567)</f>
        <v/>
      </c>
      <c r="H567" s="10">
        <f>1+COUNTIF(FCuts,"&lt;"&amp;E567)</f>
        <v/>
      </c>
      <c r="I567" s="10">
        <f>1+COUNTIF(MCuts,"&lt;"&amp;F567)</f>
        <v/>
      </c>
      <c r="J567" s="10">
        <f>G567&amp;H567&amp;I567</f>
        <v/>
      </c>
      <c r="K567" s="10">
        <f>IF(AND(G567&gt;=4,H567&gt;=4),"Champions",IF(AND(G567&gt;=3,H567&gt;=3),"Loyal",IF(G567&gt;=4,"New / promising",IF(H567&gt;=3,"At risk",IF(G567&lt;=2,"Lost / hibernating","Needs attention")))))</f>
        <v/>
      </c>
    </row>
    <row r="568">
      <c r="A568" t="n">
        <v>13639</v>
      </c>
      <c r="B568" s="13">
        <f>_xlfn.MINIFS(Invoices[Date],Invoices[Customer ID],A568)</f>
        <v/>
      </c>
      <c r="C568" s="13">
        <f>_xlfn.MAXIFS(Invoices[Date],Invoices[Customer ID],A568)</f>
        <v/>
      </c>
      <c r="D568" s="14">
        <f>AsOfDate-C568</f>
        <v/>
      </c>
      <c r="E568" s="14">
        <f>COUNTIFS(Invoices[Customer ID],A568)</f>
        <v/>
      </c>
      <c r="F568" s="15">
        <f>SUMIFS(Invoices[Value],Invoices[Customer ID],A568)</f>
        <v/>
      </c>
      <c r="G568" s="10">
        <f>5-COUNTIF(RCuts,"&lt;"&amp;D568)</f>
        <v/>
      </c>
      <c r="H568" s="10">
        <f>1+COUNTIF(FCuts,"&lt;"&amp;E568)</f>
        <v/>
      </c>
      <c r="I568" s="10">
        <f>1+COUNTIF(MCuts,"&lt;"&amp;F568)</f>
        <v/>
      </c>
      <c r="J568" s="10">
        <f>G568&amp;H568&amp;I568</f>
        <v/>
      </c>
      <c r="K568" s="10">
        <f>IF(AND(G568&gt;=4,H568&gt;=4),"Champions",IF(AND(G568&gt;=3,H568&gt;=3),"Loyal",IF(G568&gt;=4,"New / promising",IF(H568&gt;=3,"At risk",IF(G568&lt;=2,"Lost / hibernating","Needs attention")))))</f>
        <v/>
      </c>
    </row>
    <row r="569">
      <c r="A569" t="n">
        <v>13642</v>
      </c>
      <c r="B569" s="13">
        <f>_xlfn.MINIFS(Invoices[Date],Invoices[Customer ID],A569)</f>
        <v/>
      </c>
      <c r="C569" s="13">
        <f>_xlfn.MAXIFS(Invoices[Date],Invoices[Customer ID],A569)</f>
        <v/>
      </c>
      <c r="D569" s="14">
        <f>AsOfDate-C569</f>
        <v/>
      </c>
      <c r="E569" s="14">
        <f>COUNTIFS(Invoices[Customer ID],A569)</f>
        <v/>
      </c>
      <c r="F569" s="15">
        <f>SUMIFS(Invoices[Value],Invoices[Customer ID],A569)</f>
        <v/>
      </c>
      <c r="G569" s="10">
        <f>5-COUNTIF(RCuts,"&lt;"&amp;D569)</f>
        <v/>
      </c>
      <c r="H569" s="10">
        <f>1+COUNTIF(FCuts,"&lt;"&amp;E569)</f>
        <v/>
      </c>
      <c r="I569" s="10">
        <f>1+COUNTIF(MCuts,"&lt;"&amp;F569)</f>
        <v/>
      </c>
      <c r="J569" s="10">
        <f>G569&amp;H569&amp;I569</f>
        <v/>
      </c>
      <c r="K569" s="10">
        <f>IF(AND(G569&gt;=4,H569&gt;=4),"Champions",IF(AND(G569&gt;=3,H569&gt;=3),"Loyal",IF(G569&gt;=4,"New / promising",IF(H569&gt;=3,"At risk",IF(G569&lt;=2,"Lost / hibernating","Needs attention")))))</f>
        <v/>
      </c>
    </row>
    <row r="570">
      <c r="A570" t="n">
        <v>13643</v>
      </c>
      <c r="B570" s="13">
        <f>_xlfn.MINIFS(Invoices[Date],Invoices[Customer ID],A570)</f>
        <v/>
      </c>
      <c r="C570" s="13">
        <f>_xlfn.MAXIFS(Invoices[Date],Invoices[Customer ID],A570)</f>
        <v/>
      </c>
      <c r="D570" s="14">
        <f>AsOfDate-C570</f>
        <v/>
      </c>
      <c r="E570" s="14">
        <f>COUNTIFS(Invoices[Customer ID],A570)</f>
        <v/>
      </c>
      <c r="F570" s="15">
        <f>SUMIFS(Invoices[Value],Invoices[Customer ID],A570)</f>
        <v/>
      </c>
      <c r="G570" s="10">
        <f>5-COUNTIF(RCuts,"&lt;"&amp;D570)</f>
        <v/>
      </c>
      <c r="H570" s="10">
        <f>1+COUNTIF(FCuts,"&lt;"&amp;E570)</f>
        <v/>
      </c>
      <c r="I570" s="10">
        <f>1+COUNTIF(MCuts,"&lt;"&amp;F570)</f>
        <v/>
      </c>
      <c r="J570" s="10">
        <f>G570&amp;H570&amp;I570</f>
        <v/>
      </c>
      <c r="K570" s="10">
        <f>IF(AND(G570&gt;=4,H570&gt;=4),"Champions",IF(AND(G570&gt;=3,H570&gt;=3),"Loyal",IF(G570&gt;=4,"New / promising",IF(H570&gt;=3,"At risk",IF(G570&lt;=2,"Lost / hibernating","Needs attention")))))</f>
        <v/>
      </c>
    </row>
    <row r="571">
      <c r="A571" t="n">
        <v>13644</v>
      </c>
      <c r="B571" s="13">
        <f>_xlfn.MINIFS(Invoices[Date],Invoices[Customer ID],A571)</f>
        <v/>
      </c>
      <c r="C571" s="13">
        <f>_xlfn.MAXIFS(Invoices[Date],Invoices[Customer ID],A571)</f>
        <v/>
      </c>
      <c r="D571" s="14">
        <f>AsOfDate-C571</f>
        <v/>
      </c>
      <c r="E571" s="14">
        <f>COUNTIFS(Invoices[Customer ID],A571)</f>
        <v/>
      </c>
      <c r="F571" s="15">
        <f>SUMIFS(Invoices[Value],Invoices[Customer ID],A571)</f>
        <v/>
      </c>
      <c r="G571" s="10">
        <f>5-COUNTIF(RCuts,"&lt;"&amp;D571)</f>
        <v/>
      </c>
      <c r="H571" s="10">
        <f>1+COUNTIF(FCuts,"&lt;"&amp;E571)</f>
        <v/>
      </c>
      <c r="I571" s="10">
        <f>1+COUNTIF(MCuts,"&lt;"&amp;F571)</f>
        <v/>
      </c>
      <c r="J571" s="10">
        <f>G571&amp;H571&amp;I571</f>
        <v/>
      </c>
      <c r="K571" s="10">
        <f>IF(AND(G571&gt;=4,H571&gt;=4),"Champions",IF(AND(G571&gt;=3,H571&gt;=3),"Loyal",IF(G571&gt;=4,"New / promising",IF(H571&gt;=3,"At risk",IF(G571&lt;=2,"Lost / hibernating","Needs attention")))))</f>
        <v/>
      </c>
    </row>
    <row r="572">
      <c r="A572" t="n">
        <v>13645</v>
      </c>
      <c r="B572" s="13">
        <f>_xlfn.MINIFS(Invoices[Date],Invoices[Customer ID],A572)</f>
        <v/>
      </c>
      <c r="C572" s="13">
        <f>_xlfn.MAXIFS(Invoices[Date],Invoices[Customer ID],A572)</f>
        <v/>
      </c>
      <c r="D572" s="14">
        <f>AsOfDate-C572</f>
        <v/>
      </c>
      <c r="E572" s="14">
        <f>COUNTIFS(Invoices[Customer ID],A572)</f>
        <v/>
      </c>
      <c r="F572" s="15">
        <f>SUMIFS(Invoices[Value],Invoices[Customer ID],A572)</f>
        <v/>
      </c>
      <c r="G572" s="10">
        <f>5-COUNTIF(RCuts,"&lt;"&amp;D572)</f>
        <v/>
      </c>
      <c r="H572" s="10">
        <f>1+COUNTIF(FCuts,"&lt;"&amp;E572)</f>
        <v/>
      </c>
      <c r="I572" s="10">
        <f>1+COUNTIF(MCuts,"&lt;"&amp;F572)</f>
        <v/>
      </c>
      <c r="J572" s="10">
        <f>G572&amp;H572&amp;I572</f>
        <v/>
      </c>
      <c r="K572" s="10">
        <f>IF(AND(G572&gt;=4,H572&gt;=4),"Champions",IF(AND(G572&gt;=3,H572&gt;=3),"Loyal",IF(G572&gt;=4,"New / promising",IF(H572&gt;=3,"At risk",IF(G572&lt;=2,"Lost / hibernating","Needs attention")))))</f>
        <v/>
      </c>
    </row>
    <row r="573">
      <c r="A573" t="n">
        <v>13647</v>
      </c>
      <c r="B573" s="13">
        <f>_xlfn.MINIFS(Invoices[Date],Invoices[Customer ID],A573)</f>
        <v/>
      </c>
      <c r="C573" s="13">
        <f>_xlfn.MAXIFS(Invoices[Date],Invoices[Customer ID],A573)</f>
        <v/>
      </c>
      <c r="D573" s="14">
        <f>AsOfDate-C573</f>
        <v/>
      </c>
      <c r="E573" s="14">
        <f>COUNTIFS(Invoices[Customer ID],A573)</f>
        <v/>
      </c>
      <c r="F573" s="15">
        <f>SUMIFS(Invoices[Value],Invoices[Customer ID],A573)</f>
        <v/>
      </c>
      <c r="G573" s="10">
        <f>5-COUNTIF(RCuts,"&lt;"&amp;D573)</f>
        <v/>
      </c>
      <c r="H573" s="10">
        <f>1+COUNTIF(FCuts,"&lt;"&amp;E573)</f>
        <v/>
      </c>
      <c r="I573" s="10">
        <f>1+COUNTIF(MCuts,"&lt;"&amp;F573)</f>
        <v/>
      </c>
      <c r="J573" s="10">
        <f>G573&amp;H573&amp;I573</f>
        <v/>
      </c>
      <c r="K573" s="10">
        <f>IF(AND(G573&gt;=4,H573&gt;=4),"Champions",IF(AND(G573&gt;=3,H573&gt;=3),"Loyal",IF(G573&gt;=4,"New / promising",IF(H573&gt;=3,"At risk",IF(G573&lt;=2,"Lost / hibernating","Needs attention")))))</f>
        <v/>
      </c>
    </row>
    <row r="574">
      <c r="A574" t="n">
        <v>13649</v>
      </c>
      <c r="B574" s="13">
        <f>_xlfn.MINIFS(Invoices[Date],Invoices[Customer ID],A574)</f>
        <v/>
      </c>
      <c r="C574" s="13">
        <f>_xlfn.MAXIFS(Invoices[Date],Invoices[Customer ID],A574)</f>
        <v/>
      </c>
      <c r="D574" s="14">
        <f>AsOfDate-C574</f>
        <v/>
      </c>
      <c r="E574" s="14">
        <f>COUNTIFS(Invoices[Customer ID],A574)</f>
        <v/>
      </c>
      <c r="F574" s="15">
        <f>SUMIFS(Invoices[Value],Invoices[Customer ID],A574)</f>
        <v/>
      </c>
      <c r="G574" s="10">
        <f>5-COUNTIF(RCuts,"&lt;"&amp;D574)</f>
        <v/>
      </c>
      <c r="H574" s="10">
        <f>1+COUNTIF(FCuts,"&lt;"&amp;E574)</f>
        <v/>
      </c>
      <c r="I574" s="10">
        <f>1+COUNTIF(MCuts,"&lt;"&amp;F574)</f>
        <v/>
      </c>
      <c r="J574" s="10">
        <f>G574&amp;H574&amp;I574</f>
        <v/>
      </c>
      <c r="K574" s="10">
        <f>IF(AND(G574&gt;=4,H574&gt;=4),"Champions",IF(AND(G574&gt;=3,H574&gt;=3),"Loyal",IF(G574&gt;=4,"New / promising",IF(H574&gt;=3,"At risk",IF(G574&lt;=2,"Lost / hibernating","Needs attention")))))</f>
        <v/>
      </c>
    </row>
    <row r="575">
      <c r="A575" t="n">
        <v>13650</v>
      </c>
      <c r="B575" s="13">
        <f>_xlfn.MINIFS(Invoices[Date],Invoices[Customer ID],A575)</f>
        <v/>
      </c>
      <c r="C575" s="13">
        <f>_xlfn.MAXIFS(Invoices[Date],Invoices[Customer ID],A575)</f>
        <v/>
      </c>
      <c r="D575" s="14">
        <f>AsOfDate-C575</f>
        <v/>
      </c>
      <c r="E575" s="14">
        <f>COUNTIFS(Invoices[Customer ID],A575)</f>
        <v/>
      </c>
      <c r="F575" s="15">
        <f>SUMIFS(Invoices[Value],Invoices[Customer ID],A575)</f>
        <v/>
      </c>
      <c r="G575" s="10">
        <f>5-COUNTIF(RCuts,"&lt;"&amp;D575)</f>
        <v/>
      </c>
      <c r="H575" s="10">
        <f>1+COUNTIF(FCuts,"&lt;"&amp;E575)</f>
        <v/>
      </c>
      <c r="I575" s="10">
        <f>1+COUNTIF(MCuts,"&lt;"&amp;F575)</f>
        <v/>
      </c>
      <c r="J575" s="10">
        <f>G575&amp;H575&amp;I575</f>
        <v/>
      </c>
      <c r="K575" s="10">
        <f>IF(AND(G575&gt;=4,H575&gt;=4),"Champions",IF(AND(G575&gt;=3,H575&gt;=3),"Loyal",IF(G575&gt;=4,"New / promising",IF(H575&gt;=3,"At risk",IF(G575&lt;=2,"Lost / hibernating","Needs attention")))))</f>
        <v/>
      </c>
    </row>
    <row r="576">
      <c r="A576" t="n">
        <v>13651</v>
      </c>
      <c r="B576" s="13">
        <f>_xlfn.MINIFS(Invoices[Date],Invoices[Customer ID],A576)</f>
        <v/>
      </c>
      <c r="C576" s="13">
        <f>_xlfn.MAXIFS(Invoices[Date],Invoices[Customer ID],A576)</f>
        <v/>
      </c>
      <c r="D576" s="14">
        <f>AsOfDate-C576</f>
        <v/>
      </c>
      <c r="E576" s="14">
        <f>COUNTIFS(Invoices[Customer ID],A576)</f>
        <v/>
      </c>
      <c r="F576" s="15">
        <f>SUMIFS(Invoices[Value],Invoices[Customer ID],A576)</f>
        <v/>
      </c>
      <c r="G576" s="10">
        <f>5-COUNTIF(RCuts,"&lt;"&amp;D576)</f>
        <v/>
      </c>
      <c r="H576" s="10">
        <f>1+COUNTIF(FCuts,"&lt;"&amp;E576)</f>
        <v/>
      </c>
      <c r="I576" s="10">
        <f>1+COUNTIF(MCuts,"&lt;"&amp;F576)</f>
        <v/>
      </c>
      <c r="J576" s="10">
        <f>G576&amp;H576&amp;I576</f>
        <v/>
      </c>
      <c r="K576" s="10">
        <f>IF(AND(G576&gt;=4,H576&gt;=4),"Champions",IF(AND(G576&gt;=3,H576&gt;=3),"Loyal",IF(G576&gt;=4,"New / promising",IF(H576&gt;=3,"At risk",IF(G576&lt;=2,"Lost / hibernating","Needs attention")))))</f>
        <v/>
      </c>
    </row>
    <row r="577">
      <c r="A577" t="n">
        <v>13652</v>
      </c>
      <c r="B577" s="13">
        <f>_xlfn.MINIFS(Invoices[Date],Invoices[Customer ID],A577)</f>
        <v/>
      </c>
      <c r="C577" s="13">
        <f>_xlfn.MAXIFS(Invoices[Date],Invoices[Customer ID],A577)</f>
        <v/>
      </c>
      <c r="D577" s="14">
        <f>AsOfDate-C577</f>
        <v/>
      </c>
      <c r="E577" s="14">
        <f>COUNTIFS(Invoices[Customer ID],A577)</f>
        <v/>
      </c>
      <c r="F577" s="15">
        <f>SUMIFS(Invoices[Value],Invoices[Customer ID],A577)</f>
        <v/>
      </c>
      <c r="G577" s="10">
        <f>5-COUNTIF(RCuts,"&lt;"&amp;D577)</f>
        <v/>
      </c>
      <c r="H577" s="10">
        <f>1+COUNTIF(FCuts,"&lt;"&amp;E577)</f>
        <v/>
      </c>
      <c r="I577" s="10">
        <f>1+COUNTIF(MCuts,"&lt;"&amp;F577)</f>
        <v/>
      </c>
      <c r="J577" s="10">
        <f>G577&amp;H577&amp;I577</f>
        <v/>
      </c>
      <c r="K577" s="10">
        <f>IF(AND(G577&gt;=4,H577&gt;=4),"Champions",IF(AND(G577&gt;=3,H577&gt;=3),"Loyal",IF(G577&gt;=4,"New / promising",IF(H577&gt;=3,"At risk",IF(G577&lt;=2,"Lost / hibernating","Needs attention")))))</f>
        <v/>
      </c>
    </row>
    <row r="578">
      <c r="A578" t="n">
        <v>13654</v>
      </c>
      <c r="B578" s="13">
        <f>_xlfn.MINIFS(Invoices[Date],Invoices[Customer ID],A578)</f>
        <v/>
      </c>
      <c r="C578" s="13">
        <f>_xlfn.MAXIFS(Invoices[Date],Invoices[Customer ID],A578)</f>
        <v/>
      </c>
      <c r="D578" s="14">
        <f>AsOfDate-C578</f>
        <v/>
      </c>
      <c r="E578" s="14">
        <f>COUNTIFS(Invoices[Customer ID],A578)</f>
        <v/>
      </c>
      <c r="F578" s="15">
        <f>SUMIFS(Invoices[Value],Invoices[Customer ID],A578)</f>
        <v/>
      </c>
      <c r="G578" s="10">
        <f>5-COUNTIF(RCuts,"&lt;"&amp;D578)</f>
        <v/>
      </c>
      <c r="H578" s="10">
        <f>1+COUNTIF(FCuts,"&lt;"&amp;E578)</f>
        <v/>
      </c>
      <c r="I578" s="10">
        <f>1+COUNTIF(MCuts,"&lt;"&amp;F578)</f>
        <v/>
      </c>
      <c r="J578" s="10">
        <f>G578&amp;H578&amp;I578</f>
        <v/>
      </c>
      <c r="K578" s="10">
        <f>IF(AND(G578&gt;=4,H578&gt;=4),"Champions",IF(AND(G578&gt;=3,H578&gt;=3),"Loyal",IF(G578&gt;=4,"New / promising",IF(H578&gt;=3,"At risk",IF(G578&lt;=2,"Lost / hibernating","Needs attention")))))</f>
        <v/>
      </c>
    </row>
    <row r="579">
      <c r="A579" t="n">
        <v>13655</v>
      </c>
      <c r="B579" s="13">
        <f>_xlfn.MINIFS(Invoices[Date],Invoices[Customer ID],A579)</f>
        <v/>
      </c>
      <c r="C579" s="13">
        <f>_xlfn.MAXIFS(Invoices[Date],Invoices[Customer ID],A579)</f>
        <v/>
      </c>
      <c r="D579" s="14">
        <f>AsOfDate-C579</f>
        <v/>
      </c>
      <c r="E579" s="14">
        <f>COUNTIFS(Invoices[Customer ID],A579)</f>
        <v/>
      </c>
      <c r="F579" s="15">
        <f>SUMIFS(Invoices[Value],Invoices[Customer ID],A579)</f>
        <v/>
      </c>
      <c r="G579" s="10">
        <f>5-COUNTIF(RCuts,"&lt;"&amp;D579)</f>
        <v/>
      </c>
      <c r="H579" s="10">
        <f>1+COUNTIF(FCuts,"&lt;"&amp;E579)</f>
        <v/>
      </c>
      <c r="I579" s="10">
        <f>1+COUNTIF(MCuts,"&lt;"&amp;F579)</f>
        <v/>
      </c>
      <c r="J579" s="10">
        <f>G579&amp;H579&amp;I579</f>
        <v/>
      </c>
      <c r="K579" s="10">
        <f>IF(AND(G579&gt;=4,H579&gt;=4),"Champions",IF(AND(G579&gt;=3,H579&gt;=3),"Loyal",IF(G579&gt;=4,"New / promising",IF(H579&gt;=3,"At risk",IF(G579&lt;=2,"Lost / hibernating","Needs attention")))))</f>
        <v/>
      </c>
    </row>
    <row r="580">
      <c r="A580" t="n">
        <v>13656</v>
      </c>
      <c r="B580" s="13">
        <f>_xlfn.MINIFS(Invoices[Date],Invoices[Customer ID],A580)</f>
        <v/>
      </c>
      <c r="C580" s="13">
        <f>_xlfn.MAXIFS(Invoices[Date],Invoices[Customer ID],A580)</f>
        <v/>
      </c>
      <c r="D580" s="14">
        <f>AsOfDate-C580</f>
        <v/>
      </c>
      <c r="E580" s="14">
        <f>COUNTIFS(Invoices[Customer ID],A580)</f>
        <v/>
      </c>
      <c r="F580" s="15">
        <f>SUMIFS(Invoices[Value],Invoices[Customer ID],A580)</f>
        <v/>
      </c>
      <c r="G580" s="10">
        <f>5-COUNTIF(RCuts,"&lt;"&amp;D580)</f>
        <v/>
      </c>
      <c r="H580" s="10">
        <f>1+COUNTIF(FCuts,"&lt;"&amp;E580)</f>
        <v/>
      </c>
      <c r="I580" s="10">
        <f>1+COUNTIF(MCuts,"&lt;"&amp;F580)</f>
        <v/>
      </c>
      <c r="J580" s="10">
        <f>G580&amp;H580&amp;I580</f>
        <v/>
      </c>
      <c r="K580" s="10">
        <f>IF(AND(G580&gt;=4,H580&gt;=4),"Champions",IF(AND(G580&gt;=3,H580&gt;=3),"Loyal",IF(G580&gt;=4,"New / promising",IF(H580&gt;=3,"At risk",IF(G580&lt;=2,"Lost / hibernating","Needs attention")))))</f>
        <v/>
      </c>
    </row>
    <row r="581">
      <c r="A581" t="n">
        <v>13657</v>
      </c>
      <c r="B581" s="13">
        <f>_xlfn.MINIFS(Invoices[Date],Invoices[Customer ID],A581)</f>
        <v/>
      </c>
      <c r="C581" s="13">
        <f>_xlfn.MAXIFS(Invoices[Date],Invoices[Customer ID],A581)</f>
        <v/>
      </c>
      <c r="D581" s="14">
        <f>AsOfDate-C581</f>
        <v/>
      </c>
      <c r="E581" s="14">
        <f>COUNTIFS(Invoices[Customer ID],A581)</f>
        <v/>
      </c>
      <c r="F581" s="15">
        <f>SUMIFS(Invoices[Value],Invoices[Customer ID],A581)</f>
        <v/>
      </c>
      <c r="G581" s="10">
        <f>5-COUNTIF(RCuts,"&lt;"&amp;D581)</f>
        <v/>
      </c>
      <c r="H581" s="10">
        <f>1+COUNTIF(FCuts,"&lt;"&amp;E581)</f>
        <v/>
      </c>
      <c r="I581" s="10">
        <f>1+COUNTIF(MCuts,"&lt;"&amp;F581)</f>
        <v/>
      </c>
      <c r="J581" s="10">
        <f>G581&amp;H581&amp;I581</f>
        <v/>
      </c>
      <c r="K581" s="10">
        <f>IF(AND(G581&gt;=4,H581&gt;=4),"Champions",IF(AND(G581&gt;=3,H581&gt;=3),"Loyal",IF(G581&gt;=4,"New / promising",IF(H581&gt;=3,"At risk",IF(G581&lt;=2,"Lost / hibernating","Needs attention")))))</f>
        <v/>
      </c>
    </row>
    <row r="582">
      <c r="A582" t="n">
        <v>13658</v>
      </c>
      <c r="B582" s="13">
        <f>_xlfn.MINIFS(Invoices[Date],Invoices[Customer ID],A582)</f>
        <v/>
      </c>
      <c r="C582" s="13">
        <f>_xlfn.MAXIFS(Invoices[Date],Invoices[Customer ID],A582)</f>
        <v/>
      </c>
      <c r="D582" s="14">
        <f>AsOfDate-C582</f>
        <v/>
      </c>
      <c r="E582" s="14">
        <f>COUNTIFS(Invoices[Customer ID],A582)</f>
        <v/>
      </c>
      <c r="F582" s="15">
        <f>SUMIFS(Invoices[Value],Invoices[Customer ID],A582)</f>
        <v/>
      </c>
      <c r="G582" s="10">
        <f>5-COUNTIF(RCuts,"&lt;"&amp;D582)</f>
        <v/>
      </c>
      <c r="H582" s="10">
        <f>1+COUNTIF(FCuts,"&lt;"&amp;E582)</f>
        <v/>
      </c>
      <c r="I582" s="10">
        <f>1+COUNTIF(MCuts,"&lt;"&amp;F582)</f>
        <v/>
      </c>
      <c r="J582" s="10">
        <f>G582&amp;H582&amp;I582</f>
        <v/>
      </c>
      <c r="K582" s="10">
        <f>IF(AND(G582&gt;=4,H582&gt;=4),"Champions",IF(AND(G582&gt;=3,H582&gt;=3),"Loyal",IF(G582&gt;=4,"New / promising",IF(H582&gt;=3,"At risk",IF(G582&lt;=2,"Lost / hibernating","Needs attention")))))</f>
        <v/>
      </c>
    </row>
    <row r="583">
      <c r="A583" t="n">
        <v>13659</v>
      </c>
      <c r="B583" s="13">
        <f>_xlfn.MINIFS(Invoices[Date],Invoices[Customer ID],A583)</f>
        <v/>
      </c>
      <c r="C583" s="13">
        <f>_xlfn.MAXIFS(Invoices[Date],Invoices[Customer ID],A583)</f>
        <v/>
      </c>
      <c r="D583" s="14">
        <f>AsOfDate-C583</f>
        <v/>
      </c>
      <c r="E583" s="14">
        <f>COUNTIFS(Invoices[Customer ID],A583)</f>
        <v/>
      </c>
      <c r="F583" s="15">
        <f>SUMIFS(Invoices[Value],Invoices[Customer ID],A583)</f>
        <v/>
      </c>
      <c r="G583" s="10">
        <f>5-COUNTIF(RCuts,"&lt;"&amp;D583)</f>
        <v/>
      </c>
      <c r="H583" s="10">
        <f>1+COUNTIF(FCuts,"&lt;"&amp;E583)</f>
        <v/>
      </c>
      <c r="I583" s="10">
        <f>1+COUNTIF(MCuts,"&lt;"&amp;F583)</f>
        <v/>
      </c>
      <c r="J583" s="10">
        <f>G583&amp;H583&amp;I583</f>
        <v/>
      </c>
      <c r="K583" s="10">
        <f>IF(AND(G583&gt;=4,H583&gt;=4),"Champions",IF(AND(G583&gt;=3,H583&gt;=3),"Loyal",IF(G583&gt;=4,"New / promising",IF(H583&gt;=3,"At risk",IF(G583&lt;=2,"Lost / hibernating","Needs attention")))))</f>
        <v/>
      </c>
    </row>
    <row r="584">
      <c r="A584" t="n">
        <v>13662</v>
      </c>
      <c r="B584" s="13">
        <f>_xlfn.MINIFS(Invoices[Date],Invoices[Customer ID],A584)</f>
        <v/>
      </c>
      <c r="C584" s="13">
        <f>_xlfn.MAXIFS(Invoices[Date],Invoices[Customer ID],A584)</f>
        <v/>
      </c>
      <c r="D584" s="14">
        <f>AsOfDate-C584</f>
        <v/>
      </c>
      <c r="E584" s="14">
        <f>COUNTIFS(Invoices[Customer ID],A584)</f>
        <v/>
      </c>
      <c r="F584" s="15">
        <f>SUMIFS(Invoices[Value],Invoices[Customer ID],A584)</f>
        <v/>
      </c>
      <c r="G584" s="10">
        <f>5-COUNTIF(RCuts,"&lt;"&amp;D584)</f>
        <v/>
      </c>
      <c r="H584" s="10">
        <f>1+COUNTIF(FCuts,"&lt;"&amp;E584)</f>
        <v/>
      </c>
      <c r="I584" s="10">
        <f>1+COUNTIF(MCuts,"&lt;"&amp;F584)</f>
        <v/>
      </c>
      <c r="J584" s="10">
        <f>G584&amp;H584&amp;I584</f>
        <v/>
      </c>
      <c r="K584" s="10">
        <f>IF(AND(G584&gt;=4,H584&gt;=4),"Champions",IF(AND(G584&gt;=3,H584&gt;=3),"Loyal",IF(G584&gt;=4,"New / promising",IF(H584&gt;=3,"At risk",IF(G584&lt;=2,"Lost / hibernating","Needs attention")))))</f>
        <v/>
      </c>
    </row>
    <row r="585">
      <c r="A585" t="n">
        <v>13663</v>
      </c>
      <c r="B585" s="13">
        <f>_xlfn.MINIFS(Invoices[Date],Invoices[Customer ID],A585)</f>
        <v/>
      </c>
      <c r="C585" s="13">
        <f>_xlfn.MAXIFS(Invoices[Date],Invoices[Customer ID],A585)</f>
        <v/>
      </c>
      <c r="D585" s="14">
        <f>AsOfDate-C585</f>
        <v/>
      </c>
      <c r="E585" s="14">
        <f>COUNTIFS(Invoices[Customer ID],A585)</f>
        <v/>
      </c>
      <c r="F585" s="15">
        <f>SUMIFS(Invoices[Value],Invoices[Customer ID],A585)</f>
        <v/>
      </c>
      <c r="G585" s="10">
        <f>5-COUNTIF(RCuts,"&lt;"&amp;D585)</f>
        <v/>
      </c>
      <c r="H585" s="10">
        <f>1+COUNTIF(FCuts,"&lt;"&amp;E585)</f>
        <v/>
      </c>
      <c r="I585" s="10">
        <f>1+COUNTIF(MCuts,"&lt;"&amp;F585)</f>
        <v/>
      </c>
      <c r="J585" s="10">
        <f>G585&amp;H585&amp;I585</f>
        <v/>
      </c>
      <c r="K585" s="10">
        <f>IF(AND(G585&gt;=4,H585&gt;=4),"Champions",IF(AND(G585&gt;=3,H585&gt;=3),"Loyal",IF(G585&gt;=4,"New / promising",IF(H585&gt;=3,"At risk",IF(G585&lt;=2,"Lost / hibernating","Needs attention")))))</f>
        <v/>
      </c>
    </row>
    <row r="586">
      <c r="A586" t="n">
        <v>13666</v>
      </c>
      <c r="B586" s="13">
        <f>_xlfn.MINIFS(Invoices[Date],Invoices[Customer ID],A586)</f>
        <v/>
      </c>
      <c r="C586" s="13">
        <f>_xlfn.MAXIFS(Invoices[Date],Invoices[Customer ID],A586)</f>
        <v/>
      </c>
      <c r="D586" s="14">
        <f>AsOfDate-C586</f>
        <v/>
      </c>
      <c r="E586" s="14">
        <f>COUNTIFS(Invoices[Customer ID],A586)</f>
        <v/>
      </c>
      <c r="F586" s="15">
        <f>SUMIFS(Invoices[Value],Invoices[Customer ID],A586)</f>
        <v/>
      </c>
      <c r="G586" s="10">
        <f>5-COUNTIF(RCuts,"&lt;"&amp;D586)</f>
        <v/>
      </c>
      <c r="H586" s="10">
        <f>1+COUNTIF(FCuts,"&lt;"&amp;E586)</f>
        <v/>
      </c>
      <c r="I586" s="10">
        <f>1+COUNTIF(MCuts,"&lt;"&amp;F586)</f>
        <v/>
      </c>
      <c r="J586" s="10">
        <f>G586&amp;H586&amp;I586</f>
        <v/>
      </c>
      <c r="K586" s="10">
        <f>IF(AND(G586&gt;=4,H586&gt;=4),"Champions",IF(AND(G586&gt;=3,H586&gt;=3),"Loyal",IF(G586&gt;=4,"New / promising",IF(H586&gt;=3,"At risk",IF(G586&lt;=2,"Lost / hibernating","Needs attention")))))</f>
        <v/>
      </c>
    </row>
    <row r="587">
      <c r="A587" t="n">
        <v>13667</v>
      </c>
      <c r="B587" s="13">
        <f>_xlfn.MINIFS(Invoices[Date],Invoices[Customer ID],A587)</f>
        <v/>
      </c>
      <c r="C587" s="13">
        <f>_xlfn.MAXIFS(Invoices[Date],Invoices[Customer ID],A587)</f>
        <v/>
      </c>
      <c r="D587" s="14">
        <f>AsOfDate-C587</f>
        <v/>
      </c>
      <c r="E587" s="14">
        <f>COUNTIFS(Invoices[Customer ID],A587)</f>
        <v/>
      </c>
      <c r="F587" s="15">
        <f>SUMIFS(Invoices[Value],Invoices[Customer ID],A587)</f>
        <v/>
      </c>
      <c r="G587" s="10">
        <f>5-COUNTIF(RCuts,"&lt;"&amp;D587)</f>
        <v/>
      </c>
      <c r="H587" s="10">
        <f>1+COUNTIF(FCuts,"&lt;"&amp;E587)</f>
        <v/>
      </c>
      <c r="I587" s="10">
        <f>1+COUNTIF(MCuts,"&lt;"&amp;F587)</f>
        <v/>
      </c>
      <c r="J587" s="10">
        <f>G587&amp;H587&amp;I587</f>
        <v/>
      </c>
      <c r="K587" s="10">
        <f>IF(AND(G587&gt;=4,H587&gt;=4),"Champions",IF(AND(G587&gt;=3,H587&gt;=3),"Loyal",IF(G587&gt;=4,"New / promising",IF(H587&gt;=3,"At risk",IF(G587&lt;=2,"Lost / hibernating","Needs attention")))))</f>
        <v/>
      </c>
    </row>
    <row r="588">
      <c r="A588" t="n">
        <v>13668</v>
      </c>
      <c r="B588" s="13">
        <f>_xlfn.MINIFS(Invoices[Date],Invoices[Customer ID],A588)</f>
        <v/>
      </c>
      <c r="C588" s="13">
        <f>_xlfn.MAXIFS(Invoices[Date],Invoices[Customer ID],A588)</f>
        <v/>
      </c>
      <c r="D588" s="14">
        <f>AsOfDate-C588</f>
        <v/>
      </c>
      <c r="E588" s="14">
        <f>COUNTIFS(Invoices[Customer ID],A588)</f>
        <v/>
      </c>
      <c r="F588" s="15">
        <f>SUMIFS(Invoices[Value],Invoices[Customer ID],A588)</f>
        <v/>
      </c>
      <c r="G588" s="10">
        <f>5-COUNTIF(RCuts,"&lt;"&amp;D588)</f>
        <v/>
      </c>
      <c r="H588" s="10">
        <f>1+COUNTIF(FCuts,"&lt;"&amp;E588)</f>
        <v/>
      </c>
      <c r="I588" s="10">
        <f>1+COUNTIF(MCuts,"&lt;"&amp;F588)</f>
        <v/>
      </c>
      <c r="J588" s="10">
        <f>G588&amp;H588&amp;I588</f>
        <v/>
      </c>
      <c r="K588" s="10">
        <f>IF(AND(G588&gt;=4,H588&gt;=4),"Champions",IF(AND(G588&gt;=3,H588&gt;=3),"Loyal",IF(G588&gt;=4,"New / promising",IF(H588&gt;=3,"At risk",IF(G588&lt;=2,"Lost / hibernating","Needs attention")))))</f>
        <v/>
      </c>
    </row>
    <row r="589">
      <c r="A589" t="n">
        <v>13669</v>
      </c>
      <c r="B589" s="13">
        <f>_xlfn.MINIFS(Invoices[Date],Invoices[Customer ID],A589)</f>
        <v/>
      </c>
      <c r="C589" s="13">
        <f>_xlfn.MAXIFS(Invoices[Date],Invoices[Customer ID],A589)</f>
        <v/>
      </c>
      <c r="D589" s="14">
        <f>AsOfDate-C589</f>
        <v/>
      </c>
      <c r="E589" s="14">
        <f>COUNTIFS(Invoices[Customer ID],A589)</f>
        <v/>
      </c>
      <c r="F589" s="15">
        <f>SUMIFS(Invoices[Value],Invoices[Customer ID],A589)</f>
        <v/>
      </c>
      <c r="G589" s="10">
        <f>5-COUNTIF(RCuts,"&lt;"&amp;D589)</f>
        <v/>
      </c>
      <c r="H589" s="10">
        <f>1+COUNTIF(FCuts,"&lt;"&amp;E589)</f>
        <v/>
      </c>
      <c r="I589" s="10">
        <f>1+COUNTIF(MCuts,"&lt;"&amp;F589)</f>
        <v/>
      </c>
      <c r="J589" s="10">
        <f>G589&amp;H589&amp;I589</f>
        <v/>
      </c>
      <c r="K589" s="10">
        <f>IF(AND(G589&gt;=4,H589&gt;=4),"Champions",IF(AND(G589&gt;=3,H589&gt;=3),"Loyal",IF(G589&gt;=4,"New / promising",IF(H589&gt;=3,"At risk",IF(G589&lt;=2,"Lost / hibernating","Needs attention")))))</f>
        <v/>
      </c>
    </row>
    <row r="590">
      <c r="A590" t="n">
        <v>13670</v>
      </c>
      <c r="B590" s="13">
        <f>_xlfn.MINIFS(Invoices[Date],Invoices[Customer ID],A590)</f>
        <v/>
      </c>
      <c r="C590" s="13">
        <f>_xlfn.MAXIFS(Invoices[Date],Invoices[Customer ID],A590)</f>
        <v/>
      </c>
      <c r="D590" s="14">
        <f>AsOfDate-C590</f>
        <v/>
      </c>
      <c r="E590" s="14">
        <f>COUNTIFS(Invoices[Customer ID],A590)</f>
        <v/>
      </c>
      <c r="F590" s="15">
        <f>SUMIFS(Invoices[Value],Invoices[Customer ID],A590)</f>
        <v/>
      </c>
      <c r="G590" s="10">
        <f>5-COUNTIF(RCuts,"&lt;"&amp;D590)</f>
        <v/>
      </c>
      <c r="H590" s="10">
        <f>1+COUNTIF(FCuts,"&lt;"&amp;E590)</f>
        <v/>
      </c>
      <c r="I590" s="10">
        <f>1+COUNTIF(MCuts,"&lt;"&amp;F590)</f>
        <v/>
      </c>
      <c r="J590" s="10">
        <f>G590&amp;H590&amp;I590</f>
        <v/>
      </c>
      <c r="K590" s="10">
        <f>IF(AND(G590&gt;=4,H590&gt;=4),"Champions",IF(AND(G590&gt;=3,H590&gt;=3),"Loyal",IF(G590&gt;=4,"New / promising",IF(H590&gt;=3,"At risk",IF(G590&lt;=2,"Lost / hibernating","Needs attention")))))</f>
        <v/>
      </c>
    </row>
    <row r="591">
      <c r="A591" t="n">
        <v>13672</v>
      </c>
      <c r="B591" s="13">
        <f>_xlfn.MINIFS(Invoices[Date],Invoices[Customer ID],A591)</f>
        <v/>
      </c>
      <c r="C591" s="13">
        <f>_xlfn.MAXIFS(Invoices[Date],Invoices[Customer ID],A591)</f>
        <v/>
      </c>
      <c r="D591" s="14">
        <f>AsOfDate-C591</f>
        <v/>
      </c>
      <c r="E591" s="14">
        <f>COUNTIFS(Invoices[Customer ID],A591)</f>
        <v/>
      </c>
      <c r="F591" s="15">
        <f>SUMIFS(Invoices[Value],Invoices[Customer ID],A591)</f>
        <v/>
      </c>
      <c r="G591" s="10">
        <f>5-COUNTIF(RCuts,"&lt;"&amp;D591)</f>
        <v/>
      </c>
      <c r="H591" s="10">
        <f>1+COUNTIF(FCuts,"&lt;"&amp;E591)</f>
        <v/>
      </c>
      <c r="I591" s="10">
        <f>1+COUNTIF(MCuts,"&lt;"&amp;F591)</f>
        <v/>
      </c>
      <c r="J591" s="10">
        <f>G591&amp;H591&amp;I591</f>
        <v/>
      </c>
      <c r="K591" s="10">
        <f>IF(AND(G591&gt;=4,H591&gt;=4),"Champions",IF(AND(G591&gt;=3,H591&gt;=3),"Loyal",IF(G591&gt;=4,"New / promising",IF(H591&gt;=3,"At risk",IF(G591&lt;=2,"Lost / hibernating","Needs attention")))))</f>
        <v/>
      </c>
    </row>
    <row r="592">
      <c r="A592" t="n">
        <v>13673</v>
      </c>
      <c r="B592" s="13">
        <f>_xlfn.MINIFS(Invoices[Date],Invoices[Customer ID],A592)</f>
        <v/>
      </c>
      <c r="C592" s="13">
        <f>_xlfn.MAXIFS(Invoices[Date],Invoices[Customer ID],A592)</f>
        <v/>
      </c>
      <c r="D592" s="14">
        <f>AsOfDate-C592</f>
        <v/>
      </c>
      <c r="E592" s="14">
        <f>COUNTIFS(Invoices[Customer ID],A592)</f>
        <v/>
      </c>
      <c r="F592" s="15">
        <f>SUMIFS(Invoices[Value],Invoices[Customer ID],A592)</f>
        <v/>
      </c>
      <c r="G592" s="10">
        <f>5-COUNTIF(RCuts,"&lt;"&amp;D592)</f>
        <v/>
      </c>
      <c r="H592" s="10">
        <f>1+COUNTIF(FCuts,"&lt;"&amp;E592)</f>
        <v/>
      </c>
      <c r="I592" s="10">
        <f>1+COUNTIF(MCuts,"&lt;"&amp;F592)</f>
        <v/>
      </c>
      <c r="J592" s="10">
        <f>G592&amp;H592&amp;I592</f>
        <v/>
      </c>
      <c r="K592" s="10">
        <f>IF(AND(G592&gt;=4,H592&gt;=4),"Champions",IF(AND(G592&gt;=3,H592&gt;=3),"Loyal",IF(G592&gt;=4,"New / promising",IF(H592&gt;=3,"At risk",IF(G592&lt;=2,"Lost / hibernating","Needs attention")))))</f>
        <v/>
      </c>
    </row>
    <row r="593">
      <c r="A593" t="n">
        <v>13675</v>
      </c>
      <c r="B593" s="13">
        <f>_xlfn.MINIFS(Invoices[Date],Invoices[Customer ID],A593)</f>
        <v/>
      </c>
      <c r="C593" s="13">
        <f>_xlfn.MAXIFS(Invoices[Date],Invoices[Customer ID],A593)</f>
        <v/>
      </c>
      <c r="D593" s="14">
        <f>AsOfDate-C593</f>
        <v/>
      </c>
      <c r="E593" s="14">
        <f>COUNTIFS(Invoices[Customer ID],A593)</f>
        <v/>
      </c>
      <c r="F593" s="15">
        <f>SUMIFS(Invoices[Value],Invoices[Customer ID],A593)</f>
        <v/>
      </c>
      <c r="G593" s="10">
        <f>5-COUNTIF(RCuts,"&lt;"&amp;D593)</f>
        <v/>
      </c>
      <c r="H593" s="10">
        <f>1+COUNTIF(FCuts,"&lt;"&amp;E593)</f>
        <v/>
      </c>
      <c r="I593" s="10">
        <f>1+COUNTIF(MCuts,"&lt;"&amp;F593)</f>
        <v/>
      </c>
      <c r="J593" s="10">
        <f>G593&amp;H593&amp;I593</f>
        <v/>
      </c>
      <c r="K593" s="10">
        <f>IF(AND(G593&gt;=4,H593&gt;=4),"Champions",IF(AND(G593&gt;=3,H593&gt;=3),"Loyal",IF(G593&gt;=4,"New / promising",IF(H593&gt;=3,"At risk",IF(G593&lt;=2,"Lost / hibernating","Needs attention")))))</f>
        <v/>
      </c>
    </row>
    <row r="594">
      <c r="A594" t="n">
        <v>13678</v>
      </c>
      <c r="B594" s="13">
        <f>_xlfn.MINIFS(Invoices[Date],Invoices[Customer ID],A594)</f>
        <v/>
      </c>
      <c r="C594" s="13">
        <f>_xlfn.MAXIFS(Invoices[Date],Invoices[Customer ID],A594)</f>
        <v/>
      </c>
      <c r="D594" s="14">
        <f>AsOfDate-C594</f>
        <v/>
      </c>
      <c r="E594" s="14">
        <f>COUNTIFS(Invoices[Customer ID],A594)</f>
        <v/>
      </c>
      <c r="F594" s="15">
        <f>SUMIFS(Invoices[Value],Invoices[Customer ID],A594)</f>
        <v/>
      </c>
      <c r="G594" s="10">
        <f>5-COUNTIF(RCuts,"&lt;"&amp;D594)</f>
        <v/>
      </c>
      <c r="H594" s="10">
        <f>1+COUNTIF(FCuts,"&lt;"&amp;E594)</f>
        <v/>
      </c>
      <c r="I594" s="10">
        <f>1+COUNTIF(MCuts,"&lt;"&amp;F594)</f>
        <v/>
      </c>
      <c r="J594" s="10">
        <f>G594&amp;H594&amp;I594</f>
        <v/>
      </c>
      <c r="K594" s="10">
        <f>IF(AND(G594&gt;=4,H594&gt;=4),"Champions",IF(AND(G594&gt;=3,H594&gt;=3),"Loyal",IF(G594&gt;=4,"New / promising",IF(H594&gt;=3,"At risk",IF(G594&lt;=2,"Lost / hibernating","Needs attention")))))</f>
        <v/>
      </c>
    </row>
    <row r="595">
      <c r="A595" t="n">
        <v>13680</v>
      </c>
      <c r="B595" s="13">
        <f>_xlfn.MINIFS(Invoices[Date],Invoices[Customer ID],A595)</f>
        <v/>
      </c>
      <c r="C595" s="13">
        <f>_xlfn.MAXIFS(Invoices[Date],Invoices[Customer ID],A595)</f>
        <v/>
      </c>
      <c r="D595" s="14">
        <f>AsOfDate-C595</f>
        <v/>
      </c>
      <c r="E595" s="14">
        <f>COUNTIFS(Invoices[Customer ID],A595)</f>
        <v/>
      </c>
      <c r="F595" s="15">
        <f>SUMIFS(Invoices[Value],Invoices[Customer ID],A595)</f>
        <v/>
      </c>
      <c r="G595" s="10">
        <f>5-COUNTIF(RCuts,"&lt;"&amp;D595)</f>
        <v/>
      </c>
      <c r="H595" s="10">
        <f>1+COUNTIF(FCuts,"&lt;"&amp;E595)</f>
        <v/>
      </c>
      <c r="I595" s="10">
        <f>1+COUNTIF(MCuts,"&lt;"&amp;F595)</f>
        <v/>
      </c>
      <c r="J595" s="10">
        <f>G595&amp;H595&amp;I595</f>
        <v/>
      </c>
      <c r="K595" s="10">
        <f>IF(AND(G595&gt;=4,H595&gt;=4),"Champions",IF(AND(G595&gt;=3,H595&gt;=3),"Loyal",IF(G595&gt;=4,"New / promising",IF(H595&gt;=3,"At risk",IF(G595&lt;=2,"Lost / hibernating","Needs attention")))))</f>
        <v/>
      </c>
    </row>
    <row r="596">
      <c r="A596" t="n">
        <v>13681</v>
      </c>
      <c r="B596" s="13">
        <f>_xlfn.MINIFS(Invoices[Date],Invoices[Customer ID],A596)</f>
        <v/>
      </c>
      <c r="C596" s="13">
        <f>_xlfn.MAXIFS(Invoices[Date],Invoices[Customer ID],A596)</f>
        <v/>
      </c>
      <c r="D596" s="14">
        <f>AsOfDate-C596</f>
        <v/>
      </c>
      <c r="E596" s="14">
        <f>COUNTIFS(Invoices[Customer ID],A596)</f>
        <v/>
      </c>
      <c r="F596" s="15">
        <f>SUMIFS(Invoices[Value],Invoices[Customer ID],A596)</f>
        <v/>
      </c>
      <c r="G596" s="10">
        <f>5-COUNTIF(RCuts,"&lt;"&amp;D596)</f>
        <v/>
      </c>
      <c r="H596" s="10">
        <f>1+COUNTIF(FCuts,"&lt;"&amp;E596)</f>
        <v/>
      </c>
      <c r="I596" s="10">
        <f>1+COUNTIF(MCuts,"&lt;"&amp;F596)</f>
        <v/>
      </c>
      <c r="J596" s="10">
        <f>G596&amp;H596&amp;I596</f>
        <v/>
      </c>
      <c r="K596" s="10">
        <f>IF(AND(G596&gt;=4,H596&gt;=4),"Champions",IF(AND(G596&gt;=3,H596&gt;=3),"Loyal",IF(G596&gt;=4,"New / promising",IF(H596&gt;=3,"At risk",IF(G596&lt;=2,"Lost / hibernating","Needs attention")))))</f>
        <v/>
      </c>
    </row>
    <row r="597">
      <c r="A597" t="n">
        <v>13682</v>
      </c>
      <c r="B597" s="13">
        <f>_xlfn.MINIFS(Invoices[Date],Invoices[Customer ID],A597)</f>
        <v/>
      </c>
      <c r="C597" s="13">
        <f>_xlfn.MAXIFS(Invoices[Date],Invoices[Customer ID],A597)</f>
        <v/>
      </c>
      <c r="D597" s="14">
        <f>AsOfDate-C597</f>
        <v/>
      </c>
      <c r="E597" s="14">
        <f>COUNTIFS(Invoices[Customer ID],A597)</f>
        <v/>
      </c>
      <c r="F597" s="15">
        <f>SUMIFS(Invoices[Value],Invoices[Customer ID],A597)</f>
        <v/>
      </c>
      <c r="G597" s="10">
        <f>5-COUNTIF(RCuts,"&lt;"&amp;D597)</f>
        <v/>
      </c>
      <c r="H597" s="10">
        <f>1+COUNTIF(FCuts,"&lt;"&amp;E597)</f>
        <v/>
      </c>
      <c r="I597" s="10">
        <f>1+COUNTIF(MCuts,"&lt;"&amp;F597)</f>
        <v/>
      </c>
      <c r="J597" s="10">
        <f>G597&amp;H597&amp;I597</f>
        <v/>
      </c>
      <c r="K597" s="10">
        <f>IF(AND(G597&gt;=4,H597&gt;=4),"Champions",IF(AND(G597&gt;=3,H597&gt;=3),"Loyal",IF(G597&gt;=4,"New / promising",IF(H597&gt;=3,"At risk",IF(G597&lt;=2,"Lost / hibernating","Needs attention")))))</f>
        <v/>
      </c>
    </row>
    <row r="598">
      <c r="A598" t="n">
        <v>13684</v>
      </c>
      <c r="B598" s="13">
        <f>_xlfn.MINIFS(Invoices[Date],Invoices[Customer ID],A598)</f>
        <v/>
      </c>
      <c r="C598" s="13">
        <f>_xlfn.MAXIFS(Invoices[Date],Invoices[Customer ID],A598)</f>
        <v/>
      </c>
      <c r="D598" s="14">
        <f>AsOfDate-C598</f>
        <v/>
      </c>
      <c r="E598" s="14">
        <f>COUNTIFS(Invoices[Customer ID],A598)</f>
        <v/>
      </c>
      <c r="F598" s="15">
        <f>SUMIFS(Invoices[Value],Invoices[Customer ID],A598)</f>
        <v/>
      </c>
      <c r="G598" s="10">
        <f>5-COUNTIF(RCuts,"&lt;"&amp;D598)</f>
        <v/>
      </c>
      <c r="H598" s="10">
        <f>1+COUNTIF(FCuts,"&lt;"&amp;E598)</f>
        <v/>
      </c>
      <c r="I598" s="10">
        <f>1+COUNTIF(MCuts,"&lt;"&amp;F598)</f>
        <v/>
      </c>
      <c r="J598" s="10">
        <f>G598&amp;H598&amp;I598</f>
        <v/>
      </c>
      <c r="K598" s="10">
        <f>IF(AND(G598&gt;=4,H598&gt;=4),"Champions",IF(AND(G598&gt;=3,H598&gt;=3),"Loyal",IF(G598&gt;=4,"New / promising",IF(H598&gt;=3,"At risk",IF(G598&lt;=2,"Lost / hibernating","Needs attention")))))</f>
        <v/>
      </c>
    </row>
    <row r="599">
      <c r="A599" t="n">
        <v>13685</v>
      </c>
      <c r="B599" s="13">
        <f>_xlfn.MINIFS(Invoices[Date],Invoices[Customer ID],A599)</f>
        <v/>
      </c>
      <c r="C599" s="13">
        <f>_xlfn.MAXIFS(Invoices[Date],Invoices[Customer ID],A599)</f>
        <v/>
      </c>
      <c r="D599" s="14">
        <f>AsOfDate-C599</f>
        <v/>
      </c>
      <c r="E599" s="14">
        <f>COUNTIFS(Invoices[Customer ID],A599)</f>
        <v/>
      </c>
      <c r="F599" s="15">
        <f>SUMIFS(Invoices[Value],Invoices[Customer ID],A599)</f>
        <v/>
      </c>
      <c r="G599" s="10">
        <f>5-COUNTIF(RCuts,"&lt;"&amp;D599)</f>
        <v/>
      </c>
      <c r="H599" s="10">
        <f>1+COUNTIF(FCuts,"&lt;"&amp;E599)</f>
        <v/>
      </c>
      <c r="I599" s="10">
        <f>1+COUNTIF(MCuts,"&lt;"&amp;F599)</f>
        <v/>
      </c>
      <c r="J599" s="10">
        <f>G599&amp;H599&amp;I599</f>
        <v/>
      </c>
      <c r="K599" s="10">
        <f>IF(AND(G599&gt;=4,H599&gt;=4),"Champions",IF(AND(G599&gt;=3,H599&gt;=3),"Loyal",IF(G599&gt;=4,"New / promising",IF(H599&gt;=3,"At risk",IF(G599&lt;=2,"Lost / hibernating","Needs attention")))))</f>
        <v/>
      </c>
    </row>
    <row r="600">
      <c r="A600" t="n">
        <v>13686</v>
      </c>
      <c r="B600" s="13">
        <f>_xlfn.MINIFS(Invoices[Date],Invoices[Customer ID],A600)</f>
        <v/>
      </c>
      <c r="C600" s="13">
        <f>_xlfn.MAXIFS(Invoices[Date],Invoices[Customer ID],A600)</f>
        <v/>
      </c>
      <c r="D600" s="14">
        <f>AsOfDate-C600</f>
        <v/>
      </c>
      <c r="E600" s="14">
        <f>COUNTIFS(Invoices[Customer ID],A600)</f>
        <v/>
      </c>
      <c r="F600" s="15">
        <f>SUMIFS(Invoices[Value],Invoices[Customer ID],A600)</f>
        <v/>
      </c>
      <c r="G600" s="10">
        <f>5-COUNTIF(RCuts,"&lt;"&amp;D600)</f>
        <v/>
      </c>
      <c r="H600" s="10">
        <f>1+COUNTIF(FCuts,"&lt;"&amp;E600)</f>
        <v/>
      </c>
      <c r="I600" s="10">
        <f>1+COUNTIF(MCuts,"&lt;"&amp;F600)</f>
        <v/>
      </c>
      <c r="J600" s="10">
        <f>G600&amp;H600&amp;I600</f>
        <v/>
      </c>
      <c r="K600" s="10">
        <f>IF(AND(G600&gt;=4,H600&gt;=4),"Champions",IF(AND(G600&gt;=3,H600&gt;=3),"Loyal",IF(G600&gt;=4,"New / promising",IF(H600&gt;=3,"At risk",IF(G600&lt;=2,"Lost / hibernating","Needs attention")))))</f>
        <v/>
      </c>
    </row>
    <row r="601">
      <c r="A601" t="n">
        <v>13689</v>
      </c>
      <c r="B601" s="13">
        <f>_xlfn.MINIFS(Invoices[Date],Invoices[Customer ID],A601)</f>
        <v/>
      </c>
      <c r="C601" s="13">
        <f>_xlfn.MAXIFS(Invoices[Date],Invoices[Customer ID],A601)</f>
        <v/>
      </c>
      <c r="D601" s="14">
        <f>AsOfDate-C601</f>
        <v/>
      </c>
      <c r="E601" s="14">
        <f>COUNTIFS(Invoices[Customer ID],A601)</f>
        <v/>
      </c>
      <c r="F601" s="15">
        <f>SUMIFS(Invoices[Value],Invoices[Customer ID],A601)</f>
        <v/>
      </c>
      <c r="G601" s="10">
        <f>5-COUNTIF(RCuts,"&lt;"&amp;D601)</f>
        <v/>
      </c>
      <c r="H601" s="10">
        <f>1+COUNTIF(FCuts,"&lt;"&amp;E601)</f>
        <v/>
      </c>
      <c r="I601" s="10">
        <f>1+COUNTIF(MCuts,"&lt;"&amp;F601)</f>
        <v/>
      </c>
      <c r="J601" s="10">
        <f>G601&amp;H601&amp;I601</f>
        <v/>
      </c>
      <c r="K601" s="10">
        <f>IF(AND(G601&gt;=4,H601&gt;=4),"Champions",IF(AND(G601&gt;=3,H601&gt;=3),"Loyal",IF(G601&gt;=4,"New / promising",IF(H601&gt;=3,"At risk",IF(G601&lt;=2,"Lost / hibernating","Needs attention")))))</f>
        <v/>
      </c>
    </row>
    <row r="602">
      <c r="A602" t="n">
        <v>13690</v>
      </c>
      <c r="B602" s="13">
        <f>_xlfn.MINIFS(Invoices[Date],Invoices[Customer ID],A602)</f>
        <v/>
      </c>
      <c r="C602" s="13">
        <f>_xlfn.MAXIFS(Invoices[Date],Invoices[Customer ID],A602)</f>
        <v/>
      </c>
      <c r="D602" s="14">
        <f>AsOfDate-C602</f>
        <v/>
      </c>
      <c r="E602" s="14">
        <f>COUNTIFS(Invoices[Customer ID],A602)</f>
        <v/>
      </c>
      <c r="F602" s="15">
        <f>SUMIFS(Invoices[Value],Invoices[Customer ID],A602)</f>
        <v/>
      </c>
      <c r="G602" s="10">
        <f>5-COUNTIF(RCuts,"&lt;"&amp;D602)</f>
        <v/>
      </c>
      <c r="H602" s="10">
        <f>1+COUNTIF(FCuts,"&lt;"&amp;E602)</f>
        <v/>
      </c>
      <c r="I602" s="10">
        <f>1+COUNTIF(MCuts,"&lt;"&amp;F602)</f>
        <v/>
      </c>
      <c r="J602" s="10">
        <f>G602&amp;H602&amp;I602</f>
        <v/>
      </c>
      <c r="K602" s="10">
        <f>IF(AND(G602&gt;=4,H602&gt;=4),"Champions",IF(AND(G602&gt;=3,H602&gt;=3),"Loyal",IF(G602&gt;=4,"New / promising",IF(H602&gt;=3,"At risk",IF(G602&lt;=2,"Lost / hibernating","Needs attention")))))</f>
        <v/>
      </c>
    </row>
    <row r="603">
      <c r="A603" t="n">
        <v>13692</v>
      </c>
      <c r="B603" s="13">
        <f>_xlfn.MINIFS(Invoices[Date],Invoices[Customer ID],A603)</f>
        <v/>
      </c>
      <c r="C603" s="13">
        <f>_xlfn.MAXIFS(Invoices[Date],Invoices[Customer ID],A603)</f>
        <v/>
      </c>
      <c r="D603" s="14">
        <f>AsOfDate-C603</f>
        <v/>
      </c>
      <c r="E603" s="14">
        <f>COUNTIFS(Invoices[Customer ID],A603)</f>
        <v/>
      </c>
      <c r="F603" s="15">
        <f>SUMIFS(Invoices[Value],Invoices[Customer ID],A603)</f>
        <v/>
      </c>
      <c r="G603" s="10">
        <f>5-COUNTIF(RCuts,"&lt;"&amp;D603)</f>
        <v/>
      </c>
      <c r="H603" s="10">
        <f>1+COUNTIF(FCuts,"&lt;"&amp;E603)</f>
        <v/>
      </c>
      <c r="I603" s="10">
        <f>1+COUNTIF(MCuts,"&lt;"&amp;F603)</f>
        <v/>
      </c>
      <c r="J603" s="10">
        <f>G603&amp;H603&amp;I603</f>
        <v/>
      </c>
      <c r="K603" s="10">
        <f>IF(AND(G603&gt;=4,H603&gt;=4),"Champions",IF(AND(G603&gt;=3,H603&gt;=3),"Loyal",IF(G603&gt;=4,"New / promising",IF(H603&gt;=3,"At risk",IF(G603&lt;=2,"Lost / hibernating","Needs attention")))))</f>
        <v/>
      </c>
    </row>
    <row r="604">
      <c r="A604" t="n">
        <v>13694</v>
      </c>
      <c r="B604" s="13">
        <f>_xlfn.MINIFS(Invoices[Date],Invoices[Customer ID],A604)</f>
        <v/>
      </c>
      <c r="C604" s="13">
        <f>_xlfn.MAXIFS(Invoices[Date],Invoices[Customer ID],A604)</f>
        <v/>
      </c>
      <c r="D604" s="14">
        <f>AsOfDate-C604</f>
        <v/>
      </c>
      <c r="E604" s="14">
        <f>COUNTIFS(Invoices[Customer ID],A604)</f>
        <v/>
      </c>
      <c r="F604" s="15">
        <f>SUMIFS(Invoices[Value],Invoices[Customer ID],A604)</f>
        <v/>
      </c>
      <c r="G604" s="10">
        <f>5-COUNTIF(RCuts,"&lt;"&amp;D604)</f>
        <v/>
      </c>
      <c r="H604" s="10">
        <f>1+COUNTIF(FCuts,"&lt;"&amp;E604)</f>
        <v/>
      </c>
      <c r="I604" s="10">
        <f>1+COUNTIF(MCuts,"&lt;"&amp;F604)</f>
        <v/>
      </c>
      <c r="J604" s="10">
        <f>G604&amp;H604&amp;I604</f>
        <v/>
      </c>
      <c r="K604" s="10">
        <f>IF(AND(G604&gt;=4,H604&gt;=4),"Champions",IF(AND(G604&gt;=3,H604&gt;=3),"Loyal",IF(G604&gt;=4,"New / promising",IF(H604&gt;=3,"At risk",IF(G604&lt;=2,"Lost / hibernating","Needs attention")))))</f>
        <v/>
      </c>
    </row>
    <row r="605">
      <c r="A605" t="n">
        <v>13695</v>
      </c>
      <c r="B605" s="13">
        <f>_xlfn.MINIFS(Invoices[Date],Invoices[Customer ID],A605)</f>
        <v/>
      </c>
      <c r="C605" s="13">
        <f>_xlfn.MAXIFS(Invoices[Date],Invoices[Customer ID],A605)</f>
        <v/>
      </c>
      <c r="D605" s="14">
        <f>AsOfDate-C605</f>
        <v/>
      </c>
      <c r="E605" s="14">
        <f>COUNTIFS(Invoices[Customer ID],A605)</f>
        <v/>
      </c>
      <c r="F605" s="15">
        <f>SUMIFS(Invoices[Value],Invoices[Customer ID],A605)</f>
        <v/>
      </c>
      <c r="G605" s="10">
        <f>5-COUNTIF(RCuts,"&lt;"&amp;D605)</f>
        <v/>
      </c>
      <c r="H605" s="10">
        <f>1+COUNTIF(FCuts,"&lt;"&amp;E605)</f>
        <v/>
      </c>
      <c r="I605" s="10">
        <f>1+COUNTIF(MCuts,"&lt;"&amp;F605)</f>
        <v/>
      </c>
      <c r="J605" s="10">
        <f>G605&amp;H605&amp;I605</f>
        <v/>
      </c>
      <c r="K605" s="10">
        <f>IF(AND(G605&gt;=4,H605&gt;=4),"Champions",IF(AND(G605&gt;=3,H605&gt;=3),"Loyal",IF(G605&gt;=4,"New / promising",IF(H605&gt;=3,"At risk",IF(G605&lt;=2,"Lost / hibernating","Needs attention")))))</f>
        <v/>
      </c>
    </row>
    <row r="606">
      <c r="A606" t="n">
        <v>13697</v>
      </c>
      <c r="B606" s="13">
        <f>_xlfn.MINIFS(Invoices[Date],Invoices[Customer ID],A606)</f>
        <v/>
      </c>
      <c r="C606" s="13">
        <f>_xlfn.MAXIFS(Invoices[Date],Invoices[Customer ID],A606)</f>
        <v/>
      </c>
      <c r="D606" s="14">
        <f>AsOfDate-C606</f>
        <v/>
      </c>
      <c r="E606" s="14">
        <f>COUNTIFS(Invoices[Customer ID],A606)</f>
        <v/>
      </c>
      <c r="F606" s="15">
        <f>SUMIFS(Invoices[Value],Invoices[Customer ID],A606)</f>
        <v/>
      </c>
      <c r="G606" s="10">
        <f>5-COUNTIF(RCuts,"&lt;"&amp;D606)</f>
        <v/>
      </c>
      <c r="H606" s="10">
        <f>1+COUNTIF(FCuts,"&lt;"&amp;E606)</f>
        <v/>
      </c>
      <c r="I606" s="10">
        <f>1+COUNTIF(MCuts,"&lt;"&amp;F606)</f>
        <v/>
      </c>
      <c r="J606" s="10">
        <f>G606&amp;H606&amp;I606</f>
        <v/>
      </c>
      <c r="K606" s="10">
        <f>IF(AND(G606&gt;=4,H606&gt;=4),"Champions",IF(AND(G606&gt;=3,H606&gt;=3),"Loyal",IF(G606&gt;=4,"New / promising",IF(H606&gt;=3,"At risk",IF(G606&lt;=2,"Lost / hibernating","Needs attention")))))</f>
        <v/>
      </c>
    </row>
    <row r="607">
      <c r="A607" t="n">
        <v>13699</v>
      </c>
      <c r="B607" s="13">
        <f>_xlfn.MINIFS(Invoices[Date],Invoices[Customer ID],A607)</f>
        <v/>
      </c>
      <c r="C607" s="13">
        <f>_xlfn.MAXIFS(Invoices[Date],Invoices[Customer ID],A607)</f>
        <v/>
      </c>
      <c r="D607" s="14">
        <f>AsOfDate-C607</f>
        <v/>
      </c>
      <c r="E607" s="14">
        <f>COUNTIFS(Invoices[Customer ID],A607)</f>
        <v/>
      </c>
      <c r="F607" s="15">
        <f>SUMIFS(Invoices[Value],Invoices[Customer ID],A607)</f>
        <v/>
      </c>
      <c r="G607" s="10">
        <f>5-COUNTIF(RCuts,"&lt;"&amp;D607)</f>
        <v/>
      </c>
      <c r="H607" s="10">
        <f>1+COUNTIF(FCuts,"&lt;"&amp;E607)</f>
        <v/>
      </c>
      <c r="I607" s="10">
        <f>1+COUNTIF(MCuts,"&lt;"&amp;F607)</f>
        <v/>
      </c>
      <c r="J607" s="10">
        <f>G607&amp;H607&amp;I607</f>
        <v/>
      </c>
      <c r="K607" s="10">
        <f>IF(AND(G607&gt;=4,H607&gt;=4),"Champions",IF(AND(G607&gt;=3,H607&gt;=3),"Loyal",IF(G607&gt;=4,"New / promising",IF(H607&gt;=3,"At risk",IF(G607&lt;=2,"Lost / hibernating","Needs attention")))))</f>
        <v/>
      </c>
    </row>
    <row r="608">
      <c r="A608" t="n">
        <v>13700</v>
      </c>
      <c r="B608" s="13">
        <f>_xlfn.MINIFS(Invoices[Date],Invoices[Customer ID],A608)</f>
        <v/>
      </c>
      <c r="C608" s="13">
        <f>_xlfn.MAXIFS(Invoices[Date],Invoices[Customer ID],A608)</f>
        <v/>
      </c>
      <c r="D608" s="14">
        <f>AsOfDate-C608</f>
        <v/>
      </c>
      <c r="E608" s="14">
        <f>COUNTIFS(Invoices[Customer ID],A608)</f>
        <v/>
      </c>
      <c r="F608" s="15">
        <f>SUMIFS(Invoices[Value],Invoices[Customer ID],A608)</f>
        <v/>
      </c>
      <c r="G608" s="10">
        <f>5-COUNTIF(RCuts,"&lt;"&amp;D608)</f>
        <v/>
      </c>
      <c r="H608" s="10">
        <f>1+COUNTIF(FCuts,"&lt;"&amp;E608)</f>
        <v/>
      </c>
      <c r="I608" s="10">
        <f>1+COUNTIF(MCuts,"&lt;"&amp;F608)</f>
        <v/>
      </c>
      <c r="J608" s="10">
        <f>G608&amp;H608&amp;I608</f>
        <v/>
      </c>
      <c r="K608" s="10">
        <f>IF(AND(G608&gt;=4,H608&gt;=4),"Champions",IF(AND(G608&gt;=3,H608&gt;=3),"Loyal",IF(G608&gt;=4,"New / promising",IF(H608&gt;=3,"At risk",IF(G608&lt;=2,"Lost / hibernating","Needs attention")))))</f>
        <v/>
      </c>
    </row>
    <row r="609">
      <c r="A609" t="n">
        <v>13703</v>
      </c>
      <c r="B609" s="13">
        <f>_xlfn.MINIFS(Invoices[Date],Invoices[Customer ID],A609)</f>
        <v/>
      </c>
      <c r="C609" s="13">
        <f>_xlfn.MAXIFS(Invoices[Date],Invoices[Customer ID],A609)</f>
        <v/>
      </c>
      <c r="D609" s="14">
        <f>AsOfDate-C609</f>
        <v/>
      </c>
      <c r="E609" s="14">
        <f>COUNTIFS(Invoices[Customer ID],A609)</f>
        <v/>
      </c>
      <c r="F609" s="15">
        <f>SUMIFS(Invoices[Value],Invoices[Customer ID],A609)</f>
        <v/>
      </c>
      <c r="G609" s="10">
        <f>5-COUNTIF(RCuts,"&lt;"&amp;D609)</f>
        <v/>
      </c>
      <c r="H609" s="10">
        <f>1+COUNTIF(FCuts,"&lt;"&amp;E609)</f>
        <v/>
      </c>
      <c r="I609" s="10">
        <f>1+COUNTIF(MCuts,"&lt;"&amp;F609)</f>
        <v/>
      </c>
      <c r="J609" s="10">
        <f>G609&amp;H609&amp;I609</f>
        <v/>
      </c>
      <c r="K609" s="10">
        <f>IF(AND(G609&gt;=4,H609&gt;=4),"Champions",IF(AND(G609&gt;=3,H609&gt;=3),"Loyal",IF(G609&gt;=4,"New / promising",IF(H609&gt;=3,"At risk",IF(G609&lt;=2,"Lost / hibernating","Needs attention")))))</f>
        <v/>
      </c>
    </row>
    <row r="610">
      <c r="A610" t="n">
        <v>13704</v>
      </c>
      <c r="B610" s="13">
        <f>_xlfn.MINIFS(Invoices[Date],Invoices[Customer ID],A610)</f>
        <v/>
      </c>
      <c r="C610" s="13">
        <f>_xlfn.MAXIFS(Invoices[Date],Invoices[Customer ID],A610)</f>
        <v/>
      </c>
      <c r="D610" s="14">
        <f>AsOfDate-C610</f>
        <v/>
      </c>
      <c r="E610" s="14">
        <f>COUNTIFS(Invoices[Customer ID],A610)</f>
        <v/>
      </c>
      <c r="F610" s="15">
        <f>SUMIFS(Invoices[Value],Invoices[Customer ID],A610)</f>
        <v/>
      </c>
      <c r="G610" s="10">
        <f>5-COUNTIF(RCuts,"&lt;"&amp;D610)</f>
        <v/>
      </c>
      <c r="H610" s="10">
        <f>1+COUNTIF(FCuts,"&lt;"&amp;E610)</f>
        <v/>
      </c>
      <c r="I610" s="10">
        <f>1+COUNTIF(MCuts,"&lt;"&amp;F610)</f>
        <v/>
      </c>
      <c r="J610" s="10">
        <f>G610&amp;H610&amp;I610</f>
        <v/>
      </c>
      <c r="K610" s="10">
        <f>IF(AND(G610&gt;=4,H610&gt;=4),"Champions",IF(AND(G610&gt;=3,H610&gt;=3),"Loyal",IF(G610&gt;=4,"New / promising",IF(H610&gt;=3,"At risk",IF(G610&lt;=2,"Lost / hibernating","Needs attention")))))</f>
        <v/>
      </c>
    </row>
    <row r="611">
      <c r="A611" t="n">
        <v>13705</v>
      </c>
      <c r="B611" s="13">
        <f>_xlfn.MINIFS(Invoices[Date],Invoices[Customer ID],A611)</f>
        <v/>
      </c>
      <c r="C611" s="13">
        <f>_xlfn.MAXIFS(Invoices[Date],Invoices[Customer ID],A611)</f>
        <v/>
      </c>
      <c r="D611" s="14">
        <f>AsOfDate-C611</f>
        <v/>
      </c>
      <c r="E611" s="14">
        <f>COUNTIFS(Invoices[Customer ID],A611)</f>
        <v/>
      </c>
      <c r="F611" s="15">
        <f>SUMIFS(Invoices[Value],Invoices[Customer ID],A611)</f>
        <v/>
      </c>
      <c r="G611" s="10">
        <f>5-COUNTIF(RCuts,"&lt;"&amp;D611)</f>
        <v/>
      </c>
      <c r="H611" s="10">
        <f>1+COUNTIF(FCuts,"&lt;"&amp;E611)</f>
        <v/>
      </c>
      <c r="I611" s="10">
        <f>1+COUNTIF(MCuts,"&lt;"&amp;F611)</f>
        <v/>
      </c>
      <c r="J611" s="10">
        <f>G611&amp;H611&amp;I611</f>
        <v/>
      </c>
      <c r="K611" s="10">
        <f>IF(AND(G611&gt;=4,H611&gt;=4),"Champions",IF(AND(G611&gt;=3,H611&gt;=3),"Loyal",IF(G611&gt;=4,"New / promising",IF(H611&gt;=3,"At risk",IF(G611&lt;=2,"Lost / hibernating","Needs attention")))))</f>
        <v/>
      </c>
    </row>
    <row r="612">
      <c r="A612" t="n">
        <v>13706</v>
      </c>
      <c r="B612" s="13">
        <f>_xlfn.MINIFS(Invoices[Date],Invoices[Customer ID],A612)</f>
        <v/>
      </c>
      <c r="C612" s="13">
        <f>_xlfn.MAXIFS(Invoices[Date],Invoices[Customer ID],A612)</f>
        <v/>
      </c>
      <c r="D612" s="14">
        <f>AsOfDate-C612</f>
        <v/>
      </c>
      <c r="E612" s="14">
        <f>COUNTIFS(Invoices[Customer ID],A612)</f>
        <v/>
      </c>
      <c r="F612" s="15">
        <f>SUMIFS(Invoices[Value],Invoices[Customer ID],A612)</f>
        <v/>
      </c>
      <c r="G612" s="10">
        <f>5-COUNTIF(RCuts,"&lt;"&amp;D612)</f>
        <v/>
      </c>
      <c r="H612" s="10">
        <f>1+COUNTIF(FCuts,"&lt;"&amp;E612)</f>
        <v/>
      </c>
      <c r="I612" s="10">
        <f>1+COUNTIF(MCuts,"&lt;"&amp;F612)</f>
        <v/>
      </c>
      <c r="J612" s="10">
        <f>G612&amp;H612&amp;I612</f>
        <v/>
      </c>
      <c r="K612" s="10">
        <f>IF(AND(G612&gt;=4,H612&gt;=4),"Champions",IF(AND(G612&gt;=3,H612&gt;=3),"Loyal",IF(G612&gt;=4,"New / promising",IF(H612&gt;=3,"At risk",IF(G612&lt;=2,"Lost / hibernating","Needs attention")))))</f>
        <v/>
      </c>
    </row>
    <row r="613">
      <c r="A613" t="n">
        <v>13707</v>
      </c>
      <c r="B613" s="13">
        <f>_xlfn.MINIFS(Invoices[Date],Invoices[Customer ID],A613)</f>
        <v/>
      </c>
      <c r="C613" s="13">
        <f>_xlfn.MAXIFS(Invoices[Date],Invoices[Customer ID],A613)</f>
        <v/>
      </c>
      <c r="D613" s="14">
        <f>AsOfDate-C613</f>
        <v/>
      </c>
      <c r="E613" s="14">
        <f>COUNTIFS(Invoices[Customer ID],A613)</f>
        <v/>
      </c>
      <c r="F613" s="15">
        <f>SUMIFS(Invoices[Value],Invoices[Customer ID],A613)</f>
        <v/>
      </c>
      <c r="G613" s="10">
        <f>5-COUNTIF(RCuts,"&lt;"&amp;D613)</f>
        <v/>
      </c>
      <c r="H613" s="10">
        <f>1+COUNTIF(FCuts,"&lt;"&amp;E613)</f>
        <v/>
      </c>
      <c r="I613" s="10">
        <f>1+COUNTIF(MCuts,"&lt;"&amp;F613)</f>
        <v/>
      </c>
      <c r="J613" s="10">
        <f>G613&amp;H613&amp;I613</f>
        <v/>
      </c>
      <c r="K613" s="10">
        <f>IF(AND(G613&gt;=4,H613&gt;=4),"Champions",IF(AND(G613&gt;=3,H613&gt;=3),"Loyal",IF(G613&gt;=4,"New / promising",IF(H613&gt;=3,"At risk",IF(G613&lt;=2,"Lost / hibernating","Needs attention")))))</f>
        <v/>
      </c>
    </row>
    <row r="614">
      <c r="A614" t="n">
        <v>13708</v>
      </c>
      <c r="B614" s="13">
        <f>_xlfn.MINIFS(Invoices[Date],Invoices[Customer ID],A614)</f>
        <v/>
      </c>
      <c r="C614" s="13">
        <f>_xlfn.MAXIFS(Invoices[Date],Invoices[Customer ID],A614)</f>
        <v/>
      </c>
      <c r="D614" s="14">
        <f>AsOfDate-C614</f>
        <v/>
      </c>
      <c r="E614" s="14">
        <f>COUNTIFS(Invoices[Customer ID],A614)</f>
        <v/>
      </c>
      <c r="F614" s="15">
        <f>SUMIFS(Invoices[Value],Invoices[Customer ID],A614)</f>
        <v/>
      </c>
      <c r="G614" s="10">
        <f>5-COUNTIF(RCuts,"&lt;"&amp;D614)</f>
        <v/>
      </c>
      <c r="H614" s="10">
        <f>1+COUNTIF(FCuts,"&lt;"&amp;E614)</f>
        <v/>
      </c>
      <c r="I614" s="10">
        <f>1+COUNTIF(MCuts,"&lt;"&amp;F614)</f>
        <v/>
      </c>
      <c r="J614" s="10">
        <f>G614&amp;H614&amp;I614</f>
        <v/>
      </c>
      <c r="K614" s="10">
        <f>IF(AND(G614&gt;=4,H614&gt;=4),"Champions",IF(AND(G614&gt;=3,H614&gt;=3),"Loyal",IF(G614&gt;=4,"New / promising",IF(H614&gt;=3,"At risk",IF(G614&lt;=2,"Lost / hibernating","Needs attention")))))</f>
        <v/>
      </c>
    </row>
    <row r="615">
      <c r="A615" t="n">
        <v>13709</v>
      </c>
      <c r="B615" s="13">
        <f>_xlfn.MINIFS(Invoices[Date],Invoices[Customer ID],A615)</f>
        <v/>
      </c>
      <c r="C615" s="13">
        <f>_xlfn.MAXIFS(Invoices[Date],Invoices[Customer ID],A615)</f>
        <v/>
      </c>
      <c r="D615" s="14">
        <f>AsOfDate-C615</f>
        <v/>
      </c>
      <c r="E615" s="14">
        <f>COUNTIFS(Invoices[Customer ID],A615)</f>
        <v/>
      </c>
      <c r="F615" s="15">
        <f>SUMIFS(Invoices[Value],Invoices[Customer ID],A615)</f>
        <v/>
      </c>
      <c r="G615" s="10">
        <f>5-COUNTIF(RCuts,"&lt;"&amp;D615)</f>
        <v/>
      </c>
      <c r="H615" s="10">
        <f>1+COUNTIF(FCuts,"&lt;"&amp;E615)</f>
        <v/>
      </c>
      <c r="I615" s="10">
        <f>1+COUNTIF(MCuts,"&lt;"&amp;F615)</f>
        <v/>
      </c>
      <c r="J615" s="10">
        <f>G615&amp;H615&amp;I615</f>
        <v/>
      </c>
      <c r="K615" s="10">
        <f>IF(AND(G615&gt;=4,H615&gt;=4),"Champions",IF(AND(G615&gt;=3,H615&gt;=3),"Loyal",IF(G615&gt;=4,"New / promising",IF(H615&gt;=3,"At risk",IF(G615&lt;=2,"Lost / hibernating","Needs attention")))))</f>
        <v/>
      </c>
    </row>
    <row r="616">
      <c r="A616" t="n">
        <v>13710</v>
      </c>
      <c r="B616" s="13">
        <f>_xlfn.MINIFS(Invoices[Date],Invoices[Customer ID],A616)</f>
        <v/>
      </c>
      <c r="C616" s="13">
        <f>_xlfn.MAXIFS(Invoices[Date],Invoices[Customer ID],A616)</f>
        <v/>
      </c>
      <c r="D616" s="14">
        <f>AsOfDate-C616</f>
        <v/>
      </c>
      <c r="E616" s="14">
        <f>COUNTIFS(Invoices[Customer ID],A616)</f>
        <v/>
      </c>
      <c r="F616" s="15">
        <f>SUMIFS(Invoices[Value],Invoices[Customer ID],A616)</f>
        <v/>
      </c>
      <c r="G616" s="10">
        <f>5-COUNTIF(RCuts,"&lt;"&amp;D616)</f>
        <v/>
      </c>
      <c r="H616" s="10">
        <f>1+COUNTIF(FCuts,"&lt;"&amp;E616)</f>
        <v/>
      </c>
      <c r="I616" s="10">
        <f>1+COUNTIF(MCuts,"&lt;"&amp;F616)</f>
        <v/>
      </c>
      <c r="J616" s="10">
        <f>G616&amp;H616&amp;I616</f>
        <v/>
      </c>
      <c r="K616" s="10">
        <f>IF(AND(G616&gt;=4,H616&gt;=4),"Champions",IF(AND(G616&gt;=3,H616&gt;=3),"Loyal",IF(G616&gt;=4,"New / promising",IF(H616&gt;=3,"At risk",IF(G616&lt;=2,"Lost / hibernating","Needs attention")))))</f>
        <v/>
      </c>
    </row>
    <row r="617">
      <c r="A617" t="n">
        <v>13711</v>
      </c>
      <c r="B617" s="13">
        <f>_xlfn.MINIFS(Invoices[Date],Invoices[Customer ID],A617)</f>
        <v/>
      </c>
      <c r="C617" s="13">
        <f>_xlfn.MAXIFS(Invoices[Date],Invoices[Customer ID],A617)</f>
        <v/>
      </c>
      <c r="D617" s="14">
        <f>AsOfDate-C617</f>
        <v/>
      </c>
      <c r="E617" s="14">
        <f>COUNTIFS(Invoices[Customer ID],A617)</f>
        <v/>
      </c>
      <c r="F617" s="15">
        <f>SUMIFS(Invoices[Value],Invoices[Customer ID],A617)</f>
        <v/>
      </c>
      <c r="G617" s="10">
        <f>5-COUNTIF(RCuts,"&lt;"&amp;D617)</f>
        <v/>
      </c>
      <c r="H617" s="10">
        <f>1+COUNTIF(FCuts,"&lt;"&amp;E617)</f>
        <v/>
      </c>
      <c r="I617" s="10">
        <f>1+COUNTIF(MCuts,"&lt;"&amp;F617)</f>
        <v/>
      </c>
      <c r="J617" s="10">
        <f>G617&amp;H617&amp;I617</f>
        <v/>
      </c>
      <c r="K617" s="10">
        <f>IF(AND(G617&gt;=4,H617&gt;=4),"Champions",IF(AND(G617&gt;=3,H617&gt;=3),"Loyal",IF(G617&gt;=4,"New / promising",IF(H617&gt;=3,"At risk",IF(G617&lt;=2,"Lost / hibernating","Needs attention")))))</f>
        <v/>
      </c>
    </row>
    <row r="618">
      <c r="A618" t="n">
        <v>13712</v>
      </c>
      <c r="B618" s="13">
        <f>_xlfn.MINIFS(Invoices[Date],Invoices[Customer ID],A618)</f>
        <v/>
      </c>
      <c r="C618" s="13">
        <f>_xlfn.MAXIFS(Invoices[Date],Invoices[Customer ID],A618)</f>
        <v/>
      </c>
      <c r="D618" s="14">
        <f>AsOfDate-C618</f>
        <v/>
      </c>
      <c r="E618" s="14">
        <f>COUNTIFS(Invoices[Customer ID],A618)</f>
        <v/>
      </c>
      <c r="F618" s="15">
        <f>SUMIFS(Invoices[Value],Invoices[Customer ID],A618)</f>
        <v/>
      </c>
      <c r="G618" s="10">
        <f>5-COUNTIF(RCuts,"&lt;"&amp;D618)</f>
        <v/>
      </c>
      <c r="H618" s="10">
        <f>1+COUNTIF(FCuts,"&lt;"&amp;E618)</f>
        <v/>
      </c>
      <c r="I618" s="10">
        <f>1+COUNTIF(MCuts,"&lt;"&amp;F618)</f>
        <v/>
      </c>
      <c r="J618" s="10">
        <f>G618&amp;H618&amp;I618</f>
        <v/>
      </c>
      <c r="K618" s="10">
        <f>IF(AND(G618&gt;=4,H618&gt;=4),"Champions",IF(AND(G618&gt;=3,H618&gt;=3),"Loyal",IF(G618&gt;=4,"New / promising",IF(H618&gt;=3,"At risk",IF(G618&lt;=2,"Lost / hibernating","Needs attention")))))</f>
        <v/>
      </c>
    </row>
    <row r="619">
      <c r="A619" t="n">
        <v>13715</v>
      </c>
      <c r="B619" s="13">
        <f>_xlfn.MINIFS(Invoices[Date],Invoices[Customer ID],A619)</f>
        <v/>
      </c>
      <c r="C619" s="13">
        <f>_xlfn.MAXIFS(Invoices[Date],Invoices[Customer ID],A619)</f>
        <v/>
      </c>
      <c r="D619" s="14">
        <f>AsOfDate-C619</f>
        <v/>
      </c>
      <c r="E619" s="14">
        <f>COUNTIFS(Invoices[Customer ID],A619)</f>
        <v/>
      </c>
      <c r="F619" s="15">
        <f>SUMIFS(Invoices[Value],Invoices[Customer ID],A619)</f>
        <v/>
      </c>
      <c r="G619" s="10">
        <f>5-COUNTIF(RCuts,"&lt;"&amp;D619)</f>
        <v/>
      </c>
      <c r="H619" s="10">
        <f>1+COUNTIF(FCuts,"&lt;"&amp;E619)</f>
        <v/>
      </c>
      <c r="I619" s="10">
        <f>1+COUNTIF(MCuts,"&lt;"&amp;F619)</f>
        <v/>
      </c>
      <c r="J619" s="10">
        <f>G619&amp;H619&amp;I619</f>
        <v/>
      </c>
      <c r="K619" s="10">
        <f>IF(AND(G619&gt;=4,H619&gt;=4),"Champions",IF(AND(G619&gt;=3,H619&gt;=3),"Loyal",IF(G619&gt;=4,"New / promising",IF(H619&gt;=3,"At risk",IF(G619&lt;=2,"Lost / hibernating","Needs attention")))))</f>
        <v/>
      </c>
    </row>
    <row r="620">
      <c r="A620" t="n">
        <v>13716</v>
      </c>
      <c r="B620" s="13">
        <f>_xlfn.MINIFS(Invoices[Date],Invoices[Customer ID],A620)</f>
        <v/>
      </c>
      <c r="C620" s="13">
        <f>_xlfn.MAXIFS(Invoices[Date],Invoices[Customer ID],A620)</f>
        <v/>
      </c>
      <c r="D620" s="14">
        <f>AsOfDate-C620</f>
        <v/>
      </c>
      <c r="E620" s="14">
        <f>COUNTIFS(Invoices[Customer ID],A620)</f>
        <v/>
      </c>
      <c r="F620" s="15">
        <f>SUMIFS(Invoices[Value],Invoices[Customer ID],A620)</f>
        <v/>
      </c>
      <c r="G620" s="10">
        <f>5-COUNTIF(RCuts,"&lt;"&amp;D620)</f>
        <v/>
      </c>
      <c r="H620" s="10">
        <f>1+COUNTIF(FCuts,"&lt;"&amp;E620)</f>
        <v/>
      </c>
      <c r="I620" s="10">
        <f>1+COUNTIF(MCuts,"&lt;"&amp;F620)</f>
        <v/>
      </c>
      <c r="J620" s="10">
        <f>G620&amp;H620&amp;I620</f>
        <v/>
      </c>
      <c r="K620" s="10">
        <f>IF(AND(G620&gt;=4,H620&gt;=4),"Champions",IF(AND(G620&gt;=3,H620&gt;=3),"Loyal",IF(G620&gt;=4,"New / promising",IF(H620&gt;=3,"At risk",IF(G620&lt;=2,"Lost / hibernating","Needs attention")))))</f>
        <v/>
      </c>
    </row>
    <row r="621">
      <c r="A621" t="n">
        <v>13717</v>
      </c>
      <c r="B621" s="13">
        <f>_xlfn.MINIFS(Invoices[Date],Invoices[Customer ID],A621)</f>
        <v/>
      </c>
      <c r="C621" s="13">
        <f>_xlfn.MAXIFS(Invoices[Date],Invoices[Customer ID],A621)</f>
        <v/>
      </c>
      <c r="D621" s="14">
        <f>AsOfDate-C621</f>
        <v/>
      </c>
      <c r="E621" s="14">
        <f>COUNTIFS(Invoices[Customer ID],A621)</f>
        <v/>
      </c>
      <c r="F621" s="15">
        <f>SUMIFS(Invoices[Value],Invoices[Customer ID],A621)</f>
        <v/>
      </c>
      <c r="G621" s="10">
        <f>5-COUNTIF(RCuts,"&lt;"&amp;D621)</f>
        <v/>
      </c>
      <c r="H621" s="10">
        <f>1+COUNTIF(FCuts,"&lt;"&amp;E621)</f>
        <v/>
      </c>
      <c r="I621" s="10">
        <f>1+COUNTIF(MCuts,"&lt;"&amp;F621)</f>
        <v/>
      </c>
      <c r="J621" s="10">
        <f>G621&amp;H621&amp;I621</f>
        <v/>
      </c>
      <c r="K621" s="10">
        <f>IF(AND(G621&gt;=4,H621&gt;=4),"Champions",IF(AND(G621&gt;=3,H621&gt;=3),"Loyal",IF(G621&gt;=4,"New / promising",IF(H621&gt;=3,"At risk",IF(G621&lt;=2,"Lost / hibernating","Needs attention")))))</f>
        <v/>
      </c>
    </row>
    <row r="622">
      <c r="A622" t="n">
        <v>13718</v>
      </c>
      <c r="B622" s="13">
        <f>_xlfn.MINIFS(Invoices[Date],Invoices[Customer ID],A622)</f>
        <v/>
      </c>
      <c r="C622" s="13">
        <f>_xlfn.MAXIFS(Invoices[Date],Invoices[Customer ID],A622)</f>
        <v/>
      </c>
      <c r="D622" s="14">
        <f>AsOfDate-C622</f>
        <v/>
      </c>
      <c r="E622" s="14">
        <f>COUNTIFS(Invoices[Customer ID],A622)</f>
        <v/>
      </c>
      <c r="F622" s="15">
        <f>SUMIFS(Invoices[Value],Invoices[Customer ID],A622)</f>
        <v/>
      </c>
      <c r="G622" s="10">
        <f>5-COUNTIF(RCuts,"&lt;"&amp;D622)</f>
        <v/>
      </c>
      <c r="H622" s="10">
        <f>1+COUNTIF(FCuts,"&lt;"&amp;E622)</f>
        <v/>
      </c>
      <c r="I622" s="10">
        <f>1+COUNTIF(MCuts,"&lt;"&amp;F622)</f>
        <v/>
      </c>
      <c r="J622" s="10">
        <f>G622&amp;H622&amp;I622</f>
        <v/>
      </c>
      <c r="K622" s="10">
        <f>IF(AND(G622&gt;=4,H622&gt;=4),"Champions",IF(AND(G622&gt;=3,H622&gt;=3),"Loyal",IF(G622&gt;=4,"New / promising",IF(H622&gt;=3,"At risk",IF(G622&lt;=2,"Lost / hibernating","Needs attention")))))</f>
        <v/>
      </c>
    </row>
    <row r="623">
      <c r="A623" t="n">
        <v>13719</v>
      </c>
      <c r="B623" s="13">
        <f>_xlfn.MINIFS(Invoices[Date],Invoices[Customer ID],A623)</f>
        <v/>
      </c>
      <c r="C623" s="13">
        <f>_xlfn.MAXIFS(Invoices[Date],Invoices[Customer ID],A623)</f>
        <v/>
      </c>
      <c r="D623" s="14">
        <f>AsOfDate-C623</f>
        <v/>
      </c>
      <c r="E623" s="14">
        <f>COUNTIFS(Invoices[Customer ID],A623)</f>
        <v/>
      </c>
      <c r="F623" s="15">
        <f>SUMIFS(Invoices[Value],Invoices[Customer ID],A623)</f>
        <v/>
      </c>
      <c r="G623" s="10">
        <f>5-COUNTIF(RCuts,"&lt;"&amp;D623)</f>
        <v/>
      </c>
      <c r="H623" s="10">
        <f>1+COUNTIF(FCuts,"&lt;"&amp;E623)</f>
        <v/>
      </c>
      <c r="I623" s="10">
        <f>1+COUNTIF(MCuts,"&lt;"&amp;F623)</f>
        <v/>
      </c>
      <c r="J623" s="10">
        <f>G623&amp;H623&amp;I623</f>
        <v/>
      </c>
      <c r="K623" s="10">
        <f>IF(AND(G623&gt;=4,H623&gt;=4),"Champions",IF(AND(G623&gt;=3,H623&gt;=3),"Loyal",IF(G623&gt;=4,"New / promising",IF(H623&gt;=3,"At risk",IF(G623&lt;=2,"Lost / hibernating","Needs attention")))))</f>
        <v/>
      </c>
    </row>
    <row r="624">
      <c r="A624" t="n">
        <v>13720</v>
      </c>
      <c r="B624" s="13">
        <f>_xlfn.MINIFS(Invoices[Date],Invoices[Customer ID],A624)</f>
        <v/>
      </c>
      <c r="C624" s="13">
        <f>_xlfn.MAXIFS(Invoices[Date],Invoices[Customer ID],A624)</f>
        <v/>
      </c>
      <c r="D624" s="14">
        <f>AsOfDate-C624</f>
        <v/>
      </c>
      <c r="E624" s="14">
        <f>COUNTIFS(Invoices[Customer ID],A624)</f>
        <v/>
      </c>
      <c r="F624" s="15">
        <f>SUMIFS(Invoices[Value],Invoices[Customer ID],A624)</f>
        <v/>
      </c>
      <c r="G624" s="10">
        <f>5-COUNTIF(RCuts,"&lt;"&amp;D624)</f>
        <v/>
      </c>
      <c r="H624" s="10">
        <f>1+COUNTIF(FCuts,"&lt;"&amp;E624)</f>
        <v/>
      </c>
      <c r="I624" s="10">
        <f>1+COUNTIF(MCuts,"&lt;"&amp;F624)</f>
        <v/>
      </c>
      <c r="J624" s="10">
        <f>G624&amp;H624&amp;I624</f>
        <v/>
      </c>
      <c r="K624" s="10">
        <f>IF(AND(G624&gt;=4,H624&gt;=4),"Champions",IF(AND(G624&gt;=3,H624&gt;=3),"Loyal",IF(G624&gt;=4,"New / promising",IF(H624&gt;=3,"At risk",IF(G624&lt;=2,"Lost / hibernating","Needs attention")))))</f>
        <v/>
      </c>
    </row>
    <row r="625">
      <c r="A625" t="n">
        <v>13721</v>
      </c>
      <c r="B625" s="13">
        <f>_xlfn.MINIFS(Invoices[Date],Invoices[Customer ID],A625)</f>
        <v/>
      </c>
      <c r="C625" s="13">
        <f>_xlfn.MAXIFS(Invoices[Date],Invoices[Customer ID],A625)</f>
        <v/>
      </c>
      <c r="D625" s="14">
        <f>AsOfDate-C625</f>
        <v/>
      </c>
      <c r="E625" s="14">
        <f>COUNTIFS(Invoices[Customer ID],A625)</f>
        <v/>
      </c>
      <c r="F625" s="15">
        <f>SUMIFS(Invoices[Value],Invoices[Customer ID],A625)</f>
        <v/>
      </c>
      <c r="G625" s="10">
        <f>5-COUNTIF(RCuts,"&lt;"&amp;D625)</f>
        <v/>
      </c>
      <c r="H625" s="10">
        <f>1+COUNTIF(FCuts,"&lt;"&amp;E625)</f>
        <v/>
      </c>
      <c r="I625" s="10">
        <f>1+COUNTIF(MCuts,"&lt;"&amp;F625)</f>
        <v/>
      </c>
      <c r="J625" s="10">
        <f>G625&amp;H625&amp;I625</f>
        <v/>
      </c>
      <c r="K625" s="10">
        <f>IF(AND(G625&gt;=4,H625&gt;=4),"Champions",IF(AND(G625&gt;=3,H625&gt;=3),"Loyal",IF(G625&gt;=4,"New / promising",IF(H625&gt;=3,"At risk",IF(G625&lt;=2,"Lost / hibernating","Needs attention")))))</f>
        <v/>
      </c>
    </row>
    <row r="626">
      <c r="A626" t="n">
        <v>13722</v>
      </c>
      <c r="B626" s="13">
        <f>_xlfn.MINIFS(Invoices[Date],Invoices[Customer ID],A626)</f>
        <v/>
      </c>
      <c r="C626" s="13">
        <f>_xlfn.MAXIFS(Invoices[Date],Invoices[Customer ID],A626)</f>
        <v/>
      </c>
      <c r="D626" s="14">
        <f>AsOfDate-C626</f>
        <v/>
      </c>
      <c r="E626" s="14">
        <f>COUNTIFS(Invoices[Customer ID],A626)</f>
        <v/>
      </c>
      <c r="F626" s="15">
        <f>SUMIFS(Invoices[Value],Invoices[Customer ID],A626)</f>
        <v/>
      </c>
      <c r="G626" s="10">
        <f>5-COUNTIF(RCuts,"&lt;"&amp;D626)</f>
        <v/>
      </c>
      <c r="H626" s="10">
        <f>1+COUNTIF(FCuts,"&lt;"&amp;E626)</f>
        <v/>
      </c>
      <c r="I626" s="10">
        <f>1+COUNTIF(MCuts,"&lt;"&amp;F626)</f>
        <v/>
      </c>
      <c r="J626" s="10">
        <f>G626&amp;H626&amp;I626</f>
        <v/>
      </c>
      <c r="K626" s="10">
        <f>IF(AND(G626&gt;=4,H626&gt;=4),"Champions",IF(AND(G626&gt;=3,H626&gt;=3),"Loyal",IF(G626&gt;=4,"New / promising",IF(H626&gt;=3,"At risk",IF(G626&lt;=2,"Lost / hibernating","Needs attention")))))</f>
        <v/>
      </c>
    </row>
    <row r="627">
      <c r="A627" t="n">
        <v>13723</v>
      </c>
      <c r="B627" s="13">
        <f>_xlfn.MINIFS(Invoices[Date],Invoices[Customer ID],A627)</f>
        <v/>
      </c>
      <c r="C627" s="13">
        <f>_xlfn.MAXIFS(Invoices[Date],Invoices[Customer ID],A627)</f>
        <v/>
      </c>
      <c r="D627" s="14">
        <f>AsOfDate-C627</f>
        <v/>
      </c>
      <c r="E627" s="14">
        <f>COUNTIFS(Invoices[Customer ID],A627)</f>
        <v/>
      </c>
      <c r="F627" s="15">
        <f>SUMIFS(Invoices[Value],Invoices[Customer ID],A627)</f>
        <v/>
      </c>
      <c r="G627" s="10">
        <f>5-COUNTIF(RCuts,"&lt;"&amp;D627)</f>
        <v/>
      </c>
      <c r="H627" s="10">
        <f>1+COUNTIF(FCuts,"&lt;"&amp;E627)</f>
        <v/>
      </c>
      <c r="I627" s="10">
        <f>1+COUNTIF(MCuts,"&lt;"&amp;F627)</f>
        <v/>
      </c>
      <c r="J627" s="10">
        <f>G627&amp;H627&amp;I627</f>
        <v/>
      </c>
      <c r="K627" s="10">
        <f>IF(AND(G627&gt;=4,H627&gt;=4),"Champions",IF(AND(G627&gt;=3,H627&gt;=3),"Loyal",IF(G627&gt;=4,"New / promising",IF(H627&gt;=3,"At risk",IF(G627&lt;=2,"Lost / hibernating","Needs attention")))))</f>
        <v/>
      </c>
    </row>
    <row r="628">
      <c r="A628" t="n">
        <v>13725</v>
      </c>
      <c r="B628" s="13">
        <f>_xlfn.MINIFS(Invoices[Date],Invoices[Customer ID],A628)</f>
        <v/>
      </c>
      <c r="C628" s="13">
        <f>_xlfn.MAXIFS(Invoices[Date],Invoices[Customer ID],A628)</f>
        <v/>
      </c>
      <c r="D628" s="14">
        <f>AsOfDate-C628</f>
        <v/>
      </c>
      <c r="E628" s="14">
        <f>COUNTIFS(Invoices[Customer ID],A628)</f>
        <v/>
      </c>
      <c r="F628" s="15">
        <f>SUMIFS(Invoices[Value],Invoices[Customer ID],A628)</f>
        <v/>
      </c>
      <c r="G628" s="10">
        <f>5-COUNTIF(RCuts,"&lt;"&amp;D628)</f>
        <v/>
      </c>
      <c r="H628" s="10">
        <f>1+COUNTIF(FCuts,"&lt;"&amp;E628)</f>
        <v/>
      </c>
      <c r="I628" s="10">
        <f>1+COUNTIF(MCuts,"&lt;"&amp;F628)</f>
        <v/>
      </c>
      <c r="J628" s="10">
        <f>G628&amp;H628&amp;I628</f>
        <v/>
      </c>
      <c r="K628" s="10">
        <f>IF(AND(G628&gt;=4,H628&gt;=4),"Champions",IF(AND(G628&gt;=3,H628&gt;=3),"Loyal",IF(G628&gt;=4,"New / promising",IF(H628&gt;=3,"At risk",IF(G628&lt;=2,"Lost / hibernating","Needs attention")))))</f>
        <v/>
      </c>
    </row>
    <row r="629">
      <c r="A629" t="n">
        <v>13726</v>
      </c>
      <c r="B629" s="13">
        <f>_xlfn.MINIFS(Invoices[Date],Invoices[Customer ID],A629)</f>
        <v/>
      </c>
      <c r="C629" s="13">
        <f>_xlfn.MAXIFS(Invoices[Date],Invoices[Customer ID],A629)</f>
        <v/>
      </c>
      <c r="D629" s="14">
        <f>AsOfDate-C629</f>
        <v/>
      </c>
      <c r="E629" s="14">
        <f>COUNTIFS(Invoices[Customer ID],A629)</f>
        <v/>
      </c>
      <c r="F629" s="15">
        <f>SUMIFS(Invoices[Value],Invoices[Customer ID],A629)</f>
        <v/>
      </c>
      <c r="G629" s="10">
        <f>5-COUNTIF(RCuts,"&lt;"&amp;D629)</f>
        <v/>
      </c>
      <c r="H629" s="10">
        <f>1+COUNTIF(FCuts,"&lt;"&amp;E629)</f>
        <v/>
      </c>
      <c r="I629" s="10">
        <f>1+COUNTIF(MCuts,"&lt;"&amp;F629)</f>
        <v/>
      </c>
      <c r="J629" s="10">
        <f>G629&amp;H629&amp;I629</f>
        <v/>
      </c>
      <c r="K629" s="10">
        <f>IF(AND(G629&gt;=4,H629&gt;=4),"Champions",IF(AND(G629&gt;=3,H629&gt;=3),"Loyal",IF(G629&gt;=4,"New / promising",IF(H629&gt;=3,"At risk",IF(G629&lt;=2,"Lost / hibernating","Needs attention")))))</f>
        <v/>
      </c>
    </row>
    <row r="630">
      <c r="A630" t="n">
        <v>13727</v>
      </c>
      <c r="B630" s="13">
        <f>_xlfn.MINIFS(Invoices[Date],Invoices[Customer ID],A630)</f>
        <v/>
      </c>
      <c r="C630" s="13">
        <f>_xlfn.MAXIFS(Invoices[Date],Invoices[Customer ID],A630)</f>
        <v/>
      </c>
      <c r="D630" s="14">
        <f>AsOfDate-C630</f>
        <v/>
      </c>
      <c r="E630" s="14">
        <f>COUNTIFS(Invoices[Customer ID],A630)</f>
        <v/>
      </c>
      <c r="F630" s="15">
        <f>SUMIFS(Invoices[Value],Invoices[Customer ID],A630)</f>
        <v/>
      </c>
      <c r="G630" s="10">
        <f>5-COUNTIF(RCuts,"&lt;"&amp;D630)</f>
        <v/>
      </c>
      <c r="H630" s="10">
        <f>1+COUNTIF(FCuts,"&lt;"&amp;E630)</f>
        <v/>
      </c>
      <c r="I630" s="10">
        <f>1+COUNTIF(MCuts,"&lt;"&amp;F630)</f>
        <v/>
      </c>
      <c r="J630" s="10">
        <f>G630&amp;H630&amp;I630</f>
        <v/>
      </c>
      <c r="K630" s="10">
        <f>IF(AND(G630&gt;=4,H630&gt;=4),"Champions",IF(AND(G630&gt;=3,H630&gt;=3),"Loyal",IF(G630&gt;=4,"New / promising",IF(H630&gt;=3,"At risk",IF(G630&lt;=2,"Lost / hibernating","Needs attention")))))</f>
        <v/>
      </c>
    </row>
    <row r="631">
      <c r="A631" t="n">
        <v>13728</v>
      </c>
      <c r="B631" s="13">
        <f>_xlfn.MINIFS(Invoices[Date],Invoices[Customer ID],A631)</f>
        <v/>
      </c>
      <c r="C631" s="13">
        <f>_xlfn.MAXIFS(Invoices[Date],Invoices[Customer ID],A631)</f>
        <v/>
      </c>
      <c r="D631" s="14">
        <f>AsOfDate-C631</f>
        <v/>
      </c>
      <c r="E631" s="14">
        <f>COUNTIFS(Invoices[Customer ID],A631)</f>
        <v/>
      </c>
      <c r="F631" s="15">
        <f>SUMIFS(Invoices[Value],Invoices[Customer ID],A631)</f>
        <v/>
      </c>
      <c r="G631" s="10">
        <f>5-COUNTIF(RCuts,"&lt;"&amp;D631)</f>
        <v/>
      </c>
      <c r="H631" s="10">
        <f>1+COUNTIF(FCuts,"&lt;"&amp;E631)</f>
        <v/>
      </c>
      <c r="I631" s="10">
        <f>1+COUNTIF(MCuts,"&lt;"&amp;F631)</f>
        <v/>
      </c>
      <c r="J631" s="10">
        <f>G631&amp;H631&amp;I631</f>
        <v/>
      </c>
      <c r="K631" s="10">
        <f>IF(AND(G631&gt;=4,H631&gt;=4),"Champions",IF(AND(G631&gt;=3,H631&gt;=3),"Loyal",IF(G631&gt;=4,"New / promising",IF(H631&gt;=3,"At risk",IF(G631&lt;=2,"Lost / hibernating","Needs attention")))))</f>
        <v/>
      </c>
    </row>
    <row r="632">
      <c r="A632" t="n">
        <v>13730</v>
      </c>
      <c r="B632" s="13">
        <f>_xlfn.MINIFS(Invoices[Date],Invoices[Customer ID],A632)</f>
        <v/>
      </c>
      <c r="C632" s="13">
        <f>_xlfn.MAXIFS(Invoices[Date],Invoices[Customer ID],A632)</f>
        <v/>
      </c>
      <c r="D632" s="14">
        <f>AsOfDate-C632</f>
        <v/>
      </c>
      <c r="E632" s="14">
        <f>COUNTIFS(Invoices[Customer ID],A632)</f>
        <v/>
      </c>
      <c r="F632" s="15">
        <f>SUMIFS(Invoices[Value],Invoices[Customer ID],A632)</f>
        <v/>
      </c>
      <c r="G632" s="10">
        <f>5-COUNTIF(RCuts,"&lt;"&amp;D632)</f>
        <v/>
      </c>
      <c r="H632" s="10">
        <f>1+COUNTIF(FCuts,"&lt;"&amp;E632)</f>
        <v/>
      </c>
      <c r="I632" s="10">
        <f>1+COUNTIF(MCuts,"&lt;"&amp;F632)</f>
        <v/>
      </c>
      <c r="J632" s="10">
        <f>G632&amp;H632&amp;I632</f>
        <v/>
      </c>
      <c r="K632" s="10">
        <f>IF(AND(G632&gt;=4,H632&gt;=4),"Champions",IF(AND(G632&gt;=3,H632&gt;=3),"Loyal",IF(G632&gt;=4,"New / promising",IF(H632&gt;=3,"At risk",IF(G632&lt;=2,"Lost / hibernating","Needs attention")))))</f>
        <v/>
      </c>
    </row>
    <row r="633">
      <c r="A633" t="n">
        <v>13731</v>
      </c>
      <c r="B633" s="13">
        <f>_xlfn.MINIFS(Invoices[Date],Invoices[Customer ID],A633)</f>
        <v/>
      </c>
      <c r="C633" s="13">
        <f>_xlfn.MAXIFS(Invoices[Date],Invoices[Customer ID],A633)</f>
        <v/>
      </c>
      <c r="D633" s="14">
        <f>AsOfDate-C633</f>
        <v/>
      </c>
      <c r="E633" s="14">
        <f>COUNTIFS(Invoices[Customer ID],A633)</f>
        <v/>
      </c>
      <c r="F633" s="15">
        <f>SUMIFS(Invoices[Value],Invoices[Customer ID],A633)</f>
        <v/>
      </c>
      <c r="G633" s="10">
        <f>5-COUNTIF(RCuts,"&lt;"&amp;D633)</f>
        <v/>
      </c>
      <c r="H633" s="10">
        <f>1+COUNTIF(FCuts,"&lt;"&amp;E633)</f>
        <v/>
      </c>
      <c r="I633" s="10">
        <f>1+COUNTIF(MCuts,"&lt;"&amp;F633)</f>
        <v/>
      </c>
      <c r="J633" s="10">
        <f>G633&amp;H633&amp;I633</f>
        <v/>
      </c>
      <c r="K633" s="10">
        <f>IF(AND(G633&gt;=4,H633&gt;=4),"Champions",IF(AND(G633&gt;=3,H633&gt;=3),"Loyal",IF(G633&gt;=4,"New / promising",IF(H633&gt;=3,"At risk",IF(G633&lt;=2,"Lost / hibernating","Needs attention")))))</f>
        <v/>
      </c>
    </row>
    <row r="634">
      <c r="A634" t="n">
        <v>13732</v>
      </c>
      <c r="B634" s="13">
        <f>_xlfn.MINIFS(Invoices[Date],Invoices[Customer ID],A634)</f>
        <v/>
      </c>
      <c r="C634" s="13">
        <f>_xlfn.MAXIFS(Invoices[Date],Invoices[Customer ID],A634)</f>
        <v/>
      </c>
      <c r="D634" s="14">
        <f>AsOfDate-C634</f>
        <v/>
      </c>
      <c r="E634" s="14">
        <f>COUNTIFS(Invoices[Customer ID],A634)</f>
        <v/>
      </c>
      <c r="F634" s="15">
        <f>SUMIFS(Invoices[Value],Invoices[Customer ID],A634)</f>
        <v/>
      </c>
      <c r="G634" s="10">
        <f>5-COUNTIF(RCuts,"&lt;"&amp;D634)</f>
        <v/>
      </c>
      <c r="H634" s="10">
        <f>1+COUNTIF(FCuts,"&lt;"&amp;E634)</f>
        <v/>
      </c>
      <c r="I634" s="10">
        <f>1+COUNTIF(MCuts,"&lt;"&amp;F634)</f>
        <v/>
      </c>
      <c r="J634" s="10">
        <f>G634&amp;H634&amp;I634</f>
        <v/>
      </c>
      <c r="K634" s="10">
        <f>IF(AND(G634&gt;=4,H634&gt;=4),"Champions",IF(AND(G634&gt;=3,H634&gt;=3),"Loyal",IF(G634&gt;=4,"New / promising",IF(H634&gt;=3,"At risk",IF(G634&lt;=2,"Lost / hibernating","Needs attention")))))</f>
        <v/>
      </c>
    </row>
    <row r="635">
      <c r="A635" t="n">
        <v>13735</v>
      </c>
      <c r="B635" s="13">
        <f>_xlfn.MINIFS(Invoices[Date],Invoices[Customer ID],A635)</f>
        <v/>
      </c>
      <c r="C635" s="13">
        <f>_xlfn.MAXIFS(Invoices[Date],Invoices[Customer ID],A635)</f>
        <v/>
      </c>
      <c r="D635" s="14">
        <f>AsOfDate-C635</f>
        <v/>
      </c>
      <c r="E635" s="14">
        <f>COUNTIFS(Invoices[Customer ID],A635)</f>
        <v/>
      </c>
      <c r="F635" s="15">
        <f>SUMIFS(Invoices[Value],Invoices[Customer ID],A635)</f>
        <v/>
      </c>
      <c r="G635" s="10">
        <f>5-COUNTIF(RCuts,"&lt;"&amp;D635)</f>
        <v/>
      </c>
      <c r="H635" s="10">
        <f>1+COUNTIF(FCuts,"&lt;"&amp;E635)</f>
        <v/>
      </c>
      <c r="I635" s="10">
        <f>1+COUNTIF(MCuts,"&lt;"&amp;F635)</f>
        <v/>
      </c>
      <c r="J635" s="10">
        <f>G635&amp;H635&amp;I635</f>
        <v/>
      </c>
      <c r="K635" s="10">
        <f>IF(AND(G635&gt;=4,H635&gt;=4),"Champions",IF(AND(G635&gt;=3,H635&gt;=3),"Loyal",IF(G635&gt;=4,"New / promising",IF(H635&gt;=3,"At risk",IF(G635&lt;=2,"Lost / hibernating","Needs attention")))))</f>
        <v/>
      </c>
    </row>
    <row r="636">
      <c r="A636" t="n">
        <v>13736</v>
      </c>
      <c r="B636" s="13">
        <f>_xlfn.MINIFS(Invoices[Date],Invoices[Customer ID],A636)</f>
        <v/>
      </c>
      <c r="C636" s="13">
        <f>_xlfn.MAXIFS(Invoices[Date],Invoices[Customer ID],A636)</f>
        <v/>
      </c>
      <c r="D636" s="14">
        <f>AsOfDate-C636</f>
        <v/>
      </c>
      <c r="E636" s="14">
        <f>COUNTIFS(Invoices[Customer ID],A636)</f>
        <v/>
      </c>
      <c r="F636" s="15">
        <f>SUMIFS(Invoices[Value],Invoices[Customer ID],A636)</f>
        <v/>
      </c>
      <c r="G636" s="10">
        <f>5-COUNTIF(RCuts,"&lt;"&amp;D636)</f>
        <v/>
      </c>
      <c r="H636" s="10">
        <f>1+COUNTIF(FCuts,"&lt;"&amp;E636)</f>
        <v/>
      </c>
      <c r="I636" s="10">
        <f>1+COUNTIF(MCuts,"&lt;"&amp;F636)</f>
        <v/>
      </c>
      <c r="J636" s="10">
        <f>G636&amp;H636&amp;I636</f>
        <v/>
      </c>
      <c r="K636" s="10">
        <f>IF(AND(G636&gt;=4,H636&gt;=4),"Champions",IF(AND(G636&gt;=3,H636&gt;=3),"Loyal",IF(G636&gt;=4,"New / promising",IF(H636&gt;=3,"At risk",IF(G636&lt;=2,"Lost / hibernating","Needs attention")))))</f>
        <v/>
      </c>
    </row>
    <row r="637">
      <c r="A637" t="n">
        <v>13737</v>
      </c>
      <c r="B637" s="13">
        <f>_xlfn.MINIFS(Invoices[Date],Invoices[Customer ID],A637)</f>
        <v/>
      </c>
      <c r="C637" s="13">
        <f>_xlfn.MAXIFS(Invoices[Date],Invoices[Customer ID],A637)</f>
        <v/>
      </c>
      <c r="D637" s="14">
        <f>AsOfDate-C637</f>
        <v/>
      </c>
      <c r="E637" s="14">
        <f>COUNTIFS(Invoices[Customer ID],A637)</f>
        <v/>
      </c>
      <c r="F637" s="15">
        <f>SUMIFS(Invoices[Value],Invoices[Customer ID],A637)</f>
        <v/>
      </c>
      <c r="G637" s="10">
        <f>5-COUNTIF(RCuts,"&lt;"&amp;D637)</f>
        <v/>
      </c>
      <c r="H637" s="10">
        <f>1+COUNTIF(FCuts,"&lt;"&amp;E637)</f>
        <v/>
      </c>
      <c r="I637" s="10">
        <f>1+COUNTIF(MCuts,"&lt;"&amp;F637)</f>
        <v/>
      </c>
      <c r="J637" s="10">
        <f>G637&amp;H637&amp;I637</f>
        <v/>
      </c>
      <c r="K637" s="10">
        <f>IF(AND(G637&gt;=4,H637&gt;=4),"Champions",IF(AND(G637&gt;=3,H637&gt;=3),"Loyal",IF(G637&gt;=4,"New / promising",IF(H637&gt;=3,"At risk",IF(G637&lt;=2,"Lost / hibernating","Needs attention")))))</f>
        <v/>
      </c>
    </row>
    <row r="638">
      <c r="A638" t="n">
        <v>13739</v>
      </c>
      <c r="B638" s="13">
        <f>_xlfn.MINIFS(Invoices[Date],Invoices[Customer ID],A638)</f>
        <v/>
      </c>
      <c r="C638" s="13">
        <f>_xlfn.MAXIFS(Invoices[Date],Invoices[Customer ID],A638)</f>
        <v/>
      </c>
      <c r="D638" s="14">
        <f>AsOfDate-C638</f>
        <v/>
      </c>
      <c r="E638" s="14">
        <f>COUNTIFS(Invoices[Customer ID],A638)</f>
        <v/>
      </c>
      <c r="F638" s="15">
        <f>SUMIFS(Invoices[Value],Invoices[Customer ID],A638)</f>
        <v/>
      </c>
      <c r="G638" s="10">
        <f>5-COUNTIF(RCuts,"&lt;"&amp;D638)</f>
        <v/>
      </c>
      <c r="H638" s="10">
        <f>1+COUNTIF(FCuts,"&lt;"&amp;E638)</f>
        <v/>
      </c>
      <c r="I638" s="10">
        <f>1+COUNTIF(MCuts,"&lt;"&amp;F638)</f>
        <v/>
      </c>
      <c r="J638" s="10">
        <f>G638&amp;H638&amp;I638</f>
        <v/>
      </c>
      <c r="K638" s="10">
        <f>IF(AND(G638&gt;=4,H638&gt;=4),"Champions",IF(AND(G638&gt;=3,H638&gt;=3),"Loyal",IF(G638&gt;=4,"New / promising",IF(H638&gt;=3,"At risk",IF(G638&lt;=2,"Lost / hibernating","Needs attention")))))</f>
        <v/>
      </c>
    </row>
    <row r="639">
      <c r="A639" t="n">
        <v>13740</v>
      </c>
      <c r="B639" s="13">
        <f>_xlfn.MINIFS(Invoices[Date],Invoices[Customer ID],A639)</f>
        <v/>
      </c>
      <c r="C639" s="13">
        <f>_xlfn.MAXIFS(Invoices[Date],Invoices[Customer ID],A639)</f>
        <v/>
      </c>
      <c r="D639" s="14">
        <f>AsOfDate-C639</f>
        <v/>
      </c>
      <c r="E639" s="14">
        <f>COUNTIFS(Invoices[Customer ID],A639)</f>
        <v/>
      </c>
      <c r="F639" s="15">
        <f>SUMIFS(Invoices[Value],Invoices[Customer ID],A639)</f>
        <v/>
      </c>
      <c r="G639" s="10">
        <f>5-COUNTIF(RCuts,"&lt;"&amp;D639)</f>
        <v/>
      </c>
      <c r="H639" s="10">
        <f>1+COUNTIF(FCuts,"&lt;"&amp;E639)</f>
        <v/>
      </c>
      <c r="I639" s="10">
        <f>1+COUNTIF(MCuts,"&lt;"&amp;F639)</f>
        <v/>
      </c>
      <c r="J639" s="10">
        <f>G639&amp;H639&amp;I639</f>
        <v/>
      </c>
      <c r="K639" s="10">
        <f>IF(AND(G639&gt;=4,H639&gt;=4),"Champions",IF(AND(G639&gt;=3,H639&gt;=3),"Loyal",IF(G639&gt;=4,"New / promising",IF(H639&gt;=3,"At risk",IF(G639&lt;=2,"Lost / hibernating","Needs attention")))))</f>
        <v/>
      </c>
    </row>
    <row r="640">
      <c r="A640" t="n">
        <v>13741</v>
      </c>
      <c r="B640" s="13">
        <f>_xlfn.MINIFS(Invoices[Date],Invoices[Customer ID],A640)</f>
        <v/>
      </c>
      <c r="C640" s="13">
        <f>_xlfn.MAXIFS(Invoices[Date],Invoices[Customer ID],A640)</f>
        <v/>
      </c>
      <c r="D640" s="14">
        <f>AsOfDate-C640</f>
        <v/>
      </c>
      <c r="E640" s="14">
        <f>COUNTIFS(Invoices[Customer ID],A640)</f>
        <v/>
      </c>
      <c r="F640" s="15">
        <f>SUMIFS(Invoices[Value],Invoices[Customer ID],A640)</f>
        <v/>
      </c>
      <c r="G640" s="10">
        <f>5-COUNTIF(RCuts,"&lt;"&amp;D640)</f>
        <v/>
      </c>
      <c r="H640" s="10">
        <f>1+COUNTIF(FCuts,"&lt;"&amp;E640)</f>
        <v/>
      </c>
      <c r="I640" s="10">
        <f>1+COUNTIF(MCuts,"&lt;"&amp;F640)</f>
        <v/>
      </c>
      <c r="J640" s="10">
        <f>G640&amp;H640&amp;I640</f>
        <v/>
      </c>
      <c r="K640" s="10">
        <f>IF(AND(G640&gt;=4,H640&gt;=4),"Champions",IF(AND(G640&gt;=3,H640&gt;=3),"Loyal",IF(G640&gt;=4,"New / promising",IF(H640&gt;=3,"At risk",IF(G640&lt;=2,"Lost / hibernating","Needs attention")))))</f>
        <v/>
      </c>
    </row>
    <row r="641">
      <c r="A641" t="n">
        <v>13742</v>
      </c>
      <c r="B641" s="13">
        <f>_xlfn.MINIFS(Invoices[Date],Invoices[Customer ID],A641)</f>
        <v/>
      </c>
      <c r="C641" s="13">
        <f>_xlfn.MAXIFS(Invoices[Date],Invoices[Customer ID],A641)</f>
        <v/>
      </c>
      <c r="D641" s="14">
        <f>AsOfDate-C641</f>
        <v/>
      </c>
      <c r="E641" s="14">
        <f>COUNTIFS(Invoices[Customer ID],A641)</f>
        <v/>
      </c>
      <c r="F641" s="15">
        <f>SUMIFS(Invoices[Value],Invoices[Customer ID],A641)</f>
        <v/>
      </c>
      <c r="G641" s="10">
        <f>5-COUNTIF(RCuts,"&lt;"&amp;D641)</f>
        <v/>
      </c>
      <c r="H641" s="10">
        <f>1+COUNTIF(FCuts,"&lt;"&amp;E641)</f>
        <v/>
      </c>
      <c r="I641" s="10">
        <f>1+COUNTIF(MCuts,"&lt;"&amp;F641)</f>
        <v/>
      </c>
      <c r="J641" s="10">
        <f>G641&amp;H641&amp;I641</f>
        <v/>
      </c>
      <c r="K641" s="10">
        <f>IF(AND(G641&gt;=4,H641&gt;=4),"Champions",IF(AND(G641&gt;=3,H641&gt;=3),"Loyal",IF(G641&gt;=4,"New / promising",IF(H641&gt;=3,"At risk",IF(G641&lt;=2,"Lost / hibernating","Needs attention")))))</f>
        <v/>
      </c>
    </row>
    <row r="642">
      <c r="A642" t="n">
        <v>13743</v>
      </c>
      <c r="B642" s="13">
        <f>_xlfn.MINIFS(Invoices[Date],Invoices[Customer ID],A642)</f>
        <v/>
      </c>
      <c r="C642" s="13">
        <f>_xlfn.MAXIFS(Invoices[Date],Invoices[Customer ID],A642)</f>
        <v/>
      </c>
      <c r="D642" s="14">
        <f>AsOfDate-C642</f>
        <v/>
      </c>
      <c r="E642" s="14">
        <f>COUNTIFS(Invoices[Customer ID],A642)</f>
        <v/>
      </c>
      <c r="F642" s="15">
        <f>SUMIFS(Invoices[Value],Invoices[Customer ID],A642)</f>
        <v/>
      </c>
      <c r="G642" s="10">
        <f>5-COUNTIF(RCuts,"&lt;"&amp;D642)</f>
        <v/>
      </c>
      <c r="H642" s="10">
        <f>1+COUNTIF(FCuts,"&lt;"&amp;E642)</f>
        <v/>
      </c>
      <c r="I642" s="10">
        <f>1+COUNTIF(MCuts,"&lt;"&amp;F642)</f>
        <v/>
      </c>
      <c r="J642" s="10">
        <f>G642&amp;H642&amp;I642</f>
        <v/>
      </c>
      <c r="K642" s="10">
        <f>IF(AND(G642&gt;=4,H642&gt;=4),"Champions",IF(AND(G642&gt;=3,H642&gt;=3),"Loyal",IF(G642&gt;=4,"New / promising",IF(H642&gt;=3,"At risk",IF(G642&lt;=2,"Lost / hibernating","Needs attention")))))</f>
        <v/>
      </c>
    </row>
    <row r="643">
      <c r="A643" t="n">
        <v>13744</v>
      </c>
      <c r="B643" s="13">
        <f>_xlfn.MINIFS(Invoices[Date],Invoices[Customer ID],A643)</f>
        <v/>
      </c>
      <c r="C643" s="13">
        <f>_xlfn.MAXIFS(Invoices[Date],Invoices[Customer ID],A643)</f>
        <v/>
      </c>
      <c r="D643" s="14">
        <f>AsOfDate-C643</f>
        <v/>
      </c>
      <c r="E643" s="14">
        <f>COUNTIFS(Invoices[Customer ID],A643)</f>
        <v/>
      </c>
      <c r="F643" s="15">
        <f>SUMIFS(Invoices[Value],Invoices[Customer ID],A643)</f>
        <v/>
      </c>
      <c r="G643" s="10">
        <f>5-COUNTIF(RCuts,"&lt;"&amp;D643)</f>
        <v/>
      </c>
      <c r="H643" s="10">
        <f>1+COUNTIF(FCuts,"&lt;"&amp;E643)</f>
        <v/>
      </c>
      <c r="I643" s="10">
        <f>1+COUNTIF(MCuts,"&lt;"&amp;F643)</f>
        <v/>
      </c>
      <c r="J643" s="10">
        <f>G643&amp;H643&amp;I643</f>
        <v/>
      </c>
      <c r="K643" s="10">
        <f>IF(AND(G643&gt;=4,H643&gt;=4),"Champions",IF(AND(G643&gt;=3,H643&gt;=3),"Loyal",IF(G643&gt;=4,"New / promising",IF(H643&gt;=3,"At risk",IF(G643&lt;=2,"Lost / hibernating","Needs attention")))))</f>
        <v/>
      </c>
    </row>
    <row r="644">
      <c r="A644" t="n">
        <v>13745</v>
      </c>
      <c r="B644" s="13">
        <f>_xlfn.MINIFS(Invoices[Date],Invoices[Customer ID],A644)</f>
        <v/>
      </c>
      <c r="C644" s="13">
        <f>_xlfn.MAXIFS(Invoices[Date],Invoices[Customer ID],A644)</f>
        <v/>
      </c>
      <c r="D644" s="14">
        <f>AsOfDate-C644</f>
        <v/>
      </c>
      <c r="E644" s="14">
        <f>COUNTIFS(Invoices[Customer ID],A644)</f>
        <v/>
      </c>
      <c r="F644" s="15">
        <f>SUMIFS(Invoices[Value],Invoices[Customer ID],A644)</f>
        <v/>
      </c>
      <c r="G644" s="10">
        <f>5-COUNTIF(RCuts,"&lt;"&amp;D644)</f>
        <v/>
      </c>
      <c r="H644" s="10">
        <f>1+COUNTIF(FCuts,"&lt;"&amp;E644)</f>
        <v/>
      </c>
      <c r="I644" s="10">
        <f>1+COUNTIF(MCuts,"&lt;"&amp;F644)</f>
        <v/>
      </c>
      <c r="J644" s="10">
        <f>G644&amp;H644&amp;I644</f>
        <v/>
      </c>
      <c r="K644" s="10">
        <f>IF(AND(G644&gt;=4,H644&gt;=4),"Champions",IF(AND(G644&gt;=3,H644&gt;=3),"Loyal",IF(G644&gt;=4,"New / promising",IF(H644&gt;=3,"At risk",IF(G644&lt;=2,"Lost / hibernating","Needs attention")))))</f>
        <v/>
      </c>
    </row>
    <row r="645">
      <c r="A645" t="n">
        <v>13748</v>
      </c>
      <c r="B645" s="13">
        <f>_xlfn.MINIFS(Invoices[Date],Invoices[Customer ID],A645)</f>
        <v/>
      </c>
      <c r="C645" s="13">
        <f>_xlfn.MAXIFS(Invoices[Date],Invoices[Customer ID],A645)</f>
        <v/>
      </c>
      <c r="D645" s="14">
        <f>AsOfDate-C645</f>
        <v/>
      </c>
      <c r="E645" s="14">
        <f>COUNTIFS(Invoices[Customer ID],A645)</f>
        <v/>
      </c>
      <c r="F645" s="15">
        <f>SUMIFS(Invoices[Value],Invoices[Customer ID],A645)</f>
        <v/>
      </c>
      <c r="G645" s="10">
        <f>5-COUNTIF(RCuts,"&lt;"&amp;D645)</f>
        <v/>
      </c>
      <c r="H645" s="10">
        <f>1+COUNTIF(FCuts,"&lt;"&amp;E645)</f>
        <v/>
      </c>
      <c r="I645" s="10">
        <f>1+COUNTIF(MCuts,"&lt;"&amp;F645)</f>
        <v/>
      </c>
      <c r="J645" s="10">
        <f>G645&amp;H645&amp;I645</f>
        <v/>
      </c>
      <c r="K645" s="10">
        <f>IF(AND(G645&gt;=4,H645&gt;=4),"Champions",IF(AND(G645&gt;=3,H645&gt;=3),"Loyal",IF(G645&gt;=4,"New / promising",IF(H645&gt;=3,"At risk",IF(G645&lt;=2,"Lost / hibernating","Needs attention")))))</f>
        <v/>
      </c>
    </row>
    <row r="646">
      <c r="A646" t="n">
        <v>13750</v>
      </c>
      <c r="B646" s="13">
        <f>_xlfn.MINIFS(Invoices[Date],Invoices[Customer ID],A646)</f>
        <v/>
      </c>
      <c r="C646" s="13">
        <f>_xlfn.MAXIFS(Invoices[Date],Invoices[Customer ID],A646)</f>
        <v/>
      </c>
      <c r="D646" s="14">
        <f>AsOfDate-C646</f>
        <v/>
      </c>
      <c r="E646" s="14">
        <f>COUNTIFS(Invoices[Customer ID],A646)</f>
        <v/>
      </c>
      <c r="F646" s="15">
        <f>SUMIFS(Invoices[Value],Invoices[Customer ID],A646)</f>
        <v/>
      </c>
      <c r="G646" s="10">
        <f>5-COUNTIF(RCuts,"&lt;"&amp;D646)</f>
        <v/>
      </c>
      <c r="H646" s="10">
        <f>1+COUNTIF(FCuts,"&lt;"&amp;E646)</f>
        <v/>
      </c>
      <c r="I646" s="10">
        <f>1+COUNTIF(MCuts,"&lt;"&amp;F646)</f>
        <v/>
      </c>
      <c r="J646" s="10">
        <f>G646&amp;H646&amp;I646</f>
        <v/>
      </c>
      <c r="K646" s="10">
        <f>IF(AND(G646&gt;=4,H646&gt;=4),"Champions",IF(AND(G646&gt;=3,H646&gt;=3),"Loyal",IF(G646&gt;=4,"New / promising",IF(H646&gt;=3,"At risk",IF(G646&lt;=2,"Lost / hibernating","Needs attention")))))</f>
        <v/>
      </c>
    </row>
    <row r="647">
      <c r="A647" t="n">
        <v>13751</v>
      </c>
      <c r="B647" s="13">
        <f>_xlfn.MINIFS(Invoices[Date],Invoices[Customer ID],A647)</f>
        <v/>
      </c>
      <c r="C647" s="13">
        <f>_xlfn.MAXIFS(Invoices[Date],Invoices[Customer ID],A647)</f>
        <v/>
      </c>
      <c r="D647" s="14">
        <f>AsOfDate-C647</f>
        <v/>
      </c>
      <c r="E647" s="14">
        <f>COUNTIFS(Invoices[Customer ID],A647)</f>
        <v/>
      </c>
      <c r="F647" s="15">
        <f>SUMIFS(Invoices[Value],Invoices[Customer ID],A647)</f>
        <v/>
      </c>
      <c r="G647" s="10">
        <f>5-COUNTIF(RCuts,"&lt;"&amp;D647)</f>
        <v/>
      </c>
      <c r="H647" s="10">
        <f>1+COUNTIF(FCuts,"&lt;"&amp;E647)</f>
        <v/>
      </c>
      <c r="I647" s="10">
        <f>1+COUNTIF(MCuts,"&lt;"&amp;F647)</f>
        <v/>
      </c>
      <c r="J647" s="10">
        <f>G647&amp;H647&amp;I647</f>
        <v/>
      </c>
      <c r="K647" s="10">
        <f>IF(AND(G647&gt;=4,H647&gt;=4),"Champions",IF(AND(G647&gt;=3,H647&gt;=3),"Loyal",IF(G647&gt;=4,"New / promising",IF(H647&gt;=3,"At risk",IF(G647&lt;=2,"Lost / hibernating","Needs attention")))))</f>
        <v/>
      </c>
    </row>
    <row r="648">
      <c r="A648" t="n">
        <v>13752</v>
      </c>
      <c r="B648" s="13">
        <f>_xlfn.MINIFS(Invoices[Date],Invoices[Customer ID],A648)</f>
        <v/>
      </c>
      <c r="C648" s="13">
        <f>_xlfn.MAXIFS(Invoices[Date],Invoices[Customer ID],A648)</f>
        <v/>
      </c>
      <c r="D648" s="14">
        <f>AsOfDate-C648</f>
        <v/>
      </c>
      <c r="E648" s="14">
        <f>COUNTIFS(Invoices[Customer ID],A648)</f>
        <v/>
      </c>
      <c r="F648" s="15">
        <f>SUMIFS(Invoices[Value],Invoices[Customer ID],A648)</f>
        <v/>
      </c>
      <c r="G648" s="10">
        <f>5-COUNTIF(RCuts,"&lt;"&amp;D648)</f>
        <v/>
      </c>
      <c r="H648" s="10">
        <f>1+COUNTIF(FCuts,"&lt;"&amp;E648)</f>
        <v/>
      </c>
      <c r="I648" s="10">
        <f>1+COUNTIF(MCuts,"&lt;"&amp;F648)</f>
        <v/>
      </c>
      <c r="J648" s="10">
        <f>G648&amp;H648&amp;I648</f>
        <v/>
      </c>
      <c r="K648" s="10">
        <f>IF(AND(G648&gt;=4,H648&gt;=4),"Champions",IF(AND(G648&gt;=3,H648&gt;=3),"Loyal",IF(G648&gt;=4,"New / promising",IF(H648&gt;=3,"At risk",IF(G648&lt;=2,"Lost / hibernating","Needs attention")))))</f>
        <v/>
      </c>
    </row>
    <row r="649">
      <c r="A649" t="n">
        <v>13753</v>
      </c>
      <c r="B649" s="13">
        <f>_xlfn.MINIFS(Invoices[Date],Invoices[Customer ID],A649)</f>
        <v/>
      </c>
      <c r="C649" s="13">
        <f>_xlfn.MAXIFS(Invoices[Date],Invoices[Customer ID],A649)</f>
        <v/>
      </c>
      <c r="D649" s="14">
        <f>AsOfDate-C649</f>
        <v/>
      </c>
      <c r="E649" s="14">
        <f>COUNTIFS(Invoices[Customer ID],A649)</f>
        <v/>
      </c>
      <c r="F649" s="15">
        <f>SUMIFS(Invoices[Value],Invoices[Customer ID],A649)</f>
        <v/>
      </c>
      <c r="G649" s="10">
        <f>5-COUNTIF(RCuts,"&lt;"&amp;D649)</f>
        <v/>
      </c>
      <c r="H649" s="10">
        <f>1+COUNTIF(FCuts,"&lt;"&amp;E649)</f>
        <v/>
      </c>
      <c r="I649" s="10">
        <f>1+COUNTIF(MCuts,"&lt;"&amp;F649)</f>
        <v/>
      </c>
      <c r="J649" s="10">
        <f>G649&amp;H649&amp;I649</f>
        <v/>
      </c>
      <c r="K649" s="10">
        <f>IF(AND(G649&gt;=4,H649&gt;=4),"Champions",IF(AND(G649&gt;=3,H649&gt;=3),"Loyal",IF(G649&gt;=4,"New / promising",IF(H649&gt;=3,"At risk",IF(G649&lt;=2,"Lost / hibernating","Needs attention")))))</f>
        <v/>
      </c>
    </row>
    <row r="650">
      <c r="A650" t="n">
        <v>13754</v>
      </c>
      <c r="B650" s="13">
        <f>_xlfn.MINIFS(Invoices[Date],Invoices[Customer ID],A650)</f>
        <v/>
      </c>
      <c r="C650" s="13">
        <f>_xlfn.MAXIFS(Invoices[Date],Invoices[Customer ID],A650)</f>
        <v/>
      </c>
      <c r="D650" s="14">
        <f>AsOfDate-C650</f>
        <v/>
      </c>
      <c r="E650" s="14">
        <f>COUNTIFS(Invoices[Customer ID],A650)</f>
        <v/>
      </c>
      <c r="F650" s="15">
        <f>SUMIFS(Invoices[Value],Invoices[Customer ID],A650)</f>
        <v/>
      </c>
      <c r="G650" s="10">
        <f>5-COUNTIF(RCuts,"&lt;"&amp;D650)</f>
        <v/>
      </c>
      <c r="H650" s="10">
        <f>1+COUNTIF(FCuts,"&lt;"&amp;E650)</f>
        <v/>
      </c>
      <c r="I650" s="10">
        <f>1+COUNTIF(MCuts,"&lt;"&amp;F650)</f>
        <v/>
      </c>
      <c r="J650" s="10">
        <f>G650&amp;H650&amp;I650</f>
        <v/>
      </c>
      <c r="K650" s="10">
        <f>IF(AND(G650&gt;=4,H650&gt;=4),"Champions",IF(AND(G650&gt;=3,H650&gt;=3),"Loyal",IF(G650&gt;=4,"New / promising",IF(H650&gt;=3,"At risk",IF(G650&lt;=2,"Lost / hibernating","Needs attention")))))</f>
        <v/>
      </c>
    </row>
    <row r="651">
      <c r="A651" t="n">
        <v>13755</v>
      </c>
      <c r="B651" s="13">
        <f>_xlfn.MINIFS(Invoices[Date],Invoices[Customer ID],A651)</f>
        <v/>
      </c>
      <c r="C651" s="13">
        <f>_xlfn.MAXIFS(Invoices[Date],Invoices[Customer ID],A651)</f>
        <v/>
      </c>
      <c r="D651" s="14">
        <f>AsOfDate-C651</f>
        <v/>
      </c>
      <c r="E651" s="14">
        <f>COUNTIFS(Invoices[Customer ID],A651)</f>
        <v/>
      </c>
      <c r="F651" s="15">
        <f>SUMIFS(Invoices[Value],Invoices[Customer ID],A651)</f>
        <v/>
      </c>
      <c r="G651" s="10">
        <f>5-COUNTIF(RCuts,"&lt;"&amp;D651)</f>
        <v/>
      </c>
      <c r="H651" s="10">
        <f>1+COUNTIF(FCuts,"&lt;"&amp;E651)</f>
        <v/>
      </c>
      <c r="I651" s="10">
        <f>1+COUNTIF(MCuts,"&lt;"&amp;F651)</f>
        <v/>
      </c>
      <c r="J651" s="10">
        <f>G651&amp;H651&amp;I651</f>
        <v/>
      </c>
      <c r="K651" s="10">
        <f>IF(AND(G651&gt;=4,H651&gt;=4),"Champions",IF(AND(G651&gt;=3,H651&gt;=3),"Loyal",IF(G651&gt;=4,"New / promising",IF(H651&gt;=3,"At risk",IF(G651&lt;=2,"Lost / hibernating","Needs attention")))))</f>
        <v/>
      </c>
    </row>
    <row r="652">
      <c r="A652" t="n">
        <v>13756</v>
      </c>
      <c r="B652" s="13">
        <f>_xlfn.MINIFS(Invoices[Date],Invoices[Customer ID],A652)</f>
        <v/>
      </c>
      <c r="C652" s="13">
        <f>_xlfn.MAXIFS(Invoices[Date],Invoices[Customer ID],A652)</f>
        <v/>
      </c>
      <c r="D652" s="14">
        <f>AsOfDate-C652</f>
        <v/>
      </c>
      <c r="E652" s="14">
        <f>COUNTIFS(Invoices[Customer ID],A652)</f>
        <v/>
      </c>
      <c r="F652" s="15">
        <f>SUMIFS(Invoices[Value],Invoices[Customer ID],A652)</f>
        <v/>
      </c>
      <c r="G652" s="10">
        <f>5-COUNTIF(RCuts,"&lt;"&amp;D652)</f>
        <v/>
      </c>
      <c r="H652" s="10">
        <f>1+COUNTIF(FCuts,"&lt;"&amp;E652)</f>
        <v/>
      </c>
      <c r="I652" s="10">
        <f>1+COUNTIF(MCuts,"&lt;"&amp;F652)</f>
        <v/>
      </c>
      <c r="J652" s="10">
        <f>G652&amp;H652&amp;I652</f>
        <v/>
      </c>
      <c r="K652" s="10">
        <f>IF(AND(G652&gt;=4,H652&gt;=4),"Champions",IF(AND(G652&gt;=3,H652&gt;=3),"Loyal",IF(G652&gt;=4,"New / promising",IF(H652&gt;=3,"At risk",IF(G652&lt;=2,"Lost / hibernating","Needs attention")))))</f>
        <v/>
      </c>
    </row>
    <row r="653">
      <c r="A653" t="n">
        <v>13758</v>
      </c>
      <c r="B653" s="13">
        <f>_xlfn.MINIFS(Invoices[Date],Invoices[Customer ID],A653)</f>
        <v/>
      </c>
      <c r="C653" s="13">
        <f>_xlfn.MAXIFS(Invoices[Date],Invoices[Customer ID],A653)</f>
        <v/>
      </c>
      <c r="D653" s="14">
        <f>AsOfDate-C653</f>
        <v/>
      </c>
      <c r="E653" s="14">
        <f>COUNTIFS(Invoices[Customer ID],A653)</f>
        <v/>
      </c>
      <c r="F653" s="15">
        <f>SUMIFS(Invoices[Value],Invoices[Customer ID],A653)</f>
        <v/>
      </c>
      <c r="G653" s="10">
        <f>5-COUNTIF(RCuts,"&lt;"&amp;D653)</f>
        <v/>
      </c>
      <c r="H653" s="10">
        <f>1+COUNTIF(FCuts,"&lt;"&amp;E653)</f>
        <v/>
      </c>
      <c r="I653" s="10">
        <f>1+COUNTIF(MCuts,"&lt;"&amp;F653)</f>
        <v/>
      </c>
      <c r="J653" s="10">
        <f>G653&amp;H653&amp;I653</f>
        <v/>
      </c>
      <c r="K653" s="10">
        <f>IF(AND(G653&gt;=4,H653&gt;=4),"Champions",IF(AND(G653&gt;=3,H653&gt;=3),"Loyal",IF(G653&gt;=4,"New / promising",IF(H653&gt;=3,"At risk",IF(G653&lt;=2,"Lost / hibernating","Needs attention")))))</f>
        <v/>
      </c>
    </row>
    <row r="654">
      <c r="A654" t="n">
        <v>13759</v>
      </c>
      <c r="B654" s="13">
        <f>_xlfn.MINIFS(Invoices[Date],Invoices[Customer ID],A654)</f>
        <v/>
      </c>
      <c r="C654" s="13">
        <f>_xlfn.MAXIFS(Invoices[Date],Invoices[Customer ID],A654)</f>
        <v/>
      </c>
      <c r="D654" s="14">
        <f>AsOfDate-C654</f>
        <v/>
      </c>
      <c r="E654" s="14">
        <f>COUNTIFS(Invoices[Customer ID],A654)</f>
        <v/>
      </c>
      <c r="F654" s="15">
        <f>SUMIFS(Invoices[Value],Invoices[Customer ID],A654)</f>
        <v/>
      </c>
      <c r="G654" s="10">
        <f>5-COUNTIF(RCuts,"&lt;"&amp;D654)</f>
        <v/>
      </c>
      <c r="H654" s="10">
        <f>1+COUNTIF(FCuts,"&lt;"&amp;E654)</f>
        <v/>
      </c>
      <c r="I654" s="10">
        <f>1+COUNTIF(MCuts,"&lt;"&amp;F654)</f>
        <v/>
      </c>
      <c r="J654" s="10">
        <f>G654&amp;H654&amp;I654</f>
        <v/>
      </c>
      <c r="K654" s="10">
        <f>IF(AND(G654&gt;=4,H654&gt;=4),"Champions",IF(AND(G654&gt;=3,H654&gt;=3),"Loyal",IF(G654&gt;=4,"New / promising",IF(H654&gt;=3,"At risk",IF(G654&lt;=2,"Lost / hibernating","Needs attention")))))</f>
        <v/>
      </c>
    </row>
    <row r="655">
      <c r="A655" t="n">
        <v>13760</v>
      </c>
      <c r="B655" s="13">
        <f>_xlfn.MINIFS(Invoices[Date],Invoices[Customer ID],A655)</f>
        <v/>
      </c>
      <c r="C655" s="13">
        <f>_xlfn.MAXIFS(Invoices[Date],Invoices[Customer ID],A655)</f>
        <v/>
      </c>
      <c r="D655" s="14">
        <f>AsOfDate-C655</f>
        <v/>
      </c>
      <c r="E655" s="14">
        <f>COUNTIFS(Invoices[Customer ID],A655)</f>
        <v/>
      </c>
      <c r="F655" s="15">
        <f>SUMIFS(Invoices[Value],Invoices[Customer ID],A655)</f>
        <v/>
      </c>
      <c r="G655" s="10">
        <f>5-COUNTIF(RCuts,"&lt;"&amp;D655)</f>
        <v/>
      </c>
      <c r="H655" s="10">
        <f>1+COUNTIF(FCuts,"&lt;"&amp;E655)</f>
        <v/>
      </c>
      <c r="I655" s="10">
        <f>1+COUNTIF(MCuts,"&lt;"&amp;F655)</f>
        <v/>
      </c>
      <c r="J655" s="10">
        <f>G655&amp;H655&amp;I655</f>
        <v/>
      </c>
      <c r="K655" s="10">
        <f>IF(AND(G655&gt;=4,H655&gt;=4),"Champions",IF(AND(G655&gt;=3,H655&gt;=3),"Loyal",IF(G655&gt;=4,"New / promising",IF(H655&gt;=3,"At risk",IF(G655&lt;=2,"Lost / hibernating","Needs attention")))))</f>
        <v/>
      </c>
    </row>
    <row r="656">
      <c r="A656" t="n">
        <v>13761</v>
      </c>
      <c r="B656" s="13">
        <f>_xlfn.MINIFS(Invoices[Date],Invoices[Customer ID],A656)</f>
        <v/>
      </c>
      <c r="C656" s="13">
        <f>_xlfn.MAXIFS(Invoices[Date],Invoices[Customer ID],A656)</f>
        <v/>
      </c>
      <c r="D656" s="14">
        <f>AsOfDate-C656</f>
        <v/>
      </c>
      <c r="E656" s="14">
        <f>COUNTIFS(Invoices[Customer ID],A656)</f>
        <v/>
      </c>
      <c r="F656" s="15">
        <f>SUMIFS(Invoices[Value],Invoices[Customer ID],A656)</f>
        <v/>
      </c>
      <c r="G656" s="10">
        <f>5-COUNTIF(RCuts,"&lt;"&amp;D656)</f>
        <v/>
      </c>
      <c r="H656" s="10">
        <f>1+COUNTIF(FCuts,"&lt;"&amp;E656)</f>
        <v/>
      </c>
      <c r="I656" s="10">
        <f>1+COUNTIF(MCuts,"&lt;"&amp;F656)</f>
        <v/>
      </c>
      <c r="J656" s="10">
        <f>G656&amp;H656&amp;I656</f>
        <v/>
      </c>
      <c r="K656" s="10">
        <f>IF(AND(G656&gt;=4,H656&gt;=4),"Champions",IF(AND(G656&gt;=3,H656&gt;=3),"Loyal",IF(G656&gt;=4,"New / promising",IF(H656&gt;=3,"At risk",IF(G656&lt;=2,"Lost / hibernating","Needs attention")))))</f>
        <v/>
      </c>
    </row>
    <row r="657">
      <c r="A657" t="n">
        <v>13762</v>
      </c>
      <c r="B657" s="13">
        <f>_xlfn.MINIFS(Invoices[Date],Invoices[Customer ID],A657)</f>
        <v/>
      </c>
      <c r="C657" s="13">
        <f>_xlfn.MAXIFS(Invoices[Date],Invoices[Customer ID],A657)</f>
        <v/>
      </c>
      <c r="D657" s="14">
        <f>AsOfDate-C657</f>
        <v/>
      </c>
      <c r="E657" s="14">
        <f>COUNTIFS(Invoices[Customer ID],A657)</f>
        <v/>
      </c>
      <c r="F657" s="15">
        <f>SUMIFS(Invoices[Value],Invoices[Customer ID],A657)</f>
        <v/>
      </c>
      <c r="G657" s="10">
        <f>5-COUNTIF(RCuts,"&lt;"&amp;D657)</f>
        <v/>
      </c>
      <c r="H657" s="10">
        <f>1+COUNTIF(FCuts,"&lt;"&amp;E657)</f>
        <v/>
      </c>
      <c r="I657" s="10">
        <f>1+COUNTIF(MCuts,"&lt;"&amp;F657)</f>
        <v/>
      </c>
      <c r="J657" s="10">
        <f>G657&amp;H657&amp;I657</f>
        <v/>
      </c>
      <c r="K657" s="10">
        <f>IF(AND(G657&gt;=4,H657&gt;=4),"Champions",IF(AND(G657&gt;=3,H657&gt;=3),"Loyal",IF(G657&gt;=4,"New / promising",IF(H657&gt;=3,"At risk",IF(G657&lt;=2,"Lost / hibernating","Needs attention")))))</f>
        <v/>
      </c>
    </row>
    <row r="658">
      <c r="A658" t="n">
        <v>13763</v>
      </c>
      <c r="B658" s="13">
        <f>_xlfn.MINIFS(Invoices[Date],Invoices[Customer ID],A658)</f>
        <v/>
      </c>
      <c r="C658" s="13">
        <f>_xlfn.MAXIFS(Invoices[Date],Invoices[Customer ID],A658)</f>
        <v/>
      </c>
      <c r="D658" s="14">
        <f>AsOfDate-C658</f>
        <v/>
      </c>
      <c r="E658" s="14">
        <f>COUNTIFS(Invoices[Customer ID],A658)</f>
        <v/>
      </c>
      <c r="F658" s="15">
        <f>SUMIFS(Invoices[Value],Invoices[Customer ID],A658)</f>
        <v/>
      </c>
      <c r="G658" s="10">
        <f>5-COUNTIF(RCuts,"&lt;"&amp;D658)</f>
        <v/>
      </c>
      <c r="H658" s="10">
        <f>1+COUNTIF(FCuts,"&lt;"&amp;E658)</f>
        <v/>
      </c>
      <c r="I658" s="10">
        <f>1+COUNTIF(MCuts,"&lt;"&amp;F658)</f>
        <v/>
      </c>
      <c r="J658" s="10">
        <f>G658&amp;H658&amp;I658</f>
        <v/>
      </c>
      <c r="K658" s="10">
        <f>IF(AND(G658&gt;=4,H658&gt;=4),"Champions",IF(AND(G658&gt;=3,H658&gt;=3),"Loyal",IF(G658&gt;=4,"New / promising",IF(H658&gt;=3,"At risk",IF(G658&lt;=2,"Lost / hibernating","Needs attention")))))</f>
        <v/>
      </c>
    </row>
    <row r="659">
      <c r="A659" t="n">
        <v>13764</v>
      </c>
      <c r="B659" s="13">
        <f>_xlfn.MINIFS(Invoices[Date],Invoices[Customer ID],A659)</f>
        <v/>
      </c>
      <c r="C659" s="13">
        <f>_xlfn.MAXIFS(Invoices[Date],Invoices[Customer ID],A659)</f>
        <v/>
      </c>
      <c r="D659" s="14">
        <f>AsOfDate-C659</f>
        <v/>
      </c>
      <c r="E659" s="14">
        <f>COUNTIFS(Invoices[Customer ID],A659)</f>
        <v/>
      </c>
      <c r="F659" s="15">
        <f>SUMIFS(Invoices[Value],Invoices[Customer ID],A659)</f>
        <v/>
      </c>
      <c r="G659" s="10">
        <f>5-COUNTIF(RCuts,"&lt;"&amp;D659)</f>
        <v/>
      </c>
      <c r="H659" s="10">
        <f>1+COUNTIF(FCuts,"&lt;"&amp;E659)</f>
        <v/>
      </c>
      <c r="I659" s="10">
        <f>1+COUNTIF(MCuts,"&lt;"&amp;F659)</f>
        <v/>
      </c>
      <c r="J659" s="10">
        <f>G659&amp;H659&amp;I659</f>
        <v/>
      </c>
      <c r="K659" s="10">
        <f>IF(AND(G659&gt;=4,H659&gt;=4),"Champions",IF(AND(G659&gt;=3,H659&gt;=3),"Loyal",IF(G659&gt;=4,"New / promising",IF(H659&gt;=3,"At risk",IF(G659&lt;=2,"Lost / hibernating","Needs attention")))))</f>
        <v/>
      </c>
    </row>
    <row r="660">
      <c r="A660" t="n">
        <v>13767</v>
      </c>
      <c r="B660" s="13">
        <f>_xlfn.MINIFS(Invoices[Date],Invoices[Customer ID],A660)</f>
        <v/>
      </c>
      <c r="C660" s="13">
        <f>_xlfn.MAXIFS(Invoices[Date],Invoices[Customer ID],A660)</f>
        <v/>
      </c>
      <c r="D660" s="14">
        <f>AsOfDate-C660</f>
        <v/>
      </c>
      <c r="E660" s="14">
        <f>COUNTIFS(Invoices[Customer ID],A660)</f>
        <v/>
      </c>
      <c r="F660" s="15">
        <f>SUMIFS(Invoices[Value],Invoices[Customer ID],A660)</f>
        <v/>
      </c>
      <c r="G660" s="10">
        <f>5-COUNTIF(RCuts,"&lt;"&amp;D660)</f>
        <v/>
      </c>
      <c r="H660" s="10">
        <f>1+COUNTIF(FCuts,"&lt;"&amp;E660)</f>
        <v/>
      </c>
      <c r="I660" s="10">
        <f>1+COUNTIF(MCuts,"&lt;"&amp;F660)</f>
        <v/>
      </c>
      <c r="J660" s="10">
        <f>G660&amp;H660&amp;I660</f>
        <v/>
      </c>
      <c r="K660" s="10">
        <f>IF(AND(G660&gt;=4,H660&gt;=4),"Champions",IF(AND(G660&gt;=3,H660&gt;=3),"Loyal",IF(G660&gt;=4,"New / promising",IF(H660&gt;=3,"At risk",IF(G660&lt;=2,"Lost / hibernating","Needs attention")))))</f>
        <v/>
      </c>
    </row>
    <row r="661">
      <c r="A661" t="n">
        <v>13769</v>
      </c>
      <c r="B661" s="13">
        <f>_xlfn.MINIFS(Invoices[Date],Invoices[Customer ID],A661)</f>
        <v/>
      </c>
      <c r="C661" s="13">
        <f>_xlfn.MAXIFS(Invoices[Date],Invoices[Customer ID],A661)</f>
        <v/>
      </c>
      <c r="D661" s="14">
        <f>AsOfDate-C661</f>
        <v/>
      </c>
      <c r="E661" s="14">
        <f>COUNTIFS(Invoices[Customer ID],A661)</f>
        <v/>
      </c>
      <c r="F661" s="15">
        <f>SUMIFS(Invoices[Value],Invoices[Customer ID],A661)</f>
        <v/>
      </c>
      <c r="G661" s="10">
        <f>5-COUNTIF(RCuts,"&lt;"&amp;D661)</f>
        <v/>
      </c>
      <c r="H661" s="10">
        <f>1+COUNTIF(FCuts,"&lt;"&amp;E661)</f>
        <v/>
      </c>
      <c r="I661" s="10">
        <f>1+COUNTIF(MCuts,"&lt;"&amp;F661)</f>
        <v/>
      </c>
      <c r="J661" s="10">
        <f>G661&amp;H661&amp;I661</f>
        <v/>
      </c>
      <c r="K661" s="10">
        <f>IF(AND(G661&gt;=4,H661&gt;=4),"Champions",IF(AND(G661&gt;=3,H661&gt;=3),"Loyal",IF(G661&gt;=4,"New / promising",IF(H661&gt;=3,"At risk",IF(G661&lt;=2,"Lost / hibernating","Needs attention")))))</f>
        <v/>
      </c>
    </row>
    <row r="662">
      <c r="A662" t="n">
        <v>13771</v>
      </c>
      <c r="B662" s="13">
        <f>_xlfn.MINIFS(Invoices[Date],Invoices[Customer ID],A662)</f>
        <v/>
      </c>
      <c r="C662" s="13">
        <f>_xlfn.MAXIFS(Invoices[Date],Invoices[Customer ID],A662)</f>
        <v/>
      </c>
      <c r="D662" s="14">
        <f>AsOfDate-C662</f>
        <v/>
      </c>
      <c r="E662" s="14">
        <f>COUNTIFS(Invoices[Customer ID],A662)</f>
        <v/>
      </c>
      <c r="F662" s="15">
        <f>SUMIFS(Invoices[Value],Invoices[Customer ID],A662)</f>
        <v/>
      </c>
      <c r="G662" s="10">
        <f>5-COUNTIF(RCuts,"&lt;"&amp;D662)</f>
        <v/>
      </c>
      <c r="H662" s="10">
        <f>1+COUNTIF(FCuts,"&lt;"&amp;E662)</f>
        <v/>
      </c>
      <c r="I662" s="10">
        <f>1+COUNTIF(MCuts,"&lt;"&amp;F662)</f>
        <v/>
      </c>
      <c r="J662" s="10">
        <f>G662&amp;H662&amp;I662</f>
        <v/>
      </c>
      <c r="K662" s="10">
        <f>IF(AND(G662&gt;=4,H662&gt;=4),"Champions",IF(AND(G662&gt;=3,H662&gt;=3),"Loyal",IF(G662&gt;=4,"New / promising",IF(H662&gt;=3,"At risk",IF(G662&lt;=2,"Lost / hibernating","Needs attention")))))</f>
        <v/>
      </c>
    </row>
    <row r="663">
      <c r="A663" t="n">
        <v>13772</v>
      </c>
      <c r="B663" s="13">
        <f>_xlfn.MINIFS(Invoices[Date],Invoices[Customer ID],A663)</f>
        <v/>
      </c>
      <c r="C663" s="13">
        <f>_xlfn.MAXIFS(Invoices[Date],Invoices[Customer ID],A663)</f>
        <v/>
      </c>
      <c r="D663" s="14">
        <f>AsOfDate-C663</f>
        <v/>
      </c>
      <c r="E663" s="14">
        <f>COUNTIFS(Invoices[Customer ID],A663)</f>
        <v/>
      </c>
      <c r="F663" s="15">
        <f>SUMIFS(Invoices[Value],Invoices[Customer ID],A663)</f>
        <v/>
      </c>
      <c r="G663" s="10">
        <f>5-COUNTIF(RCuts,"&lt;"&amp;D663)</f>
        <v/>
      </c>
      <c r="H663" s="10">
        <f>1+COUNTIF(FCuts,"&lt;"&amp;E663)</f>
        <v/>
      </c>
      <c r="I663" s="10">
        <f>1+COUNTIF(MCuts,"&lt;"&amp;F663)</f>
        <v/>
      </c>
      <c r="J663" s="10">
        <f>G663&amp;H663&amp;I663</f>
        <v/>
      </c>
      <c r="K663" s="10">
        <f>IF(AND(G663&gt;=4,H663&gt;=4),"Champions",IF(AND(G663&gt;=3,H663&gt;=3),"Loyal",IF(G663&gt;=4,"New / promising",IF(H663&gt;=3,"At risk",IF(G663&lt;=2,"Lost / hibernating","Needs attention")))))</f>
        <v/>
      </c>
    </row>
    <row r="664">
      <c r="A664" t="n">
        <v>13774</v>
      </c>
      <c r="B664" s="13">
        <f>_xlfn.MINIFS(Invoices[Date],Invoices[Customer ID],A664)</f>
        <v/>
      </c>
      <c r="C664" s="13">
        <f>_xlfn.MAXIFS(Invoices[Date],Invoices[Customer ID],A664)</f>
        <v/>
      </c>
      <c r="D664" s="14">
        <f>AsOfDate-C664</f>
        <v/>
      </c>
      <c r="E664" s="14">
        <f>COUNTIFS(Invoices[Customer ID],A664)</f>
        <v/>
      </c>
      <c r="F664" s="15">
        <f>SUMIFS(Invoices[Value],Invoices[Customer ID],A664)</f>
        <v/>
      </c>
      <c r="G664" s="10">
        <f>5-COUNTIF(RCuts,"&lt;"&amp;D664)</f>
        <v/>
      </c>
      <c r="H664" s="10">
        <f>1+COUNTIF(FCuts,"&lt;"&amp;E664)</f>
        <v/>
      </c>
      <c r="I664" s="10">
        <f>1+COUNTIF(MCuts,"&lt;"&amp;F664)</f>
        <v/>
      </c>
      <c r="J664" s="10">
        <f>G664&amp;H664&amp;I664</f>
        <v/>
      </c>
      <c r="K664" s="10">
        <f>IF(AND(G664&gt;=4,H664&gt;=4),"Champions",IF(AND(G664&gt;=3,H664&gt;=3),"Loyal",IF(G664&gt;=4,"New / promising",IF(H664&gt;=3,"At risk",IF(G664&lt;=2,"Lost / hibernating","Needs attention")))))</f>
        <v/>
      </c>
    </row>
    <row r="665">
      <c r="A665" t="n">
        <v>13777</v>
      </c>
      <c r="B665" s="13">
        <f>_xlfn.MINIFS(Invoices[Date],Invoices[Customer ID],A665)</f>
        <v/>
      </c>
      <c r="C665" s="13">
        <f>_xlfn.MAXIFS(Invoices[Date],Invoices[Customer ID],A665)</f>
        <v/>
      </c>
      <c r="D665" s="14">
        <f>AsOfDate-C665</f>
        <v/>
      </c>
      <c r="E665" s="14">
        <f>COUNTIFS(Invoices[Customer ID],A665)</f>
        <v/>
      </c>
      <c r="F665" s="15">
        <f>SUMIFS(Invoices[Value],Invoices[Customer ID],A665)</f>
        <v/>
      </c>
      <c r="G665" s="10">
        <f>5-COUNTIF(RCuts,"&lt;"&amp;D665)</f>
        <v/>
      </c>
      <c r="H665" s="10">
        <f>1+COUNTIF(FCuts,"&lt;"&amp;E665)</f>
        <v/>
      </c>
      <c r="I665" s="10">
        <f>1+COUNTIF(MCuts,"&lt;"&amp;F665)</f>
        <v/>
      </c>
      <c r="J665" s="10">
        <f>G665&amp;H665&amp;I665</f>
        <v/>
      </c>
      <c r="K665" s="10">
        <f>IF(AND(G665&gt;=4,H665&gt;=4),"Champions",IF(AND(G665&gt;=3,H665&gt;=3),"Loyal",IF(G665&gt;=4,"New / promising",IF(H665&gt;=3,"At risk",IF(G665&lt;=2,"Lost / hibernating","Needs attention")))))</f>
        <v/>
      </c>
    </row>
    <row r="666">
      <c r="A666" t="n">
        <v>13778</v>
      </c>
      <c r="B666" s="13">
        <f>_xlfn.MINIFS(Invoices[Date],Invoices[Customer ID],A666)</f>
        <v/>
      </c>
      <c r="C666" s="13">
        <f>_xlfn.MAXIFS(Invoices[Date],Invoices[Customer ID],A666)</f>
        <v/>
      </c>
      <c r="D666" s="14">
        <f>AsOfDate-C666</f>
        <v/>
      </c>
      <c r="E666" s="14">
        <f>COUNTIFS(Invoices[Customer ID],A666)</f>
        <v/>
      </c>
      <c r="F666" s="15">
        <f>SUMIFS(Invoices[Value],Invoices[Customer ID],A666)</f>
        <v/>
      </c>
      <c r="G666" s="10">
        <f>5-COUNTIF(RCuts,"&lt;"&amp;D666)</f>
        <v/>
      </c>
      <c r="H666" s="10">
        <f>1+COUNTIF(FCuts,"&lt;"&amp;E666)</f>
        <v/>
      </c>
      <c r="I666" s="10">
        <f>1+COUNTIF(MCuts,"&lt;"&amp;F666)</f>
        <v/>
      </c>
      <c r="J666" s="10">
        <f>G666&amp;H666&amp;I666</f>
        <v/>
      </c>
      <c r="K666" s="10">
        <f>IF(AND(G666&gt;=4,H666&gt;=4),"Champions",IF(AND(G666&gt;=3,H666&gt;=3),"Loyal",IF(G666&gt;=4,"New / promising",IF(H666&gt;=3,"At risk",IF(G666&lt;=2,"Lost / hibernating","Needs attention")))))</f>
        <v/>
      </c>
    </row>
    <row r="667">
      <c r="A667" t="n">
        <v>13780</v>
      </c>
      <c r="B667" s="13">
        <f>_xlfn.MINIFS(Invoices[Date],Invoices[Customer ID],A667)</f>
        <v/>
      </c>
      <c r="C667" s="13">
        <f>_xlfn.MAXIFS(Invoices[Date],Invoices[Customer ID],A667)</f>
        <v/>
      </c>
      <c r="D667" s="14">
        <f>AsOfDate-C667</f>
        <v/>
      </c>
      <c r="E667" s="14">
        <f>COUNTIFS(Invoices[Customer ID],A667)</f>
        <v/>
      </c>
      <c r="F667" s="15">
        <f>SUMIFS(Invoices[Value],Invoices[Customer ID],A667)</f>
        <v/>
      </c>
      <c r="G667" s="10">
        <f>5-COUNTIF(RCuts,"&lt;"&amp;D667)</f>
        <v/>
      </c>
      <c r="H667" s="10">
        <f>1+COUNTIF(FCuts,"&lt;"&amp;E667)</f>
        <v/>
      </c>
      <c r="I667" s="10">
        <f>1+COUNTIF(MCuts,"&lt;"&amp;F667)</f>
        <v/>
      </c>
      <c r="J667" s="10">
        <f>G667&amp;H667&amp;I667</f>
        <v/>
      </c>
      <c r="K667" s="10">
        <f>IF(AND(G667&gt;=4,H667&gt;=4),"Champions",IF(AND(G667&gt;=3,H667&gt;=3),"Loyal",IF(G667&gt;=4,"New / promising",IF(H667&gt;=3,"At risk",IF(G667&lt;=2,"Lost / hibernating","Needs attention")))))</f>
        <v/>
      </c>
    </row>
    <row r="668">
      <c r="A668" t="n">
        <v>13781</v>
      </c>
      <c r="B668" s="13">
        <f>_xlfn.MINIFS(Invoices[Date],Invoices[Customer ID],A668)</f>
        <v/>
      </c>
      <c r="C668" s="13">
        <f>_xlfn.MAXIFS(Invoices[Date],Invoices[Customer ID],A668)</f>
        <v/>
      </c>
      <c r="D668" s="14">
        <f>AsOfDate-C668</f>
        <v/>
      </c>
      <c r="E668" s="14">
        <f>COUNTIFS(Invoices[Customer ID],A668)</f>
        <v/>
      </c>
      <c r="F668" s="15">
        <f>SUMIFS(Invoices[Value],Invoices[Customer ID],A668)</f>
        <v/>
      </c>
      <c r="G668" s="10">
        <f>5-COUNTIF(RCuts,"&lt;"&amp;D668)</f>
        <v/>
      </c>
      <c r="H668" s="10">
        <f>1+COUNTIF(FCuts,"&lt;"&amp;E668)</f>
        <v/>
      </c>
      <c r="I668" s="10">
        <f>1+COUNTIF(MCuts,"&lt;"&amp;F668)</f>
        <v/>
      </c>
      <c r="J668" s="10">
        <f>G668&amp;H668&amp;I668</f>
        <v/>
      </c>
      <c r="K668" s="10">
        <f>IF(AND(G668&gt;=4,H668&gt;=4),"Champions",IF(AND(G668&gt;=3,H668&gt;=3),"Loyal",IF(G668&gt;=4,"New / promising",IF(H668&gt;=3,"At risk",IF(G668&lt;=2,"Lost / hibernating","Needs attention")))))</f>
        <v/>
      </c>
    </row>
    <row r="669">
      <c r="A669" t="n">
        <v>13782</v>
      </c>
      <c r="B669" s="13">
        <f>_xlfn.MINIFS(Invoices[Date],Invoices[Customer ID],A669)</f>
        <v/>
      </c>
      <c r="C669" s="13">
        <f>_xlfn.MAXIFS(Invoices[Date],Invoices[Customer ID],A669)</f>
        <v/>
      </c>
      <c r="D669" s="14">
        <f>AsOfDate-C669</f>
        <v/>
      </c>
      <c r="E669" s="14">
        <f>COUNTIFS(Invoices[Customer ID],A669)</f>
        <v/>
      </c>
      <c r="F669" s="15">
        <f>SUMIFS(Invoices[Value],Invoices[Customer ID],A669)</f>
        <v/>
      </c>
      <c r="G669" s="10">
        <f>5-COUNTIF(RCuts,"&lt;"&amp;D669)</f>
        <v/>
      </c>
      <c r="H669" s="10">
        <f>1+COUNTIF(FCuts,"&lt;"&amp;E669)</f>
        <v/>
      </c>
      <c r="I669" s="10">
        <f>1+COUNTIF(MCuts,"&lt;"&amp;F669)</f>
        <v/>
      </c>
      <c r="J669" s="10">
        <f>G669&amp;H669&amp;I669</f>
        <v/>
      </c>
      <c r="K669" s="10">
        <f>IF(AND(G669&gt;=4,H669&gt;=4),"Champions",IF(AND(G669&gt;=3,H669&gt;=3),"Loyal",IF(G669&gt;=4,"New / promising",IF(H669&gt;=3,"At risk",IF(G669&lt;=2,"Lost / hibernating","Needs attention")))))</f>
        <v/>
      </c>
    </row>
    <row r="670">
      <c r="A670" t="n">
        <v>13784</v>
      </c>
      <c r="B670" s="13">
        <f>_xlfn.MINIFS(Invoices[Date],Invoices[Customer ID],A670)</f>
        <v/>
      </c>
      <c r="C670" s="13">
        <f>_xlfn.MAXIFS(Invoices[Date],Invoices[Customer ID],A670)</f>
        <v/>
      </c>
      <c r="D670" s="14">
        <f>AsOfDate-C670</f>
        <v/>
      </c>
      <c r="E670" s="14">
        <f>COUNTIFS(Invoices[Customer ID],A670)</f>
        <v/>
      </c>
      <c r="F670" s="15">
        <f>SUMIFS(Invoices[Value],Invoices[Customer ID],A670)</f>
        <v/>
      </c>
      <c r="G670" s="10">
        <f>5-COUNTIF(RCuts,"&lt;"&amp;D670)</f>
        <v/>
      </c>
      <c r="H670" s="10">
        <f>1+COUNTIF(FCuts,"&lt;"&amp;E670)</f>
        <v/>
      </c>
      <c r="I670" s="10">
        <f>1+COUNTIF(MCuts,"&lt;"&amp;F670)</f>
        <v/>
      </c>
      <c r="J670" s="10">
        <f>G670&amp;H670&amp;I670</f>
        <v/>
      </c>
      <c r="K670" s="10">
        <f>IF(AND(G670&gt;=4,H670&gt;=4),"Champions",IF(AND(G670&gt;=3,H670&gt;=3),"Loyal",IF(G670&gt;=4,"New / promising",IF(H670&gt;=3,"At risk",IF(G670&lt;=2,"Lost / hibernating","Needs attention")))))</f>
        <v/>
      </c>
    </row>
    <row r="671">
      <c r="A671" t="n">
        <v>13787</v>
      </c>
      <c r="B671" s="13">
        <f>_xlfn.MINIFS(Invoices[Date],Invoices[Customer ID],A671)</f>
        <v/>
      </c>
      <c r="C671" s="13">
        <f>_xlfn.MAXIFS(Invoices[Date],Invoices[Customer ID],A671)</f>
        <v/>
      </c>
      <c r="D671" s="14">
        <f>AsOfDate-C671</f>
        <v/>
      </c>
      <c r="E671" s="14">
        <f>COUNTIFS(Invoices[Customer ID],A671)</f>
        <v/>
      </c>
      <c r="F671" s="15">
        <f>SUMIFS(Invoices[Value],Invoices[Customer ID],A671)</f>
        <v/>
      </c>
      <c r="G671" s="10">
        <f>5-COUNTIF(RCuts,"&lt;"&amp;D671)</f>
        <v/>
      </c>
      <c r="H671" s="10">
        <f>1+COUNTIF(FCuts,"&lt;"&amp;E671)</f>
        <v/>
      </c>
      <c r="I671" s="10">
        <f>1+COUNTIF(MCuts,"&lt;"&amp;F671)</f>
        <v/>
      </c>
      <c r="J671" s="10">
        <f>G671&amp;H671&amp;I671</f>
        <v/>
      </c>
      <c r="K671" s="10">
        <f>IF(AND(G671&gt;=4,H671&gt;=4),"Champions",IF(AND(G671&gt;=3,H671&gt;=3),"Loyal",IF(G671&gt;=4,"New / promising",IF(H671&gt;=3,"At risk",IF(G671&lt;=2,"Lost / hibernating","Needs attention")))))</f>
        <v/>
      </c>
    </row>
    <row r="672">
      <c r="A672" t="n">
        <v>13791</v>
      </c>
      <c r="B672" s="13">
        <f>_xlfn.MINIFS(Invoices[Date],Invoices[Customer ID],A672)</f>
        <v/>
      </c>
      <c r="C672" s="13">
        <f>_xlfn.MAXIFS(Invoices[Date],Invoices[Customer ID],A672)</f>
        <v/>
      </c>
      <c r="D672" s="14">
        <f>AsOfDate-C672</f>
        <v/>
      </c>
      <c r="E672" s="14">
        <f>COUNTIFS(Invoices[Customer ID],A672)</f>
        <v/>
      </c>
      <c r="F672" s="15">
        <f>SUMIFS(Invoices[Value],Invoices[Customer ID],A672)</f>
        <v/>
      </c>
      <c r="G672" s="10">
        <f>5-COUNTIF(RCuts,"&lt;"&amp;D672)</f>
        <v/>
      </c>
      <c r="H672" s="10">
        <f>1+COUNTIF(FCuts,"&lt;"&amp;E672)</f>
        <v/>
      </c>
      <c r="I672" s="10">
        <f>1+COUNTIF(MCuts,"&lt;"&amp;F672)</f>
        <v/>
      </c>
      <c r="J672" s="10">
        <f>G672&amp;H672&amp;I672</f>
        <v/>
      </c>
      <c r="K672" s="10">
        <f>IF(AND(G672&gt;=4,H672&gt;=4),"Champions",IF(AND(G672&gt;=3,H672&gt;=3),"Loyal",IF(G672&gt;=4,"New / promising",IF(H672&gt;=3,"At risk",IF(G672&lt;=2,"Lost / hibernating","Needs attention")))))</f>
        <v/>
      </c>
    </row>
    <row r="673">
      <c r="A673" t="n">
        <v>13792</v>
      </c>
      <c r="B673" s="13">
        <f>_xlfn.MINIFS(Invoices[Date],Invoices[Customer ID],A673)</f>
        <v/>
      </c>
      <c r="C673" s="13">
        <f>_xlfn.MAXIFS(Invoices[Date],Invoices[Customer ID],A673)</f>
        <v/>
      </c>
      <c r="D673" s="14">
        <f>AsOfDate-C673</f>
        <v/>
      </c>
      <c r="E673" s="14">
        <f>COUNTIFS(Invoices[Customer ID],A673)</f>
        <v/>
      </c>
      <c r="F673" s="15">
        <f>SUMIFS(Invoices[Value],Invoices[Customer ID],A673)</f>
        <v/>
      </c>
      <c r="G673" s="10">
        <f>5-COUNTIF(RCuts,"&lt;"&amp;D673)</f>
        <v/>
      </c>
      <c r="H673" s="10">
        <f>1+COUNTIF(FCuts,"&lt;"&amp;E673)</f>
        <v/>
      </c>
      <c r="I673" s="10">
        <f>1+COUNTIF(MCuts,"&lt;"&amp;F673)</f>
        <v/>
      </c>
      <c r="J673" s="10">
        <f>G673&amp;H673&amp;I673</f>
        <v/>
      </c>
      <c r="K673" s="10">
        <f>IF(AND(G673&gt;=4,H673&gt;=4),"Champions",IF(AND(G673&gt;=3,H673&gt;=3),"Loyal",IF(G673&gt;=4,"New / promising",IF(H673&gt;=3,"At risk",IF(G673&lt;=2,"Lost / hibernating","Needs attention")))))</f>
        <v/>
      </c>
    </row>
    <row r="674">
      <c r="A674" t="n">
        <v>13798</v>
      </c>
      <c r="B674" s="13">
        <f>_xlfn.MINIFS(Invoices[Date],Invoices[Customer ID],A674)</f>
        <v/>
      </c>
      <c r="C674" s="13">
        <f>_xlfn.MAXIFS(Invoices[Date],Invoices[Customer ID],A674)</f>
        <v/>
      </c>
      <c r="D674" s="14">
        <f>AsOfDate-C674</f>
        <v/>
      </c>
      <c r="E674" s="14">
        <f>COUNTIFS(Invoices[Customer ID],A674)</f>
        <v/>
      </c>
      <c r="F674" s="15">
        <f>SUMIFS(Invoices[Value],Invoices[Customer ID],A674)</f>
        <v/>
      </c>
      <c r="G674" s="10">
        <f>5-COUNTIF(RCuts,"&lt;"&amp;D674)</f>
        <v/>
      </c>
      <c r="H674" s="10">
        <f>1+COUNTIF(FCuts,"&lt;"&amp;E674)</f>
        <v/>
      </c>
      <c r="I674" s="10">
        <f>1+COUNTIF(MCuts,"&lt;"&amp;F674)</f>
        <v/>
      </c>
      <c r="J674" s="10">
        <f>G674&amp;H674&amp;I674</f>
        <v/>
      </c>
      <c r="K674" s="10">
        <f>IF(AND(G674&gt;=4,H674&gt;=4),"Champions",IF(AND(G674&gt;=3,H674&gt;=3),"Loyal",IF(G674&gt;=4,"New / promising",IF(H674&gt;=3,"At risk",IF(G674&lt;=2,"Lost / hibernating","Needs attention")))))</f>
        <v/>
      </c>
    </row>
    <row r="675">
      <c r="A675" t="n">
        <v>13799</v>
      </c>
      <c r="B675" s="13">
        <f>_xlfn.MINIFS(Invoices[Date],Invoices[Customer ID],A675)</f>
        <v/>
      </c>
      <c r="C675" s="13">
        <f>_xlfn.MAXIFS(Invoices[Date],Invoices[Customer ID],A675)</f>
        <v/>
      </c>
      <c r="D675" s="14">
        <f>AsOfDate-C675</f>
        <v/>
      </c>
      <c r="E675" s="14">
        <f>COUNTIFS(Invoices[Customer ID],A675)</f>
        <v/>
      </c>
      <c r="F675" s="15">
        <f>SUMIFS(Invoices[Value],Invoices[Customer ID],A675)</f>
        <v/>
      </c>
      <c r="G675" s="10">
        <f>5-COUNTIF(RCuts,"&lt;"&amp;D675)</f>
        <v/>
      </c>
      <c r="H675" s="10">
        <f>1+COUNTIF(FCuts,"&lt;"&amp;E675)</f>
        <v/>
      </c>
      <c r="I675" s="10">
        <f>1+COUNTIF(MCuts,"&lt;"&amp;F675)</f>
        <v/>
      </c>
      <c r="J675" s="10">
        <f>G675&amp;H675&amp;I675</f>
        <v/>
      </c>
      <c r="K675" s="10">
        <f>IF(AND(G675&gt;=4,H675&gt;=4),"Champions",IF(AND(G675&gt;=3,H675&gt;=3),"Loyal",IF(G675&gt;=4,"New / promising",IF(H675&gt;=3,"At risk",IF(G675&lt;=2,"Lost / hibernating","Needs attention")))))</f>
        <v/>
      </c>
    </row>
    <row r="676">
      <c r="A676" t="n">
        <v>13800</v>
      </c>
      <c r="B676" s="13">
        <f>_xlfn.MINIFS(Invoices[Date],Invoices[Customer ID],A676)</f>
        <v/>
      </c>
      <c r="C676" s="13">
        <f>_xlfn.MAXIFS(Invoices[Date],Invoices[Customer ID],A676)</f>
        <v/>
      </c>
      <c r="D676" s="14">
        <f>AsOfDate-C676</f>
        <v/>
      </c>
      <c r="E676" s="14">
        <f>COUNTIFS(Invoices[Customer ID],A676)</f>
        <v/>
      </c>
      <c r="F676" s="15">
        <f>SUMIFS(Invoices[Value],Invoices[Customer ID],A676)</f>
        <v/>
      </c>
      <c r="G676" s="10">
        <f>5-COUNTIF(RCuts,"&lt;"&amp;D676)</f>
        <v/>
      </c>
      <c r="H676" s="10">
        <f>1+COUNTIF(FCuts,"&lt;"&amp;E676)</f>
        <v/>
      </c>
      <c r="I676" s="10">
        <f>1+COUNTIF(MCuts,"&lt;"&amp;F676)</f>
        <v/>
      </c>
      <c r="J676" s="10">
        <f>G676&amp;H676&amp;I676</f>
        <v/>
      </c>
      <c r="K676" s="10">
        <f>IF(AND(G676&gt;=4,H676&gt;=4),"Champions",IF(AND(G676&gt;=3,H676&gt;=3),"Loyal",IF(G676&gt;=4,"New / promising",IF(H676&gt;=3,"At risk",IF(G676&lt;=2,"Lost / hibernating","Needs attention")))))</f>
        <v/>
      </c>
    </row>
    <row r="677">
      <c r="A677" t="n">
        <v>13801</v>
      </c>
      <c r="B677" s="13">
        <f>_xlfn.MINIFS(Invoices[Date],Invoices[Customer ID],A677)</f>
        <v/>
      </c>
      <c r="C677" s="13">
        <f>_xlfn.MAXIFS(Invoices[Date],Invoices[Customer ID],A677)</f>
        <v/>
      </c>
      <c r="D677" s="14">
        <f>AsOfDate-C677</f>
        <v/>
      </c>
      <c r="E677" s="14">
        <f>COUNTIFS(Invoices[Customer ID],A677)</f>
        <v/>
      </c>
      <c r="F677" s="15">
        <f>SUMIFS(Invoices[Value],Invoices[Customer ID],A677)</f>
        <v/>
      </c>
      <c r="G677" s="10">
        <f>5-COUNTIF(RCuts,"&lt;"&amp;D677)</f>
        <v/>
      </c>
      <c r="H677" s="10">
        <f>1+COUNTIF(FCuts,"&lt;"&amp;E677)</f>
        <v/>
      </c>
      <c r="I677" s="10">
        <f>1+COUNTIF(MCuts,"&lt;"&amp;F677)</f>
        <v/>
      </c>
      <c r="J677" s="10">
        <f>G677&amp;H677&amp;I677</f>
        <v/>
      </c>
      <c r="K677" s="10">
        <f>IF(AND(G677&gt;=4,H677&gt;=4),"Champions",IF(AND(G677&gt;=3,H677&gt;=3),"Loyal",IF(G677&gt;=4,"New / promising",IF(H677&gt;=3,"At risk",IF(G677&lt;=2,"Lost / hibernating","Needs attention")))))</f>
        <v/>
      </c>
    </row>
    <row r="678">
      <c r="A678" t="n">
        <v>13802</v>
      </c>
      <c r="B678" s="13">
        <f>_xlfn.MINIFS(Invoices[Date],Invoices[Customer ID],A678)</f>
        <v/>
      </c>
      <c r="C678" s="13">
        <f>_xlfn.MAXIFS(Invoices[Date],Invoices[Customer ID],A678)</f>
        <v/>
      </c>
      <c r="D678" s="14">
        <f>AsOfDate-C678</f>
        <v/>
      </c>
      <c r="E678" s="14">
        <f>COUNTIFS(Invoices[Customer ID],A678)</f>
        <v/>
      </c>
      <c r="F678" s="15">
        <f>SUMIFS(Invoices[Value],Invoices[Customer ID],A678)</f>
        <v/>
      </c>
      <c r="G678" s="10">
        <f>5-COUNTIF(RCuts,"&lt;"&amp;D678)</f>
        <v/>
      </c>
      <c r="H678" s="10">
        <f>1+COUNTIF(FCuts,"&lt;"&amp;E678)</f>
        <v/>
      </c>
      <c r="I678" s="10">
        <f>1+COUNTIF(MCuts,"&lt;"&amp;F678)</f>
        <v/>
      </c>
      <c r="J678" s="10">
        <f>G678&amp;H678&amp;I678</f>
        <v/>
      </c>
      <c r="K678" s="10">
        <f>IF(AND(G678&gt;=4,H678&gt;=4),"Champions",IF(AND(G678&gt;=3,H678&gt;=3),"Loyal",IF(G678&gt;=4,"New / promising",IF(H678&gt;=3,"At risk",IF(G678&lt;=2,"Lost / hibernating","Needs attention")))))</f>
        <v/>
      </c>
    </row>
    <row r="679">
      <c r="A679" t="n">
        <v>13803</v>
      </c>
      <c r="B679" s="13">
        <f>_xlfn.MINIFS(Invoices[Date],Invoices[Customer ID],A679)</f>
        <v/>
      </c>
      <c r="C679" s="13">
        <f>_xlfn.MAXIFS(Invoices[Date],Invoices[Customer ID],A679)</f>
        <v/>
      </c>
      <c r="D679" s="14">
        <f>AsOfDate-C679</f>
        <v/>
      </c>
      <c r="E679" s="14">
        <f>COUNTIFS(Invoices[Customer ID],A679)</f>
        <v/>
      </c>
      <c r="F679" s="15">
        <f>SUMIFS(Invoices[Value],Invoices[Customer ID],A679)</f>
        <v/>
      </c>
      <c r="G679" s="10">
        <f>5-COUNTIF(RCuts,"&lt;"&amp;D679)</f>
        <v/>
      </c>
      <c r="H679" s="10">
        <f>1+COUNTIF(FCuts,"&lt;"&amp;E679)</f>
        <v/>
      </c>
      <c r="I679" s="10">
        <f>1+COUNTIF(MCuts,"&lt;"&amp;F679)</f>
        <v/>
      </c>
      <c r="J679" s="10">
        <f>G679&amp;H679&amp;I679</f>
        <v/>
      </c>
      <c r="K679" s="10">
        <f>IF(AND(G679&gt;=4,H679&gt;=4),"Champions",IF(AND(G679&gt;=3,H679&gt;=3),"Loyal",IF(G679&gt;=4,"New / promising",IF(H679&gt;=3,"At risk",IF(G679&lt;=2,"Lost / hibernating","Needs attention")))))</f>
        <v/>
      </c>
    </row>
    <row r="680">
      <c r="A680" t="n">
        <v>13804</v>
      </c>
      <c r="B680" s="13">
        <f>_xlfn.MINIFS(Invoices[Date],Invoices[Customer ID],A680)</f>
        <v/>
      </c>
      <c r="C680" s="13">
        <f>_xlfn.MAXIFS(Invoices[Date],Invoices[Customer ID],A680)</f>
        <v/>
      </c>
      <c r="D680" s="14">
        <f>AsOfDate-C680</f>
        <v/>
      </c>
      <c r="E680" s="14">
        <f>COUNTIFS(Invoices[Customer ID],A680)</f>
        <v/>
      </c>
      <c r="F680" s="15">
        <f>SUMIFS(Invoices[Value],Invoices[Customer ID],A680)</f>
        <v/>
      </c>
      <c r="G680" s="10">
        <f>5-COUNTIF(RCuts,"&lt;"&amp;D680)</f>
        <v/>
      </c>
      <c r="H680" s="10">
        <f>1+COUNTIF(FCuts,"&lt;"&amp;E680)</f>
        <v/>
      </c>
      <c r="I680" s="10">
        <f>1+COUNTIF(MCuts,"&lt;"&amp;F680)</f>
        <v/>
      </c>
      <c r="J680" s="10">
        <f>G680&amp;H680&amp;I680</f>
        <v/>
      </c>
      <c r="K680" s="10">
        <f>IF(AND(G680&gt;=4,H680&gt;=4),"Champions",IF(AND(G680&gt;=3,H680&gt;=3),"Loyal",IF(G680&gt;=4,"New / promising",IF(H680&gt;=3,"At risk",IF(G680&lt;=2,"Lost / hibernating","Needs attention")))))</f>
        <v/>
      </c>
    </row>
    <row r="681">
      <c r="A681" t="n">
        <v>13805</v>
      </c>
      <c r="B681" s="13">
        <f>_xlfn.MINIFS(Invoices[Date],Invoices[Customer ID],A681)</f>
        <v/>
      </c>
      <c r="C681" s="13">
        <f>_xlfn.MAXIFS(Invoices[Date],Invoices[Customer ID],A681)</f>
        <v/>
      </c>
      <c r="D681" s="14">
        <f>AsOfDate-C681</f>
        <v/>
      </c>
      <c r="E681" s="14">
        <f>COUNTIFS(Invoices[Customer ID],A681)</f>
        <v/>
      </c>
      <c r="F681" s="15">
        <f>SUMIFS(Invoices[Value],Invoices[Customer ID],A681)</f>
        <v/>
      </c>
      <c r="G681" s="10">
        <f>5-COUNTIF(RCuts,"&lt;"&amp;D681)</f>
        <v/>
      </c>
      <c r="H681" s="10">
        <f>1+COUNTIF(FCuts,"&lt;"&amp;E681)</f>
        <v/>
      </c>
      <c r="I681" s="10">
        <f>1+COUNTIF(MCuts,"&lt;"&amp;F681)</f>
        <v/>
      </c>
      <c r="J681" s="10">
        <f>G681&amp;H681&amp;I681</f>
        <v/>
      </c>
      <c r="K681" s="10">
        <f>IF(AND(G681&gt;=4,H681&gt;=4),"Champions",IF(AND(G681&gt;=3,H681&gt;=3),"Loyal",IF(G681&gt;=4,"New / promising",IF(H681&gt;=3,"At risk",IF(G681&lt;=2,"Lost / hibernating","Needs attention")))))</f>
        <v/>
      </c>
    </row>
    <row r="682">
      <c r="A682" t="n">
        <v>13806</v>
      </c>
      <c r="B682" s="13">
        <f>_xlfn.MINIFS(Invoices[Date],Invoices[Customer ID],A682)</f>
        <v/>
      </c>
      <c r="C682" s="13">
        <f>_xlfn.MAXIFS(Invoices[Date],Invoices[Customer ID],A682)</f>
        <v/>
      </c>
      <c r="D682" s="14">
        <f>AsOfDate-C682</f>
        <v/>
      </c>
      <c r="E682" s="14">
        <f>COUNTIFS(Invoices[Customer ID],A682)</f>
        <v/>
      </c>
      <c r="F682" s="15">
        <f>SUMIFS(Invoices[Value],Invoices[Customer ID],A682)</f>
        <v/>
      </c>
      <c r="G682" s="10">
        <f>5-COUNTIF(RCuts,"&lt;"&amp;D682)</f>
        <v/>
      </c>
      <c r="H682" s="10">
        <f>1+COUNTIF(FCuts,"&lt;"&amp;E682)</f>
        <v/>
      </c>
      <c r="I682" s="10">
        <f>1+COUNTIF(MCuts,"&lt;"&amp;F682)</f>
        <v/>
      </c>
      <c r="J682" s="10">
        <f>G682&amp;H682&amp;I682</f>
        <v/>
      </c>
      <c r="K682" s="10">
        <f>IF(AND(G682&gt;=4,H682&gt;=4),"Champions",IF(AND(G682&gt;=3,H682&gt;=3),"Loyal",IF(G682&gt;=4,"New / promising",IF(H682&gt;=3,"At risk",IF(G682&lt;=2,"Lost / hibernating","Needs attention")))))</f>
        <v/>
      </c>
    </row>
    <row r="683">
      <c r="A683" t="n">
        <v>13808</v>
      </c>
      <c r="B683" s="13">
        <f>_xlfn.MINIFS(Invoices[Date],Invoices[Customer ID],A683)</f>
        <v/>
      </c>
      <c r="C683" s="13">
        <f>_xlfn.MAXIFS(Invoices[Date],Invoices[Customer ID],A683)</f>
        <v/>
      </c>
      <c r="D683" s="14">
        <f>AsOfDate-C683</f>
        <v/>
      </c>
      <c r="E683" s="14">
        <f>COUNTIFS(Invoices[Customer ID],A683)</f>
        <v/>
      </c>
      <c r="F683" s="15">
        <f>SUMIFS(Invoices[Value],Invoices[Customer ID],A683)</f>
        <v/>
      </c>
      <c r="G683" s="10">
        <f>5-COUNTIF(RCuts,"&lt;"&amp;D683)</f>
        <v/>
      </c>
      <c r="H683" s="10">
        <f>1+COUNTIF(FCuts,"&lt;"&amp;E683)</f>
        <v/>
      </c>
      <c r="I683" s="10">
        <f>1+COUNTIF(MCuts,"&lt;"&amp;F683)</f>
        <v/>
      </c>
      <c r="J683" s="10">
        <f>G683&amp;H683&amp;I683</f>
        <v/>
      </c>
      <c r="K683" s="10">
        <f>IF(AND(G683&gt;=4,H683&gt;=4),"Champions",IF(AND(G683&gt;=3,H683&gt;=3),"Loyal",IF(G683&gt;=4,"New / promising",IF(H683&gt;=3,"At risk",IF(G683&lt;=2,"Lost / hibernating","Needs attention")))))</f>
        <v/>
      </c>
    </row>
    <row r="684">
      <c r="A684" t="n">
        <v>13819</v>
      </c>
      <c r="B684" s="13">
        <f>_xlfn.MINIFS(Invoices[Date],Invoices[Customer ID],A684)</f>
        <v/>
      </c>
      <c r="C684" s="13">
        <f>_xlfn.MAXIFS(Invoices[Date],Invoices[Customer ID],A684)</f>
        <v/>
      </c>
      <c r="D684" s="14">
        <f>AsOfDate-C684</f>
        <v/>
      </c>
      <c r="E684" s="14">
        <f>COUNTIFS(Invoices[Customer ID],A684)</f>
        <v/>
      </c>
      <c r="F684" s="15">
        <f>SUMIFS(Invoices[Value],Invoices[Customer ID],A684)</f>
        <v/>
      </c>
      <c r="G684" s="10">
        <f>5-COUNTIF(RCuts,"&lt;"&amp;D684)</f>
        <v/>
      </c>
      <c r="H684" s="10">
        <f>1+COUNTIF(FCuts,"&lt;"&amp;E684)</f>
        <v/>
      </c>
      <c r="I684" s="10">
        <f>1+COUNTIF(MCuts,"&lt;"&amp;F684)</f>
        <v/>
      </c>
      <c r="J684" s="10">
        <f>G684&amp;H684&amp;I684</f>
        <v/>
      </c>
      <c r="K684" s="10">
        <f>IF(AND(G684&gt;=4,H684&gt;=4),"Champions",IF(AND(G684&gt;=3,H684&gt;=3),"Loyal",IF(G684&gt;=4,"New / promising",IF(H684&gt;=3,"At risk",IF(G684&lt;=2,"Lost / hibernating","Needs attention")))))</f>
        <v/>
      </c>
    </row>
    <row r="685">
      <c r="A685" t="n">
        <v>13821</v>
      </c>
      <c r="B685" s="13">
        <f>_xlfn.MINIFS(Invoices[Date],Invoices[Customer ID],A685)</f>
        <v/>
      </c>
      <c r="C685" s="13">
        <f>_xlfn.MAXIFS(Invoices[Date],Invoices[Customer ID],A685)</f>
        <v/>
      </c>
      <c r="D685" s="14">
        <f>AsOfDate-C685</f>
        <v/>
      </c>
      <c r="E685" s="14">
        <f>COUNTIFS(Invoices[Customer ID],A685)</f>
        <v/>
      </c>
      <c r="F685" s="15">
        <f>SUMIFS(Invoices[Value],Invoices[Customer ID],A685)</f>
        <v/>
      </c>
      <c r="G685" s="10">
        <f>5-COUNTIF(RCuts,"&lt;"&amp;D685)</f>
        <v/>
      </c>
      <c r="H685" s="10">
        <f>1+COUNTIF(FCuts,"&lt;"&amp;E685)</f>
        <v/>
      </c>
      <c r="I685" s="10">
        <f>1+COUNTIF(MCuts,"&lt;"&amp;F685)</f>
        <v/>
      </c>
      <c r="J685" s="10">
        <f>G685&amp;H685&amp;I685</f>
        <v/>
      </c>
      <c r="K685" s="10">
        <f>IF(AND(G685&gt;=4,H685&gt;=4),"Champions",IF(AND(G685&gt;=3,H685&gt;=3),"Loyal",IF(G685&gt;=4,"New / promising",IF(H685&gt;=3,"At risk",IF(G685&lt;=2,"Lost / hibernating","Needs attention")))))</f>
        <v/>
      </c>
    </row>
    <row r="686">
      <c r="A686" t="n">
        <v>13822</v>
      </c>
      <c r="B686" s="13">
        <f>_xlfn.MINIFS(Invoices[Date],Invoices[Customer ID],A686)</f>
        <v/>
      </c>
      <c r="C686" s="13">
        <f>_xlfn.MAXIFS(Invoices[Date],Invoices[Customer ID],A686)</f>
        <v/>
      </c>
      <c r="D686" s="14">
        <f>AsOfDate-C686</f>
        <v/>
      </c>
      <c r="E686" s="14">
        <f>COUNTIFS(Invoices[Customer ID],A686)</f>
        <v/>
      </c>
      <c r="F686" s="15">
        <f>SUMIFS(Invoices[Value],Invoices[Customer ID],A686)</f>
        <v/>
      </c>
      <c r="G686" s="10">
        <f>5-COUNTIF(RCuts,"&lt;"&amp;D686)</f>
        <v/>
      </c>
      <c r="H686" s="10">
        <f>1+COUNTIF(FCuts,"&lt;"&amp;E686)</f>
        <v/>
      </c>
      <c r="I686" s="10">
        <f>1+COUNTIF(MCuts,"&lt;"&amp;F686)</f>
        <v/>
      </c>
      <c r="J686" s="10">
        <f>G686&amp;H686&amp;I686</f>
        <v/>
      </c>
      <c r="K686" s="10">
        <f>IF(AND(G686&gt;=4,H686&gt;=4),"Champions",IF(AND(G686&gt;=3,H686&gt;=3),"Loyal",IF(G686&gt;=4,"New / promising",IF(H686&gt;=3,"At risk",IF(G686&lt;=2,"Lost / hibernating","Needs attention")))))</f>
        <v/>
      </c>
    </row>
    <row r="687">
      <c r="A687" t="n">
        <v>13823</v>
      </c>
      <c r="B687" s="13">
        <f>_xlfn.MINIFS(Invoices[Date],Invoices[Customer ID],A687)</f>
        <v/>
      </c>
      <c r="C687" s="13">
        <f>_xlfn.MAXIFS(Invoices[Date],Invoices[Customer ID],A687)</f>
        <v/>
      </c>
      <c r="D687" s="14">
        <f>AsOfDate-C687</f>
        <v/>
      </c>
      <c r="E687" s="14">
        <f>COUNTIFS(Invoices[Customer ID],A687)</f>
        <v/>
      </c>
      <c r="F687" s="15">
        <f>SUMIFS(Invoices[Value],Invoices[Customer ID],A687)</f>
        <v/>
      </c>
      <c r="G687" s="10">
        <f>5-COUNTIF(RCuts,"&lt;"&amp;D687)</f>
        <v/>
      </c>
      <c r="H687" s="10">
        <f>1+COUNTIF(FCuts,"&lt;"&amp;E687)</f>
        <v/>
      </c>
      <c r="I687" s="10">
        <f>1+COUNTIF(MCuts,"&lt;"&amp;F687)</f>
        <v/>
      </c>
      <c r="J687" s="10">
        <f>G687&amp;H687&amp;I687</f>
        <v/>
      </c>
      <c r="K687" s="10">
        <f>IF(AND(G687&gt;=4,H687&gt;=4),"Champions",IF(AND(G687&gt;=3,H687&gt;=3),"Loyal",IF(G687&gt;=4,"New / promising",IF(H687&gt;=3,"At risk",IF(G687&lt;=2,"Lost / hibernating","Needs attention")))))</f>
        <v/>
      </c>
    </row>
    <row r="688">
      <c r="A688" t="n">
        <v>13824</v>
      </c>
      <c r="B688" s="13">
        <f>_xlfn.MINIFS(Invoices[Date],Invoices[Customer ID],A688)</f>
        <v/>
      </c>
      <c r="C688" s="13">
        <f>_xlfn.MAXIFS(Invoices[Date],Invoices[Customer ID],A688)</f>
        <v/>
      </c>
      <c r="D688" s="14">
        <f>AsOfDate-C688</f>
        <v/>
      </c>
      <c r="E688" s="14">
        <f>COUNTIFS(Invoices[Customer ID],A688)</f>
        <v/>
      </c>
      <c r="F688" s="15">
        <f>SUMIFS(Invoices[Value],Invoices[Customer ID],A688)</f>
        <v/>
      </c>
      <c r="G688" s="10">
        <f>5-COUNTIF(RCuts,"&lt;"&amp;D688)</f>
        <v/>
      </c>
      <c r="H688" s="10">
        <f>1+COUNTIF(FCuts,"&lt;"&amp;E688)</f>
        <v/>
      </c>
      <c r="I688" s="10">
        <f>1+COUNTIF(MCuts,"&lt;"&amp;F688)</f>
        <v/>
      </c>
      <c r="J688" s="10">
        <f>G688&amp;H688&amp;I688</f>
        <v/>
      </c>
      <c r="K688" s="10">
        <f>IF(AND(G688&gt;=4,H688&gt;=4),"Champions",IF(AND(G688&gt;=3,H688&gt;=3),"Loyal",IF(G688&gt;=4,"New / promising",IF(H688&gt;=3,"At risk",IF(G688&lt;=2,"Lost / hibernating","Needs attention")))))</f>
        <v/>
      </c>
    </row>
    <row r="689">
      <c r="A689" t="n">
        <v>13826</v>
      </c>
      <c r="B689" s="13">
        <f>_xlfn.MINIFS(Invoices[Date],Invoices[Customer ID],A689)</f>
        <v/>
      </c>
      <c r="C689" s="13">
        <f>_xlfn.MAXIFS(Invoices[Date],Invoices[Customer ID],A689)</f>
        <v/>
      </c>
      <c r="D689" s="14">
        <f>AsOfDate-C689</f>
        <v/>
      </c>
      <c r="E689" s="14">
        <f>COUNTIFS(Invoices[Customer ID],A689)</f>
        <v/>
      </c>
      <c r="F689" s="15">
        <f>SUMIFS(Invoices[Value],Invoices[Customer ID],A689)</f>
        <v/>
      </c>
      <c r="G689" s="10">
        <f>5-COUNTIF(RCuts,"&lt;"&amp;D689)</f>
        <v/>
      </c>
      <c r="H689" s="10">
        <f>1+COUNTIF(FCuts,"&lt;"&amp;E689)</f>
        <v/>
      </c>
      <c r="I689" s="10">
        <f>1+COUNTIF(MCuts,"&lt;"&amp;F689)</f>
        <v/>
      </c>
      <c r="J689" s="10">
        <f>G689&amp;H689&amp;I689</f>
        <v/>
      </c>
      <c r="K689" s="10">
        <f>IF(AND(G689&gt;=4,H689&gt;=4),"Champions",IF(AND(G689&gt;=3,H689&gt;=3),"Loyal",IF(G689&gt;=4,"New / promising",IF(H689&gt;=3,"At risk",IF(G689&lt;=2,"Lost / hibernating","Needs attention")))))</f>
        <v/>
      </c>
    </row>
    <row r="690">
      <c r="A690" t="n">
        <v>13827</v>
      </c>
      <c r="B690" s="13">
        <f>_xlfn.MINIFS(Invoices[Date],Invoices[Customer ID],A690)</f>
        <v/>
      </c>
      <c r="C690" s="13">
        <f>_xlfn.MAXIFS(Invoices[Date],Invoices[Customer ID],A690)</f>
        <v/>
      </c>
      <c r="D690" s="14">
        <f>AsOfDate-C690</f>
        <v/>
      </c>
      <c r="E690" s="14">
        <f>COUNTIFS(Invoices[Customer ID],A690)</f>
        <v/>
      </c>
      <c r="F690" s="15">
        <f>SUMIFS(Invoices[Value],Invoices[Customer ID],A690)</f>
        <v/>
      </c>
      <c r="G690" s="10">
        <f>5-COUNTIF(RCuts,"&lt;"&amp;D690)</f>
        <v/>
      </c>
      <c r="H690" s="10">
        <f>1+COUNTIF(FCuts,"&lt;"&amp;E690)</f>
        <v/>
      </c>
      <c r="I690" s="10">
        <f>1+COUNTIF(MCuts,"&lt;"&amp;F690)</f>
        <v/>
      </c>
      <c r="J690" s="10">
        <f>G690&amp;H690&amp;I690</f>
        <v/>
      </c>
      <c r="K690" s="10">
        <f>IF(AND(G690&gt;=4,H690&gt;=4),"Champions",IF(AND(G690&gt;=3,H690&gt;=3),"Loyal",IF(G690&gt;=4,"New / promising",IF(H690&gt;=3,"At risk",IF(G690&lt;=2,"Lost / hibernating","Needs attention")))))</f>
        <v/>
      </c>
    </row>
    <row r="691">
      <c r="A691" t="n">
        <v>13828</v>
      </c>
      <c r="B691" s="13">
        <f>_xlfn.MINIFS(Invoices[Date],Invoices[Customer ID],A691)</f>
        <v/>
      </c>
      <c r="C691" s="13">
        <f>_xlfn.MAXIFS(Invoices[Date],Invoices[Customer ID],A691)</f>
        <v/>
      </c>
      <c r="D691" s="14">
        <f>AsOfDate-C691</f>
        <v/>
      </c>
      <c r="E691" s="14">
        <f>COUNTIFS(Invoices[Customer ID],A691)</f>
        <v/>
      </c>
      <c r="F691" s="15">
        <f>SUMIFS(Invoices[Value],Invoices[Customer ID],A691)</f>
        <v/>
      </c>
      <c r="G691" s="10">
        <f>5-COUNTIF(RCuts,"&lt;"&amp;D691)</f>
        <v/>
      </c>
      <c r="H691" s="10">
        <f>1+COUNTIF(FCuts,"&lt;"&amp;E691)</f>
        <v/>
      </c>
      <c r="I691" s="10">
        <f>1+COUNTIF(MCuts,"&lt;"&amp;F691)</f>
        <v/>
      </c>
      <c r="J691" s="10">
        <f>G691&amp;H691&amp;I691</f>
        <v/>
      </c>
      <c r="K691" s="10">
        <f>IF(AND(G691&gt;=4,H691&gt;=4),"Champions",IF(AND(G691&gt;=3,H691&gt;=3),"Loyal",IF(G691&gt;=4,"New / promising",IF(H691&gt;=3,"At risk",IF(G691&lt;=2,"Lost / hibernating","Needs attention")))))</f>
        <v/>
      </c>
    </row>
    <row r="692">
      <c r="A692" t="n">
        <v>13831</v>
      </c>
      <c r="B692" s="13">
        <f>_xlfn.MINIFS(Invoices[Date],Invoices[Customer ID],A692)</f>
        <v/>
      </c>
      <c r="C692" s="13">
        <f>_xlfn.MAXIFS(Invoices[Date],Invoices[Customer ID],A692)</f>
        <v/>
      </c>
      <c r="D692" s="14">
        <f>AsOfDate-C692</f>
        <v/>
      </c>
      <c r="E692" s="14">
        <f>COUNTIFS(Invoices[Customer ID],A692)</f>
        <v/>
      </c>
      <c r="F692" s="15">
        <f>SUMIFS(Invoices[Value],Invoices[Customer ID],A692)</f>
        <v/>
      </c>
      <c r="G692" s="10">
        <f>5-COUNTIF(RCuts,"&lt;"&amp;D692)</f>
        <v/>
      </c>
      <c r="H692" s="10">
        <f>1+COUNTIF(FCuts,"&lt;"&amp;E692)</f>
        <v/>
      </c>
      <c r="I692" s="10">
        <f>1+COUNTIF(MCuts,"&lt;"&amp;F692)</f>
        <v/>
      </c>
      <c r="J692" s="10">
        <f>G692&amp;H692&amp;I692</f>
        <v/>
      </c>
      <c r="K692" s="10">
        <f>IF(AND(G692&gt;=4,H692&gt;=4),"Champions",IF(AND(G692&gt;=3,H692&gt;=3),"Loyal",IF(G692&gt;=4,"New / promising",IF(H692&gt;=3,"At risk",IF(G692&lt;=2,"Lost / hibernating","Needs attention")))))</f>
        <v/>
      </c>
    </row>
    <row r="693">
      <c r="A693" t="n">
        <v>13832</v>
      </c>
      <c r="B693" s="13">
        <f>_xlfn.MINIFS(Invoices[Date],Invoices[Customer ID],A693)</f>
        <v/>
      </c>
      <c r="C693" s="13">
        <f>_xlfn.MAXIFS(Invoices[Date],Invoices[Customer ID],A693)</f>
        <v/>
      </c>
      <c r="D693" s="14">
        <f>AsOfDate-C693</f>
        <v/>
      </c>
      <c r="E693" s="14">
        <f>COUNTIFS(Invoices[Customer ID],A693)</f>
        <v/>
      </c>
      <c r="F693" s="15">
        <f>SUMIFS(Invoices[Value],Invoices[Customer ID],A693)</f>
        <v/>
      </c>
      <c r="G693" s="10">
        <f>5-COUNTIF(RCuts,"&lt;"&amp;D693)</f>
        <v/>
      </c>
      <c r="H693" s="10">
        <f>1+COUNTIF(FCuts,"&lt;"&amp;E693)</f>
        <v/>
      </c>
      <c r="I693" s="10">
        <f>1+COUNTIF(MCuts,"&lt;"&amp;F693)</f>
        <v/>
      </c>
      <c r="J693" s="10">
        <f>G693&amp;H693&amp;I693</f>
        <v/>
      </c>
      <c r="K693" s="10">
        <f>IF(AND(G693&gt;=4,H693&gt;=4),"Champions",IF(AND(G693&gt;=3,H693&gt;=3),"Loyal",IF(G693&gt;=4,"New / promising",IF(H693&gt;=3,"At risk",IF(G693&lt;=2,"Lost / hibernating","Needs attention")))))</f>
        <v/>
      </c>
    </row>
    <row r="694">
      <c r="A694" t="n">
        <v>13833</v>
      </c>
      <c r="B694" s="13">
        <f>_xlfn.MINIFS(Invoices[Date],Invoices[Customer ID],A694)</f>
        <v/>
      </c>
      <c r="C694" s="13">
        <f>_xlfn.MAXIFS(Invoices[Date],Invoices[Customer ID],A694)</f>
        <v/>
      </c>
      <c r="D694" s="14">
        <f>AsOfDate-C694</f>
        <v/>
      </c>
      <c r="E694" s="14">
        <f>COUNTIFS(Invoices[Customer ID],A694)</f>
        <v/>
      </c>
      <c r="F694" s="15">
        <f>SUMIFS(Invoices[Value],Invoices[Customer ID],A694)</f>
        <v/>
      </c>
      <c r="G694" s="10">
        <f>5-COUNTIF(RCuts,"&lt;"&amp;D694)</f>
        <v/>
      </c>
      <c r="H694" s="10">
        <f>1+COUNTIF(FCuts,"&lt;"&amp;E694)</f>
        <v/>
      </c>
      <c r="I694" s="10">
        <f>1+COUNTIF(MCuts,"&lt;"&amp;F694)</f>
        <v/>
      </c>
      <c r="J694" s="10">
        <f>G694&amp;H694&amp;I694</f>
        <v/>
      </c>
      <c r="K694" s="10">
        <f>IF(AND(G694&gt;=4,H694&gt;=4),"Champions",IF(AND(G694&gt;=3,H694&gt;=3),"Loyal",IF(G694&gt;=4,"New / promising",IF(H694&gt;=3,"At risk",IF(G694&lt;=2,"Lost / hibernating","Needs attention")))))</f>
        <v/>
      </c>
    </row>
    <row r="695">
      <c r="A695" t="n">
        <v>13835</v>
      </c>
      <c r="B695" s="13">
        <f>_xlfn.MINIFS(Invoices[Date],Invoices[Customer ID],A695)</f>
        <v/>
      </c>
      <c r="C695" s="13">
        <f>_xlfn.MAXIFS(Invoices[Date],Invoices[Customer ID],A695)</f>
        <v/>
      </c>
      <c r="D695" s="14">
        <f>AsOfDate-C695</f>
        <v/>
      </c>
      <c r="E695" s="14">
        <f>COUNTIFS(Invoices[Customer ID],A695)</f>
        <v/>
      </c>
      <c r="F695" s="15">
        <f>SUMIFS(Invoices[Value],Invoices[Customer ID],A695)</f>
        <v/>
      </c>
      <c r="G695" s="10">
        <f>5-COUNTIF(RCuts,"&lt;"&amp;D695)</f>
        <v/>
      </c>
      <c r="H695" s="10">
        <f>1+COUNTIF(FCuts,"&lt;"&amp;E695)</f>
        <v/>
      </c>
      <c r="I695" s="10">
        <f>1+COUNTIF(MCuts,"&lt;"&amp;F695)</f>
        <v/>
      </c>
      <c r="J695" s="10">
        <f>G695&amp;H695&amp;I695</f>
        <v/>
      </c>
      <c r="K695" s="10">
        <f>IF(AND(G695&gt;=4,H695&gt;=4),"Champions",IF(AND(G695&gt;=3,H695&gt;=3),"Loyal",IF(G695&gt;=4,"New / promising",IF(H695&gt;=3,"At risk",IF(G695&lt;=2,"Lost / hibernating","Needs attention")))))</f>
        <v/>
      </c>
    </row>
    <row r="696">
      <c r="A696" t="n">
        <v>13837</v>
      </c>
      <c r="B696" s="13">
        <f>_xlfn.MINIFS(Invoices[Date],Invoices[Customer ID],A696)</f>
        <v/>
      </c>
      <c r="C696" s="13">
        <f>_xlfn.MAXIFS(Invoices[Date],Invoices[Customer ID],A696)</f>
        <v/>
      </c>
      <c r="D696" s="14">
        <f>AsOfDate-C696</f>
        <v/>
      </c>
      <c r="E696" s="14">
        <f>COUNTIFS(Invoices[Customer ID],A696)</f>
        <v/>
      </c>
      <c r="F696" s="15">
        <f>SUMIFS(Invoices[Value],Invoices[Customer ID],A696)</f>
        <v/>
      </c>
      <c r="G696" s="10">
        <f>5-COUNTIF(RCuts,"&lt;"&amp;D696)</f>
        <v/>
      </c>
      <c r="H696" s="10">
        <f>1+COUNTIF(FCuts,"&lt;"&amp;E696)</f>
        <v/>
      </c>
      <c r="I696" s="10">
        <f>1+COUNTIF(MCuts,"&lt;"&amp;F696)</f>
        <v/>
      </c>
      <c r="J696" s="10">
        <f>G696&amp;H696&amp;I696</f>
        <v/>
      </c>
      <c r="K696" s="10">
        <f>IF(AND(G696&gt;=4,H696&gt;=4),"Champions",IF(AND(G696&gt;=3,H696&gt;=3),"Loyal",IF(G696&gt;=4,"New / promising",IF(H696&gt;=3,"At risk",IF(G696&lt;=2,"Lost / hibernating","Needs attention")))))</f>
        <v/>
      </c>
    </row>
    <row r="697">
      <c r="A697" t="n">
        <v>13838</v>
      </c>
      <c r="B697" s="13">
        <f>_xlfn.MINIFS(Invoices[Date],Invoices[Customer ID],A697)</f>
        <v/>
      </c>
      <c r="C697" s="13">
        <f>_xlfn.MAXIFS(Invoices[Date],Invoices[Customer ID],A697)</f>
        <v/>
      </c>
      <c r="D697" s="14">
        <f>AsOfDate-C697</f>
        <v/>
      </c>
      <c r="E697" s="14">
        <f>COUNTIFS(Invoices[Customer ID],A697)</f>
        <v/>
      </c>
      <c r="F697" s="15">
        <f>SUMIFS(Invoices[Value],Invoices[Customer ID],A697)</f>
        <v/>
      </c>
      <c r="G697" s="10">
        <f>5-COUNTIF(RCuts,"&lt;"&amp;D697)</f>
        <v/>
      </c>
      <c r="H697" s="10">
        <f>1+COUNTIF(FCuts,"&lt;"&amp;E697)</f>
        <v/>
      </c>
      <c r="I697" s="10">
        <f>1+COUNTIF(MCuts,"&lt;"&amp;F697)</f>
        <v/>
      </c>
      <c r="J697" s="10">
        <f>G697&amp;H697&amp;I697</f>
        <v/>
      </c>
      <c r="K697" s="10">
        <f>IF(AND(G697&gt;=4,H697&gt;=4),"Champions",IF(AND(G697&gt;=3,H697&gt;=3),"Loyal",IF(G697&gt;=4,"New / promising",IF(H697&gt;=3,"At risk",IF(G697&lt;=2,"Lost / hibernating","Needs attention")))))</f>
        <v/>
      </c>
    </row>
    <row r="698">
      <c r="A698" t="n">
        <v>13841</v>
      </c>
      <c r="B698" s="13">
        <f>_xlfn.MINIFS(Invoices[Date],Invoices[Customer ID],A698)</f>
        <v/>
      </c>
      <c r="C698" s="13">
        <f>_xlfn.MAXIFS(Invoices[Date],Invoices[Customer ID],A698)</f>
        <v/>
      </c>
      <c r="D698" s="14">
        <f>AsOfDate-C698</f>
        <v/>
      </c>
      <c r="E698" s="14">
        <f>COUNTIFS(Invoices[Customer ID],A698)</f>
        <v/>
      </c>
      <c r="F698" s="15">
        <f>SUMIFS(Invoices[Value],Invoices[Customer ID],A698)</f>
        <v/>
      </c>
      <c r="G698" s="10">
        <f>5-COUNTIF(RCuts,"&lt;"&amp;D698)</f>
        <v/>
      </c>
      <c r="H698" s="10">
        <f>1+COUNTIF(FCuts,"&lt;"&amp;E698)</f>
        <v/>
      </c>
      <c r="I698" s="10">
        <f>1+COUNTIF(MCuts,"&lt;"&amp;F698)</f>
        <v/>
      </c>
      <c r="J698" s="10">
        <f>G698&amp;H698&amp;I698</f>
        <v/>
      </c>
      <c r="K698" s="10">
        <f>IF(AND(G698&gt;=4,H698&gt;=4),"Champions",IF(AND(G698&gt;=3,H698&gt;=3),"Loyal",IF(G698&gt;=4,"New / promising",IF(H698&gt;=3,"At risk",IF(G698&lt;=2,"Lost / hibernating","Needs attention")))))</f>
        <v/>
      </c>
    </row>
    <row r="699">
      <c r="A699" t="n">
        <v>13842</v>
      </c>
      <c r="B699" s="13">
        <f>_xlfn.MINIFS(Invoices[Date],Invoices[Customer ID],A699)</f>
        <v/>
      </c>
      <c r="C699" s="13">
        <f>_xlfn.MAXIFS(Invoices[Date],Invoices[Customer ID],A699)</f>
        <v/>
      </c>
      <c r="D699" s="14">
        <f>AsOfDate-C699</f>
        <v/>
      </c>
      <c r="E699" s="14">
        <f>COUNTIFS(Invoices[Customer ID],A699)</f>
        <v/>
      </c>
      <c r="F699" s="15">
        <f>SUMIFS(Invoices[Value],Invoices[Customer ID],A699)</f>
        <v/>
      </c>
      <c r="G699" s="10">
        <f>5-COUNTIF(RCuts,"&lt;"&amp;D699)</f>
        <v/>
      </c>
      <c r="H699" s="10">
        <f>1+COUNTIF(FCuts,"&lt;"&amp;E699)</f>
        <v/>
      </c>
      <c r="I699" s="10">
        <f>1+COUNTIF(MCuts,"&lt;"&amp;F699)</f>
        <v/>
      </c>
      <c r="J699" s="10">
        <f>G699&amp;H699&amp;I699</f>
        <v/>
      </c>
      <c r="K699" s="10">
        <f>IF(AND(G699&gt;=4,H699&gt;=4),"Champions",IF(AND(G699&gt;=3,H699&gt;=3),"Loyal",IF(G699&gt;=4,"New / promising",IF(H699&gt;=3,"At risk",IF(G699&lt;=2,"Lost / hibernating","Needs attention")))))</f>
        <v/>
      </c>
    </row>
    <row r="700">
      <c r="A700" t="n">
        <v>13844</v>
      </c>
      <c r="B700" s="13">
        <f>_xlfn.MINIFS(Invoices[Date],Invoices[Customer ID],A700)</f>
        <v/>
      </c>
      <c r="C700" s="13">
        <f>_xlfn.MAXIFS(Invoices[Date],Invoices[Customer ID],A700)</f>
        <v/>
      </c>
      <c r="D700" s="14">
        <f>AsOfDate-C700</f>
        <v/>
      </c>
      <c r="E700" s="14">
        <f>COUNTIFS(Invoices[Customer ID],A700)</f>
        <v/>
      </c>
      <c r="F700" s="15">
        <f>SUMIFS(Invoices[Value],Invoices[Customer ID],A700)</f>
        <v/>
      </c>
      <c r="G700" s="10">
        <f>5-COUNTIF(RCuts,"&lt;"&amp;D700)</f>
        <v/>
      </c>
      <c r="H700" s="10">
        <f>1+COUNTIF(FCuts,"&lt;"&amp;E700)</f>
        <v/>
      </c>
      <c r="I700" s="10">
        <f>1+COUNTIF(MCuts,"&lt;"&amp;F700)</f>
        <v/>
      </c>
      <c r="J700" s="10">
        <f>G700&amp;H700&amp;I700</f>
        <v/>
      </c>
      <c r="K700" s="10">
        <f>IF(AND(G700&gt;=4,H700&gt;=4),"Champions",IF(AND(G700&gt;=3,H700&gt;=3),"Loyal",IF(G700&gt;=4,"New / promising",IF(H700&gt;=3,"At risk",IF(G700&lt;=2,"Lost / hibernating","Needs attention")))))</f>
        <v/>
      </c>
    </row>
    <row r="701">
      <c r="A701" t="n">
        <v>13845</v>
      </c>
      <c r="B701" s="13">
        <f>_xlfn.MINIFS(Invoices[Date],Invoices[Customer ID],A701)</f>
        <v/>
      </c>
      <c r="C701" s="13">
        <f>_xlfn.MAXIFS(Invoices[Date],Invoices[Customer ID],A701)</f>
        <v/>
      </c>
      <c r="D701" s="14">
        <f>AsOfDate-C701</f>
        <v/>
      </c>
      <c r="E701" s="14">
        <f>COUNTIFS(Invoices[Customer ID],A701)</f>
        <v/>
      </c>
      <c r="F701" s="15">
        <f>SUMIFS(Invoices[Value],Invoices[Customer ID],A701)</f>
        <v/>
      </c>
      <c r="G701" s="10">
        <f>5-COUNTIF(RCuts,"&lt;"&amp;D701)</f>
        <v/>
      </c>
      <c r="H701" s="10">
        <f>1+COUNTIF(FCuts,"&lt;"&amp;E701)</f>
        <v/>
      </c>
      <c r="I701" s="10">
        <f>1+COUNTIF(MCuts,"&lt;"&amp;F701)</f>
        <v/>
      </c>
      <c r="J701" s="10">
        <f>G701&amp;H701&amp;I701</f>
        <v/>
      </c>
      <c r="K701" s="10">
        <f>IF(AND(G701&gt;=4,H701&gt;=4),"Champions",IF(AND(G701&gt;=3,H701&gt;=3),"Loyal",IF(G701&gt;=4,"New / promising",IF(H701&gt;=3,"At risk",IF(G701&lt;=2,"Lost / hibernating","Needs attention")))))</f>
        <v/>
      </c>
    </row>
    <row r="702">
      <c r="A702" t="n">
        <v>13846</v>
      </c>
      <c r="B702" s="13">
        <f>_xlfn.MINIFS(Invoices[Date],Invoices[Customer ID],A702)</f>
        <v/>
      </c>
      <c r="C702" s="13">
        <f>_xlfn.MAXIFS(Invoices[Date],Invoices[Customer ID],A702)</f>
        <v/>
      </c>
      <c r="D702" s="14">
        <f>AsOfDate-C702</f>
        <v/>
      </c>
      <c r="E702" s="14">
        <f>COUNTIFS(Invoices[Customer ID],A702)</f>
        <v/>
      </c>
      <c r="F702" s="15">
        <f>SUMIFS(Invoices[Value],Invoices[Customer ID],A702)</f>
        <v/>
      </c>
      <c r="G702" s="10">
        <f>5-COUNTIF(RCuts,"&lt;"&amp;D702)</f>
        <v/>
      </c>
      <c r="H702" s="10">
        <f>1+COUNTIF(FCuts,"&lt;"&amp;E702)</f>
        <v/>
      </c>
      <c r="I702" s="10">
        <f>1+COUNTIF(MCuts,"&lt;"&amp;F702)</f>
        <v/>
      </c>
      <c r="J702" s="10">
        <f>G702&amp;H702&amp;I702</f>
        <v/>
      </c>
      <c r="K702" s="10">
        <f>IF(AND(G702&gt;=4,H702&gt;=4),"Champions",IF(AND(G702&gt;=3,H702&gt;=3),"Loyal",IF(G702&gt;=4,"New / promising",IF(H702&gt;=3,"At risk",IF(G702&lt;=2,"Lost / hibernating","Needs attention")))))</f>
        <v/>
      </c>
    </row>
    <row r="703">
      <c r="A703" t="n">
        <v>13848</v>
      </c>
      <c r="B703" s="13">
        <f>_xlfn.MINIFS(Invoices[Date],Invoices[Customer ID],A703)</f>
        <v/>
      </c>
      <c r="C703" s="13">
        <f>_xlfn.MAXIFS(Invoices[Date],Invoices[Customer ID],A703)</f>
        <v/>
      </c>
      <c r="D703" s="14">
        <f>AsOfDate-C703</f>
        <v/>
      </c>
      <c r="E703" s="14">
        <f>COUNTIFS(Invoices[Customer ID],A703)</f>
        <v/>
      </c>
      <c r="F703" s="15">
        <f>SUMIFS(Invoices[Value],Invoices[Customer ID],A703)</f>
        <v/>
      </c>
      <c r="G703" s="10">
        <f>5-COUNTIF(RCuts,"&lt;"&amp;D703)</f>
        <v/>
      </c>
      <c r="H703" s="10">
        <f>1+COUNTIF(FCuts,"&lt;"&amp;E703)</f>
        <v/>
      </c>
      <c r="I703" s="10">
        <f>1+COUNTIF(MCuts,"&lt;"&amp;F703)</f>
        <v/>
      </c>
      <c r="J703" s="10">
        <f>G703&amp;H703&amp;I703</f>
        <v/>
      </c>
      <c r="K703" s="10">
        <f>IF(AND(G703&gt;=4,H703&gt;=4),"Champions",IF(AND(G703&gt;=3,H703&gt;=3),"Loyal",IF(G703&gt;=4,"New / promising",IF(H703&gt;=3,"At risk",IF(G703&lt;=2,"Lost / hibernating","Needs attention")))))</f>
        <v/>
      </c>
    </row>
    <row r="704">
      <c r="A704" t="n">
        <v>13849</v>
      </c>
      <c r="B704" s="13">
        <f>_xlfn.MINIFS(Invoices[Date],Invoices[Customer ID],A704)</f>
        <v/>
      </c>
      <c r="C704" s="13">
        <f>_xlfn.MAXIFS(Invoices[Date],Invoices[Customer ID],A704)</f>
        <v/>
      </c>
      <c r="D704" s="14">
        <f>AsOfDate-C704</f>
        <v/>
      </c>
      <c r="E704" s="14">
        <f>COUNTIFS(Invoices[Customer ID],A704)</f>
        <v/>
      </c>
      <c r="F704" s="15">
        <f>SUMIFS(Invoices[Value],Invoices[Customer ID],A704)</f>
        <v/>
      </c>
      <c r="G704" s="10">
        <f>5-COUNTIF(RCuts,"&lt;"&amp;D704)</f>
        <v/>
      </c>
      <c r="H704" s="10">
        <f>1+COUNTIF(FCuts,"&lt;"&amp;E704)</f>
        <v/>
      </c>
      <c r="I704" s="10">
        <f>1+COUNTIF(MCuts,"&lt;"&amp;F704)</f>
        <v/>
      </c>
      <c r="J704" s="10">
        <f>G704&amp;H704&amp;I704</f>
        <v/>
      </c>
      <c r="K704" s="10">
        <f>IF(AND(G704&gt;=4,H704&gt;=4),"Champions",IF(AND(G704&gt;=3,H704&gt;=3),"Loyal",IF(G704&gt;=4,"New / promising",IF(H704&gt;=3,"At risk",IF(G704&lt;=2,"Lost / hibernating","Needs attention")))))</f>
        <v/>
      </c>
    </row>
    <row r="705">
      <c r="A705" t="n">
        <v>13850</v>
      </c>
      <c r="B705" s="13">
        <f>_xlfn.MINIFS(Invoices[Date],Invoices[Customer ID],A705)</f>
        <v/>
      </c>
      <c r="C705" s="13">
        <f>_xlfn.MAXIFS(Invoices[Date],Invoices[Customer ID],A705)</f>
        <v/>
      </c>
      <c r="D705" s="14">
        <f>AsOfDate-C705</f>
        <v/>
      </c>
      <c r="E705" s="14">
        <f>COUNTIFS(Invoices[Customer ID],A705)</f>
        <v/>
      </c>
      <c r="F705" s="15">
        <f>SUMIFS(Invoices[Value],Invoices[Customer ID],A705)</f>
        <v/>
      </c>
      <c r="G705" s="10">
        <f>5-COUNTIF(RCuts,"&lt;"&amp;D705)</f>
        <v/>
      </c>
      <c r="H705" s="10">
        <f>1+COUNTIF(FCuts,"&lt;"&amp;E705)</f>
        <v/>
      </c>
      <c r="I705" s="10">
        <f>1+COUNTIF(MCuts,"&lt;"&amp;F705)</f>
        <v/>
      </c>
      <c r="J705" s="10">
        <f>G705&amp;H705&amp;I705</f>
        <v/>
      </c>
      <c r="K705" s="10">
        <f>IF(AND(G705&gt;=4,H705&gt;=4),"Champions",IF(AND(G705&gt;=3,H705&gt;=3),"Loyal",IF(G705&gt;=4,"New / promising",IF(H705&gt;=3,"At risk",IF(G705&lt;=2,"Lost / hibernating","Needs attention")))))</f>
        <v/>
      </c>
    </row>
    <row r="706">
      <c r="A706" t="n">
        <v>13851</v>
      </c>
      <c r="B706" s="13">
        <f>_xlfn.MINIFS(Invoices[Date],Invoices[Customer ID],A706)</f>
        <v/>
      </c>
      <c r="C706" s="13">
        <f>_xlfn.MAXIFS(Invoices[Date],Invoices[Customer ID],A706)</f>
        <v/>
      </c>
      <c r="D706" s="14">
        <f>AsOfDate-C706</f>
        <v/>
      </c>
      <c r="E706" s="14">
        <f>COUNTIFS(Invoices[Customer ID],A706)</f>
        <v/>
      </c>
      <c r="F706" s="15">
        <f>SUMIFS(Invoices[Value],Invoices[Customer ID],A706)</f>
        <v/>
      </c>
      <c r="G706" s="10">
        <f>5-COUNTIF(RCuts,"&lt;"&amp;D706)</f>
        <v/>
      </c>
      <c r="H706" s="10">
        <f>1+COUNTIF(FCuts,"&lt;"&amp;E706)</f>
        <v/>
      </c>
      <c r="I706" s="10">
        <f>1+COUNTIF(MCuts,"&lt;"&amp;F706)</f>
        <v/>
      </c>
      <c r="J706" s="10">
        <f>G706&amp;H706&amp;I706</f>
        <v/>
      </c>
      <c r="K706" s="10">
        <f>IF(AND(G706&gt;=4,H706&gt;=4),"Champions",IF(AND(G706&gt;=3,H706&gt;=3),"Loyal",IF(G706&gt;=4,"New / promising",IF(H706&gt;=3,"At risk",IF(G706&lt;=2,"Lost / hibernating","Needs attention")))))</f>
        <v/>
      </c>
    </row>
    <row r="707">
      <c r="A707" t="n">
        <v>13853</v>
      </c>
      <c r="B707" s="13">
        <f>_xlfn.MINIFS(Invoices[Date],Invoices[Customer ID],A707)</f>
        <v/>
      </c>
      <c r="C707" s="13">
        <f>_xlfn.MAXIFS(Invoices[Date],Invoices[Customer ID],A707)</f>
        <v/>
      </c>
      <c r="D707" s="14">
        <f>AsOfDate-C707</f>
        <v/>
      </c>
      <c r="E707" s="14">
        <f>COUNTIFS(Invoices[Customer ID],A707)</f>
        <v/>
      </c>
      <c r="F707" s="15">
        <f>SUMIFS(Invoices[Value],Invoices[Customer ID],A707)</f>
        <v/>
      </c>
      <c r="G707" s="10">
        <f>5-COUNTIF(RCuts,"&lt;"&amp;D707)</f>
        <v/>
      </c>
      <c r="H707" s="10">
        <f>1+COUNTIF(FCuts,"&lt;"&amp;E707)</f>
        <v/>
      </c>
      <c r="I707" s="10">
        <f>1+COUNTIF(MCuts,"&lt;"&amp;F707)</f>
        <v/>
      </c>
      <c r="J707" s="10">
        <f>G707&amp;H707&amp;I707</f>
        <v/>
      </c>
      <c r="K707" s="10">
        <f>IF(AND(G707&gt;=4,H707&gt;=4),"Champions",IF(AND(G707&gt;=3,H707&gt;=3),"Loyal",IF(G707&gt;=4,"New / promising",IF(H707&gt;=3,"At risk",IF(G707&lt;=2,"Lost / hibernating","Needs attention")))))</f>
        <v/>
      </c>
    </row>
    <row r="708">
      <c r="A708" t="n">
        <v>13854</v>
      </c>
      <c r="B708" s="13">
        <f>_xlfn.MINIFS(Invoices[Date],Invoices[Customer ID],A708)</f>
        <v/>
      </c>
      <c r="C708" s="13">
        <f>_xlfn.MAXIFS(Invoices[Date],Invoices[Customer ID],A708)</f>
        <v/>
      </c>
      <c r="D708" s="14">
        <f>AsOfDate-C708</f>
        <v/>
      </c>
      <c r="E708" s="14">
        <f>COUNTIFS(Invoices[Customer ID],A708)</f>
        <v/>
      </c>
      <c r="F708" s="15">
        <f>SUMIFS(Invoices[Value],Invoices[Customer ID],A708)</f>
        <v/>
      </c>
      <c r="G708" s="10">
        <f>5-COUNTIF(RCuts,"&lt;"&amp;D708)</f>
        <v/>
      </c>
      <c r="H708" s="10">
        <f>1+COUNTIF(FCuts,"&lt;"&amp;E708)</f>
        <v/>
      </c>
      <c r="I708" s="10">
        <f>1+COUNTIF(MCuts,"&lt;"&amp;F708)</f>
        <v/>
      </c>
      <c r="J708" s="10">
        <f>G708&amp;H708&amp;I708</f>
        <v/>
      </c>
      <c r="K708" s="10">
        <f>IF(AND(G708&gt;=4,H708&gt;=4),"Champions",IF(AND(G708&gt;=3,H708&gt;=3),"Loyal",IF(G708&gt;=4,"New / promising",IF(H708&gt;=3,"At risk",IF(G708&lt;=2,"Lost / hibernating","Needs attention")))))</f>
        <v/>
      </c>
    </row>
    <row r="709">
      <c r="A709" t="n">
        <v>13856</v>
      </c>
      <c r="B709" s="13">
        <f>_xlfn.MINIFS(Invoices[Date],Invoices[Customer ID],A709)</f>
        <v/>
      </c>
      <c r="C709" s="13">
        <f>_xlfn.MAXIFS(Invoices[Date],Invoices[Customer ID],A709)</f>
        <v/>
      </c>
      <c r="D709" s="14">
        <f>AsOfDate-C709</f>
        <v/>
      </c>
      <c r="E709" s="14">
        <f>COUNTIFS(Invoices[Customer ID],A709)</f>
        <v/>
      </c>
      <c r="F709" s="15">
        <f>SUMIFS(Invoices[Value],Invoices[Customer ID],A709)</f>
        <v/>
      </c>
      <c r="G709" s="10">
        <f>5-COUNTIF(RCuts,"&lt;"&amp;D709)</f>
        <v/>
      </c>
      <c r="H709" s="10">
        <f>1+COUNTIF(FCuts,"&lt;"&amp;E709)</f>
        <v/>
      </c>
      <c r="I709" s="10">
        <f>1+COUNTIF(MCuts,"&lt;"&amp;F709)</f>
        <v/>
      </c>
      <c r="J709" s="10">
        <f>G709&amp;H709&amp;I709</f>
        <v/>
      </c>
      <c r="K709" s="10">
        <f>IF(AND(G709&gt;=4,H709&gt;=4),"Champions",IF(AND(G709&gt;=3,H709&gt;=3),"Loyal",IF(G709&gt;=4,"New / promising",IF(H709&gt;=3,"At risk",IF(G709&lt;=2,"Lost / hibernating","Needs attention")))))</f>
        <v/>
      </c>
    </row>
    <row r="710">
      <c r="A710" t="n">
        <v>13858</v>
      </c>
      <c r="B710" s="13">
        <f>_xlfn.MINIFS(Invoices[Date],Invoices[Customer ID],A710)</f>
        <v/>
      </c>
      <c r="C710" s="13">
        <f>_xlfn.MAXIFS(Invoices[Date],Invoices[Customer ID],A710)</f>
        <v/>
      </c>
      <c r="D710" s="14">
        <f>AsOfDate-C710</f>
        <v/>
      </c>
      <c r="E710" s="14">
        <f>COUNTIFS(Invoices[Customer ID],A710)</f>
        <v/>
      </c>
      <c r="F710" s="15">
        <f>SUMIFS(Invoices[Value],Invoices[Customer ID],A710)</f>
        <v/>
      </c>
      <c r="G710" s="10">
        <f>5-COUNTIF(RCuts,"&lt;"&amp;D710)</f>
        <v/>
      </c>
      <c r="H710" s="10">
        <f>1+COUNTIF(FCuts,"&lt;"&amp;E710)</f>
        <v/>
      </c>
      <c r="I710" s="10">
        <f>1+COUNTIF(MCuts,"&lt;"&amp;F710)</f>
        <v/>
      </c>
      <c r="J710" s="10">
        <f>G710&amp;H710&amp;I710</f>
        <v/>
      </c>
      <c r="K710" s="10">
        <f>IF(AND(G710&gt;=4,H710&gt;=4),"Champions",IF(AND(G710&gt;=3,H710&gt;=3),"Loyal",IF(G710&gt;=4,"New / promising",IF(H710&gt;=3,"At risk",IF(G710&lt;=2,"Lost / hibernating","Needs attention")))))</f>
        <v/>
      </c>
    </row>
    <row r="711">
      <c r="A711" t="n">
        <v>13859</v>
      </c>
      <c r="B711" s="13">
        <f>_xlfn.MINIFS(Invoices[Date],Invoices[Customer ID],A711)</f>
        <v/>
      </c>
      <c r="C711" s="13">
        <f>_xlfn.MAXIFS(Invoices[Date],Invoices[Customer ID],A711)</f>
        <v/>
      </c>
      <c r="D711" s="14">
        <f>AsOfDate-C711</f>
        <v/>
      </c>
      <c r="E711" s="14">
        <f>COUNTIFS(Invoices[Customer ID],A711)</f>
        <v/>
      </c>
      <c r="F711" s="15">
        <f>SUMIFS(Invoices[Value],Invoices[Customer ID],A711)</f>
        <v/>
      </c>
      <c r="G711" s="10">
        <f>5-COUNTIF(RCuts,"&lt;"&amp;D711)</f>
        <v/>
      </c>
      <c r="H711" s="10">
        <f>1+COUNTIF(FCuts,"&lt;"&amp;E711)</f>
        <v/>
      </c>
      <c r="I711" s="10">
        <f>1+COUNTIF(MCuts,"&lt;"&amp;F711)</f>
        <v/>
      </c>
      <c r="J711" s="10">
        <f>G711&amp;H711&amp;I711</f>
        <v/>
      </c>
      <c r="K711" s="10">
        <f>IF(AND(G711&gt;=4,H711&gt;=4),"Champions",IF(AND(G711&gt;=3,H711&gt;=3),"Loyal",IF(G711&gt;=4,"New / promising",IF(H711&gt;=3,"At risk",IF(G711&lt;=2,"Lost / hibernating","Needs attention")))))</f>
        <v/>
      </c>
    </row>
    <row r="712">
      <c r="A712" t="n">
        <v>13860</v>
      </c>
      <c r="B712" s="13">
        <f>_xlfn.MINIFS(Invoices[Date],Invoices[Customer ID],A712)</f>
        <v/>
      </c>
      <c r="C712" s="13">
        <f>_xlfn.MAXIFS(Invoices[Date],Invoices[Customer ID],A712)</f>
        <v/>
      </c>
      <c r="D712" s="14">
        <f>AsOfDate-C712</f>
        <v/>
      </c>
      <c r="E712" s="14">
        <f>COUNTIFS(Invoices[Customer ID],A712)</f>
        <v/>
      </c>
      <c r="F712" s="15">
        <f>SUMIFS(Invoices[Value],Invoices[Customer ID],A712)</f>
        <v/>
      </c>
      <c r="G712" s="10">
        <f>5-COUNTIF(RCuts,"&lt;"&amp;D712)</f>
        <v/>
      </c>
      <c r="H712" s="10">
        <f>1+COUNTIF(FCuts,"&lt;"&amp;E712)</f>
        <v/>
      </c>
      <c r="I712" s="10">
        <f>1+COUNTIF(MCuts,"&lt;"&amp;F712)</f>
        <v/>
      </c>
      <c r="J712" s="10">
        <f>G712&amp;H712&amp;I712</f>
        <v/>
      </c>
      <c r="K712" s="10">
        <f>IF(AND(G712&gt;=4,H712&gt;=4),"Champions",IF(AND(G712&gt;=3,H712&gt;=3),"Loyal",IF(G712&gt;=4,"New / promising",IF(H712&gt;=3,"At risk",IF(G712&lt;=2,"Lost / hibernating","Needs attention")))))</f>
        <v/>
      </c>
    </row>
    <row r="713">
      <c r="A713" t="n">
        <v>13862</v>
      </c>
      <c r="B713" s="13">
        <f>_xlfn.MINIFS(Invoices[Date],Invoices[Customer ID],A713)</f>
        <v/>
      </c>
      <c r="C713" s="13">
        <f>_xlfn.MAXIFS(Invoices[Date],Invoices[Customer ID],A713)</f>
        <v/>
      </c>
      <c r="D713" s="14">
        <f>AsOfDate-C713</f>
        <v/>
      </c>
      <c r="E713" s="14">
        <f>COUNTIFS(Invoices[Customer ID],A713)</f>
        <v/>
      </c>
      <c r="F713" s="15">
        <f>SUMIFS(Invoices[Value],Invoices[Customer ID],A713)</f>
        <v/>
      </c>
      <c r="G713" s="10">
        <f>5-COUNTIF(RCuts,"&lt;"&amp;D713)</f>
        <v/>
      </c>
      <c r="H713" s="10">
        <f>1+COUNTIF(FCuts,"&lt;"&amp;E713)</f>
        <v/>
      </c>
      <c r="I713" s="10">
        <f>1+COUNTIF(MCuts,"&lt;"&amp;F713)</f>
        <v/>
      </c>
      <c r="J713" s="10">
        <f>G713&amp;H713&amp;I713</f>
        <v/>
      </c>
      <c r="K713" s="10">
        <f>IF(AND(G713&gt;=4,H713&gt;=4),"Champions",IF(AND(G713&gt;=3,H713&gt;=3),"Loyal",IF(G713&gt;=4,"New / promising",IF(H713&gt;=3,"At risk",IF(G713&lt;=2,"Lost / hibernating","Needs attention")))))</f>
        <v/>
      </c>
    </row>
    <row r="714">
      <c r="A714" t="n">
        <v>13863</v>
      </c>
      <c r="B714" s="13">
        <f>_xlfn.MINIFS(Invoices[Date],Invoices[Customer ID],A714)</f>
        <v/>
      </c>
      <c r="C714" s="13">
        <f>_xlfn.MAXIFS(Invoices[Date],Invoices[Customer ID],A714)</f>
        <v/>
      </c>
      <c r="D714" s="14">
        <f>AsOfDate-C714</f>
        <v/>
      </c>
      <c r="E714" s="14">
        <f>COUNTIFS(Invoices[Customer ID],A714)</f>
        <v/>
      </c>
      <c r="F714" s="15">
        <f>SUMIFS(Invoices[Value],Invoices[Customer ID],A714)</f>
        <v/>
      </c>
      <c r="G714" s="10">
        <f>5-COUNTIF(RCuts,"&lt;"&amp;D714)</f>
        <v/>
      </c>
      <c r="H714" s="10">
        <f>1+COUNTIF(FCuts,"&lt;"&amp;E714)</f>
        <v/>
      </c>
      <c r="I714" s="10">
        <f>1+COUNTIF(MCuts,"&lt;"&amp;F714)</f>
        <v/>
      </c>
      <c r="J714" s="10">
        <f>G714&amp;H714&amp;I714</f>
        <v/>
      </c>
      <c r="K714" s="10">
        <f>IF(AND(G714&gt;=4,H714&gt;=4),"Champions",IF(AND(G714&gt;=3,H714&gt;=3),"Loyal",IF(G714&gt;=4,"New / promising",IF(H714&gt;=3,"At risk",IF(G714&lt;=2,"Lost / hibernating","Needs attention")))))</f>
        <v/>
      </c>
    </row>
    <row r="715">
      <c r="A715" t="n">
        <v>13865</v>
      </c>
      <c r="B715" s="13">
        <f>_xlfn.MINIFS(Invoices[Date],Invoices[Customer ID],A715)</f>
        <v/>
      </c>
      <c r="C715" s="13">
        <f>_xlfn.MAXIFS(Invoices[Date],Invoices[Customer ID],A715)</f>
        <v/>
      </c>
      <c r="D715" s="14">
        <f>AsOfDate-C715</f>
        <v/>
      </c>
      <c r="E715" s="14">
        <f>COUNTIFS(Invoices[Customer ID],A715)</f>
        <v/>
      </c>
      <c r="F715" s="15">
        <f>SUMIFS(Invoices[Value],Invoices[Customer ID],A715)</f>
        <v/>
      </c>
      <c r="G715" s="10">
        <f>5-COUNTIF(RCuts,"&lt;"&amp;D715)</f>
        <v/>
      </c>
      <c r="H715" s="10">
        <f>1+COUNTIF(FCuts,"&lt;"&amp;E715)</f>
        <v/>
      </c>
      <c r="I715" s="10">
        <f>1+COUNTIF(MCuts,"&lt;"&amp;F715)</f>
        <v/>
      </c>
      <c r="J715" s="10">
        <f>G715&amp;H715&amp;I715</f>
        <v/>
      </c>
      <c r="K715" s="10">
        <f>IF(AND(G715&gt;=4,H715&gt;=4),"Champions",IF(AND(G715&gt;=3,H715&gt;=3),"Loyal",IF(G715&gt;=4,"New / promising",IF(H715&gt;=3,"At risk",IF(G715&lt;=2,"Lost / hibernating","Needs attention")))))</f>
        <v/>
      </c>
    </row>
    <row r="716">
      <c r="A716" t="n">
        <v>13866</v>
      </c>
      <c r="B716" s="13">
        <f>_xlfn.MINIFS(Invoices[Date],Invoices[Customer ID],A716)</f>
        <v/>
      </c>
      <c r="C716" s="13">
        <f>_xlfn.MAXIFS(Invoices[Date],Invoices[Customer ID],A716)</f>
        <v/>
      </c>
      <c r="D716" s="14">
        <f>AsOfDate-C716</f>
        <v/>
      </c>
      <c r="E716" s="14">
        <f>COUNTIFS(Invoices[Customer ID],A716)</f>
        <v/>
      </c>
      <c r="F716" s="15">
        <f>SUMIFS(Invoices[Value],Invoices[Customer ID],A716)</f>
        <v/>
      </c>
      <c r="G716" s="10">
        <f>5-COUNTIF(RCuts,"&lt;"&amp;D716)</f>
        <v/>
      </c>
      <c r="H716" s="10">
        <f>1+COUNTIF(FCuts,"&lt;"&amp;E716)</f>
        <v/>
      </c>
      <c r="I716" s="10">
        <f>1+COUNTIF(MCuts,"&lt;"&amp;F716)</f>
        <v/>
      </c>
      <c r="J716" s="10">
        <f>G716&amp;H716&amp;I716</f>
        <v/>
      </c>
      <c r="K716" s="10">
        <f>IF(AND(G716&gt;=4,H716&gt;=4),"Champions",IF(AND(G716&gt;=3,H716&gt;=3),"Loyal",IF(G716&gt;=4,"New / promising",IF(H716&gt;=3,"At risk",IF(G716&lt;=2,"Lost / hibernating","Needs attention")))))</f>
        <v/>
      </c>
    </row>
    <row r="717">
      <c r="A717" t="n">
        <v>13867</v>
      </c>
      <c r="B717" s="13">
        <f>_xlfn.MINIFS(Invoices[Date],Invoices[Customer ID],A717)</f>
        <v/>
      </c>
      <c r="C717" s="13">
        <f>_xlfn.MAXIFS(Invoices[Date],Invoices[Customer ID],A717)</f>
        <v/>
      </c>
      <c r="D717" s="14">
        <f>AsOfDate-C717</f>
        <v/>
      </c>
      <c r="E717" s="14">
        <f>COUNTIFS(Invoices[Customer ID],A717)</f>
        <v/>
      </c>
      <c r="F717" s="15">
        <f>SUMIFS(Invoices[Value],Invoices[Customer ID],A717)</f>
        <v/>
      </c>
      <c r="G717" s="10">
        <f>5-COUNTIF(RCuts,"&lt;"&amp;D717)</f>
        <v/>
      </c>
      <c r="H717" s="10">
        <f>1+COUNTIF(FCuts,"&lt;"&amp;E717)</f>
        <v/>
      </c>
      <c r="I717" s="10">
        <f>1+COUNTIF(MCuts,"&lt;"&amp;F717)</f>
        <v/>
      </c>
      <c r="J717" s="10">
        <f>G717&amp;H717&amp;I717</f>
        <v/>
      </c>
      <c r="K717" s="10">
        <f>IF(AND(G717&gt;=4,H717&gt;=4),"Champions",IF(AND(G717&gt;=3,H717&gt;=3),"Loyal",IF(G717&gt;=4,"New / promising",IF(H717&gt;=3,"At risk",IF(G717&lt;=2,"Lost / hibernating","Needs attention")))))</f>
        <v/>
      </c>
    </row>
    <row r="718">
      <c r="A718" t="n">
        <v>13868</v>
      </c>
      <c r="B718" s="13">
        <f>_xlfn.MINIFS(Invoices[Date],Invoices[Customer ID],A718)</f>
        <v/>
      </c>
      <c r="C718" s="13">
        <f>_xlfn.MAXIFS(Invoices[Date],Invoices[Customer ID],A718)</f>
        <v/>
      </c>
      <c r="D718" s="14">
        <f>AsOfDate-C718</f>
        <v/>
      </c>
      <c r="E718" s="14">
        <f>COUNTIFS(Invoices[Customer ID],A718)</f>
        <v/>
      </c>
      <c r="F718" s="15">
        <f>SUMIFS(Invoices[Value],Invoices[Customer ID],A718)</f>
        <v/>
      </c>
      <c r="G718" s="10">
        <f>5-COUNTIF(RCuts,"&lt;"&amp;D718)</f>
        <v/>
      </c>
      <c r="H718" s="10">
        <f>1+COUNTIF(FCuts,"&lt;"&amp;E718)</f>
        <v/>
      </c>
      <c r="I718" s="10">
        <f>1+COUNTIF(MCuts,"&lt;"&amp;F718)</f>
        <v/>
      </c>
      <c r="J718" s="10">
        <f>G718&amp;H718&amp;I718</f>
        <v/>
      </c>
      <c r="K718" s="10">
        <f>IF(AND(G718&gt;=4,H718&gt;=4),"Champions",IF(AND(G718&gt;=3,H718&gt;=3),"Loyal",IF(G718&gt;=4,"New / promising",IF(H718&gt;=3,"At risk",IF(G718&lt;=2,"Lost / hibernating","Needs attention")))))</f>
        <v/>
      </c>
    </row>
    <row r="719">
      <c r="A719" t="n">
        <v>13869</v>
      </c>
      <c r="B719" s="13">
        <f>_xlfn.MINIFS(Invoices[Date],Invoices[Customer ID],A719)</f>
        <v/>
      </c>
      <c r="C719" s="13">
        <f>_xlfn.MAXIFS(Invoices[Date],Invoices[Customer ID],A719)</f>
        <v/>
      </c>
      <c r="D719" s="14">
        <f>AsOfDate-C719</f>
        <v/>
      </c>
      <c r="E719" s="14">
        <f>COUNTIFS(Invoices[Customer ID],A719)</f>
        <v/>
      </c>
      <c r="F719" s="15">
        <f>SUMIFS(Invoices[Value],Invoices[Customer ID],A719)</f>
        <v/>
      </c>
      <c r="G719" s="10">
        <f>5-COUNTIF(RCuts,"&lt;"&amp;D719)</f>
        <v/>
      </c>
      <c r="H719" s="10">
        <f>1+COUNTIF(FCuts,"&lt;"&amp;E719)</f>
        <v/>
      </c>
      <c r="I719" s="10">
        <f>1+COUNTIF(MCuts,"&lt;"&amp;F719)</f>
        <v/>
      </c>
      <c r="J719" s="10">
        <f>G719&amp;H719&amp;I719</f>
        <v/>
      </c>
      <c r="K719" s="10">
        <f>IF(AND(G719&gt;=4,H719&gt;=4),"Champions",IF(AND(G719&gt;=3,H719&gt;=3),"Loyal",IF(G719&gt;=4,"New / promising",IF(H719&gt;=3,"At risk",IF(G719&lt;=2,"Lost / hibernating","Needs attention")))))</f>
        <v/>
      </c>
    </row>
    <row r="720">
      <c r="A720" t="n">
        <v>13870</v>
      </c>
      <c r="B720" s="13">
        <f>_xlfn.MINIFS(Invoices[Date],Invoices[Customer ID],A720)</f>
        <v/>
      </c>
      <c r="C720" s="13">
        <f>_xlfn.MAXIFS(Invoices[Date],Invoices[Customer ID],A720)</f>
        <v/>
      </c>
      <c r="D720" s="14">
        <f>AsOfDate-C720</f>
        <v/>
      </c>
      <c r="E720" s="14">
        <f>COUNTIFS(Invoices[Customer ID],A720)</f>
        <v/>
      </c>
      <c r="F720" s="15">
        <f>SUMIFS(Invoices[Value],Invoices[Customer ID],A720)</f>
        <v/>
      </c>
      <c r="G720" s="10">
        <f>5-COUNTIF(RCuts,"&lt;"&amp;D720)</f>
        <v/>
      </c>
      <c r="H720" s="10">
        <f>1+COUNTIF(FCuts,"&lt;"&amp;E720)</f>
        <v/>
      </c>
      <c r="I720" s="10">
        <f>1+COUNTIF(MCuts,"&lt;"&amp;F720)</f>
        <v/>
      </c>
      <c r="J720" s="10">
        <f>G720&amp;H720&amp;I720</f>
        <v/>
      </c>
      <c r="K720" s="10">
        <f>IF(AND(G720&gt;=4,H720&gt;=4),"Champions",IF(AND(G720&gt;=3,H720&gt;=3),"Loyal",IF(G720&gt;=4,"New / promising",IF(H720&gt;=3,"At risk",IF(G720&lt;=2,"Lost / hibernating","Needs attention")))))</f>
        <v/>
      </c>
    </row>
    <row r="721">
      <c r="A721" t="n">
        <v>13871</v>
      </c>
      <c r="B721" s="13">
        <f>_xlfn.MINIFS(Invoices[Date],Invoices[Customer ID],A721)</f>
        <v/>
      </c>
      <c r="C721" s="13">
        <f>_xlfn.MAXIFS(Invoices[Date],Invoices[Customer ID],A721)</f>
        <v/>
      </c>
      <c r="D721" s="14">
        <f>AsOfDate-C721</f>
        <v/>
      </c>
      <c r="E721" s="14">
        <f>COUNTIFS(Invoices[Customer ID],A721)</f>
        <v/>
      </c>
      <c r="F721" s="15">
        <f>SUMIFS(Invoices[Value],Invoices[Customer ID],A721)</f>
        <v/>
      </c>
      <c r="G721" s="10">
        <f>5-COUNTIF(RCuts,"&lt;"&amp;D721)</f>
        <v/>
      </c>
      <c r="H721" s="10">
        <f>1+COUNTIF(FCuts,"&lt;"&amp;E721)</f>
        <v/>
      </c>
      <c r="I721" s="10">
        <f>1+COUNTIF(MCuts,"&lt;"&amp;F721)</f>
        <v/>
      </c>
      <c r="J721" s="10">
        <f>G721&amp;H721&amp;I721</f>
        <v/>
      </c>
      <c r="K721" s="10">
        <f>IF(AND(G721&gt;=4,H721&gt;=4),"Champions",IF(AND(G721&gt;=3,H721&gt;=3),"Loyal",IF(G721&gt;=4,"New / promising",IF(H721&gt;=3,"At risk",IF(G721&lt;=2,"Lost / hibernating","Needs attention")))))</f>
        <v/>
      </c>
    </row>
    <row r="722">
      <c r="A722" t="n">
        <v>13873</v>
      </c>
      <c r="B722" s="13">
        <f>_xlfn.MINIFS(Invoices[Date],Invoices[Customer ID],A722)</f>
        <v/>
      </c>
      <c r="C722" s="13">
        <f>_xlfn.MAXIFS(Invoices[Date],Invoices[Customer ID],A722)</f>
        <v/>
      </c>
      <c r="D722" s="14">
        <f>AsOfDate-C722</f>
        <v/>
      </c>
      <c r="E722" s="14">
        <f>COUNTIFS(Invoices[Customer ID],A722)</f>
        <v/>
      </c>
      <c r="F722" s="15">
        <f>SUMIFS(Invoices[Value],Invoices[Customer ID],A722)</f>
        <v/>
      </c>
      <c r="G722" s="10">
        <f>5-COUNTIF(RCuts,"&lt;"&amp;D722)</f>
        <v/>
      </c>
      <c r="H722" s="10">
        <f>1+COUNTIF(FCuts,"&lt;"&amp;E722)</f>
        <v/>
      </c>
      <c r="I722" s="10">
        <f>1+COUNTIF(MCuts,"&lt;"&amp;F722)</f>
        <v/>
      </c>
      <c r="J722" s="10">
        <f>G722&amp;H722&amp;I722</f>
        <v/>
      </c>
      <c r="K722" s="10">
        <f>IF(AND(G722&gt;=4,H722&gt;=4),"Champions",IF(AND(G722&gt;=3,H722&gt;=3),"Loyal",IF(G722&gt;=4,"New / promising",IF(H722&gt;=3,"At risk",IF(G722&lt;=2,"Lost / hibernating","Needs attention")))))</f>
        <v/>
      </c>
    </row>
    <row r="723">
      <c r="A723" t="n">
        <v>13875</v>
      </c>
      <c r="B723" s="13">
        <f>_xlfn.MINIFS(Invoices[Date],Invoices[Customer ID],A723)</f>
        <v/>
      </c>
      <c r="C723" s="13">
        <f>_xlfn.MAXIFS(Invoices[Date],Invoices[Customer ID],A723)</f>
        <v/>
      </c>
      <c r="D723" s="14">
        <f>AsOfDate-C723</f>
        <v/>
      </c>
      <c r="E723" s="14">
        <f>COUNTIFS(Invoices[Customer ID],A723)</f>
        <v/>
      </c>
      <c r="F723" s="15">
        <f>SUMIFS(Invoices[Value],Invoices[Customer ID],A723)</f>
        <v/>
      </c>
      <c r="G723" s="10">
        <f>5-COUNTIF(RCuts,"&lt;"&amp;D723)</f>
        <v/>
      </c>
      <c r="H723" s="10">
        <f>1+COUNTIF(FCuts,"&lt;"&amp;E723)</f>
        <v/>
      </c>
      <c r="I723" s="10">
        <f>1+COUNTIF(MCuts,"&lt;"&amp;F723)</f>
        <v/>
      </c>
      <c r="J723" s="10">
        <f>G723&amp;H723&amp;I723</f>
        <v/>
      </c>
      <c r="K723" s="10">
        <f>IF(AND(G723&gt;=4,H723&gt;=4),"Champions",IF(AND(G723&gt;=3,H723&gt;=3),"Loyal",IF(G723&gt;=4,"New / promising",IF(H723&gt;=3,"At risk",IF(G723&lt;=2,"Lost / hibernating","Needs attention")))))</f>
        <v/>
      </c>
    </row>
    <row r="724">
      <c r="A724" t="n">
        <v>13876</v>
      </c>
      <c r="B724" s="13">
        <f>_xlfn.MINIFS(Invoices[Date],Invoices[Customer ID],A724)</f>
        <v/>
      </c>
      <c r="C724" s="13">
        <f>_xlfn.MAXIFS(Invoices[Date],Invoices[Customer ID],A724)</f>
        <v/>
      </c>
      <c r="D724" s="14">
        <f>AsOfDate-C724</f>
        <v/>
      </c>
      <c r="E724" s="14">
        <f>COUNTIFS(Invoices[Customer ID],A724)</f>
        <v/>
      </c>
      <c r="F724" s="15">
        <f>SUMIFS(Invoices[Value],Invoices[Customer ID],A724)</f>
        <v/>
      </c>
      <c r="G724" s="10">
        <f>5-COUNTIF(RCuts,"&lt;"&amp;D724)</f>
        <v/>
      </c>
      <c r="H724" s="10">
        <f>1+COUNTIF(FCuts,"&lt;"&amp;E724)</f>
        <v/>
      </c>
      <c r="I724" s="10">
        <f>1+COUNTIF(MCuts,"&lt;"&amp;F724)</f>
        <v/>
      </c>
      <c r="J724" s="10">
        <f>G724&amp;H724&amp;I724</f>
        <v/>
      </c>
      <c r="K724" s="10">
        <f>IF(AND(G724&gt;=4,H724&gt;=4),"Champions",IF(AND(G724&gt;=3,H724&gt;=3),"Loyal",IF(G724&gt;=4,"New / promising",IF(H724&gt;=3,"At risk",IF(G724&lt;=2,"Lost / hibernating","Needs attention")))))</f>
        <v/>
      </c>
    </row>
    <row r="725">
      <c r="A725" t="n">
        <v>13877</v>
      </c>
      <c r="B725" s="13">
        <f>_xlfn.MINIFS(Invoices[Date],Invoices[Customer ID],A725)</f>
        <v/>
      </c>
      <c r="C725" s="13">
        <f>_xlfn.MAXIFS(Invoices[Date],Invoices[Customer ID],A725)</f>
        <v/>
      </c>
      <c r="D725" s="14">
        <f>AsOfDate-C725</f>
        <v/>
      </c>
      <c r="E725" s="14">
        <f>COUNTIFS(Invoices[Customer ID],A725)</f>
        <v/>
      </c>
      <c r="F725" s="15">
        <f>SUMIFS(Invoices[Value],Invoices[Customer ID],A725)</f>
        <v/>
      </c>
      <c r="G725" s="10">
        <f>5-COUNTIF(RCuts,"&lt;"&amp;D725)</f>
        <v/>
      </c>
      <c r="H725" s="10">
        <f>1+COUNTIF(FCuts,"&lt;"&amp;E725)</f>
        <v/>
      </c>
      <c r="I725" s="10">
        <f>1+COUNTIF(MCuts,"&lt;"&amp;F725)</f>
        <v/>
      </c>
      <c r="J725" s="10">
        <f>G725&amp;H725&amp;I725</f>
        <v/>
      </c>
      <c r="K725" s="10">
        <f>IF(AND(G725&gt;=4,H725&gt;=4),"Champions",IF(AND(G725&gt;=3,H725&gt;=3),"Loyal",IF(G725&gt;=4,"New / promising",IF(H725&gt;=3,"At risk",IF(G725&lt;=2,"Lost / hibernating","Needs attention")))))</f>
        <v/>
      </c>
    </row>
    <row r="726">
      <c r="A726" t="n">
        <v>13878</v>
      </c>
      <c r="B726" s="13">
        <f>_xlfn.MINIFS(Invoices[Date],Invoices[Customer ID],A726)</f>
        <v/>
      </c>
      <c r="C726" s="13">
        <f>_xlfn.MAXIFS(Invoices[Date],Invoices[Customer ID],A726)</f>
        <v/>
      </c>
      <c r="D726" s="14">
        <f>AsOfDate-C726</f>
        <v/>
      </c>
      <c r="E726" s="14">
        <f>COUNTIFS(Invoices[Customer ID],A726)</f>
        <v/>
      </c>
      <c r="F726" s="15">
        <f>SUMIFS(Invoices[Value],Invoices[Customer ID],A726)</f>
        <v/>
      </c>
      <c r="G726" s="10">
        <f>5-COUNTIF(RCuts,"&lt;"&amp;D726)</f>
        <v/>
      </c>
      <c r="H726" s="10">
        <f>1+COUNTIF(FCuts,"&lt;"&amp;E726)</f>
        <v/>
      </c>
      <c r="I726" s="10">
        <f>1+COUNTIF(MCuts,"&lt;"&amp;F726)</f>
        <v/>
      </c>
      <c r="J726" s="10">
        <f>G726&amp;H726&amp;I726</f>
        <v/>
      </c>
      <c r="K726" s="10">
        <f>IF(AND(G726&gt;=4,H726&gt;=4),"Champions",IF(AND(G726&gt;=3,H726&gt;=3),"Loyal",IF(G726&gt;=4,"New / promising",IF(H726&gt;=3,"At risk",IF(G726&lt;=2,"Lost / hibernating","Needs attention")))))</f>
        <v/>
      </c>
    </row>
    <row r="727">
      <c r="A727" t="n">
        <v>13880</v>
      </c>
      <c r="B727" s="13">
        <f>_xlfn.MINIFS(Invoices[Date],Invoices[Customer ID],A727)</f>
        <v/>
      </c>
      <c r="C727" s="13">
        <f>_xlfn.MAXIFS(Invoices[Date],Invoices[Customer ID],A727)</f>
        <v/>
      </c>
      <c r="D727" s="14">
        <f>AsOfDate-C727</f>
        <v/>
      </c>
      <c r="E727" s="14">
        <f>COUNTIFS(Invoices[Customer ID],A727)</f>
        <v/>
      </c>
      <c r="F727" s="15">
        <f>SUMIFS(Invoices[Value],Invoices[Customer ID],A727)</f>
        <v/>
      </c>
      <c r="G727" s="10">
        <f>5-COUNTIF(RCuts,"&lt;"&amp;D727)</f>
        <v/>
      </c>
      <c r="H727" s="10">
        <f>1+COUNTIF(FCuts,"&lt;"&amp;E727)</f>
        <v/>
      </c>
      <c r="I727" s="10">
        <f>1+COUNTIF(MCuts,"&lt;"&amp;F727)</f>
        <v/>
      </c>
      <c r="J727" s="10">
        <f>G727&amp;H727&amp;I727</f>
        <v/>
      </c>
      <c r="K727" s="10">
        <f>IF(AND(G727&gt;=4,H727&gt;=4),"Champions",IF(AND(G727&gt;=3,H727&gt;=3),"Loyal",IF(G727&gt;=4,"New / promising",IF(H727&gt;=3,"At risk",IF(G727&lt;=2,"Lost / hibernating","Needs attention")))))</f>
        <v/>
      </c>
    </row>
    <row r="728">
      <c r="A728" t="n">
        <v>13881</v>
      </c>
      <c r="B728" s="13">
        <f>_xlfn.MINIFS(Invoices[Date],Invoices[Customer ID],A728)</f>
        <v/>
      </c>
      <c r="C728" s="13">
        <f>_xlfn.MAXIFS(Invoices[Date],Invoices[Customer ID],A728)</f>
        <v/>
      </c>
      <c r="D728" s="14">
        <f>AsOfDate-C728</f>
        <v/>
      </c>
      <c r="E728" s="14">
        <f>COUNTIFS(Invoices[Customer ID],A728)</f>
        <v/>
      </c>
      <c r="F728" s="15">
        <f>SUMIFS(Invoices[Value],Invoices[Customer ID],A728)</f>
        <v/>
      </c>
      <c r="G728" s="10">
        <f>5-COUNTIF(RCuts,"&lt;"&amp;D728)</f>
        <v/>
      </c>
      <c r="H728" s="10">
        <f>1+COUNTIF(FCuts,"&lt;"&amp;E728)</f>
        <v/>
      </c>
      <c r="I728" s="10">
        <f>1+COUNTIF(MCuts,"&lt;"&amp;F728)</f>
        <v/>
      </c>
      <c r="J728" s="10">
        <f>G728&amp;H728&amp;I728</f>
        <v/>
      </c>
      <c r="K728" s="10">
        <f>IF(AND(G728&gt;=4,H728&gt;=4),"Champions",IF(AND(G728&gt;=3,H728&gt;=3),"Loyal",IF(G728&gt;=4,"New / promising",IF(H728&gt;=3,"At risk",IF(G728&lt;=2,"Lost / hibernating","Needs attention")))))</f>
        <v/>
      </c>
    </row>
    <row r="729">
      <c r="A729" t="n">
        <v>13882</v>
      </c>
      <c r="B729" s="13">
        <f>_xlfn.MINIFS(Invoices[Date],Invoices[Customer ID],A729)</f>
        <v/>
      </c>
      <c r="C729" s="13">
        <f>_xlfn.MAXIFS(Invoices[Date],Invoices[Customer ID],A729)</f>
        <v/>
      </c>
      <c r="D729" s="14">
        <f>AsOfDate-C729</f>
        <v/>
      </c>
      <c r="E729" s="14">
        <f>COUNTIFS(Invoices[Customer ID],A729)</f>
        <v/>
      </c>
      <c r="F729" s="15">
        <f>SUMIFS(Invoices[Value],Invoices[Customer ID],A729)</f>
        <v/>
      </c>
      <c r="G729" s="10">
        <f>5-COUNTIF(RCuts,"&lt;"&amp;D729)</f>
        <v/>
      </c>
      <c r="H729" s="10">
        <f>1+COUNTIF(FCuts,"&lt;"&amp;E729)</f>
        <v/>
      </c>
      <c r="I729" s="10">
        <f>1+COUNTIF(MCuts,"&lt;"&amp;F729)</f>
        <v/>
      </c>
      <c r="J729" s="10">
        <f>G729&amp;H729&amp;I729</f>
        <v/>
      </c>
      <c r="K729" s="10">
        <f>IF(AND(G729&gt;=4,H729&gt;=4),"Champions",IF(AND(G729&gt;=3,H729&gt;=3),"Loyal",IF(G729&gt;=4,"New / promising",IF(H729&gt;=3,"At risk",IF(G729&lt;=2,"Lost / hibernating","Needs attention")))))</f>
        <v/>
      </c>
    </row>
    <row r="730">
      <c r="A730" t="n">
        <v>13883</v>
      </c>
      <c r="B730" s="13">
        <f>_xlfn.MINIFS(Invoices[Date],Invoices[Customer ID],A730)</f>
        <v/>
      </c>
      <c r="C730" s="13">
        <f>_xlfn.MAXIFS(Invoices[Date],Invoices[Customer ID],A730)</f>
        <v/>
      </c>
      <c r="D730" s="14">
        <f>AsOfDate-C730</f>
        <v/>
      </c>
      <c r="E730" s="14">
        <f>COUNTIFS(Invoices[Customer ID],A730)</f>
        <v/>
      </c>
      <c r="F730" s="15">
        <f>SUMIFS(Invoices[Value],Invoices[Customer ID],A730)</f>
        <v/>
      </c>
      <c r="G730" s="10">
        <f>5-COUNTIF(RCuts,"&lt;"&amp;D730)</f>
        <v/>
      </c>
      <c r="H730" s="10">
        <f>1+COUNTIF(FCuts,"&lt;"&amp;E730)</f>
        <v/>
      </c>
      <c r="I730" s="10">
        <f>1+COUNTIF(MCuts,"&lt;"&amp;F730)</f>
        <v/>
      </c>
      <c r="J730" s="10">
        <f>G730&amp;H730&amp;I730</f>
        <v/>
      </c>
      <c r="K730" s="10">
        <f>IF(AND(G730&gt;=4,H730&gt;=4),"Champions",IF(AND(G730&gt;=3,H730&gt;=3),"Loyal",IF(G730&gt;=4,"New / promising",IF(H730&gt;=3,"At risk",IF(G730&lt;=2,"Lost / hibernating","Needs attention")))))</f>
        <v/>
      </c>
    </row>
    <row r="731">
      <c r="A731" t="n">
        <v>13884</v>
      </c>
      <c r="B731" s="13">
        <f>_xlfn.MINIFS(Invoices[Date],Invoices[Customer ID],A731)</f>
        <v/>
      </c>
      <c r="C731" s="13">
        <f>_xlfn.MAXIFS(Invoices[Date],Invoices[Customer ID],A731)</f>
        <v/>
      </c>
      <c r="D731" s="14">
        <f>AsOfDate-C731</f>
        <v/>
      </c>
      <c r="E731" s="14">
        <f>COUNTIFS(Invoices[Customer ID],A731)</f>
        <v/>
      </c>
      <c r="F731" s="15">
        <f>SUMIFS(Invoices[Value],Invoices[Customer ID],A731)</f>
        <v/>
      </c>
      <c r="G731" s="10">
        <f>5-COUNTIF(RCuts,"&lt;"&amp;D731)</f>
        <v/>
      </c>
      <c r="H731" s="10">
        <f>1+COUNTIF(FCuts,"&lt;"&amp;E731)</f>
        <v/>
      </c>
      <c r="I731" s="10">
        <f>1+COUNTIF(MCuts,"&lt;"&amp;F731)</f>
        <v/>
      </c>
      <c r="J731" s="10">
        <f>G731&amp;H731&amp;I731</f>
        <v/>
      </c>
      <c r="K731" s="10">
        <f>IF(AND(G731&gt;=4,H731&gt;=4),"Champions",IF(AND(G731&gt;=3,H731&gt;=3),"Loyal",IF(G731&gt;=4,"New / promising",IF(H731&gt;=3,"At risk",IF(G731&lt;=2,"Lost / hibernating","Needs attention")))))</f>
        <v/>
      </c>
    </row>
    <row r="732">
      <c r="A732" t="n">
        <v>13885</v>
      </c>
      <c r="B732" s="13">
        <f>_xlfn.MINIFS(Invoices[Date],Invoices[Customer ID],A732)</f>
        <v/>
      </c>
      <c r="C732" s="13">
        <f>_xlfn.MAXIFS(Invoices[Date],Invoices[Customer ID],A732)</f>
        <v/>
      </c>
      <c r="D732" s="14">
        <f>AsOfDate-C732</f>
        <v/>
      </c>
      <c r="E732" s="14">
        <f>COUNTIFS(Invoices[Customer ID],A732)</f>
        <v/>
      </c>
      <c r="F732" s="15">
        <f>SUMIFS(Invoices[Value],Invoices[Customer ID],A732)</f>
        <v/>
      </c>
      <c r="G732" s="10">
        <f>5-COUNTIF(RCuts,"&lt;"&amp;D732)</f>
        <v/>
      </c>
      <c r="H732" s="10">
        <f>1+COUNTIF(FCuts,"&lt;"&amp;E732)</f>
        <v/>
      </c>
      <c r="I732" s="10">
        <f>1+COUNTIF(MCuts,"&lt;"&amp;F732)</f>
        <v/>
      </c>
      <c r="J732" s="10">
        <f>G732&amp;H732&amp;I732</f>
        <v/>
      </c>
      <c r="K732" s="10">
        <f>IF(AND(G732&gt;=4,H732&gt;=4),"Champions",IF(AND(G732&gt;=3,H732&gt;=3),"Loyal",IF(G732&gt;=4,"New / promising",IF(H732&gt;=3,"At risk",IF(G732&lt;=2,"Lost / hibernating","Needs attention")))))</f>
        <v/>
      </c>
    </row>
    <row r="733">
      <c r="A733" t="n">
        <v>13886</v>
      </c>
      <c r="B733" s="13">
        <f>_xlfn.MINIFS(Invoices[Date],Invoices[Customer ID],A733)</f>
        <v/>
      </c>
      <c r="C733" s="13">
        <f>_xlfn.MAXIFS(Invoices[Date],Invoices[Customer ID],A733)</f>
        <v/>
      </c>
      <c r="D733" s="14">
        <f>AsOfDate-C733</f>
        <v/>
      </c>
      <c r="E733" s="14">
        <f>COUNTIFS(Invoices[Customer ID],A733)</f>
        <v/>
      </c>
      <c r="F733" s="15">
        <f>SUMIFS(Invoices[Value],Invoices[Customer ID],A733)</f>
        <v/>
      </c>
      <c r="G733" s="10">
        <f>5-COUNTIF(RCuts,"&lt;"&amp;D733)</f>
        <v/>
      </c>
      <c r="H733" s="10">
        <f>1+COUNTIF(FCuts,"&lt;"&amp;E733)</f>
        <v/>
      </c>
      <c r="I733" s="10">
        <f>1+COUNTIF(MCuts,"&lt;"&amp;F733)</f>
        <v/>
      </c>
      <c r="J733" s="10">
        <f>G733&amp;H733&amp;I733</f>
        <v/>
      </c>
      <c r="K733" s="10">
        <f>IF(AND(G733&gt;=4,H733&gt;=4),"Champions",IF(AND(G733&gt;=3,H733&gt;=3),"Loyal",IF(G733&gt;=4,"New / promising",IF(H733&gt;=3,"At risk",IF(G733&lt;=2,"Lost / hibernating","Needs attention")))))</f>
        <v/>
      </c>
    </row>
    <row r="734">
      <c r="A734" t="n">
        <v>13887</v>
      </c>
      <c r="B734" s="13">
        <f>_xlfn.MINIFS(Invoices[Date],Invoices[Customer ID],A734)</f>
        <v/>
      </c>
      <c r="C734" s="13">
        <f>_xlfn.MAXIFS(Invoices[Date],Invoices[Customer ID],A734)</f>
        <v/>
      </c>
      <c r="D734" s="14">
        <f>AsOfDate-C734</f>
        <v/>
      </c>
      <c r="E734" s="14">
        <f>COUNTIFS(Invoices[Customer ID],A734)</f>
        <v/>
      </c>
      <c r="F734" s="15">
        <f>SUMIFS(Invoices[Value],Invoices[Customer ID],A734)</f>
        <v/>
      </c>
      <c r="G734" s="10">
        <f>5-COUNTIF(RCuts,"&lt;"&amp;D734)</f>
        <v/>
      </c>
      <c r="H734" s="10">
        <f>1+COUNTIF(FCuts,"&lt;"&amp;E734)</f>
        <v/>
      </c>
      <c r="I734" s="10">
        <f>1+COUNTIF(MCuts,"&lt;"&amp;F734)</f>
        <v/>
      </c>
      <c r="J734" s="10">
        <f>G734&amp;H734&amp;I734</f>
        <v/>
      </c>
      <c r="K734" s="10">
        <f>IF(AND(G734&gt;=4,H734&gt;=4),"Champions",IF(AND(G734&gt;=3,H734&gt;=3),"Loyal",IF(G734&gt;=4,"New / promising",IF(H734&gt;=3,"At risk",IF(G734&lt;=2,"Lost / hibernating","Needs attention")))))</f>
        <v/>
      </c>
    </row>
    <row r="735">
      <c r="A735" t="n">
        <v>13888</v>
      </c>
      <c r="B735" s="13">
        <f>_xlfn.MINIFS(Invoices[Date],Invoices[Customer ID],A735)</f>
        <v/>
      </c>
      <c r="C735" s="13">
        <f>_xlfn.MAXIFS(Invoices[Date],Invoices[Customer ID],A735)</f>
        <v/>
      </c>
      <c r="D735" s="14">
        <f>AsOfDate-C735</f>
        <v/>
      </c>
      <c r="E735" s="14">
        <f>COUNTIFS(Invoices[Customer ID],A735)</f>
        <v/>
      </c>
      <c r="F735" s="15">
        <f>SUMIFS(Invoices[Value],Invoices[Customer ID],A735)</f>
        <v/>
      </c>
      <c r="G735" s="10">
        <f>5-COUNTIF(RCuts,"&lt;"&amp;D735)</f>
        <v/>
      </c>
      <c r="H735" s="10">
        <f>1+COUNTIF(FCuts,"&lt;"&amp;E735)</f>
        <v/>
      </c>
      <c r="I735" s="10">
        <f>1+COUNTIF(MCuts,"&lt;"&amp;F735)</f>
        <v/>
      </c>
      <c r="J735" s="10">
        <f>G735&amp;H735&amp;I735</f>
        <v/>
      </c>
      <c r="K735" s="10">
        <f>IF(AND(G735&gt;=4,H735&gt;=4),"Champions",IF(AND(G735&gt;=3,H735&gt;=3),"Loyal",IF(G735&gt;=4,"New / promising",IF(H735&gt;=3,"At risk",IF(G735&lt;=2,"Lost / hibernating","Needs attention")))))</f>
        <v/>
      </c>
    </row>
    <row r="736">
      <c r="A736" t="n">
        <v>13889</v>
      </c>
      <c r="B736" s="13">
        <f>_xlfn.MINIFS(Invoices[Date],Invoices[Customer ID],A736)</f>
        <v/>
      </c>
      <c r="C736" s="13">
        <f>_xlfn.MAXIFS(Invoices[Date],Invoices[Customer ID],A736)</f>
        <v/>
      </c>
      <c r="D736" s="14">
        <f>AsOfDate-C736</f>
        <v/>
      </c>
      <c r="E736" s="14">
        <f>COUNTIFS(Invoices[Customer ID],A736)</f>
        <v/>
      </c>
      <c r="F736" s="15">
        <f>SUMIFS(Invoices[Value],Invoices[Customer ID],A736)</f>
        <v/>
      </c>
      <c r="G736" s="10">
        <f>5-COUNTIF(RCuts,"&lt;"&amp;D736)</f>
        <v/>
      </c>
      <c r="H736" s="10">
        <f>1+COUNTIF(FCuts,"&lt;"&amp;E736)</f>
        <v/>
      </c>
      <c r="I736" s="10">
        <f>1+COUNTIF(MCuts,"&lt;"&amp;F736)</f>
        <v/>
      </c>
      <c r="J736" s="10">
        <f>G736&amp;H736&amp;I736</f>
        <v/>
      </c>
      <c r="K736" s="10">
        <f>IF(AND(G736&gt;=4,H736&gt;=4),"Champions",IF(AND(G736&gt;=3,H736&gt;=3),"Loyal",IF(G736&gt;=4,"New / promising",IF(H736&gt;=3,"At risk",IF(G736&lt;=2,"Lost / hibernating","Needs attention")))))</f>
        <v/>
      </c>
    </row>
    <row r="737">
      <c r="A737" t="n">
        <v>13890</v>
      </c>
      <c r="B737" s="13">
        <f>_xlfn.MINIFS(Invoices[Date],Invoices[Customer ID],A737)</f>
        <v/>
      </c>
      <c r="C737" s="13">
        <f>_xlfn.MAXIFS(Invoices[Date],Invoices[Customer ID],A737)</f>
        <v/>
      </c>
      <c r="D737" s="14">
        <f>AsOfDate-C737</f>
        <v/>
      </c>
      <c r="E737" s="14">
        <f>COUNTIFS(Invoices[Customer ID],A737)</f>
        <v/>
      </c>
      <c r="F737" s="15">
        <f>SUMIFS(Invoices[Value],Invoices[Customer ID],A737)</f>
        <v/>
      </c>
      <c r="G737" s="10">
        <f>5-COUNTIF(RCuts,"&lt;"&amp;D737)</f>
        <v/>
      </c>
      <c r="H737" s="10">
        <f>1+COUNTIF(FCuts,"&lt;"&amp;E737)</f>
        <v/>
      </c>
      <c r="I737" s="10">
        <f>1+COUNTIF(MCuts,"&lt;"&amp;F737)</f>
        <v/>
      </c>
      <c r="J737" s="10">
        <f>G737&amp;H737&amp;I737</f>
        <v/>
      </c>
      <c r="K737" s="10">
        <f>IF(AND(G737&gt;=4,H737&gt;=4),"Champions",IF(AND(G737&gt;=3,H737&gt;=3),"Loyal",IF(G737&gt;=4,"New / promising",IF(H737&gt;=3,"At risk",IF(G737&lt;=2,"Lost / hibernating","Needs attention")))))</f>
        <v/>
      </c>
    </row>
    <row r="738">
      <c r="A738" t="n">
        <v>13892</v>
      </c>
      <c r="B738" s="13">
        <f>_xlfn.MINIFS(Invoices[Date],Invoices[Customer ID],A738)</f>
        <v/>
      </c>
      <c r="C738" s="13">
        <f>_xlfn.MAXIFS(Invoices[Date],Invoices[Customer ID],A738)</f>
        <v/>
      </c>
      <c r="D738" s="14">
        <f>AsOfDate-C738</f>
        <v/>
      </c>
      <c r="E738" s="14">
        <f>COUNTIFS(Invoices[Customer ID],A738)</f>
        <v/>
      </c>
      <c r="F738" s="15">
        <f>SUMIFS(Invoices[Value],Invoices[Customer ID],A738)</f>
        <v/>
      </c>
      <c r="G738" s="10">
        <f>5-COUNTIF(RCuts,"&lt;"&amp;D738)</f>
        <v/>
      </c>
      <c r="H738" s="10">
        <f>1+COUNTIF(FCuts,"&lt;"&amp;E738)</f>
        <v/>
      </c>
      <c r="I738" s="10">
        <f>1+COUNTIF(MCuts,"&lt;"&amp;F738)</f>
        <v/>
      </c>
      <c r="J738" s="10">
        <f>G738&amp;H738&amp;I738</f>
        <v/>
      </c>
      <c r="K738" s="10">
        <f>IF(AND(G738&gt;=4,H738&gt;=4),"Champions",IF(AND(G738&gt;=3,H738&gt;=3),"Loyal",IF(G738&gt;=4,"New / promising",IF(H738&gt;=3,"At risk",IF(G738&lt;=2,"Lost / hibernating","Needs attention")))))</f>
        <v/>
      </c>
    </row>
    <row r="739">
      <c r="A739" t="n">
        <v>13893</v>
      </c>
      <c r="B739" s="13">
        <f>_xlfn.MINIFS(Invoices[Date],Invoices[Customer ID],A739)</f>
        <v/>
      </c>
      <c r="C739" s="13">
        <f>_xlfn.MAXIFS(Invoices[Date],Invoices[Customer ID],A739)</f>
        <v/>
      </c>
      <c r="D739" s="14">
        <f>AsOfDate-C739</f>
        <v/>
      </c>
      <c r="E739" s="14">
        <f>COUNTIFS(Invoices[Customer ID],A739)</f>
        <v/>
      </c>
      <c r="F739" s="15">
        <f>SUMIFS(Invoices[Value],Invoices[Customer ID],A739)</f>
        <v/>
      </c>
      <c r="G739" s="10">
        <f>5-COUNTIF(RCuts,"&lt;"&amp;D739)</f>
        <v/>
      </c>
      <c r="H739" s="10">
        <f>1+COUNTIF(FCuts,"&lt;"&amp;E739)</f>
        <v/>
      </c>
      <c r="I739" s="10">
        <f>1+COUNTIF(MCuts,"&lt;"&amp;F739)</f>
        <v/>
      </c>
      <c r="J739" s="10">
        <f>G739&amp;H739&amp;I739</f>
        <v/>
      </c>
      <c r="K739" s="10">
        <f>IF(AND(G739&gt;=4,H739&gt;=4),"Champions",IF(AND(G739&gt;=3,H739&gt;=3),"Loyal",IF(G739&gt;=4,"New / promising",IF(H739&gt;=3,"At risk",IF(G739&lt;=2,"Lost / hibernating","Needs attention")))))</f>
        <v/>
      </c>
    </row>
    <row r="740">
      <c r="A740" t="n">
        <v>13894</v>
      </c>
      <c r="B740" s="13">
        <f>_xlfn.MINIFS(Invoices[Date],Invoices[Customer ID],A740)</f>
        <v/>
      </c>
      <c r="C740" s="13">
        <f>_xlfn.MAXIFS(Invoices[Date],Invoices[Customer ID],A740)</f>
        <v/>
      </c>
      <c r="D740" s="14">
        <f>AsOfDate-C740</f>
        <v/>
      </c>
      <c r="E740" s="14">
        <f>COUNTIFS(Invoices[Customer ID],A740)</f>
        <v/>
      </c>
      <c r="F740" s="15">
        <f>SUMIFS(Invoices[Value],Invoices[Customer ID],A740)</f>
        <v/>
      </c>
      <c r="G740" s="10">
        <f>5-COUNTIF(RCuts,"&lt;"&amp;D740)</f>
        <v/>
      </c>
      <c r="H740" s="10">
        <f>1+COUNTIF(FCuts,"&lt;"&amp;E740)</f>
        <v/>
      </c>
      <c r="I740" s="10">
        <f>1+COUNTIF(MCuts,"&lt;"&amp;F740)</f>
        <v/>
      </c>
      <c r="J740" s="10">
        <f>G740&amp;H740&amp;I740</f>
        <v/>
      </c>
      <c r="K740" s="10">
        <f>IF(AND(G740&gt;=4,H740&gt;=4),"Champions",IF(AND(G740&gt;=3,H740&gt;=3),"Loyal",IF(G740&gt;=4,"New / promising",IF(H740&gt;=3,"At risk",IF(G740&lt;=2,"Lost / hibernating","Needs attention")))))</f>
        <v/>
      </c>
    </row>
    <row r="741">
      <c r="A741" t="n">
        <v>13895</v>
      </c>
      <c r="B741" s="13">
        <f>_xlfn.MINIFS(Invoices[Date],Invoices[Customer ID],A741)</f>
        <v/>
      </c>
      <c r="C741" s="13">
        <f>_xlfn.MAXIFS(Invoices[Date],Invoices[Customer ID],A741)</f>
        <v/>
      </c>
      <c r="D741" s="14">
        <f>AsOfDate-C741</f>
        <v/>
      </c>
      <c r="E741" s="14">
        <f>COUNTIFS(Invoices[Customer ID],A741)</f>
        <v/>
      </c>
      <c r="F741" s="15">
        <f>SUMIFS(Invoices[Value],Invoices[Customer ID],A741)</f>
        <v/>
      </c>
      <c r="G741" s="10">
        <f>5-COUNTIF(RCuts,"&lt;"&amp;D741)</f>
        <v/>
      </c>
      <c r="H741" s="10">
        <f>1+COUNTIF(FCuts,"&lt;"&amp;E741)</f>
        <v/>
      </c>
      <c r="I741" s="10">
        <f>1+COUNTIF(MCuts,"&lt;"&amp;F741)</f>
        <v/>
      </c>
      <c r="J741" s="10">
        <f>G741&amp;H741&amp;I741</f>
        <v/>
      </c>
      <c r="K741" s="10">
        <f>IF(AND(G741&gt;=4,H741&gt;=4),"Champions",IF(AND(G741&gt;=3,H741&gt;=3),"Loyal",IF(G741&gt;=4,"New / promising",IF(H741&gt;=3,"At risk",IF(G741&lt;=2,"Lost / hibernating","Needs attention")))))</f>
        <v/>
      </c>
    </row>
    <row r="742">
      <c r="A742" t="n">
        <v>13897</v>
      </c>
      <c r="B742" s="13">
        <f>_xlfn.MINIFS(Invoices[Date],Invoices[Customer ID],A742)</f>
        <v/>
      </c>
      <c r="C742" s="13">
        <f>_xlfn.MAXIFS(Invoices[Date],Invoices[Customer ID],A742)</f>
        <v/>
      </c>
      <c r="D742" s="14">
        <f>AsOfDate-C742</f>
        <v/>
      </c>
      <c r="E742" s="14">
        <f>COUNTIFS(Invoices[Customer ID],A742)</f>
        <v/>
      </c>
      <c r="F742" s="15">
        <f>SUMIFS(Invoices[Value],Invoices[Customer ID],A742)</f>
        <v/>
      </c>
      <c r="G742" s="10">
        <f>5-COUNTIF(RCuts,"&lt;"&amp;D742)</f>
        <v/>
      </c>
      <c r="H742" s="10">
        <f>1+COUNTIF(FCuts,"&lt;"&amp;E742)</f>
        <v/>
      </c>
      <c r="I742" s="10">
        <f>1+COUNTIF(MCuts,"&lt;"&amp;F742)</f>
        <v/>
      </c>
      <c r="J742" s="10">
        <f>G742&amp;H742&amp;I742</f>
        <v/>
      </c>
      <c r="K742" s="10">
        <f>IF(AND(G742&gt;=4,H742&gt;=4),"Champions",IF(AND(G742&gt;=3,H742&gt;=3),"Loyal",IF(G742&gt;=4,"New / promising",IF(H742&gt;=3,"At risk",IF(G742&lt;=2,"Lost / hibernating","Needs attention")))))</f>
        <v/>
      </c>
    </row>
    <row r="743">
      <c r="A743" t="n">
        <v>13898</v>
      </c>
      <c r="B743" s="13">
        <f>_xlfn.MINIFS(Invoices[Date],Invoices[Customer ID],A743)</f>
        <v/>
      </c>
      <c r="C743" s="13">
        <f>_xlfn.MAXIFS(Invoices[Date],Invoices[Customer ID],A743)</f>
        <v/>
      </c>
      <c r="D743" s="14">
        <f>AsOfDate-C743</f>
        <v/>
      </c>
      <c r="E743" s="14">
        <f>COUNTIFS(Invoices[Customer ID],A743)</f>
        <v/>
      </c>
      <c r="F743" s="15">
        <f>SUMIFS(Invoices[Value],Invoices[Customer ID],A743)</f>
        <v/>
      </c>
      <c r="G743" s="10">
        <f>5-COUNTIF(RCuts,"&lt;"&amp;D743)</f>
        <v/>
      </c>
      <c r="H743" s="10">
        <f>1+COUNTIF(FCuts,"&lt;"&amp;E743)</f>
        <v/>
      </c>
      <c r="I743" s="10">
        <f>1+COUNTIF(MCuts,"&lt;"&amp;F743)</f>
        <v/>
      </c>
      <c r="J743" s="10">
        <f>G743&amp;H743&amp;I743</f>
        <v/>
      </c>
      <c r="K743" s="10">
        <f>IF(AND(G743&gt;=4,H743&gt;=4),"Champions",IF(AND(G743&gt;=3,H743&gt;=3),"Loyal",IF(G743&gt;=4,"New / promising",IF(H743&gt;=3,"At risk",IF(G743&lt;=2,"Lost / hibernating","Needs attention")))))</f>
        <v/>
      </c>
    </row>
    <row r="744">
      <c r="A744" t="n">
        <v>13899</v>
      </c>
      <c r="B744" s="13">
        <f>_xlfn.MINIFS(Invoices[Date],Invoices[Customer ID],A744)</f>
        <v/>
      </c>
      <c r="C744" s="13">
        <f>_xlfn.MAXIFS(Invoices[Date],Invoices[Customer ID],A744)</f>
        <v/>
      </c>
      <c r="D744" s="14">
        <f>AsOfDate-C744</f>
        <v/>
      </c>
      <c r="E744" s="14">
        <f>COUNTIFS(Invoices[Customer ID],A744)</f>
        <v/>
      </c>
      <c r="F744" s="15">
        <f>SUMIFS(Invoices[Value],Invoices[Customer ID],A744)</f>
        <v/>
      </c>
      <c r="G744" s="10">
        <f>5-COUNTIF(RCuts,"&lt;"&amp;D744)</f>
        <v/>
      </c>
      <c r="H744" s="10">
        <f>1+COUNTIF(FCuts,"&lt;"&amp;E744)</f>
        <v/>
      </c>
      <c r="I744" s="10">
        <f>1+COUNTIF(MCuts,"&lt;"&amp;F744)</f>
        <v/>
      </c>
      <c r="J744" s="10">
        <f>G744&amp;H744&amp;I744</f>
        <v/>
      </c>
      <c r="K744" s="10">
        <f>IF(AND(G744&gt;=4,H744&gt;=4),"Champions",IF(AND(G744&gt;=3,H744&gt;=3),"Loyal",IF(G744&gt;=4,"New / promising",IF(H744&gt;=3,"At risk",IF(G744&lt;=2,"Lost / hibernating","Needs attention")))))</f>
        <v/>
      </c>
    </row>
    <row r="745">
      <c r="A745" t="n">
        <v>13900</v>
      </c>
      <c r="B745" s="13">
        <f>_xlfn.MINIFS(Invoices[Date],Invoices[Customer ID],A745)</f>
        <v/>
      </c>
      <c r="C745" s="13">
        <f>_xlfn.MAXIFS(Invoices[Date],Invoices[Customer ID],A745)</f>
        <v/>
      </c>
      <c r="D745" s="14">
        <f>AsOfDate-C745</f>
        <v/>
      </c>
      <c r="E745" s="14">
        <f>COUNTIFS(Invoices[Customer ID],A745)</f>
        <v/>
      </c>
      <c r="F745" s="15">
        <f>SUMIFS(Invoices[Value],Invoices[Customer ID],A745)</f>
        <v/>
      </c>
      <c r="G745" s="10">
        <f>5-COUNTIF(RCuts,"&lt;"&amp;D745)</f>
        <v/>
      </c>
      <c r="H745" s="10">
        <f>1+COUNTIF(FCuts,"&lt;"&amp;E745)</f>
        <v/>
      </c>
      <c r="I745" s="10">
        <f>1+COUNTIF(MCuts,"&lt;"&amp;F745)</f>
        <v/>
      </c>
      <c r="J745" s="10">
        <f>G745&amp;H745&amp;I745</f>
        <v/>
      </c>
      <c r="K745" s="10">
        <f>IF(AND(G745&gt;=4,H745&gt;=4),"Champions",IF(AND(G745&gt;=3,H745&gt;=3),"Loyal",IF(G745&gt;=4,"New / promising",IF(H745&gt;=3,"At risk",IF(G745&lt;=2,"Lost / hibernating","Needs attention")))))</f>
        <v/>
      </c>
    </row>
    <row r="746">
      <c r="A746" t="n">
        <v>13901</v>
      </c>
      <c r="B746" s="13">
        <f>_xlfn.MINIFS(Invoices[Date],Invoices[Customer ID],A746)</f>
        <v/>
      </c>
      <c r="C746" s="13">
        <f>_xlfn.MAXIFS(Invoices[Date],Invoices[Customer ID],A746)</f>
        <v/>
      </c>
      <c r="D746" s="14">
        <f>AsOfDate-C746</f>
        <v/>
      </c>
      <c r="E746" s="14">
        <f>COUNTIFS(Invoices[Customer ID],A746)</f>
        <v/>
      </c>
      <c r="F746" s="15">
        <f>SUMIFS(Invoices[Value],Invoices[Customer ID],A746)</f>
        <v/>
      </c>
      <c r="G746" s="10">
        <f>5-COUNTIF(RCuts,"&lt;"&amp;D746)</f>
        <v/>
      </c>
      <c r="H746" s="10">
        <f>1+COUNTIF(FCuts,"&lt;"&amp;E746)</f>
        <v/>
      </c>
      <c r="I746" s="10">
        <f>1+COUNTIF(MCuts,"&lt;"&amp;F746)</f>
        <v/>
      </c>
      <c r="J746" s="10">
        <f>G746&amp;H746&amp;I746</f>
        <v/>
      </c>
      <c r="K746" s="10">
        <f>IF(AND(G746&gt;=4,H746&gt;=4),"Champions",IF(AND(G746&gt;=3,H746&gt;=3),"Loyal",IF(G746&gt;=4,"New / promising",IF(H746&gt;=3,"At risk",IF(G746&lt;=2,"Lost / hibernating","Needs attention")))))</f>
        <v/>
      </c>
    </row>
    <row r="747">
      <c r="A747" t="n">
        <v>13904</v>
      </c>
      <c r="B747" s="13">
        <f>_xlfn.MINIFS(Invoices[Date],Invoices[Customer ID],A747)</f>
        <v/>
      </c>
      <c r="C747" s="13">
        <f>_xlfn.MAXIFS(Invoices[Date],Invoices[Customer ID],A747)</f>
        <v/>
      </c>
      <c r="D747" s="14">
        <f>AsOfDate-C747</f>
        <v/>
      </c>
      <c r="E747" s="14">
        <f>COUNTIFS(Invoices[Customer ID],A747)</f>
        <v/>
      </c>
      <c r="F747" s="15">
        <f>SUMIFS(Invoices[Value],Invoices[Customer ID],A747)</f>
        <v/>
      </c>
      <c r="G747" s="10">
        <f>5-COUNTIF(RCuts,"&lt;"&amp;D747)</f>
        <v/>
      </c>
      <c r="H747" s="10">
        <f>1+COUNTIF(FCuts,"&lt;"&amp;E747)</f>
        <v/>
      </c>
      <c r="I747" s="10">
        <f>1+COUNTIF(MCuts,"&lt;"&amp;F747)</f>
        <v/>
      </c>
      <c r="J747" s="10">
        <f>G747&amp;H747&amp;I747</f>
        <v/>
      </c>
      <c r="K747" s="10">
        <f>IF(AND(G747&gt;=4,H747&gt;=4),"Champions",IF(AND(G747&gt;=3,H747&gt;=3),"Loyal",IF(G747&gt;=4,"New / promising",IF(H747&gt;=3,"At risk",IF(G747&lt;=2,"Lost / hibernating","Needs attention")))))</f>
        <v/>
      </c>
    </row>
    <row r="748">
      <c r="A748" t="n">
        <v>13908</v>
      </c>
      <c r="B748" s="13">
        <f>_xlfn.MINIFS(Invoices[Date],Invoices[Customer ID],A748)</f>
        <v/>
      </c>
      <c r="C748" s="13">
        <f>_xlfn.MAXIFS(Invoices[Date],Invoices[Customer ID],A748)</f>
        <v/>
      </c>
      <c r="D748" s="14">
        <f>AsOfDate-C748</f>
        <v/>
      </c>
      <c r="E748" s="14">
        <f>COUNTIFS(Invoices[Customer ID],A748)</f>
        <v/>
      </c>
      <c r="F748" s="15">
        <f>SUMIFS(Invoices[Value],Invoices[Customer ID],A748)</f>
        <v/>
      </c>
      <c r="G748" s="10">
        <f>5-COUNTIF(RCuts,"&lt;"&amp;D748)</f>
        <v/>
      </c>
      <c r="H748" s="10">
        <f>1+COUNTIF(FCuts,"&lt;"&amp;E748)</f>
        <v/>
      </c>
      <c r="I748" s="10">
        <f>1+COUNTIF(MCuts,"&lt;"&amp;F748)</f>
        <v/>
      </c>
      <c r="J748" s="10">
        <f>G748&amp;H748&amp;I748</f>
        <v/>
      </c>
      <c r="K748" s="10">
        <f>IF(AND(G748&gt;=4,H748&gt;=4),"Champions",IF(AND(G748&gt;=3,H748&gt;=3),"Loyal",IF(G748&gt;=4,"New / promising",IF(H748&gt;=3,"At risk",IF(G748&lt;=2,"Lost / hibernating","Needs attention")))))</f>
        <v/>
      </c>
    </row>
    <row r="749">
      <c r="A749" t="n">
        <v>13911</v>
      </c>
      <c r="B749" s="13">
        <f>_xlfn.MINIFS(Invoices[Date],Invoices[Customer ID],A749)</f>
        <v/>
      </c>
      <c r="C749" s="13">
        <f>_xlfn.MAXIFS(Invoices[Date],Invoices[Customer ID],A749)</f>
        <v/>
      </c>
      <c r="D749" s="14">
        <f>AsOfDate-C749</f>
        <v/>
      </c>
      <c r="E749" s="14">
        <f>COUNTIFS(Invoices[Customer ID],A749)</f>
        <v/>
      </c>
      <c r="F749" s="15">
        <f>SUMIFS(Invoices[Value],Invoices[Customer ID],A749)</f>
        <v/>
      </c>
      <c r="G749" s="10">
        <f>5-COUNTIF(RCuts,"&lt;"&amp;D749)</f>
        <v/>
      </c>
      <c r="H749" s="10">
        <f>1+COUNTIF(FCuts,"&lt;"&amp;E749)</f>
        <v/>
      </c>
      <c r="I749" s="10">
        <f>1+COUNTIF(MCuts,"&lt;"&amp;F749)</f>
        <v/>
      </c>
      <c r="J749" s="10">
        <f>G749&amp;H749&amp;I749</f>
        <v/>
      </c>
      <c r="K749" s="10">
        <f>IF(AND(G749&gt;=4,H749&gt;=4),"Champions",IF(AND(G749&gt;=3,H749&gt;=3),"Loyal",IF(G749&gt;=4,"New / promising",IF(H749&gt;=3,"At risk",IF(G749&lt;=2,"Lost / hibernating","Needs attention")))))</f>
        <v/>
      </c>
    </row>
    <row r="750">
      <c r="A750" t="n">
        <v>13914</v>
      </c>
      <c r="B750" s="13">
        <f>_xlfn.MINIFS(Invoices[Date],Invoices[Customer ID],A750)</f>
        <v/>
      </c>
      <c r="C750" s="13">
        <f>_xlfn.MAXIFS(Invoices[Date],Invoices[Customer ID],A750)</f>
        <v/>
      </c>
      <c r="D750" s="14">
        <f>AsOfDate-C750</f>
        <v/>
      </c>
      <c r="E750" s="14">
        <f>COUNTIFS(Invoices[Customer ID],A750)</f>
        <v/>
      </c>
      <c r="F750" s="15">
        <f>SUMIFS(Invoices[Value],Invoices[Customer ID],A750)</f>
        <v/>
      </c>
      <c r="G750" s="10">
        <f>5-COUNTIF(RCuts,"&lt;"&amp;D750)</f>
        <v/>
      </c>
      <c r="H750" s="10">
        <f>1+COUNTIF(FCuts,"&lt;"&amp;E750)</f>
        <v/>
      </c>
      <c r="I750" s="10">
        <f>1+COUNTIF(MCuts,"&lt;"&amp;F750)</f>
        <v/>
      </c>
      <c r="J750" s="10">
        <f>G750&amp;H750&amp;I750</f>
        <v/>
      </c>
      <c r="K750" s="10">
        <f>IF(AND(G750&gt;=4,H750&gt;=4),"Champions",IF(AND(G750&gt;=3,H750&gt;=3),"Loyal",IF(G750&gt;=4,"New / promising",IF(H750&gt;=3,"At risk",IF(G750&lt;=2,"Lost / hibernating","Needs attention")))))</f>
        <v/>
      </c>
    </row>
    <row r="751">
      <c r="A751" t="n">
        <v>13917</v>
      </c>
      <c r="B751" s="13">
        <f>_xlfn.MINIFS(Invoices[Date],Invoices[Customer ID],A751)</f>
        <v/>
      </c>
      <c r="C751" s="13">
        <f>_xlfn.MAXIFS(Invoices[Date],Invoices[Customer ID],A751)</f>
        <v/>
      </c>
      <c r="D751" s="14">
        <f>AsOfDate-C751</f>
        <v/>
      </c>
      <c r="E751" s="14">
        <f>COUNTIFS(Invoices[Customer ID],A751)</f>
        <v/>
      </c>
      <c r="F751" s="15">
        <f>SUMIFS(Invoices[Value],Invoices[Customer ID],A751)</f>
        <v/>
      </c>
      <c r="G751" s="10">
        <f>5-COUNTIF(RCuts,"&lt;"&amp;D751)</f>
        <v/>
      </c>
      <c r="H751" s="10">
        <f>1+COUNTIF(FCuts,"&lt;"&amp;E751)</f>
        <v/>
      </c>
      <c r="I751" s="10">
        <f>1+COUNTIF(MCuts,"&lt;"&amp;F751)</f>
        <v/>
      </c>
      <c r="J751" s="10">
        <f>G751&amp;H751&amp;I751</f>
        <v/>
      </c>
      <c r="K751" s="10">
        <f>IF(AND(G751&gt;=4,H751&gt;=4),"Champions",IF(AND(G751&gt;=3,H751&gt;=3),"Loyal",IF(G751&gt;=4,"New / promising",IF(H751&gt;=3,"At risk",IF(G751&lt;=2,"Lost / hibernating","Needs attention")))))</f>
        <v/>
      </c>
    </row>
    <row r="752">
      <c r="A752" t="n">
        <v>13918</v>
      </c>
      <c r="B752" s="13">
        <f>_xlfn.MINIFS(Invoices[Date],Invoices[Customer ID],A752)</f>
        <v/>
      </c>
      <c r="C752" s="13">
        <f>_xlfn.MAXIFS(Invoices[Date],Invoices[Customer ID],A752)</f>
        <v/>
      </c>
      <c r="D752" s="14">
        <f>AsOfDate-C752</f>
        <v/>
      </c>
      <c r="E752" s="14">
        <f>COUNTIFS(Invoices[Customer ID],A752)</f>
        <v/>
      </c>
      <c r="F752" s="15">
        <f>SUMIFS(Invoices[Value],Invoices[Customer ID],A752)</f>
        <v/>
      </c>
      <c r="G752" s="10">
        <f>5-COUNTIF(RCuts,"&lt;"&amp;D752)</f>
        <v/>
      </c>
      <c r="H752" s="10">
        <f>1+COUNTIF(FCuts,"&lt;"&amp;E752)</f>
        <v/>
      </c>
      <c r="I752" s="10">
        <f>1+COUNTIF(MCuts,"&lt;"&amp;F752)</f>
        <v/>
      </c>
      <c r="J752" s="10">
        <f>G752&amp;H752&amp;I752</f>
        <v/>
      </c>
      <c r="K752" s="10">
        <f>IF(AND(G752&gt;=4,H752&gt;=4),"Champions",IF(AND(G752&gt;=3,H752&gt;=3),"Loyal",IF(G752&gt;=4,"New / promising",IF(H752&gt;=3,"At risk",IF(G752&lt;=2,"Lost / hibernating","Needs attention")))))</f>
        <v/>
      </c>
    </row>
    <row r="753">
      <c r="A753" t="n">
        <v>13923</v>
      </c>
      <c r="B753" s="13">
        <f>_xlfn.MINIFS(Invoices[Date],Invoices[Customer ID],A753)</f>
        <v/>
      </c>
      <c r="C753" s="13">
        <f>_xlfn.MAXIFS(Invoices[Date],Invoices[Customer ID],A753)</f>
        <v/>
      </c>
      <c r="D753" s="14">
        <f>AsOfDate-C753</f>
        <v/>
      </c>
      <c r="E753" s="14">
        <f>COUNTIFS(Invoices[Customer ID],A753)</f>
        <v/>
      </c>
      <c r="F753" s="15">
        <f>SUMIFS(Invoices[Value],Invoices[Customer ID],A753)</f>
        <v/>
      </c>
      <c r="G753" s="10">
        <f>5-COUNTIF(RCuts,"&lt;"&amp;D753)</f>
        <v/>
      </c>
      <c r="H753" s="10">
        <f>1+COUNTIF(FCuts,"&lt;"&amp;E753)</f>
        <v/>
      </c>
      <c r="I753" s="10">
        <f>1+COUNTIF(MCuts,"&lt;"&amp;F753)</f>
        <v/>
      </c>
      <c r="J753" s="10">
        <f>G753&amp;H753&amp;I753</f>
        <v/>
      </c>
      <c r="K753" s="10">
        <f>IF(AND(G753&gt;=4,H753&gt;=4),"Champions",IF(AND(G753&gt;=3,H753&gt;=3),"Loyal",IF(G753&gt;=4,"New / promising",IF(H753&gt;=3,"At risk",IF(G753&lt;=2,"Lost / hibernating","Needs attention")))))</f>
        <v/>
      </c>
    </row>
    <row r="754">
      <c r="A754" t="n">
        <v>13924</v>
      </c>
      <c r="B754" s="13">
        <f>_xlfn.MINIFS(Invoices[Date],Invoices[Customer ID],A754)</f>
        <v/>
      </c>
      <c r="C754" s="13">
        <f>_xlfn.MAXIFS(Invoices[Date],Invoices[Customer ID],A754)</f>
        <v/>
      </c>
      <c r="D754" s="14">
        <f>AsOfDate-C754</f>
        <v/>
      </c>
      <c r="E754" s="14">
        <f>COUNTIFS(Invoices[Customer ID],A754)</f>
        <v/>
      </c>
      <c r="F754" s="15">
        <f>SUMIFS(Invoices[Value],Invoices[Customer ID],A754)</f>
        <v/>
      </c>
      <c r="G754" s="10">
        <f>5-COUNTIF(RCuts,"&lt;"&amp;D754)</f>
        <v/>
      </c>
      <c r="H754" s="10">
        <f>1+COUNTIF(FCuts,"&lt;"&amp;E754)</f>
        <v/>
      </c>
      <c r="I754" s="10">
        <f>1+COUNTIF(MCuts,"&lt;"&amp;F754)</f>
        <v/>
      </c>
      <c r="J754" s="10">
        <f>G754&amp;H754&amp;I754</f>
        <v/>
      </c>
      <c r="K754" s="10">
        <f>IF(AND(G754&gt;=4,H754&gt;=4),"Champions",IF(AND(G754&gt;=3,H754&gt;=3),"Loyal",IF(G754&gt;=4,"New / promising",IF(H754&gt;=3,"At risk",IF(G754&lt;=2,"Lost / hibernating","Needs attention")))))</f>
        <v/>
      </c>
    </row>
    <row r="755">
      <c r="A755" t="n">
        <v>13925</v>
      </c>
      <c r="B755" s="13">
        <f>_xlfn.MINIFS(Invoices[Date],Invoices[Customer ID],A755)</f>
        <v/>
      </c>
      <c r="C755" s="13">
        <f>_xlfn.MAXIFS(Invoices[Date],Invoices[Customer ID],A755)</f>
        <v/>
      </c>
      <c r="D755" s="14">
        <f>AsOfDate-C755</f>
        <v/>
      </c>
      <c r="E755" s="14">
        <f>COUNTIFS(Invoices[Customer ID],A755)</f>
        <v/>
      </c>
      <c r="F755" s="15">
        <f>SUMIFS(Invoices[Value],Invoices[Customer ID],A755)</f>
        <v/>
      </c>
      <c r="G755" s="10">
        <f>5-COUNTIF(RCuts,"&lt;"&amp;D755)</f>
        <v/>
      </c>
      <c r="H755" s="10">
        <f>1+COUNTIF(FCuts,"&lt;"&amp;E755)</f>
        <v/>
      </c>
      <c r="I755" s="10">
        <f>1+COUNTIF(MCuts,"&lt;"&amp;F755)</f>
        <v/>
      </c>
      <c r="J755" s="10">
        <f>G755&amp;H755&amp;I755</f>
        <v/>
      </c>
      <c r="K755" s="10">
        <f>IF(AND(G755&gt;=4,H755&gt;=4),"Champions",IF(AND(G755&gt;=3,H755&gt;=3),"Loyal",IF(G755&gt;=4,"New / promising",IF(H755&gt;=3,"At risk",IF(G755&lt;=2,"Lost / hibernating","Needs attention")))))</f>
        <v/>
      </c>
    </row>
    <row r="756">
      <c r="A756" t="n">
        <v>13926</v>
      </c>
      <c r="B756" s="13">
        <f>_xlfn.MINIFS(Invoices[Date],Invoices[Customer ID],A756)</f>
        <v/>
      </c>
      <c r="C756" s="13">
        <f>_xlfn.MAXIFS(Invoices[Date],Invoices[Customer ID],A756)</f>
        <v/>
      </c>
      <c r="D756" s="14">
        <f>AsOfDate-C756</f>
        <v/>
      </c>
      <c r="E756" s="14">
        <f>COUNTIFS(Invoices[Customer ID],A756)</f>
        <v/>
      </c>
      <c r="F756" s="15">
        <f>SUMIFS(Invoices[Value],Invoices[Customer ID],A756)</f>
        <v/>
      </c>
      <c r="G756" s="10">
        <f>5-COUNTIF(RCuts,"&lt;"&amp;D756)</f>
        <v/>
      </c>
      <c r="H756" s="10">
        <f>1+COUNTIF(FCuts,"&lt;"&amp;E756)</f>
        <v/>
      </c>
      <c r="I756" s="10">
        <f>1+COUNTIF(MCuts,"&lt;"&amp;F756)</f>
        <v/>
      </c>
      <c r="J756" s="10">
        <f>G756&amp;H756&amp;I756</f>
        <v/>
      </c>
      <c r="K756" s="10">
        <f>IF(AND(G756&gt;=4,H756&gt;=4),"Champions",IF(AND(G756&gt;=3,H756&gt;=3),"Loyal",IF(G756&gt;=4,"New / promising",IF(H756&gt;=3,"At risk",IF(G756&lt;=2,"Lost / hibernating","Needs attention")))))</f>
        <v/>
      </c>
    </row>
    <row r="757">
      <c r="A757" t="n">
        <v>13927</v>
      </c>
      <c r="B757" s="13">
        <f>_xlfn.MINIFS(Invoices[Date],Invoices[Customer ID],A757)</f>
        <v/>
      </c>
      <c r="C757" s="13">
        <f>_xlfn.MAXIFS(Invoices[Date],Invoices[Customer ID],A757)</f>
        <v/>
      </c>
      <c r="D757" s="14">
        <f>AsOfDate-C757</f>
        <v/>
      </c>
      <c r="E757" s="14">
        <f>COUNTIFS(Invoices[Customer ID],A757)</f>
        <v/>
      </c>
      <c r="F757" s="15">
        <f>SUMIFS(Invoices[Value],Invoices[Customer ID],A757)</f>
        <v/>
      </c>
      <c r="G757" s="10">
        <f>5-COUNTIF(RCuts,"&lt;"&amp;D757)</f>
        <v/>
      </c>
      <c r="H757" s="10">
        <f>1+COUNTIF(FCuts,"&lt;"&amp;E757)</f>
        <v/>
      </c>
      <c r="I757" s="10">
        <f>1+COUNTIF(MCuts,"&lt;"&amp;F757)</f>
        <v/>
      </c>
      <c r="J757" s="10">
        <f>G757&amp;H757&amp;I757</f>
        <v/>
      </c>
      <c r="K757" s="10">
        <f>IF(AND(G757&gt;=4,H757&gt;=4),"Champions",IF(AND(G757&gt;=3,H757&gt;=3),"Loyal",IF(G757&gt;=4,"New / promising",IF(H757&gt;=3,"At risk",IF(G757&lt;=2,"Lost / hibernating","Needs attention")))))</f>
        <v/>
      </c>
    </row>
    <row r="758">
      <c r="A758" t="n">
        <v>13928</v>
      </c>
      <c r="B758" s="13">
        <f>_xlfn.MINIFS(Invoices[Date],Invoices[Customer ID],A758)</f>
        <v/>
      </c>
      <c r="C758" s="13">
        <f>_xlfn.MAXIFS(Invoices[Date],Invoices[Customer ID],A758)</f>
        <v/>
      </c>
      <c r="D758" s="14">
        <f>AsOfDate-C758</f>
        <v/>
      </c>
      <c r="E758" s="14">
        <f>COUNTIFS(Invoices[Customer ID],A758)</f>
        <v/>
      </c>
      <c r="F758" s="15">
        <f>SUMIFS(Invoices[Value],Invoices[Customer ID],A758)</f>
        <v/>
      </c>
      <c r="G758" s="10">
        <f>5-COUNTIF(RCuts,"&lt;"&amp;D758)</f>
        <v/>
      </c>
      <c r="H758" s="10">
        <f>1+COUNTIF(FCuts,"&lt;"&amp;E758)</f>
        <v/>
      </c>
      <c r="I758" s="10">
        <f>1+COUNTIF(MCuts,"&lt;"&amp;F758)</f>
        <v/>
      </c>
      <c r="J758" s="10">
        <f>G758&amp;H758&amp;I758</f>
        <v/>
      </c>
      <c r="K758" s="10">
        <f>IF(AND(G758&gt;=4,H758&gt;=4),"Champions",IF(AND(G758&gt;=3,H758&gt;=3),"Loyal",IF(G758&gt;=4,"New / promising",IF(H758&gt;=3,"At risk",IF(G758&lt;=2,"Lost / hibernating","Needs attention")))))</f>
        <v/>
      </c>
    </row>
    <row r="759">
      <c r="A759" t="n">
        <v>13929</v>
      </c>
      <c r="B759" s="13">
        <f>_xlfn.MINIFS(Invoices[Date],Invoices[Customer ID],A759)</f>
        <v/>
      </c>
      <c r="C759" s="13">
        <f>_xlfn.MAXIFS(Invoices[Date],Invoices[Customer ID],A759)</f>
        <v/>
      </c>
      <c r="D759" s="14">
        <f>AsOfDate-C759</f>
        <v/>
      </c>
      <c r="E759" s="14">
        <f>COUNTIFS(Invoices[Customer ID],A759)</f>
        <v/>
      </c>
      <c r="F759" s="15">
        <f>SUMIFS(Invoices[Value],Invoices[Customer ID],A759)</f>
        <v/>
      </c>
      <c r="G759" s="10">
        <f>5-COUNTIF(RCuts,"&lt;"&amp;D759)</f>
        <v/>
      </c>
      <c r="H759" s="10">
        <f>1+COUNTIF(FCuts,"&lt;"&amp;E759)</f>
        <v/>
      </c>
      <c r="I759" s="10">
        <f>1+COUNTIF(MCuts,"&lt;"&amp;F759)</f>
        <v/>
      </c>
      <c r="J759" s="10">
        <f>G759&amp;H759&amp;I759</f>
        <v/>
      </c>
      <c r="K759" s="10">
        <f>IF(AND(G759&gt;=4,H759&gt;=4),"Champions",IF(AND(G759&gt;=3,H759&gt;=3),"Loyal",IF(G759&gt;=4,"New / promising",IF(H759&gt;=3,"At risk",IF(G759&lt;=2,"Lost / hibernating","Needs attention")))))</f>
        <v/>
      </c>
    </row>
    <row r="760">
      <c r="A760" t="n">
        <v>13930</v>
      </c>
      <c r="B760" s="13">
        <f>_xlfn.MINIFS(Invoices[Date],Invoices[Customer ID],A760)</f>
        <v/>
      </c>
      <c r="C760" s="13">
        <f>_xlfn.MAXIFS(Invoices[Date],Invoices[Customer ID],A760)</f>
        <v/>
      </c>
      <c r="D760" s="14">
        <f>AsOfDate-C760</f>
        <v/>
      </c>
      <c r="E760" s="14">
        <f>COUNTIFS(Invoices[Customer ID],A760)</f>
        <v/>
      </c>
      <c r="F760" s="15">
        <f>SUMIFS(Invoices[Value],Invoices[Customer ID],A760)</f>
        <v/>
      </c>
      <c r="G760" s="10">
        <f>5-COUNTIF(RCuts,"&lt;"&amp;D760)</f>
        <v/>
      </c>
      <c r="H760" s="10">
        <f>1+COUNTIF(FCuts,"&lt;"&amp;E760)</f>
        <v/>
      </c>
      <c r="I760" s="10">
        <f>1+COUNTIF(MCuts,"&lt;"&amp;F760)</f>
        <v/>
      </c>
      <c r="J760" s="10">
        <f>G760&amp;H760&amp;I760</f>
        <v/>
      </c>
      <c r="K760" s="10">
        <f>IF(AND(G760&gt;=4,H760&gt;=4),"Champions",IF(AND(G760&gt;=3,H760&gt;=3),"Loyal",IF(G760&gt;=4,"New / promising",IF(H760&gt;=3,"At risk",IF(G760&lt;=2,"Lost / hibernating","Needs attention")))))</f>
        <v/>
      </c>
    </row>
    <row r="761">
      <c r="A761" t="n">
        <v>13931</v>
      </c>
      <c r="B761" s="13">
        <f>_xlfn.MINIFS(Invoices[Date],Invoices[Customer ID],A761)</f>
        <v/>
      </c>
      <c r="C761" s="13">
        <f>_xlfn.MAXIFS(Invoices[Date],Invoices[Customer ID],A761)</f>
        <v/>
      </c>
      <c r="D761" s="14">
        <f>AsOfDate-C761</f>
        <v/>
      </c>
      <c r="E761" s="14">
        <f>COUNTIFS(Invoices[Customer ID],A761)</f>
        <v/>
      </c>
      <c r="F761" s="15">
        <f>SUMIFS(Invoices[Value],Invoices[Customer ID],A761)</f>
        <v/>
      </c>
      <c r="G761" s="10">
        <f>5-COUNTIF(RCuts,"&lt;"&amp;D761)</f>
        <v/>
      </c>
      <c r="H761" s="10">
        <f>1+COUNTIF(FCuts,"&lt;"&amp;E761)</f>
        <v/>
      </c>
      <c r="I761" s="10">
        <f>1+COUNTIF(MCuts,"&lt;"&amp;F761)</f>
        <v/>
      </c>
      <c r="J761" s="10">
        <f>G761&amp;H761&amp;I761</f>
        <v/>
      </c>
      <c r="K761" s="10">
        <f>IF(AND(G761&gt;=4,H761&gt;=4),"Champions",IF(AND(G761&gt;=3,H761&gt;=3),"Loyal",IF(G761&gt;=4,"New / promising",IF(H761&gt;=3,"At risk",IF(G761&lt;=2,"Lost / hibernating","Needs attention")))))</f>
        <v/>
      </c>
    </row>
    <row r="762">
      <c r="A762" t="n">
        <v>13932</v>
      </c>
      <c r="B762" s="13">
        <f>_xlfn.MINIFS(Invoices[Date],Invoices[Customer ID],A762)</f>
        <v/>
      </c>
      <c r="C762" s="13">
        <f>_xlfn.MAXIFS(Invoices[Date],Invoices[Customer ID],A762)</f>
        <v/>
      </c>
      <c r="D762" s="14">
        <f>AsOfDate-C762</f>
        <v/>
      </c>
      <c r="E762" s="14">
        <f>COUNTIFS(Invoices[Customer ID],A762)</f>
        <v/>
      </c>
      <c r="F762" s="15">
        <f>SUMIFS(Invoices[Value],Invoices[Customer ID],A762)</f>
        <v/>
      </c>
      <c r="G762" s="10">
        <f>5-COUNTIF(RCuts,"&lt;"&amp;D762)</f>
        <v/>
      </c>
      <c r="H762" s="10">
        <f>1+COUNTIF(FCuts,"&lt;"&amp;E762)</f>
        <v/>
      </c>
      <c r="I762" s="10">
        <f>1+COUNTIF(MCuts,"&lt;"&amp;F762)</f>
        <v/>
      </c>
      <c r="J762" s="10">
        <f>G762&amp;H762&amp;I762</f>
        <v/>
      </c>
      <c r="K762" s="10">
        <f>IF(AND(G762&gt;=4,H762&gt;=4),"Champions",IF(AND(G762&gt;=3,H762&gt;=3),"Loyal",IF(G762&gt;=4,"New / promising",IF(H762&gt;=3,"At risk",IF(G762&lt;=2,"Lost / hibernating","Needs attention")))))</f>
        <v/>
      </c>
    </row>
    <row r="763">
      <c r="A763" t="n">
        <v>13933</v>
      </c>
      <c r="B763" s="13">
        <f>_xlfn.MINIFS(Invoices[Date],Invoices[Customer ID],A763)</f>
        <v/>
      </c>
      <c r="C763" s="13">
        <f>_xlfn.MAXIFS(Invoices[Date],Invoices[Customer ID],A763)</f>
        <v/>
      </c>
      <c r="D763" s="14">
        <f>AsOfDate-C763</f>
        <v/>
      </c>
      <c r="E763" s="14">
        <f>COUNTIFS(Invoices[Customer ID],A763)</f>
        <v/>
      </c>
      <c r="F763" s="15">
        <f>SUMIFS(Invoices[Value],Invoices[Customer ID],A763)</f>
        <v/>
      </c>
      <c r="G763" s="10">
        <f>5-COUNTIF(RCuts,"&lt;"&amp;D763)</f>
        <v/>
      </c>
      <c r="H763" s="10">
        <f>1+COUNTIF(FCuts,"&lt;"&amp;E763)</f>
        <v/>
      </c>
      <c r="I763" s="10">
        <f>1+COUNTIF(MCuts,"&lt;"&amp;F763)</f>
        <v/>
      </c>
      <c r="J763" s="10">
        <f>G763&amp;H763&amp;I763</f>
        <v/>
      </c>
      <c r="K763" s="10">
        <f>IF(AND(G763&gt;=4,H763&gt;=4),"Champions",IF(AND(G763&gt;=3,H763&gt;=3),"Loyal",IF(G763&gt;=4,"New / promising",IF(H763&gt;=3,"At risk",IF(G763&lt;=2,"Lost / hibernating","Needs attention")))))</f>
        <v/>
      </c>
    </row>
    <row r="764">
      <c r="A764" t="n">
        <v>13934</v>
      </c>
      <c r="B764" s="13">
        <f>_xlfn.MINIFS(Invoices[Date],Invoices[Customer ID],A764)</f>
        <v/>
      </c>
      <c r="C764" s="13">
        <f>_xlfn.MAXIFS(Invoices[Date],Invoices[Customer ID],A764)</f>
        <v/>
      </c>
      <c r="D764" s="14">
        <f>AsOfDate-C764</f>
        <v/>
      </c>
      <c r="E764" s="14">
        <f>COUNTIFS(Invoices[Customer ID],A764)</f>
        <v/>
      </c>
      <c r="F764" s="15">
        <f>SUMIFS(Invoices[Value],Invoices[Customer ID],A764)</f>
        <v/>
      </c>
      <c r="G764" s="10">
        <f>5-COUNTIF(RCuts,"&lt;"&amp;D764)</f>
        <v/>
      </c>
      <c r="H764" s="10">
        <f>1+COUNTIF(FCuts,"&lt;"&amp;E764)</f>
        <v/>
      </c>
      <c r="I764" s="10">
        <f>1+COUNTIF(MCuts,"&lt;"&amp;F764)</f>
        <v/>
      </c>
      <c r="J764" s="10">
        <f>G764&amp;H764&amp;I764</f>
        <v/>
      </c>
      <c r="K764" s="10">
        <f>IF(AND(G764&gt;=4,H764&gt;=4),"Champions",IF(AND(G764&gt;=3,H764&gt;=3),"Loyal",IF(G764&gt;=4,"New / promising",IF(H764&gt;=3,"At risk",IF(G764&lt;=2,"Lost / hibernating","Needs attention")))))</f>
        <v/>
      </c>
    </row>
    <row r="765">
      <c r="A765" t="n">
        <v>13936</v>
      </c>
      <c r="B765" s="13">
        <f>_xlfn.MINIFS(Invoices[Date],Invoices[Customer ID],A765)</f>
        <v/>
      </c>
      <c r="C765" s="13">
        <f>_xlfn.MAXIFS(Invoices[Date],Invoices[Customer ID],A765)</f>
        <v/>
      </c>
      <c r="D765" s="14">
        <f>AsOfDate-C765</f>
        <v/>
      </c>
      <c r="E765" s="14">
        <f>COUNTIFS(Invoices[Customer ID],A765)</f>
        <v/>
      </c>
      <c r="F765" s="15">
        <f>SUMIFS(Invoices[Value],Invoices[Customer ID],A765)</f>
        <v/>
      </c>
      <c r="G765" s="10">
        <f>5-COUNTIF(RCuts,"&lt;"&amp;D765)</f>
        <v/>
      </c>
      <c r="H765" s="10">
        <f>1+COUNTIF(FCuts,"&lt;"&amp;E765)</f>
        <v/>
      </c>
      <c r="I765" s="10">
        <f>1+COUNTIF(MCuts,"&lt;"&amp;F765)</f>
        <v/>
      </c>
      <c r="J765" s="10">
        <f>G765&amp;H765&amp;I765</f>
        <v/>
      </c>
      <c r="K765" s="10">
        <f>IF(AND(G765&gt;=4,H765&gt;=4),"Champions",IF(AND(G765&gt;=3,H765&gt;=3),"Loyal",IF(G765&gt;=4,"New / promising",IF(H765&gt;=3,"At risk",IF(G765&lt;=2,"Lost / hibernating","Needs attention")))))</f>
        <v/>
      </c>
    </row>
    <row r="766">
      <c r="A766" t="n">
        <v>13937</v>
      </c>
      <c r="B766" s="13">
        <f>_xlfn.MINIFS(Invoices[Date],Invoices[Customer ID],A766)</f>
        <v/>
      </c>
      <c r="C766" s="13">
        <f>_xlfn.MAXIFS(Invoices[Date],Invoices[Customer ID],A766)</f>
        <v/>
      </c>
      <c r="D766" s="14">
        <f>AsOfDate-C766</f>
        <v/>
      </c>
      <c r="E766" s="14">
        <f>COUNTIFS(Invoices[Customer ID],A766)</f>
        <v/>
      </c>
      <c r="F766" s="15">
        <f>SUMIFS(Invoices[Value],Invoices[Customer ID],A766)</f>
        <v/>
      </c>
      <c r="G766" s="10">
        <f>5-COUNTIF(RCuts,"&lt;"&amp;D766)</f>
        <v/>
      </c>
      <c r="H766" s="10">
        <f>1+COUNTIF(FCuts,"&lt;"&amp;E766)</f>
        <v/>
      </c>
      <c r="I766" s="10">
        <f>1+COUNTIF(MCuts,"&lt;"&amp;F766)</f>
        <v/>
      </c>
      <c r="J766" s="10">
        <f>G766&amp;H766&amp;I766</f>
        <v/>
      </c>
      <c r="K766" s="10">
        <f>IF(AND(G766&gt;=4,H766&gt;=4),"Champions",IF(AND(G766&gt;=3,H766&gt;=3),"Loyal",IF(G766&gt;=4,"New / promising",IF(H766&gt;=3,"At risk",IF(G766&lt;=2,"Lost / hibernating","Needs attention")))))</f>
        <v/>
      </c>
    </row>
    <row r="767">
      <c r="A767" t="n">
        <v>13938</v>
      </c>
      <c r="B767" s="13">
        <f>_xlfn.MINIFS(Invoices[Date],Invoices[Customer ID],A767)</f>
        <v/>
      </c>
      <c r="C767" s="13">
        <f>_xlfn.MAXIFS(Invoices[Date],Invoices[Customer ID],A767)</f>
        <v/>
      </c>
      <c r="D767" s="14">
        <f>AsOfDate-C767</f>
        <v/>
      </c>
      <c r="E767" s="14">
        <f>COUNTIFS(Invoices[Customer ID],A767)</f>
        <v/>
      </c>
      <c r="F767" s="15">
        <f>SUMIFS(Invoices[Value],Invoices[Customer ID],A767)</f>
        <v/>
      </c>
      <c r="G767" s="10">
        <f>5-COUNTIF(RCuts,"&lt;"&amp;D767)</f>
        <v/>
      </c>
      <c r="H767" s="10">
        <f>1+COUNTIF(FCuts,"&lt;"&amp;E767)</f>
        <v/>
      </c>
      <c r="I767" s="10">
        <f>1+COUNTIF(MCuts,"&lt;"&amp;F767)</f>
        <v/>
      </c>
      <c r="J767" s="10">
        <f>G767&amp;H767&amp;I767</f>
        <v/>
      </c>
      <c r="K767" s="10">
        <f>IF(AND(G767&gt;=4,H767&gt;=4),"Champions",IF(AND(G767&gt;=3,H767&gt;=3),"Loyal",IF(G767&gt;=4,"New / promising",IF(H767&gt;=3,"At risk",IF(G767&lt;=2,"Lost / hibernating","Needs attention")))))</f>
        <v/>
      </c>
    </row>
    <row r="768">
      <c r="A768" t="n">
        <v>13939</v>
      </c>
      <c r="B768" s="13">
        <f>_xlfn.MINIFS(Invoices[Date],Invoices[Customer ID],A768)</f>
        <v/>
      </c>
      <c r="C768" s="13">
        <f>_xlfn.MAXIFS(Invoices[Date],Invoices[Customer ID],A768)</f>
        <v/>
      </c>
      <c r="D768" s="14">
        <f>AsOfDate-C768</f>
        <v/>
      </c>
      <c r="E768" s="14">
        <f>COUNTIFS(Invoices[Customer ID],A768)</f>
        <v/>
      </c>
      <c r="F768" s="15">
        <f>SUMIFS(Invoices[Value],Invoices[Customer ID],A768)</f>
        <v/>
      </c>
      <c r="G768" s="10">
        <f>5-COUNTIF(RCuts,"&lt;"&amp;D768)</f>
        <v/>
      </c>
      <c r="H768" s="10">
        <f>1+COUNTIF(FCuts,"&lt;"&amp;E768)</f>
        <v/>
      </c>
      <c r="I768" s="10">
        <f>1+COUNTIF(MCuts,"&lt;"&amp;F768)</f>
        <v/>
      </c>
      <c r="J768" s="10">
        <f>G768&amp;H768&amp;I768</f>
        <v/>
      </c>
      <c r="K768" s="10">
        <f>IF(AND(G768&gt;=4,H768&gt;=4),"Champions",IF(AND(G768&gt;=3,H768&gt;=3),"Loyal",IF(G768&gt;=4,"New / promising",IF(H768&gt;=3,"At risk",IF(G768&lt;=2,"Lost / hibernating","Needs attention")))))</f>
        <v/>
      </c>
    </row>
    <row r="769">
      <c r="A769" t="n">
        <v>13940</v>
      </c>
      <c r="B769" s="13">
        <f>_xlfn.MINIFS(Invoices[Date],Invoices[Customer ID],A769)</f>
        <v/>
      </c>
      <c r="C769" s="13">
        <f>_xlfn.MAXIFS(Invoices[Date],Invoices[Customer ID],A769)</f>
        <v/>
      </c>
      <c r="D769" s="14">
        <f>AsOfDate-C769</f>
        <v/>
      </c>
      <c r="E769" s="14">
        <f>COUNTIFS(Invoices[Customer ID],A769)</f>
        <v/>
      </c>
      <c r="F769" s="15">
        <f>SUMIFS(Invoices[Value],Invoices[Customer ID],A769)</f>
        <v/>
      </c>
      <c r="G769" s="10">
        <f>5-COUNTIF(RCuts,"&lt;"&amp;D769)</f>
        <v/>
      </c>
      <c r="H769" s="10">
        <f>1+COUNTIF(FCuts,"&lt;"&amp;E769)</f>
        <v/>
      </c>
      <c r="I769" s="10">
        <f>1+COUNTIF(MCuts,"&lt;"&amp;F769)</f>
        <v/>
      </c>
      <c r="J769" s="10">
        <f>G769&amp;H769&amp;I769</f>
        <v/>
      </c>
      <c r="K769" s="10">
        <f>IF(AND(G769&gt;=4,H769&gt;=4),"Champions",IF(AND(G769&gt;=3,H769&gt;=3),"Loyal",IF(G769&gt;=4,"New / promising",IF(H769&gt;=3,"At risk",IF(G769&lt;=2,"Lost / hibernating","Needs attention")))))</f>
        <v/>
      </c>
    </row>
    <row r="770">
      <c r="A770" t="n">
        <v>13941</v>
      </c>
      <c r="B770" s="13">
        <f>_xlfn.MINIFS(Invoices[Date],Invoices[Customer ID],A770)</f>
        <v/>
      </c>
      <c r="C770" s="13">
        <f>_xlfn.MAXIFS(Invoices[Date],Invoices[Customer ID],A770)</f>
        <v/>
      </c>
      <c r="D770" s="14">
        <f>AsOfDate-C770</f>
        <v/>
      </c>
      <c r="E770" s="14">
        <f>COUNTIFS(Invoices[Customer ID],A770)</f>
        <v/>
      </c>
      <c r="F770" s="15">
        <f>SUMIFS(Invoices[Value],Invoices[Customer ID],A770)</f>
        <v/>
      </c>
      <c r="G770" s="10">
        <f>5-COUNTIF(RCuts,"&lt;"&amp;D770)</f>
        <v/>
      </c>
      <c r="H770" s="10">
        <f>1+COUNTIF(FCuts,"&lt;"&amp;E770)</f>
        <v/>
      </c>
      <c r="I770" s="10">
        <f>1+COUNTIF(MCuts,"&lt;"&amp;F770)</f>
        <v/>
      </c>
      <c r="J770" s="10">
        <f>G770&amp;H770&amp;I770</f>
        <v/>
      </c>
      <c r="K770" s="10">
        <f>IF(AND(G770&gt;=4,H770&gt;=4),"Champions",IF(AND(G770&gt;=3,H770&gt;=3),"Loyal",IF(G770&gt;=4,"New / promising",IF(H770&gt;=3,"At risk",IF(G770&lt;=2,"Lost / hibernating","Needs attention")))))</f>
        <v/>
      </c>
    </row>
    <row r="771">
      <c r="A771" t="n">
        <v>13946</v>
      </c>
      <c r="B771" s="13">
        <f>_xlfn.MINIFS(Invoices[Date],Invoices[Customer ID],A771)</f>
        <v/>
      </c>
      <c r="C771" s="13">
        <f>_xlfn.MAXIFS(Invoices[Date],Invoices[Customer ID],A771)</f>
        <v/>
      </c>
      <c r="D771" s="14">
        <f>AsOfDate-C771</f>
        <v/>
      </c>
      <c r="E771" s="14">
        <f>COUNTIFS(Invoices[Customer ID],A771)</f>
        <v/>
      </c>
      <c r="F771" s="15">
        <f>SUMIFS(Invoices[Value],Invoices[Customer ID],A771)</f>
        <v/>
      </c>
      <c r="G771" s="10">
        <f>5-COUNTIF(RCuts,"&lt;"&amp;D771)</f>
        <v/>
      </c>
      <c r="H771" s="10">
        <f>1+COUNTIF(FCuts,"&lt;"&amp;E771)</f>
        <v/>
      </c>
      <c r="I771" s="10">
        <f>1+COUNTIF(MCuts,"&lt;"&amp;F771)</f>
        <v/>
      </c>
      <c r="J771" s="10">
        <f>G771&amp;H771&amp;I771</f>
        <v/>
      </c>
      <c r="K771" s="10">
        <f>IF(AND(G771&gt;=4,H771&gt;=4),"Champions",IF(AND(G771&gt;=3,H771&gt;=3),"Loyal",IF(G771&gt;=4,"New / promising",IF(H771&gt;=3,"At risk",IF(G771&lt;=2,"Lost / hibernating","Needs attention")))))</f>
        <v/>
      </c>
    </row>
    <row r="772">
      <c r="A772" t="n">
        <v>13947</v>
      </c>
      <c r="B772" s="13">
        <f>_xlfn.MINIFS(Invoices[Date],Invoices[Customer ID],A772)</f>
        <v/>
      </c>
      <c r="C772" s="13">
        <f>_xlfn.MAXIFS(Invoices[Date],Invoices[Customer ID],A772)</f>
        <v/>
      </c>
      <c r="D772" s="14">
        <f>AsOfDate-C772</f>
        <v/>
      </c>
      <c r="E772" s="14">
        <f>COUNTIFS(Invoices[Customer ID],A772)</f>
        <v/>
      </c>
      <c r="F772" s="15">
        <f>SUMIFS(Invoices[Value],Invoices[Customer ID],A772)</f>
        <v/>
      </c>
      <c r="G772" s="10">
        <f>5-COUNTIF(RCuts,"&lt;"&amp;D772)</f>
        <v/>
      </c>
      <c r="H772" s="10">
        <f>1+COUNTIF(FCuts,"&lt;"&amp;E772)</f>
        <v/>
      </c>
      <c r="I772" s="10">
        <f>1+COUNTIF(MCuts,"&lt;"&amp;F772)</f>
        <v/>
      </c>
      <c r="J772" s="10">
        <f>G772&amp;H772&amp;I772</f>
        <v/>
      </c>
      <c r="K772" s="10">
        <f>IF(AND(G772&gt;=4,H772&gt;=4),"Champions",IF(AND(G772&gt;=3,H772&gt;=3),"Loyal",IF(G772&gt;=4,"New / promising",IF(H772&gt;=3,"At risk",IF(G772&lt;=2,"Lost / hibernating","Needs attention")))))</f>
        <v/>
      </c>
    </row>
    <row r="773">
      <c r="A773" t="n">
        <v>13949</v>
      </c>
      <c r="B773" s="13">
        <f>_xlfn.MINIFS(Invoices[Date],Invoices[Customer ID],A773)</f>
        <v/>
      </c>
      <c r="C773" s="13">
        <f>_xlfn.MAXIFS(Invoices[Date],Invoices[Customer ID],A773)</f>
        <v/>
      </c>
      <c r="D773" s="14">
        <f>AsOfDate-C773</f>
        <v/>
      </c>
      <c r="E773" s="14">
        <f>COUNTIFS(Invoices[Customer ID],A773)</f>
        <v/>
      </c>
      <c r="F773" s="15">
        <f>SUMIFS(Invoices[Value],Invoices[Customer ID],A773)</f>
        <v/>
      </c>
      <c r="G773" s="10">
        <f>5-COUNTIF(RCuts,"&lt;"&amp;D773)</f>
        <v/>
      </c>
      <c r="H773" s="10">
        <f>1+COUNTIF(FCuts,"&lt;"&amp;E773)</f>
        <v/>
      </c>
      <c r="I773" s="10">
        <f>1+COUNTIF(MCuts,"&lt;"&amp;F773)</f>
        <v/>
      </c>
      <c r="J773" s="10">
        <f>G773&amp;H773&amp;I773</f>
        <v/>
      </c>
      <c r="K773" s="10">
        <f>IF(AND(G773&gt;=4,H773&gt;=4),"Champions",IF(AND(G773&gt;=3,H773&gt;=3),"Loyal",IF(G773&gt;=4,"New / promising",IF(H773&gt;=3,"At risk",IF(G773&lt;=2,"Lost / hibernating","Needs attention")))))</f>
        <v/>
      </c>
    </row>
    <row r="774">
      <c r="A774" t="n">
        <v>13950</v>
      </c>
      <c r="B774" s="13">
        <f>_xlfn.MINIFS(Invoices[Date],Invoices[Customer ID],A774)</f>
        <v/>
      </c>
      <c r="C774" s="13">
        <f>_xlfn.MAXIFS(Invoices[Date],Invoices[Customer ID],A774)</f>
        <v/>
      </c>
      <c r="D774" s="14">
        <f>AsOfDate-C774</f>
        <v/>
      </c>
      <c r="E774" s="14">
        <f>COUNTIFS(Invoices[Customer ID],A774)</f>
        <v/>
      </c>
      <c r="F774" s="15">
        <f>SUMIFS(Invoices[Value],Invoices[Customer ID],A774)</f>
        <v/>
      </c>
      <c r="G774" s="10">
        <f>5-COUNTIF(RCuts,"&lt;"&amp;D774)</f>
        <v/>
      </c>
      <c r="H774" s="10">
        <f>1+COUNTIF(FCuts,"&lt;"&amp;E774)</f>
        <v/>
      </c>
      <c r="I774" s="10">
        <f>1+COUNTIF(MCuts,"&lt;"&amp;F774)</f>
        <v/>
      </c>
      <c r="J774" s="10">
        <f>G774&amp;H774&amp;I774</f>
        <v/>
      </c>
      <c r="K774" s="10">
        <f>IF(AND(G774&gt;=4,H774&gt;=4),"Champions",IF(AND(G774&gt;=3,H774&gt;=3),"Loyal",IF(G774&gt;=4,"New / promising",IF(H774&gt;=3,"At risk",IF(G774&lt;=2,"Lost / hibernating","Needs attention")))))</f>
        <v/>
      </c>
    </row>
    <row r="775">
      <c r="A775" t="n">
        <v>13951</v>
      </c>
      <c r="B775" s="13">
        <f>_xlfn.MINIFS(Invoices[Date],Invoices[Customer ID],A775)</f>
        <v/>
      </c>
      <c r="C775" s="13">
        <f>_xlfn.MAXIFS(Invoices[Date],Invoices[Customer ID],A775)</f>
        <v/>
      </c>
      <c r="D775" s="14">
        <f>AsOfDate-C775</f>
        <v/>
      </c>
      <c r="E775" s="14">
        <f>COUNTIFS(Invoices[Customer ID],A775)</f>
        <v/>
      </c>
      <c r="F775" s="15">
        <f>SUMIFS(Invoices[Value],Invoices[Customer ID],A775)</f>
        <v/>
      </c>
      <c r="G775" s="10">
        <f>5-COUNTIF(RCuts,"&lt;"&amp;D775)</f>
        <v/>
      </c>
      <c r="H775" s="10">
        <f>1+COUNTIF(FCuts,"&lt;"&amp;E775)</f>
        <v/>
      </c>
      <c r="I775" s="10">
        <f>1+COUNTIF(MCuts,"&lt;"&amp;F775)</f>
        <v/>
      </c>
      <c r="J775" s="10">
        <f>G775&amp;H775&amp;I775</f>
        <v/>
      </c>
      <c r="K775" s="10">
        <f>IF(AND(G775&gt;=4,H775&gt;=4),"Champions",IF(AND(G775&gt;=3,H775&gt;=3),"Loyal",IF(G775&gt;=4,"New / promising",IF(H775&gt;=3,"At risk",IF(G775&lt;=2,"Lost / hibernating","Needs attention")))))</f>
        <v/>
      </c>
    </row>
    <row r="776">
      <c r="A776" t="n">
        <v>13952</v>
      </c>
      <c r="B776" s="13">
        <f>_xlfn.MINIFS(Invoices[Date],Invoices[Customer ID],A776)</f>
        <v/>
      </c>
      <c r="C776" s="13">
        <f>_xlfn.MAXIFS(Invoices[Date],Invoices[Customer ID],A776)</f>
        <v/>
      </c>
      <c r="D776" s="14">
        <f>AsOfDate-C776</f>
        <v/>
      </c>
      <c r="E776" s="14">
        <f>COUNTIFS(Invoices[Customer ID],A776)</f>
        <v/>
      </c>
      <c r="F776" s="15">
        <f>SUMIFS(Invoices[Value],Invoices[Customer ID],A776)</f>
        <v/>
      </c>
      <c r="G776" s="10">
        <f>5-COUNTIF(RCuts,"&lt;"&amp;D776)</f>
        <v/>
      </c>
      <c r="H776" s="10">
        <f>1+COUNTIF(FCuts,"&lt;"&amp;E776)</f>
        <v/>
      </c>
      <c r="I776" s="10">
        <f>1+COUNTIF(MCuts,"&lt;"&amp;F776)</f>
        <v/>
      </c>
      <c r="J776" s="10">
        <f>G776&amp;H776&amp;I776</f>
        <v/>
      </c>
      <c r="K776" s="10">
        <f>IF(AND(G776&gt;=4,H776&gt;=4),"Champions",IF(AND(G776&gt;=3,H776&gt;=3),"Loyal",IF(G776&gt;=4,"New / promising",IF(H776&gt;=3,"At risk",IF(G776&lt;=2,"Lost / hibernating","Needs attention")))))</f>
        <v/>
      </c>
    </row>
    <row r="777">
      <c r="A777" t="n">
        <v>13953</v>
      </c>
      <c r="B777" s="13">
        <f>_xlfn.MINIFS(Invoices[Date],Invoices[Customer ID],A777)</f>
        <v/>
      </c>
      <c r="C777" s="13">
        <f>_xlfn.MAXIFS(Invoices[Date],Invoices[Customer ID],A777)</f>
        <v/>
      </c>
      <c r="D777" s="14">
        <f>AsOfDate-C777</f>
        <v/>
      </c>
      <c r="E777" s="14">
        <f>COUNTIFS(Invoices[Customer ID],A777)</f>
        <v/>
      </c>
      <c r="F777" s="15">
        <f>SUMIFS(Invoices[Value],Invoices[Customer ID],A777)</f>
        <v/>
      </c>
      <c r="G777" s="10">
        <f>5-COUNTIF(RCuts,"&lt;"&amp;D777)</f>
        <v/>
      </c>
      <c r="H777" s="10">
        <f>1+COUNTIF(FCuts,"&lt;"&amp;E777)</f>
        <v/>
      </c>
      <c r="I777" s="10">
        <f>1+COUNTIF(MCuts,"&lt;"&amp;F777)</f>
        <v/>
      </c>
      <c r="J777" s="10">
        <f>G777&amp;H777&amp;I777</f>
        <v/>
      </c>
      <c r="K777" s="10">
        <f>IF(AND(G777&gt;=4,H777&gt;=4),"Champions",IF(AND(G777&gt;=3,H777&gt;=3),"Loyal",IF(G777&gt;=4,"New / promising",IF(H777&gt;=3,"At risk",IF(G777&lt;=2,"Lost / hibernating","Needs attention")))))</f>
        <v/>
      </c>
    </row>
    <row r="778">
      <c r="A778" t="n">
        <v>13954</v>
      </c>
      <c r="B778" s="13">
        <f>_xlfn.MINIFS(Invoices[Date],Invoices[Customer ID],A778)</f>
        <v/>
      </c>
      <c r="C778" s="13">
        <f>_xlfn.MAXIFS(Invoices[Date],Invoices[Customer ID],A778)</f>
        <v/>
      </c>
      <c r="D778" s="14">
        <f>AsOfDate-C778</f>
        <v/>
      </c>
      <c r="E778" s="14">
        <f>COUNTIFS(Invoices[Customer ID],A778)</f>
        <v/>
      </c>
      <c r="F778" s="15">
        <f>SUMIFS(Invoices[Value],Invoices[Customer ID],A778)</f>
        <v/>
      </c>
      <c r="G778" s="10">
        <f>5-COUNTIF(RCuts,"&lt;"&amp;D778)</f>
        <v/>
      </c>
      <c r="H778" s="10">
        <f>1+COUNTIF(FCuts,"&lt;"&amp;E778)</f>
        <v/>
      </c>
      <c r="I778" s="10">
        <f>1+COUNTIF(MCuts,"&lt;"&amp;F778)</f>
        <v/>
      </c>
      <c r="J778" s="10">
        <f>G778&amp;H778&amp;I778</f>
        <v/>
      </c>
      <c r="K778" s="10">
        <f>IF(AND(G778&gt;=4,H778&gt;=4),"Champions",IF(AND(G778&gt;=3,H778&gt;=3),"Loyal",IF(G778&gt;=4,"New / promising",IF(H778&gt;=3,"At risk",IF(G778&lt;=2,"Lost / hibernating","Needs attention")))))</f>
        <v/>
      </c>
    </row>
    <row r="779">
      <c r="A779" t="n">
        <v>13955</v>
      </c>
      <c r="B779" s="13">
        <f>_xlfn.MINIFS(Invoices[Date],Invoices[Customer ID],A779)</f>
        <v/>
      </c>
      <c r="C779" s="13">
        <f>_xlfn.MAXIFS(Invoices[Date],Invoices[Customer ID],A779)</f>
        <v/>
      </c>
      <c r="D779" s="14">
        <f>AsOfDate-C779</f>
        <v/>
      </c>
      <c r="E779" s="14">
        <f>COUNTIFS(Invoices[Customer ID],A779)</f>
        <v/>
      </c>
      <c r="F779" s="15">
        <f>SUMIFS(Invoices[Value],Invoices[Customer ID],A779)</f>
        <v/>
      </c>
      <c r="G779" s="10">
        <f>5-COUNTIF(RCuts,"&lt;"&amp;D779)</f>
        <v/>
      </c>
      <c r="H779" s="10">
        <f>1+COUNTIF(FCuts,"&lt;"&amp;E779)</f>
        <v/>
      </c>
      <c r="I779" s="10">
        <f>1+COUNTIF(MCuts,"&lt;"&amp;F779)</f>
        <v/>
      </c>
      <c r="J779" s="10">
        <f>G779&amp;H779&amp;I779</f>
        <v/>
      </c>
      <c r="K779" s="10">
        <f>IF(AND(G779&gt;=4,H779&gt;=4),"Champions",IF(AND(G779&gt;=3,H779&gt;=3),"Loyal",IF(G779&gt;=4,"New / promising",IF(H779&gt;=3,"At risk",IF(G779&lt;=2,"Lost / hibernating","Needs attention")))))</f>
        <v/>
      </c>
    </row>
    <row r="780">
      <c r="A780" t="n">
        <v>13956</v>
      </c>
      <c r="B780" s="13">
        <f>_xlfn.MINIFS(Invoices[Date],Invoices[Customer ID],A780)</f>
        <v/>
      </c>
      <c r="C780" s="13">
        <f>_xlfn.MAXIFS(Invoices[Date],Invoices[Customer ID],A780)</f>
        <v/>
      </c>
      <c r="D780" s="14">
        <f>AsOfDate-C780</f>
        <v/>
      </c>
      <c r="E780" s="14">
        <f>COUNTIFS(Invoices[Customer ID],A780)</f>
        <v/>
      </c>
      <c r="F780" s="15">
        <f>SUMIFS(Invoices[Value],Invoices[Customer ID],A780)</f>
        <v/>
      </c>
      <c r="G780" s="10">
        <f>5-COUNTIF(RCuts,"&lt;"&amp;D780)</f>
        <v/>
      </c>
      <c r="H780" s="10">
        <f>1+COUNTIF(FCuts,"&lt;"&amp;E780)</f>
        <v/>
      </c>
      <c r="I780" s="10">
        <f>1+COUNTIF(MCuts,"&lt;"&amp;F780)</f>
        <v/>
      </c>
      <c r="J780" s="10">
        <f>G780&amp;H780&amp;I780</f>
        <v/>
      </c>
      <c r="K780" s="10">
        <f>IF(AND(G780&gt;=4,H780&gt;=4),"Champions",IF(AND(G780&gt;=3,H780&gt;=3),"Loyal",IF(G780&gt;=4,"New / promising",IF(H780&gt;=3,"At risk",IF(G780&lt;=2,"Lost / hibernating","Needs attention")))))</f>
        <v/>
      </c>
    </row>
    <row r="781">
      <c r="A781" t="n">
        <v>13959</v>
      </c>
      <c r="B781" s="13">
        <f>_xlfn.MINIFS(Invoices[Date],Invoices[Customer ID],A781)</f>
        <v/>
      </c>
      <c r="C781" s="13">
        <f>_xlfn.MAXIFS(Invoices[Date],Invoices[Customer ID],A781)</f>
        <v/>
      </c>
      <c r="D781" s="14">
        <f>AsOfDate-C781</f>
        <v/>
      </c>
      <c r="E781" s="14">
        <f>COUNTIFS(Invoices[Customer ID],A781)</f>
        <v/>
      </c>
      <c r="F781" s="15">
        <f>SUMIFS(Invoices[Value],Invoices[Customer ID],A781)</f>
        <v/>
      </c>
      <c r="G781" s="10">
        <f>5-COUNTIF(RCuts,"&lt;"&amp;D781)</f>
        <v/>
      </c>
      <c r="H781" s="10">
        <f>1+COUNTIF(FCuts,"&lt;"&amp;E781)</f>
        <v/>
      </c>
      <c r="I781" s="10">
        <f>1+COUNTIF(MCuts,"&lt;"&amp;F781)</f>
        <v/>
      </c>
      <c r="J781" s="10">
        <f>G781&amp;H781&amp;I781</f>
        <v/>
      </c>
      <c r="K781" s="10">
        <f>IF(AND(G781&gt;=4,H781&gt;=4),"Champions",IF(AND(G781&gt;=3,H781&gt;=3),"Loyal",IF(G781&gt;=4,"New / promising",IF(H781&gt;=3,"At risk",IF(G781&lt;=2,"Lost / hibernating","Needs attention")))))</f>
        <v/>
      </c>
    </row>
    <row r="782">
      <c r="A782" t="n">
        <v>13960</v>
      </c>
      <c r="B782" s="13">
        <f>_xlfn.MINIFS(Invoices[Date],Invoices[Customer ID],A782)</f>
        <v/>
      </c>
      <c r="C782" s="13">
        <f>_xlfn.MAXIFS(Invoices[Date],Invoices[Customer ID],A782)</f>
        <v/>
      </c>
      <c r="D782" s="14">
        <f>AsOfDate-C782</f>
        <v/>
      </c>
      <c r="E782" s="14">
        <f>COUNTIFS(Invoices[Customer ID],A782)</f>
        <v/>
      </c>
      <c r="F782" s="15">
        <f>SUMIFS(Invoices[Value],Invoices[Customer ID],A782)</f>
        <v/>
      </c>
      <c r="G782" s="10">
        <f>5-COUNTIF(RCuts,"&lt;"&amp;D782)</f>
        <v/>
      </c>
      <c r="H782" s="10">
        <f>1+COUNTIF(FCuts,"&lt;"&amp;E782)</f>
        <v/>
      </c>
      <c r="I782" s="10">
        <f>1+COUNTIF(MCuts,"&lt;"&amp;F782)</f>
        <v/>
      </c>
      <c r="J782" s="10">
        <f>G782&amp;H782&amp;I782</f>
        <v/>
      </c>
      <c r="K782" s="10">
        <f>IF(AND(G782&gt;=4,H782&gt;=4),"Champions",IF(AND(G782&gt;=3,H782&gt;=3),"Loyal",IF(G782&gt;=4,"New / promising",IF(H782&gt;=3,"At risk",IF(G782&lt;=2,"Lost / hibernating","Needs attention")))))</f>
        <v/>
      </c>
    </row>
    <row r="783">
      <c r="A783" t="n">
        <v>13962</v>
      </c>
      <c r="B783" s="13">
        <f>_xlfn.MINIFS(Invoices[Date],Invoices[Customer ID],A783)</f>
        <v/>
      </c>
      <c r="C783" s="13">
        <f>_xlfn.MAXIFS(Invoices[Date],Invoices[Customer ID],A783)</f>
        <v/>
      </c>
      <c r="D783" s="14">
        <f>AsOfDate-C783</f>
        <v/>
      </c>
      <c r="E783" s="14">
        <f>COUNTIFS(Invoices[Customer ID],A783)</f>
        <v/>
      </c>
      <c r="F783" s="15">
        <f>SUMIFS(Invoices[Value],Invoices[Customer ID],A783)</f>
        <v/>
      </c>
      <c r="G783" s="10">
        <f>5-COUNTIF(RCuts,"&lt;"&amp;D783)</f>
        <v/>
      </c>
      <c r="H783" s="10">
        <f>1+COUNTIF(FCuts,"&lt;"&amp;E783)</f>
        <v/>
      </c>
      <c r="I783" s="10">
        <f>1+COUNTIF(MCuts,"&lt;"&amp;F783)</f>
        <v/>
      </c>
      <c r="J783" s="10">
        <f>G783&amp;H783&amp;I783</f>
        <v/>
      </c>
      <c r="K783" s="10">
        <f>IF(AND(G783&gt;=4,H783&gt;=4),"Champions",IF(AND(G783&gt;=3,H783&gt;=3),"Loyal",IF(G783&gt;=4,"New / promising",IF(H783&gt;=3,"At risk",IF(G783&lt;=2,"Lost / hibernating","Needs attention")))))</f>
        <v/>
      </c>
    </row>
    <row r="784">
      <c r="A784" t="n">
        <v>13963</v>
      </c>
      <c r="B784" s="13">
        <f>_xlfn.MINIFS(Invoices[Date],Invoices[Customer ID],A784)</f>
        <v/>
      </c>
      <c r="C784" s="13">
        <f>_xlfn.MAXIFS(Invoices[Date],Invoices[Customer ID],A784)</f>
        <v/>
      </c>
      <c r="D784" s="14">
        <f>AsOfDate-C784</f>
        <v/>
      </c>
      <c r="E784" s="14">
        <f>COUNTIFS(Invoices[Customer ID],A784)</f>
        <v/>
      </c>
      <c r="F784" s="15">
        <f>SUMIFS(Invoices[Value],Invoices[Customer ID],A784)</f>
        <v/>
      </c>
      <c r="G784" s="10">
        <f>5-COUNTIF(RCuts,"&lt;"&amp;D784)</f>
        <v/>
      </c>
      <c r="H784" s="10">
        <f>1+COUNTIF(FCuts,"&lt;"&amp;E784)</f>
        <v/>
      </c>
      <c r="I784" s="10">
        <f>1+COUNTIF(MCuts,"&lt;"&amp;F784)</f>
        <v/>
      </c>
      <c r="J784" s="10">
        <f>G784&amp;H784&amp;I784</f>
        <v/>
      </c>
      <c r="K784" s="10">
        <f>IF(AND(G784&gt;=4,H784&gt;=4),"Champions",IF(AND(G784&gt;=3,H784&gt;=3),"Loyal",IF(G784&gt;=4,"New / promising",IF(H784&gt;=3,"At risk",IF(G784&lt;=2,"Lost / hibernating","Needs attention")))))</f>
        <v/>
      </c>
    </row>
    <row r="785">
      <c r="A785" t="n">
        <v>13967</v>
      </c>
      <c r="B785" s="13">
        <f>_xlfn.MINIFS(Invoices[Date],Invoices[Customer ID],A785)</f>
        <v/>
      </c>
      <c r="C785" s="13">
        <f>_xlfn.MAXIFS(Invoices[Date],Invoices[Customer ID],A785)</f>
        <v/>
      </c>
      <c r="D785" s="14">
        <f>AsOfDate-C785</f>
        <v/>
      </c>
      <c r="E785" s="14">
        <f>COUNTIFS(Invoices[Customer ID],A785)</f>
        <v/>
      </c>
      <c r="F785" s="15">
        <f>SUMIFS(Invoices[Value],Invoices[Customer ID],A785)</f>
        <v/>
      </c>
      <c r="G785" s="10">
        <f>5-COUNTIF(RCuts,"&lt;"&amp;D785)</f>
        <v/>
      </c>
      <c r="H785" s="10">
        <f>1+COUNTIF(FCuts,"&lt;"&amp;E785)</f>
        <v/>
      </c>
      <c r="I785" s="10">
        <f>1+COUNTIF(MCuts,"&lt;"&amp;F785)</f>
        <v/>
      </c>
      <c r="J785" s="10">
        <f>G785&amp;H785&amp;I785</f>
        <v/>
      </c>
      <c r="K785" s="10">
        <f>IF(AND(G785&gt;=4,H785&gt;=4),"Champions",IF(AND(G785&gt;=3,H785&gt;=3),"Loyal",IF(G785&gt;=4,"New / promising",IF(H785&gt;=3,"At risk",IF(G785&lt;=2,"Lost / hibernating","Needs attention")))))</f>
        <v/>
      </c>
    </row>
    <row r="786">
      <c r="A786" t="n">
        <v>13969</v>
      </c>
      <c r="B786" s="13">
        <f>_xlfn.MINIFS(Invoices[Date],Invoices[Customer ID],A786)</f>
        <v/>
      </c>
      <c r="C786" s="13">
        <f>_xlfn.MAXIFS(Invoices[Date],Invoices[Customer ID],A786)</f>
        <v/>
      </c>
      <c r="D786" s="14">
        <f>AsOfDate-C786</f>
        <v/>
      </c>
      <c r="E786" s="14">
        <f>COUNTIFS(Invoices[Customer ID],A786)</f>
        <v/>
      </c>
      <c r="F786" s="15">
        <f>SUMIFS(Invoices[Value],Invoices[Customer ID],A786)</f>
        <v/>
      </c>
      <c r="G786" s="10">
        <f>5-COUNTIF(RCuts,"&lt;"&amp;D786)</f>
        <v/>
      </c>
      <c r="H786" s="10">
        <f>1+COUNTIF(FCuts,"&lt;"&amp;E786)</f>
        <v/>
      </c>
      <c r="I786" s="10">
        <f>1+COUNTIF(MCuts,"&lt;"&amp;F786)</f>
        <v/>
      </c>
      <c r="J786" s="10">
        <f>G786&amp;H786&amp;I786</f>
        <v/>
      </c>
      <c r="K786" s="10">
        <f>IF(AND(G786&gt;=4,H786&gt;=4),"Champions",IF(AND(G786&gt;=3,H786&gt;=3),"Loyal",IF(G786&gt;=4,"New / promising",IF(H786&gt;=3,"At risk",IF(G786&lt;=2,"Lost / hibernating","Needs attention")))))</f>
        <v/>
      </c>
    </row>
    <row r="787">
      <c r="A787" t="n">
        <v>13971</v>
      </c>
      <c r="B787" s="13">
        <f>_xlfn.MINIFS(Invoices[Date],Invoices[Customer ID],A787)</f>
        <v/>
      </c>
      <c r="C787" s="13">
        <f>_xlfn.MAXIFS(Invoices[Date],Invoices[Customer ID],A787)</f>
        <v/>
      </c>
      <c r="D787" s="14">
        <f>AsOfDate-C787</f>
        <v/>
      </c>
      <c r="E787" s="14">
        <f>COUNTIFS(Invoices[Customer ID],A787)</f>
        <v/>
      </c>
      <c r="F787" s="15">
        <f>SUMIFS(Invoices[Value],Invoices[Customer ID],A787)</f>
        <v/>
      </c>
      <c r="G787" s="10">
        <f>5-COUNTIF(RCuts,"&lt;"&amp;D787)</f>
        <v/>
      </c>
      <c r="H787" s="10">
        <f>1+COUNTIF(FCuts,"&lt;"&amp;E787)</f>
        <v/>
      </c>
      <c r="I787" s="10">
        <f>1+COUNTIF(MCuts,"&lt;"&amp;F787)</f>
        <v/>
      </c>
      <c r="J787" s="10">
        <f>G787&amp;H787&amp;I787</f>
        <v/>
      </c>
      <c r="K787" s="10">
        <f>IF(AND(G787&gt;=4,H787&gt;=4),"Champions",IF(AND(G787&gt;=3,H787&gt;=3),"Loyal",IF(G787&gt;=4,"New / promising",IF(H787&gt;=3,"At risk",IF(G787&lt;=2,"Lost / hibernating","Needs attention")))))</f>
        <v/>
      </c>
    </row>
    <row r="788">
      <c r="A788" t="n">
        <v>13972</v>
      </c>
      <c r="B788" s="13">
        <f>_xlfn.MINIFS(Invoices[Date],Invoices[Customer ID],A788)</f>
        <v/>
      </c>
      <c r="C788" s="13">
        <f>_xlfn.MAXIFS(Invoices[Date],Invoices[Customer ID],A788)</f>
        <v/>
      </c>
      <c r="D788" s="14">
        <f>AsOfDate-C788</f>
        <v/>
      </c>
      <c r="E788" s="14">
        <f>COUNTIFS(Invoices[Customer ID],A788)</f>
        <v/>
      </c>
      <c r="F788" s="15">
        <f>SUMIFS(Invoices[Value],Invoices[Customer ID],A788)</f>
        <v/>
      </c>
      <c r="G788" s="10">
        <f>5-COUNTIF(RCuts,"&lt;"&amp;D788)</f>
        <v/>
      </c>
      <c r="H788" s="10">
        <f>1+COUNTIF(FCuts,"&lt;"&amp;E788)</f>
        <v/>
      </c>
      <c r="I788" s="10">
        <f>1+COUNTIF(MCuts,"&lt;"&amp;F788)</f>
        <v/>
      </c>
      <c r="J788" s="10">
        <f>G788&amp;H788&amp;I788</f>
        <v/>
      </c>
      <c r="K788" s="10">
        <f>IF(AND(G788&gt;=4,H788&gt;=4),"Champions",IF(AND(G788&gt;=3,H788&gt;=3),"Loyal",IF(G788&gt;=4,"New / promising",IF(H788&gt;=3,"At risk",IF(G788&lt;=2,"Lost / hibernating","Needs attention")))))</f>
        <v/>
      </c>
    </row>
    <row r="789">
      <c r="A789" t="n">
        <v>13973</v>
      </c>
      <c r="B789" s="13">
        <f>_xlfn.MINIFS(Invoices[Date],Invoices[Customer ID],A789)</f>
        <v/>
      </c>
      <c r="C789" s="13">
        <f>_xlfn.MAXIFS(Invoices[Date],Invoices[Customer ID],A789)</f>
        <v/>
      </c>
      <c r="D789" s="14">
        <f>AsOfDate-C789</f>
        <v/>
      </c>
      <c r="E789" s="14">
        <f>COUNTIFS(Invoices[Customer ID],A789)</f>
        <v/>
      </c>
      <c r="F789" s="15">
        <f>SUMIFS(Invoices[Value],Invoices[Customer ID],A789)</f>
        <v/>
      </c>
      <c r="G789" s="10">
        <f>5-COUNTIF(RCuts,"&lt;"&amp;D789)</f>
        <v/>
      </c>
      <c r="H789" s="10">
        <f>1+COUNTIF(FCuts,"&lt;"&amp;E789)</f>
        <v/>
      </c>
      <c r="I789" s="10">
        <f>1+COUNTIF(MCuts,"&lt;"&amp;F789)</f>
        <v/>
      </c>
      <c r="J789" s="10">
        <f>G789&amp;H789&amp;I789</f>
        <v/>
      </c>
      <c r="K789" s="10">
        <f>IF(AND(G789&gt;=4,H789&gt;=4),"Champions",IF(AND(G789&gt;=3,H789&gt;=3),"Loyal",IF(G789&gt;=4,"New / promising",IF(H789&gt;=3,"At risk",IF(G789&lt;=2,"Lost / hibernating","Needs attention")))))</f>
        <v/>
      </c>
    </row>
    <row r="790">
      <c r="A790" t="n">
        <v>13974</v>
      </c>
      <c r="B790" s="13">
        <f>_xlfn.MINIFS(Invoices[Date],Invoices[Customer ID],A790)</f>
        <v/>
      </c>
      <c r="C790" s="13">
        <f>_xlfn.MAXIFS(Invoices[Date],Invoices[Customer ID],A790)</f>
        <v/>
      </c>
      <c r="D790" s="14">
        <f>AsOfDate-C790</f>
        <v/>
      </c>
      <c r="E790" s="14">
        <f>COUNTIFS(Invoices[Customer ID],A790)</f>
        <v/>
      </c>
      <c r="F790" s="15">
        <f>SUMIFS(Invoices[Value],Invoices[Customer ID],A790)</f>
        <v/>
      </c>
      <c r="G790" s="10">
        <f>5-COUNTIF(RCuts,"&lt;"&amp;D790)</f>
        <v/>
      </c>
      <c r="H790" s="10">
        <f>1+COUNTIF(FCuts,"&lt;"&amp;E790)</f>
        <v/>
      </c>
      <c r="I790" s="10">
        <f>1+COUNTIF(MCuts,"&lt;"&amp;F790)</f>
        <v/>
      </c>
      <c r="J790" s="10">
        <f>G790&amp;H790&amp;I790</f>
        <v/>
      </c>
      <c r="K790" s="10">
        <f>IF(AND(G790&gt;=4,H790&gt;=4),"Champions",IF(AND(G790&gt;=3,H790&gt;=3),"Loyal",IF(G790&gt;=4,"New / promising",IF(H790&gt;=3,"At risk",IF(G790&lt;=2,"Lost / hibernating","Needs attention")))))</f>
        <v/>
      </c>
    </row>
    <row r="791">
      <c r="A791" t="n">
        <v>13975</v>
      </c>
      <c r="B791" s="13">
        <f>_xlfn.MINIFS(Invoices[Date],Invoices[Customer ID],A791)</f>
        <v/>
      </c>
      <c r="C791" s="13">
        <f>_xlfn.MAXIFS(Invoices[Date],Invoices[Customer ID],A791)</f>
        <v/>
      </c>
      <c r="D791" s="14">
        <f>AsOfDate-C791</f>
        <v/>
      </c>
      <c r="E791" s="14">
        <f>COUNTIFS(Invoices[Customer ID],A791)</f>
        <v/>
      </c>
      <c r="F791" s="15">
        <f>SUMIFS(Invoices[Value],Invoices[Customer ID],A791)</f>
        <v/>
      </c>
      <c r="G791" s="10">
        <f>5-COUNTIF(RCuts,"&lt;"&amp;D791)</f>
        <v/>
      </c>
      <c r="H791" s="10">
        <f>1+COUNTIF(FCuts,"&lt;"&amp;E791)</f>
        <v/>
      </c>
      <c r="I791" s="10">
        <f>1+COUNTIF(MCuts,"&lt;"&amp;F791)</f>
        <v/>
      </c>
      <c r="J791" s="10">
        <f>G791&amp;H791&amp;I791</f>
        <v/>
      </c>
      <c r="K791" s="10">
        <f>IF(AND(G791&gt;=4,H791&gt;=4),"Champions",IF(AND(G791&gt;=3,H791&gt;=3),"Loyal",IF(G791&gt;=4,"New / promising",IF(H791&gt;=3,"At risk",IF(G791&lt;=2,"Lost / hibernating","Needs attention")))))</f>
        <v/>
      </c>
    </row>
    <row r="792">
      <c r="A792" t="n">
        <v>13976</v>
      </c>
      <c r="B792" s="13">
        <f>_xlfn.MINIFS(Invoices[Date],Invoices[Customer ID],A792)</f>
        <v/>
      </c>
      <c r="C792" s="13">
        <f>_xlfn.MAXIFS(Invoices[Date],Invoices[Customer ID],A792)</f>
        <v/>
      </c>
      <c r="D792" s="14">
        <f>AsOfDate-C792</f>
        <v/>
      </c>
      <c r="E792" s="14">
        <f>COUNTIFS(Invoices[Customer ID],A792)</f>
        <v/>
      </c>
      <c r="F792" s="15">
        <f>SUMIFS(Invoices[Value],Invoices[Customer ID],A792)</f>
        <v/>
      </c>
      <c r="G792" s="10">
        <f>5-COUNTIF(RCuts,"&lt;"&amp;D792)</f>
        <v/>
      </c>
      <c r="H792" s="10">
        <f>1+COUNTIF(FCuts,"&lt;"&amp;E792)</f>
        <v/>
      </c>
      <c r="I792" s="10">
        <f>1+COUNTIF(MCuts,"&lt;"&amp;F792)</f>
        <v/>
      </c>
      <c r="J792" s="10">
        <f>G792&amp;H792&amp;I792</f>
        <v/>
      </c>
      <c r="K792" s="10">
        <f>IF(AND(G792&gt;=4,H792&gt;=4),"Champions",IF(AND(G792&gt;=3,H792&gt;=3),"Loyal",IF(G792&gt;=4,"New / promising",IF(H792&gt;=3,"At risk",IF(G792&lt;=2,"Lost / hibernating","Needs attention")))))</f>
        <v/>
      </c>
    </row>
    <row r="793">
      <c r="A793" t="n">
        <v>13978</v>
      </c>
      <c r="B793" s="13">
        <f>_xlfn.MINIFS(Invoices[Date],Invoices[Customer ID],A793)</f>
        <v/>
      </c>
      <c r="C793" s="13">
        <f>_xlfn.MAXIFS(Invoices[Date],Invoices[Customer ID],A793)</f>
        <v/>
      </c>
      <c r="D793" s="14">
        <f>AsOfDate-C793</f>
        <v/>
      </c>
      <c r="E793" s="14">
        <f>COUNTIFS(Invoices[Customer ID],A793)</f>
        <v/>
      </c>
      <c r="F793" s="15">
        <f>SUMIFS(Invoices[Value],Invoices[Customer ID],A793)</f>
        <v/>
      </c>
      <c r="G793" s="10">
        <f>5-COUNTIF(RCuts,"&lt;"&amp;D793)</f>
        <v/>
      </c>
      <c r="H793" s="10">
        <f>1+COUNTIF(FCuts,"&lt;"&amp;E793)</f>
        <v/>
      </c>
      <c r="I793" s="10">
        <f>1+COUNTIF(MCuts,"&lt;"&amp;F793)</f>
        <v/>
      </c>
      <c r="J793" s="10">
        <f>G793&amp;H793&amp;I793</f>
        <v/>
      </c>
      <c r="K793" s="10">
        <f>IF(AND(G793&gt;=4,H793&gt;=4),"Champions",IF(AND(G793&gt;=3,H793&gt;=3),"Loyal",IF(G793&gt;=4,"New / promising",IF(H793&gt;=3,"At risk",IF(G793&lt;=2,"Lost / hibernating","Needs attention")))))</f>
        <v/>
      </c>
    </row>
    <row r="794">
      <c r="A794" t="n">
        <v>13979</v>
      </c>
      <c r="B794" s="13">
        <f>_xlfn.MINIFS(Invoices[Date],Invoices[Customer ID],A794)</f>
        <v/>
      </c>
      <c r="C794" s="13">
        <f>_xlfn.MAXIFS(Invoices[Date],Invoices[Customer ID],A794)</f>
        <v/>
      </c>
      <c r="D794" s="14">
        <f>AsOfDate-C794</f>
        <v/>
      </c>
      <c r="E794" s="14">
        <f>COUNTIFS(Invoices[Customer ID],A794)</f>
        <v/>
      </c>
      <c r="F794" s="15">
        <f>SUMIFS(Invoices[Value],Invoices[Customer ID],A794)</f>
        <v/>
      </c>
      <c r="G794" s="10">
        <f>5-COUNTIF(RCuts,"&lt;"&amp;D794)</f>
        <v/>
      </c>
      <c r="H794" s="10">
        <f>1+COUNTIF(FCuts,"&lt;"&amp;E794)</f>
        <v/>
      </c>
      <c r="I794" s="10">
        <f>1+COUNTIF(MCuts,"&lt;"&amp;F794)</f>
        <v/>
      </c>
      <c r="J794" s="10">
        <f>G794&amp;H794&amp;I794</f>
        <v/>
      </c>
      <c r="K794" s="10">
        <f>IF(AND(G794&gt;=4,H794&gt;=4),"Champions",IF(AND(G794&gt;=3,H794&gt;=3),"Loyal",IF(G794&gt;=4,"New / promising",IF(H794&gt;=3,"At risk",IF(G794&lt;=2,"Lost / hibernating","Needs attention")))))</f>
        <v/>
      </c>
    </row>
    <row r="795">
      <c r="A795" t="n">
        <v>13980</v>
      </c>
      <c r="B795" s="13">
        <f>_xlfn.MINIFS(Invoices[Date],Invoices[Customer ID],A795)</f>
        <v/>
      </c>
      <c r="C795" s="13">
        <f>_xlfn.MAXIFS(Invoices[Date],Invoices[Customer ID],A795)</f>
        <v/>
      </c>
      <c r="D795" s="14">
        <f>AsOfDate-C795</f>
        <v/>
      </c>
      <c r="E795" s="14">
        <f>COUNTIFS(Invoices[Customer ID],A795)</f>
        <v/>
      </c>
      <c r="F795" s="15">
        <f>SUMIFS(Invoices[Value],Invoices[Customer ID],A795)</f>
        <v/>
      </c>
      <c r="G795" s="10">
        <f>5-COUNTIF(RCuts,"&lt;"&amp;D795)</f>
        <v/>
      </c>
      <c r="H795" s="10">
        <f>1+COUNTIF(FCuts,"&lt;"&amp;E795)</f>
        <v/>
      </c>
      <c r="I795" s="10">
        <f>1+COUNTIF(MCuts,"&lt;"&amp;F795)</f>
        <v/>
      </c>
      <c r="J795" s="10">
        <f>G795&amp;H795&amp;I795</f>
        <v/>
      </c>
      <c r="K795" s="10">
        <f>IF(AND(G795&gt;=4,H795&gt;=4),"Champions",IF(AND(G795&gt;=3,H795&gt;=3),"Loyal",IF(G795&gt;=4,"New / promising",IF(H795&gt;=3,"At risk",IF(G795&lt;=2,"Lost / hibernating","Needs attention")))))</f>
        <v/>
      </c>
    </row>
    <row r="796">
      <c r="A796" t="n">
        <v>13982</v>
      </c>
      <c r="B796" s="13">
        <f>_xlfn.MINIFS(Invoices[Date],Invoices[Customer ID],A796)</f>
        <v/>
      </c>
      <c r="C796" s="13">
        <f>_xlfn.MAXIFS(Invoices[Date],Invoices[Customer ID],A796)</f>
        <v/>
      </c>
      <c r="D796" s="14">
        <f>AsOfDate-C796</f>
        <v/>
      </c>
      <c r="E796" s="14">
        <f>COUNTIFS(Invoices[Customer ID],A796)</f>
        <v/>
      </c>
      <c r="F796" s="15">
        <f>SUMIFS(Invoices[Value],Invoices[Customer ID],A796)</f>
        <v/>
      </c>
      <c r="G796" s="10">
        <f>5-COUNTIF(RCuts,"&lt;"&amp;D796)</f>
        <v/>
      </c>
      <c r="H796" s="10">
        <f>1+COUNTIF(FCuts,"&lt;"&amp;E796)</f>
        <v/>
      </c>
      <c r="I796" s="10">
        <f>1+COUNTIF(MCuts,"&lt;"&amp;F796)</f>
        <v/>
      </c>
      <c r="J796" s="10">
        <f>G796&amp;H796&amp;I796</f>
        <v/>
      </c>
      <c r="K796" s="10">
        <f>IF(AND(G796&gt;=4,H796&gt;=4),"Champions",IF(AND(G796&gt;=3,H796&gt;=3),"Loyal",IF(G796&gt;=4,"New / promising",IF(H796&gt;=3,"At risk",IF(G796&lt;=2,"Lost / hibernating","Needs attention")))))</f>
        <v/>
      </c>
    </row>
    <row r="797">
      <c r="A797" t="n">
        <v>13983</v>
      </c>
      <c r="B797" s="13">
        <f>_xlfn.MINIFS(Invoices[Date],Invoices[Customer ID],A797)</f>
        <v/>
      </c>
      <c r="C797" s="13">
        <f>_xlfn.MAXIFS(Invoices[Date],Invoices[Customer ID],A797)</f>
        <v/>
      </c>
      <c r="D797" s="14">
        <f>AsOfDate-C797</f>
        <v/>
      </c>
      <c r="E797" s="14">
        <f>COUNTIFS(Invoices[Customer ID],A797)</f>
        <v/>
      </c>
      <c r="F797" s="15">
        <f>SUMIFS(Invoices[Value],Invoices[Customer ID],A797)</f>
        <v/>
      </c>
      <c r="G797" s="10">
        <f>5-COUNTIF(RCuts,"&lt;"&amp;D797)</f>
        <v/>
      </c>
      <c r="H797" s="10">
        <f>1+COUNTIF(FCuts,"&lt;"&amp;E797)</f>
        <v/>
      </c>
      <c r="I797" s="10">
        <f>1+COUNTIF(MCuts,"&lt;"&amp;F797)</f>
        <v/>
      </c>
      <c r="J797" s="10">
        <f>G797&amp;H797&amp;I797</f>
        <v/>
      </c>
      <c r="K797" s="10">
        <f>IF(AND(G797&gt;=4,H797&gt;=4),"Champions",IF(AND(G797&gt;=3,H797&gt;=3),"Loyal",IF(G797&gt;=4,"New / promising",IF(H797&gt;=3,"At risk",IF(G797&lt;=2,"Lost / hibernating","Needs attention")))))</f>
        <v/>
      </c>
    </row>
    <row r="798">
      <c r="A798" t="n">
        <v>13984</v>
      </c>
      <c r="B798" s="13">
        <f>_xlfn.MINIFS(Invoices[Date],Invoices[Customer ID],A798)</f>
        <v/>
      </c>
      <c r="C798" s="13">
        <f>_xlfn.MAXIFS(Invoices[Date],Invoices[Customer ID],A798)</f>
        <v/>
      </c>
      <c r="D798" s="14">
        <f>AsOfDate-C798</f>
        <v/>
      </c>
      <c r="E798" s="14">
        <f>COUNTIFS(Invoices[Customer ID],A798)</f>
        <v/>
      </c>
      <c r="F798" s="15">
        <f>SUMIFS(Invoices[Value],Invoices[Customer ID],A798)</f>
        <v/>
      </c>
      <c r="G798" s="10">
        <f>5-COUNTIF(RCuts,"&lt;"&amp;D798)</f>
        <v/>
      </c>
      <c r="H798" s="10">
        <f>1+COUNTIF(FCuts,"&lt;"&amp;E798)</f>
        <v/>
      </c>
      <c r="I798" s="10">
        <f>1+COUNTIF(MCuts,"&lt;"&amp;F798)</f>
        <v/>
      </c>
      <c r="J798" s="10">
        <f>G798&amp;H798&amp;I798</f>
        <v/>
      </c>
      <c r="K798" s="10">
        <f>IF(AND(G798&gt;=4,H798&gt;=4),"Champions",IF(AND(G798&gt;=3,H798&gt;=3),"Loyal",IF(G798&gt;=4,"New / promising",IF(H798&gt;=3,"At risk",IF(G798&lt;=2,"Lost / hibernating","Needs attention")))))</f>
        <v/>
      </c>
    </row>
    <row r="799">
      <c r="A799" t="n">
        <v>13985</v>
      </c>
      <c r="B799" s="13">
        <f>_xlfn.MINIFS(Invoices[Date],Invoices[Customer ID],A799)</f>
        <v/>
      </c>
      <c r="C799" s="13">
        <f>_xlfn.MAXIFS(Invoices[Date],Invoices[Customer ID],A799)</f>
        <v/>
      </c>
      <c r="D799" s="14">
        <f>AsOfDate-C799</f>
        <v/>
      </c>
      <c r="E799" s="14">
        <f>COUNTIFS(Invoices[Customer ID],A799)</f>
        <v/>
      </c>
      <c r="F799" s="15">
        <f>SUMIFS(Invoices[Value],Invoices[Customer ID],A799)</f>
        <v/>
      </c>
      <c r="G799" s="10">
        <f>5-COUNTIF(RCuts,"&lt;"&amp;D799)</f>
        <v/>
      </c>
      <c r="H799" s="10">
        <f>1+COUNTIF(FCuts,"&lt;"&amp;E799)</f>
        <v/>
      </c>
      <c r="I799" s="10">
        <f>1+COUNTIF(MCuts,"&lt;"&amp;F799)</f>
        <v/>
      </c>
      <c r="J799" s="10">
        <f>G799&amp;H799&amp;I799</f>
        <v/>
      </c>
      <c r="K799" s="10">
        <f>IF(AND(G799&gt;=4,H799&gt;=4),"Champions",IF(AND(G799&gt;=3,H799&gt;=3),"Loyal",IF(G799&gt;=4,"New / promising",IF(H799&gt;=3,"At risk",IF(G799&lt;=2,"Lost / hibernating","Needs attention")))))</f>
        <v/>
      </c>
    </row>
    <row r="800">
      <c r="A800" t="n">
        <v>13986</v>
      </c>
      <c r="B800" s="13">
        <f>_xlfn.MINIFS(Invoices[Date],Invoices[Customer ID],A800)</f>
        <v/>
      </c>
      <c r="C800" s="13">
        <f>_xlfn.MAXIFS(Invoices[Date],Invoices[Customer ID],A800)</f>
        <v/>
      </c>
      <c r="D800" s="14">
        <f>AsOfDate-C800</f>
        <v/>
      </c>
      <c r="E800" s="14">
        <f>COUNTIFS(Invoices[Customer ID],A800)</f>
        <v/>
      </c>
      <c r="F800" s="15">
        <f>SUMIFS(Invoices[Value],Invoices[Customer ID],A800)</f>
        <v/>
      </c>
      <c r="G800" s="10">
        <f>5-COUNTIF(RCuts,"&lt;"&amp;D800)</f>
        <v/>
      </c>
      <c r="H800" s="10">
        <f>1+COUNTIF(FCuts,"&lt;"&amp;E800)</f>
        <v/>
      </c>
      <c r="I800" s="10">
        <f>1+COUNTIF(MCuts,"&lt;"&amp;F800)</f>
        <v/>
      </c>
      <c r="J800" s="10">
        <f>G800&amp;H800&amp;I800</f>
        <v/>
      </c>
      <c r="K800" s="10">
        <f>IF(AND(G800&gt;=4,H800&gt;=4),"Champions",IF(AND(G800&gt;=3,H800&gt;=3),"Loyal",IF(G800&gt;=4,"New / promising",IF(H800&gt;=3,"At risk",IF(G800&lt;=2,"Lost / hibernating","Needs attention")))))</f>
        <v/>
      </c>
    </row>
    <row r="801">
      <c r="A801" t="n">
        <v>13988</v>
      </c>
      <c r="B801" s="13">
        <f>_xlfn.MINIFS(Invoices[Date],Invoices[Customer ID],A801)</f>
        <v/>
      </c>
      <c r="C801" s="13">
        <f>_xlfn.MAXIFS(Invoices[Date],Invoices[Customer ID],A801)</f>
        <v/>
      </c>
      <c r="D801" s="14">
        <f>AsOfDate-C801</f>
        <v/>
      </c>
      <c r="E801" s="14">
        <f>COUNTIFS(Invoices[Customer ID],A801)</f>
        <v/>
      </c>
      <c r="F801" s="15">
        <f>SUMIFS(Invoices[Value],Invoices[Customer ID],A801)</f>
        <v/>
      </c>
      <c r="G801" s="10">
        <f>5-COUNTIF(RCuts,"&lt;"&amp;D801)</f>
        <v/>
      </c>
      <c r="H801" s="10">
        <f>1+COUNTIF(FCuts,"&lt;"&amp;E801)</f>
        <v/>
      </c>
      <c r="I801" s="10">
        <f>1+COUNTIF(MCuts,"&lt;"&amp;F801)</f>
        <v/>
      </c>
      <c r="J801" s="10">
        <f>G801&amp;H801&amp;I801</f>
        <v/>
      </c>
      <c r="K801" s="10">
        <f>IF(AND(G801&gt;=4,H801&gt;=4),"Champions",IF(AND(G801&gt;=3,H801&gt;=3),"Loyal",IF(G801&gt;=4,"New / promising",IF(H801&gt;=3,"At risk",IF(G801&lt;=2,"Lost / hibernating","Needs attention")))))</f>
        <v/>
      </c>
    </row>
    <row r="802">
      <c r="A802" t="n">
        <v>13989</v>
      </c>
      <c r="B802" s="13">
        <f>_xlfn.MINIFS(Invoices[Date],Invoices[Customer ID],A802)</f>
        <v/>
      </c>
      <c r="C802" s="13">
        <f>_xlfn.MAXIFS(Invoices[Date],Invoices[Customer ID],A802)</f>
        <v/>
      </c>
      <c r="D802" s="14">
        <f>AsOfDate-C802</f>
        <v/>
      </c>
      <c r="E802" s="14">
        <f>COUNTIFS(Invoices[Customer ID],A802)</f>
        <v/>
      </c>
      <c r="F802" s="15">
        <f>SUMIFS(Invoices[Value],Invoices[Customer ID],A802)</f>
        <v/>
      </c>
      <c r="G802" s="10">
        <f>5-COUNTIF(RCuts,"&lt;"&amp;D802)</f>
        <v/>
      </c>
      <c r="H802" s="10">
        <f>1+COUNTIF(FCuts,"&lt;"&amp;E802)</f>
        <v/>
      </c>
      <c r="I802" s="10">
        <f>1+COUNTIF(MCuts,"&lt;"&amp;F802)</f>
        <v/>
      </c>
      <c r="J802" s="10">
        <f>G802&amp;H802&amp;I802</f>
        <v/>
      </c>
      <c r="K802" s="10">
        <f>IF(AND(G802&gt;=4,H802&gt;=4),"Champions",IF(AND(G802&gt;=3,H802&gt;=3),"Loyal",IF(G802&gt;=4,"New / promising",IF(H802&gt;=3,"At risk",IF(G802&lt;=2,"Lost / hibernating","Needs attention")))))</f>
        <v/>
      </c>
    </row>
    <row r="803">
      <c r="A803" t="n">
        <v>13990</v>
      </c>
      <c r="B803" s="13">
        <f>_xlfn.MINIFS(Invoices[Date],Invoices[Customer ID],A803)</f>
        <v/>
      </c>
      <c r="C803" s="13">
        <f>_xlfn.MAXIFS(Invoices[Date],Invoices[Customer ID],A803)</f>
        <v/>
      </c>
      <c r="D803" s="14">
        <f>AsOfDate-C803</f>
        <v/>
      </c>
      <c r="E803" s="14">
        <f>COUNTIFS(Invoices[Customer ID],A803)</f>
        <v/>
      </c>
      <c r="F803" s="15">
        <f>SUMIFS(Invoices[Value],Invoices[Customer ID],A803)</f>
        <v/>
      </c>
      <c r="G803" s="10">
        <f>5-COUNTIF(RCuts,"&lt;"&amp;D803)</f>
        <v/>
      </c>
      <c r="H803" s="10">
        <f>1+COUNTIF(FCuts,"&lt;"&amp;E803)</f>
        <v/>
      </c>
      <c r="I803" s="10">
        <f>1+COUNTIF(MCuts,"&lt;"&amp;F803)</f>
        <v/>
      </c>
      <c r="J803" s="10">
        <f>G803&amp;H803&amp;I803</f>
        <v/>
      </c>
      <c r="K803" s="10">
        <f>IF(AND(G803&gt;=4,H803&gt;=4),"Champions",IF(AND(G803&gt;=3,H803&gt;=3),"Loyal",IF(G803&gt;=4,"New / promising",IF(H803&gt;=3,"At risk",IF(G803&lt;=2,"Lost / hibernating","Needs attention")))))</f>
        <v/>
      </c>
    </row>
    <row r="804">
      <c r="A804" t="n">
        <v>13991</v>
      </c>
      <c r="B804" s="13">
        <f>_xlfn.MINIFS(Invoices[Date],Invoices[Customer ID],A804)</f>
        <v/>
      </c>
      <c r="C804" s="13">
        <f>_xlfn.MAXIFS(Invoices[Date],Invoices[Customer ID],A804)</f>
        <v/>
      </c>
      <c r="D804" s="14">
        <f>AsOfDate-C804</f>
        <v/>
      </c>
      <c r="E804" s="14">
        <f>COUNTIFS(Invoices[Customer ID],A804)</f>
        <v/>
      </c>
      <c r="F804" s="15">
        <f>SUMIFS(Invoices[Value],Invoices[Customer ID],A804)</f>
        <v/>
      </c>
      <c r="G804" s="10">
        <f>5-COUNTIF(RCuts,"&lt;"&amp;D804)</f>
        <v/>
      </c>
      <c r="H804" s="10">
        <f>1+COUNTIF(FCuts,"&lt;"&amp;E804)</f>
        <v/>
      </c>
      <c r="I804" s="10">
        <f>1+COUNTIF(MCuts,"&lt;"&amp;F804)</f>
        <v/>
      </c>
      <c r="J804" s="10">
        <f>G804&amp;H804&amp;I804</f>
        <v/>
      </c>
      <c r="K804" s="10">
        <f>IF(AND(G804&gt;=4,H804&gt;=4),"Champions",IF(AND(G804&gt;=3,H804&gt;=3),"Loyal",IF(G804&gt;=4,"New / promising",IF(H804&gt;=3,"At risk",IF(G804&lt;=2,"Lost / hibernating","Needs attention")))))</f>
        <v/>
      </c>
    </row>
    <row r="805">
      <c r="A805" t="n">
        <v>13992</v>
      </c>
      <c r="B805" s="13">
        <f>_xlfn.MINIFS(Invoices[Date],Invoices[Customer ID],A805)</f>
        <v/>
      </c>
      <c r="C805" s="13">
        <f>_xlfn.MAXIFS(Invoices[Date],Invoices[Customer ID],A805)</f>
        <v/>
      </c>
      <c r="D805" s="14">
        <f>AsOfDate-C805</f>
        <v/>
      </c>
      <c r="E805" s="14">
        <f>COUNTIFS(Invoices[Customer ID],A805)</f>
        <v/>
      </c>
      <c r="F805" s="15">
        <f>SUMIFS(Invoices[Value],Invoices[Customer ID],A805)</f>
        <v/>
      </c>
      <c r="G805" s="10">
        <f>5-COUNTIF(RCuts,"&lt;"&amp;D805)</f>
        <v/>
      </c>
      <c r="H805" s="10">
        <f>1+COUNTIF(FCuts,"&lt;"&amp;E805)</f>
        <v/>
      </c>
      <c r="I805" s="10">
        <f>1+COUNTIF(MCuts,"&lt;"&amp;F805)</f>
        <v/>
      </c>
      <c r="J805" s="10">
        <f>G805&amp;H805&amp;I805</f>
        <v/>
      </c>
      <c r="K805" s="10">
        <f>IF(AND(G805&gt;=4,H805&gt;=4),"Champions",IF(AND(G805&gt;=3,H805&gt;=3),"Loyal",IF(G805&gt;=4,"New / promising",IF(H805&gt;=3,"At risk",IF(G805&lt;=2,"Lost / hibernating","Needs attention")))))</f>
        <v/>
      </c>
    </row>
    <row r="806">
      <c r="A806" t="n">
        <v>13993</v>
      </c>
      <c r="B806" s="13">
        <f>_xlfn.MINIFS(Invoices[Date],Invoices[Customer ID],A806)</f>
        <v/>
      </c>
      <c r="C806" s="13">
        <f>_xlfn.MAXIFS(Invoices[Date],Invoices[Customer ID],A806)</f>
        <v/>
      </c>
      <c r="D806" s="14">
        <f>AsOfDate-C806</f>
        <v/>
      </c>
      <c r="E806" s="14">
        <f>COUNTIFS(Invoices[Customer ID],A806)</f>
        <v/>
      </c>
      <c r="F806" s="15">
        <f>SUMIFS(Invoices[Value],Invoices[Customer ID],A806)</f>
        <v/>
      </c>
      <c r="G806" s="10">
        <f>5-COUNTIF(RCuts,"&lt;"&amp;D806)</f>
        <v/>
      </c>
      <c r="H806" s="10">
        <f>1+COUNTIF(FCuts,"&lt;"&amp;E806)</f>
        <v/>
      </c>
      <c r="I806" s="10">
        <f>1+COUNTIF(MCuts,"&lt;"&amp;F806)</f>
        <v/>
      </c>
      <c r="J806" s="10">
        <f>G806&amp;H806&amp;I806</f>
        <v/>
      </c>
      <c r="K806" s="10">
        <f>IF(AND(G806&gt;=4,H806&gt;=4),"Champions",IF(AND(G806&gt;=3,H806&gt;=3),"Loyal",IF(G806&gt;=4,"New / promising",IF(H806&gt;=3,"At risk",IF(G806&lt;=2,"Lost / hibernating","Needs attention")))))</f>
        <v/>
      </c>
    </row>
    <row r="807">
      <c r="A807" t="n">
        <v>13994</v>
      </c>
      <c r="B807" s="13">
        <f>_xlfn.MINIFS(Invoices[Date],Invoices[Customer ID],A807)</f>
        <v/>
      </c>
      <c r="C807" s="13">
        <f>_xlfn.MAXIFS(Invoices[Date],Invoices[Customer ID],A807)</f>
        <v/>
      </c>
      <c r="D807" s="14">
        <f>AsOfDate-C807</f>
        <v/>
      </c>
      <c r="E807" s="14">
        <f>COUNTIFS(Invoices[Customer ID],A807)</f>
        <v/>
      </c>
      <c r="F807" s="15">
        <f>SUMIFS(Invoices[Value],Invoices[Customer ID],A807)</f>
        <v/>
      </c>
      <c r="G807" s="10">
        <f>5-COUNTIF(RCuts,"&lt;"&amp;D807)</f>
        <v/>
      </c>
      <c r="H807" s="10">
        <f>1+COUNTIF(FCuts,"&lt;"&amp;E807)</f>
        <v/>
      </c>
      <c r="I807" s="10">
        <f>1+COUNTIF(MCuts,"&lt;"&amp;F807)</f>
        <v/>
      </c>
      <c r="J807" s="10">
        <f>G807&amp;H807&amp;I807</f>
        <v/>
      </c>
      <c r="K807" s="10">
        <f>IF(AND(G807&gt;=4,H807&gt;=4),"Champions",IF(AND(G807&gt;=3,H807&gt;=3),"Loyal",IF(G807&gt;=4,"New / promising",IF(H807&gt;=3,"At risk",IF(G807&lt;=2,"Lost / hibernating","Needs attention")))))</f>
        <v/>
      </c>
    </row>
    <row r="808">
      <c r="A808" t="n">
        <v>13995</v>
      </c>
      <c r="B808" s="13">
        <f>_xlfn.MINIFS(Invoices[Date],Invoices[Customer ID],A808)</f>
        <v/>
      </c>
      <c r="C808" s="13">
        <f>_xlfn.MAXIFS(Invoices[Date],Invoices[Customer ID],A808)</f>
        <v/>
      </c>
      <c r="D808" s="14">
        <f>AsOfDate-C808</f>
        <v/>
      </c>
      <c r="E808" s="14">
        <f>COUNTIFS(Invoices[Customer ID],A808)</f>
        <v/>
      </c>
      <c r="F808" s="15">
        <f>SUMIFS(Invoices[Value],Invoices[Customer ID],A808)</f>
        <v/>
      </c>
      <c r="G808" s="10">
        <f>5-COUNTIF(RCuts,"&lt;"&amp;D808)</f>
        <v/>
      </c>
      <c r="H808" s="10">
        <f>1+COUNTIF(FCuts,"&lt;"&amp;E808)</f>
        <v/>
      </c>
      <c r="I808" s="10">
        <f>1+COUNTIF(MCuts,"&lt;"&amp;F808)</f>
        <v/>
      </c>
      <c r="J808" s="10">
        <f>G808&amp;H808&amp;I808</f>
        <v/>
      </c>
      <c r="K808" s="10">
        <f>IF(AND(G808&gt;=4,H808&gt;=4),"Champions",IF(AND(G808&gt;=3,H808&gt;=3),"Loyal",IF(G808&gt;=4,"New / promising",IF(H808&gt;=3,"At risk",IF(G808&lt;=2,"Lost / hibernating","Needs attention")))))</f>
        <v/>
      </c>
    </row>
    <row r="809">
      <c r="A809" t="n">
        <v>13999</v>
      </c>
      <c r="B809" s="13">
        <f>_xlfn.MINIFS(Invoices[Date],Invoices[Customer ID],A809)</f>
        <v/>
      </c>
      <c r="C809" s="13">
        <f>_xlfn.MAXIFS(Invoices[Date],Invoices[Customer ID],A809)</f>
        <v/>
      </c>
      <c r="D809" s="14">
        <f>AsOfDate-C809</f>
        <v/>
      </c>
      <c r="E809" s="14">
        <f>COUNTIFS(Invoices[Customer ID],A809)</f>
        <v/>
      </c>
      <c r="F809" s="15">
        <f>SUMIFS(Invoices[Value],Invoices[Customer ID],A809)</f>
        <v/>
      </c>
      <c r="G809" s="10">
        <f>5-COUNTIF(RCuts,"&lt;"&amp;D809)</f>
        <v/>
      </c>
      <c r="H809" s="10">
        <f>1+COUNTIF(FCuts,"&lt;"&amp;E809)</f>
        <v/>
      </c>
      <c r="I809" s="10">
        <f>1+COUNTIF(MCuts,"&lt;"&amp;F809)</f>
        <v/>
      </c>
      <c r="J809" s="10">
        <f>G809&amp;H809&amp;I809</f>
        <v/>
      </c>
      <c r="K809" s="10">
        <f>IF(AND(G809&gt;=4,H809&gt;=4),"Champions",IF(AND(G809&gt;=3,H809&gt;=3),"Loyal",IF(G809&gt;=4,"New / promising",IF(H809&gt;=3,"At risk",IF(G809&lt;=2,"Lost / hibernating","Needs attention")))))</f>
        <v/>
      </c>
    </row>
    <row r="810">
      <c r="A810" t="n">
        <v>14000</v>
      </c>
      <c r="B810" s="13">
        <f>_xlfn.MINIFS(Invoices[Date],Invoices[Customer ID],A810)</f>
        <v/>
      </c>
      <c r="C810" s="13">
        <f>_xlfn.MAXIFS(Invoices[Date],Invoices[Customer ID],A810)</f>
        <v/>
      </c>
      <c r="D810" s="14">
        <f>AsOfDate-C810</f>
        <v/>
      </c>
      <c r="E810" s="14">
        <f>COUNTIFS(Invoices[Customer ID],A810)</f>
        <v/>
      </c>
      <c r="F810" s="15">
        <f>SUMIFS(Invoices[Value],Invoices[Customer ID],A810)</f>
        <v/>
      </c>
      <c r="G810" s="10">
        <f>5-COUNTIF(RCuts,"&lt;"&amp;D810)</f>
        <v/>
      </c>
      <c r="H810" s="10">
        <f>1+COUNTIF(FCuts,"&lt;"&amp;E810)</f>
        <v/>
      </c>
      <c r="I810" s="10">
        <f>1+COUNTIF(MCuts,"&lt;"&amp;F810)</f>
        <v/>
      </c>
      <c r="J810" s="10">
        <f>G810&amp;H810&amp;I810</f>
        <v/>
      </c>
      <c r="K810" s="10">
        <f>IF(AND(G810&gt;=4,H810&gt;=4),"Champions",IF(AND(G810&gt;=3,H810&gt;=3),"Loyal",IF(G810&gt;=4,"New / promising",IF(H810&gt;=3,"At risk",IF(G810&lt;=2,"Lost / hibernating","Needs attention")))))</f>
        <v/>
      </c>
    </row>
    <row r="811">
      <c r="A811" t="n">
        <v>14001</v>
      </c>
      <c r="B811" s="13">
        <f>_xlfn.MINIFS(Invoices[Date],Invoices[Customer ID],A811)</f>
        <v/>
      </c>
      <c r="C811" s="13">
        <f>_xlfn.MAXIFS(Invoices[Date],Invoices[Customer ID],A811)</f>
        <v/>
      </c>
      <c r="D811" s="14">
        <f>AsOfDate-C811</f>
        <v/>
      </c>
      <c r="E811" s="14">
        <f>COUNTIFS(Invoices[Customer ID],A811)</f>
        <v/>
      </c>
      <c r="F811" s="15">
        <f>SUMIFS(Invoices[Value],Invoices[Customer ID],A811)</f>
        <v/>
      </c>
      <c r="G811" s="10">
        <f>5-COUNTIF(RCuts,"&lt;"&amp;D811)</f>
        <v/>
      </c>
      <c r="H811" s="10">
        <f>1+COUNTIF(FCuts,"&lt;"&amp;E811)</f>
        <v/>
      </c>
      <c r="I811" s="10">
        <f>1+COUNTIF(MCuts,"&lt;"&amp;F811)</f>
        <v/>
      </c>
      <c r="J811" s="10">
        <f>G811&amp;H811&amp;I811</f>
        <v/>
      </c>
      <c r="K811" s="10">
        <f>IF(AND(G811&gt;=4,H811&gt;=4),"Champions",IF(AND(G811&gt;=3,H811&gt;=3),"Loyal",IF(G811&gt;=4,"New / promising",IF(H811&gt;=3,"At risk",IF(G811&lt;=2,"Lost / hibernating","Needs attention")))))</f>
        <v/>
      </c>
    </row>
    <row r="812">
      <c r="A812" t="n">
        <v>14002</v>
      </c>
      <c r="B812" s="13">
        <f>_xlfn.MINIFS(Invoices[Date],Invoices[Customer ID],A812)</f>
        <v/>
      </c>
      <c r="C812" s="13">
        <f>_xlfn.MAXIFS(Invoices[Date],Invoices[Customer ID],A812)</f>
        <v/>
      </c>
      <c r="D812" s="14">
        <f>AsOfDate-C812</f>
        <v/>
      </c>
      <c r="E812" s="14">
        <f>COUNTIFS(Invoices[Customer ID],A812)</f>
        <v/>
      </c>
      <c r="F812" s="15">
        <f>SUMIFS(Invoices[Value],Invoices[Customer ID],A812)</f>
        <v/>
      </c>
      <c r="G812" s="10">
        <f>5-COUNTIF(RCuts,"&lt;"&amp;D812)</f>
        <v/>
      </c>
      <c r="H812" s="10">
        <f>1+COUNTIF(FCuts,"&lt;"&amp;E812)</f>
        <v/>
      </c>
      <c r="I812" s="10">
        <f>1+COUNTIF(MCuts,"&lt;"&amp;F812)</f>
        <v/>
      </c>
      <c r="J812" s="10">
        <f>G812&amp;H812&amp;I812</f>
        <v/>
      </c>
      <c r="K812" s="10">
        <f>IF(AND(G812&gt;=4,H812&gt;=4),"Champions",IF(AND(G812&gt;=3,H812&gt;=3),"Loyal",IF(G812&gt;=4,"New / promising",IF(H812&gt;=3,"At risk",IF(G812&lt;=2,"Lost / hibernating","Needs attention")))))</f>
        <v/>
      </c>
    </row>
    <row r="813">
      <c r="A813" t="n">
        <v>14004</v>
      </c>
      <c r="B813" s="13">
        <f>_xlfn.MINIFS(Invoices[Date],Invoices[Customer ID],A813)</f>
        <v/>
      </c>
      <c r="C813" s="13">
        <f>_xlfn.MAXIFS(Invoices[Date],Invoices[Customer ID],A813)</f>
        <v/>
      </c>
      <c r="D813" s="14">
        <f>AsOfDate-C813</f>
        <v/>
      </c>
      <c r="E813" s="14">
        <f>COUNTIFS(Invoices[Customer ID],A813)</f>
        <v/>
      </c>
      <c r="F813" s="15">
        <f>SUMIFS(Invoices[Value],Invoices[Customer ID],A813)</f>
        <v/>
      </c>
      <c r="G813" s="10">
        <f>5-COUNTIF(RCuts,"&lt;"&amp;D813)</f>
        <v/>
      </c>
      <c r="H813" s="10">
        <f>1+COUNTIF(FCuts,"&lt;"&amp;E813)</f>
        <v/>
      </c>
      <c r="I813" s="10">
        <f>1+COUNTIF(MCuts,"&lt;"&amp;F813)</f>
        <v/>
      </c>
      <c r="J813" s="10">
        <f>G813&amp;H813&amp;I813</f>
        <v/>
      </c>
      <c r="K813" s="10">
        <f>IF(AND(G813&gt;=4,H813&gt;=4),"Champions",IF(AND(G813&gt;=3,H813&gt;=3),"Loyal",IF(G813&gt;=4,"New / promising",IF(H813&gt;=3,"At risk",IF(G813&lt;=2,"Lost / hibernating","Needs attention")))))</f>
        <v/>
      </c>
    </row>
    <row r="814">
      <c r="A814" t="n">
        <v>14005</v>
      </c>
      <c r="B814" s="13">
        <f>_xlfn.MINIFS(Invoices[Date],Invoices[Customer ID],A814)</f>
        <v/>
      </c>
      <c r="C814" s="13">
        <f>_xlfn.MAXIFS(Invoices[Date],Invoices[Customer ID],A814)</f>
        <v/>
      </c>
      <c r="D814" s="14">
        <f>AsOfDate-C814</f>
        <v/>
      </c>
      <c r="E814" s="14">
        <f>COUNTIFS(Invoices[Customer ID],A814)</f>
        <v/>
      </c>
      <c r="F814" s="15">
        <f>SUMIFS(Invoices[Value],Invoices[Customer ID],A814)</f>
        <v/>
      </c>
      <c r="G814" s="10">
        <f>5-COUNTIF(RCuts,"&lt;"&amp;D814)</f>
        <v/>
      </c>
      <c r="H814" s="10">
        <f>1+COUNTIF(FCuts,"&lt;"&amp;E814)</f>
        <v/>
      </c>
      <c r="I814" s="10">
        <f>1+COUNTIF(MCuts,"&lt;"&amp;F814)</f>
        <v/>
      </c>
      <c r="J814" s="10">
        <f>G814&amp;H814&amp;I814</f>
        <v/>
      </c>
      <c r="K814" s="10">
        <f>IF(AND(G814&gt;=4,H814&gt;=4),"Champions",IF(AND(G814&gt;=3,H814&gt;=3),"Loyal",IF(G814&gt;=4,"New / promising",IF(H814&gt;=3,"At risk",IF(G814&lt;=2,"Lost / hibernating","Needs attention")))))</f>
        <v/>
      </c>
    </row>
    <row r="815">
      <c r="A815" t="n">
        <v>14006</v>
      </c>
      <c r="B815" s="13">
        <f>_xlfn.MINIFS(Invoices[Date],Invoices[Customer ID],A815)</f>
        <v/>
      </c>
      <c r="C815" s="13">
        <f>_xlfn.MAXIFS(Invoices[Date],Invoices[Customer ID],A815)</f>
        <v/>
      </c>
      <c r="D815" s="14">
        <f>AsOfDate-C815</f>
        <v/>
      </c>
      <c r="E815" s="14">
        <f>COUNTIFS(Invoices[Customer ID],A815)</f>
        <v/>
      </c>
      <c r="F815" s="15">
        <f>SUMIFS(Invoices[Value],Invoices[Customer ID],A815)</f>
        <v/>
      </c>
      <c r="G815" s="10">
        <f>5-COUNTIF(RCuts,"&lt;"&amp;D815)</f>
        <v/>
      </c>
      <c r="H815" s="10">
        <f>1+COUNTIF(FCuts,"&lt;"&amp;E815)</f>
        <v/>
      </c>
      <c r="I815" s="10">
        <f>1+COUNTIF(MCuts,"&lt;"&amp;F815)</f>
        <v/>
      </c>
      <c r="J815" s="10">
        <f>G815&amp;H815&amp;I815</f>
        <v/>
      </c>
      <c r="K815" s="10">
        <f>IF(AND(G815&gt;=4,H815&gt;=4),"Champions",IF(AND(G815&gt;=3,H815&gt;=3),"Loyal",IF(G815&gt;=4,"New / promising",IF(H815&gt;=3,"At risk",IF(G815&lt;=2,"Lost / hibernating","Needs attention")))))</f>
        <v/>
      </c>
    </row>
    <row r="816">
      <c r="A816" t="n">
        <v>14009</v>
      </c>
      <c r="B816" s="13">
        <f>_xlfn.MINIFS(Invoices[Date],Invoices[Customer ID],A816)</f>
        <v/>
      </c>
      <c r="C816" s="13">
        <f>_xlfn.MAXIFS(Invoices[Date],Invoices[Customer ID],A816)</f>
        <v/>
      </c>
      <c r="D816" s="14">
        <f>AsOfDate-C816</f>
        <v/>
      </c>
      <c r="E816" s="14">
        <f>COUNTIFS(Invoices[Customer ID],A816)</f>
        <v/>
      </c>
      <c r="F816" s="15">
        <f>SUMIFS(Invoices[Value],Invoices[Customer ID],A816)</f>
        <v/>
      </c>
      <c r="G816" s="10">
        <f>5-COUNTIF(RCuts,"&lt;"&amp;D816)</f>
        <v/>
      </c>
      <c r="H816" s="10">
        <f>1+COUNTIF(FCuts,"&lt;"&amp;E816)</f>
        <v/>
      </c>
      <c r="I816" s="10">
        <f>1+COUNTIF(MCuts,"&lt;"&amp;F816)</f>
        <v/>
      </c>
      <c r="J816" s="10">
        <f>G816&amp;H816&amp;I816</f>
        <v/>
      </c>
      <c r="K816" s="10">
        <f>IF(AND(G816&gt;=4,H816&gt;=4),"Champions",IF(AND(G816&gt;=3,H816&gt;=3),"Loyal",IF(G816&gt;=4,"New / promising",IF(H816&gt;=3,"At risk",IF(G816&lt;=2,"Lost / hibernating","Needs attention")))))</f>
        <v/>
      </c>
    </row>
    <row r="817">
      <c r="A817" t="n">
        <v>14012</v>
      </c>
      <c r="B817" s="13">
        <f>_xlfn.MINIFS(Invoices[Date],Invoices[Customer ID],A817)</f>
        <v/>
      </c>
      <c r="C817" s="13">
        <f>_xlfn.MAXIFS(Invoices[Date],Invoices[Customer ID],A817)</f>
        <v/>
      </c>
      <c r="D817" s="14">
        <f>AsOfDate-C817</f>
        <v/>
      </c>
      <c r="E817" s="14">
        <f>COUNTIFS(Invoices[Customer ID],A817)</f>
        <v/>
      </c>
      <c r="F817" s="15">
        <f>SUMIFS(Invoices[Value],Invoices[Customer ID],A817)</f>
        <v/>
      </c>
      <c r="G817" s="10">
        <f>5-COUNTIF(RCuts,"&lt;"&amp;D817)</f>
        <v/>
      </c>
      <c r="H817" s="10">
        <f>1+COUNTIF(FCuts,"&lt;"&amp;E817)</f>
        <v/>
      </c>
      <c r="I817" s="10">
        <f>1+COUNTIF(MCuts,"&lt;"&amp;F817)</f>
        <v/>
      </c>
      <c r="J817" s="10">
        <f>G817&amp;H817&amp;I817</f>
        <v/>
      </c>
      <c r="K817" s="10">
        <f>IF(AND(G817&gt;=4,H817&gt;=4),"Champions",IF(AND(G817&gt;=3,H817&gt;=3),"Loyal",IF(G817&gt;=4,"New / promising",IF(H817&gt;=3,"At risk",IF(G817&lt;=2,"Lost / hibernating","Needs attention")))))</f>
        <v/>
      </c>
    </row>
    <row r="818">
      <c r="A818" t="n">
        <v>14013</v>
      </c>
      <c r="B818" s="13">
        <f>_xlfn.MINIFS(Invoices[Date],Invoices[Customer ID],A818)</f>
        <v/>
      </c>
      <c r="C818" s="13">
        <f>_xlfn.MAXIFS(Invoices[Date],Invoices[Customer ID],A818)</f>
        <v/>
      </c>
      <c r="D818" s="14">
        <f>AsOfDate-C818</f>
        <v/>
      </c>
      <c r="E818" s="14">
        <f>COUNTIFS(Invoices[Customer ID],A818)</f>
        <v/>
      </c>
      <c r="F818" s="15">
        <f>SUMIFS(Invoices[Value],Invoices[Customer ID],A818)</f>
        <v/>
      </c>
      <c r="G818" s="10">
        <f>5-COUNTIF(RCuts,"&lt;"&amp;D818)</f>
        <v/>
      </c>
      <c r="H818" s="10">
        <f>1+COUNTIF(FCuts,"&lt;"&amp;E818)</f>
        <v/>
      </c>
      <c r="I818" s="10">
        <f>1+COUNTIF(MCuts,"&lt;"&amp;F818)</f>
        <v/>
      </c>
      <c r="J818" s="10">
        <f>G818&amp;H818&amp;I818</f>
        <v/>
      </c>
      <c r="K818" s="10">
        <f>IF(AND(G818&gt;=4,H818&gt;=4),"Champions",IF(AND(G818&gt;=3,H818&gt;=3),"Loyal",IF(G818&gt;=4,"New / promising",IF(H818&gt;=3,"At risk",IF(G818&lt;=2,"Lost / hibernating","Needs attention")))))</f>
        <v/>
      </c>
    </row>
    <row r="819">
      <c r="A819" t="n">
        <v>14014</v>
      </c>
      <c r="B819" s="13">
        <f>_xlfn.MINIFS(Invoices[Date],Invoices[Customer ID],A819)</f>
        <v/>
      </c>
      <c r="C819" s="13">
        <f>_xlfn.MAXIFS(Invoices[Date],Invoices[Customer ID],A819)</f>
        <v/>
      </c>
      <c r="D819" s="14">
        <f>AsOfDate-C819</f>
        <v/>
      </c>
      <c r="E819" s="14">
        <f>COUNTIFS(Invoices[Customer ID],A819)</f>
        <v/>
      </c>
      <c r="F819" s="15">
        <f>SUMIFS(Invoices[Value],Invoices[Customer ID],A819)</f>
        <v/>
      </c>
      <c r="G819" s="10">
        <f>5-COUNTIF(RCuts,"&lt;"&amp;D819)</f>
        <v/>
      </c>
      <c r="H819" s="10">
        <f>1+COUNTIF(FCuts,"&lt;"&amp;E819)</f>
        <v/>
      </c>
      <c r="I819" s="10">
        <f>1+COUNTIF(MCuts,"&lt;"&amp;F819)</f>
        <v/>
      </c>
      <c r="J819" s="10">
        <f>G819&amp;H819&amp;I819</f>
        <v/>
      </c>
      <c r="K819" s="10">
        <f>IF(AND(G819&gt;=4,H819&gt;=4),"Champions",IF(AND(G819&gt;=3,H819&gt;=3),"Loyal",IF(G819&gt;=4,"New / promising",IF(H819&gt;=3,"At risk",IF(G819&lt;=2,"Lost / hibernating","Needs attention")))))</f>
        <v/>
      </c>
    </row>
    <row r="820">
      <c r="A820" t="n">
        <v>14015</v>
      </c>
      <c r="B820" s="13">
        <f>_xlfn.MINIFS(Invoices[Date],Invoices[Customer ID],A820)</f>
        <v/>
      </c>
      <c r="C820" s="13">
        <f>_xlfn.MAXIFS(Invoices[Date],Invoices[Customer ID],A820)</f>
        <v/>
      </c>
      <c r="D820" s="14">
        <f>AsOfDate-C820</f>
        <v/>
      </c>
      <c r="E820" s="14">
        <f>COUNTIFS(Invoices[Customer ID],A820)</f>
        <v/>
      </c>
      <c r="F820" s="15">
        <f>SUMIFS(Invoices[Value],Invoices[Customer ID],A820)</f>
        <v/>
      </c>
      <c r="G820" s="10">
        <f>5-COUNTIF(RCuts,"&lt;"&amp;D820)</f>
        <v/>
      </c>
      <c r="H820" s="10">
        <f>1+COUNTIF(FCuts,"&lt;"&amp;E820)</f>
        <v/>
      </c>
      <c r="I820" s="10">
        <f>1+COUNTIF(MCuts,"&lt;"&amp;F820)</f>
        <v/>
      </c>
      <c r="J820" s="10">
        <f>G820&amp;H820&amp;I820</f>
        <v/>
      </c>
      <c r="K820" s="10">
        <f>IF(AND(G820&gt;=4,H820&gt;=4),"Champions",IF(AND(G820&gt;=3,H820&gt;=3),"Loyal",IF(G820&gt;=4,"New / promising",IF(H820&gt;=3,"At risk",IF(G820&lt;=2,"Lost / hibernating","Needs attention")))))</f>
        <v/>
      </c>
    </row>
    <row r="821">
      <c r="A821" t="n">
        <v>14019</v>
      </c>
      <c r="B821" s="13">
        <f>_xlfn.MINIFS(Invoices[Date],Invoices[Customer ID],A821)</f>
        <v/>
      </c>
      <c r="C821" s="13">
        <f>_xlfn.MAXIFS(Invoices[Date],Invoices[Customer ID],A821)</f>
        <v/>
      </c>
      <c r="D821" s="14">
        <f>AsOfDate-C821</f>
        <v/>
      </c>
      <c r="E821" s="14">
        <f>COUNTIFS(Invoices[Customer ID],A821)</f>
        <v/>
      </c>
      <c r="F821" s="15">
        <f>SUMIFS(Invoices[Value],Invoices[Customer ID],A821)</f>
        <v/>
      </c>
      <c r="G821" s="10">
        <f>5-COUNTIF(RCuts,"&lt;"&amp;D821)</f>
        <v/>
      </c>
      <c r="H821" s="10">
        <f>1+COUNTIF(FCuts,"&lt;"&amp;E821)</f>
        <v/>
      </c>
      <c r="I821" s="10">
        <f>1+COUNTIF(MCuts,"&lt;"&amp;F821)</f>
        <v/>
      </c>
      <c r="J821" s="10">
        <f>G821&amp;H821&amp;I821</f>
        <v/>
      </c>
      <c r="K821" s="10">
        <f>IF(AND(G821&gt;=4,H821&gt;=4),"Champions",IF(AND(G821&gt;=3,H821&gt;=3),"Loyal",IF(G821&gt;=4,"New / promising",IF(H821&gt;=3,"At risk",IF(G821&lt;=2,"Lost / hibernating","Needs attention")))))</f>
        <v/>
      </c>
    </row>
    <row r="822">
      <c r="A822" t="n">
        <v>14020</v>
      </c>
      <c r="B822" s="13">
        <f>_xlfn.MINIFS(Invoices[Date],Invoices[Customer ID],A822)</f>
        <v/>
      </c>
      <c r="C822" s="13">
        <f>_xlfn.MAXIFS(Invoices[Date],Invoices[Customer ID],A822)</f>
        <v/>
      </c>
      <c r="D822" s="14">
        <f>AsOfDate-C822</f>
        <v/>
      </c>
      <c r="E822" s="14">
        <f>COUNTIFS(Invoices[Customer ID],A822)</f>
        <v/>
      </c>
      <c r="F822" s="15">
        <f>SUMIFS(Invoices[Value],Invoices[Customer ID],A822)</f>
        <v/>
      </c>
      <c r="G822" s="10">
        <f>5-COUNTIF(RCuts,"&lt;"&amp;D822)</f>
        <v/>
      </c>
      <c r="H822" s="10">
        <f>1+COUNTIF(FCuts,"&lt;"&amp;E822)</f>
        <v/>
      </c>
      <c r="I822" s="10">
        <f>1+COUNTIF(MCuts,"&lt;"&amp;F822)</f>
        <v/>
      </c>
      <c r="J822" s="10">
        <f>G822&amp;H822&amp;I822</f>
        <v/>
      </c>
      <c r="K822" s="10">
        <f>IF(AND(G822&gt;=4,H822&gt;=4),"Champions",IF(AND(G822&gt;=3,H822&gt;=3),"Loyal",IF(G822&gt;=4,"New / promising",IF(H822&gt;=3,"At risk",IF(G822&lt;=2,"Lost / hibernating","Needs attention")))))</f>
        <v/>
      </c>
    </row>
    <row r="823">
      <c r="A823" t="n">
        <v>14021</v>
      </c>
      <c r="B823" s="13">
        <f>_xlfn.MINIFS(Invoices[Date],Invoices[Customer ID],A823)</f>
        <v/>
      </c>
      <c r="C823" s="13">
        <f>_xlfn.MAXIFS(Invoices[Date],Invoices[Customer ID],A823)</f>
        <v/>
      </c>
      <c r="D823" s="14">
        <f>AsOfDate-C823</f>
        <v/>
      </c>
      <c r="E823" s="14">
        <f>COUNTIFS(Invoices[Customer ID],A823)</f>
        <v/>
      </c>
      <c r="F823" s="15">
        <f>SUMIFS(Invoices[Value],Invoices[Customer ID],A823)</f>
        <v/>
      </c>
      <c r="G823" s="10">
        <f>5-COUNTIF(RCuts,"&lt;"&amp;D823)</f>
        <v/>
      </c>
      <c r="H823" s="10">
        <f>1+COUNTIF(FCuts,"&lt;"&amp;E823)</f>
        <v/>
      </c>
      <c r="I823" s="10">
        <f>1+COUNTIF(MCuts,"&lt;"&amp;F823)</f>
        <v/>
      </c>
      <c r="J823" s="10">
        <f>G823&amp;H823&amp;I823</f>
        <v/>
      </c>
      <c r="K823" s="10">
        <f>IF(AND(G823&gt;=4,H823&gt;=4),"Champions",IF(AND(G823&gt;=3,H823&gt;=3),"Loyal",IF(G823&gt;=4,"New / promising",IF(H823&gt;=3,"At risk",IF(G823&lt;=2,"Lost / hibernating","Needs attention")))))</f>
        <v/>
      </c>
    </row>
    <row r="824">
      <c r="A824" t="n">
        <v>14022</v>
      </c>
      <c r="B824" s="13">
        <f>_xlfn.MINIFS(Invoices[Date],Invoices[Customer ID],A824)</f>
        <v/>
      </c>
      <c r="C824" s="13">
        <f>_xlfn.MAXIFS(Invoices[Date],Invoices[Customer ID],A824)</f>
        <v/>
      </c>
      <c r="D824" s="14">
        <f>AsOfDate-C824</f>
        <v/>
      </c>
      <c r="E824" s="14">
        <f>COUNTIFS(Invoices[Customer ID],A824)</f>
        <v/>
      </c>
      <c r="F824" s="15">
        <f>SUMIFS(Invoices[Value],Invoices[Customer ID],A824)</f>
        <v/>
      </c>
      <c r="G824" s="10">
        <f>5-COUNTIF(RCuts,"&lt;"&amp;D824)</f>
        <v/>
      </c>
      <c r="H824" s="10">
        <f>1+COUNTIF(FCuts,"&lt;"&amp;E824)</f>
        <v/>
      </c>
      <c r="I824" s="10">
        <f>1+COUNTIF(MCuts,"&lt;"&amp;F824)</f>
        <v/>
      </c>
      <c r="J824" s="10">
        <f>G824&amp;H824&amp;I824</f>
        <v/>
      </c>
      <c r="K824" s="10">
        <f>IF(AND(G824&gt;=4,H824&gt;=4),"Champions",IF(AND(G824&gt;=3,H824&gt;=3),"Loyal",IF(G824&gt;=4,"New / promising",IF(H824&gt;=3,"At risk",IF(G824&lt;=2,"Lost / hibernating","Needs attention")))))</f>
        <v/>
      </c>
    </row>
    <row r="825">
      <c r="A825" t="n">
        <v>14023</v>
      </c>
      <c r="B825" s="13">
        <f>_xlfn.MINIFS(Invoices[Date],Invoices[Customer ID],A825)</f>
        <v/>
      </c>
      <c r="C825" s="13">
        <f>_xlfn.MAXIFS(Invoices[Date],Invoices[Customer ID],A825)</f>
        <v/>
      </c>
      <c r="D825" s="14">
        <f>AsOfDate-C825</f>
        <v/>
      </c>
      <c r="E825" s="14">
        <f>COUNTIFS(Invoices[Customer ID],A825)</f>
        <v/>
      </c>
      <c r="F825" s="15">
        <f>SUMIFS(Invoices[Value],Invoices[Customer ID],A825)</f>
        <v/>
      </c>
      <c r="G825" s="10">
        <f>5-COUNTIF(RCuts,"&lt;"&amp;D825)</f>
        <v/>
      </c>
      <c r="H825" s="10">
        <f>1+COUNTIF(FCuts,"&lt;"&amp;E825)</f>
        <v/>
      </c>
      <c r="I825" s="10">
        <f>1+COUNTIF(MCuts,"&lt;"&amp;F825)</f>
        <v/>
      </c>
      <c r="J825" s="10">
        <f>G825&amp;H825&amp;I825</f>
        <v/>
      </c>
      <c r="K825" s="10">
        <f>IF(AND(G825&gt;=4,H825&gt;=4),"Champions",IF(AND(G825&gt;=3,H825&gt;=3),"Loyal",IF(G825&gt;=4,"New / promising",IF(H825&gt;=3,"At risk",IF(G825&lt;=2,"Lost / hibernating","Needs attention")))))</f>
        <v/>
      </c>
    </row>
    <row r="826">
      <c r="A826" t="n">
        <v>14024</v>
      </c>
      <c r="B826" s="13">
        <f>_xlfn.MINIFS(Invoices[Date],Invoices[Customer ID],A826)</f>
        <v/>
      </c>
      <c r="C826" s="13">
        <f>_xlfn.MAXIFS(Invoices[Date],Invoices[Customer ID],A826)</f>
        <v/>
      </c>
      <c r="D826" s="14">
        <f>AsOfDate-C826</f>
        <v/>
      </c>
      <c r="E826" s="14">
        <f>COUNTIFS(Invoices[Customer ID],A826)</f>
        <v/>
      </c>
      <c r="F826" s="15">
        <f>SUMIFS(Invoices[Value],Invoices[Customer ID],A826)</f>
        <v/>
      </c>
      <c r="G826" s="10">
        <f>5-COUNTIF(RCuts,"&lt;"&amp;D826)</f>
        <v/>
      </c>
      <c r="H826" s="10">
        <f>1+COUNTIF(FCuts,"&lt;"&amp;E826)</f>
        <v/>
      </c>
      <c r="I826" s="10">
        <f>1+COUNTIF(MCuts,"&lt;"&amp;F826)</f>
        <v/>
      </c>
      <c r="J826" s="10">
        <f>G826&amp;H826&amp;I826</f>
        <v/>
      </c>
      <c r="K826" s="10">
        <f>IF(AND(G826&gt;=4,H826&gt;=4),"Champions",IF(AND(G826&gt;=3,H826&gt;=3),"Loyal",IF(G826&gt;=4,"New / promising",IF(H826&gt;=3,"At risk",IF(G826&lt;=2,"Lost / hibernating","Needs attention")))))</f>
        <v/>
      </c>
    </row>
    <row r="827">
      <c r="A827" t="n">
        <v>14027</v>
      </c>
      <c r="B827" s="13">
        <f>_xlfn.MINIFS(Invoices[Date],Invoices[Customer ID],A827)</f>
        <v/>
      </c>
      <c r="C827" s="13">
        <f>_xlfn.MAXIFS(Invoices[Date],Invoices[Customer ID],A827)</f>
        <v/>
      </c>
      <c r="D827" s="14">
        <f>AsOfDate-C827</f>
        <v/>
      </c>
      <c r="E827" s="14">
        <f>COUNTIFS(Invoices[Customer ID],A827)</f>
        <v/>
      </c>
      <c r="F827" s="15">
        <f>SUMIFS(Invoices[Value],Invoices[Customer ID],A827)</f>
        <v/>
      </c>
      <c r="G827" s="10">
        <f>5-COUNTIF(RCuts,"&lt;"&amp;D827)</f>
        <v/>
      </c>
      <c r="H827" s="10">
        <f>1+COUNTIF(FCuts,"&lt;"&amp;E827)</f>
        <v/>
      </c>
      <c r="I827" s="10">
        <f>1+COUNTIF(MCuts,"&lt;"&amp;F827)</f>
        <v/>
      </c>
      <c r="J827" s="10">
        <f>G827&amp;H827&amp;I827</f>
        <v/>
      </c>
      <c r="K827" s="10">
        <f>IF(AND(G827&gt;=4,H827&gt;=4),"Champions",IF(AND(G827&gt;=3,H827&gt;=3),"Loyal",IF(G827&gt;=4,"New / promising",IF(H827&gt;=3,"At risk",IF(G827&lt;=2,"Lost / hibernating","Needs attention")))))</f>
        <v/>
      </c>
    </row>
    <row r="828">
      <c r="A828" t="n">
        <v>14029</v>
      </c>
      <c r="B828" s="13">
        <f>_xlfn.MINIFS(Invoices[Date],Invoices[Customer ID],A828)</f>
        <v/>
      </c>
      <c r="C828" s="13">
        <f>_xlfn.MAXIFS(Invoices[Date],Invoices[Customer ID],A828)</f>
        <v/>
      </c>
      <c r="D828" s="14">
        <f>AsOfDate-C828</f>
        <v/>
      </c>
      <c r="E828" s="14">
        <f>COUNTIFS(Invoices[Customer ID],A828)</f>
        <v/>
      </c>
      <c r="F828" s="15">
        <f>SUMIFS(Invoices[Value],Invoices[Customer ID],A828)</f>
        <v/>
      </c>
      <c r="G828" s="10">
        <f>5-COUNTIF(RCuts,"&lt;"&amp;D828)</f>
        <v/>
      </c>
      <c r="H828" s="10">
        <f>1+COUNTIF(FCuts,"&lt;"&amp;E828)</f>
        <v/>
      </c>
      <c r="I828" s="10">
        <f>1+COUNTIF(MCuts,"&lt;"&amp;F828)</f>
        <v/>
      </c>
      <c r="J828" s="10">
        <f>G828&amp;H828&amp;I828</f>
        <v/>
      </c>
      <c r="K828" s="10">
        <f>IF(AND(G828&gt;=4,H828&gt;=4),"Champions",IF(AND(G828&gt;=3,H828&gt;=3),"Loyal",IF(G828&gt;=4,"New / promising",IF(H828&gt;=3,"At risk",IF(G828&lt;=2,"Lost / hibernating","Needs attention")))))</f>
        <v/>
      </c>
    </row>
    <row r="829">
      <c r="A829" t="n">
        <v>14030</v>
      </c>
      <c r="B829" s="13">
        <f>_xlfn.MINIFS(Invoices[Date],Invoices[Customer ID],A829)</f>
        <v/>
      </c>
      <c r="C829" s="13">
        <f>_xlfn.MAXIFS(Invoices[Date],Invoices[Customer ID],A829)</f>
        <v/>
      </c>
      <c r="D829" s="14">
        <f>AsOfDate-C829</f>
        <v/>
      </c>
      <c r="E829" s="14">
        <f>COUNTIFS(Invoices[Customer ID],A829)</f>
        <v/>
      </c>
      <c r="F829" s="15">
        <f>SUMIFS(Invoices[Value],Invoices[Customer ID],A829)</f>
        <v/>
      </c>
      <c r="G829" s="10">
        <f>5-COUNTIF(RCuts,"&lt;"&amp;D829)</f>
        <v/>
      </c>
      <c r="H829" s="10">
        <f>1+COUNTIF(FCuts,"&lt;"&amp;E829)</f>
        <v/>
      </c>
      <c r="I829" s="10">
        <f>1+COUNTIF(MCuts,"&lt;"&amp;F829)</f>
        <v/>
      </c>
      <c r="J829" s="10">
        <f>G829&amp;H829&amp;I829</f>
        <v/>
      </c>
      <c r="K829" s="10">
        <f>IF(AND(G829&gt;=4,H829&gt;=4),"Champions",IF(AND(G829&gt;=3,H829&gt;=3),"Loyal",IF(G829&gt;=4,"New / promising",IF(H829&gt;=3,"At risk",IF(G829&lt;=2,"Lost / hibernating","Needs attention")))))</f>
        <v/>
      </c>
    </row>
    <row r="830">
      <c r="A830" t="n">
        <v>14031</v>
      </c>
      <c r="B830" s="13">
        <f>_xlfn.MINIFS(Invoices[Date],Invoices[Customer ID],A830)</f>
        <v/>
      </c>
      <c r="C830" s="13">
        <f>_xlfn.MAXIFS(Invoices[Date],Invoices[Customer ID],A830)</f>
        <v/>
      </c>
      <c r="D830" s="14">
        <f>AsOfDate-C830</f>
        <v/>
      </c>
      <c r="E830" s="14">
        <f>COUNTIFS(Invoices[Customer ID],A830)</f>
        <v/>
      </c>
      <c r="F830" s="15">
        <f>SUMIFS(Invoices[Value],Invoices[Customer ID],A830)</f>
        <v/>
      </c>
      <c r="G830" s="10">
        <f>5-COUNTIF(RCuts,"&lt;"&amp;D830)</f>
        <v/>
      </c>
      <c r="H830" s="10">
        <f>1+COUNTIF(FCuts,"&lt;"&amp;E830)</f>
        <v/>
      </c>
      <c r="I830" s="10">
        <f>1+COUNTIF(MCuts,"&lt;"&amp;F830)</f>
        <v/>
      </c>
      <c r="J830" s="10">
        <f>G830&amp;H830&amp;I830</f>
        <v/>
      </c>
      <c r="K830" s="10">
        <f>IF(AND(G830&gt;=4,H830&gt;=4),"Champions",IF(AND(G830&gt;=3,H830&gt;=3),"Loyal",IF(G830&gt;=4,"New / promising",IF(H830&gt;=3,"At risk",IF(G830&lt;=2,"Lost / hibernating","Needs attention")))))</f>
        <v/>
      </c>
    </row>
    <row r="831">
      <c r="A831" t="n">
        <v>14032</v>
      </c>
      <c r="B831" s="13">
        <f>_xlfn.MINIFS(Invoices[Date],Invoices[Customer ID],A831)</f>
        <v/>
      </c>
      <c r="C831" s="13">
        <f>_xlfn.MAXIFS(Invoices[Date],Invoices[Customer ID],A831)</f>
        <v/>
      </c>
      <c r="D831" s="14">
        <f>AsOfDate-C831</f>
        <v/>
      </c>
      <c r="E831" s="14">
        <f>COUNTIFS(Invoices[Customer ID],A831)</f>
        <v/>
      </c>
      <c r="F831" s="15">
        <f>SUMIFS(Invoices[Value],Invoices[Customer ID],A831)</f>
        <v/>
      </c>
      <c r="G831" s="10">
        <f>5-COUNTIF(RCuts,"&lt;"&amp;D831)</f>
        <v/>
      </c>
      <c r="H831" s="10">
        <f>1+COUNTIF(FCuts,"&lt;"&amp;E831)</f>
        <v/>
      </c>
      <c r="I831" s="10">
        <f>1+COUNTIF(MCuts,"&lt;"&amp;F831)</f>
        <v/>
      </c>
      <c r="J831" s="10">
        <f>G831&amp;H831&amp;I831</f>
        <v/>
      </c>
      <c r="K831" s="10">
        <f>IF(AND(G831&gt;=4,H831&gt;=4),"Champions",IF(AND(G831&gt;=3,H831&gt;=3),"Loyal",IF(G831&gt;=4,"New / promising",IF(H831&gt;=3,"At risk",IF(G831&lt;=2,"Lost / hibernating","Needs attention")))))</f>
        <v/>
      </c>
    </row>
    <row r="832">
      <c r="A832" t="n">
        <v>14034</v>
      </c>
      <c r="B832" s="13">
        <f>_xlfn.MINIFS(Invoices[Date],Invoices[Customer ID],A832)</f>
        <v/>
      </c>
      <c r="C832" s="13">
        <f>_xlfn.MAXIFS(Invoices[Date],Invoices[Customer ID],A832)</f>
        <v/>
      </c>
      <c r="D832" s="14">
        <f>AsOfDate-C832</f>
        <v/>
      </c>
      <c r="E832" s="14">
        <f>COUNTIFS(Invoices[Customer ID],A832)</f>
        <v/>
      </c>
      <c r="F832" s="15">
        <f>SUMIFS(Invoices[Value],Invoices[Customer ID],A832)</f>
        <v/>
      </c>
      <c r="G832" s="10">
        <f>5-COUNTIF(RCuts,"&lt;"&amp;D832)</f>
        <v/>
      </c>
      <c r="H832" s="10">
        <f>1+COUNTIF(FCuts,"&lt;"&amp;E832)</f>
        <v/>
      </c>
      <c r="I832" s="10">
        <f>1+COUNTIF(MCuts,"&lt;"&amp;F832)</f>
        <v/>
      </c>
      <c r="J832" s="10">
        <f>G832&amp;H832&amp;I832</f>
        <v/>
      </c>
      <c r="K832" s="10">
        <f>IF(AND(G832&gt;=4,H832&gt;=4),"Champions",IF(AND(G832&gt;=3,H832&gt;=3),"Loyal",IF(G832&gt;=4,"New / promising",IF(H832&gt;=3,"At risk",IF(G832&lt;=2,"Lost / hibernating","Needs attention")))))</f>
        <v/>
      </c>
    </row>
    <row r="833">
      <c r="A833" t="n">
        <v>14035</v>
      </c>
      <c r="B833" s="13">
        <f>_xlfn.MINIFS(Invoices[Date],Invoices[Customer ID],A833)</f>
        <v/>
      </c>
      <c r="C833" s="13">
        <f>_xlfn.MAXIFS(Invoices[Date],Invoices[Customer ID],A833)</f>
        <v/>
      </c>
      <c r="D833" s="14">
        <f>AsOfDate-C833</f>
        <v/>
      </c>
      <c r="E833" s="14">
        <f>COUNTIFS(Invoices[Customer ID],A833)</f>
        <v/>
      </c>
      <c r="F833" s="15">
        <f>SUMIFS(Invoices[Value],Invoices[Customer ID],A833)</f>
        <v/>
      </c>
      <c r="G833" s="10">
        <f>5-COUNTIF(RCuts,"&lt;"&amp;D833)</f>
        <v/>
      </c>
      <c r="H833" s="10">
        <f>1+COUNTIF(FCuts,"&lt;"&amp;E833)</f>
        <v/>
      </c>
      <c r="I833" s="10">
        <f>1+COUNTIF(MCuts,"&lt;"&amp;F833)</f>
        <v/>
      </c>
      <c r="J833" s="10">
        <f>G833&amp;H833&amp;I833</f>
        <v/>
      </c>
      <c r="K833" s="10">
        <f>IF(AND(G833&gt;=4,H833&gt;=4),"Champions",IF(AND(G833&gt;=3,H833&gt;=3),"Loyal",IF(G833&gt;=4,"New / promising",IF(H833&gt;=3,"At risk",IF(G833&lt;=2,"Lost / hibernating","Needs attention")))))</f>
        <v/>
      </c>
    </row>
    <row r="834">
      <c r="A834" t="n">
        <v>14036</v>
      </c>
      <c r="B834" s="13">
        <f>_xlfn.MINIFS(Invoices[Date],Invoices[Customer ID],A834)</f>
        <v/>
      </c>
      <c r="C834" s="13">
        <f>_xlfn.MAXIFS(Invoices[Date],Invoices[Customer ID],A834)</f>
        <v/>
      </c>
      <c r="D834" s="14">
        <f>AsOfDate-C834</f>
        <v/>
      </c>
      <c r="E834" s="14">
        <f>COUNTIFS(Invoices[Customer ID],A834)</f>
        <v/>
      </c>
      <c r="F834" s="15">
        <f>SUMIFS(Invoices[Value],Invoices[Customer ID],A834)</f>
        <v/>
      </c>
      <c r="G834" s="10">
        <f>5-COUNTIF(RCuts,"&lt;"&amp;D834)</f>
        <v/>
      </c>
      <c r="H834" s="10">
        <f>1+COUNTIF(FCuts,"&lt;"&amp;E834)</f>
        <v/>
      </c>
      <c r="I834" s="10">
        <f>1+COUNTIF(MCuts,"&lt;"&amp;F834)</f>
        <v/>
      </c>
      <c r="J834" s="10">
        <f>G834&amp;H834&amp;I834</f>
        <v/>
      </c>
      <c r="K834" s="10">
        <f>IF(AND(G834&gt;=4,H834&gt;=4),"Champions",IF(AND(G834&gt;=3,H834&gt;=3),"Loyal",IF(G834&gt;=4,"New / promising",IF(H834&gt;=3,"At risk",IF(G834&lt;=2,"Lost / hibernating","Needs attention")))))</f>
        <v/>
      </c>
    </row>
    <row r="835">
      <c r="A835" t="n">
        <v>14037</v>
      </c>
      <c r="B835" s="13">
        <f>_xlfn.MINIFS(Invoices[Date],Invoices[Customer ID],A835)</f>
        <v/>
      </c>
      <c r="C835" s="13">
        <f>_xlfn.MAXIFS(Invoices[Date],Invoices[Customer ID],A835)</f>
        <v/>
      </c>
      <c r="D835" s="14">
        <f>AsOfDate-C835</f>
        <v/>
      </c>
      <c r="E835" s="14">
        <f>COUNTIFS(Invoices[Customer ID],A835)</f>
        <v/>
      </c>
      <c r="F835" s="15">
        <f>SUMIFS(Invoices[Value],Invoices[Customer ID],A835)</f>
        <v/>
      </c>
      <c r="G835" s="10">
        <f>5-COUNTIF(RCuts,"&lt;"&amp;D835)</f>
        <v/>
      </c>
      <c r="H835" s="10">
        <f>1+COUNTIF(FCuts,"&lt;"&amp;E835)</f>
        <v/>
      </c>
      <c r="I835" s="10">
        <f>1+COUNTIF(MCuts,"&lt;"&amp;F835)</f>
        <v/>
      </c>
      <c r="J835" s="10">
        <f>G835&amp;H835&amp;I835</f>
        <v/>
      </c>
      <c r="K835" s="10">
        <f>IF(AND(G835&gt;=4,H835&gt;=4),"Champions",IF(AND(G835&gt;=3,H835&gt;=3),"Loyal",IF(G835&gt;=4,"New / promising",IF(H835&gt;=3,"At risk",IF(G835&lt;=2,"Lost / hibernating","Needs attention")))))</f>
        <v/>
      </c>
    </row>
    <row r="836">
      <c r="A836" t="n">
        <v>14038</v>
      </c>
      <c r="B836" s="13">
        <f>_xlfn.MINIFS(Invoices[Date],Invoices[Customer ID],A836)</f>
        <v/>
      </c>
      <c r="C836" s="13">
        <f>_xlfn.MAXIFS(Invoices[Date],Invoices[Customer ID],A836)</f>
        <v/>
      </c>
      <c r="D836" s="14">
        <f>AsOfDate-C836</f>
        <v/>
      </c>
      <c r="E836" s="14">
        <f>COUNTIFS(Invoices[Customer ID],A836)</f>
        <v/>
      </c>
      <c r="F836" s="15">
        <f>SUMIFS(Invoices[Value],Invoices[Customer ID],A836)</f>
        <v/>
      </c>
      <c r="G836" s="10">
        <f>5-COUNTIF(RCuts,"&lt;"&amp;D836)</f>
        <v/>
      </c>
      <c r="H836" s="10">
        <f>1+COUNTIF(FCuts,"&lt;"&amp;E836)</f>
        <v/>
      </c>
      <c r="I836" s="10">
        <f>1+COUNTIF(MCuts,"&lt;"&amp;F836)</f>
        <v/>
      </c>
      <c r="J836" s="10">
        <f>G836&amp;H836&amp;I836</f>
        <v/>
      </c>
      <c r="K836" s="10">
        <f>IF(AND(G836&gt;=4,H836&gt;=4),"Champions",IF(AND(G836&gt;=3,H836&gt;=3),"Loyal",IF(G836&gt;=4,"New / promising",IF(H836&gt;=3,"At risk",IF(G836&lt;=2,"Lost / hibernating","Needs attention")))))</f>
        <v/>
      </c>
    </row>
    <row r="837">
      <c r="A837" t="n">
        <v>14039</v>
      </c>
      <c r="B837" s="13">
        <f>_xlfn.MINIFS(Invoices[Date],Invoices[Customer ID],A837)</f>
        <v/>
      </c>
      <c r="C837" s="13">
        <f>_xlfn.MAXIFS(Invoices[Date],Invoices[Customer ID],A837)</f>
        <v/>
      </c>
      <c r="D837" s="14">
        <f>AsOfDate-C837</f>
        <v/>
      </c>
      <c r="E837" s="14">
        <f>COUNTIFS(Invoices[Customer ID],A837)</f>
        <v/>
      </c>
      <c r="F837" s="15">
        <f>SUMIFS(Invoices[Value],Invoices[Customer ID],A837)</f>
        <v/>
      </c>
      <c r="G837" s="10">
        <f>5-COUNTIF(RCuts,"&lt;"&amp;D837)</f>
        <v/>
      </c>
      <c r="H837" s="10">
        <f>1+COUNTIF(FCuts,"&lt;"&amp;E837)</f>
        <v/>
      </c>
      <c r="I837" s="10">
        <f>1+COUNTIF(MCuts,"&lt;"&amp;F837)</f>
        <v/>
      </c>
      <c r="J837" s="10">
        <f>G837&amp;H837&amp;I837</f>
        <v/>
      </c>
      <c r="K837" s="10">
        <f>IF(AND(G837&gt;=4,H837&gt;=4),"Champions",IF(AND(G837&gt;=3,H837&gt;=3),"Loyal",IF(G837&gt;=4,"New / promising",IF(H837&gt;=3,"At risk",IF(G837&lt;=2,"Lost / hibernating","Needs attention")))))</f>
        <v/>
      </c>
    </row>
    <row r="838">
      <c r="A838" t="n">
        <v>14040</v>
      </c>
      <c r="B838" s="13">
        <f>_xlfn.MINIFS(Invoices[Date],Invoices[Customer ID],A838)</f>
        <v/>
      </c>
      <c r="C838" s="13">
        <f>_xlfn.MAXIFS(Invoices[Date],Invoices[Customer ID],A838)</f>
        <v/>
      </c>
      <c r="D838" s="14">
        <f>AsOfDate-C838</f>
        <v/>
      </c>
      <c r="E838" s="14">
        <f>COUNTIFS(Invoices[Customer ID],A838)</f>
        <v/>
      </c>
      <c r="F838" s="15">
        <f>SUMIFS(Invoices[Value],Invoices[Customer ID],A838)</f>
        <v/>
      </c>
      <c r="G838" s="10">
        <f>5-COUNTIF(RCuts,"&lt;"&amp;D838)</f>
        <v/>
      </c>
      <c r="H838" s="10">
        <f>1+COUNTIF(FCuts,"&lt;"&amp;E838)</f>
        <v/>
      </c>
      <c r="I838" s="10">
        <f>1+COUNTIF(MCuts,"&lt;"&amp;F838)</f>
        <v/>
      </c>
      <c r="J838" s="10">
        <f>G838&amp;H838&amp;I838</f>
        <v/>
      </c>
      <c r="K838" s="10">
        <f>IF(AND(G838&gt;=4,H838&gt;=4),"Champions",IF(AND(G838&gt;=3,H838&gt;=3),"Loyal",IF(G838&gt;=4,"New / promising",IF(H838&gt;=3,"At risk",IF(G838&lt;=2,"Lost / hibernating","Needs attention")))))</f>
        <v/>
      </c>
    </row>
    <row r="839">
      <c r="A839" t="n">
        <v>14041</v>
      </c>
      <c r="B839" s="13">
        <f>_xlfn.MINIFS(Invoices[Date],Invoices[Customer ID],A839)</f>
        <v/>
      </c>
      <c r="C839" s="13">
        <f>_xlfn.MAXIFS(Invoices[Date],Invoices[Customer ID],A839)</f>
        <v/>
      </c>
      <c r="D839" s="14">
        <f>AsOfDate-C839</f>
        <v/>
      </c>
      <c r="E839" s="14">
        <f>COUNTIFS(Invoices[Customer ID],A839)</f>
        <v/>
      </c>
      <c r="F839" s="15">
        <f>SUMIFS(Invoices[Value],Invoices[Customer ID],A839)</f>
        <v/>
      </c>
      <c r="G839" s="10">
        <f>5-COUNTIF(RCuts,"&lt;"&amp;D839)</f>
        <v/>
      </c>
      <c r="H839" s="10">
        <f>1+COUNTIF(FCuts,"&lt;"&amp;E839)</f>
        <v/>
      </c>
      <c r="I839" s="10">
        <f>1+COUNTIF(MCuts,"&lt;"&amp;F839)</f>
        <v/>
      </c>
      <c r="J839" s="10">
        <f>G839&amp;H839&amp;I839</f>
        <v/>
      </c>
      <c r="K839" s="10">
        <f>IF(AND(G839&gt;=4,H839&gt;=4),"Champions",IF(AND(G839&gt;=3,H839&gt;=3),"Loyal",IF(G839&gt;=4,"New / promising",IF(H839&gt;=3,"At risk",IF(G839&lt;=2,"Lost / hibernating","Needs attention")))))</f>
        <v/>
      </c>
    </row>
    <row r="840">
      <c r="A840" t="n">
        <v>14044</v>
      </c>
      <c r="B840" s="13">
        <f>_xlfn.MINIFS(Invoices[Date],Invoices[Customer ID],A840)</f>
        <v/>
      </c>
      <c r="C840" s="13">
        <f>_xlfn.MAXIFS(Invoices[Date],Invoices[Customer ID],A840)</f>
        <v/>
      </c>
      <c r="D840" s="14">
        <f>AsOfDate-C840</f>
        <v/>
      </c>
      <c r="E840" s="14">
        <f>COUNTIFS(Invoices[Customer ID],A840)</f>
        <v/>
      </c>
      <c r="F840" s="15">
        <f>SUMIFS(Invoices[Value],Invoices[Customer ID],A840)</f>
        <v/>
      </c>
      <c r="G840" s="10">
        <f>5-COUNTIF(RCuts,"&lt;"&amp;D840)</f>
        <v/>
      </c>
      <c r="H840" s="10">
        <f>1+COUNTIF(FCuts,"&lt;"&amp;E840)</f>
        <v/>
      </c>
      <c r="I840" s="10">
        <f>1+COUNTIF(MCuts,"&lt;"&amp;F840)</f>
        <v/>
      </c>
      <c r="J840" s="10">
        <f>G840&amp;H840&amp;I840</f>
        <v/>
      </c>
      <c r="K840" s="10">
        <f>IF(AND(G840&gt;=4,H840&gt;=4),"Champions",IF(AND(G840&gt;=3,H840&gt;=3),"Loyal",IF(G840&gt;=4,"New / promising",IF(H840&gt;=3,"At risk",IF(G840&lt;=2,"Lost / hibernating","Needs attention")))))</f>
        <v/>
      </c>
    </row>
    <row r="841">
      <c r="A841" t="n">
        <v>14045</v>
      </c>
      <c r="B841" s="13">
        <f>_xlfn.MINIFS(Invoices[Date],Invoices[Customer ID],A841)</f>
        <v/>
      </c>
      <c r="C841" s="13">
        <f>_xlfn.MAXIFS(Invoices[Date],Invoices[Customer ID],A841)</f>
        <v/>
      </c>
      <c r="D841" s="14">
        <f>AsOfDate-C841</f>
        <v/>
      </c>
      <c r="E841" s="14">
        <f>COUNTIFS(Invoices[Customer ID],A841)</f>
        <v/>
      </c>
      <c r="F841" s="15">
        <f>SUMIFS(Invoices[Value],Invoices[Customer ID],A841)</f>
        <v/>
      </c>
      <c r="G841" s="10">
        <f>5-COUNTIF(RCuts,"&lt;"&amp;D841)</f>
        <v/>
      </c>
      <c r="H841" s="10">
        <f>1+COUNTIF(FCuts,"&lt;"&amp;E841)</f>
        <v/>
      </c>
      <c r="I841" s="10">
        <f>1+COUNTIF(MCuts,"&lt;"&amp;F841)</f>
        <v/>
      </c>
      <c r="J841" s="10">
        <f>G841&amp;H841&amp;I841</f>
        <v/>
      </c>
      <c r="K841" s="10">
        <f>IF(AND(G841&gt;=4,H841&gt;=4),"Champions",IF(AND(G841&gt;=3,H841&gt;=3),"Loyal",IF(G841&gt;=4,"New / promising",IF(H841&gt;=3,"At risk",IF(G841&lt;=2,"Lost / hibernating","Needs attention")))))</f>
        <v/>
      </c>
    </row>
    <row r="842">
      <c r="A842" t="n">
        <v>14046</v>
      </c>
      <c r="B842" s="13">
        <f>_xlfn.MINIFS(Invoices[Date],Invoices[Customer ID],A842)</f>
        <v/>
      </c>
      <c r="C842" s="13">
        <f>_xlfn.MAXIFS(Invoices[Date],Invoices[Customer ID],A842)</f>
        <v/>
      </c>
      <c r="D842" s="14">
        <f>AsOfDate-C842</f>
        <v/>
      </c>
      <c r="E842" s="14">
        <f>COUNTIFS(Invoices[Customer ID],A842)</f>
        <v/>
      </c>
      <c r="F842" s="15">
        <f>SUMIFS(Invoices[Value],Invoices[Customer ID],A842)</f>
        <v/>
      </c>
      <c r="G842" s="10">
        <f>5-COUNTIF(RCuts,"&lt;"&amp;D842)</f>
        <v/>
      </c>
      <c r="H842" s="10">
        <f>1+COUNTIF(FCuts,"&lt;"&amp;E842)</f>
        <v/>
      </c>
      <c r="I842" s="10">
        <f>1+COUNTIF(MCuts,"&lt;"&amp;F842)</f>
        <v/>
      </c>
      <c r="J842" s="10">
        <f>G842&amp;H842&amp;I842</f>
        <v/>
      </c>
      <c r="K842" s="10">
        <f>IF(AND(G842&gt;=4,H842&gt;=4),"Champions",IF(AND(G842&gt;=3,H842&gt;=3),"Loyal",IF(G842&gt;=4,"New / promising",IF(H842&gt;=3,"At risk",IF(G842&lt;=2,"Lost / hibernating","Needs attention")))))</f>
        <v/>
      </c>
    </row>
    <row r="843">
      <c r="A843" t="n">
        <v>14047</v>
      </c>
      <c r="B843" s="13">
        <f>_xlfn.MINIFS(Invoices[Date],Invoices[Customer ID],A843)</f>
        <v/>
      </c>
      <c r="C843" s="13">
        <f>_xlfn.MAXIFS(Invoices[Date],Invoices[Customer ID],A843)</f>
        <v/>
      </c>
      <c r="D843" s="14">
        <f>AsOfDate-C843</f>
        <v/>
      </c>
      <c r="E843" s="14">
        <f>COUNTIFS(Invoices[Customer ID],A843)</f>
        <v/>
      </c>
      <c r="F843" s="15">
        <f>SUMIFS(Invoices[Value],Invoices[Customer ID],A843)</f>
        <v/>
      </c>
      <c r="G843" s="10">
        <f>5-COUNTIF(RCuts,"&lt;"&amp;D843)</f>
        <v/>
      </c>
      <c r="H843" s="10">
        <f>1+COUNTIF(FCuts,"&lt;"&amp;E843)</f>
        <v/>
      </c>
      <c r="I843" s="10">
        <f>1+COUNTIF(MCuts,"&lt;"&amp;F843)</f>
        <v/>
      </c>
      <c r="J843" s="10">
        <f>G843&amp;H843&amp;I843</f>
        <v/>
      </c>
      <c r="K843" s="10">
        <f>IF(AND(G843&gt;=4,H843&gt;=4),"Champions",IF(AND(G843&gt;=3,H843&gt;=3),"Loyal",IF(G843&gt;=4,"New / promising",IF(H843&gt;=3,"At risk",IF(G843&lt;=2,"Lost / hibernating","Needs attention")))))</f>
        <v/>
      </c>
    </row>
    <row r="844">
      <c r="A844" t="n">
        <v>14048</v>
      </c>
      <c r="B844" s="13">
        <f>_xlfn.MINIFS(Invoices[Date],Invoices[Customer ID],A844)</f>
        <v/>
      </c>
      <c r="C844" s="13">
        <f>_xlfn.MAXIFS(Invoices[Date],Invoices[Customer ID],A844)</f>
        <v/>
      </c>
      <c r="D844" s="14">
        <f>AsOfDate-C844</f>
        <v/>
      </c>
      <c r="E844" s="14">
        <f>COUNTIFS(Invoices[Customer ID],A844)</f>
        <v/>
      </c>
      <c r="F844" s="15">
        <f>SUMIFS(Invoices[Value],Invoices[Customer ID],A844)</f>
        <v/>
      </c>
      <c r="G844" s="10">
        <f>5-COUNTIF(RCuts,"&lt;"&amp;D844)</f>
        <v/>
      </c>
      <c r="H844" s="10">
        <f>1+COUNTIF(FCuts,"&lt;"&amp;E844)</f>
        <v/>
      </c>
      <c r="I844" s="10">
        <f>1+COUNTIF(MCuts,"&lt;"&amp;F844)</f>
        <v/>
      </c>
      <c r="J844" s="10">
        <f>G844&amp;H844&amp;I844</f>
        <v/>
      </c>
      <c r="K844" s="10">
        <f>IF(AND(G844&gt;=4,H844&gt;=4),"Champions",IF(AND(G844&gt;=3,H844&gt;=3),"Loyal",IF(G844&gt;=4,"New / promising",IF(H844&gt;=3,"At risk",IF(G844&lt;=2,"Lost / hibernating","Needs attention")))))</f>
        <v/>
      </c>
    </row>
    <row r="845">
      <c r="A845" t="n">
        <v>14049</v>
      </c>
      <c r="B845" s="13">
        <f>_xlfn.MINIFS(Invoices[Date],Invoices[Customer ID],A845)</f>
        <v/>
      </c>
      <c r="C845" s="13">
        <f>_xlfn.MAXIFS(Invoices[Date],Invoices[Customer ID],A845)</f>
        <v/>
      </c>
      <c r="D845" s="14">
        <f>AsOfDate-C845</f>
        <v/>
      </c>
      <c r="E845" s="14">
        <f>COUNTIFS(Invoices[Customer ID],A845)</f>
        <v/>
      </c>
      <c r="F845" s="15">
        <f>SUMIFS(Invoices[Value],Invoices[Customer ID],A845)</f>
        <v/>
      </c>
      <c r="G845" s="10">
        <f>5-COUNTIF(RCuts,"&lt;"&amp;D845)</f>
        <v/>
      </c>
      <c r="H845" s="10">
        <f>1+COUNTIF(FCuts,"&lt;"&amp;E845)</f>
        <v/>
      </c>
      <c r="I845" s="10">
        <f>1+COUNTIF(MCuts,"&lt;"&amp;F845)</f>
        <v/>
      </c>
      <c r="J845" s="10">
        <f>G845&amp;H845&amp;I845</f>
        <v/>
      </c>
      <c r="K845" s="10">
        <f>IF(AND(G845&gt;=4,H845&gt;=4),"Champions",IF(AND(G845&gt;=3,H845&gt;=3),"Loyal",IF(G845&gt;=4,"New / promising",IF(H845&gt;=3,"At risk",IF(G845&lt;=2,"Lost / hibernating","Needs attention")))))</f>
        <v/>
      </c>
    </row>
    <row r="846">
      <c r="A846" t="n">
        <v>14050</v>
      </c>
      <c r="B846" s="13">
        <f>_xlfn.MINIFS(Invoices[Date],Invoices[Customer ID],A846)</f>
        <v/>
      </c>
      <c r="C846" s="13">
        <f>_xlfn.MAXIFS(Invoices[Date],Invoices[Customer ID],A846)</f>
        <v/>
      </c>
      <c r="D846" s="14">
        <f>AsOfDate-C846</f>
        <v/>
      </c>
      <c r="E846" s="14">
        <f>COUNTIFS(Invoices[Customer ID],A846)</f>
        <v/>
      </c>
      <c r="F846" s="15">
        <f>SUMIFS(Invoices[Value],Invoices[Customer ID],A846)</f>
        <v/>
      </c>
      <c r="G846" s="10">
        <f>5-COUNTIF(RCuts,"&lt;"&amp;D846)</f>
        <v/>
      </c>
      <c r="H846" s="10">
        <f>1+COUNTIF(FCuts,"&lt;"&amp;E846)</f>
        <v/>
      </c>
      <c r="I846" s="10">
        <f>1+COUNTIF(MCuts,"&lt;"&amp;F846)</f>
        <v/>
      </c>
      <c r="J846" s="10">
        <f>G846&amp;H846&amp;I846</f>
        <v/>
      </c>
      <c r="K846" s="10">
        <f>IF(AND(G846&gt;=4,H846&gt;=4),"Champions",IF(AND(G846&gt;=3,H846&gt;=3),"Loyal",IF(G846&gt;=4,"New / promising",IF(H846&gt;=3,"At risk",IF(G846&lt;=2,"Lost / hibernating","Needs attention")))))</f>
        <v/>
      </c>
    </row>
    <row r="847">
      <c r="A847" t="n">
        <v>14051</v>
      </c>
      <c r="B847" s="13">
        <f>_xlfn.MINIFS(Invoices[Date],Invoices[Customer ID],A847)</f>
        <v/>
      </c>
      <c r="C847" s="13">
        <f>_xlfn.MAXIFS(Invoices[Date],Invoices[Customer ID],A847)</f>
        <v/>
      </c>
      <c r="D847" s="14">
        <f>AsOfDate-C847</f>
        <v/>
      </c>
      <c r="E847" s="14">
        <f>COUNTIFS(Invoices[Customer ID],A847)</f>
        <v/>
      </c>
      <c r="F847" s="15">
        <f>SUMIFS(Invoices[Value],Invoices[Customer ID],A847)</f>
        <v/>
      </c>
      <c r="G847" s="10">
        <f>5-COUNTIF(RCuts,"&lt;"&amp;D847)</f>
        <v/>
      </c>
      <c r="H847" s="10">
        <f>1+COUNTIF(FCuts,"&lt;"&amp;E847)</f>
        <v/>
      </c>
      <c r="I847" s="10">
        <f>1+COUNTIF(MCuts,"&lt;"&amp;F847)</f>
        <v/>
      </c>
      <c r="J847" s="10">
        <f>G847&amp;H847&amp;I847</f>
        <v/>
      </c>
      <c r="K847" s="10">
        <f>IF(AND(G847&gt;=4,H847&gt;=4),"Champions",IF(AND(G847&gt;=3,H847&gt;=3),"Loyal",IF(G847&gt;=4,"New / promising",IF(H847&gt;=3,"At risk",IF(G847&lt;=2,"Lost / hibernating","Needs attention")))))</f>
        <v/>
      </c>
    </row>
    <row r="848">
      <c r="A848" t="n">
        <v>14052</v>
      </c>
      <c r="B848" s="13">
        <f>_xlfn.MINIFS(Invoices[Date],Invoices[Customer ID],A848)</f>
        <v/>
      </c>
      <c r="C848" s="13">
        <f>_xlfn.MAXIFS(Invoices[Date],Invoices[Customer ID],A848)</f>
        <v/>
      </c>
      <c r="D848" s="14">
        <f>AsOfDate-C848</f>
        <v/>
      </c>
      <c r="E848" s="14">
        <f>COUNTIFS(Invoices[Customer ID],A848)</f>
        <v/>
      </c>
      <c r="F848" s="15">
        <f>SUMIFS(Invoices[Value],Invoices[Customer ID],A848)</f>
        <v/>
      </c>
      <c r="G848" s="10">
        <f>5-COUNTIF(RCuts,"&lt;"&amp;D848)</f>
        <v/>
      </c>
      <c r="H848" s="10">
        <f>1+COUNTIF(FCuts,"&lt;"&amp;E848)</f>
        <v/>
      </c>
      <c r="I848" s="10">
        <f>1+COUNTIF(MCuts,"&lt;"&amp;F848)</f>
        <v/>
      </c>
      <c r="J848" s="10">
        <f>G848&amp;H848&amp;I848</f>
        <v/>
      </c>
      <c r="K848" s="10">
        <f>IF(AND(G848&gt;=4,H848&gt;=4),"Champions",IF(AND(G848&gt;=3,H848&gt;=3),"Loyal",IF(G848&gt;=4,"New / promising",IF(H848&gt;=3,"At risk",IF(G848&lt;=2,"Lost / hibernating","Needs attention")))))</f>
        <v/>
      </c>
    </row>
    <row r="849">
      <c r="A849" t="n">
        <v>14053</v>
      </c>
      <c r="B849" s="13">
        <f>_xlfn.MINIFS(Invoices[Date],Invoices[Customer ID],A849)</f>
        <v/>
      </c>
      <c r="C849" s="13">
        <f>_xlfn.MAXIFS(Invoices[Date],Invoices[Customer ID],A849)</f>
        <v/>
      </c>
      <c r="D849" s="14">
        <f>AsOfDate-C849</f>
        <v/>
      </c>
      <c r="E849" s="14">
        <f>COUNTIFS(Invoices[Customer ID],A849)</f>
        <v/>
      </c>
      <c r="F849" s="15">
        <f>SUMIFS(Invoices[Value],Invoices[Customer ID],A849)</f>
        <v/>
      </c>
      <c r="G849" s="10">
        <f>5-COUNTIF(RCuts,"&lt;"&amp;D849)</f>
        <v/>
      </c>
      <c r="H849" s="10">
        <f>1+COUNTIF(FCuts,"&lt;"&amp;E849)</f>
        <v/>
      </c>
      <c r="I849" s="10">
        <f>1+COUNTIF(MCuts,"&lt;"&amp;F849)</f>
        <v/>
      </c>
      <c r="J849" s="10">
        <f>G849&amp;H849&amp;I849</f>
        <v/>
      </c>
      <c r="K849" s="10">
        <f>IF(AND(G849&gt;=4,H849&gt;=4),"Champions",IF(AND(G849&gt;=3,H849&gt;=3),"Loyal",IF(G849&gt;=4,"New / promising",IF(H849&gt;=3,"At risk",IF(G849&lt;=2,"Lost / hibernating","Needs attention")))))</f>
        <v/>
      </c>
    </row>
    <row r="850">
      <c r="A850" t="n">
        <v>14054</v>
      </c>
      <c r="B850" s="13">
        <f>_xlfn.MINIFS(Invoices[Date],Invoices[Customer ID],A850)</f>
        <v/>
      </c>
      <c r="C850" s="13">
        <f>_xlfn.MAXIFS(Invoices[Date],Invoices[Customer ID],A850)</f>
        <v/>
      </c>
      <c r="D850" s="14">
        <f>AsOfDate-C850</f>
        <v/>
      </c>
      <c r="E850" s="14">
        <f>COUNTIFS(Invoices[Customer ID],A850)</f>
        <v/>
      </c>
      <c r="F850" s="15">
        <f>SUMIFS(Invoices[Value],Invoices[Customer ID],A850)</f>
        <v/>
      </c>
      <c r="G850" s="10">
        <f>5-COUNTIF(RCuts,"&lt;"&amp;D850)</f>
        <v/>
      </c>
      <c r="H850" s="10">
        <f>1+COUNTIF(FCuts,"&lt;"&amp;E850)</f>
        <v/>
      </c>
      <c r="I850" s="10">
        <f>1+COUNTIF(MCuts,"&lt;"&amp;F850)</f>
        <v/>
      </c>
      <c r="J850" s="10">
        <f>G850&amp;H850&amp;I850</f>
        <v/>
      </c>
      <c r="K850" s="10">
        <f>IF(AND(G850&gt;=4,H850&gt;=4),"Champions",IF(AND(G850&gt;=3,H850&gt;=3),"Loyal",IF(G850&gt;=4,"New / promising",IF(H850&gt;=3,"At risk",IF(G850&lt;=2,"Lost / hibernating","Needs attention")))))</f>
        <v/>
      </c>
    </row>
    <row r="851">
      <c r="A851" t="n">
        <v>14055</v>
      </c>
      <c r="B851" s="13">
        <f>_xlfn.MINIFS(Invoices[Date],Invoices[Customer ID],A851)</f>
        <v/>
      </c>
      <c r="C851" s="13">
        <f>_xlfn.MAXIFS(Invoices[Date],Invoices[Customer ID],A851)</f>
        <v/>
      </c>
      <c r="D851" s="14">
        <f>AsOfDate-C851</f>
        <v/>
      </c>
      <c r="E851" s="14">
        <f>COUNTIFS(Invoices[Customer ID],A851)</f>
        <v/>
      </c>
      <c r="F851" s="15">
        <f>SUMIFS(Invoices[Value],Invoices[Customer ID],A851)</f>
        <v/>
      </c>
      <c r="G851" s="10">
        <f>5-COUNTIF(RCuts,"&lt;"&amp;D851)</f>
        <v/>
      </c>
      <c r="H851" s="10">
        <f>1+COUNTIF(FCuts,"&lt;"&amp;E851)</f>
        <v/>
      </c>
      <c r="I851" s="10">
        <f>1+COUNTIF(MCuts,"&lt;"&amp;F851)</f>
        <v/>
      </c>
      <c r="J851" s="10">
        <f>G851&amp;H851&amp;I851</f>
        <v/>
      </c>
      <c r="K851" s="10">
        <f>IF(AND(G851&gt;=4,H851&gt;=4),"Champions",IF(AND(G851&gt;=3,H851&gt;=3),"Loyal",IF(G851&gt;=4,"New / promising",IF(H851&gt;=3,"At risk",IF(G851&lt;=2,"Lost / hibernating","Needs attention")))))</f>
        <v/>
      </c>
    </row>
    <row r="852">
      <c r="A852" t="n">
        <v>14056</v>
      </c>
      <c r="B852" s="13">
        <f>_xlfn.MINIFS(Invoices[Date],Invoices[Customer ID],A852)</f>
        <v/>
      </c>
      <c r="C852" s="13">
        <f>_xlfn.MAXIFS(Invoices[Date],Invoices[Customer ID],A852)</f>
        <v/>
      </c>
      <c r="D852" s="14">
        <f>AsOfDate-C852</f>
        <v/>
      </c>
      <c r="E852" s="14">
        <f>COUNTIFS(Invoices[Customer ID],A852)</f>
        <v/>
      </c>
      <c r="F852" s="15">
        <f>SUMIFS(Invoices[Value],Invoices[Customer ID],A852)</f>
        <v/>
      </c>
      <c r="G852" s="10">
        <f>5-COUNTIF(RCuts,"&lt;"&amp;D852)</f>
        <v/>
      </c>
      <c r="H852" s="10">
        <f>1+COUNTIF(FCuts,"&lt;"&amp;E852)</f>
        <v/>
      </c>
      <c r="I852" s="10">
        <f>1+COUNTIF(MCuts,"&lt;"&amp;F852)</f>
        <v/>
      </c>
      <c r="J852" s="10">
        <f>G852&amp;H852&amp;I852</f>
        <v/>
      </c>
      <c r="K852" s="10">
        <f>IF(AND(G852&gt;=4,H852&gt;=4),"Champions",IF(AND(G852&gt;=3,H852&gt;=3),"Loyal",IF(G852&gt;=4,"New / promising",IF(H852&gt;=3,"At risk",IF(G852&lt;=2,"Lost / hibernating","Needs attention")))))</f>
        <v/>
      </c>
    </row>
    <row r="853">
      <c r="A853" t="n">
        <v>14057</v>
      </c>
      <c r="B853" s="13">
        <f>_xlfn.MINIFS(Invoices[Date],Invoices[Customer ID],A853)</f>
        <v/>
      </c>
      <c r="C853" s="13">
        <f>_xlfn.MAXIFS(Invoices[Date],Invoices[Customer ID],A853)</f>
        <v/>
      </c>
      <c r="D853" s="14">
        <f>AsOfDate-C853</f>
        <v/>
      </c>
      <c r="E853" s="14">
        <f>COUNTIFS(Invoices[Customer ID],A853)</f>
        <v/>
      </c>
      <c r="F853" s="15">
        <f>SUMIFS(Invoices[Value],Invoices[Customer ID],A853)</f>
        <v/>
      </c>
      <c r="G853" s="10">
        <f>5-COUNTIF(RCuts,"&lt;"&amp;D853)</f>
        <v/>
      </c>
      <c r="H853" s="10">
        <f>1+COUNTIF(FCuts,"&lt;"&amp;E853)</f>
        <v/>
      </c>
      <c r="I853" s="10">
        <f>1+COUNTIF(MCuts,"&lt;"&amp;F853)</f>
        <v/>
      </c>
      <c r="J853" s="10">
        <f>G853&amp;H853&amp;I853</f>
        <v/>
      </c>
      <c r="K853" s="10">
        <f>IF(AND(G853&gt;=4,H853&gt;=4),"Champions",IF(AND(G853&gt;=3,H853&gt;=3),"Loyal",IF(G853&gt;=4,"New / promising",IF(H853&gt;=3,"At risk",IF(G853&lt;=2,"Lost / hibernating","Needs attention")))))</f>
        <v/>
      </c>
    </row>
    <row r="854">
      <c r="A854" t="n">
        <v>14059</v>
      </c>
      <c r="B854" s="13">
        <f>_xlfn.MINIFS(Invoices[Date],Invoices[Customer ID],A854)</f>
        <v/>
      </c>
      <c r="C854" s="13">
        <f>_xlfn.MAXIFS(Invoices[Date],Invoices[Customer ID],A854)</f>
        <v/>
      </c>
      <c r="D854" s="14">
        <f>AsOfDate-C854</f>
        <v/>
      </c>
      <c r="E854" s="14">
        <f>COUNTIFS(Invoices[Customer ID],A854)</f>
        <v/>
      </c>
      <c r="F854" s="15">
        <f>SUMIFS(Invoices[Value],Invoices[Customer ID],A854)</f>
        <v/>
      </c>
      <c r="G854" s="10">
        <f>5-COUNTIF(RCuts,"&lt;"&amp;D854)</f>
        <v/>
      </c>
      <c r="H854" s="10">
        <f>1+COUNTIF(FCuts,"&lt;"&amp;E854)</f>
        <v/>
      </c>
      <c r="I854" s="10">
        <f>1+COUNTIF(MCuts,"&lt;"&amp;F854)</f>
        <v/>
      </c>
      <c r="J854" s="10">
        <f>G854&amp;H854&amp;I854</f>
        <v/>
      </c>
      <c r="K854" s="10">
        <f>IF(AND(G854&gt;=4,H854&gt;=4),"Champions",IF(AND(G854&gt;=3,H854&gt;=3),"Loyal",IF(G854&gt;=4,"New / promising",IF(H854&gt;=3,"At risk",IF(G854&lt;=2,"Lost / hibernating","Needs attention")))))</f>
        <v/>
      </c>
    </row>
    <row r="855">
      <c r="A855" t="n">
        <v>14060</v>
      </c>
      <c r="B855" s="13">
        <f>_xlfn.MINIFS(Invoices[Date],Invoices[Customer ID],A855)</f>
        <v/>
      </c>
      <c r="C855" s="13">
        <f>_xlfn.MAXIFS(Invoices[Date],Invoices[Customer ID],A855)</f>
        <v/>
      </c>
      <c r="D855" s="14">
        <f>AsOfDate-C855</f>
        <v/>
      </c>
      <c r="E855" s="14">
        <f>COUNTIFS(Invoices[Customer ID],A855)</f>
        <v/>
      </c>
      <c r="F855" s="15">
        <f>SUMIFS(Invoices[Value],Invoices[Customer ID],A855)</f>
        <v/>
      </c>
      <c r="G855" s="10">
        <f>5-COUNTIF(RCuts,"&lt;"&amp;D855)</f>
        <v/>
      </c>
      <c r="H855" s="10">
        <f>1+COUNTIF(FCuts,"&lt;"&amp;E855)</f>
        <v/>
      </c>
      <c r="I855" s="10">
        <f>1+COUNTIF(MCuts,"&lt;"&amp;F855)</f>
        <v/>
      </c>
      <c r="J855" s="10">
        <f>G855&amp;H855&amp;I855</f>
        <v/>
      </c>
      <c r="K855" s="10">
        <f>IF(AND(G855&gt;=4,H855&gt;=4),"Champions",IF(AND(G855&gt;=3,H855&gt;=3),"Loyal",IF(G855&gt;=4,"New / promising",IF(H855&gt;=3,"At risk",IF(G855&lt;=2,"Lost / hibernating","Needs attention")))))</f>
        <v/>
      </c>
    </row>
    <row r="856">
      <c r="A856" t="n">
        <v>14062</v>
      </c>
      <c r="B856" s="13">
        <f>_xlfn.MINIFS(Invoices[Date],Invoices[Customer ID],A856)</f>
        <v/>
      </c>
      <c r="C856" s="13">
        <f>_xlfn.MAXIFS(Invoices[Date],Invoices[Customer ID],A856)</f>
        <v/>
      </c>
      <c r="D856" s="14">
        <f>AsOfDate-C856</f>
        <v/>
      </c>
      <c r="E856" s="14">
        <f>COUNTIFS(Invoices[Customer ID],A856)</f>
        <v/>
      </c>
      <c r="F856" s="15">
        <f>SUMIFS(Invoices[Value],Invoices[Customer ID],A856)</f>
        <v/>
      </c>
      <c r="G856" s="10">
        <f>5-COUNTIF(RCuts,"&lt;"&amp;D856)</f>
        <v/>
      </c>
      <c r="H856" s="10">
        <f>1+COUNTIF(FCuts,"&lt;"&amp;E856)</f>
        <v/>
      </c>
      <c r="I856" s="10">
        <f>1+COUNTIF(MCuts,"&lt;"&amp;F856)</f>
        <v/>
      </c>
      <c r="J856" s="10">
        <f>G856&amp;H856&amp;I856</f>
        <v/>
      </c>
      <c r="K856" s="10">
        <f>IF(AND(G856&gt;=4,H856&gt;=4),"Champions",IF(AND(G856&gt;=3,H856&gt;=3),"Loyal",IF(G856&gt;=4,"New / promising",IF(H856&gt;=3,"At risk",IF(G856&lt;=2,"Lost / hibernating","Needs attention")))))</f>
        <v/>
      </c>
    </row>
    <row r="857">
      <c r="A857" t="n">
        <v>14064</v>
      </c>
      <c r="B857" s="13">
        <f>_xlfn.MINIFS(Invoices[Date],Invoices[Customer ID],A857)</f>
        <v/>
      </c>
      <c r="C857" s="13">
        <f>_xlfn.MAXIFS(Invoices[Date],Invoices[Customer ID],A857)</f>
        <v/>
      </c>
      <c r="D857" s="14">
        <f>AsOfDate-C857</f>
        <v/>
      </c>
      <c r="E857" s="14">
        <f>COUNTIFS(Invoices[Customer ID],A857)</f>
        <v/>
      </c>
      <c r="F857" s="15">
        <f>SUMIFS(Invoices[Value],Invoices[Customer ID],A857)</f>
        <v/>
      </c>
      <c r="G857" s="10">
        <f>5-COUNTIF(RCuts,"&lt;"&amp;D857)</f>
        <v/>
      </c>
      <c r="H857" s="10">
        <f>1+COUNTIF(FCuts,"&lt;"&amp;E857)</f>
        <v/>
      </c>
      <c r="I857" s="10">
        <f>1+COUNTIF(MCuts,"&lt;"&amp;F857)</f>
        <v/>
      </c>
      <c r="J857" s="10">
        <f>G857&amp;H857&amp;I857</f>
        <v/>
      </c>
      <c r="K857" s="10">
        <f>IF(AND(G857&gt;=4,H857&gt;=4),"Champions",IF(AND(G857&gt;=3,H857&gt;=3),"Loyal",IF(G857&gt;=4,"New / promising",IF(H857&gt;=3,"At risk",IF(G857&lt;=2,"Lost / hibernating","Needs attention")))))</f>
        <v/>
      </c>
    </row>
    <row r="858">
      <c r="A858" t="n">
        <v>14066</v>
      </c>
      <c r="B858" s="13">
        <f>_xlfn.MINIFS(Invoices[Date],Invoices[Customer ID],A858)</f>
        <v/>
      </c>
      <c r="C858" s="13">
        <f>_xlfn.MAXIFS(Invoices[Date],Invoices[Customer ID],A858)</f>
        <v/>
      </c>
      <c r="D858" s="14">
        <f>AsOfDate-C858</f>
        <v/>
      </c>
      <c r="E858" s="14">
        <f>COUNTIFS(Invoices[Customer ID],A858)</f>
        <v/>
      </c>
      <c r="F858" s="15">
        <f>SUMIFS(Invoices[Value],Invoices[Customer ID],A858)</f>
        <v/>
      </c>
      <c r="G858" s="10">
        <f>5-COUNTIF(RCuts,"&lt;"&amp;D858)</f>
        <v/>
      </c>
      <c r="H858" s="10">
        <f>1+COUNTIF(FCuts,"&lt;"&amp;E858)</f>
        <v/>
      </c>
      <c r="I858" s="10">
        <f>1+COUNTIF(MCuts,"&lt;"&amp;F858)</f>
        <v/>
      </c>
      <c r="J858" s="10">
        <f>G858&amp;H858&amp;I858</f>
        <v/>
      </c>
      <c r="K858" s="10">
        <f>IF(AND(G858&gt;=4,H858&gt;=4),"Champions",IF(AND(G858&gt;=3,H858&gt;=3),"Loyal",IF(G858&gt;=4,"New / promising",IF(H858&gt;=3,"At risk",IF(G858&lt;=2,"Lost / hibernating","Needs attention")))))</f>
        <v/>
      </c>
    </row>
    <row r="859">
      <c r="A859" t="n">
        <v>14067</v>
      </c>
      <c r="B859" s="13">
        <f>_xlfn.MINIFS(Invoices[Date],Invoices[Customer ID],A859)</f>
        <v/>
      </c>
      <c r="C859" s="13">
        <f>_xlfn.MAXIFS(Invoices[Date],Invoices[Customer ID],A859)</f>
        <v/>
      </c>
      <c r="D859" s="14">
        <f>AsOfDate-C859</f>
        <v/>
      </c>
      <c r="E859" s="14">
        <f>COUNTIFS(Invoices[Customer ID],A859)</f>
        <v/>
      </c>
      <c r="F859" s="15">
        <f>SUMIFS(Invoices[Value],Invoices[Customer ID],A859)</f>
        <v/>
      </c>
      <c r="G859" s="10">
        <f>5-COUNTIF(RCuts,"&lt;"&amp;D859)</f>
        <v/>
      </c>
      <c r="H859" s="10">
        <f>1+COUNTIF(FCuts,"&lt;"&amp;E859)</f>
        <v/>
      </c>
      <c r="I859" s="10">
        <f>1+COUNTIF(MCuts,"&lt;"&amp;F859)</f>
        <v/>
      </c>
      <c r="J859" s="10">
        <f>G859&amp;H859&amp;I859</f>
        <v/>
      </c>
      <c r="K859" s="10">
        <f>IF(AND(G859&gt;=4,H859&gt;=4),"Champions",IF(AND(G859&gt;=3,H859&gt;=3),"Loyal",IF(G859&gt;=4,"New / promising",IF(H859&gt;=3,"At risk",IF(G859&lt;=2,"Lost / hibernating","Needs attention")))))</f>
        <v/>
      </c>
    </row>
    <row r="860">
      <c r="A860" t="n">
        <v>14068</v>
      </c>
      <c r="B860" s="13">
        <f>_xlfn.MINIFS(Invoices[Date],Invoices[Customer ID],A860)</f>
        <v/>
      </c>
      <c r="C860" s="13">
        <f>_xlfn.MAXIFS(Invoices[Date],Invoices[Customer ID],A860)</f>
        <v/>
      </c>
      <c r="D860" s="14">
        <f>AsOfDate-C860</f>
        <v/>
      </c>
      <c r="E860" s="14">
        <f>COUNTIFS(Invoices[Customer ID],A860)</f>
        <v/>
      </c>
      <c r="F860" s="15">
        <f>SUMIFS(Invoices[Value],Invoices[Customer ID],A860)</f>
        <v/>
      </c>
      <c r="G860" s="10">
        <f>5-COUNTIF(RCuts,"&lt;"&amp;D860)</f>
        <v/>
      </c>
      <c r="H860" s="10">
        <f>1+COUNTIF(FCuts,"&lt;"&amp;E860)</f>
        <v/>
      </c>
      <c r="I860" s="10">
        <f>1+COUNTIF(MCuts,"&lt;"&amp;F860)</f>
        <v/>
      </c>
      <c r="J860" s="10">
        <f>G860&amp;H860&amp;I860</f>
        <v/>
      </c>
      <c r="K860" s="10">
        <f>IF(AND(G860&gt;=4,H860&gt;=4),"Champions",IF(AND(G860&gt;=3,H860&gt;=3),"Loyal",IF(G860&gt;=4,"New / promising",IF(H860&gt;=3,"At risk",IF(G860&lt;=2,"Lost / hibernating","Needs attention")))))</f>
        <v/>
      </c>
    </row>
    <row r="861">
      <c r="A861" t="n">
        <v>14071</v>
      </c>
      <c r="B861" s="13">
        <f>_xlfn.MINIFS(Invoices[Date],Invoices[Customer ID],A861)</f>
        <v/>
      </c>
      <c r="C861" s="13">
        <f>_xlfn.MAXIFS(Invoices[Date],Invoices[Customer ID],A861)</f>
        <v/>
      </c>
      <c r="D861" s="14">
        <f>AsOfDate-C861</f>
        <v/>
      </c>
      <c r="E861" s="14">
        <f>COUNTIFS(Invoices[Customer ID],A861)</f>
        <v/>
      </c>
      <c r="F861" s="15">
        <f>SUMIFS(Invoices[Value],Invoices[Customer ID],A861)</f>
        <v/>
      </c>
      <c r="G861" s="10">
        <f>5-COUNTIF(RCuts,"&lt;"&amp;D861)</f>
        <v/>
      </c>
      <c r="H861" s="10">
        <f>1+COUNTIF(FCuts,"&lt;"&amp;E861)</f>
        <v/>
      </c>
      <c r="I861" s="10">
        <f>1+COUNTIF(MCuts,"&lt;"&amp;F861)</f>
        <v/>
      </c>
      <c r="J861" s="10">
        <f>G861&amp;H861&amp;I861</f>
        <v/>
      </c>
      <c r="K861" s="10">
        <f>IF(AND(G861&gt;=4,H861&gt;=4),"Champions",IF(AND(G861&gt;=3,H861&gt;=3),"Loyal",IF(G861&gt;=4,"New / promising",IF(H861&gt;=3,"At risk",IF(G861&lt;=2,"Lost / hibernating","Needs attention")))))</f>
        <v/>
      </c>
    </row>
    <row r="862">
      <c r="A862" t="n">
        <v>14073</v>
      </c>
      <c r="B862" s="13">
        <f>_xlfn.MINIFS(Invoices[Date],Invoices[Customer ID],A862)</f>
        <v/>
      </c>
      <c r="C862" s="13">
        <f>_xlfn.MAXIFS(Invoices[Date],Invoices[Customer ID],A862)</f>
        <v/>
      </c>
      <c r="D862" s="14">
        <f>AsOfDate-C862</f>
        <v/>
      </c>
      <c r="E862" s="14">
        <f>COUNTIFS(Invoices[Customer ID],A862)</f>
        <v/>
      </c>
      <c r="F862" s="15">
        <f>SUMIFS(Invoices[Value],Invoices[Customer ID],A862)</f>
        <v/>
      </c>
      <c r="G862" s="10">
        <f>5-COUNTIF(RCuts,"&lt;"&amp;D862)</f>
        <v/>
      </c>
      <c r="H862" s="10">
        <f>1+COUNTIF(FCuts,"&lt;"&amp;E862)</f>
        <v/>
      </c>
      <c r="I862" s="10">
        <f>1+COUNTIF(MCuts,"&lt;"&amp;F862)</f>
        <v/>
      </c>
      <c r="J862" s="10">
        <f>G862&amp;H862&amp;I862</f>
        <v/>
      </c>
      <c r="K862" s="10">
        <f>IF(AND(G862&gt;=4,H862&gt;=4),"Champions",IF(AND(G862&gt;=3,H862&gt;=3),"Loyal",IF(G862&gt;=4,"New / promising",IF(H862&gt;=3,"At risk",IF(G862&lt;=2,"Lost / hibernating","Needs attention")))))</f>
        <v/>
      </c>
    </row>
    <row r="863">
      <c r="A863" t="n">
        <v>14075</v>
      </c>
      <c r="B863" s="13">
        <f>_xlfn.MINIFS(Invoices[Date],Invoices[Customer ID],A863)</f>
        <v/>
      </c>
      <c r="C863" s="13">
        <f>_xlfn.MAXIFS(Invoices[Date],Invoices[Customer ID],A863)</f>
        <v/>
      </c>
      <c r="D863" s="14">
        <f>AsOfDate-C863</f>
        <v/>
      </c>
      <c r="E863" s="14">
        <f>COUNTIFS(Invoices[Customer ID],A863)</f>
        <v/>
      </c>
      <c r="F863" s="15">
        <f>SUMIFS(Invoices[Value],Invoices[Customer ID],A863)</f>
        <v/>
      </c>
      <c r="G863" s="10">
        <f>5-COUNTIF(RCuts,"&lt;"&amp;D863)</f>
        <v/>
      </c>
      <c r="H863" s="10">
        <f>1+COUNTIF(FCuts,"&lt;"&amp;E863)</f>
        <v/>
      </c>
      <c r="I863" s="10">
        <f>1+COUNTIF(MCuts,"&lt;"&amp;F863)</f>
        <v/>
      </c>
      <c r="J863" s="10">
        <f>G863&amp;H863&amp;I863</f>
        <v/>
      </c>
      <c r="K863" s="10">
        <f>IF(AND(G863&gt;=4,H863&gt;=4),"Champions",IF(AND(G863&gt;=3,H863&gt;=3),"Loyal",IF(G863&gt;=4,"New / promising",IF(H863&gt;=3,"At risk",IF(G863&lt;=2,"Lost / hibernating","Needs attention")))))</f>
        <v/>
      </c>
    </row>
    <row r="864">
      <c r="A864" t="n">
        <v>14076</v>
      </c>
      <c r="B864" s="13">
        <f>_xlfn.MINIFS(Invoices[Date],Invoices[Customer ID],A864)</f>
        <v/>
      </c>
      <c r="C864" s="13">
        <f>_xlfn.MAXIFS(Invoices[Date],Invoices[Customer ID],A864)</f>
        <v/>
      </c>
      <c r="D864" s="14">
        <f>AsOfDate-C864</f>
        <v/>
      </c>
      <c r="E864" s="14">
        <f>COUNTIFS(Invoices[Customer ID],A864)</f>
        <v/>
      </c>
      <c r="F864" s="15">
        <f>SUMIFS(Invoices[Value],Invoices[Customer ID],A864)</f>
        <v/>
      </c>
      <c r="G864" s="10">
        <f>5-COUNTIF(RCuts,"&lt;"&amp;D864)</f>
        <v/>
      </c>
      <c r="H864" s="10">
        <f>1+COUNTIF(FCuts,"&lt;"&amp;E864)</f>
        <v/>
      </c>
      <c r="I864" s="10">
        <f>1+COUNTIF(MCuts,"&lt;"&amp;F864)</f>
        <v/>
      </c>
      <c r="J864" s="10">
        <f>G864&amp;H864&amp;I864</f>
        <v/>
      </c>
      <c r="K864" s="10">
        <f>IF(AND(G864&gt;=4,H864&gt;=4),"Champions",IF(AND(G864&gt;=3,H864&gt;=3),"Loyal",IF(G864&gt;=4,"New / promising",IF(H864&gt;=3,"At risk",IF(G864&lt;=2,"Lost / hibernating","Needs attention")))))</f>
        <v/>
      </c>
    </row>
    <row r="865">
      <c r="A865" t="n">
        <v>14077</v>
      </c>
      <c r="B865" s="13">
        <f>_xlfn.MINIFS(Invoices[Date],Invoices[Customer ID],A865)</f>
        <v/>
      </c>
      <c r="C865" s="13">
        <f>_xlfn.MAXIFS(Invoices[Date],Invoices[Customer ID],A865)</f>
        <v/>
      </c>
      <c r="D865" s="14">
        <f>AsOfDate-C865</f>
        <v/>
      </c>
      <c r="E865" s="14">
        <f>COUNTIFS(Invoices[Customer ID],A865)</f>
        <v/>
      </c>
      <c r="F865" s="15">
        <f>SUMIFS(Invoices[Value],Invoices[Customer ID],A865)</f>
        <v/>
      </c>
      <c r="G865" s="10">
        <f>5-COUNTIF(RCuts,"&lt;"&amp;D865)</f>
        <v/>
      </c>
      <c r="H865" s="10">
        <f>1+COUNTIF(FCuts,"&lt;"&amp;E865)</f>
        <v/>
      </c>
      <c r="I865" s="10">
        <f>1+COUNTIF(MCuts,"&lt;"&amp;F865)</f>
        <v/>
      </c>
      <c r="J865" s="10">
        <f>G865&amp;H865&amp;I865</f>
        <v/>
      </c>
      <c r="K865" s="10">
        <f>IF(AND(G865&gt;=4,H865&gt;=4),"Champions",IF(AND(G865&gt;=3,H865&gt;=3),"Loyal",IF(G865&gt;=4,"New / promising",IF(H865&gt;=3,"At risk",IF(G865&lt;=2,"Lost / hibernating","Needs attention")))))</f>
        <v/>
      </c>
    </row>
    <row r="866">
      <c r="A866" t="n">
        <v>14078</v>
      </c>
      <c r="B866" s="13">
        <f>_xlfn.MINIFS(Invoices[Date],Invoices[Customer ID],A866)</f>
        <v/>
      </c>
      <c r="C866" s="13">
        <f>_xlfn.MAXIFS(Invoices[Date],Invoices[Customer ID],A866)</f>
        <v/>
      </c>
      <c r="D866" s="14">
        <f>AsOfDate-C866</f>
        <v/>
      </c>
      <c r="E866" s="14">
        <f>COUNTIFS(Invoices[Customer ID],A866)</f>
        <v/>
      </c>
      <c r="F866" s="15">
        <f>SUMIFS(Invoices[Value],Invoices[Customer ID],A866)</f>
        <v/>
      </c>
      <c r="G866" s="10">
        <f>5-COUNTIF(RCuts,"&lt;"&amp;D866)</f>
        <v/>
      </c>
      <c r="H866" s="10">
        <f>1+COUNTIF(FCuts,"&lt;"&amp;E866)</f>
        <v/>
      </c>
      <c r="I866" s="10">
        <f>1+COUNTIF(MCuts,"&lt;"&amp;F866)</f>
        <v/>
      </c>
      <c r="J866" s="10">
        <f>G866&amp;H866&amp;I866</f>
        <v/>
      </c>
      <c r="K866" s="10">
        <f>IF(AND(G866&gt;=4,H866&gt;=4),"Champions",IF(AND(G866&gt;=3,H866&gt;=3),"Loyal",IF(G866&gt;=4,"New / promising",IF(H866&gt;=3,"At risk",IF(G866&lt;=2,"Lost / hibernating","Needs attention")))))</f>
        <v/>
      </c>
    </row>
    <row r="867">
      <c r="A867" t="n">
        <v>14079</v>
      </c>
      <c r="B867" s="13">
        <f>_xlfn.MINIFS(Invoices[Date],Invoices[Customer ID],A867)</f>
        <v/>
      </c>
      <c r="C867" s="13">
        <f>_xlfn.MAXIFS(Invoices[Date],Invoices[Customer ID],A867)</f>
        <v/>
      </c>
      <c r="D867" s="14">
        <f>AsOfDate-C867</f>
        <v/>
      </c>
      <c r="E867" s="14">
        <f>COUNTIFS(Invoices[Customer ID],A867)</f>
        <v/>
      </c>
      <c r="F867" s="15">
        <f>SUMIFS(Invoices[Value],Invoices[Customer ID],A867)</f>
        <v/>
      </c>
      <c r="G867" s="10">
        <f>5-COUNTIF(RCuts,"&lt;"&amp;D867)</f>
        <v/>
      </c>
      <c r="H867" s="10">
        <f>1+COUNTIF(FCuts,"&lt;"&amp;E867)</f>
        <v/>
      </c>
      <c r="I867" s="10">
        <f>1+COUNTIF(MCuts,"&lt;"&amp;F867)</f>
        <v/>
      </c>
      <c r="J867" s="10">
        <f>G867&amp;H867&amp;I867</f>
        <v/>
      </c>
      <c r="K867" s="10">
        <f>IF(AND(G867&gt;=4,H867&gt;=4),"Champions",IF(AND(G867&gt;=3,H867&gt;=3),"Loyal",IF(G867&gt;=4,"New / promising",IF(H867&gt;=3,"At risk",IF(G867&lt;=2,"Lost / hibernating","Needs attention")))))</f>
        <v/>
      </c>
    </row>
    <row r="868">
      <c r="A868" t="n">
        <v>14080</v>
      </c>
      <c r="B868" s="13">
        <f>_xlfn.MINIFS(Invoices[Date],Invoices[Customer ID],A868)</f>
        <v/>
      </c>
      <c r="C868" s="13">
        <f>_xlfn.MAXIFS(Invoices[Date],Invoices[Customer ID],A868)</f>
        <v/>
      </c>
      <c r="D868" s="14">
        <f>AsOfDate-C868</f>
        <v/>
      </c>
      <c r="E868" s="14">
        <f>COUNTIFS(Invoices[Customer ID],A868)</f>
        <v/>
      </c>
      <c r="F868" s="15">
        <f>SUMIFS(Invoices[Value],Invoices[Customer ID],A868)</f>
        <v/>
      </c>
      <c r="G868" s="10">
        <f>5-COUNTIF(RCuts,"&lt;"&amp;D868)</f>
        <v/>
      </c>
      <c r="H868" s="10">
        <f>1+COUNTIF(FCuts,"&lt;"&amp;E868)</f>
        <v/>
      </c>
      <c r="I868" s="10">
        <f>1+COUNTIF(MCuts,"&lt;"&amp;F868)</f>
        <v/>
      </c>
      <c r="J868" s="10">
        <f>G868&amp;H868&amp;I868</f>
        <v/>
      </c>
      <c r="K868" s="10">
        <f>IF(AND(G868&gt;=4,H868&gt;=4),"Champions",IF(AND(G868&gt;=3,H868&gt;=3),"Loyal",IF(G868&gt;=4,"New / promising",IF(H868&gt;=3,"At risk",IF(G868&lt;=2,"Lost / hibernating","Needs attention")))))</f>
        <v/>
      </c>
    </row>
    <row r="869">
      <c r="A869" t="n">
        <v>14081</v>
      </c>
      <c r="B869" s="13">
        <f>_xlfn.MINIFS(Invoices[Date],Invoices[Customer ID],A869)</f>
        <v/>
      </c>
      <c r="C869" s="13">
        <f>_xlfn.MAXIFS(Invoices[Date],Invoices[Customer ID],A869)</f>
        <v/>
      </c>
      <c r="D869" s="14">
        <f>AsOfDate-C869</f>
        <v/>
      </c>
      <c r="E869" s="14">
        <f>COUNTIFS(Invoices[Customer ID],A869)</f>
        <v/>
      </c>
      <c r="F869" s="15">
        <f>SUMIFS(Invoices[Value],Invoices[Customer ID],A869)</f>
        <v/>
      </c>
      <c r="G869" s="10">
        <f>5-COUNTIF(RCuts,"&lt;"&amp;D869)</f>
        <v/>
      </c>
      <c r="H869" s="10">
        <f>1+COUNTIF(FCuts,"&lt;"&amp;E869)</f>
        <v/>
      </c>
      <c r="I869" s="10">
        <f>1+COUNTIF(MCuts,"&lt;"&amp;F869)</f>
        <v/>
      </c>
      <c r="J869" s="10">
        <f>G869&amp;H869&amp;I869</f>
        <v/>
      </c>
      <c r="K869" s="10">
        <f>IF(AND(G869&gt;=4,H869&gt;=4),"Champions",IF(AND(G869&gt;=3,H869&gt;=3),"Loyal",IF(G869&gt;=4,"New / promising",IF(H869&gt;=3,"At risk",IF(G869&lt;=2,"Lost / hibernating","Needs attention")))))</f>
        <v/>
      </c>
    </row>
    <row r="870">
      <c r="A870" t="n">
        <v>14083</v>
      </c>
      <c r="B870" s="13">
        <f>_xlfn.MINIFS(Invoices[Date],Invoices[Customer ID],A870)</f>
        <v/>
      </c>
      <c r="C870" s="13">
        <f>_xlfn.MAXIFS(Invoices[Date],Invoices[Customer ID],A870)</f>
        <v/>
      </c>
      <c r="D870" s="14">
        <f>AsOfDate-C870</f>
        <v/>
      </c>
      <c r="E870" s="14">
        <f>COUNTIFS(Invoices[Customer ID],A870)</f>
        <v/>
      </c>
      <c r="F870" s="15">
        <f>SUMIFS(Invoices[Value],Invoices[Customer ID],A870)</f>
        <v/>
      </c>
      <c r="G870" s="10">
        <f>5-COUNTIF(RCuts,"&lt;"&amp;D870)</f>
        <v/>
      </c>
      <c r="H870" s="10">
        <f>1+COUNTIF(FCuts,"&lt;"&amp;E870)</f>
        <v/>
      </c>
      <c r="I870" s="10">
        <f>1+COUNTIF(MCuts,"&lt;"&amp;F870)</f>
        <v/>
      </c>
      <c r="J870" s="10">
        <f>G870&amp;H870&amp;I870</f>
        <v/>
      </c>
      <c r="K870" s="10">
        <f>IF(AND(G870&gt;=4,H870&gt;=4),"Champions",IF(AND(G870&gt;=3,H870&gt;=3),"Loyal",IF(G870&gt;=4,"New / promising",IF(H870&gt;=3,"At risk",IF(G870&lt;=2,"Lost / hibernating","Needs attention")))))</f>
        <v/>
      </c>
    </row>
    <row r="871">
      <c r="A871" t="n">
        <v>14085</v>
      </c>
      <c r="B871" s="13">
        <f>_xlfn.MINIFS(Invoices[Date],Invoices[Customer ID],A871)</f>
        <v/>
      </c>
      <c r="C871" s="13">
        <f>_xlfn.MAXIFS(Invoices[Date],Invoices[Customer ID],A871)</f>
        <v/>
      </c>
      <c r="D871" s="14">
        <f>AsOfDate-C871</f>
        <v/>
      </c>
      <c r="E871" s="14">
        <f>COUNTIFS(Invoices[Customer ID],A871)</f>
        <v/>
      </c>
      <c r="F871" s="15">
        <f>SUMIFS(Invoices[Value],Invoices[Customer ID],A871)</f>
        <v/>
      </c>
      <c r="G871" s="10">
        <f>5-COUNTIF(RCuts,"&lt;"&amp;D871)</f>
        <v/>
      </c>
      <c r="H871" s="10">
        <f>1+COUNTIF(FCuts,"&lt;"&amp;E871)</f>
        <v/>
      </c>
      <c r="I871" s="10">
        <f>1+COUNTIF(MCuts,"&lt;"&amp;F871)</f>
        <v/>
      </c>
      <c r="J871" s="10">
        <f>G871&amp;H871&amp;I871</f>
        <v/>
      </c>
      <c r="K871" s="10">
        <f>IF(AND(G871&gt;=4,H871&gt;=4),"Champions",IF(AND(G871&gt;=3,H871&gt;=3),"Loyal",IF(G871&gt;=4,"New / promising",IF(H871&gt;=3,"At risk",IF(G871&lt;=2,"Lost / hibernating","Needs attention")))))</f>
        <v/>
      </c>
    </row>
    <row r="872">
      <c r="A872" t="n">
        <v>14088</v>
      </c>
      <c r="B872" s="13">
        <f>_xlfn.MINIFS(Invoices[Date],Invoices[Customer ID],A872)</f>
        <v/>
      </c>
      <c r="C872" s="13">
        <f>_xlfn.MAXIFS(Invoices[Date],Invoices[Customer ID],A872)</f>
        <v/>
      </c>
      <c r="D872" s="14">
        <f>AsOfDate-C872</f>
        <v/>
      </c>
      <c r="E872" s="14">
        <f>COUNTIFS(Invoices[Customer ID],A872)</f>
        <v/>
      </c>
      <c r="F872" s="15">
        <f>SUMIFS(Invoices[Value],Invoices[Customer ID],A872)</f>
        <v/>
      </c>
      <c r="G872" s="10">
        <f>5-COUNTIF(RCuts,"&lt;"&amp;D872)</f>
        <v/>
      </c>
      <c r="H872" s="10">
        <f>1+COUNTIF(FCuts,"&lt;"&amp;E872)</f>
        <v/>
      </c>
      <c r="I872" s="10">
        <f>1+COUNTIF(MCuts,"&lt;"&amp;F872)</f>
        <v/>
      </c>
      <c r="J872" s="10">
        <f>G872&amp;H872&amp;I872</f>
        <v/>
      </c>
      <c r="K872" s="10">
        <f>IF(AND(G872&gt;=4,H872&gt;=4),"Champions",IF(AND(G872&gt;=3,H872&gt;=3),"Loyal",IF(G872&gt;=4,"New / promising",IF(H872&gt;=3,"At risk",IF(G872&lt;=2,"Lost / hibernating","Needs attention")))))</f>
        <v/>
      </c>
    </row>
    <row r="873">
      <c r="A873" t="n">
        <v>14089</v>
      </c>
      <c r="B873" s="13">
        <f>_xlfn.MINIFS(Invoices[Date],Invoices[Customer ID],A873)</f>
        <v/>
      </c>
      <c r="C873" s="13">
        <f>_xlfn.MAXIFS(Invoices[Date],Invoices[Customer ID],A873)</f>
        <v/>
      </c>
      <c r="D873" s="14">
        <f>AsOfDate-C873</f>
        <v/>
      </c>
      <c r="E873" s="14">
        <f>COUNTIFS(Invoices[Customer ID],A873)</f>
        <v/>
      </c>
      <c r="F873" s="15">
        <f>SUMIFS(Invoices[Value],Invoices[Customer ID],A873)</f>
        <v/>
      </c>
      <c r="G873" s="10">
        <f>5-COUNTIF(RCuts,"&lt;"&amp;D873)</f>
        <v/>
      </c>
      <c r="H873" s="10">
        <f>1+COUNTIF(FCuts,"&lt;"&amp;E873)</f>
        <v/>
      </c>
      <c r="I873" s="10">
        <f>1+COUNTIF(MCuts,"&lt;"&amp;F873)</f>
        <v/>
      </c>
      <c r="J873" s="10">
        <f>G873&amp;H873&amp;I873</f>
        <v/>
      </c>
      <c r="K873" s="10">
        <f>IF(AND(G873&gt;=4,H873&gt;=4),"Champions",IF(AND(G873&gt;=3,H873&gt;=3),"Loyal",IF(G873&gt;=4,"New / promising",IF(H873&gt;=3,"At risk",IF(G873&lt;=2,"Lost / hibernating","Needs attention")))))</f>
        <v/>
      </c>
    </row>
    <row r="874">
      <c r="A874" t="n">
        <v>14090</v>
      </c>
      <c r="B874" s="13">
        <f>_xlfn.MINIFS(Invoices[Date],Invoices[Customer ID],A874)</f>
        <v/>
      </c>
      <c r="C874" s="13">
        <f>_xlfn.MAXIFS(Invoices[Date],Invoices[Customer ID],A874)</f>
        <v/>
      </c>
      <c r="D874" s="14">
        <f>AsOfDate-C874</f>
        <v/>
      </c>
      <c r="E874" s="14">
        <f>COUNTIFS(Invoices[Customer ID],A874)</f>
        <v/>
      </c>
      <c r="F874" s="15">
        <f>SUMIFS(Invoices[Value],Invoices[Customer ID],A874)</f>
        <v/>
      </c>
      <c r="G874" s="10">
        <f>5-COUNTIF(RCuts,"&lt;"&amp;D874)</f>
        <v/>
      </c>
      <c r="H874" s="10">
        <f>1+COUNTIF(FCuts,"&lt;"&amp;E874)</f>
        <v/>
      </c>
      <c r="I874" s="10">
        <f>1+COUNTIF(MCuts,"&lt;"&amp;F874)</f>
        <v/>
      </c>
      <c r="J874" s="10">
        <f>G874&amp;H874&amp;I874</f>
        <v/>
      </c>
      <c r="K874" s="10">
        <f>IF(AND(G874&gt;=4,H874&gt;=4),"Champions",IF(AND(G874&gt;=3,H874&gt;=3),"Loyal",IF(G874&gt;=4,"New / promising",IF(H874&gt;=3,"At risk",IF(G874&lt;=2,"Lost / hibernating","Needs attention")))))</f>
        <v/>
      </c>
    </row>
    <row r="875">
      <c r="A875" t="n">
        <v>14092</v>
      </c>
      <c r="B875" s="13">
        <f>_xlfn.MINIFS(Invoices[Date],Invoices[Customer ID],A875)</f>
        <v/>
      </c>
      <c r="C875" s="13">
        <f>_xlfn.MAXIFS(Invoices[Date],Invoices[Customer ID],A875)</f>
        <v/>
      </c>
      <c r="D875" s="14">
        <f>AsOfDate-C875</f>
        <v/>
      </c>
      <c r="E875" s="14">
        <f>COUNTIFS(Invoices[Customer ID],A875)</f>
        <v/>
      </c>
      <c r="F875" s="15">
        <f>SUMIFS(Invoices[Value],Invoices[Customer ID],A875)</f>
        <v/>
      </c>
      <c r="G875" s="10">
        <f>5-COUNTIF(RCuts,"&lt;"&amp;D875)</f>
        <v/>
      </c>
      <c r="H875" s="10">
        <f>1+COUNTIF(FCuts,"&lt;"&amp;E875)</f>
        <v/>
      </c>
      <c r="I875" s="10">
        <f>1+COUNTIF(MCuts,"&lt;"&amp;F875)</f>
        <v/>
      </c>
      <c r="J875" s="10">
        <f>G875&amp;H875&amp;I875</f>
        <v/>
      </c>
      <c r="K875" s="10">
        <f>IF(AND(G875&gt;=4,H875&gt;=4),"Champions",IF(AND(G875&gt;=3,H875&gt;=3),"Loyal",IF(G875&gt;=4,"New / promising",IF(H875&gt;=3,"At risk",IF(G875&lt;=2,"Lost / hibernating","Needs attention")))))</f>
        <v/>
      </c>
    </row>
    <row r="876">
      <c r="A876" t="n">
        <v>14093</v>
      </c>
      <c r="B876" s="13">
        <f>_xlfn.MINIFS(Invoices[Date],Invoices[Customer ID],A876)</f>
        <v/>
      </c>
      <c r="C876" s="13">
        <f>_xlfn.MAXIFS(Invoices[Date],Invoices[Customer ID],A876)</f>
        <v/>
      </c>
      <c r="D876" s="14">
        <f>AsOfDate-C876</f>
        <v/>
      </c>
      <c r="E876" s="14">
        <f>COUNTIFS(Invoices[Customer ID],A876)</f>
        <v/>
      </c>
      <c r="F876" s="15">
        <f>SUMIFS(Invoices[Value],Invoices[Customer ID],A876)</f>
        <v/>
      </c>
      <c r="G876" s="10">
        <f>5-COUNTIF(RCuts,"&lt;"&amp;D876)</f>
        <v/>
      </c>
      <c r="H876" s="10">
        <f>1+COUNTIF(FCuts,"&lt;"&amp;E876)</f>
        <v/>
      </c>
      <c r="I876" s="10">
        <f>1+COUNTIF(MCuts,"&lt;"&amp;F876)</f>
        <v/>
      </c>
      <c r="J876" s="10">
        <f>G876&amp;H876&amp;I876</f>
        <v/>
      </c>
      <c r="K876" s="10">
        <f>IF(AND(G876&gt;=4,H876&gt;=4),"Champions",IF(AND(G876&gt;=3,H876&gt;=3),"Loyal",IF(G876&gt;=4,"New / promising",IF(H876&gt;=3,"At risk",IF(G876&lt;=2,"Lost / hibernating","Needs attention")))))</f>
        <v/>
      </c>
    </row>
    <row r="877">
      <c r="A877" t="n">
        <v>14096</v>
      </c>
      <c r="B877" s="13">
        <f>_xlfn.MINIFS(Invoices[Date],Invoices[Customer ID],A877)</f>
        <v/>
      </c>
      <c r="C877" s="13">
        <f>_xlfn.MAXIFS(Invoices[Date],Invoices[Customer ID],A877)</f>
        <v/>
      </c>
      <c r="D877" s="14">
        <f>AsOfDate-C877</f>
        <v/>
      </c>
      <c r="E877" s="14">
        <f>COUNTIFS(Invoices[Customer ID],A877)</f>
        <v/>
      </c>
      <c r="F877" s="15">
        <f>SUMIFS(Invoices[Value],Invoices[Customer ID],A877)</f>
        <v/>
      </c>
      <c r="G877" s="10">
        <f>5-COUNTIF(RCuts,"&lt;"&amp;D877)</f>
        <v/>
      </c>
      <c r="H877" s="10">
        <f>1+COUNTIF(FCuts,"&lt;"&amp;E877)</f>
        <v/>
      </c>
      <c r="I877" s="10">
        <f>1+COUNTIF(MCuts,"&lt;"&amp;F877)</f>
        <v/>
      </c>
      <c r="J877" s="10">
        <f>G877&amp;H877&amp;I877</f>
        <v/>
      </c>
      <c r="K877" s="10">
        <f>IF(AND(G877&gt;=4,H877&gt;=4),"Champions",IF(AND(G877&gt;=3,H877&gt;=3),"Loyal",IF(G877&gt;=4,"New / promising",IF(H877&gt;=3,"At risk",IF(G877&lt;=2,"Lost / hibernating","Needs attention")))))</f>
        <v/>
      </c>
    </row>
    <row r="878">
      <c r="A878" t="n">
        <v>14098</v>
      </c>
      <c r="B878" s="13">
        <f>_xlfn.MINIFS(Invoices[Date],Invoices[Customer ID],A878)</f>
        <v/>
      </c>
      <c r="C878" s="13">
        <f>_xlfn.MAXIFS(Invoices[Date],Invoices[Customer ID],A878)</f>
        <v/>
      </c>
      <c r="D878" s="14">
        <f>AsOfDate-C878</f>
        <v/>
      </c>
      <c r="E878" s="14">
        <f>COUNTIFS(Invoices[Customer ID],A878)</f>
        <v/>
      </c>
      <c r="F878" s="15">
        <f>SUMIFS(Invoices[Value],Invoices[Customer ID],A878)</f>
        <v/>
      </c>
      <c r="G878" s="10">
        <f>5-COUNTIF(RCuts,"&lt;"&amp;D878)</f>
        <v/>
      </c>
      <c r="H878" s="10">
        <f>1+COUNTIF(FCuts,"&lt;"&amp;E878)</f>
        <v/>
      </c>
      <c r="I878" s="10">
        <f>1+COUNTIF(MCuts,"&lt;"&amp;F878)</f>
        <v/>
      </c>
      <c r="J878" s="10">
        <f>G878&amp;H878&amp;I878</f>
        <v/>
      </c>
      <c r="K878" s="10">
        <f>IF(AND(G878&gt;=4,H878&gt;=4),"Champions",IF(AND(G878&gt;=3,H878&gt;=3),"Loyal",IF(G878&gt;=4,"New / promising",IF(H878&gt;=3,"At risk",IF(G878&lt;=2,"Lost / hibernating","Needs attention")))))</f>
        <v/>
      </c>
    </row>
    <row r="879">
      <c r="A879" t="n">
        <v>14099</v>
      </c>
      <c r="B879" s="13">
        <f>_xlfn.MINIFS(Invoices[Date],Invoices[Customer ID],A879)</f>
        <v/>
      </c>
      <c r="C879" s="13">
        <f>_xlfn.MAXIFS(Invoices[Date],Invoices[Customer ID],A879)</f>
        <v/>
      </c>
      <c r="D879" s="14">
        <f>AsOfDate-C879</f>
        <v/>
      </c>
      <c r="E879" s="14">
        <f>COUNTIFS(Invoices[Customer ID],A879)</f>
        <v/>
      </c>
      <c r="F879" s="15">
        <f>SUMIFS(Invoices[Value],Invoices[Customer ID],A879)</f>
        <v/>
      </c>
      <c r="G879" s="10">
        <f>5-COUNTIF(RCuts,"&lt;"&amp;D879)</f>
        <v/>
      </c>
      <c r="H879" s="10">
        <f>1+COUNTIF(FCuts,"&lt;"&amp;E879)</f>
        <v/>
      </c>
      <c r="I879" s="10">
        <f>1+COUNTIF(MCuts,"&lt;"&amp;F879)</f>
        <v/>
      </c>
      <c r="J879" s="10">
        <f>G879&amp;H879&amp;I879</f>
        <v/>
      </c>
      <c r="K879" s="10">
        <f>IF(AND(G879&gt;=4,H879&gt;=4),"Champions",IF(AND(G879&gt;=3,H879&gt;=3),"Loyal",IF(G879&gt;=4,"New / promising",IF(H879&gt;=3,"At risk",IF(G879&lt;=2,"Lost / hibernating","Needs attention")))))</f>
        <v/>
      </c>
    </row>
    <row r="880">
      <c r="A880" t="n">
        <v>14100</v>
      </c>
      <c r="B880" s="13">
        <f>_xlfn.MINIFS(Invoices[Date],Invoices[Customer ID],A880)</f>
        <v/>
      </c>
      <c r="C880" s="13">
        <f>_xlfn.MAXIFS(Invoices[Date],Invoices[Customer ID],A880)</f>
        <v/>
      </c>
      <c r="D880" s="14">
        <f>AsOfDate-C880</f>
        <v/>
      </c>
      <c r="E880" s="14">
        <f>COUNTIFS(Invoices[Customer ID],A880)</f>
        <v/>
      </c>
      <c r="F880" s="15">
        <f>SUMIFS(Invoices[Value],Invoices[Customer ID],A880)</f>
        <v/>
      </c>
      <c r="G880" s="10">
        <f>5-COUNTIF(RCuts,"&lt;"&amp;D880)</f>
        <v/>
      </c>
      <c r="H880" s="10">
        <f>1+COUNTIF(FCuts,"&lt;"&amp;E880)</f>
        <v/>
      </c>
      <c r="I880" s="10">
        <f>1+COUNTIF(MCuts,"&lt;"&amp;F880)</f>
        <v/>
      </c>
      <c r="J880" s="10">
        <f>G880&amp;H880&amp;I880</f>
        <v/>
      </c>
      <c r="K880" s="10">
        <f>IF(AND(G880&gt;=4,H880&gt;=4),"Champions",IF(AND(G880&gt;=3,H880&gt;=3),"Loyal",IF(G880&gt;=4,"New / promising",IF(H880&gt;=3,"At risk",IF(G880&lt;=2,"Lost / hibernating","Needs attention")))))</f>
        <v/>
      </c>
    </row>
    <row r="881">
      <c r="A881" t="n">
        <v>14101</v>
      </c>
      <c r="B881" s="13">
        <f>_xlfn.MINIFS(Invoices[Date],Invoices[Customer ID],A881)</f>
        <v/>
      </c>
      <c r="C881" s="13">
        <f>_xlfn.MAXIFS(Invoices[Date],Invoices[Customer ID],A881)</f>
        <v/>
      </c>
      <c r="D881" s="14">
        <f>AsOfDate-C881</f>
        <v/>
      </c>
      <c r="E881" s="14">
        <f>COUNTIFS(Invoices[Customer ID],A881)</f>
        <v/>
      </c>
      <c r="F881" s="15">
        <f>SUMIFS(Invoices[Value],Invoices[Customer ID],A881)</f>
        <v/>
      </c>
      <c r="G881" s="10">
        <f>5-COUNTIF(RCuts,"&lt;"&amp;D881)</f>
        <v/>
      </c>
      <c r="H881" s="10">
        <f>1+COUNTIF(FCuts,"&lt;"&amp;E881)</f>
        <v/>
      </c>
      <c r="I881" s="10">
        <f>1+COUNTIF(MCuts,"&lt;"&amp;F881)</f>
        <v/>
      </c>
      <c r="J881" s="10">
        <f>G881&amp;H881&amp;I881</f>
        <v/>
      </c>
      <c r="K881" s="10">
        <f>IF(AND(G881&gt;=4,H881&gt;=4),"Champions",IF(AND(G881&gt;=3,H881&gt;=3),"Loyal",IF(G881&gt;=4,"New / promising",IF(H881&gt;=3,"At risk",IF(G881&lt;=2,"Lost / hibernating","Needs attention")))))</f>
        <v/>
      </c>
    </row>
    <row r="882">
      <c r="A882" t="n">
        <v>14102</v>
      </c>
      <c r="B882" s="13">
        <f>_xlfn.MINIFS(Invoices[Date],Invoices[Customer ID],A882)</f>
        <v/>
      </c>
      <c r="C882" s="13">
        <f>_xlfn.MAXIFS(Invoices[Date],Invoices[Customer ID],A882)</f>
        <v/>
      </c>
      <c r="D882" s="14">
        <f>AsOfDate-C882</f>
        <v/>
      </c>
      <c r="E882" s="14">
        <f>COUNTIFS(Invoices[Customer ID],A882)</f>
        <v/>
      </c>
      <c r="F882" s="15">
        <f>SUMIFS(Invoices[Value],Invoices[Customer ID],A882)</f>
        <v/>
      </c>
      <c r="G882" s="10">
        <f>5-COUNTIF(RCuts,"&lt;"&amp;D882)</f>
        <v/>
      </c>
      <c r="H882" s="10">
        <f>1+COUNTIF(FCuts,"&lt;"&amp;E882)</f>
        <v/>
      </c>
      <c r="I882" s="10">
        <f>1+COUNTIF(MCuts,"&lt;"&amp;F882)</f>
        <v/>
      </c>
      <c r="J882" s="10">
        <f>G882&amp;H882&amp;I882</f>
        <v/>
      </c>
      <c r="K882" s="10">
        <f>IF(AND(G882&gt;=4,H882&gt;=4),"Champions",IF(AND(G882&gt;=3,H882&gt;=3),"Loyal",IF(G882&gt;=4,"New / promising",IF(H882&gt;=3,"At risk",IF(G882&lt;=2,"Lost / hibernating","Needs attention")))))</f>
        <v/>
      </c>
    </row>
    <row r="883">
      <c r="A883" t="n">
        <v>14104</v>
      </c>
      <c r="B883" s="13">
        <f>_xlfn.MINIFS(Invoices[Date],Invoices[Customer ID],A883)</f>
        <v/>
      </c>
      <c r="C883" s="13">
        <f>_xlfn.MAXIFS(Invoices[Date],Invoices[Customer ID],A883)</f>
        <v/>
      </c>
      <c r="D883" s="14">
        <f>AsOfDate-C883</f>
        <v/>
      </c>
      <c r="E883" s="14">
        <f>COUNTIFS(Invoices[Customer ID],A883)</f>
        <v/>
      </c>
      <c r="F883" s="15">
        <f>SUMIFS(Invoices[Value],Invoices[Customer ID],A883)</f>
        <v/>
      </c>
      <c r="G883" s="10">
        <f>5-COUNTIF(RCuts,"&lt;"&amp;D883)</f>
        <v/>
      </c>
      <c r="H883" s="10">
        <f>1+COUNTIF(FCuts,"&lt;"&amp;E883)</f>
        <v/>
      </c>
      <c r="I883" s="10">
        <f>1+COUNTIF(MCuts,"&lt;"&amp;F883)</f>
        <v/>
      </c>
      <c r="J883" s="10">
        <f>G883&amp;H883&amp;I883</f>
        <v/>
      </c>
      <c r="K883" s="10">
        <f>IF(AND(G883&gt;=4,H883&gt;=4),"Champions",IF(AND(G883&gt;=3,H883&gt;=3),"Loyal",IF(G883&gt;=4,"New / promising",IF(H883&gt;=3,"At risk",IF(G883&lt;=2,"Lost / hibernating","Needs attention")))))</f>
        <v/>
      </c>
    </row>
    <row r="884">
      <c r="A884" t="n">
        <v>14105</v>
      </c>
      <c r="B884" s="13">
        <f>_xlfn.MINIFS(Invoices[Date],Invoices[Customer ID],A884)</f>
        <v/>
      </c>
      <c r="C884" s="13">
        <f>_xlfn.MAXIFS(Invoices[Date],Invoices[Customer ID],A884)</f>
        <v/>
      </c>
      <c r="D884" s="14">
        <f>AsOfDate-C884</f>
        <v/>
      </c>
      <c r="E884" s="14">
        <f>COUNTIFS(Invoices[Customer ID],A884)</f>
        <v/>
      </c>
      <c r="F884" s="15">
        <f>SUMIFS(Invoices[Value],Invoices[Customer ID],A884)</f>
        <v/>
      </c>
      <c r="G884" s="10">
        <f>5-COUNTIF(RCuts,"&lt;"&amp;D884)</f>
        <v/>
      </c>
      <c r="H884" s="10">
        <f>1+COUNTIF(FCuts,"&lt;"&amp;E884)</f>
        <v/>
      </c>
      <c r="I884" s="10">
        <f>1+COUNTIF(MCuts,"&lt;"&amp;F884)</f>
        <v/>
      </c>
      <c r="J884" s="10">
        <f>G884&amp;H884&amp;I884</f>
        <v/>
      </c>
      <c r="K884" s="10">
        <f>IF(AND(G884&gt;=4,H884&gt;=4),"Champions",IF(AND(G884&gt;=3,H884&gt;=3),"Loyal",IF(G884&gt;=4,"New / promising",IF(H884&gt;=3,"At risk",IF(G884&lt;=2,"Lost / hibernating","Needs attention")))))</f>
        <v/>
      </c>
    </row>
    <row r="885">
      <c r="A885" t="n">
        <v>14107</v>
      </c>
      <c r="B885" s="13">
        <f>_xlfn.MINIFS(Invoices[Date],Invoices[Customer ID],A885)</f>
        <v/>
      </c>
      <c r="C885" s="13">
        <f>_xlfn.MAXIFS(Invoices[Date],Invoices[Customer ID],A885)</f>
        <v/>
      </c>
      <c r="D885" s="14">
        <f>AsOfDate-C885</f>
        <v/>
      </c>
      <c r="E885" s="14">
        <f>COUNTIFS(Invoices[Customer ID],A885)</f>
        <v/>
      </c>
      <c r="F885" s="15">
        <f>SUMIFS(Invoices[Value],Invoices[Customer ID],A885)</f>
        <v/>
      </c>
      <c r="G885" s="10">
        <f>5-COUNTIF(RCuts,"&lt;"&amp;D885)</f>
        <v/>
      </c>
      <c r="H885" s="10">
        <f>1+COUNTIF(FCuts,"&lt;"&amp;E885)</f>
        <v/>
      </c>
      <c r="I885" s="10">
        <f>1+COUNTIF(MCuts,"&lt;"&amp;F885)</f>
        <v/>
      </c>
      <c r="J885" s="10">
        <f>G885&amp;H885&amp;I885</f>
        <v/>
      </c>
      <c r="K885" s="10">
        <f>IF(AND(G885&gt;=4,H885&gt;=4),"Champions",IF(AND(G885&gt;=3,H885&gt;=3),"Loyal",IF(G885&gt;=4,"New / promising",IF(H885&gt;=3,"At risk",IF(G885&lt;=2,"Lost / hibernating","Needs attention")))))</f>
        <v/>
      </c>
    </row>
    <row r="886">
      <c r="A886" t="n">
        <v>14108</v>
      </c>
      <c r="B886" s="13">
        <f>_xlfn.MINIFS(Invoices[Date],Invoices[Customer ID],A886)</f>
        <v/>
      </c>
      <c r="C886" s="13">
        <f>_xlfn.MAXIFS(Invoices[Date],Invoices[Customer ID],A886)</f>
        <v/>
      </c>
      <c r="D886" s="14">
        <f>AsOfDate-C886</f>
        <v/>
      </c>
      <c r="E886" s="14">
        <f>COUNTIFS(Invoices[Customer ID],A886)</f>
        <v/>
      </c>
      <c r="F886" s="15">
        <f>SUMIFS(Invoices[Value],Invoices[Customer ID],A886)</f>
        <v/>
      </c>
      <c r="G886" s="10">
        <f>5-COUNTIF(RCuts,"&lt;"&amp;D886)</f>
        <v/>
      </c>
      <c r="H886" s="10">
        <f>1+COUNTIF(FCuts,"&lt;"&amp;E886)</f>
        <v/>
      </c>
      <c r="I886" s="10">
        <f>1+COUNTIF(MCuts,"&lt;"&amp;F886)</f>
        <v/>
      </c>
      <c r="J886" s="10">
        <f>G886&amp;H886&amp;I886</f>
        <v/>
      </c>
      <c r="K886" s="10">
        <f>IF(AND(G886&gt;=4,H886&gt;=4),"Champions",IF(AND(G886&gt;=3,H886&gt;=3),"Loyal",IF(G886&gt;=4,"New / promising",IF(H886&gt;=3,"At risk",IF(G886&lt;=2,"Lost / hibernating","Needs attention")))))</f>
        <v/>
      </c>
    </row>
    <row r="887">
      <c r="A887" t="n">
        <v>14109</v>
      </c>
      <c r="B887" s="13">
        <f>_xlfn.MINIFS(Invoices[Date],Invoices[Customer ID],A887)</f>
        <v/>
      </c>
      <c r="C887" s="13">
        <f>_xlfn.MAXIFS(Invoices[Date],Invoices[Customer ID],A887)</f>
        <v/>
      </c>
      <c r="D887" s="14">
        <f>AsOfDate-C887</f>
        <v/>
      </c>
      <c r="E887" s="14">
        <f>COUNTIFS(Invoices[Customer ID],A887)</f>
        <v/>
      </c>
      <c r="F887" s="15">
        <f>SUMIFS(Invoices[Value],Invoices[Customer ID],A887)</f>
        <v/>
      </c>
      <c r="G887" s="10">
        <f>5-COUNTIF(RCuts,"&lt;"&amp;D887)</f>
        <v/>
      </c>
      <c r="H887" s="10">
        <f>1+COUNTIF(FCuts,"&lt;"&amp;E887)</f>
        <v/>
      </c>
      <c r="I887" s="10">
        <f>1+COUNTIF(MCuts,"&lt;"&amp;F887)</f>
        <v/>
      </c>
      <c r="J887" s="10">
        <f>G887&amp;H887&amp;I887</f>
        <v/>
      </c>
      <c r="K887" s="10">
        <f>IF(AND(G887&gt;=4,H887&gt;=4),"Champions",IF(AND(G887&gt;=3,H887&gt;=3),"Loyal",IF(G887&gt;=4,"New / promising",IF(H887&gt;=3,"At risk",IF(G887&lt;=2,"Lost / hibernating","Needs attention")))))</f>
        <v/>
      </c>
    </row>
    <row r="888">
      <c r="A888" t="n">
        <v>14110</v>
      </c>
      <c r="B888" s="13">
        <f>_xlfn.MINIFS(Invoices[Date],Invoices[Customer ID],A888)</f>
        <v/>
      </c>
      <c r="C888" s="13">
        <f>_xlfn.MAXIFS(Invoices[Date],Invoices[Customer ID],A888)</f>
        <v/>
      </c>
      <c r="D888" s="14">
        <f>AsOfDate-C888</f>
        <v/>
      </c>
      <c r="E888" s="14">
        <f>COUNTIFS(Invoices[Customer ID],A888)</f>
        <v/>
      </c>
      <c r="F888" s="15">
        <f>SUMIFS(Invoices[Value],Invoices[Customer ID],A888)</f>
        <v/>
      </c>
      <c r="G888" s="10">
        <f>5-COUNTIF(RCuts,"&lt;"&amp;D888)</f>
        <v/>
      </c>
      <c r="H888" s="10">
        <f>1+COUNTIF(FCuts,"&lt;"&amp;E888)</f>
        <v/>
      </c>
      <c r="I888" s="10">
        <f>1+COUNTIF(MCuts,"&lt;"&amp;F888)</f>
        <v/>
      </c>
      <c r="J888" s="10">
        <f>G888&amp;H888&amp;I888</f>
        <v/>
      </c>
      <c r="K888" s="10">
        <f>IF(AND(G888&gt;=4,H888&gt;=4),"Champions",IF(AND(G888&gt;=3,H888&gt;=3),"Loyal",IF(G888&gt;=4,"New / promising",IF(H888&gt;=3,"At risk",IF(G888&lt;=2,"Lost / hibernating","Needs attention")))))</f>
        <v/>
      </c>
    </row>
    <row r="889">
      <c r="A889" t="n">
        <v>14111</v>
      </c>
      <c r="B889" s="13">
        <f>_xlfn.MINIFS(Invoices[Date],Invoices[Customer ID],A889)</f>
        <v/>
      </c>
      <c r="C889" s="13">
        <f>_xlfn.MAXIFS(Invoices[Date],Invoices[Customer ID],A889)</f>
        <v/>
      </c>
      <c r="D889" s="14">
        <f>AsOfDate-C889</f>
        <v/>
      </c>
      <c r="E889" s="14">
        <f>COUNTIFS(Invoices[Customer ID],A889)</f>
        <v/>
      </c>
      <c r="F889" s="15">
        <f>SUMIFS(Invoices[Value],Invoices[Customer ID],A889)</f>
        <v/>
      </c>
      <c r="G889" s="10">
        <f>5-COUNTIF(RCuts,"&lt;"&amp;D889)</f>
        <v/>
      </c>
      <c r="H889" s="10">
        <f>1+COUNTIF(FCuts,"&lt;"&amp;E889)</f>
        <v/>
      </c>
      <c r="I889" s="10">
        <f>1+COUNTIF(MCuts,"&lt;"&amp;F889)</f>
        <v/>
      </c>
      <c r="J889" s="10">
        <f>G889&amp;H889&amp;I889</f>
        <v/>
      </c>
      <c r="K889" s="10">
        <f>IF(AND(G889&gt;=4,H889&gt;=4),"Champions",IF(AND(G889&gt;=3,H889&gt;=3),"Loyal",IF(G889&gt;=4,"New / promising",IF(H889&gt;=3,"At risk",IF(G889&lt;=2,"Lost / hibernating","Needs attention")))))</f>
        <v/>
      </c>
    </row>
    <row r="890">
      <c r="A890" t="n">
        <v>14112</v>
      </c>
      <c r="B890" s="13">
        <f>_xlfn.MINIFS(Invoices[Date],Invoices[Customer ID],A890)</f>
        <v/>
      </c>
      <c r="C890" s="13">
        <f>_xlfn.MAXIFS(Invoices[Date],Invoices[Customer ID],A890)</f>
        <v/>
      </c>
      <c r="D890" s="14">
        <f>AsOfDate-C890</f>
        <v/>
      </c>
      <c r="E890" s="14">
        <f>COUNTIFS(Invoices[Customer ID],A890)</f>
        <v/>
      </c>
      <c r="F890" s="15">
        <f>SUMIFS(Invoices[Value],Invoices[Customer ID],A890)</f>
        <v/>
      </c>
      <c r="G890" s="10">
        <f>5-COUNTIF(RCuts,"&lt;"&amp;D890)</f>
        <v/>
      </c>
      <c r="H890" s="10">
        <f>1+COUNTIF(FCuts,"&lt;"&amp;E890)</f>
        <v/>
      </c>
      <c r="I890" s="10">
        <f>1+COUNTIF(MCuts,"&lt;"&amp;F890)</f>
        <v/>
      </c>
      <c r="J890" s="10">
        <f>G890&amp;H890&amp;I890</f>
        <v/>
      </c>
      <c r="K890" s="10">
        <f>IF(AND(G890&gt;=4,H890&gt;=4),"Champions",IF(AND(G890&gt;=3,H890&gt;=3),"Loyal",IF(G890&gt;=4,"New / promising",IF(H890&gt;=3,"At risk",IF(G890&lt;=2,"Lost / hibernating","Needs attention")))))</f>
        <v/>
      </c>
    </row>
    <row r="891">
      <c r="A891" t="n">
        <v>14113</v>
      </c>
      <c r="B891" s="13">
        <f>_xlfn.MINIFS(Invoices[Date],Invoices[Customer ID],A891)</f>
        <v/>
      </c>
      <c r="C891" s="13">
        <f>_xlfn.MAXIFS(Invoices[Date],Invoices[Customer ID],A891)</f>
        <v/>
      </c>
      <c r="D891" s="14">
        <f>AsOfDate-C891</f>
        <v/>
      </c>
      <c r="E891" s="14">
        <f>COUNTIFS(Invoices[Customer ID],A891)</f>
        <v/>
      </c>
      <c r="F891" s="15">
        <f>SUMIFS(Invoices[Value],Invoices[Customer ID],A891)</f>
        <v/>
      </c>
      <c r="G891" s="10">
        <f>5-COUNTIF(RCuts,"&lt;"&amp;D891)</f>
        <v/>
      </c>
      <c r="H891" s="10">
        <f>1+COUNTIF(FCuts,"&lt;"&amp;E891)</f>
        <v/>
      </c>
      <c r="I891" s="10">
        <f>1+COUNTIF(MCuts,"&lt;"&amp;F891)</f>
        <v/>
      </c>
      <c r="J891" s="10">
        <f>G891&amp;H891&amp;I891</f>
        <v/>
      </c>
      <c r="K891" s="10">
        <f>IF(AND(G891&gt;=4,H891&gt;=4),"Champions",IF(AND(G891&gt;=3,H891&gt;=3),"Loyal",IF(G891&gt;=4,"New / promising",IF(H891&gt;=3,"At risk",IF(G891&lt;=2,"Lost / hibernating","Needs attention")))))</f>
        <v/>
      </c>
    </row>
    <row r="892">
      <c r="A892" t="n">
        <v>14114</v>
      </c>
      <c r="B892" s="13">
        <f>_xlfn.MINIFS(Invoices[Date],Invoices[Customer ID],A892)</f>
        <v/>
      </c>
      <c r="C892" s="13">
        <f>_xlfn.MAXIFS(Invoices[Date],Invoices[Customer ID],A892)</f>
        <v/>
      </c>
      <c r="D892" s="14">
        <f>AsOfDate-C892</f>
        <v/>
      </c>
      <c r="E892" s="14">
        <f>COUNTIFS(Invoices[Customer ID],A892)</f>
        <v/>
      </c>
      <c r="F892" s="15">
        <f>SUMIFS(Invoices[Value],Invoices[Customer ID],A892)</f>
        <v/>
      </c>
      <c r="G892" s="10">
        <f>5-COUNTIF(RCuts,"&lt;"&amp;D892)</f>
        <v/>
      </c>
      <c r="H892" s="10">
        <f>1+COUNTIF(FCuts,"&lt;"&amp;E892)</f>
        <v/>
      </c>
      <c r="I892" s="10">
        <f>1+COUNTIF(MCuts,"&lt;"&amp;F892)</f>
        <v/>
      </c>
      <c r="J892" s="10">
        <f>G892&amp;H892&amp;I892</f>
        <v/>
      </c>
      <c r="K892" s="10">
        <f>IF(AND(G892&gt;=4,H892&gt;=4),"Champions",IF(AND(G892&gt;=3,H892&gt;=3),"Loyal",IF(G892&gt;=4,"New / promising",IF(H892&gt;=3,"At risk",IF(G892&lt;=2,"Lost / hibernating","Needs attention")))))</f>
        <v/>
      </c>
    </row>
    <row r="893">
      <c r="A893" t="n">
        <v>14116</v>
      </c>
      <c r="B893" s="13">
        <f>_xlfn.MINIFS(Invoices[Date],Invoices[Customer ID],A893)</f>
        <v/>
      </c>
      <c r="C893" s="13">
        <f>_xlfn.MAXIFS(Invoices[Date],Invoices[Customer ID],A893)</f>
        <v/>
      </c>
      <c r="D893" s="14">
        <f>AsOfDate-C893</f>
        <v/>
      </c>
      <c r="E893" s="14">
        <f>COUNTIFS(Invoices[Customer ID],A893)</f>
        <v/>
      </c>
      <c r="F893" s="15">
        <f>SUMIFS(Invoices[Value],Invoices[Customer ID],A893)</f>
        <v/>
      </c>
      <c r="G893" s="10">
        <f>5-COUNTIF(RCuts,"&lt;"&amp;D893)</f>
        <v/>
      </c>
      <c r="H893" s="10">
        <f>1+COUNTIF(FCuts,"&lt;"&amp;E893)</f>
        <v/>
      </c>
      <c r="I893" s="10">
        <f>1+COUNTIF(MCuts,"&lt;"&amp;F893)</f>
        <v/>
      </c>
      <c r="J893" s="10">
        <f>G893&amp;H893&amp;I893</f>
        <v/>
      </c>
      <c r="K893" s="10">
        <f>IF(AND(G893&gt;=4,H893&gt;=4),"Champions",IF(AND(G893&gt;=3,H893&gt;=3),"Loyal",IF(G893&gt;=4,"New / promising",IF(H893&gt;=3,"At risk",IF(G893&lt;=2,"Lost / hibernating","Needs attention")))))</f>
        <v/>
      </c>
    </row>
    <row r="894">
      <c r="A894" t="n">
        <v>14117</v>
      </c>
      <c r="B894" s="13">
        <f>_xlfn.MINIFS(Invoices[Date],Invoices[Customer ID],A894)</f>
        <v/>
      </c>
      <c r="C894" s="13">
        <f>_xlfn.MAXIFS(Invoices[Date],Invoices[Customer ID],A894)</f>
        <v/>
      </c>
      <c r="D894" s="14">
        <f>AsOfDate-C894</f>
        <v/>
      </c>
      <c r="E894" s="14">
        <f>COUNTIFS(Invoices[Customer ID],A894)</f>
        <v/>
      </c>
      <c r="F894" s="15">
        <f>SUMIFS(Invoices[Value],Invoices[Customer ID],A894)</f>
        <v/>
      </c>
      <c r="G894" s="10">
        <f>5-COUNTIF(RCuts,"&lt;"&amp;D894)</f>
        <v/>
      </c>
      <c r="H894" s="10">
        <f>1+COUNTIF(FCuts,"&lt;"&amp;E894)</f>
        <v/>
      </c>
      <c r="I894" s="10">
        <f>1+COUNTIF(MCuts,"&lt;"&amp;F894)</f>
        <v/>
      </c>
      <c r="J894" s="10">
        <f>G894&amp;H894&amp;I894</f>
        <v/>
      </c>
      <c r="K894" s="10">
        <f>IF(AND(G894&gt;=4,H894&gt;=4),"Champions",IF(AND(G894&gt;=3,H894&gt;=3),"Loyal",IF(G894&gt;=4,"New / promising",IF(H894&gt;=3,"At risk",IF(G894&lt;=2,"Lost / hibernating","Needs attention")))))</f>
        <v/>
      </c>
    </row>
    <row r="895">
      <c r="A895" t="n">
        <v>14121</v>
      </c>
      <c r="B895" s="13">
        <f>_xlfn.MINIFS(Invoices[Date],Invoices[Customer ID],A895)</f>
        <v/>
      </c>
      <c r="C895" s="13">
        <f>_xlfn.MAXIFS(Invoices[Date],Invoices[Customer ID],A895)</f>
        <v/>
      </c>
      <c r="D895" s="14">
        <f>AsOfDate-C895</f>
        <v/>
      </c>
      <c r="E895" s="14">
        <f>COUNTIFS(Invoices[Customer ID],A895)</f>
        <v/>
      </c>
      <c r="F895" s="15">
        <f>SUMIFS(Invoices[Value],Invoices[Customer ID],A895)</f>
        <v/>
      </c>
      <c r="G895" s="10">
        <f>5-COUNTIF(RCuts,"&lt;"&amp;D895)</f>
        <v/>
      </c>
      <c r="H895" s="10">
        <f>1+COUNTIF(FCuts,"&lt;"&amp;E895)</f>
        <v/>
      </c>
      <c r="I895" s="10">
        <f>1+COUNTIF(MCuts,"&lt;"&amp;F895)</f>
        <v/>
      </c>
      <c r="J895" s="10">
        <f>G895&amp;H895&amp;I895</f>
        <v/>
      </c>
      <c r="K895" s="10">
        <f>IF(AND(G895&gt;=4,H895&gt;=4),"Champions",IF(AND(G895&gt;=3,H895&gt;=3),"Loyal",IF(G895&gt;=4,"New / promising",IF(H895&gt;=3,"At risk",IF(G895&lt;=2,"Lost / hibernating","Needs attention")))))</f>
        <v/>
      </c>
    </row>
    <row r="896">
      <c r="A896" t="n">
        <v>14124</v>
      </c>
      <c r="B896" s="13">
        <f>_xlfn.MINIFS(Invoices[Date],Invoices[Customer ID],A896)</f>
        <v/>
      </c>
      <c r="C896" s="13">
        <f>_xlfn.MAXIFS(Invoices[Date],Invoices[Customer ID],A896)</f>
        <v/>
      </c>
      <c r="D896" s="14">
        <f>AsOfDate-C896</f>
        <v/>
      </c>
      <c r="E896" s="14">
        <f>COUNTIFS(Invoices[Customer ID],A896)</f>
        <v/>
      </c>
      <c r="F896" s="15">
        <f>SUMIFS(Invoices[Value],Invoices[Customer ID],A896)</f>
        <v/>
      </c>
      <c r="G896" s="10">
        <f>5-COUNTIF(RCuts,"&lt;"&amp;D896)</f>
        <v/>
      </c>
      <c r="H896" s="10">
        <f>1+COUNTIF(FCuts,"&lt;"&amp;E896)</f>
        <v/>
      </c>
      <c r="I896" s="10">
        <f>1+COUNTIF(MCuts,"&lt;"&amp;F896)</f>
        <v/>
      </c>
      <c r="J896" s="10">
        <f>G896&amp;H896&amp;I896</f>
        <v/>
      </c>
      <c r="K896" s="10">
        <f>IF(AND(G896&gt;=4,H896&gt;=4),"Champions",IF(AND(G896&gt;=3,H896&gt;=3),"Loyal",IF(G896&gt;=4,"New / promising",IF(H896&gt;=3,"At risk",IF(G896&lt;=2,"Lost / hibernating","Needs attention")))))</f>
        <v/>
      </c>
    </row>
    <row r="897">
      <c r="A897" t="n">
        <v>14125</v>
      </c>
      <c r="B897" s="13">
        <f>_xlfn.MINIFS(Invoices[Date],Invoices[Customer ID],A897)</f>
        <v/>
      </c>
      <c r="C897" s="13">
        <f>_xlfn.MAXIFS(Invoices[Date],Invoices[Customer ID],A897)</f>
        <v/>
      </c>
      <c r="D897" s="14">
        <f>AsOfDate-C897</f>
        <v/>
      </c>
      <c r="E897" s="14">
        <f>COUNTIFS(Invoices[Customer ID],A897)</f>
        <v/>
      </c>
      <c r="F897" s="15">
        <f>SUMIFS(Invoices[Value],Invoices[Customer ID],A897)</f>
        <v/>
      </c>
      <c r="G897" s="10">
        <f>5-COUNTIF(RCuts,"&lt;"&amp;D897)</f>
        <v/>
      </c>
      <c r="H897" s="10">
        <f>1+COUNTIF(FCuts,"&lt;"&amp;E897)</f>
        <v/>
      </c>
      <c r="I897" s="10">
        <f>1+COUNTIF(MCuts,"&lt;"&amp;F897)</f>
        <v/>
      </c>
      <c r="J897" s="10">
        <f>G897&amp;H897&amp;I897</f>
        <v/>
      </c>
      <c r="K897" s="10">
        <f>IF(AND(G897&gt;=4,H897&gt;=4),"Champions",IF(AND(G897&gt;=3,H897&gt;=3),"Loyal",IF(G897&gt;=4,"New / promising",IF(H897&gt;=3,"At risk",IF(G897&lt;=2,"Lost / hibernating","Needs attention")))))</f>
        <v/>
      </c>
    </row>
    <row r="898">
      <c r="A898" t="n">
        <v>14126</v>
      </c>
      <c r="B898" s="13">
        <f>_xlfn.MINIFS(Invoices[Date],Invoices[Customer ID],A898)</f>
        <v/>
      </c>
      <c r="C898" s="13">
        <f>_xlfn.MAXIFS(Invoices[Date],Invoices[Customer ID],A898)</f>
        <v/>
      </c>
      <c r="D898" s="14">
        <f>AsOfDate-C898</f>
        <v/>
      </c>
      <c r="E898" s="14">
        <f>COUNTIFS(Invoices[Customer ID],A898)</f>
        <v/>
      </c>
      <c r="F898" s="15">
        <f>SUMIFS(Invoices[Value],Invoices[Customer ID],A898)</f>
        <v/>
      </c>
      <c r="G898" s="10">
        <f>5-COUNTIF(RCuts,"&lt;"&amp;D898)</f>
        <v/>
      </c>
      <c r="H898" s="10">
        <f>1+COUNTIF(FCuts,"&lt;"&amp;E898)</f>
        <v/>
      </c>
      <c r="I898" s="10">
        <f>1+COUNTIF(MCuts,"&lt;"&amp;F898)</f>
        <v/>
      </c>
      <c r="J898" s="10">
        <f>G898&amp;H898&amp;I898</f>
        <v/>
      </c>
      <c r="K898" s="10">
        <f>IF(AND(G898&gt;=4,H898&gt;=4),"Champions",IF(AND(G898&gt;=3,H898&gt;=3),"Loyal",IF(G898&gt;=4,"New / promising",IF(H898&gt;=3,"At risk",IF(G898&lt;=2,"Lost / hibernating","Needs attention")))))</f>
        <v/>
      </c>
    </row>
    <row r="899">
      <c r="A899" t="n">
        <v>14127</v>
      </c>
      <c r="B899" s="13">
        <f>_xlfn.MINIFS(Invoices[Date],Invoices[Customer ID],A899)</f>
        <v/>
      </c>
      <c r="C899" s="13">
        <f>_xlfn.MAXIFS(Invoices[Date],Invoices[Customer ID],A899)</f>
        <v/>
      </c>
      <c r="D899" s="14">
        <f>AsOfDate-C899</f>
        <v/>
      </c>
      <c r="E899" s="14">
        <f>COUNTIFS(Invoices[Customer ID],A899)</f>
        <v/>
      </c>
      <c r="F899" s="15">
        <f>SUMIFS(Invoices[Value],Invoices[Customer ID],A899)</f>
        <v/>
      </c>
      <c r="G899" s="10">
        <f>5-COUNTIF(RCuts,"&lt;"&amp;D899)</f>
        <v/>
      </c>
      <c r="H899" s="10">
        <f>1+COUNTIF(FCuts,"&lt;"&amp;E899)</f>
        <v/>
      </c>
      <c r="I899" s="10">
        <f>1+COUNTIF(MCuts,"&lt;"&amp;F899)</f>
        <v/>
      </c>
      <c r="J899" s="10">
        <f>G899&amp;H899&amp;I899</f>
        <v/>
      </c>
      <c r="K899" s="10">
        <f>IF(AND(G899&gt;=4,H899&gt;=4),"Champions",IF(AND(G899&gt;=3,H899&gt;=3),"Loyal",IF(G899&gt;=4,"New / promising",IF(H899&gt;=3,"At risk",IF(G899&lt;=2,"Lost / hibernating","Needs attention")))))</f>
        <v/>
      </c>
    </row>
    <row r="900">
      <c r="A900" t="n">
        <v>14128</v>
      </c>
      <c r="B900" s="13">
        <f>_xlfn.MINIFS(Invoices[Date],Invoices[Customer ID],A900)</f>
        <v/>
      </c>
      <c r="C900" s="13">
        <f>_xlfn.MAXIFS(Invoices[Date],Invoices[Customer ID],A900)</f>
        <v/>
      </c>
      <c r="D900" s="14">
        <f>AsOfDate-C900</f>
        <v/>
      </c>
      <c r="E900" s="14">
        <f>COUNTIFS(Invoices[Customer ID],A900)</f>
        <v/>
      </c>
      <c r="F900" s="15">
        <f>SUMIFS(Invoices[Value],Invoices[Customer ID],A900)</f>
        <v/>
      </c>
      <c r="G900" s="10">
        <f>5-COUNTIF(RCuts,"&lt;"&amp;D900)</f>
        <v/>
      </c>
      <c r="H900" s="10">
        <f>1+COUNTIF(FCuts,"&lt;"&amp;E900)</f>
        <v/>
      </c>
      <c r="I900" s="10">
        <f>1+COUNTIF(MCuts,"&lt;"&amp;F900)</f>
        <v/>
      </c>
      <c r="J900" s="10">
        <f>G900&amp;H900&amp;I900</f>
        <v/>
      </c>
      <c r="K900" s="10">
        <f>IF(AND(G900&gt;=4,H900&gt;=4),"Champions",IF(AND(G900&gt;=3,H900&gt;=3),"Loyal",IF(G900&gt;=4,"New / promising",IF(H900&gt;=3,"At risk",IF(G900&lt;=2,"Lost / hibernating","Needs attention")))))</f>
        <v/>
      </c>
    </row>
    <row r="901">
      <c r="A901" t="n">
        <v>14129</v>
      </c>
      <c r="B901" s="13">
        <f>_xlfn.MINIFS(Invoices[Date],Invoices[Customer ID],A901)</f>
        <v/>
      </c>
      <c r="C901" s="13">
        <f>_xlfn.MAXIFS(Invoices[Date],Invoices[Customer ID],A901)</f>
        <v/>
      </c>
      <c r="D901" s="14">
        <f>AsOfDate-C901</f>
        <v/>
      </c>
      <c r="E901" s="14">
        <f>COUNTIFS(Invoices[Customer ID],A901)</f>
        <v/>
      </c>
      <c r="F901" s="15">
        <f>SUMIFS(Invoices[Value],Invoices[Customer ID],A901)</f>
        <v/>
      </c>
      <c r="G901" s="10">
        <f>5-COUNTIF(RCuts,"&lt;"&amp;D901)</f>
        <v/>
      </c>
      <c r="H901" s="10">
        <f>1+COUNTIF(FCuts,"&lt;"&amp;E901)</f>
        <v/>
      </c>
      <c r="I901" s="10">
        <f>1+COUNTIF(MCuts,"&lt;"&amp;F901)</f>
        <v/>
      </c>
      <c r="J901" s="10">
        <f>G901&amp;H901&amp;I901</f>
        <v/>
      </c>
      <c r="K901" s="10">
        <f>IF(AND(G901&gt;=4,H901&gt;=4),"Champions",IF(AND(G901&gt;=3,H901&gt;=3),"Loyal",IF(G901&gt;=4,"New / promising",IF(H901&gt;=3,"At risk",IF(G901&lt;=2,"Lost / hibernating","Needs attention")))))</f>
        <v/>
      </c>
    </row>
    <row r="902">
      <c r="A902" t="n">
        <v>14130</v>
      </c>
      <c r="B902" s="13">
        <f>_xlfn.MINIFS(Invoices[Date],Invoices[Customer ID],A902)</f>
        <v/>
      </c>
      <c r="C902" s="13">
        <f>_xlfn.MAXIFS(Invoices[Date],Invoices[Customer ID],A902)</f>
        <v/>
      </c>
      <c r="D902" s="14">
        <f>AsOfDate-C902</f>
        <v/>
      </c>
      <c r="E902" s="14">
        <f>COUNTIFS(Invoices[Customer ID],A902)</f>
        <v/>
      </c>
      <c r="F902" s="15">
        <f>SUMIFS(Invoices[Value],Invoices[Customer ID],A902)</f>
        <v/>
      </c>
      <c r="G902" s="10">
        <f>5-COUNTIF(RCuts,"&lt;"&amp;D902)</f>
        <v/>
      </c>
      <c r="H902" s="10">
        <f>1+COUNTIF(FCuts,"&lt;"&amp;E902)</f>
        <v/>
      </c>
      <c r="I902" s="10">
        <f>1+COUNTIF(MCuts,"&lt;"&amp;F902)</f>
        <v/>
      </c>
      <c r="J902" s="10">
        <f>G902&amp;H902&amp;I902</f>
        <v/>
      </c>
      <c r="K902" s="10">
        <f>IF(AND(G902&gt;=4,H902&gt;=4),"Champions",IF(AND(G902&gt;=3,H902&gt;=3),"Loyal",IF(G902&gt;=4,"New / promising",IF(H902&gt;=3,"At risk",IF(G902&lt;=2,"Lost / hibernating","Needs attention")))))</f>
        <v/>
      </c>
    </row>
    <row r="903">
      <c r="A903" t="n">
        <v>14132</v>
      </c>
      <c r="B903" s="13">
        <f>_xlfn.MINIFS(Invoices[Date],Invoices[Customer ID],A903)</f>
        <v/>
      </c>
      <c r="C903" s="13">
        <f>_xlfn.MAXIFS(Invoices[Date],Invoices[Customer ID],A903)</f>
        <v/>
      </c>
      <c r="D903" s="14">
        <f>AsOfDate-C903</f>
        <v/>
      </c>
      <c r="E903" s="14">
        <f>COUNTIFS(Invoices[Customer ID],A903)</f>
        <v/>
      </c>
      <c r="F903" s="15">
        <f>SUMIFS(Invoices[Value],Invoices[Customer ID],A903)</f>
        <v/>
      </c>
      <c r="G903" s="10">
        <f>5-COUNTIF(RCuts,"&lt;"&amp;D903)</f>
        <v/>
      </c>
      <c r="H903" s="10">
        <f>1+COUNTIF(FCuts,"&lt;"&amp;E903)</f>
        <v/>
      </c>
      <c r="I903" s="10">
        <f>1+COUNTIF(MCuts,"&lt;"&amp;F903)</f>
        <v/>
      </c>
      <c r="J903" s="10">
        <f>G903&amp;H903&amp;I903</f>
        <v/>
      </c>
      <c r="K903" s="10">
        <f>IF(AND(G903&gt;=4,H903&gt;=4),"Champions",IF(AND(G903&gt;=3,H903&gt;=3),"Loyal",IF(G903&gt;=4,"New / promising",IF(H903&gt;=3,"At risk",IF(G903&lt;=2,"Lost / hibernating","Needs attention")))))</f>
        <v/>
      </c>
    </row>
    <row r="904">
      <c r="A904" t="n">
        <v>14133</v>
      </c>
      <c r="B904" s="13">
        <f>_xlfn.MINIFS(Invoices[Date],Invoices[Customer ID],A904)</f>
        <v/>
      </c>
      <c r="C904" s="13">
        <f>_xlfn.MAXIFS(Invoices[Date],Invoices[Customer ID],A904)</f>
        <v/>
      </c>
      <c r="D904" s="14">
        <f>AsOfDate-C904</f>
        <v/>
      </c>
      <c r="E904" s="14">
        <f>COUNTIFS(Invoices[Customer ID],A904)</f>
        <v/>
      </c>
      <c r="F904" s="15">
        <f>SUMIFS(Invoices[Value],Invoices[Customer ID],A904)</f>
        <v/>
      </c>
      <c r="G904" s="10">
        <f>5-COUNTIF(RCuts,"&lt;"&amp;D904)</f>
        <v/>
      </c>
      <c r="H904" s="10">
        <f>1+COUNTIF(FCuts,"&lt;"&amp;E904)</f>
        <v/>
      </c>
      <c r="I904" s="10">
        <f>1+COUNTIF(MCuts,"&lt;"&amp;F904)</f>
        <v/>
      </c>
      <c r="J904" s="10">
        <f>G904&amp;H904&amp;I904</f>
        <v/>
      </c>
      <c r="K904" s="10">
        <f>IF(AND(G904&gt;=4,H904&gt;=4),"Champions",IF(AND(G904&gt;=3,H904&gt;=3),"Loyal",IF(G904&gt;=4,"New / promising",IF(H904&gt;=3,"At risk",IF(G904&lt;=2,"Lost / hibernating","Needs attention")))))</f>
        <v/>
      </c>
    </row>
    <row r="905">
      <c r="A905" t="n">
        <v>14135</v>
      </c>
      <c r="B905" s="13">
        <f>_xlfn.MINIFS(Invoices[Date],Invoices[Customer ID],A905)</f>
        <v/>
      </c>
      <c r="C905" s="13">
        <f>_xlfn.MAXIFS(Invoices[Date],Invoices[Customer ID],A905)</f>
        <v/>
      </c>
      <c r="D905" s="14">
        <f>AsOfDate-C905</f>
        <v/>
      </c>
      <c r="E905" s="14">
        <f>COUNTIFS(Invoices[Customer ID],A905)</f>
        <v/>
      </c>
      <c r="F905" s="15">
        <f>SUMIFS(Invoices[Value],Invoices[Customer ID],A905)</f>
        <v/>
      </c>
      <c r="G905" s="10">
        <f>5-COUNTIF(RCuts,"&lt;"&amp;D905)</f>
        <v/>
      </c>
      <c r="H905" s="10">
        <f>1+COUNTIF(FCuts,"&lt;"&amp;E905)</f>
        <v/>
      </c>
      <c r="I905" s="10">
        <f>1+COUNTIF(MCuts,"&lt;"&amp;F905)</f>
        <v/>
      </c>
      <c r="J905" s="10">
        <f>G905&amp;H905&amp;I905</f>
        <v/>
      </c>
      <c r="K905" s="10">
        <f>IF(AND(G905&gt;=4,H905&gt;=4),"Champions",IF(AND(G905&gt;=3,H905&gt;=3),"Loyal",IF(G905&gt;=4,"New / promising",IF(H905&gt;=3,"At risk",IF(G905&lt;=2,"Lost / hibernating","Needs attention")))))</f>
        <v/>
      </c>
    </row>
    <row r="906">
      <c r="A906" t="n">
        <v>14138</v>
      </c>
      <c r="B906" s="13">
        <f>_xlfn.MINIFS(Invoices[Date],Invoices[Customer ID],A906)</f>
        <v/>
      </c>
      <c r="C906" s="13">
        <f>_xlfn.MAXIFS(Invoices[Date],Invoices[Customer ID],A906)</f>
        <v/>
      </c>
      <c r="D906" s="14">
        <f>AsOfDate-C906</f>
        <v/>
      </c>
      <c r="E906" s="14">
        <f>COUNTIFS(Invoices[Customer ID],A906)</f>
        <v/>
      </c>
      <c r="F906" s="15">
        <f>SUMIFS(Invoices[Value],Invoices[Customer ID],A906)</f>
        <v/>
      </c>
      <c r="G906" s="10">
        <f>5-COUNTIF(RCuts,"&lt;"&amp;D906)</f>
        <v/>
      </c>
      <c r="H906" s="10">
        <f>1+COUNTIF(FCuts,"&lt;"&amp;E906)</f>
        <v/>
      </c>
      <c r="I906" s="10">
        <f>1+COUNTIF(MCuts,"&lt;"&amp;F906)</f>
        <v/>
      </c>
      <c r="J906" s="10">
        <f>G906&amp;H906&amp;I906</f>
        <v/>
      </c>
      <c r="K906" s="10">
        <f>IF(AND(G906&gt;=4,H906&gt;=4),"Champions",IF(AND(G906&gt;=3,H906&gt;=3),"Loyal",IF(G906&gt;=4,"New / promising",IF(H906&gt;=3,"At risk",IF(G906&lt;=2,"Lost / hibernating","Needs attention")))))</f>
        <v/>
      </c>
    </row>
    <row r="907">
      <c r="A907" t="n">
        <v>14139</v>
      </c>
      <c r="B907" s="13">
        <f>_xlfn.MINIFS(Invoices[Date],Invoices[Customer ID],A907)</f>
        <v/>
      </c>
      <c r="C907" s="13">
        <f>_xlfn.MAXIFS(Invoices[Date],Invoices[Customer ID],A907)</f>
        <v/>
      </c>
      <c r="D907" s="14">
        <f>AsOfDate-C907</f>
        <v/>
      </c>
      <c r="E907" s="14">
        <f>COUNTIFS(Invoices[Customer ID],A907)</f>
        <v/>
      </c>
      <c r="F907" s="15">
        <f>SUMIFS(Invoices[Value],Invoices[Customer ID],A907)</f>
        <v/>
      </c>
      <c r="G907" s="10">
        <f>5-COUNTIF(RCuts,"&lt;"&amp;D907)</f>
        <v/>
      </c>
      <c r="H907" s="10">
        <f>1+COUNTIF(FCuts,"&lt;"&amp;E907)</f>
        <v/>
      </c>
      <c r="I907" s="10">
        <f>1+COUNTIF(MCuts,"&lt;"&amp;F907)</f>
        <v/>
      </c>
      <c r="J907" s="10">
        <f>G907&amp;H907&amp;I907</f>
        <v/>
      </c>
      <c r="K907" s="10">
        <f>IF(AND(G907&gt;=4,H907&gt;=4),"Champions",IF(AND(G907&gt;=3,H907&gt;=3),"Loyal",IF(G907&gt;=4,"New / promising",IF(H907&gt;=3,"At risk",IF(G907&lt;=2,"Lost / hibernating","Needs attention")))))</f>
        <v/>
      </c>
    </row>
    <row r="908">
      <c r="A908" t="n">
        <v>14140</v>
      </c>
      <c r="B908" s="13">
        <f>_xlfn.MINIFS(Invoices[Date],Invoices[Customer ID],A908)</f>
        <v/>
      </c>
      <c r="C908" s="13">
        <f>_xlfn.MAXIFS(Invoices[Date],Invoices[Customer ID],A908)</f>
        <v/>
      </c>
      <c r="D908" s="14">
        <f>AsOfDate-C908</f>
        <v/>
      </c>
      <c r="E908" s="14">
        <f>COUNTIFS(Invoices[Customer ID],A908)</f>
        <v/>
      </c>
      <c r="F908" s="15">
        <f>SUMIFS(Invoices[Value],Invoices[Customer ID],A908)</f>
        <v/>
      </c>
      <c r="G908" s="10">
        <f>5-COUNTIF(RCuts,"&lt;"&amp;D908)</f>
        <v/>
      </c>
      <c r="H908" s="10">
        <f>1+COUNTIF(FCuts,"&lt;"&amp;E908)</f>
        <v/>
      </c>
      <c r="I908" s="10">
        <f>1+COUNTIF(MCuts,"&lt;"&amp;F908)</f>
        <v/>
      </c>
      <c r="J908" s="10">
        <f>G908&amp;H908&amp;I908</f>
        <v/>
      </c>
      <c r="K908" s="10">
        <f>IF(AND(G908&gt;=4,H908&gt;=4),"Champions",IF(AND(G908&gt;=3,H908&gt;=3),"Loyal",IF(G908&gt;=4,"New / promising",IF(H908&gt;=3,"At risk",IF(G908&lt;=2,"Lost / hibernating","Needs attention")))))</f>
        <v/>
      </c>
    </row>
    <row r="909">
      <c r="A909" t="n">
        <v>14141</v>
      </c>
      <c r="B909" s="13">
        <f>_xlfn.MINIFS(Invoices[Date],Invoices[Customer ID],A909)</f>
        <v/>
      </c>
      <c r="C909" s="13">
        <f>_xlfn.MAXIFS(Invoices[Date],Invoices[Customer ID],A909)</f>
        <v/>
      </c>
      <c r="D909" s="14">
        <f>AsOfDate-C909</f>
        <v/>
      </c>
      <c r="E909" s="14">
        <f>COUNTIFS(Invoices[Customer ID],A909)</f>
        <v/>
      </c>
      <c r="F909" s="15">
        <f>SUMIFS(Invoices[Value],Invoices[Customer ID],A909)</f>
        <v/>
      </c>
      <c r="G909" s="10">
        <f>5-COUNTIF(RCuts,"&lt;"&amp;D909)</f>
        <v/>
      </c>
      <c r="H909" s="10">
        <f>1+COUNTIF(FCuts,"&lt;"&amp;E909)</f>
        <v/>
      </c>
      <c r="I909" s="10">
        <f>1+COUNTIF(MCuts,"&lt;"&amp;F909)</f>
        <v/>
      </c>
      <c r="J909" s="10">
        <f>G909&amp;H909&amp;I909</f>
        <v/>
      </c>
      <c r="K909" s="10">
        <f>IF(AND(G909&gt;=4,H909&gt;=4),"Champions",IF(AND(G909&gt;=3,H909&gt;=3),"Loyal",IF(G909&gt;=4,"New / promising",IF(H909&gt;=3,"At risk",IF(G909&lt;=2,"Lost / hibernating","Needs attention")))))</f>
        <v/>
      </c>
    </row>
    <row r="910">
      <c r="A910" t="n">
        <v>14143</v>
      </c>
      <c r="B910" s="13">
        <f>_xlfn.MINIFS(Invoices[Date],Invoices[Customer ID],A910)</f>
        <v/>
      </c>
      <c r="C910" s="13">
        <f>_xlfn.MAXIFS(Invoices[Date],Invoices[Customer ID],A910)</f>
        <v/>
      </c>
      <c r="D910" s="14">
        <f>AsOfDate-C910</f>
        <v/>
      </c>
      <c r="E910" s="14">
        <f>COUNTIFS(Invoices[Customer ID],A910)</f>
        <v/>
      </c>
      <c r="F910" s="15">
        <f>SUMIFS(Invoices[Value],Invoices[Customer ID],A910)</f>
        <v/>
      </c>
      <c r="G910" s="10">
        <f>5-COUNTIF(RCuts,"&lt;"&amp;D910)</f>
        <v/>
      </c>
      <c r="H910" s="10">
        <f>1+COUNTIF(FCuts,"&lt;"&amp;E910)</f>
        <v/>
      </c>
      <c r="I910" s="10">
        <f>1+COUNTIF(MCuts,"&lt;"&amp;F910)</f>
        <v/>
      </c>
      <c r="J910" s="10">
        <f>G910&amp;H910&amp;I910</f>
        <v/>
      </c>
      <c r="K910" s="10">
        <f>IF(AND(G910&gt;=4,H910&gt;=4),"Champions",IF(AND(G910&gt;=3,H910&gt;=3),"Loyal",IF(G910&gt;=4,"New / promising",IF(H910&gt;=3,"At risk",IF(G910&lt;=2,"Lost / hibernating","Needs attention")))))</f>
        <v/>
      </c>
    </row>
    <row r="911">
      <c r="A911" t="n">
        <v>14145</v>
      </c>
      <c r="B911" s="13">
        <f>_xlfn.MINIFS(Invoices[Date],Invoices[Customer ID],A911)</f>
        <v/>
      </c>
      <c r="C911" s="13">
        <f>_xlfn.MAXIFS(Invoices[Date],Invoices[Customer ID],A911)</f>
        <v/>
      </c>
      <c r="D911" s="14">
        <f>AsOfDate-C911</f>
        <v/>
      </c>
      <c r="E911" s="14">
        <f>COUNTIFS(Invoices[Customer ID],A911)</f>
        <v/>
      </c>
      <c r="F911" s="15">
        <f>SUMIFS(Invoices[Value],Invoices[Customer ID],A911)</f>
        <v/>
      </c>
      <c r="G911" s="10">
        <f>5-COUNTIF(RCuts,"&lt;"&amp;D911)</f>
        <v/>
      </c>
      <c r="H911" s="10">
        <f>1+COUNTIF(FCuts,"&lt;"&amp;E911)</f>
        <v/>
      </c>
      <c r="I911" s="10">
        <f>1+COUNTIF(MCuts,"&lt;"&amp;F911)</f>
        <v/>
      </c>
      <c r="J911" s="10">
        <f>G911&amp;H911&amp;I911</f>
        <v/>
      </c>
      <c r="K911" s="10">
        <f>IF(AND(G911&gt;=4,H911&gt;=4),"Champions",IF(AND(G911&gt;=3,H911&gt;=3),"Loyal",IF(G911&gt;=4,"New / promising",IF(H911&gt;=3,"At risk",IF(G911&lt;=2,"Lost / hibernating","Needs attention")))))</f>
        <v/>
      </c>
    </row>
    <row r="912">
      <c r="A912" t="n">
        <v>14146</v>
      </c>
      <c r="B912" s="13">
        <f>_xlfn.MINIFS(Invoices[Date],Invoices[Customer ID],A912)</f>
        <v/>
      </c>
      <c r="C912" s="13">
        <f>_xlfn.MAXIFS(Invoices[Date],Invoices[Customer ID],A912)</f>
        <v/>
      </c>
      <c r="D912" s="14">
        <f>AsOfDate-C912</f>
        <v/>
      </c>
      <c r="E912" s="14">
        <f>COUNTIFS(Invoices[Customer ID],A912)</f>
        <v/>
      </c>
      <c r="F912" s="15">
        <f>SUMIFS(Invoices[Value],Invoices[Customer ID],A912)</f>
        <v/>
      </c>
      <c r="G912" s="10">
        <f>5-COUNTIF(RCuts,"&lt;"&amp;D912)</f>
        <v/>
      </c>
      <c r="H912" s="10">
        <f>1+COUNTIF(FCuts,"&lt;"&amp;E912)</f>
        <v/>
      </c>
      <c r="I912" s="10">
        <f>1+COUNTIF(MCuts,"&lt;"&amp;F912)</f>
        <v/>
      </c>
      <c r="J912" s="10">
        <f>G912&amp;H912&amp;I912</f>
        <v/>
      </c>
      <c r="K912" s="10">
        <f>IF(AND(G912&gt;=4,H912&gt;=4),"Champions",IF(AND(G912&gt;=3,H912&gt;=3),"Loyal",IF(G912&gt;=4,"New / promising",IF(H912&gt;=3,"At risk",IF(G912&lt;=2,"Lost / hibernating","Needs attention")))))</f>
        <v/>
      </c>
    </row>
    <row r="913">
      <c r="A913" t="n">
        <v>14147</v>
      </c>
      <c r="B913" s="13">
        <f>_xlfn.MINIFS(Invoices[Date],Invoices[Customer ID],A913)</f>
        <v/>
      </c>
      <c r="C913" s="13">
        <f>_xlfn.MAXIFS(Invoices[Date],Invoices[Customer ID],A913)</f>
        <v/>
      </c>
      <c r="D913" s="14">
        <f>AsOfDate-C913</f>
        <v/>
      </c>
      <c r="E913" s="14">
        <f>COUNTIFS(Invoices[Customer ID],A913)</f>
        <v/>
      </c>
      <c r="F913" s="15">
        <f>SUMIFS(Invoices[Value],Invoices[Customer ID],A913)</f>
        <v/>
      </c>
      <c r="G913" s="10">
        <f>5-COUNTIF(RCuts,"&lt;"&amp;D913)</f>
        <v/>
      </c>
      <c r="H913" s="10">
        <f>1+COUNTIF(FCuts,"&lt;"&amp;E913)</f>
        <v/>
      </c>
      <c r="I913" s="10">
        <f>1+COUNTIF(MCuts,"&lt;"&amp;F913)</f>
        <v/>
      </c>
      <c r="J913" s="10">
        <f>G913&amp;H913&amp;I913</f>
        <v/>
      </c>
      <c r="K913" s="10">
        <f>IF(AND(G913&gt;=4,H913&gt;=4),"Champions",IF(AND(G913&gt;=3,H913&gt;=3),"Loyal",IF(G913&gt;=4,"New / promising",IF(H913&gt;=3,"At risk",IF(G913&lt;=2,"Lost / hibernating","Needs attention")))))</f>
        <v/>
      </c>
    </row>
    <row r="914">
      <c r="A914" t="n">
        <v>14148</v>
      </c>
      <c r="B914" s="13">
        <f>_xlfn.MINIFS(Invoices[Date],Invoices[Customer ID],A914)</f>
        <v/>
      </c>
      <c r="C914" s="13">
        <f>_xlfn.MAXIFS(Invoices[Date],Invoices[Customer ID],A914)</f>
        <v/>
      </c>
      <c r="D914" s="14">
        <f>AsOfDate-C914</f>
        <v/>
      </c>
      <c r="E914" s="14">
        <f>COUNTIFS(Invoices[Customer ID],A914)</f>
        <v/>
      </c>
      <c r="F914" s="15">
        <f>SUMIFS(Invoices[Value],Invoices[Customer ID],A914)</f>
        <v/>
      </c>
      <c r="G914" s="10">
        <f>5-COUNTIF(RCuts,"&lt;"&amp;D914)</f>
        <v/>
      </c>
      <c r="H914" s="10">
        <f>1+COUNTIF(FCuts,"&lt;"&amp;E914)</f>
        <v/>
      </c>
      <c r="I914" s="10">
        <f>1+COUNTIF(MCuts,"&lt;"&amp;F914)</f>
        <v/>
      </c>
      <c r="J914" s="10">
        <f>G914&amp;H914&amp;I914</f>
        <v/>
      </c>
      <c r="K914" s="10">
        <f>IF(AND(G914&gt;=4,H914&gt;=4),"Champions",IF(AND(G914&gt;=3,H914&gt;=3),"Loyal",IF(G914&gt;=4,"New / promising",IF(H914&gt;=3,"At risk",IF(G914&lt;=2,"Lost / hibernating","Needs attention")))))</f>
        <v/>
      </c>
    </row>
    <row r="915">
      <c r="A915" t="n">
        <v>14149</v>
      </c>
      <c r="B915" s="13">
        <f>_xlfn.MINIFS(Invoices[Date],Invoices[Customer ID],A915)</f>
        <v/>
      </c>
      <c r="C915" s="13">
        <f>_xlfn.MAXIFS(Invoices[Date],Invoices[Customer ID],A915)</f>
        <v/>
      </c>
      <c r="D915" s="14">
        <f>AsOfDate-C915</f>
        <v/>
      </c>
      <c r="E915" s="14">
        <f>COUNTIFS(Invoices[Customer ID],A915)</f>
        <v/>
      </c>
      <c r="F915" s="15">
        <f>SUMIFS(Invoices[Value],Invoices[Customer ID],A915)</f>
        <v/>
      </c>
      <c r="G915" s="10">
        <f>5-COUNTIF(RCuts,"&lt;"&amp;D915)</f>
        <v/>
      </c>
      <c r="H915" s="10">
        <f>1+COUNTIF(FCuts,"&lt;"&amp;E915)</f>
        <v/>
      </c>
      <c r="I915" s="10">
        <f>1+COUNTIF(MCuts,"&lt;"&amp;F915)</f>
        <v/>
      </c>
      <c r="J915" s="10">
        <f>G915&amp;H915&amp;I915</f>
        <v/>
      </c>
      <c r="K915" s="10">
        <f>IF(AND(G915&gt;=4,H915&gt;=4),"Champions",IF(AND(G915&gt;=3,H915&gt;=3),"Loyal",IF(G915&gt;=4,"New / promising",IF(H915&gt;=3,"At risk",IF(G915&lt;=2,"Lost / hibernating","Needs attention")))))</f>
        <v/>
      </c>
    </row>
    <row r="916">
      <c r="A916" t="n">
        <v>14150</v>
      </c>
      <c r="B916" s="13">
        <f>_xlfn.MINIFS(Invoices[Date],Invoices[Customer ID],A916)</f>
        <v/>
      </c>
      <c r="C916" s="13">
        <f>_xlfn.MAXIFS(Invoices[Date],Invoices[Customer ID],A916)</f>
        <v/>
      </c>
      <c r="D916" s="14">
        <f>AsOfDate-C916</f>
        <v/>
      </c>
      <c r="E916" s="14">
        <f>COUNTIFS(Invoices[Customer ID],A916)</f>
        <v/>
      </c>
      <c r="F916" s="15">
        <f>SUMIFS(Invoices[Value],Invoices[Customer ID],A916)</f>
        <v/>
      </c>
      <c r="G916" s="10">
        <f>5-COUNTIF(RCuts,"&lt;"&amp;D916)</f>
        <v/>
      </c>
      <c r="H916" s="10">
        <f>1+COUNTIF(FCuts,"&lt;"&amp;E916)</f>
        <v/>
      </c>
      <c r="I916" s="10">
        <f>1+COUNTIF(MCuts,"&lt;"&amp;F916)</f>
        <v/>
      </c>
      <c r="J916" s="10">
        <f>G916&amp;H916&amp;I916</f>
        <v/>
      </c>
      <c r="K916" s="10">
        <f>IF(AND(G916&gt;=4,H916&gt;=4),"Champions",IF(AND(G916&gt;=3,H916&gt;=3),"Loyal",IF(G916&gt;=4,"New / promising",IF(H916&gt;=3,"At risk",IF(G916&lt;=2,"Lost / hibernating","Needs attention")))))</f>
        <v/>
      </c>
    </row>
    <row r="917">
      <c r="A917" t="n">
        <v>14152</v>
      </c>
      <c r="B917" s="13">
        <f>_xlfn.MINIFS(Invoices[Date],Invoices[Customer ID],A917)</f>
        <v/>
      </c>
      <c r="C917" s="13">
        <f>_xlfn.MAXIFS(Invoices[Date],Invoices[Customer ID],A917)</f>
        <v/>
      </c>
      <c r="D917" s="14">
        <f>AsOfDate-C917</f>
        <v/>
      </c>
      <c r="E917" s="14">
        <f>COUNTIFS(Invoices[Customer ID],A917)</f>
        <v/>
      </c>
      <c r="F917" s="15">
        <f>SUMIFS(Invoices[Value],Invoices[Customer ID],A917)</f>
        <v/>
      </c>
      <c r="G917" s="10">
        <f>5-COUNTIF(RCuts,"&lt;"&amp;D917)</f>
        <v/>
      </c>
      <c r="H917" s="10">
        <f>1+COUNTIF(FCuts,"&lt;"&amp;E917)</f>
        <v/>
      </c>
      <c r="I917" s="10">
        <f>1+COUNTIF(MCuts,"&lt;"&amp;F917)</f>
        <v/>
      </c>
      <c r="J917" s="10">
        <f>G917&amp;H917&amp;I917</f>
        <v/>
      </c>
      <c r="K917" s="10">
        <f>IF(AND(G917&gt;=4,H917&gt;=4),"Champions",IF(AND(G917&gt;=3,H917&gt;=3),"Loyal",IF(G917&gt;=4,"New / promising",IF(H917&gt;=3,"At risk",IF(G917&lt;=2,"Lost / hibernating","Needs attention")))))</f>
        <v/>
      </c>
    </row>
    <row r="918">
      <c r="A918" t="n">
        <v>14154</v>
      </c>
      <c r="B918" s="13">
        <f>_xlfn.MINIFS(Invoices[Date],Invoices[Customer ID],A918)</f>
        <v/>
      </c>
      <c r="C918" s="13">
        <f>_xlfn.MAXIFS(Invoices[Date],Invoices[Customer ID],A918)</f>
        <v/>
      </c>
      <c r="D918" s="14">
        <f>AsOfDate-C918</f>
        <v/>
      </c>
      <c r="E918" s="14">
        <f>COUNTIFS(Invoices[Customer ID],A918)</f>
        <v/>
      </c>
      <c r="F918" s="15">
        <f>SUMIFS(Invoices[Value],Invoices[Customer ID],A918)</f>
        <v/>
      </c>
      <c r="G918" s="10">
        <f>5-COUNTIF(RCuts,"&lt;"&amp;D918)</f>
        <v/>
      </c>
      <c r="H918" s="10">
        <f>1+COUNTIF(FCuts,"&lt;"&amp;E918)</f>
        <v/>
      </c>
      <c r="I918" s="10">
        <f>1+COUNTIF(MCuts,"&lt;"&amp;F918)</f>
        <v/>
      </c>
      <c r="J918" s="10">
        <f>G918&amp;H918&amp;I918</f>
        <v/>
      </c>
      <c r="K918" s="10">
        <f>IF(AND(G918&gt;=4,H918&gt;=4),"Champions",IF(AND(G918&gt;=3,H918&gt;=3),"Loyal",IF(G918&gt;=4,"New / promising",IF(H918&gt;=3,"At risk",IF(G918&lt;=2,"Lost / hibernating","Needs attention")))))</f>
        <v/>
      </c>
    </row>
    <row r="919">
      <c r="A919" t="n">
        <v>14155</v>
      </c>
      <c r="B919" s="13">
        <f>_xlfn.MINIFS(Invoices[Date],Invoices[Customer ID],A919)</f>
        <v/>
      </c>
      <c r="C919" s="13">
        <f>_xlfn.MAXIFS(Invoices[Date],Invoices[Customer ID],A919)</f>
        <v/>
      </c>
      <c r="D919" s="14">
        <f>AsOfDate-C919</f>
        <v/>
      </c>
      <c r="E919" s="14">
        <f>COUNTIFS(Invoices[Customer ID],A919)</f>
        <v/>
      </c>
      <c r="F919" s="15">
        <f>SUMIFS(Invoices[Value],Invoices[Customer ID],A919)</f>
        <v/>
      </c>
      <c r="G919" s="10">
        <f>5-COUNTIF(RCuts,"&lt;"&amp;D919)</f>
        <v/>
      </c>
      <c r="H919" s="10">
        <f>1+COUNTIF(FCuts,"&lt;"&amp;E919)</f>
        <v/>
      </c>
      <c r="I919" s="10">
        <f>1+COUNTIF(MCuts,"&lt;"&amp;F919)</f>
        <v/>
      </c>
      <c r="J919" s="10">
        <f>G919&amp;H919&amp;I919</f>
        <v/>
      </c>
      <c r="K919" s="10">
        <f>IF(AND(G919&gt;=4,H919&gt;=4),"Champions",IF(AND(G919&gt;=3,H919&gt;=3),"Loyal",IF(G919&gt;=4,"New / promising",IF(H919&gt;=3,"At risk",IF(G919&lt;=2,"Lost / hibernating","Needs attention")))))</f>
        <v/>
      </c>
    </row>
    <row r="920">
      <c r="A920" t="n">
        <v>14157</v>
      </c>
      <c r="B920" s="13">
        <f>_xlfn.MINIFS(Invoices[Date],Invoices[Customer ID],A920)</f>
        <v/>
      </c>
      <c r="C920" s="13">
        <f>_xlfn.MAXIFS(Invoices[Date],Invoices[Customer ID],A920)</f>
        <v/>
      </c>
      <c r="D920" s="14">
        <f>AsOfDate-C920</f>
        <v/>
      </c>
      <c r="E920" s="14">
        <f>COUNTIFS(Invoices[Customer ID],A920)</f>
        <v/>
      </c>
      <c r="F920" s="15">
        <f>SUMIFS(Invoices[Value],Invoices[Customer ID],A920)</f>
        <v/>
      </c>
      <c r="G920" s="10">
        <f>5-COUNTIF(RCuts,"&lt;"&amp;D920)</f>
        <v/>
      </c>
      <c r="H920" s="10">
        <f>1+COUNTIF(FCuts,"&lt;"&amp;E920)</f>
        <v/>
      </c>
      <c r="I920" s="10">
        <f>1+COUNTIF(MCuts,"&lt;"&amp;F920)</f>
        <v/>
      </c>
      <c r="J920" s="10">
        <f>G920&amp;H920&amp;I920</f>
        <v/>
      </c>
      <c r="K920" s="10">
        <f>IF(AND(G920&gt;=4,H920&gt;=4),"Champions",IF(AND(G920&gt;=3,H920&gt;=3),"Loyal",IF(G920&gt;=4,"New / promising",IF(H920&gt;=3,"At risk",IF(G920&lt;=2,"Lost / hibernating","Needs attention")))))</f>
        <v/>
      </c>
    </row>
    <row r="921">
      <c r="A921" t="n">
        <v>14158</v>
      </c>
      <c r="B921" s="13">
        <f>_xlfn.MINIFS(Invoices[Date],Invoices[Customer ID],A921)</f>
        <v/>
      </c>
      <c r="C921" s="13">
        <f>_xlfn.MAXIFS(Invoices[Date],Invoices[Customer ID],A921)</f>
        <v/>
      </c>
      <c r="D921" s="14">
        <f>AsOfDate-C921</f>
        <v/>
      </c>
      <c r="E921" s="14">
        <f>COUNTIFS(Invoices[Customer ID],A921)</f>
        <v/>
      </c>
      <c r="F921" s="15">
        <f>SUMIFS(Invoices[Value],Invoices[Customer ID],A921)</f>
        <v/>
      </c>
      <c r="G921" s="10">
        <f>5-COUNTIF(RCuts,"&lt;"&amp;D921)</f>
        <v/>
      </c>
      <c r="H921" s="10">
        <f>1+COUNTIF(FCuts,"&lt;"&amp;E921)</f>
        <v/>
      </c>
      <c r="I921" s="10">
        <f>1+COUNTIF(MCuts,"&lt;"&amp;F921)</f>
        <v/>
      </c>
      <c r="J921" s="10">
        <f>G921&amp;H921&amp;I921</f>
        <v/>
      </c>
      <c r="K921" s="10">
        <f>IF(AND(G921&gt;=4,H921&gt;=4),"Champions",IF(AND(G921&gt;=3,H921&gt;=3),"Loyal",IF(G921&gt;=4,"New / promising",IF(H921&gt;=3,"At risk",IF(G921&lt;=2,"Lost / hibernating","Needs attention")))))</f>
        <v/>
      </c>
    </row>
    <row r="922">
      <c r="A922" t="n">
        <v>14159</v>
      </c>
      <c r="B922" s="13">
        <f>_xlfn.MINIFS(Invoices[Date],Invoices[Customer ID],A922)</f>
        <v/>
      </c>
      <c r="C922" s="13">
        <f>_xlfn.MAXIFS(Invoices[Date],Invoices[Customer ID],A922)</f>
        <v/>
      </c>
      <c r="D922" s="14">
        <f>AsOfDate-C922</f>
        <v/>
      </c>
      <c r="E922" s="14">
        <f>COUNTIFS(Invoices[Customer ID],A922)</f>
        <v/>
      </c>
      <c r="F922" s="15">
        <f>SUMIFS(Invoices[Value],Invoices[Customer ID],A922)</f>
        <v/>
      </c>
      <c r="G922" s="10">
        <f>5-COUNTIF(RCuts,"&lt;"&amp;D922)</f>
        <v/>
      </c>
      <c r="H922" s="10">
        <f>1+COUNTIF(FCuts,"&lt;"&amp;E922)</f>
        <v/>
      </c>
      <c r="I922" s="10">
        <f>1+COUNTIF(MCuts,"&lt;"&amp;F922)</f>
        <v/>
      </c>
      <c r="J922" s="10">
        <f>G922&amp;H922&amp;I922</f>
        <v/>
      </c>
      <c r="K922" s="10">
        <f>IF(AND(G922&gt;=4,H922&gt;=4),"Champions",IF(AND(G922&gt;=3,H922&gt;=3),"Loyal",IF(G922&gt;=4,"New / promising",IF(H922&gt;=3,"At risk",IF(G922&lt;=2,"Lost / hibernating","Needs attention")))))</f>
        <v/>
      </c>
    </row>
    <row r="923">
      <c r="A923" t="n">
        <v>14161</v>
      </c>
      <c r="B923" s="13">
        <f>_xlfn.MINIFS(Invoices[Date],Invoices[Customer ID],A923)</f>
        <v/>
      </c>
      <c r="C923" s="13">
        <f>_xlfn.MAXIFS(Invoices[Date],Invoices[Customer ID],A923)</f>
        <v/>
      </c>
      <c r="D923" s="14">
        <f>AsOfDate-C923</f>
        <v/>
      </c>
      <c r="E923" s="14">
        <f>COUNTIFS(Invoices[Customer ID],A923)</f>
        <v/>
      </c>
      <c r="F923" s="15">
        <f>SUMIFS(Invoices[Value],Invoices[Customer ID],A923)</f>
        <v/>
      </c>
      <c r="G923" s="10">
        <f>5-COUNTIF(RCuts,"&lt;"&amp;D923)</f>
        <v/>
      </c>
      <c r="H923" s="10">
        <f>1+COUNTIF(FCuts,"&lt;"&amp;E923)</f>
        <v/>
      </c>
      <c r="I923" s="10">
        <f>1+COUNTIF(MCuts,"&lt;"&amp;F923)</f>
        <v/>
      </c>
      <c r="J923" s="10">
        <f>G923&amp;H923&amp;I923</f>
        <v/>
      </c>
      <c r="K923" s="10">
        <f>IF(AND(G923&gt;=4,H923&gt;=4),"Champions",IF(AND(G923&gt;=3,H923&gt;=3),"Loyal",IF(G923&gt;=4,"New / promising",IF(H923&gt;=3,"At risk",IF(G923&lt;=2,"Lost / hibernating","Needs attention")))))</f>
        <v/>
      </c>
    </row>
    <row r="924">
      <c r="A924" t="n">
        <v>14162</v>
      </c>
      <c r="B924" s="13">
        <f>_xlfn.MINIFS(Invoices[Date],Invoices[Customer ID],A924)</f>
        <v/>
      </c>
      <c r="C924" s="13">
        <f>_xlfn.MAXIFS(Invoices[Date],Invoices[Customer ID],A924)</f>
        <v/>
      </c>
      <c r="D924" s="14">
        <f>AsOfDate-C924</f>
        <v/>
      </c>
      <c r="E924" s="14">
        <f>COUNTIFS(Invoices[Customer ID],A924)</f>
        <v/>
      </c>
      <c r="F924" s="15">
        <f>SUMIFS(Invoices[Value],Invoices[Customer ID],A924)</f>
        <v/>
      </c>
      <c r="G924" s="10">
        <f>5-COUNTIF(RCuts,"&lt;"&amp;D924)</f>
        <v/>
      </c>
      <c r="H924" s="10">
        <f>1+COUNTIF(FCuts,"&lt;"&amp;E924)</f>
        <v/>
      </c>
      <c r="I924" s="10">
        <f>1+COUNTIF(MCuts,"&lt;"&amp;F924)</f>
        <v/>
      </c>
      <c r="J924" s="10">
        <f>G924&amp;H924&amp;I924</f>
        <v/>
      </c>
      <c r="K924" s="10">
        <f>IF(AND(G924&gt;=4,H924&gt;=4),"Champions",IF(AND(G924&gt;=3,H924&gt;=3),"Loyal",IF(G924&gt;=4,"New / promising",IF(H924&gt;=3,"At risk",IF(G924&lt;=2,"Lost / hibernating","Needs attention")))))</f>
        <v/>
      </c>
    </row>
    <row r="925">
      <c r="A925" t="n">
        <v>14163</v>
      </c>
      <c r="B925" s="13">
        <f>_xlfn.MINIFS(Invoices[Date],Invoices[Customer ID],A925)</f>
        <v/>
      </c>
      <c r="C925" s="13">
        <f>_xlfn.MAXIFS(Invoices[Date],Invoices[Customer ID],A925)</f>
        <v/>
      </c>
      <c r="D925" s="14">
        <f>AsOfDate-C925</f>
        <v/>
      </c>
      <c r="E925" s="14">
        <f>COUNTIFS(Invoices[Customer ID],A925)</f>
        <v/>
      </c>
      <c r="F925" s="15">
        <f>SUMIFS(Invoices[Value],Invoices[Customer ID],A925)</f>
        <v/>
      </c>
      <c r="G925" s="10">
        <f>5-COUNTIF(RCuts,"&lt;"&amp;D925)</f>
        <v/>
      </c>
      <c r="H925" s="10">
        <f>1+COUNTIF(FCuts,"&lt;"&amp;E925)</f>
        <v/>
      </c>
      <c r="I925" s="10">
        <f>1+COUNTIF(MCuts,"&lt;"&amp;F925)</f>
        <v/>
      </c>
      <c r="J925" s="10">
        <f>G925&amp;H925&amp;I925</f>
        <v/>
      </c>
      <c r="K925" s="10">
        <f>IF(AND(G925&gt;=4,H925&gt;=4),"Champions",IF(AND(G925&gt;=3,H925&gt;=3),"Loyal",IF(G925&gt;=4,"New / promising",IF(H925&gt;=3,"At risk",IF(G925&lt;=2,"Lost / hibernating","Needs attention")))))</f>
        <v/>
      </c>
    </row>
    <row r="926">
      <c r="A926" t="n">
        <v>14164</v>
      </c>
      <c r="B926" s="13">
        <f>_xlfn.MINIFS(Invoices[Date],Invoices[Customer ID],A926)</f>
        <v/>
      </c>
      <c r="C926" s="13">
        <f>_xlfn.MAXIFS(Invoices[Date],Invoices[Customer ID],A926)</f>
        <v/>
      </c>
      <c r="D926" s="14">
        <f>AsOfDate-C926</f>
        <v/>
      </c>
      <c r="E926" s="14">
        <f>COUNTIFS(Invoices[Customer ID],A926)</f>
        <v/>
      </c>
      <c r="F926" s="15">
        <f>SUMIFS(Invoices[Value],Invoices[Customer ID],A926)</f>
        <v/>
      </c>
      <c r="G926" s="10">
        <f>5-COUNTIF(RCuts,"&lt;"&amp;D926)</f>
        <v/>
      </c>
      <c r="H926" s="10">
        <f>1+COUNTIF(FCuts,"&lt;"&amp;E926)</f>
        <v/>
      </c>
      <c r="I926" s="10">
        <f>1+COUNTIF(MCuts,"&lt;"&amp;F926)</f>
        <v/>
      </c>
      <c r="J926" s="10">
        <f>G926&amp;H926&amp;I926</f>
        <v/>
      </c>
      <c r="K926" s="10">
        <f>IF(AND(G926&gt;=4,H926&gt;=4),"Champions",IF(AND(G926&gt;=3,H926&gt;=3),"Loyal",IF(G926&gt;=4,"New / promising",IF(H926&gt;=3,"At risk",IF(G926&lt;=2,"Lost / hibernating","Needs attention")))))</f>
        <v/>
      </c>
    </row>
    <row r="927">
      <c r="A927" t="n">
        <v>14165</v>
      </c>
      <c r="B927" s="13">
        <f>_xlfn.MINIFS(Invoices[Date],Invoices[Customer ID],A927)</f>
        <v/>
      </c>
      <c r="C927" s="13">
        <f>_xlfn.MAXIFS(Invoices[Date],Invoices[Customer ID],A927)</f>
        <v/>
      </c>
      <c r="D927" s="14">
        <f>AsOfDate-C927</f>
        <v/>
      </c>
      <c r="E927" s="14">
        <f>COUNTIFS(Invoices[Customer ID],A927)</f>
        <v/>
      </c>
      <c r="F927" s="15">
        <f>SUMIFS(Invoices[Value],Invoices[Customer ID],A927)</f>
        <v/>
      </c>
      <c r="G927" s="10">
        <f>5-COUNTIF(RCuts,"&lt;"&amp;D927)</f>
        <v/>
      </c>
      <c r="H927" s="10">
        <f>1+COUNTIF(FCuts,"&lt;"&amp;E927)</f>
        <v/>
      </c>
      <c r="I927" s="10">
        <f>1+COUNTIF(MCuts,"&lt;"&amp;F927)</f>
        <v/>
      </c>
      <c r="J927" s="10">
        <f>G927&amp;H927&amp;I927</f>
        <v/>
      </c>
      <c r="K927" s="10">
        <f>IF(AND(G927&gt;=4,H927&gt;=4),"Champions",IF(AND(G927&gt;=3,H927&gt;=3),"Loyal",IF(G927&gt;=4,"New / promising",IF(H927&gt;=3,"At risk",IF(G927&lt;=2,"Lost / hibernating","Needs attention")))))</f>
        <v/>
      </c>
    </row>
    <row r="928">
      <c r="A928" t="n">
        <v>14167</v>
      </c>
      <c r="B928" s="13">
        <f>_xlfn.MINIFS(Invoices[Date],Invoices[Customer ID],A928)</f>
        <v/>
      </c>
      <c r="C928" s="13">
        <f>_xlfn.MAXIFS(Invoices[Date],Invoices[Customer ID],A928)</f>
        <v/>
      </c>
      <c r="D928" s="14">
        <f>AsOfDate-C928</f>
        <v/>
      </c>
      <c r="E928" s="14">
        <f>COUNTIFS(Invoices[Customer ID],A928)</f>
        <v/>
      </c>
      <c r="F928" s="15">
        <f>SUMIFS(Invoices[Value],Invoices[Customer ID],A928)</f>
        <v/>
      </c>
      <c r="G928" s="10">
        <f>5-COUNTIF(RCuts,"&lt;"&amp;D928)</f>
        <v/>
      </c>
      <c r="H928" s="10">
        <f>1+COUNTIF(FCuts,"&lt;"&amp;E928)</f>
        <v/>
      </c>
      <c r="I928" s="10">
        <f>1+COUNTIF(MCuts,"&lt;"&amp;F928)</f>
        <v/>
      </c>
      <c r="J928" s="10">
        <f>G928&amp;H928&amp;I928</f>
        <v/>
      </c>
      <c r="K928" s="10">
        <f>IF(AND(G928&gt;=4,H928&gt;=4),"Champions",IF(AND(G928&gt;=3,H928&gt;=3),"Loyal",IF(G928&gt;=4,"New / promising",IF(H928&gt;=3,"At risk",IF(G928&lt;=2,"Lost / hibernating","Needs attention")))))</f>
        <v/>
      </c>
    </row>
    <row r="929">
      <c r="A929" t="n">
        <v>14171</v>
      </c>
      <c r="B929" s="13">
        <f>_xlfn.MINIFS(Invoices[Date],Invoices[Customer ID],A929)</f>
        <v/>
      </c>
      <c r="C929" s="13">
        <f>_xlfn.MAXIFS(Invoices[Date],Invoices[Customer ID],A929)</f>
        <v/>
      </c>
      <c r="D929" s="14">
        <f>AsOfDate-C929</f>
        <v/>
      </c>
      <c r="E929" s="14">
        <f>COUNTIFS(Invoices[Customer ID],A929)</f>
        <v/>
      </c>
      <c r="F929" s="15">
        <f>SUMIFS(Invoices[Value],Invoices[Customer ID],A929)</f>
        <v/>
      </c>
      <c r="G929" s="10">
        <f>5-COUNTIF(RCuts,"&lt;"&amp;D929)</f>
        <v/>
      </c>
      <c r="H929" s="10">
        <f>1+COUNTIF(FCuts,"&lt;"&amp;E929)</f>
        <v/>
      </c>
      <c r="I929" s="10">
        <f>1+COUNTIF(MCuts,"&lt;"&amp;F929)</f>
        <v/>
      </c>
      <c r="J929" s="10">
        <f>G929&amp;H929&amp;I929</f>
        <v/>
      </c>
      <c r="K929" s="10">
        <f>IF(AND(G929&gt;=4,H929&gt;=4),"Champions",IF(AND(G929&gt;=3,H929&gt;=3),"Loyal",IF(G929&gt;=4,"New / promising",IF(H929&gt;=3,"At risk",IF(G929&lt;=2,"Lost / hibernating","Needs attention")))))</f>
        <v/>
      </c>
    </row>
    <row r="930">
      <c r="A930" t="n">
        <v>14173</v>
      </c>
      <c r="B930" s="13">
        <f>_xlfn.MINIFS(Invoices[Date],Invoices[Customer ID],A930)</f>
        <v/>
      </c>
      <c r="C930" s="13">
        <f>_xlfn.MAXIFS(Invoices[Date],Invoices[Customer ID],A930)</f>
        <v/>
      </c>
      <c r="D930" s="14">
        <f>AsOfDate-C930</f>
        <v/>
      </c>
      <c r="E930" s="14">
        <f>COUNTIFS(Invoices[Customer ID],A930)</f>
        <v/>
      </c>
      <c r="F930" s="15">
        <f>SUMIFS(Invoices[Value],Invoices[Customer ID],A930)</f>
        <v/>
      </c>
      <c r="G930" s="10">
        <f>5-COUNTIF(RCuts,"&lt;"&amp;D930)</f>
        <v/>
      </c>
      <c r="H930" s="10">
        <f>1+COUNTIF(FCuts,"&lt;"&amp;E930)</f>
        <v/>
      </c>
      <c r="I930" s="10">
        <f>1+COUNTIF(MCuts,"&lt;"&amp;F930)</f>
        <v/>
      </c>
      <c r="J930" s="10">
        <f>G930&amp;H930&amp;I930</f>
        <v/>
      </c>
      <c r="K930" s="10">
        <f>IF(AND(G930&gt;=4,H930&gt;=4),"Champions",IF(AND(G930&gt;=3,H930&gt;=3),"Loyal",IF(G930&gt;=4,"New / promising",IF(H930&gt;=3,"At risk",IF(G930&lt;=2,"Lost / hibernating","Needs attention")))))</f>
        <v/>
      </c>
    </row>
    <row r="931">
      <c r="A931" t="n">
        <v>14174</v>
      </c>
      <c r="B931" s="13">
        <f>_xlfn.MINIFS(Invoices[Date],Invoices[Customer ID],A931)</f>
        <v/>
      </c>
      <c r="C931" s="13">
        <f>_xlfn.MAXIFS(Invoices[Date],Invoices[Customer ID],A931)</f>
        <v/>
      </c>
      <c r="D931" s="14">
        <f>AsOfDate-C931</f>
        <v/>
      </c>
      <c r="E931" s="14">
        <f>COUNTIFS(Invoices[Customer ID],A931)</f>
        <v/>
      </c>
      <c r="F931" s="15">
        <f>SUMIFS(Invoices[Value],Invoices[Customer ID],A931)</f>
        <v/>
      </c>
      <c r="G931" s="10">
        <f>5-COUNTIF(RCuts,"&lt;"&amp;D931)</f>
        <v/>
      </c>
      <c r="H931" s="10">
        <f>1+COUNTIF(FCuts,"&lt;"&amp;E931)</f>
        <v/>
      </c>
      <c r="I931" s="10">
        <f>1+COUNTIF(MCuts,"&lt;"&amp;F931)</f>
        <v/>
      </c>
      <c r="J931" s="10">
        <f>G931&amp;H931&amp;I931</f>
        <v/>
      </c>
      <c r="K931" s="10">
        <f>IF(AND(G931&gt;=4,H931&gt;=4),"Champions",IF(AND(G931&gt;=3,H931&gt;=3),"Loyal",IF(G931&gt;=4,"New / promising",IF(H931&gt;=3,"At risk",IF(G931&lt;=2,"Lost / hibernating","Needs attention")))))</f>
        <v/>
      </c>
    </row>
    <row r="932">
      <c r="A932" t="n">
        <v>14175</v>
      </c>
      <c r="B932" s="13">
        <f>_xlfn.MINIFS(Invoices[Date],Invoices[Customer ID],A932)</f>
        <v/>
      </c>
      <c r="C932" s="13">
        <f>_xlfn.MAXIFS(Invoices[Date],Invoices[Customer ID],A932)</f>
        <v/>
      </c>
      <c r="D932" s="14">
        <f>AsOfDate-C932</f>
        <v/>
      </c>
      <c r="E932" s="14">
        <f>COUNTIFS(Invoices[Customer ID],A932)</f>
        <v/>
      </c>
      <c r="F932" s="15">
        <f>SUMIFS(Invoices[Value],Invoices[Customer ID],A932)</f>
        <v/>
      </c>
      <c r="G932" s="10">
        <f>5-COUNTIF(RCuts,"&lt;"&amp;D932)</f>
        <v/>
      </c>
      <c r="H932" s="10">
        <f>1+COUNTIF(FCuts,"&lt;"&amp;E932)</f>
        <v/>
      </c>
      <c r="I932" s="10">
        <f>1+COUNTIF(MCuts,"&lt;"&amp;F932)</f>
        <v/>
      </c>
      <c r="J932" s="10">
        <f>G932&amp;H932&amp;I932</f>
        <v/>
      </c>
      <c r="K932" s="10">
        <f>IF(AND(G932&gt;=4,H932&gt;=4),"Champions",IF(AND(G932&gt;=3,H932&gt;=3),"Loyal",IF(G932&gt;=4,"New / promising",IF(H932&gt;=3,"At risk",IF(G932&lt;=2,"Lost / hibernating","Needs attention")))))</f>
        <v/>
      </c>
    </row>
    <row r="933">
      <c r="A933" t="n">
        <v>14176</v>
      </c>
      <c r="B933" s="13">
        <f>_xlfn.MINIFS(Invoices[Date],Invoices[Customer ID],A933)</f>
        <v/>
      </c>
      <c r="C933" s="13">
        <f>_xlfn.MAXIFS(Invoices[Date],Invoices[Customer ID],A933)</f>
        <v/>
      </c>
      <c r="D933" s="14">
        <f>AsOfDate-C933</f>
        <v/>
      </c>
      <c r="E933" s="14">
        <f>COUNTIFS(Invoices[Customer ID],A933)</f>
        <v/>
      </c>
      <c r="F933" s="15">
        <f>SUMIFS(Invoices[Value],Invoices[Customer ID],A933)</f>
        <v/>
      </c>
      <c r="G933" s="10">
        <f>5-COUNTIF(RCuts,"&lt;"&amp;D933)</f>
        <v/>
      </c>
      <c r="H933" s="10">
        <f>1+COUNTIF(FCuts,"&lt;"&amp;E933)</f>
        <v/>
      </c>
      <c r="I933" s="10">
        <f>1+COUNTIF(MCuts,"&lt;"&amp;F933)</f>
        <v/>
      </c>
      <c r="J933" s="10">
        <f>G933&amp;H933&amp;I933</f>
        <v/>
      </c>
      <c r="K933" s="10">
        <f>IF(AND(G933&gt;=4,H933&gt;=4),"Champions",IF(AND(G933&gt;=3,H933&gt;=3),"Loyal",IF(G933&gt;=4,"New / promising",IF(H933&gt;=3,"At risk",IF(G933&lt;=2,"Lost / hibernating","Needs attention")))))</f>
        <v/>
      </c>
    </row>
    <row r="934">
      <c r="A934" t="n">
        <v>14177</v>
      </c>
      <c r="B934" s="13">
        <f>_xlfn.MINIFS(Invoices[Date],Invoices[Customer ID],A934)</f>
        <v/>
      </c>
      <c r="C934" s="13">
        <f>_xlfn.MAXIFS(Invoices[Date],Invoices[Customer ID],A934)</f>
        <v/>
      </c>
      <c r="D934" s="14">
        <f>AsOfDate-C934</f>
        <v/>
      </c>
      <c r="E934" s="14">
        <f>COUNTIFS(Invoices[Customer ID],A934)</f>
        <v/>
      </c>
      <c r="F934" s="15">
        <f>SUMIFS(Invoices[Value],Invoices[Customer ID],A934)</f>
        <v/>
      </c>
      <c r="G934" s="10">
        <f>5-COUNTIF(RCuts,"&lt;"&amp;D934)</f>
        <v/>
      </c>
      <c r="H934" s="10">
        <f>1+COUNTIF(FCuts,"&lt;"&amp;E934)</f>
        <v/>
      </c>
      <c r="I934" s="10">
        <f>1+COUNTIF(MCuts,"&lt;"&amp;F934)</f>
        <v/>
      </c>
      <c r="J934" s="10">
        <f>G934&amp;H934&amp;I934</f>
        <v/>
      </c>
      <c r="K934" s="10">
        <f>IF(AND(G934&gt;=4,H934&gt;=4),"Champions",IF(AND(G934&gt;=3,H934&gt;=3),"Loyal",IF(G934&gt;=4,"New / promising",IF(H934&gt;=3,"At risk",IF(G934&lt;=2,"Lost / hibernating","Needs attention")))))</f>
        <v/>
      </c>
    </row>
    <row r="935">
      <c r="A935" t="n">
        <v>14178</v>
      </c>
      <c r="B935" s="13">
        <f>_xlfn.MINIFS(Invoices[Date],Invoices[Customer ID],A935)</f>
        <v/>
      </c>
      <c r="C935" s="13">
        <f>_xlfn.MAXIFS(Invoices[Date],Invoices[Customer ID],A935)</f>
        <v/>
      </c>
      <c r="D935" s="14">
        <f>AsOfDate-C935</f>
        <v/>
      </c>
      <c r="E935" s="14">
        <f>COUNTIFS(Invoices[Customer ID],A935)</f>
        <v/>
      </c>
      <c r="F935" s="15">
        <f>SUMIFS(Invoices[Value],Invoices[Customer ID],A935)</f>
        <v/>
      </c>
      <c r="G935" s="10">
        <f>5-COUNTIF(RCuts,"&lt;"&amp;D935)</f>
        <v/>
      </c>
      <c r="H935" s="10">
        <f>1+COUNTIF(FCuts,"&lt;"&amp;E935)</f>
        <v/>
      </c>
      <c r="I935" s="10">
        <f>1+COUNTIF(MCuts,"&lt;"&amp;F935)</f>
        <v/>
      </c>
      <c r="J935" s="10">
        <f>G935&amp;H935&amp;I935</f>
        <v/>
      </c>
      <c r="K935" s="10">
        <f>IF(AND(G935&gt;=4,H935&gt;=4),"Champions",IF(AND(G935&gt;=3,H935&gt;=3),"Loyal",IF(G935&gt;=4,"New / promising",IF(H935&gt;=3,"At risk",IF(G935&lt;=2,"Lost / hibernating","Needs attention")))))</f>
        <v/>
      </c>
    </row>
    <row r="936">
      <c r="A936" t="n">
        <v>14179</v>
      </c>
      <c r="B936" s="13">
        <f>_xlfn.MINIFS(Invoices[Date],Invoices[Customer ID],A936)</f>
        <v/>
      </c>
      <c r="C936" s="13">
        <f>_xlfn.MAXIFS(Invoices[Date],Invoices[Customer ID],A936)</f>
        <v/>
      </c>
      <c r="D936" s="14">
        <f>AsOfDate-C936</f>
        <v/>
      </c>
      <c r="E936" s="14">
        <f>COUNTIFS(Invoices[Customer ID],A936)</f>
        <v/>
      </c>
      <c r="F936" s="15">
        <f>SUMIFS(Invoices[Value],Invoices[Customer ID],A936)</f>
        <v/>
      </c>
      <c r="G936" s="10">
        <f>5-COUNTIF(RCuts,"&lt;"&amp;D936)</f>
        <v/>
      </c>
      <c r="H936" s="10">
        <f>1+COUNTIF(FCuts,"&lt;"&amp;E936)</f>
        <v/>
      </c>
      <c r="I936" s="10">
        <f>1+COUNTIF(MCuts,"&lt;"&amp;F936)</f>
        <v/>
      </c>
      <c r="J936" s="10">
        <f>G936&amp;H936&amp;I936</f>
        <v/>
      </c>
      <c r="K936" s="10">
        <f>IF(AND(G936&gt;=4,H936&gt;=4),"Champions",IF(AND(G936&gt;=3,H936&gt;=3),"Loyal",IF(G936&gt;=4,"New / promising",IF(H936&gt;=3,"At risk",IF(G936&lt;=2,"Lost / hibernating","Needs attention")))))</f>
        <v/>
      </c>
    </row>
    <row r="937">
      <c r="A937" t="n">
        <v>14180</v>
      </c>
      <c r="B937" s="13">
        <f>_xlfn.MINIFS(Invoices[Date],Invoices[Customer ID],A937)</f>
        <v/>
      </c>
      <c r="C937" s="13">
        <f>_xlfn.MAXIFS(Invoices[Date],Invoices[Customer ID],A937)</f>
        <v/>
      </c>
      <c r="D937" s="14">
        <f>AsOfDate-C937</f>
        <v/>
      </c>
      <c r="E937" s="14">
        <f>COUNTIFS(Invoices[Customer ID],A937)</f>
        <v/>
      </c>
      <c r="F937" s="15">
        <f>SUMIFS(Invoices[Value],Invoices[Customer ID],A937)</f>
        <v/>
      </c>
      <c r="G937" s="10">
        <f>5-COUNTIF(RCuts,"&lt;"&amp;D937)</f>
        <v/>
      </c>
      <c r="H937" s="10">
        <f>1+COUNTIF(FCuts,"&lt;"&amp;E937)</f>
        <v/>
      </c>
      <c r="I937" s="10">
        <f>1+COUNTIF(MCuts,"&lt;"&amp;F937)</f>
        <v/>
      </c>
      <c r="J937" s="10">
        <f>G937&amp;H937&amp;I937</f>
        <v/>
      </c>
      <c r="K937" s="10">
        <f>IF(AND(G937&gt;=4,H937&gt;=4),"Champions",IF(AND(G937&gt;=3,H937&gt;=3),"Loyal",IF(G937&gt;=4,"New / promising",IF(H937&gt;=3,"At risk",IF(G937&lt;=2,"Lost / hibernating","Needs attention")))))</f>
        <v/>
      </c>
    </row>
    <row r="938">
      <c r="A938" t="n">
        <v>14184</v>
      </c>
      <c r="B938" s="13">
        <f>_xlfn.MINIFS(Invoices[Date],Invoices[Customer ID],A938)</f>
        <v/>
      </c>
      <c r="C938" s="13">
        <f>_xlfn.MAXIFS(Invoices[Date],Invoices[Customer ID],A938)</f>
        <v/>
      </c>
      <c r="D938" s="14">
        <f>AsOfDate-C938</f>
        <v/>
      </c>
      <c r="E938" s="14">
        <f>COUNTIFS(Invoices[Customer ID],A938)</f>
        <v/>
      </c>
      <c r="F938" s="15">
        <f>SUMIFS(Invoices[Value],Invoices[Customer ID],A938)</f>
        <v/>
      </c>
      <c r="G938" s="10">
        <f>5-COUNTIF(RCuts,"&lt;"&amp;D938)</f>
        <v/>
      </c>
      <c r="H938" s="10">
        <f>1+COUNTIF(FCuts,"&lt;"&amp;E938)</f>
        <v/>
      </c>
      <c r="I938" s="10">
        <f>1+COUNTIF(MCuts,"&lt;"&amp;F938)</f>
        <v/>
      </c>
      <c r="J938" s="10">
        <f>G938&amp;H938&amp;I938</f>
        <v/>
      </c>
      <c r="K938" s="10">
        <f>IF(AND(G938&gt;=4,H938&gt;=4),"Champions",IF(AND(G938&gt;=3,H938&gt;=3),"Loyal",IF(G938&gt;=4,"New / promising",IF(H938&gt;=3,"At risk",IF(G938&lt;=2,"Lost / hibernating","Needs attention")))))</f>
        <v/>
      </c>
    </row>
    <row r="939">
      <c r="A939" t="n">
        <v>14185</v>
      </c>
      <c r="B939" s="13">
        <f>_xlfn.MINIFS(Invoices[Date],Invoices[Customer ID],A939)</f>
        <v/>
      </c>
      <c r="C939" s="13">
        <f>_xlfn.MAXIFS(Invoices[Date],Invoices[Customer ID],A939)</f>
        <v/>
      </c>
      <c r="D939" s="14">
        <f>AsOfDate-C939</f>
        <v/>
      </c>
      <c r="E939" s="14">
        <f>COUNTIFS(Invoices[Customer ID],A939)</f>
        <v/>
      </c>
      <c r="F939" s="15">
        <f>SUMIFS(Invoices[Value],Invoices[Customer ID],A939)</f>
        <v/>
      </c>
      <c r="G939" s="10">
        <f>5-COUNTIF(RCuts,"&lt;"&amp;D939)</f>
        <v/>
      </c>
      <c r="H939" s="10">
        <f>1+COUNTIF(FCuts,"&lt;"&amp;E939)</f>
        <v/>
      </c>
      <c r="I939" s="10">
        <f>1+COUNTIF(MCuts,"&lt;"&amp;F939)</f>
        <v/>
      </c>
      <c r="J939" s="10">
        <f>G939&amp;H939&amp;I939</f>
        <v/>
      </c>
      <c r="K939" s="10">
        <f>IF(AND(G939&gt;=4,H939&gt;=4),"Champions",IF(AND(G939&gt;=3,H939&gt;=3),"Loyal",IF(G939&gt;=4,"New / promising",IF(H939&gt;=3,"At risk",IF(G939&lt;=2,"Lost / hibernating","Needs attention")))))</f>
        <v/>
      </c>
    </row>
    <row r="940">
      <c r="A940" t="n">
        <v>14188</v>
      </c>
      <c r="B940" s="13">
        <f>_xlfn.MINIFS(Invoices[Date],Invoices[Customer ID],A940)</f>
        <v/>
      </c>
      <c r="C940" s="13">
        <f>_xlfn.MAXIFS(Invoices[Date],Invoices[Customer ID],A940)</f>
        <v/>
      </c>
      <c r="D940" s="14">
        <f>AsOfDate-C940</f>
        <v/>
      </c>
      <c r="E940" s="14">
        <f>COUNTIFS(Invoices[Customer ID],A940)</f>
        <v/>
      </c>
      <c r="F940" s="15">
        <f>SUMIFS(Invoices[Value],Invoices[Customer ID],A940)</f>
        <v/>
      </c>
      <c r="G940" s="10">
        <f>5-COUNTIF(RCuts,"&lt;"&amp;D940)</f>
        <v/>
      </c>
      <c r="H940" s="10">
        <f>1+COUNTIF(FCuts,"&lt;"&amp;E940)</f>
        <v/>
      </c>
      <c r="I940" s="10">
        <f>1+COUNTIF(MCuts,"&lt;"&amp;F940)</f>
        <v/>
      </c>
      <c r="J940" s="10">
        <f>G940&amp;H940&amp;I940</f>
        <v/>
      </c>
      <c r="K940" s="10">
        <f>IF(AND(G940&gt;=4,H940&gt;=4),"Champions",IF(AND(G940&gt;=3,H940&gt;=3),"Loyal",IF(G940&gt;=4,"New / promising",IF(H940&gt;=3,"At risk",IF(G940&lt;=2,"Lost / hibernating","Needs attention")))))</f>
        <v/>
      </c>
    </row>
    <row r="941">
      <c r="A941" t="n">
        <v>14189</v>
      </c>
      <c r="B941" s="13">
        <f>_xlfn.MINIFS(Invoices[Date],Invoices[Customer ID],A941)</f>
        <v/>
      </c>
      <c r="C941" s="13">
        <f>_xlfn.MAXIFS(Invoices[Date],Invoices[Customer ID],A941)</f>
        <v/>
      </c>
      <c r="D941" s="14">
        <f>AsOfDate-C941</f>
        <v/>
      </c>
      <c r="E941" s="14">
        <f>COUNTIFS(Invoices[Customer ID],A941)</f>
        <v/>
      </c>
      <c r="F941" s="15">
        <f>SUMIFS(Invoices[Value],Invoices[Customer ID],A941)</f>
        <v/>
      </c>
      <c r="G941" s="10">
        <f>5-COUNTIF(RCuts,"&lt;"&amp;D941)</f>
        <v/>
      </c>
      <c r="H941" s="10">
        <f>1+COUNTIF(FCuts,"&lt;"&amp;E941)</f>
        <v/>
      </c>
      <c r="I941" s="10">
        <f>1+COUNTIF(MCuts,"&lt;"&amp;F941)</f>
        <v/>
      </c>
      <c r="J941" s="10">
        <f>G941&amp;H941&amp;I941</f>
        <v/>
      </c>
      <c r="K941" s="10">
        <f>IF(AND(G941&gt;=4,H941&gt;=4),"Champions",IF(AND(G941&gt;=3,H941&gt;=3),"Loyal",IF(G941&gt;=4,"New / promising",IF(H941&gt;=3,"At risk",IF(G941&lt;=2,"Lost / hibernating","Needs attention")))))</f>
        <v/>
      </c>
    </row>
    <row r="942">
      <c r="A942" t="n">
        <v>14191</v>
      </c>
      <c r="B942" s="13">
        <f>_xlfn.MINIFS(Invoices[Date],Invoices[Customer ID],A942)</f>
        <v/>
      </c>
      <c r="C942" s="13">
        <f>_xlfn.MAXIFS(Invoices[Date],Invoices[Customer ID],A942)</f>
        <v/>
      </c>
      <c r="D942" s="14">
        <f>AsOfDate-C942</f>
        <v/>
      </c>
      <c r="E942" s="14">
        <f>COUNTIFS(Invoices[Customer ID],A942)</f>
        <v/>
      </c>
      <c r="F942" s="15">
        <f>SUMIFS(Invoices[Value],Invoices[Customer ID],A942)</f>
        <v/>
      </c>
      <c r="G942" s="10">
        <f>5-COUNTIF(RCuts,"&lt;"&amp;D942)</f>
        <v/>
      </c>
      <c r="H942" s="10">
        <f>1+COUNTIF(FCuts,"&lt;"&amp;E942)</f>
        <v/>
      </c>
      <c r="I942" s="10">
        <f>1+COUNTIF(MCuts,"&lt;"&amp;F942)</f>
        <v/>
      </c>
      <c r="J942" s="10">
        <f>G942&amp;H942&amp;I942</f>
        <v/>
      </c>
      <c r="K942" s="10">
        <f>IF(AND(G942&gt;=4,H942&gt;=4),"Champions",IF(AND(G942&gt;=3,H942&gt;=3),"Loyal",IF(G942&gt;=4,"New / promising",IF(H942&gt;=3,"At risk",IF(G942&lt;=2,"Lost / hibernating","Needs attention")))))</f>
        <v/>
      </c>
    </row>
    <row r="943">
      <c r="A943" t="n">
        <v>14193</v>
      </c>
      <c r="B943" s="13">
        <f>_xlfn.MINIFS(Invoices[Date],Invoices[Customer ID],A943)</f>
        <v/>
      </c>
      <c r="C943" s="13">
        <f>_xlfn.MAXIFS(Invoices[Date],Invoices[Customer ID],A943)</f>
        <v/>
      </c>
      <c r="D943" s="14">
        <f>AsOfDate-C943</f>
        <v/>
      </c>
      <c r="E943" s="14">
        <f>COUNTIFS(Invoices[Customer ID],A943)</f>
        <v/>
      </c>
      <c r="F943" s="15">
        <f>SUMIFS(Invoices[Value],Invoices[Customer ID],A943)</f>
        <v/>
      </c>
      <c r="G943" s="10">
        <f>5-COUNTIF(RCuts,"&lt;"&amp;D943)</f>
        <v/>
      </c>
      <c r="H943" s="10">
        <f>1+COUNTIF(FCuts,"&lt;"&amp;E943)</f>
        <v/>
      </c>
      <c r="I943" s="10">
        <f>1+COUNTIF(MCuts,"&lt;"&amp;F943)</f>
        <v/>
      </c>
      <c r="J943" s="10">
        <f>G943&amp;H943&amp;I943</f>
        <v/>
      </c>
      <c r="K943" s="10">
        <f>IF(AND(G943&gt;=4,H943&gt;=4),"Champions",IF(AND(G943&gt;=3,H943&gt;=3),"Loyal",IF(G943&gt;=4,"New / promising",IF(H943&gt;=3,"At risk",IF(G943&lt;=2,"Lost / hibernating","Needs attention")))))</f>
        <v/>
      </c>
    </row>
    <row r="944">
      <c r="A944" t="n">
        <v>14194</v>
      </c>
      <c r="B944" s="13">
        <f>_xlfn.MINIFS(Invoices[Date],Invoices[Customer ID],A944)</f>
        <v/>
      </c>
      <c r="C944" s="13">
        <f>_xlfn.MAXIFS(Invoices[Date],Invoices[Customer ID],A944)</f>
        <v/>
      </c>
      <c r="D944" s="14">
        <f>AsOfDate-C944</f>
        <v/>
      </c>
      <c r="E944" s="14">
        <f>COUNTIFS(Invoices[Customer ID],A944)</f>
        <v/>
      </c>
      <c r="F944" s="15">
        <f>SUMIFS(Invoices[Value],Invoices[Customer ID],A944)</f>
        <v/>
      </c>
      <c r="G944" s="10">
        <f>5-COUNTIF(RCuts,"&lt;"&amp;D944)</f>
        <v/>
      </c>
      <c r="H944" s="10">
        <f>1+COUNTIF(FCuts,"&lt;"&amp;E944)</f>
        <v/>
      </c>
      <c r="I944" s="10">
        <f>1+COUNTIF(MCuts,"&lt;"&amp;F944)</f>
        <v/>
      </c>
      <c r="J944" s="10">
        <f>G944&amp;H944&amp;I944</f>
        <v/>
      </c>
      <c r="K944" s="10">
        <f>IF(AND(G944&gt;=4,H944&gt;=4),"Champions",IF(AND(G944&gt;=3,H944&gt;=3),"Loyal",IF(G944&gt;=4,"New / promising",IF(H944&gt;=3,"At risk",IF(G944&lt;=2,"Lost / hibernating","Needs attention")))))</f>
        <v/>
      </c>
    </row>
    <row r="945">
      <c r="A945" t="n">
        <v>14195</v>
      </c>
      <c r="B945" s="13">
        <f>_xlfn.MINIFS(Invoices[Date],Invoices[Customer ID],A945)</f>
        <v/>
      </c>
      <c r="C945" s="13">
        <f>_xlfn.MAXIFS(Invoices[Date],Invoices[Customer ID],A945)</f>
        <v/>
      </c>
      <c r="D945" s="14">
        <f>AsOfDate-C945</f>
        <v/>
      </c>
      <c r="E945" s="14">
        <f>COUNTIFS(Invoices[Customer ID],A945)</f>
        <v/>
      </c>
      <c r="F945" s="15">
        <f>SUMIFS(Invoices[Value],Invoices[Customer ID],A945)</f>
        <v/>
      </c>
      <c r="G945" s="10">
        <f>5-COUNTIF(RCuts,"&lt;"&amp;D945)</f>
        <v/>
      </c>
      <c r="H945" s="10">
        <f>1+COUNTIF(FCuts,"&lt;"&amp;E945)</f>
        <v/>
      </c>
      <c r="I945" s="10">
        <f>1+COUNTIF(MCuts,"&lt;"&amp;F945)</f>
        <v/>
      </c>
      <c r="J945" s="10">
        <f>G945&amp;H945&amp;I945</f>
        <v/>
      </c>
      <c r="K945" s="10">
        <f>IF(AND(G945&gt;=4,H945&gt;=4),"Champions",IF(AND(G945&gt;=3,H945&gt;=3),"Loyal",IF(G945&gt;=4,"New / promising",IF(H945&gt;=3,"At risk",IF(G945&lt;=2,"Lost / hibernating","Needs attention")))))</f>
        <v/>
      </c>
    </row>
    <row r="946">
      <c r="A946" t="n">
        <v>14196</v>
      </c>
      <c r="B946" s="13">
        <f>_xlfn.MINIFS(Invoices[Date],Invoices[Customer ID],A946)</f>
        <v/>
      </c>
      <c r="C946" s="13">
        <f>_xlfn.MAXIFS(Invoices[Date],Invoices[Customer ID],A946)</f>
        <v/>
      </c>
      <c r="D946" s="14">
        <f>AsOfDate-C946</f>
        <v/>
      </c>
      <c r="E946" s="14">
        <f>COUNTIFS(Invoices[Customer ID],A946)</f>
        <v/>
      </c>
      <c r="F946" s="15">
        <f>SUMIFS(Invoices[Value],Invoices[Customer ID],A946)</f>
        <v/>
      </c>
      <c r="G946" s="10">
        <f>5-COUNTIF(RCuts,"&lt;"&amp;D946)</f>
        <v/>
      </c>
      <c r="H946" s="10">
        <f>1+COUNTIF(FCuts,"&lt;"&amp;E946)</f>
        <v/>
      </c>
      <c r="I946" s="10">
        <f>1+COUNTIF(MCuts,"&lt;"&amp;F946)</f>
        <v/>
      </c>
      <c r="J946" s="10">
        <f>G946&amp;H946&amp;I946</f>
        <v/>
      </c>
      <c r="K946" s="10">
        <f>IF(AND(G946&gt;=4,H946&gt;=4),"Champions",IF(AND(G946&gt;=3,H946&gt;=3),"Loyal",IF(G946&gt;=4,"New / promising",IF(H946&gt;=3,"At risk",IF(G946&lt;=2,"Lost / hibernating","Needs attention")))))</f>
        <v/>
      </c>
    </row>
    <row r="947">
      <c r="A947" t="n">
        <v>14198</v>
      </c>
      <c r="B947" s="13">
        <f>_xlfn.MINIFS(Invoices[Date],Invoices[Customer ID],A947)</f>
        <v/>
      </c>
      <c r="C947" s="13">
        <f>_xlfn.MAXIFS(Invoices[Date],Invoices[Customer ID],A947)</f>
        <v/>
      </c>
      <c r="D947" s="14">
        <f>AsOfDate-C947</f>
        <v/>
      </c>
      <c r="E947" s="14">
        <f>COUNTIFS(Invoices[Customer ID],A947)</f>
        <v/>
      </c>
      <c r="F947" s="15">
        <f>SUMIFS(Invoices[Value],Invoices[Customer ID],A947)</f>
        <v/>
      </c>
      <c r="G947" s="10">
        <f>5-COUNTIF(RCuts,"&lt;"&amp;D947)</f>
        <v/>
      </c>
      <c r="H947" s="10">
        <f>1+COUNTIF(FCuts,"&lt;"&amp;E947)</f>
        <v/>
      </c>
      <c r="I947" s="10">
        <f>1+COUNTIF(MCuts,"&lt;"&amp;F947)</f>
        <v/>
      </c>
      <c r="J947" s="10">
        <f>G947&amp;H947&amp;I947</f>
        <v/>
      </c>
      <c r="K947" s="10">
        <f>IF(AND(G947&gt;=4,H947&gt;=4),"Champions",IF(AND(G947&gt;=3,H947&gt;=3),"Loyal",IF(G947&gt;=4,"New / promising",IF(H947&gt;=3,"At risk",IF(G947&lt;=2,"Lost / hibernating","Needs attention")))))</f>
        <v/>
      </c>
    </row>
    <row r="948">
      <c r="A948" t="n">
        <v>14199</v>
      </c>
      <c r="B948" s="13">
        <f>_xlfn.MINIFS(Invoices[Date],Invoices[Customer ID],A948)</f>
        <v/>
      </c>
      <c r="C948" s="13">
        <f>_xlfn.MAXIFS(Invoices[Date],Invoices[Customer ID],A948)</f>
        <v/>
      </c>
      <c r="D948" s="14">
        <f>AsOfDate-C948</f>
        <v/>
      </c>
      <c r="E948" s="14">
        <f>COUNTIFS(Invoices[Customer ID],A948)</f>
        <v/>
      </c>
      <c r="F948" s="15">
        <f>SUMIFS(Invoices[Value],Invoices[Customer ID],A948)</f>
        <v/>
      </c>
      <c r="G948" s="10">
        <f>5-COUNTIF(RCuts,"&lt;"&amp;D948)</f>
        <v/>
      </c>
      <c r="H948" s="10">
        <f>1+COUNTIF(FCuts,"&lt;"&amp;E948)</f>
        <v/>
      </c>
      <c r="I948" s="10">
        <f>1+COUNTIF(MCuts,"&lt;"&amp;F948)</f>
        <v/>
      </c>
      <c r="J948" s="10">
        <f>G948&amp;H948&amp;I948</f>
        <v/>
      </c>
      <c r="K948" s="10">
        <f>IF(AND(G948&gt;=4,H948&gt;=4),"Champions",IF(AND(G948&gt;=3,H948&gt;=3),"Loyal",IF(G948&gt;=4,"New / promising",IF(H948&gt;=3,"At risk",IF(G948&lt;=2,"Lost / hibernating","Needs attention")))))</f>
        <v/>
      </c>
    </row>
    <row r="949">
      <c r="A949" t="n">
        <v>14201</v>
      </c>
      <c r="B949" s="13">
        <f>_xlfn.MINIFS(Invoices[Date],Invoices[Customer ID],A949)</f>
        <v/>
      </c>
      <c r="C949" s="13">
        <f>_xlfn.MAXIFS(Invoices[Date],Invoices[Customer ID],A949)</f>
        <v/>
      </c>
      <c r="D949" s="14">
        <f>AsOfDate-C949</f>
        <v/>
      </c>
      <c r="E949" s="14">
        <f>COUNTIFS(Invoices[Customer ID],A949)</f>
        <v/>
      </c>
      <c r="F949" s="15">
        <f>SUMIFS(Invoices[Value],Invoices[Customer ID],A949)</f>
        <v/>
      </c>
      <c r="G949" s="10">
        <f>5-COUNTIF(RCuts,"&lt;"&amp;D949)</f>
        <v/>
      </c>
      <c r="H949" s="10">
        <f>1+COUNTIF(FCuts,"&lt;"&amp;E949)</f>
        <v/>
      </c>
      <c r="I949" s="10">
        <f>1+COUNTIF(MCuts,"&lt;"&amp;F949)</f>
        <v/>
      </c>
      <c r="J949" s="10">
        <f>G949&amp;H949&amp;I949</f>
        <v/>
      </c>
      <c r="K949" s="10">
        <f>IF(AND(G949&gt;=4,H949&gt;=4),"Champions",IF(AND(G949&gt;=3,H949&gt;=3),"Loyal",IF(G949&gt;=4,"New / promising",IF(H949&gt;=3,"At risk",IF(G949&lt;=2,"Lost / hibernating","Needs attention")))))</f>
        <v/>
      </c>
    </row>
    <row r="950">
      <c r="A950" t="n">
        <v>14205</v>
      </c>
      <c r="B950" s="13">
        <f>_xlfn.MINIFS(Invoices[Date],Invoices[Customer ID],A950)</f>
        <v/>
      </c>
      <c r="C950" s="13">
        <f>_xlfn.MAXIFS(Invoices[Date],Invoices[Customer ID],A950)</f>
        <v/>
      </c>
      <c r="D950" s="14">
        <f>AsOfDate-C950</f>
        <v/>
      </c>
      <c r="E950" s="14">
        <f>COUNTIFS(Invoices[Customer ID],A950)</f>
        <v/>
      </c>
      <c r="F950" s="15">
        <f>SUMIFS(Invoices[Value],Invoices[Customer ID],A950)</f>
        <v/>
      </c>
      <c r="G950" s="10">
        <f>5-COUNTIF(RCuts,"&lt;"&amp;D950)</f>
        <v/>
      </c>
      <c r="H950" s="10">
        <f>1+COUNTIF(FCuts,"&lt;"&amp;E950)</f>
        <v/>
      </c>
      <c r="I950" s="10">
        <f>1+COUNTIF(MCuts,"&lt;"&amp;F950)</f>
        <v/>
      </c>
      <c r="J950" s="10">
        <f>G950&amp;H950&amp;I950</f>
        <v/>
      </c>
      <c r="K950" s="10">
        <f>IF(AND(G950&gt;=4,H950&gt;=4),"Champions",IF(AND(G950&gt;=3,H950&gt;=3),"Loyal",IF(G950&gt;=4,"New / promising",IF(H950&gt;=3,"At risk",IF(G950&lt;=2,"Lost / hibernating","Needs attention")))))</f>
        <v/>
      </c>
    </row>
    <row r="951">
      <c r="A951" t="n">
        <v>14206</v>
      </c>
      <c r="B951" s="13">
        <f>_xlfn.MINIFS(Invoices[Date],Invoices[Customer ID],A951)</f>
        <v/>
      </c>
      <c r="C951" s="13">
        <f>_xlfn.MAXIFS(Invoices[Date],Invoices[Customer ID],A951)</f>
        <v/>
      </c>
      <c r="D951" s="14">
        <f>AsOfDate-C951</f>
        <v/>
      </c>
      <c r="E951" s="14">
        <f>COUNTIFS(Invoices[Customer ID],A951)</f>
        <v/>
      </c>
      <c r="F951" s="15">
        <f>SUMIFS(Invoices[Value],Invoices[Customer ID],A951)</f>
        <v/>
      </c>
      <c r="G951" s="10">
        <f>5-COUNTIF(RCuts,"&lt;"&amp;D951)</f>
        <v/>
      </c>
      <c r="H951" s="10">
        <f>1+COUNTIF(FCuts,"&lt;"&amp;E951)</f>
        <v/>
      </c>
      <c r="I951" s="10">
        <f>1+COUNTIF(MCuts,"&lt;"&amp;F951)</f>
        <v/>
      </c>
      <c r="J951" s="10">
        <f>G951&amp;H951&amp;I951</f>
        <v/>
      </c>
      <c r="K951" s="10">
        <f>IF(AND(G951&gt;=4,H951&gt;=4),"Champions",IF(AND(G951&gt;=3,H951&gt;=3),"Loyal",IF(G951&gt;=4,"New / promising",IF(H951&gt;=3,"At risk",IF(G951&lt;=2,"Lost / hibernating","Needs attention")))))</f>
        <v/>
      </c>
    </row>
    <row r="952">
      <c r="A952" t="n">
        <v>14208</v>
      </c>
      <c r="B952" s="13">
        <f>_xlfn.MINIFS(Invoices[Date],Invoices[Customer ID],A952)</f>
        <v/>
      </c>
      <c r="C952" s="13">
        <f>_xlfn.MAXIFS(Invoices[Date],Invoices[Customer ID],A952)</f>
        <v/>
      </c>
      <c r="D952" s="14">
        <f>AsOfDate-C952</f>
        <v/>
      </c>
      <c r="E952" s="14">
        <f>COUNTIFS(Invoices[Customer ID],A952)</f>
        <v/>
      </c>
      <c r="F952" s="15">
        <f>SUMIFS(Invoices[Value],Invoices[Customer ID],A952)</f>
        <v/>
      </c>
      <c r="G952" s="10">
        <f>5-COUNTIF(RCuts,"&lt;"&amp;D952)</f>
        <v/>
      </c>
      <c r="H952" s="10">
        <f>1+COUNTIF(FCuts,"&lt;"&amp;E952)</f>
        <v/>
      </c>
      <c r="I952" s="10">
        <f>1+COUNTIF(MCuts,"&lt;"&amp;F952)</f>
        <v/>
      </c>
      <c r="J952" s="10">
        <f>G952&amp;H952&amp;I952</f>
        <v/>
      </c>
      <c r="K952" s="10">
        <f>IF(AND(G952&gt;=4,H952&gt;=4),"Champions",IF(AND(G952&gt;=3,H952&gt;=3),"Loyal",IF(G952&gt;=4,"New / promising",IF(H952&gt;=3,"At risk",IF(G952&lt;=2,"Lost / hibernating","Needs attention")))))</f>
        <v/>
      </c>
    </row>
    <row r="953">
      <c r="A953" t="n">
        <v>14209</v>
      </c>
      <c r="B953" s="13">
        <f>_xlfn.MINIFS(Invoices[Date],Invoices[Customer ID],A953)</f>
        <v/>
      </c>
      <c r="C953" s="13">
        <f>_xlfn.MAXIFS(Invoices[Date],Invoices[Customer ID],A953)</f>
        <v/>
      </c>
      <c r="D953" s="14">
        <f>AsOfDate-C953</f>
        <v/>
      </c>
      <c r="E953" s="14">
        <f>COUNTIFS(Invoices[Customer ID],A953)</f>
        <v/>
      </c>
      <c r="F953" s="15">
        <f>SUMIFS(Invoices[Value],Invoices[Customer ID],A953)</f>
        <v/>
      </c>
      <c r="G953" s="10">
        <f>5-COUNTIF(RCuts,"&lt;"&amp;D953)</f>
        <v/>
      </c>
      <c r="H953" s="10">
        <f>1+COUNTIF(FCuts,"&lt;"&amp;E953)</f>
        <v/>
      </c>
      <c r="I953" s="10">
        <f>1+COUNTIF(MCuts,"&lt;"&amp;F953)</f>
        <v/>
      </c>
      <c r="J953" s="10">
        <f>G953&amp;H953&amp;I953</f>
        <v/>
      </c>
      <c r="K953" s="10">
        <f>IF(AND(G953&gt;=4,H953&gt;=4),"Champions",IF(AND(G953&gt;=3,H953&gt;=3),"Loyal",IF(G953&gt;=4,"New / promising",IF(H953&gt;=3,"At risk",IF(G953&lt;=2,"Lost / hibernating","Needs attention")))))</f>
        <v/>
      </c>
    </row>
    <row r="954">
      <c r="A954" t="n">
        <v>14210</v>
      </c>
      <c r="B954" s="13">
        <f>_xlfn.MINIFS(Invoices[Date],Invoices[Customer ID],A954)</f>
        <v/>
      </c>
      <c r="C954" s="13">
        <f>_xlfn.MAXIFS(Invoices[Date],Invoices[Customer ID],A954)</f>
        <v/>
      </c>
      <c r="D954" s="14">
        <f>AsOfDate-C954</f>
        <v/>
      </c>
      <c r="E954" s="14">
        <f>COUNTIFS(Invoices[Customer ID],A954)</f>
        <v/>
      </c>
      <c r="F954" s="15">
        <f>SUMIFS(Invoices[Value],Invoices[Customer ID],A954)</f>
        <v/>
      </c>
      <c r="G954" s="10">
        <f>5-COUNTIF(RCuts,"&lt;"&amp;D954)</f>
        <v/>
      </c>
      <c r="H954" s="10">
        <f>1+COUNTIF(FCuts,"&lt;"&amp;E954)</f>
        <v/>
      </c>
      <c r="I954" s="10">
        <f>1+COUNTIF(MCuts,"&lt;"&amp;F954)</f>
        <v/>
      </c>
      <c r="J954" s="10">
        <f>G954&amp;H954&amp;I954</f>
        <v/>
      </c>
      <c r="K954" s="10">
        <f>IF(AND(G954&gt;=4,H954&gt;=4),"Champions",IF(AND(G954&gt;=3,H954&gt;=3),"Loyal",IF(G954&gt;=4,"New / promising",IF(H954&gt;=3,"At risk",IF(G954&lt;=2,"Lost / hibernating","Needs attention")))))</f>
        <v/>
      </c>
    </row>
    <row r="955">
      <c r="A955" t="n">
        <v>14211</v>
      </c>
      <c r="B955" s="13">
        <f>_xlfn.MINIFS(Invoices[Date],Invoices[Customer ID],A955)</f>
        <v/>
      </c>
      <c r="C955" s="13">
        <f>_xlfn.MAXIFS(Invoices[Date],Invoices[Customer ID],A955)</f>
        <v/>
      </c>
      <c r="D955" s="14">
        <f>AsOfDate-C955</f>
        <v/>
      </c>
      <c r="E955" s="14">
        <f>COUNTIFS(Invoices[Customer ID],A955)</f>
        <v/>
      </c>
      <c r="F955" s="15">
        <f>SUMIFS(Invoices[Value],Invoices[Customer ID],A955)</f>
        <v/>
      </c>
      <c r="G955" s="10">
        <f>5-COUNTIF(RCuts,"&lt;"&amp;D955)</f>
        <v/>
      </c>
      <c r="H955" s="10">
        <f>1+COUNTIF(FCuts,"&lt;"&amp;E955)</f>
        <v/>
      </c>
      <c r="I955" s="10">
        <f>1+COUNTIF(MCuts,"&lt;"&amp;F955)</f>
        <v/>
      </c>
      <c r="J955" s="10">
        <f>G955&amp;H955&amp;I955</f>
        <v/>
      </c>
      <c r="K955" s="10">
        <f>IF(AND(G955&gt;=4,H955&gt;=4),"Champions",IF(AND(G955&gt;=3,H955&gt;=3),"Loyal",IF(G955&gt;=4,"New / promising",IF(H955&gt;=3,"At risk",IF(G955&lt;=2,"Lost / hibernating","Needs attention")))))</f>
        <v/>
      </c>
    </row>
    <row r="956">
      <c r="A956" t="n">
        <v>14212</v>
      </c>
      <c r="B956" s="13">
        <f>_xlfn.MINIFS(Invoices[Date],Invoices[Customer ID],A956)</f>
        <v/>
      </c>
      <c r="C956" s="13">
        <f>_xlfn.MAXIFS(Invoices[Date],Invoices[Customer ID],A956)</f>
        <v/>
      </c>
      <c r="D956" s="14">
        <f>AsOfDate-C956</f>
        <v/>
      </c>
      <c r="E956" s="14">
        <f>COUNTIFS(Invoices[Customer ID],A956)</f>
        <v/>
      </c>
      <c r="F956" s="15">
        <f>SUMIFS(Invoices[Value],Invoices[Customer ID],A956)</f>
        <v/>
      </c>
      <c r="G956" s="10">
        <f>5-COUNTIF(RCuts,"&lt;"&amp;D956)</f>
        <v/>
      </c>
      <c r="H956" s="10">
        <f>1+COUNTIF(FCuts,"&lt;"&amp;E956)</f>
        <v/>
      </c>
      <c r="I956" s="10">
        <f>1+COUNTIF(MCuts,"&lt;"&amp;F956)</f>
        <v/>
      </c>
      <c r="J956" s="10">
        <f>G956&amp;H956&amp;I956</f>
        <v/>
      </c>
      <c r="K956" s="10">
        <f>IF(AND(G956&gt;=4,H956&gt;=4),"Champions",IF(AND(G956&gt;=3,H956&gt;=3),"Loyal",IF(G956&gt;=4,"New / promising",IF(H956&gt;=3,"At risk",IF(G956&lt;=2,"Lost / hibernating","Needs attention")))))</f>
        <v/>
      </c>
    </row>
    <row r="957">
      <c r="A957" t="n">
        <v>14214</v>
      </c>
      <c r="B957" s="13">
        <f>_xlfn.MINIFS(Invoices[Date],Invoices[Customer ID],A957)</f>
        <v/>
      </c>
      <c r="C957" s="13">
        <f>_xlfn.MAXIFS(Invoices[Date],Invoices[Customer ID],A957)</f>
        <v/>
      </c>
      <c r="D957" s="14">
        <f>AsOfDate-C957</f>
        <v/>
      </c>
      <c r="E957" s="14">
        <f>COUNTIFS(Invoices[Customer ID],A957)</f>
        <v/>
      </c>
      <c r="F957" s="15">
        <f>SUMIFS(Invoices[Value],Invoices[Customer ID],A957)</f>
        <v/>
      </c>
      <c r="G957" s="10">
        <f>5-COUNTIF(RCuts,"&lt;"&amp;D957)</f>
        <v/>
      </c>
      <c r="H957" s="10">
        <f>1+COUNTIF(FCuts,"&lt;"&amp;E957)</f>
        <v/>
      </c>
      <c r="I957" s="10">
        <f>1+COUNTIF(MCuts,"&lt;"&amp;F957)</f>
        <v/>
      </c>
      <c r="J957" s="10">
        <f>G957&amp;H957&amp;I957</f>
        <v/>
      </c>
      <c r="K957" s="10">
        <f>IF(AND(G957&gt;=4,H957&gt;=4),"Champions",IF(AND(G957&gt;=3,H957&gt;=3),"Loyal",IF(G957&gt;=4,"New / promising",IF(H957&gt;=3,"At risk",IF(G957&lt;=2,"Lost / hibernating","Needs attention")))))</f>
        <v/>
      </c>
    </row>
    <row r="958">
      <c r="A958" t="n">
        <v>14215</v>
      </c>
      <c r="B958" s="13">
        <f>_xlfn.MINIFS(Invoices[Date],Invoices[Customer ID],A958)</f>
        <v/>
      </c>
      <c r="C958" s="13">
        <f>_xlfn.MAXIFS(Invoices[Date],Invoices[Customer ID],A958)</f>
        <v/>
      </c>
      <c r="D958" s="14">
        <f>AsOfDate-C958</f>
        <v/>
      </c>
      <c r="E958" s="14">
        <f>COUNTIFS(Invoices[Customer ID],A958)</f>
        <v/>
      </c>
      <c r="F958" s="15">
        <f>SUMIFS(Invoices[Value],Invoices[Customer ID],A958)</f>
        <v/>
      </c>
      <c r="G958" s="10">
        <f>5-COUNTIF(RCuts,"&lt;"&amp;D958)</f>
        <v/>
      </c>
      <c r="H958" s="10">
        <f>1+COUNTIF(FCuts,"&lt;"&amp;E958)</f>
        <v/>
      </c>
      <c r="I958" s="10">
        <f>1+COUNTIF(MCuts,"&lt;"&amp;F958)</f>
        <v/>
      </c>
      <c r="J958" s="10">
        <f>G958&amp;H958&amp;I958</f>
        <v/>
      </c>
      <c r="K958" s="10">
        <f>IF(AND(G958&gt;=4,H958&gt;=4),"Champions",IF(AND(G958&gt;=3,H958&gt;=3),"Loyal",IF(G958&gt;=4,"New / promising",IF(H958&gt;=3,"At risk",IF(G958&lt;=2,"Lost / hibernating","Needs attention")))))</f>
        <v/>
      </c>
    </row>
    <row r="959">
      <c r="A959" t="n">
        <v>14216</v>
      </c>
      <c r="B959" s="13">
        <f>_xlfn.MINIFS(Invoices[Date],Invoices[Customer ID],A959)</f>
        <v/>
      </c>
      <c r="C959" s="13">
        <f>_xlfn.MAXIFS(Invoices[Date],Invoices[Customer ID],A959)</f>
        <v/>
      </c>
      <c r="D959" s="14">
        <f>AsOfDate-C959</f>
        <v/>
      </c>
      <c r="E959" s="14">
        <f>COUNTIFS(Invoices[Customer ID],A959)</f>
        <v/>
      </c>
      <c r="F959" s="15">
        <f>SUMIFS(Invoices[Value],Invoices[Customer ID],A959)</f>
        <v/>
      </c>
      <c r="G959" s="10">
        <f>5-COUNTIF(RCuts,"&lt;"&amp;D959)</f>
        <v/>
      </c>
      <c r="H959" s="10">
        <f>1+COUNTIF(FCuts,"&lt;"&amp;E959)</f>
        <v/>
      </c>
      <c r="I959" s="10">
        <f>1+COUNTIF(MCuts,"&lt;"&amp;F959)</f>
        <v/>
      </c>
      <c r="J959" s="10">
        <f>G959&amp;H959&amp;I959</f>
        <v/>
      </c>
      <c r="K959" s="10">
        <f>IF(AND(G959&gt;=4,H959&gt;=4),"Champions",IF(AND(G959&gt;=3,H959&gt;=3),"Loyal",IF(G959&gt;=4,"New / promising",IF(H959&gt;=3,"At risk",IF(G959&lt;=2,"Lost / hibernating","Needs attention")))))</f>
        <v/>
      </c>
    </row>
    <row r="960">
      <c r="A960" t="n">
        <v>14217</v>
      </c>
      <c r="B960" s="13">
        <f>_xlfn.MINIFS(Invoices[Date],Invoices[Customer ID],A960)</f>
        <v/>
      </c>
      <c r="C960" s="13">
        <f>_xlfn.MAXIFS(Invoices[Date],Invoices[Customer ID],A960)</f>
        <v/>
      </c>
      <c r="D960" s="14">
        <f>AsOfDate-C960</f>
        <v/>
      </c>
      <c r="E960" s="14">
        <f>COUNTIFS(Invoices[Customer ID],A960)</f>
        <v/>
      </c>
      <c r="F960" s="15">
        <f>SUMIFS(Invoices[Value],Invoices[Customer ID],A960)</f>
        <v/>
      </c>
      <c r="G960" s="10">
        <f>5-COUNTIF(RCuts,"&lt;"&amp;D960)</f>
        <v/>
      </c>
      <c r="H960" s="10">
        <f>1+COUNTIF(FCuts,"&lt;"&amp;E960)</f>
        <v/>
      </c>
      <c r="I960" s="10">
        <f>1+COUNTIF(MCuts,"&lt;"&amp;F960)</f>
        <v/>
      </c>
      <c r="J960" s="10">
        <f>G960&amp;H960&amp;I960</f>
        <v/>
      </c>
      <c r="K960" s="10">
        <f>IF(AND(G960&gt;=4,H960&gt;=4),"Champions",IF(AND(G960&gt;=3,H960&gt;=3),"Loyal",IF(G960&gt;=4,"New / promising",IF(H960&gt;=3,"At risk",IF(G960&lt;=2,"Lost / hibernating","Needs attention")))))</f>
        <v/>
      </c>
    </row>
    <row r="961">
      <c r="A961" t="n">
        <v>14218</v>
      </c>
      <c r="B961" s="13">
        <f>_xlfn.MINIFS(Invoices[Date],Invoices[Customer ID],A961)</f>
        <v/>
      </c>
      <c r="C961" s="13">
        <f>_xlfn.MAXIFS(Invoices[Date],Invoices[Customer ID],A961)</f>
        <v/>
      </c>
      <c r="D961" s="14">
        <f>AsOfDate-C961</f>
        <v/>
      </c>
      <c r="E961" s="14">
        <f>COUNTIFS(Invoices[Customer ID],A961)</f>
        <v/>
      </c>
      <c r="F961" s="15">
        <f>SUMIFS(Invoices[Value],Invoices[Customer ID],A961)</f>
        <v/>
      </c>
      <c r="G961" s="10">
        <f>5-COUNTIF(RCuts,"&lt;"&amp;D961)</f>
        <v/>
      </c>
      <c r="H961" s="10">
        <f>1+COUNTIF(FCuts,"&lt;"&amp;E961)</f>
        <v/>
      </c>
      <c r="I961" s="10">
        <f>1+COUNTIF(MCuts,"&lt;"&amp;F961)</f>
        <v/>
      </c>
      <c r="J961" s="10">
        <f>G961&amp;H961&amp;I961</f>
        <v/>
      </c>
      <c r="K961" s="10">
        <f>IF(AND(G961&gt;=4,H961&gt;=4),"Champions",IF(AND(G961&gt;=3,H961&gt;=3),"Loyal",IF(G961&gt;=4,"New / promising",IF(H961&gt;=3,"At risk",IF(G961&lt;=2,"Lost / hibernating","Needs attention")))))</f>
        <v/>
      </c>
    </row>
    <row r="962">
      <c r="A962" t="n">
        <v>14220</v>
      </c>
      <c r="B962" s="13">
        <f>_xlfn.MINIFS(Invoices[Date],Invoices[Customer ID],A962)</f>
        <v/>
      </c>
      <c r="C962" s="13">
        <f>_xlfn.MAXIFS(Invoices[Date],Invoices[Customer ID],A962)</f>
        <v/>
      </c>
      <c r="D962" s="14">
        <f>AsOfDate-C962</f>
        <v/>
      </c>
      <c r="E962" s="14">
        <f>COUNTIFS(Invoices[Customer ID],A962)</f>
        <v/>
      </c>
      <c r="F962" s="15">
        <f>SUMIFS(Invoices[Value],Invoices[Customer ID],A962)</f>
        <v/>
      </c>
      <c r="G962" s="10">
        <f>5-COUNTIF(RCuts,"&lt;"&amp;D962)</f>
        <v/>
      </c>
      <c r="H962" s="10">
        <f>1+COUNTIF(FCuts,"&lt;"&amp;E962)</f>
        <v/>
      </c>
      <c r="I962" s="10">
        <f>1+COUNTIF(MCuts,"&lt;"&amp;F962)</f>
        <v/>
      </c>
      <c r="J962" s="10">
        <f>G962&amp;H962&amp;I962</f>
        <v/>
      </c>
      <c r="K962" s="10">
        <f>IF(AND(G962&gt;=4,H962&gt;=4),"Champions",IF(AND(G962&gt;=3,H962&gt;=3),"Loyal",IF(G962&gt;=4,"New / promising",IF(H962&gt;=3,"At risk",IF(G962&lt;=2,"Lost / hibernating","Needs attention")))))</f>
        <v/>
      </c>
    </row>
    <row r="963">
      <c r="A963" t="n">
        <v>14221</v>
      </c>
      <c r="B963" s="13">
        <f>_xlfn.MINIFS(Invoices[Date],Invoices[Customer ID],A963)</f>
        <v/>
      </c>
      <c r="C963" s="13">
        <f>_xlfn.MAXIFS(Invoices[Date],Invoices[Customer ID],A963)</f>
        <v/>
      </c>
      <c r="D963" s="14">
        <f>AsOfDate-C963</f>
        <v/>
      </c>
      <c r="E963" s="14">
        <f>COUNTIFS(Invoices[Customer ID],A963)</f>
        <v/>
      </c>
      <c r="F963" s="15">
        <f>SUMIFS(Invoices[Value],Invoices[Customer ID],A963)</f>
        <v/>
      </c>
      <c r="G963" s="10">
        <f>5-COUNTIF(RCuts,"&lt;"&amp;D963)</f>
        <v/>
      </c>
      <c r="H963" s="10">
        <f>1+COUNTIF(FCuts,"&lt;"&amp;E963)</f>
        <v/>
      </c>
      <c r="I963" s="10">
        <f>1+COUNTIF(MCuts,"&lt;"&amp;F963)</f>
        <v/>
      </c>
      <c r="J963" s="10">
        <f>G963&amp;H963&amp;I963</f>
        <v/>
      </c>
      <c r="K963" s="10">
        <f>IF(AND(G963&gt;=4,H963&gt;=4),"Champions",IF(AND(G963&gt;=3,H963&gt;=3),"Loyal",IF(G963&gt;=4,"New / promising",IF(H963&gt;=3,"At risk",IF(G963&lt;=2,"Lost / hibernating","Needs attention")))))</f>
        <v/>
      </c>
    </row>
    <row r="964">
      <c r="A964" t="n">
        <v>14222</v>
      </c>
      <c r="B964" s="13">
        <f>_xlfn.MINIFS(Invoices[Date],Invoices[Customer ID],A964)</f>
        <v/>
      </c>
      <c r="C964" s="13">
        <f>_xlfn.MAXIFS(Invoices[Date],Invoices[Customer ID],A964)</f>
        <v/>
      </c>
      <c r="D964" s="14">
        <f>AsOfDate-C964</f>
        <v/>
      </c>
      <c r="E964" s="14">
        <f>COUNTIFS(Invoices[Customer ID],A964)</f>
        <v/>
      </c>
      <c r="F964" s="15">
        <f>SUMIFS(Invoices[Value],Invoices[Customer ID],A964)</f>
        <v/>
      </c>
      <c r="G964" s="10">
        <f>5-COUNTIF(RCuts,"&lt;"&amp;D964)</f>
        <v/>
      </c>
      <c r="H964" s="10">
        <f>1+COUNTIF(FCuts,"&lt;"&amp;E964)</f>
        <v/>
      </c>
      <c r="I964" s="10">
        <f>1+COUNTIF(MCuts,"&lt;"&amp;F964)</f>
        <v/>
      </c>
      <c r="J964" s="10">
        <f>G964&amp;H964&amp;I964</f>
        <v/>
      </c>
      <c r="K964" s="10">
        <f>IF(AND(G964&gt;=4,H964&gt;=4),"Champions",IF(AND(G964&gt;=3,H964&gt;=3),"Loyal",IF(G964&gt;=4,"New / promising",IF(H964&gt;=3,"At risk",IF(G964&lt;=2,"Lost / hibernating","Needs attention")))))</f>
        <v/>
      </c>
    </row>
    <row r="965">
      <c r="A965" t="n">
        <v>14223</v>
      </c>
      <c r="B965" s="13">
        <f>_xlfn.MINIFS(Invoices[Date],Invoices[Customer ID],A965)</f>
        <v/>
      </c>
      <c r="C965" s="13">
        <f>_xlfn.MAXIFS(Invoices[Date],Invoices[Customer ID],A965)</f>
        <v/>
      </c>
      <c r="D965" s="14">
        <f>AsOfDate-C965</f>
        <v/>
      </c>
      <c r="E965" s="14">
        <f>COUNTIFS(Invoices[Customer ID],A965)</f>
        <v/>
      </c>
      <c r="F965" s="15">
        <f>SUMIFS(Invoices[Value],Invoices[Customer ID],A965)</f>
        <v/>
      </c>
      <c r="G965" s="10">
        <f>5-COUNTIF(RCuts,"&lt;"&amp;D965)</f>
        <v/>
      </c>
      <c r="H965" s="10">
        <f>1+COUNTIF(FCuts,"&lt;"&amp;E965)</f>
        <v/>
      </c>
      <c r="I965" s="10">
        <f>1+COUNTIF(MCuts,"&lt;"&amp;F965)</f>
        <v/>
      </c>
      <c r="J965" s="10">
        <f>G965&amp;H965&amp;I965</f>
        <v/>
      </c>
      <c r="K965" s="10">
        <f>IF(AND(G965&gt;=4,H965&gt;=4),"Champions",IF(AND(G965&gt;=3,H965&gt;=3),"Loyal",IF(G965&gt;=4,"New / promising",IF(H965&gt;=3,"At risk",IF(G965&lt;=2,"Lost / hibernating","Needs attention")))))</f>
        <v/>
      </c>
    </row>
    <row r="966">
      <c r="A966" t="n">
        <v>14224</v>
      </c>
      <c r="B966" s="13">
        <f>_xlfn.MINIFS(Invoices[Date],Invoices[Customer ID],A966)</f>
        <v/>
      </c>
      <c r="C966" s="13">
        <f>_xlfn.MAXIFS(Invoices[Date],Invoices[Customer ID],A966)</f>
        <v/>
      </c>
      <c r="D966" s="14">
        <f>AsOfDate-C966</f>
        <v/>
      </c>
      <c r="E966" s="14">
        <f>COUNTIFS(Invoices[Customer ID],A966)</f>
        <v/>
      </c>
      <c r="F966" s="15">
        <f>SUMIFS(Invoices[Value],Invoices[Customer ID],A966)</f>
        <v/>
      </c>
      <c r="G966" s="10">
        <f>5-COUNTIF(RCuts,"&lt;"&amp;D966)</f>
        <v/>
      </c>
      <c r="H966" s="10">
        <f>1+COUNTIF(FCuts,"&lt;"&amp;E966)</f>
        <v/>
      </c>
      <c r="I966" s="10">
        <f>1+COUNTIF(MCuts,"&lt;"&amp;F966)</f>
        <v/>
      </c>
      <c r="J966" s="10">
        <f>G966&amp;H966&amp;I966</f>
        <v/>
      </c>
      <c r="K966" s="10">
        <f>IF(AND(G966&gt;=4,H966&gt;=4),"Champions",IF(AND(G966&gt;=3,H966&gt;=3),"Loyal",IF(G966&gt;=4,"New / promising",IF(H966&gt;=3,"At risk",IF(G966&lt;=2,"Lost / hibernating","Needs attention")))))</f>
        <v/>
      </c>
    </row>
    <row r="967">
      <c r="A967" t="n">
        <v>14226</v>
      </c>
      <c r="B967" s="13">
        <f>_xlfn.MINIFS(Invoices[Date],Invoices[Customer ID],A967)</f>
        <v/>
      </c>
      <c r="C967" s="13">
        <f>_xlfn.MAXIFS(Invoices[Date],Invoices[Customer ID],A967)</f>
        <v/>
      </c>
      <c r="D967" s="14">
        <f>AsOfDate-C967</f>
        <v/>
      </c>
      <c r="E967" s="14">
        <f>COUNTIFS(Invoices[Customer ID],A967)</f>
        <v/>
      </c>
      <c r="F967" s="15">
        <f>SUMIFS(Invoices[Value],Invoices[Customer ID],A967)</f>
        <v/>
      </c>
      <c r="G967" s="10">
        <f>5-COUNTIF(RCuts,"&lt;"&amp;D967)</f>
        <v/>
      </c>
      <c r="H967" s="10">
        <f>1+COUNTIF(FCuts,"&lt;"&amp;E967)</f>
        <v/>
      </c>
      <c r="I967" s="10">
        <f>1+COUNTIF(MCuts,"&lt;"&amp;F967)</f>
        <v/>
      </c>
      <c r="J967" s="10">
        <f>G967&amp;H967&amp;I967</f>
        <v/>
      </c>
      <c r="K967" s="10">
        <f>IF(AND(G967&gt;=4,H967&gt;=4),"Champions",IF(AND(G967&gt;=3,H967&gt;=3),"Loyal",IF(G967&gt;=4,"New / promising",IF(H967&gt;=3,"At risk",IF(G967&lt;=2,"Lost / hibernating","Needs attention")))))</f>
        <v/>
      </c>
    </row>
    <row r="968">
      <c r="A968" t="n">
        <v>14227</v>
      </c>
      <c r="B968" s="13">
        <f>_xlfn.MINIFS(Invoices[Date],Invoices[Customer ID],A968)</f>
        <v/>
      </c>
      <c r="C968" s="13">
        <f>_xlfn.MAXIFS(Invoices[Date],Invoices[Customer ID],A968)</f>
        <v/>
      </c>
      <c r="D968" s="14">
        <f>AsOfDate-C968</f>
        <v/>
      </c>
      <c r="E968" s="14">
        <f>COUNTIFS(Invoices[Customer ID],A968)</f>
        <v/>
      </c>
      <c r="F968" s="15">
        <f>SUMIFS(Invoices[Value],Invoices[Customer ID],A968)</f>
        <v/>
      </c>
      <c r="G968" s="10">
        <f>5-COUNTIF(RCuts,"&lt;"&amp;D968)</f>
        <v/>
      </c>
      <c r="H968" s="10">
        <f>1+COUNTIF(FCuts,"&lt;"&amp;E968)</f>
        <v/>
      </c>
      <c r="I968" s="10">
        <f>1+COUNTIF(MCuts,"&lt;"&amp;F968)</f>
        <v/>
      </c>
      <c r="J968" s="10">
        <f>G968&amp;H968&amp;I968</f>
        <v/>
      </c>
      <c r="K968" s="10">
        <f>IF(AND(G968&gt;=4,H968&gt;=4),"Champions",IF(AND(G968&gt;=3,H968&gt;=3),"Loyal",IF(G968&gt;=4,"New / promising",IF(H968&gt;=3,"At risk",IF(G968&lt;=2,"Lost / hibernating","Needs attention")))))</f>
        <v/>
      </c>
    </row>
    <row r="969">
      <c r="A969" t="n">
        <v>14229</v>
      </c>
      <c r="B969" s="13">
        <f>_xlfn.MINIFS(Invoices[Date],Invoices[Customer ID],A969)</f>
        <v/>
      </c>
      <c r="C969" s="13">
        <f>_xlfn.MAXIFS(Invoices[Date],Invoices[Customer ID],A969)</f>
        <v/>
      </c>
      <c r="D969" s="14">
        <f>AsOfDate-C969</f>
        <v/>
      </c>
      <c r="E969" s="14">
        <f>COUNTIFS(Invoices[Customer ID],A969)</f>
        <v/>
      </c>
      <c r="F969" s="15">
        <f>SUMIFS(Invoices[Value],Invoices[Customer ID],A969)</f>
        <v/>
      </c>
      <c r="G969" s="10">
        <f>5-COUNTIF(RCuts,"&lt;"&amp;D969)</f>
        <v/>
      </c>
      <c r="H969" s="10">
        <f>1+COUNTIF(FCuts,"&lt;"&amp;E969)</f>
        <v/>
      </c>
      <c r="I969" s="10">
        <f>1+COUNTIF(MCuts,"&lt;"&amp;F969)</f>
        <v/>
      </c>
      <c r="J969" s="10">
        <f>G969&amp;H969&amp;I969</f>
        <v/>
      </c>
      <c r="K969" s="10">
        <f>IF(AND(G969&gt;=4,H969&gt;=4),"Champions",IF(AND(G969&gt;=3,H969&gt;=3),"Loyal",IF(G969&gt;=4,"New / promising",IF(H969&gt;=3,"At risk",IF(G969&lt;=2,"Lost / hibernating","Needs attention")))))</f>
        <v/>
      </c>
    </row>
    <row r="970">
      <c r="A970" t="n">
        <v>14231</v>
      </c>
      <c r="B970" s="13">
        <f>_xlfn.MINIFS(Invoices[Date],Invoices[Customer ID],A970)</f>
        <v/>
      </c>
      <c r="C970" s="13">
        <f>_xlfn.MAXIFS(Invoices[Date],Invoices[Customer ID],A970)</f>
        <v/>
      </c>
      <c r="D970" s="14">
        <f>AsOfDate-C970</f>
        <v/>
      </c>
      <c r="E970" s="14">
        <f>COUNTIFS(Invoices[Customer ID],A970)</f>
        <v/>
      </c>
      <c r="F970" s="15">
        <f>SUMIFS(Invoices[Value],Invoices[Customer ID],A970)</f>
        <v/>
      </c>
      <c r="G970" s="10">
        <f>5-COUNTIF(RCuts,"&lt;"&amp;D970)</f>
        <v/>
      </c>
      <c r="H970" s="10">
        <f>1+COUNTIF(FCuts,"&lt;"&amp;E970)</f>
        <v/>
      </c>
      <c r="I970" s="10">
        <f>1+COUNTIF(MCuts,"&lt;"&amp;F970)</f>
        <v/>
      </c>
      <c r="J970" s="10">
        <f>G970&amp;H970&amp;I970</f>
        <v/>
      </c>
      <c r="K970" s="10">
        <f>IF(AND(G970&gt;=4,H970&gt;=4),"Champions",IF(AND(G970&gt;=3,H970&gt;=3),"Loyal",IF(G970&gt;=4,"New / promising",IF(H970&gt;=3,"At risk",IF(G970&lt;=2,"Lost / hibernating","Needs attention")))))</f>
        <v/>
      </c>
    </row>
    <row r="971">
      <c r="A971" t="n">
        <v>14232</v>
      </c>
      <c r="B971" s="13">
        <f>_xlfn.MINIFS(Invoices[Date],Invoices[Customer ID],A971)</f>
        <v/>
      </c>
      <c r="C971" s="13">
        <f>_xlfn.MAXIFS(Invoices[Date],Invoices[Customer ID],A971)</f>
        <v/>
      </c>
      <c r="D971" s="14">
        <f>AsOfDate-C971</f>
        <v/>
      </c>
      <c r="E971" s="14">
        <f>COUNTIFS(Invoices[Customer ID],A971)</f>
        <v/>
      </c>
      <c r="F971" s="15">
        <f>SUMIFS(Invoices[Value],Invoices[Customer ID],A971)</f>
        <v/>
      </c>
      <c r="G971" s="10">
        <f>5-COUNTIF(RCuts,"&lt;"&amp;D971)</f>
        <v/>
      </c>
      <c r="H971" s="10">
        <f>1+COUNTIF(FCuts,"&lt;"&amp;E971)</f>
        <v/>
      </c>
      <c r="I971" s="10">
        <f>1+COUNTIF(MCuts,"&lt;"&amp;F971)</f>
        <v/>
      </c>
      <c r="J971" s="10">
        <f>G971&amp;H971&amp;I971</f>
        <v/>
      </c>
      <c r="K971" s="10">
        <f>IF(AND(G971&gt;=4,H971&gt;=4),"Champions",IF(AND(G971&gt;=3,H971&gt;=3),"Loyal",IF(G971&gt;=4,"New / promising",IF(H971&gt;=3,"At risk",IF(G971&lt;=2,"Lost / hibernating","Needs attention")))))</f>
        <v/>
      </c>
    </row>
    <row r="972">
      <c r="A972" t="n">
        <v>14233</v>
      </c>
      <c r="B972" s="13">
        <f>_xlfn.MINIFS(Invoices[Date],Invoices[Customer ID],A972)</f>
        <v/>
      </c>
      <c r="C972" s="13">
        <f>_xlfn.MAXIFS(Invoices[Date],Invoices[Customer ID],A972)</f>
        <v/>
      </c>
      <c r="D972" s="14">
        <f>AsOfDate-C972</f>
        <v/>
      </c>
      <c r="E972" s="14">
        <f>COUNTIFS(Invoices[Customer ID],A972)</f>
        <v/>
      </c>
      <c r="F972" s="15">
        <f>SUMIFS(Invoices[Value],Invoices[Customer ID],A972)</f>
        <v/>
      </c>
      <c r="G972" s="10">
        <f>5-COUNTIF(RCuts,"&lt;"&amp;D972)</f>
        <v/>
      </c>
      <c r="H972" s="10">
        <f>1+COUNTIF(FCuts,"&lt;"&amp;E972)</f>
        <v/>
      </c>
      <c r="I972" s="10">
        <f>1+COUNTIF(MCuts,"&lt;"&amp;F972)</f>
        <v/>
      </c>
      <c r="J972" s="10">
        <f>G972&amp;H972&amp;I972</f>
        <v/>
      </c>
      <c r="K972" s="10">
        <f>IF(AND(G972&gt;=4,H972&gt;=4),"Champions",IF(AND(G972&gt;=3,H972&gt;=3),"Loyal",IF(G972&gt;=4,"New / promising",IF(H972&gt;=3,"At risk",IF(G972&lt;=2,"Lost / hibernating","Needs attention")))))</f>
        <v/>
      </c>
    </row>
    <row r="973">
      <c r="A973" t="n">
        <v>14234</v>
      </c>
      <c r="B973" s="13">
        <f>_xlfn.MINIFS(Invoices[Date],Invoices[Customer ID],A973)</f>
        <v/>
      </c>
      <c r="C973" s="13">
        <f>_xlfn.MAXIFS(Invoices[Date],Invoices[Customer ID],A973)</f>
        <v/>
      </c>
      <c r="D973" s="14">
        <f>AsOfDate-C973</f>
        <v/>
      </c>
      <c r="E973" s="14">
        <f>COUNTIFS(Invoices[Customer ID],A973)</f>
        <v/>
      </c>
      <c r="F973" s="15">
        <f>SUMIFS(Invoices[Value],Invoices[Customer ID],A973)</f>
        <v/>
      </c>
      <c r="G973" s="10">
        <f>5-COUNTIF(RCuts,"&lt;"&amp;D973)</f>
        <v/>
      </c>
      <c r="H973" s="10">
        <f>1+COUNTIF(FCuts,"&lt;"&amp;E973)</f>
        <v/>
      </c>
      <c r="I973" s="10">
        <f>1+COUNTIF(MCuts,"&lt;"&amp;F973)</f>
        <v/>
      </c>
      <c r="J973" s="10">
        <f>G973&amp;H973&amp;I973</f>
        <v/>
      </c>
      <c r="K973" s="10">
        <f>IF(AND(G973&gt;=4,H973&gt;=4),"Champions",IF(AND(G973&gt;=3,H973&gt;=3),"Loyal",IF(G973&gt;=4,"New / promising",IF(H973&gt;=3,"At risk",IF(G973&lt;=2,"Lost / hibernating","Needs attention")))))</f>
        <v/>
      </c>
    </row>
    <row r="974">
      <c r="A974" t="n">
        <v>14235</v>
      </c>
      <c r="B974" s="13">
        <f>_xlfn.MINIFS(Invoices[Date],Invoices[Customer ID],A974)</f>
        <v/>
      </c>
      <c r="C974" s="13">
        <f>_xlfn.MAXIFS(Invoices[Date],Invoices[Customer ID],A974)</f>
        <v/>
      </c>
      <c r="D974" s="14">
        <f>AsOfDate-C974</f>
        <v/>
      </c>
      <c r="E974" s="14">
        <f>COUNTIFS(Invoices[Customer ID],A974)</f>
        <v/>
      </c>
      <c r="F974" s="15">
        <f>SUMIFS(Invoices[Value],Invoices[Customer ID],A974)</f>
        <v/>
      </c>
      <c r="G974" s="10">
        <f>5-COUNTIF(RCuts,"&lt;"&amp;D974)</f>
        <v/>
      </c>
      <c r="H974" s="10">
        <f>1+COUNTIF(FCuts,"&lt;"&amp;E974)</f>
        <v/>
      </c>
      <c r="I974" s="10">
        <f>1+COUNTIF(MCuts,"&lt;"&amp;F974)</f>
        <v/>
      </c>
      <c r="J974" s="10">
        <f>G974&amp;H974&amp;I974</f>
        <v/>
      </c>
      <c r="K974" s="10">
        <f>IF(AND(G974&gt;=4,H974&gt;=4),"Champions",IF(AND(G974&gt;=3,H974&gt;=3),"Loyal",IF(G974&gt;=4,"New / promising",IF(H974&gt;=3,"At risk",IF(G974&lt;=2,"Lost / hibernating","Needs attention")))))</f>
        <v/>
      </c>
    </row>
    <row r="975">
      <c r="A975" t="n">
        <v>14236</v>
      </c>
      <c r="B975" s="13">
        <f>_xlfn.MINIFS(Invoices[Date],Invoices[Customer ID],A975)</f>
        <v/>
      </c>
      <c r="C975" s="13">
        <f>_xlfn.MAXIFS(Invoices[Date],Invoices[Customer ID],A975)</f>
        <v/>
      </c>
      <c r="D975" s="14">
        <f>AsOfDate-C975</f>
        <v/>
      </c>
      <c r="E975" s="14">
        <f>COUNTIFS(Invoices[Customer ID],A975)</f>
        <v/>
      </c>
      <c r="F975" s="15">
        <f>SUMIFS(Invoices[Value],Invoices[Customer ID],A975)</f>
        <v/>
      </c>
      <c r="G975" s="10">
        <f>5-COUNTIF(RCuts,"&lt;"&amp;D975)</f>
        <v/>
      </c>
      <c r="H975" s="10">
        <f>1+COUNTIF(FCuts,"&lt;"&amp;E975)</f>
        <v/>
      </c>
      <c r="I975" s="10">
        <f>1+COUNTIF(MCuts,"&lt;"&amp;F975)</f>
        <v/>
      </c>
      <c r="J975" s="10">
        <f>G975&amp;H975&amp;I975</f>
        <v/>
      </c>
      <c r="K975" s="10">
        <f>IF(AND(G975&gt;=4,H975&gt;=4),"Champions",IF(AND(G975&gt;=3,H975&gt;=3),"Loyal",IF(G975&gt;=4,"New / promising",IF(H975&gt;=3,"At risk",IF(G975&lt;=2,"Lost / hibernating","Needs attention")))))</f>
        <v/>
      </c>
    </row>
    <row r="976">
      <c r="A976" t="n">
        <v>14238</v>
      </c>
      <c r="B976" s="13">
        <f>_xlfn.MINIFS(Invoices[Date],Invoices[Customer ID],A976)</f>
        <v/>
      </c>
      <c r="C976" s="13">
        <f>_xlfn.MAXIFS(Invoices[Date],Invoices[Customer ID],A976)</f>
        <v/>
      </c>
      <c r="D976" s="14">
        <f>AsOfDate-C976</f>
        <v/>
      </c>
      <c r="E976" s="14">
        <f>COUNTIFS(Invoices[Customer ID],A976)</f>
        <v/>
      </c>
      <c r="F976" s="15">
        <f>SUMIFS(Invoices[Value],Invoices[Customer ID],A976)</f>
        <v/>
      </c>
      <c r="G976" s="10">
        <f>5-COUNTIF(RCuts,"&lt;"&amp;D976)</f>
        <v/>
      </c>
      <c r="H976" s="10">
        <f>1+COUNTIF(FCuts,"&lt;"&amp;E976)</f>
        <v/>
      </c>
      <c r="I976" s="10">
        <f>1+COUNTIF(MCuts,"&lt;"&amp;F976)</f>
        <v/>
      </c>
      <c r="J976" s="10">
        <f>G976&amp;H976&amp;I976</f>
        <v/>
      </c>
      <c r="K976" s="10">
        <f>IF(AND(G976&gt;=4,H976&gt;=4),"Champions",IF(AND(G976&gt;=3,H976&gt;=3),"Loyal",IF(G976&gt;=4,"New / promising",IF(H976&gt;=3,"At risk",IF(G976&lt;=2,"Lost / hibernating","Needs attention")))))</f>
        <v/>
      </c>
    </row>
    <row r="977">
      <c r="A977" t="n">
        <v>14239</v>
      </c>
      <c r="B977" s="13">
        <f>_xlfn.MINIFS(Invoices[Date],Invoices[Customer ID],A977)</f>
        <v/>
      </c>
      <c r="C977" s="13">
        <f>_xlfn.MAXIFS(Invoices[Date],Invoices[Customer ID],A977)</f>
        <v/>
      </c>
      <c r="D977" s="14">
        <f>AsOfDate-C977</f>
        <v/>
      </c>
      <c r="E977" s="14">
        <f>COUNTIFS(Invoices[Customer ID],A977)</f>
        <v/>
      </c>
      <c r="F977" s="15">
        <f>SUMIFS(Invoices[Value],Invoices[Customer ID],A977)</f>
        <v/>
      </c>
      <c r="G977" s="10">
        <f>5-COUNTIF(RCuts,"&lt;"&amp;D977)</f>
        <v/>
      </c>
      <c r="H977" s="10">
        <f>1+COUNTIF(FCuts,"&lt;"&amp;E977)</f>
        <v/>
      </c>
      <c r="I977" s="10">
        <f>1+COUNTIF(MCuts,"&lt;"&amp;F977)</f>
        <v/>
      </c>
      <c r="J977" s="10">
        <f>G977&amp;H977&amp;I977</f>
        <v/>
      </c>
      <c r="K977" s="10">
        <f>IF(AND(G977&gt;=4,H977&gt;=4),"Champions",IF(AND(G977&gt;=3,H977&gt;=3),"Loyal",IF(G977&gt;=4,"New / promising",IF(H977&gt;=3,"At risk",IF(G977&lt;=2,"Lost / hibernating","Needs attention")))))</f>
        <v/>
      </c>
    </row>
    <row r="978">
      <c r="A978" t="n">
        <v>14240</v>
      </c>
      <c r="B978" s="13">
        <f>_xlfn.MINIFS(Invoices[Date],Invoices[Customer ID],A978)</f>
        <v/>
      </c>
      <c r="C978" s="13">
        <f>_xlfn.MAXIFS(Invoices[Date],Invoices[Customer ID],A978)</f>
        <v/>
      </c>
      <c r="D978" s="14">
        <f>AsOfDate-C978</f>
        <v/>
      </c>
      <c r="E978" s="14">
        <f>COUNTIFS(Invoices[Customer ID],A978)</f>
        <v/>
      </c>
      <c r="F978" s="15">
        <f>SUMIFS(Invoices[Value],Invoices[Customer ID],A978)</f>
        <v/>
      </c>
      <c r="G978" s="10">
        <f>5-COUNTIF(RCuts,"&lt;"&amp;D978)</f>
        <v/>
      </c>
      <c r="H978" s="10">
        <f>1+COUNTIF(FCuts,"&lt;"&amp;E978)</f>
        <v/>
      </c>
      <c r="I978" s="10">
        <f>1+COUNTIF(MCuts,"&lt;"&amp;F978)</f>
        <v/>
      </c>
      <c r="J978" s="10">
        <f>G978&amp;H978&amp;I978</f>
        <v/>
      </c>
      <c r="K978" s="10">
        <f>IF(AND(G978&gt;=4,H978&gt;=4),"Champions",IF(AND(G978&gt;=3,H978&gt;=3),"Loyal",IF(G978&gt;=4,"New / promising",IF(H978&gt;=3,"At risk",IF(G978&lt;=2,"Lost / hibernating","Needs attention")))))</f>
        <v/>
      </c>
    </row>
    <row r="979">
      <c r="A979" t="n">
        <v>14241</v>
      </c>
      <c r="B979" s="13">
        <f>_xlfn.MINIFS(Invoices[Date],Invoices[Customer ID],A979)</f>
        <v/>
      </c>
      <c r="C979" s="13">
        <f>_xlfn.MAXIFS(Invoices[Date],Invoices[Customer ID],A979)</f>
        <v/>
      </c>
      <c r="D979" s="14">
        <f>AsOfDate-C979</f>
        <v/>
      </c>
      <c r="E979" s="14">
        <f>COUNTIFS(Invoices[Customer ID],A979)</f>
        <v/>
      </c>
      <c r="F979" s="15">
        <f>SUMIFS(Invoices[Value],Invoices[Customer ID],A979)</f>
        <v/>
      </c>
      <c r="G979" s="10">
        <f>5-COUNTIF(RCuts,"&lt;"&amp;D979)</f>
        <v/>
      </c>
      <c r="H979" s="10">
        <f>1+COUNTIF(FCuts,"&lt;"&amp;E979)</f>
        <v/>
      </c>
      <c r="I979" s="10">
        <f>1+COUNTIF(MCuts,"&lt;"&amp;F979)</f>
        <v/>
      </c>
      <c r="J979" s="10">
        <f>G979&amp;H979&amp;I979</f>
        <v/>
      </c>
      <c r="K979" s="10">
        <f>IF(AND(G979&gt;=4,H979&gt;=4),"Champions",IF(AND(G979&gt;=3,H979&gt;=3),"Loyal",IF(G979&gt;=4,"New / promising",IF(H979&gt;=3,"At risk",IF(G979&lt;=2,"Lost / hibernating","Needs attention")))))</f>
        <v/>
      </c>
    </row>
    <row r="980">
      <c r="A980" t="n">
        <v>14242</v>
      </c>
      <c r="B980" s="13">
        <f>_xlfn.MINIFS(Invoices[Date],Invoices[Customer ID],A980)</f>
        <v/>
      </c>
      <c r="C980" s="13">
        <f>_xlfn.MAXIFS(Invoices[Date],Invoices[Customer ID],A980)</f>
        <v/>
      </c>
      <c r="D980" s="14">
        <f>AsOfDate-C980</f>
        <v/>
      </c>
      <c r="E980" s="14">
        <f>COUNTIFS(Invoices[Customer ID],A980)</f>
        <v/>
      </c>
      <c r="F980" s="15">
        <f>SUMIFS(Invoices[Value],Invoices[Customer ID],A980)</f>
        <v/>
      </c>
      <c r="G980" s="10">
        <f>5-COUNTIF(RCuts,"&lt;"&amp;D980)</f>
        <v/>
      </c>
      <c r="H980" s="10">
        <f>1+COUNTIF(FCuts,"&lt;"&amp;E980)</f>
        <v/>
      </c>
      <c r="I980" s="10">
        <f>1+COUNTIF(MCuts,"&lt;"&amp;F980)</f>
        <v/>
      </c>
      <c r="J980" s="10">
        <f>G980&amp;H980&amp;I980</f>
        <v/>
      </c>
      <c r="K980" s="10">
        <f>IF(AND(G980&gt;=4,H980&gt;=4),"Champions",IF(AND(G980&gt;=3,H980&gt;=3),"Loyal",IF(G980&gt;=4,"New / promising",IF(H980&gt;=3,"At risk",IF(G980&lt;=2,"Lost / hibernating","Needs attention")))))</f>
        <v/>
      </c>
    </row>
    <row r="981">
      <c r="A981" t="n">
        <v>14243</v>
      </c>
      <c r="B981" s="13">
        <f>_xlfn.MINIFS(Invoices[Date],Invoices[Customer ID],A981)</f>
        <v/>
      </c>
      <c r="C981" s="13">
        <f>_xlfn.MAXIFS(Invoices[Date],Invoices[Customer ID],A981)</f>
        <v/>
      </c>
      <c r="D981" s="14">
        <f>AsOfDate-C981</f>
        <v/>
      </c>
      <c r="E981" s="14">
        <f>COUNTIFS(Invoices[Customer ID],A981)</f>
        <v/>
      </c>
      <c r="F981" s="15">
        <f>SUMIFS(Invoices[Value],Invoices[Customer ID],A981)</f>
        <v/>
      </c>
      <c r="G981" s="10">
        <f>5-COUNTIF(RCuts,"&lt;"&amp;D981)</f>
        <v/>
      </c>
      <c r="H981" s="10">
        <f>1+COUNTIF(FCuts,"&lt;"&amp;E981)</f>
        <v/>
      </c>
      <c r="I981" s="10">
        <f>1+COUNTIF(MCuts,"&lt;"&amp;F981)</f>
        <v/>
      </c>
      <c r="J981" s="10">
        <f>G981&amp;H981&amp;I981</f>
        <v/>
      </c>
      <c r="K981" s="10">
        <f>IF(AND(G981&gt;=4,H981&gt;=4),"Champions",IF(AND(G981&gt;=3,H981&gt;=3),"Loyal",IF(G981&gt;=4,"New / promising",IF(H981&gt;=3,"At risk",IF(G981&lt;=2,"Lost / hibernating","Needs attention")))))</f>
        <v/>
      </c>
    </row>
    <row r="982">
      <c r="A982" t="n">
        <v>14245</v>
      </c>
      <c r="B982" s="13">
        <f>_xlfn.MINIFS(Invoices[Date],Invoices[Customer ID],A982)</f>
        <v/>
      </c>
      <c r="C982" s="13">
        <f>_xlfn.MAXIFS(Invoices[Date],Invoices[Customer ID],A982)</f>
        <v/>
      </c>
      <c r="D982" s="14">
        <f>AsOfDate-C982</f>
        <v/>
      </c>
      <c r="E982" s="14">
        <f>COUNTIFS(Invoices[Customer ID],A982)</f>
        <v/>
      </c>
      <c r="F982" s="15">
        <f>SUMIFS(Invoices[Value],Invoices[Customer ID],A982)</f>
        <v/>
      </c>
      <c r="G982" s="10">
        <f>5-COUNTIF(RCuts,"&lt;"&amp;D982)</f>
        <v/>
      </c>
      <c r="H982" s="10">
        <f>1+COUNTIF(FCuts,"&lt;"&amp;E982)</f>
        <v/>
      </c>
      <c r="I982" s="10">
        <f>1+COUNTIF(MCuts,"&lt;"&amp;F982)</f>
        <v/>
      </c>
      <c r="J982" s="10">
        <f>G982&amp;H982&amp;I982</f>
        <v/>
      </c>
      <c r="K982" s="10">
        <f>IF(AND(G982&gt;=4,H982&gt;=4),"Champions",IF(AND(G982&gt;=3,H982&gt;=3),"Loyal",IF(G982&gt;=4,"New / promising",IF(H982&gt;=3,"At risk",IF(G982&lt;=2,"Lost / hibernating","Needs attention")))))</f>
        <v/>
      </c>
    </row>
    <row r="983">
      <c r="A983" t="n">
        <v>14246</v>
      </c>
      <c r="B983" s="13">
        <f>_xlfn.MINIFS(Invoices[Date],Invoices[Customer ID],A983)</f>
        <v/>
      </c>
      <c r="C983" s="13">
        <f>_xlfn.MAXIFS(Invoices[Date],Invoices[Customer ID],A983)</f>
        <v/>
      </c>
      <c r="D983" s="14">
        <f>AsOfDate-C983</f>
        <v/>
      </c>
      <c r="E983" s="14">
        <f>COUNTIFS(Invoices[Customer ID],A983)</f>
        <v/>
      </c>
      <c r="F983" s="15">
        <f>SUMIFS(Invoices[Value],Invoices[Customer ID],A983)</f>
        <v/>
      </c>
      <c r="G983" s="10">
        <f>5-COUNTIF(RCuts,"&lt;"&amp;D983)</f>
        <v/>
      </c>
      <c r="H983" s="10">
        <f>1+COUNTIF(FCuts,"&lt;"&amp;E983)</f>
        <v/>
      </c>
      <c r="I983" s="10">
        <f>1+COUNTIF(MCuts,"&lt;"&amp;F983)</f>
        <v/>
      </c>
      <c r="J983" s="10">
        <f>G983&amp;H983&amp;I983</f>
        <v/>
      </c>
      <c r="K983" s="10">
        <f>IF(AND(G983&gt;=4,H983&gt;=4),"Champions",IF(AND(G983&gt;=3,H983&gt;=3),"Loyal",IF(G983&gt;=4,"New / promising",IF(H983&gt;=3,"At risk",IF(G983&lt;=2,"Lost / hibernating","Needs attention")))))</f>
        <v/>
      </c>
    </row>
    <row r="984">
      <c r="A984" t="n">
        <v>14247</v>
      </c>
      <c r="B984" s="13">
        <f>_xlfn.MINIFS(Invoices[Date],Invoices[Customer ID],A984)</f>
        <v/>
      </c>
      <c r="C984" s="13">
        <f>_xlfn.MAXIFS(Invoices[Date],Invoices[Customer ID],A984)</f>
        <v/>
      </c>
      <c r="D984" s="14">
        <f>AsOfDate-C984</f>
        <v/>
      </c>
      <c r="E984" s="14">
        <f>COUNTIFS(Invoices[Customer ID],A984)</f>
        <v/>
      </c>
      <c r="F984" s="15">
        <f>SUMIFS(Invoices[Value],Invoices[Customer ID],A984)</f>
        <v/>
      </c>
      <c r="G984" s="10">
        <f>5-COUNTIF(RCuts,"&lt;"&amp;D984)</f>
        <v/>
      </c>
      <c r="H984" s="10">
        <f>1+COUNTIF(FCuts,"&lt;"&amp;E984)</f>
        <v/>
      </c>
      <c r="I984" s="10">
        <f>1+COUNTIF(MCuts,"&lt;"&amp;F984)</f>
        <v/>
      </c>
      <c r="J984" s="10">
        <f>G984&amp;H984&amp;I984</f>
        <v/>
      </c>
      <c r="K984" s="10">
        <f>IF(AND(G984&gt;=4,H984&gt;=4),"Champions",IF(AND(G984&gt;=3,H984&gt;=3),"Loyal",IF(G984&gt;=4,"New / promising",IF(H984&gt;=3,"At risk",IF(G984&lt;=2,"Lost / hibernating","Needs attention")))))</f>
        <v/>
      </c>
    </row>
    <row r="985">
      <c r="A985" t="n">
        <v>14248</v>
      </c>
      <c r="B985" s="13">
        <f>_xlfn.MINIFS(Invoices[Date],Invoices[Customer ID],A985)</f>
        <v/>
      </c>
      <c r="C985" s="13">
        <f>_xlfn.MAXIFS(Invoices[Date],Invoices[Customer ID],A985)</f>
        <v/>
      </c>
      <c r="D985" s="14">
        <f>AsOfDate-C985</f>
        <v/>
      </c>
      <c r="E985" s="14">
        <f>COUNTIFS(Invoices[Customer ID],A985)</f>
        <v/>
      </c>
      <c r="F985" s="15">
        <f>SUMIFS(Invoices[Value],Invoices[Customer ID],A985)</f>
        <v/>
      </c>
      <c r="G985" s="10">
        <f>5-COUNTIF(RCuts,"&lt;"&amp;D985)</f>
        <v/>
      </c>
      <c r="H985" s="10">
        <f>1+COUNTIF(FCuts,"&lt;"&amp;E985)</f>
        <v/>
      </c>
      <c r="I985" s="10">
        <f>1+COUNTIF(MCuts,"&lt;"&amp;F985)</f>
        <v/>
      </c>
      <c r="J985" s="10">
        <f>G985&amp;H985&amp;I985</f>
        <v/>
      </c>
      <c r="K985" s="10">
        <f>IF(AND(G985&gt;=4,H985&gt;=4),"Champions",IF(AND(G985&gt;=3,H985&gt;=3),"Loyal",IF(G985&gt;=4,"New / promising",IF(H985&gt;=3,"At risk",IF(G985&lt;=2,"Lost / hibernating","Needs attention")))))</f>
        <v/>
      </c>
    </row>
    <row r="986">
      <c r="A986" t="n">
        <v>14250</v>
      </c>
      <c r="B986" s="13">
        <f>_xlfn.MINIFS(Invoices[Date],Invoices[Customer ID],A986)</f>
        <v/>
      </c>
      <c r="C986" s="13">
        <f>_xlfn.MAXIFS(Invoices[Date],Invoices[Customer ID],A986)</f>
        <v/>
      </c>
      <c r="D986" s="14">
        <f>AsOfDate-C986</f>
        <v/>
      </c>
      <c r="E986" s="14">
        <f>COUNTIFS(Invoices[Customer ID],A986)</f>
        <v/>
      </c>
      <c r="F986" s="15">
        <f>SUMIFS(Invoices[Value],Invoices[Customer ID],A986)</f>
        <v/>
      </c>
      <c r="G986" s="10">
        <f>5-COUNTIF(RCuts,"&lt;"&amp;D986)</f>
        <v/>
      </c>
      <c r="H986" s="10">
        <f>1+COUNTIF(FCuts,"&lt;"&amp;E986)</f>
        <v/>
      </c>
      <c r="I986" s="10">
        <f>1+COUNTIF(MCuts,"&lt;"&amp;F986)</f>
        <v/>
      </c>
      <c r="J986" s="10">
        <f>G986&amp;H986&amp;I986</f>
        <v/>
      </c>
      <c r="K986" s="10">
        <f>IF(AND(G986&gt;=4,H986&gt;=4),"Champions",IF(AND(G986&gt;=3,H986&gt;=3),"Loyal",IF(G986&gt;=4,"New / promising",IF(H986&gt;=3,"At risk",IF(G986&lt;=2,"Lost / hibernating","Needs attention")))))</f>
        <v/>
      </c>
    </row>
    <row r="987">
      <c r="A987" t="n">
        <v>14251</v>
      </c>
      <c r="B987" s="13">
        <f>_xlfn.MINIFS(Invoices[Date],Invoices[Customer ID],A987)</f>
        <v/>
      </c>
      <c r="C987" s="13">
        <f>_xlfn.MAXIFS(Invoices[Date],Invoices[Customer ID],A987)</f>
        <v/>
      </c>
      <c r="D987" s="14">
        <f>AsOfDate-C987</f>
        <v/>
      </c>
      <c r="E987" s="14">
        <f>COUNTIFS(Invoices[Customer ID],A987)</f>
        <v/>
      </c>
      <c r="F987" s="15">
        <f>SUMIFS(Invoices[Value],Invoices[Customer ID],A987)</f>
        <v/>
      </c>
      <c r="G987" s="10">
        <f>5-COUNTIF(RCuts,"&lt;"&amp;D987)</f>
        <v/>
      </c>
      <c r="H987" s="10">
        <f>1+COUNTIF(FCuts,"&lt;"&amp;E987)</f>
        <v/>
      </c>
      <c r="I987" s="10">
        <f>1+COUNTIF(MCuts,"&lt;"&amp;F987)</f>
        <v/>
      </c>
      <c r="J987" s="10">
        <f>G987&amp;H987&amp;I987</f>
        <v/>
      </c>
      <c r="K987" s="10">
        <f>IF(AND(G987&gt;=4,H987&gt;=4),"Champions",IF(AND(G987&gt;=3,H987&gt;=3),"Loyal",IF(G987&gt;=4,"New / promising",IF(H987&gt;=3,"At risk",IF(G987&lt;=2,"Lost / hibernating","Needs attention")))))</f>
        <v/>
      </c>
    </row>
    <row r="988">
      <c r="A988" t="n">
        <v>14256</v>
      </c>
      <c r="B988" s="13">
        <f>_xlfn.MINIFS(Invoices[Date],Invoices[Customer ID],A988)</f>
        <v/>
      </c>
      <c r="C988" s="13">
        <f>_xlfn.MAXIFS(Invoices[Date],Invoices[Customer ID],A988)</f>
        <v/>
      </c>
      <c r="D988" s="14">
        <f>AsOfDate-C988</f>
        <v/>
      </c>
      <c r="E988" s="14">
        <f>COUNTIFS(Invoices[Customer ID],A988)</f>
        <v/>
      </c>
      <c r="F988" s="15">
        <f>SUMIFS(Invoices[Value],Invoices[Customer ID],A988)</f>
        <v/>
      </c>
      <c r="G988" s="10">
        <f>5-COUNTIF(RCuts,"&lt;"&amp;D988)</f>
        <v/>
      </c>
      <c r="H988" s="10">
        <f>1+COUNTIF(FCuts,"&lt;"&amp;E988)</f>
        <v/>
      </c>
      <c r="I988" s="10">
        <f>1+COUNTIF(MCuts,"&lt;"&amp;F988)</f>
        <v/>
      </c>
      <c r="J988" s="10">
        <f>G988&amp;H988&amp;I988</f>
        <v/>
      </c>
      <c r="K988" s="10">
        <f>IF(AND(G988&gt;=4,H988&gt;=4),"Champions",IF(AND(G988&gt;=3,H988&gt;=3),"Loyal",IF(G988&gt;=4,"New / promising",IF(H988&gt;=3,"At risk",IF(G988&lt;=2,"Lost / hibernating","Needs attention")))))</f>
        <v/>
      </c>
    </row>
    <row r="989">
      <c r="A989" t="n">
        <v>14257</v>
      </c>
      <c r="B989" s="13">
        <f>_xlfn.MINIFS(Invoices[Date],Invoices[Customer ID],A989)</f>
        <v/>
      </c>
      <c r="C989" s="13">
        <f>_xlfn.MAXIFS(Invoices[Date],Invoices[Customer ID],A989)</f>
        <v/>
      </c>
      <c r="D989" s="14">
        <f>AsOfDate-C989</f>
        <v/>
      </c>
      <c r="E989" s="14">
        <f>COUNTIFS(Invoices[Customer ID],A989)</f>
        <v/>
      </c>
      <c r="F989" s="15">
        <f>SUMIFS(Invoices[Value],Invoices[Customer ID],A989)</f>
        <v/>
      </c>
      <c r="G989" s="10">
        <f>5-COUNTIF(RCuts,"&lt;"&amp;D989)</f>
        <v/>
      </c>
      <c r="H989" s="10">
        <f>1+COUNTIF(FCuts,"&lt;"&amp;E989)</f>
        <v/>
      </c>
      <c r="I989" s="10">
        <f>1+COUNTIF(MCuts,"&lt;"&amp;F989)</f>
        <v/>
      </c>
      <c r="J989" s="10">
        <f>G989&amp;H989&amp;I989</f>
        <v/>
      </c>
      <c r="K989" s="10">
        <f>IF(AND(G989&gt;=4,H989&gt;=4),"Champions",IF(AND(G989&gt;=3,H989&gt;=3),"Loyal",IF(G989&gt;=4,"New / promising",IF(H989&gt;=3,"At risk",IF(G989&lt;=2,"Lost / hibernating","Needs attention")))))</f>
        <v/>
      </c>
    </row>
    <row r="990">
      <c r="A990" t="n">
        <v>14258</v>
      </c>
      <c r="B990" s="13">
        <f>_xlfn.MINIFS(Invoices[Date],Invoices[Customer ID],A990)</f>
        <v/>
      </c>
      <c r="C990" s="13">
        <f>_xlfn.MAXIFS(Invoices[Date],Invoices[Customer ID],A990)</f>
        <v/>
      </c>
      <c r="D990" s="14">
        <f>AsOfDate-C990</f>
        <v/>
      </c>
      <c r="E990" s="14">
        <f>COUNTIFS(Invoices[Customer ID],A990)</f>
        <v/>
      </c>
      <c r="F990" s="15">
        <f>SUMIFS(Invoices[Value],Invoices[Customer ID],A990)</f>
        <v/>
      </c>
      <c r="G990" s="10">
        <f>5-COUNTIF(RCuts,"&lt;"&amp;D990)</f>
        <v/>
      </c>
      <c r="H990" s="10">
        <f>1+COUNTIF(FCuts,"&lt;"&amp;E990)</f>
        <v/>
      </c>
      <c r="I990" s="10">
        <f>1+COUNTIF(MCuts,"&lt;"&amp;F990)</f>
        <v/>
      </c>
      <c r="J990" s="10">
        <f>G990&amp;H990&amp;I990</f>
        <v/>
      </c>
      <c r="K990" s="10">
        <f>IF(AND(G990&gt;=4,H990&gt;=4),"Champions",IF(AND(G990&gt;=3,H990&gt;=3),"Loyal",IF(G990&gt;=4,"New / promising",IF(H990&gt;=3,"At risk",IF(G990&lt;=2,"Lost / hibernating","Needs attention")))))</f>
        <v/>
      </c>
    </row>
    <row r="991">
      <c r="A991" t="n">
        <v>14259</v>
      </c>
      <c r="B991" s="13">
        <f>_xlfn.MINIFS(Invoices[Date],Invoices[Customer ID],A991)</f>
        <v/>
      </c>
      <c r="C991" s="13">
        <f>_xlfn.MAXIFS(Invoices[Date],Invoices[Customer ID],A991)</f>
        <v/>
      </c>
      <c r="D991" s="14">
        <f>AsOfDate-C991</f>
        <v/>
      </c>
      <c r="E991" s="14">
        <f>COUNTIFS(Invoices[Customer ID],A991)</f>
        <v/>
      </c>
      <c r="F991" s="15">
        <f>SUMIFS(Invoices[Value],Invoices[Customer ID],A991)</f>
        <v/>
      </c>
      <c r="G991" s="10">
        <f>5-COUNTIF(RCuts,"&lt;"&amp;D991)</f>
        <v/>
      </c>
      <c r="H991" s="10">
        <f>1+COUNTIF(FCuts,"&lt;"&amp;E991)</f>
        <v/>
      </c>
      <c r="I991" s="10">
        <f>1+COUNTIF(MCuts,"&lt;"&amp;F991)</f>
        <v/>
      </c>
      <c r="J991" s="10">
        <f>G991&amp;H991&amp;I991</f>
        <v/>
      </c>
      <c r="K991" s="10">
        <f>IF(AND(G991&gt;=4,H991&gt;=4),"Champions",IF(AND(G991&gt;=3,H991&gt;=3),"Loyal",IF(G991&gt;=4,"New / promising",IF(H991&gt;=3,"At risk",IF(G991&lt;=2,"Lost / hibernating","Needs attention")))))</f>
        <v/>
      </c>
    </row>
    <row r="992">
      <c r="A992" t="n">
        <v>14261</v>
      </c>
      <c r="B992" s="13">
        <f>_xlfn.MINIFS(Invoices[Date],Invoices[Customer ID],A992)</f>
        <v/>
      </c>
      <c r="C992" s="13">
        <f>_xlfn.MAXIFS(Invoices[Date],Invoices[Customer ID],A992)</f>
        <v/>
      </c>
      <c r="D992" s="14">
        <f>AsOfDate-C992</f>
        <v/>
      </c>
      <c r="E992" s="14">
        <f>COUNTIFS(Invoices[Customer ID],A992)</f>
        <v/>
      </c>
      <c r="F992" s="15">
        <f>SUMIFS(Invoices[Value],Invoices[Customer ID],A992)</f>
        <v/>
      </c>
      <c r="G992" s="10">
        <f>5-COUNTIF(RCuts,"&lt;"&amp;D992)</f>
        <v/>
      </c>
      <c r="H992" s="10">
        <f>1+COUNTIF(FCuts,"&lt;"&amp;E992)</f>
        <v/>
      </c>
      <c r="I992" s="10">
        <f>1+COUNTIF(MCuts,"&lt;"&amp;F992)</f>
        <v/>
      </c>
      <c r="J992" s="10">
        <f>G992&amp;H992&amp;I992</f>
        <v/>
      </c>
      <c r="K992" s="10">
        <f>IF(AND(G992&gt;=4,H992&gt;=4),"Champions",IF(AND(G992&gt;=3,H992&gt;=3),"Loyal",IF(G992&gt;=4,"New / promising",IF(H992&gt;=3,"At risk",IF(G992&lt;=2,"Lost / hibernating","Needs attention")))))</f>
        <v/>
      </c>
    </row>
    <row r="993">
      <c r="A993" t="n">
        <v>14262</v>
      </c>
      <c r="B993" s="13">
        <f>_xlfn.MINIFS(Invoices[Date],Invoices[Customer ID],A993)</f>
        <v/>
      </c>
      <c r="C993" s="13">
        <f>_xlfn.MAXIFS(Invoices[Date],Invoices[Customer ID],A993)</f>
        <v/>
      </c>
      <c r="D993" s="14">
        <f>AsOfDate-C993</f>
        <v/>
      </c>
      <c r="E993" s="14">
        <f>COUNTIFS(Invoices[Customer ID],A993)</f>
        <v/>
      </c>
      <c r="F993" s="15">
        <f>SUMIFS(Invoices[Value],Invoices[Customer ID],A993)</f>
        <v/>
      </c>
      <c r="G993" s="10">
        <f>5-COUNTIF(RCuts,"&lt;"&amp;D993)</f>
        <v/>
      </c>
      <c r="H993" s="10">
        <f>1+COUNTIF(FCuts,"&lt;"&amp;E993)</f>
        <v/>
      </c>
      <c r="I993" s="10">
        <f>1+COUNTIF(MCuts,"&lt;"&amp;F993)</f>
        <v/>
      </c>
      <c r="J993" s="10">
        <f>G993&amp;H993&amp;I993</f>
        <v/>
      </c>
      <c r="K993" s="10">
        <f>IF(AND(G993&gt;=4,H993&gt;=4),"Champions",IF(AND(G993&gt;=3,H993&gt;=3),"Loyal",IF(G993&gt;=4,"New / promising",IF(H993&gt;=3,"At risk",IF(G993&lt;=2,"Lost / hibernating","Needs attention")))))</f>
        <v/>
      </c>
    </row>
    <row r="994">
      <c r="A994" t="n">
        <v>14264</v>
      </c>
      <c r="B994" s="13">
        <f>_xlfn.MINIFS(Invoices[Date],Invoices[Customer ID],A994)</f>
        <v/>
      </c>
      <c r="C994" s="13">
        <f>_xlfn.MAXIFS(Invoices[Date],Invoices[Customer ID],A994)</f>
        <v/>
      </c>
      <c r="D994" s="14">
        <f>AsOfDate-C994</f>
        <v/>
      </c>
      <c r="E994" s="14">
        <f>COUNTIFS(Invoices[Customer ID],A994)</f>
        <v/>
      </c>
      <c r="F994" s="15">
        <f>SUMIFS(Invoices[Value],Invoices[Customer ID],A994)</f>
        <v/>
      </c>
      <c r="G994" s="10">
        <f>5-COUNTIF(RCuts,"&lt;"&amp;D994)</f>
        <v/>
      </c>
      <c r="H994" s="10">
        <f>1+COUNTIF(FCuts,"&lt;"&amp;E994)</f>
        <v/>
      </c>
      <c r="I994" s="10">
        <f>1+COUNTIF(MCuts,"&lt;"&amp;F994)</f>
        <v/>
      </c>
      <c r="J994" s="10">
        <f>G994&amp;H994&amp;I994</f>
        <v/>
      </c>
      <c r="K994" s="10">
        <f>IF(AND(G994&gt;=4,H994&gt;=4),"Champions",IF(AND(G994&gt;=3,H994&gt;=3),"Loyal",IF(G994&gt;=4,"New / promising",IF(H994&gt;=3,"At risk",IF(G994&lt;=2,"Lost / hibernating","Needs attention")))))</f>
        <v/>
      </c>
    </row>
    <row r="995">
      <c r="A995" t="n">
        <v>14267</v>
      </c>
      <c r="B995" s="13">
        <f>_xlfn.MINIFS(Invoices[Date],Invoices[Customer ID],A995)</f>
        <v/>
      </c>
      <c r="C995" s="13">
        <f>_xlfn.MAXIFS(Invoices[Date],Invoices[Customer ID],A995)</f>
        <v/>
      </c>
      <c r="D995" s="14">
        <f>AsOfDate-C995</f>
        <v/>
      </c>
      <c r="E995" s="14">
        <f>COUNTIFS(Invoices[Customer ID],A995)</f>
        <v/>
      </c>
      <c r="F995" s="15">
        <f>SUMIFS(Invoices[Value],Invoices[Customer ID],A995)</f>
        <v/>
      </c>
      <c r="G995" s="10">
        <f>5-COUNTIF(RCuts,"&lt;"&amp;D995)</f>
        <v/>
      </c>
      <c r="H995" s="10">
        <f>1+COUNTIF(FCuts,"&lt;"&amp;E995)</f>
        <v/>
      </c>
      <c r="I995" s="10">
        <f>1+COUNTIF(MCuts,"&lt;"&amp;F995)</f>
        <v/>
      </c>
      <c r="J995" s="10">
        <f>G995&amp;H995&amp;I995</f>
        <v/>
      </c>
      <c r="K995" s="10">
        <f>IF(AND(G995&gt;=4,H995&gt;=4),"Champions",IF(AND(G995&gt;=3,H995&gt;=3),"Loyal",IF(G995&gt;=4,"New / promising",IF(H995&gt;=3,"At risk",IF(G995&lt;=2,"Lost / hibernating","Needs attention")))))</f>
        <v/>
      </c>
    </row>
    <row r="996">
      <c r="A996" t="n">
        <v>14270</v>
      </c>
      <c r="B996" s="13">
        <f>_xlfn.MINIFS(Invoices[Date],Invoices[Customer ID],A996)</f>
        <v/>
      </c>
      <c r="C996" s="13">
        <f>_xlfn.MAXIFS(Invoices[Date],Invoices[Customer ID],A996)</f>
        <v/>
      </c>
      <c r="D996" s="14">
        <f>AsOfDate-C996</f>
        <v/>
      </c>
      <c r="E996" s="14">
        <f>COUNTIFS(Invoices[Customer ID],A996)</f>
        <v/>
      </c>
      <c r="F996" s="15">
        <f>SUMIFS(Invoices[Value],Invoices[Customer ID],A996)</f>
        <v/>
      </c>
      <c r="G996" s="10">
        <f>5-COUNTIF(RCuts,"&lt;"&amp;D996)</f>
        <v/>
      </c>
      <c r="H996" s="10">
        <f>1+COUNTIF(FCuts,"&lt;"&amp;E996)</f>
        <v/>
      </c>
      <c r="I996" s="10">
        <f>1+COUNTIF(MCuts,"&lt;"&amp;F996)</f>
        <v/>
      </c>
      <c r="J996" s="10">
        <f>G996&amp;H996&amp;I996</f>
        <v/>
      </c>
      <c r="K996" s="10">
        <f>IF(AND(G996&gt;=4,H996&gt;=4),"Champions",IF(AND(G996&gt;=3,H996&gt;=3),"Loyal",IF(G996&gt;=4,"New / promising",IF(H996&gt;=3,"At risk",IF(G996&lt;=2,"Lost / hibernating","Needs attention")))))</f>
        <v/>
      </c>
    </row>
    <row r="997">
      <c r="A997" t="n">
        <v>14271</v>
      </c>
      <c r="B997" s="13">
        <f>_xlfn.MINIFS(Invoices[Date],Invoices[Customer ID],A997)</f>
        <v/>
      </c>
      <c r="C997" s="13">
        <f>_xlfn.MAXIFS(Invoices[Date],Invoices[Customer ID],A997)</f>
        <v/>
      </c>
      <c r="D997" s="14">
        <f>AsOfDate-C997</f>
        <v/>
      </c>
      <c r="E997" s="14">
        <f>COUNTIFS(Invoices[Customer ID],A997)</f>
        <v/>
      </c>
      <c r="F997" s="15">
        <f>SUMIFS(Invoices[Value],Invoices[Customer ID],A997)</f>
        <v/>
      </c>
      <c r="G997" s="10">
        <f>5-COUNTIF(RCuts,"&lt;"&amp;D997)</f>
        <v/>
      </c>
      <c r="H997" s="10">
        <f>1+COUNTIF(FCuts,"&lt;"&amp;E997)</f>
        <v/>
      </c>
      <c r="I997" s="10">
        <f>1+COUNTIF(MCuts,"&lt;"&amp;F997)</f>
        <v/>
      </c>
      <c r="J997" s="10">
        <f>G997&amp;H997&amp;I997</f>
        <v/>
      </c>
      <c r="K997" s="10">
        <f>IF(AND(G997&gt;=4,H997&gt;=4),"Champions",IF(AND(G997&gt;=3,H997&gt;=3),"Loyal",IF(G997&gt;=4,"New / promising",IF(H997&gt;=3,"At risk",IF(G997&lt;=2,"Lost / hibernating","Needs attention")))))</f>
        <v/>
      </c>
    </row>
    <row r="998">
      <c r="A998" t="n">
        <v>14272</v>
      </c>
      <c r="B998" s="13">
        <f>_xlfn.MINIFS(Invoices[Date],Invoices[Customer ID],A998)</f>
        <v/>
      </c>
      <c r="C998" s="13">
        <f>_xlfn.MAXIFS(Invoices[Date],Invoices[Customer ID],A998)</f>
        <v/>
      </c>
      <c r="D998" s="14">
        <f>AsOfDate-C998</f>
        <v/>
      </c>
      <c r="E998" s="14">
        <f>COUNTIFS(Invoices[Customer ID],A998)</f>
        <v/>
      </c>
      <c r="F998" s="15">
        <f>SUMIFS(Invoices[Value],Invoices[Customer ID],A998)</f>
        <v/>
      </c>
      <c r="G998" s="10">
        <f>5-COUNTIF(RCuts,"&lt;"&amp;D998)</f>
        <v/>
      </c>
      <c r="H998" s="10">
        <f>1+COUNTIF(FCuts,"&lt;"&amp;E998)</f>
        <v/>
      </c>
      <c r="I998" s="10">
        <f>1+COUNTIF(MCuts,"&lt;"&amp;F998)</f>
        <v/>
      </c>
      <c r="J998" s="10">
        <f>G998&amp;H998&amp;I998</f>
        <v/>
      </c>
      <c r="K998" s="10">
        <f>IF(AND(G998&gt;=4,H998&gt;=4),"Champions",IF(AND(G998&gt;=3,H998&gt;=3),"Loyal",IF(G998&gt;=4,"New / promising",IF(H998&gt;=3,"At risk",IF(G998&lt;=2,"Lost / hibernating","Needs attention")))))</f>
        <v/>
      </c>
    </row>
    <row r="999">
      <c r="A999" t="n">
        <v>14273</v>
      </c>
      <c r="B999" s="13">
        <f>_xlfn.MINIFS(Invoices[Date],Invoices[Customer ID],A999)</f>
        <v/>
      </c>
      <c r="C999" s="13">
        <f>_xlfn.MAXIFS(Invoices[Date],Invoices[Customer ID],A999)</f>
        <v/>
      </c>
      <c r="D999" s="14">
        <f>AsOfDate-C999</f>
        <v/>
      </c>
      <c r="E999" s="14">
        <f>COUNTIFS(Invoices[Customer ID],A999)</f>
        <v/>
      </c>
      <c r="F999" s="15">
        <f>SUMIFS(Invoices[Value],Invoices[Customer ID],A999)</f>
        <v/>
      </c>
      <c r="G999" s="10">
        <f>5-COUNTIF(RCuts,"&lt;"&amp;D999)</f>
        <v/>
      </c>
      <c r="H999" s="10">
        <f>1+COUNTIF(FCuts,"&lt;"&amp;E999)</f>
        <v/>
      </c>
      <c r="I999" s="10">
        <f>1+COUNTIF(MCuts,"&lt;"&amp;F999)</f>
        <v/>
      </c>
      <c r="J999" s="10">
        <f>G999&amp;H999&amp;I999</f>
        <v/>
      </c>
      <c r="K999" s="10">
        <f>IF(AND(G999&gt;=4,H999&gt;=4),"Champions",IF(AND(G999&gt;=3,H999&gt;=3),"Loyal",IF(G999&gt;=4,"New / promising",IF(H999&gt;=3,"At risk",IF(G999&lt;=2,"Lost / hibernating","Needs attention")))))</f>
        <v/>
      </c>
    </row>
    <row r="1000">
      <c r="A1000" t="n">
        <v>14276</v>
      </c>
      <c r="B1000" s="13">
        <f>_xlfn.MINIFS(Invoices[Date],Invoices[Customer ID],A1000)</f>
        <v/>
      </c>
      <c r="C1000" s="13">
        <f>_xlfn.MAXIFS(Invoices[Date],Invoices[Customer ID],A1000)</f>
        <v/>
      </c>
      <c r="D1000" s="14">
        <f>AsOfDate-C1000</f>
        <v/>
      </c>
      <c r="E1000" s="14">
        <f>COUNTIFS(Invoices[Customer ID],A1000)</f>
        <v/>
      </c>
      <c r="F1000" s="15">
        <f>SUMIFS(Invoices[Value],Invoices[Customer ID],A1000)</f>
        <v/>
      </c>
      <c r="G1000" s="10">
        <f>5-COUNTIF(RCuts,"&lt;"&amp;D1000)</f>
        <v/>
      </c>
      <c r="H1000" s="10">
        <f>1+COUNTIF(FCuts,"&lt;"&amp;E1000)</f>
        <v/>
      </c>
      <c r="I1000" s="10">
        <f>1+COUNTIF(MCuts,"&lt;"&amp;F1000)</f>
        <v/>
      </c>
      <c r="J1000" s="10">
        <f>G1000&amp;H1000&amp;I1000</f>
        <v/>
      </c>
      <c r="K1000" s="10">
        <f>IF(AND(G1000&gt;=4,H1000&gt;=4),"Champions",IF(AND(G1000&gt;=3,H1000&gt;=3),"Loyal",IF(G1000&gt;=4,"New / promising",IF(H1000&gt;=3,"At risk",IF(G1000&lt;=2,"Lost / hibernating","Needs attention")))))</f>
        <v/>
      </c>
    </row>
    <row r="1001">
      <c r="A1001" t="n">
        <v>14280</v>
      </c>
      <c r="B1001" s="13">
        <f>_xlfn.MINIFS(Invoices[Date],Invoices[Customer ID],A1001)</f>
        <v/>
      </c>
      <c r="C1001" s="13">
        <f>_xlfn.MAXIFS(Invoices[Date],Invoices[Customer ID],A1001)</f>
        <v/>
      </c>
      <c r="D1001" s="14">
        <f>AsOfDate-C1001</f>
        <v/>
      </c>
      <c r="E1001" s="14">
        <f>COUNTIFS(Invoices[Customer ID],A1001)</f>
        <v/>
      </c>
      <c r="F1001" s="15">
        <f>SUMIFS(Invoices[Value],Invoices[Customer ID],A1001)</f>
        <v/>
      </c>
      <c r="G1001" s="10">
        <f>5-COUNTIF(RCuts,"&lt;"&amp;D1001)</f>
        <v/>
      </c>
      <c r="H1001" s="10">
        <f>1+COUNTIF(FCuts,"&lt;"&amp;E1001)</f>
        <v/>
      </c>
      <c r="I1001" s="10">
        <f>1+COUNTIF(MCuts,"&lt;"&amp;F1001)</f>
        <v/>
      </c>
      <c r="J1001" s="10">
        <f>G1001&amp;H1001&amp;I1001</f>
        <v/>
      </c>
      <c r="K1001" s="10">
        <f>IF(AND(G1001&gt;=4,H1001&gt;=4),"Champions",IF(AND(G1001&gt;=3,H1001&gt;=3),"Loyal",IF(G1001&gt;=4,"New / promising",IF(H1001&gt;=3,"At risk",IF(G1001&lt;=2,"Lost / hibernating","Needs attention")))))</f>
        <v/>
      </c>
    </row>
    <row r="1002">
      <c r="A1002" t="n">
        <v>14282</v>
      </c>
      <c r="B1002" s="13">
        <f>_xlfn.MINIFS(Invoices[Date],Invoices[Customer ID],A1002)</f>
        <v/>
      </c>
      <c r="C1002" s="13">
        <f>_xlfn.MAXIFS(Invoices[Date],Invoices[Customer ID],A1002)</f>
        <v/>
      </c>
      <c r="D1002" s="14">
        <f>AsOfDate-C1002</f>
        <v/>
      </c>
      <c r="E1002" s="14">
        <f>COUNTIFS(Invoices[Customer ID],A1002)</f>
        <v/>
      </c>
      <c r="F1002" s="15">
        <f>SUMIFS(Invoices[Value],Invoices[Customer ID],A1002)</f>
        <v/>
      </c>
      <c r="G1002" s="10">
        <f>5-COUNTIF(RCuts,"&lt;"&amp;D1002)</f>
        <v/>
      </c>
      <c r="H1002" s="10">
        <f>1+COUNTIF(FCuts,"&lt;"&amp;E1002)</f>
        <v/>
      </c>
      <c r="I1002" s="10">
        <f>1+COUNTIF(MCuts,"&lt;"&amp;F1002)</f>
        <v/>
      </c>
      <c r="J1002" s="10">
        <f>G1002&amp;H1002&amp;I1002</f>
        <v/>
      </c>
      <c r="K1002" s="10">
        <f>IF(AND(G1002&gt;=4,H1002&gt;=4),"Champions",IF(AND(G1002&gt;=3,H1002&gt;=3),"Loyal",IF(G1002&gt;=4,"New / promising",IF(H1002&gt;=3,"At risk",IF(G1002&lt;=2,"Lost / hibernating","Needs attention")))))</f>
        <v/>
      </c>
    </row>
    <row r="1003">
      <c r="A1003" t="n">
        <v>14284</v>
      </c>
      <c r="B1003" s="13">
        <f>_xlfn.MINIFS(Invoices[Date],Invoices[Customer ID],A1003)</f>
        <v/>
      </c>
      <c r="C1003" s="13">
        <f>_xlfn.MAXIFS(Invoices[Date],Invoices[Customer ID],A1003)</f>
        <v/>
      </c>
      <c r="D1003" s="14">
        <f>AsOfDate-C1003</f>
        <v/>
      </c>
      <c r="E1003" s="14">
        <f>COUNTIFS(Invoices[Customer ID],A1003)</f>
        <v/>
      </c>
      <c r="F1003" s="15">
        <f>SUMIFS(Invoices[Value],Invoices[Customer ID],A1003)</f>
        <v/>
      </c>
      <c r="G1003" s="10">
        <f>5-COUNTIF(RCuts,"&lt;"&amp;D1003)</f>
        <v/>
      </c>
      <c r="H1003" s="10">
        <f>1+COUNTIF(FCuts,"&lt;"&amp;E1003)</f>
        <v/>
      </c>
      <c r="I1003" s="10">
        <f>1+COUNTIF(MCuts,"&lt;"&amp;F1003)</f>
        <v/>
      </c>
      <c r="J1003" s="10">
        <f>G1003&amp;H1003&amp;I1003</f>
        <v/>
      </c>
      <c r="K1003" s="10">
        <f>IF(AND(G1003&gt;=4,H1003&gt;=4),"Champions",IF(AND(G1003&gt;=3,H1003&gt;=3),"Loyal",IF(G1003&gt;=4,"New / promising",IF(H1003&gt;=3,"At risk",IF(G1003&lt;=2,"Lost / hibernating","Needs attention")))))</f>
        <v/>
      </c>
    </row>
    <row r="1004">
      <c r="A1004" t="n">
        <v>14285</v>
      </c>
      <c r="B1004" s="13">
        <f>_xlfn.MINIFS(Invoices[Date],Invoices[Customer ID],A1004)</f>
        <v/>
      </c>
      <c r="C1004" s="13">
        <f>_xlfn.MAXIFS(Invoices[Date],Invoices[Customer ID],A1004)</f>
        <v/>
      </c>
      <c r="D1004" s="14">
        <f>AsOfDate-C1004</f>
        <v/>
      </c>
      <c r="E1004" s="14">
        <f>COUNTIFS(Invoices[Customer ID],A1004)</f>
        <v/>
      </c>
      <c r="F1004" s="15">
        <f>SUMIFS(Invoices[Value],Invoices[Customer ID],A1004)</f>
        <v/>
      </c>
      <c r="G1004" s="10">
        <f>5-COUNTIF(RCuts,"&lt;"&amp;D1004)</f>
        <v/>
      </c>
      <c r="H1004" s="10">
        <f>1+COUNTIF(FCuts,"&lt;"&amp;E1004)</f>
        <v/>
      </c>
      <c r="I1004" s="10">
        <f>1+COUNTIF(MCuts,"&lt;"&amp;F1004)</f>
        <v/>
      </c>
      <c r="J1004" s="10">
        <f>G1004&amp;H1004&amp;I1004</f>
        <v/>
      </c>
      <c r="K1004" s="10">
        <f>IF(AND(G1004&gt;=4,H1004&gt;=4),"Champions",IF(AND(G1004&gt;=3,H1004&gt;=3),"Loyal",IF(G1004&gt;=4,"New / promising",IF(H1004&gt;=3,"At risk",IF(G1004&lt;=2,"Lost / hibernating","Needs attention")))))</f>
        <v/>
      </c>
    </row>
    <row r="1005">
      <c r="A1005" t="n">
        <v>14286</v>
      </c>
      <c r="B1005" s="13">
        <f>_xlfn.MINIFS(Invoices[Date],Invoices[Customer ID],A1005)</f>
        <v/>
      </c>
      <c r="C1005" s="13">
        <f>_xlfn.MAXIFS(Invoices[Date],Invoices[Customer ID],A1005)</f>
        <v/>
      </c>
      <c r="D1005" s="14">
        <f>AsOfDate-C1005</f>
        <v/>
      </c>
      <c r="E1005" s="14">
        <f>COUNTIFS(Invoices[Customer ID],A1005)</f>
        <v/>
      </c>
      <c r="F1005" s="15">
        <f>SUMIFS(Invoices[Value],Invoices[Customer ID],A1005)</f>
        <v/>
      </c>
      <c r="G1005" s="10">
        <f>5-COUNTIF(RCuts,"&lt;"&amp;D1005)</f>
        <v/>
      </c>
      <c r="H1005" s="10">
        <f>1+COUNTIF(FCuts,"&lt;"&amp;E1005)</f>
        <v/>
      </c>
      <c r="I1005" s="10">
        <f>1+COUNTIF(MCuts,"&lt;"&amp;F1005)</f>
        <v/>
      </c>
      <c r="J1005" s="10">
        <f>G1005&amp;H1005&amp;I1005</f>
        <v/>
      </c>
      <c r="K1005" s="10">
        <f>IF(AND(G1005&gt;=4,H1005&gt;=4),"Champions",IF(AND(G1005&gt;=3,H1005&gt;=3),"Loyal",IF(G1005&gt;=4,"New / promising",IF(H1005&gt;=3,"At risk",IF(G1005&lt;=2,"Lost / hibernating","Needs attention")))))</f>
        <v/>
      </c>
    </row>
    <row r="1006">
      <c r="A1006" t="n">
        <v>14287</v>
      </c>
      <c r="B1006" s="13">
        <f>_xlfn.MINIFS(Invoices[Date],Invoices[Customer ID],A1006)</f>
        <v/>
      </c>
      <c r="C1006" s="13">
        <f>_xlfn.MAXIFS(Invoices[Date],Invoices[Customer ID],A1006)</f>
        <v/>
      </c>
      <c r="D1006" s="14">
        <f>AsOfDate-C1006</f>
        <v/>
      </c>
      <c r="E1006" s="14">
        <f>COUNTIFS(Invoices[Customer ID],A1006)</f>
        <v/>
      </c>
      <c r="F1006" s="15">
        <f>SUMIFS(Invoices[Value],Invoices[Customer ID],A1006)</f>
        <v/>
      </c>
      <c r="G1006" s="10">
        <f>5-COUNTIF(RCuts,"&lt;"&amp;D1006)</f>
        <v/>
      </c>
      <c r="H1006" s="10">
        <f>1+COUNTIF(FCuts,"&lt;"&amp;E1006)</f>
        <v/>
      </c>
      <c r="I1006" s="10">
        <f>1+COUNTIF(MCuts,"&lt;"&amp;F1006)</f>
        <v/>
      </c>
      <c r="J1006" s="10">
        <f>G1006&amp;H1006&amp;I1006</f>
        <v/>
      </c>
      <c r="K1006" s="10">
        <f>IF(AND(G1006&gt;=4,H1006&gt;=4),"Champions",IF(AND(G1006&gt;=3,H1006&gt;=3),"Loyal",IF(G1006&gt;=4,"New / promising",IF(H1006&gt;=3,"At risk",IF(G1006&lt;=2,"Lost / hibernating","Needs attention")))))</f>
        <v/>
      </c>
    </row>
    <row r="1007">
      <c r="A1007" t="n">
        <v>14288</v>
      </c>
      <c r="B1007" s="13">
        <f>_xlfn.MINIFS(Invoices[Date],Invoices[Customer ID],A1007)</f>
        <v/>
      </c>
      <c r="C1007" s="13">
        <f>_xlfn.MAXIFS(Invoices[Date],Invoices[Customer ID],A1007)</f>
        <v/>
      </c>
      <c r="D1007" s="14">
        <f>AsOfDate-C1007</f>
        <v/>
      </c>
      <c r="E1007" s="14">
        <f>COUNTIFS(Invoices[Customer ID],A1007)</f>
        <v/>
      </c>
      <c r="F1007" s="15">
        <f>SUMIFS(Invoices[Value],Invoices[Customer ID],A1007)</f>
        <v/>
      </c>
      <c r="G1007" s="10">
        <f>5-COUNTIF(RCuts,"&lt;"&amp;D1007)</f>
        <v/>
      </c>
      <c r="H1007" s="10">
        <f>1+COUNTIF(FCuts,"&lt;"&amp;E1007)</f>
        <v/>
      </c>
      <c r="I1007" s="10">
        <f>1+COUNTIF(MCuts,"&lt;"&amp;F1007)</f>
        <v/>
      </c>
      <c r="J1007" s="10">
        <f>G1007&amp;H1007&amp;I1007</f>
        <v/>
      </c>
      <c r="K1007" s="10">
        <f>IF(AND(G1007&gt;=4,H1007&gt;=4),"Champions",IF(AND(G1007&gt;=3,H1007&gt;=3),"Loyal",IF(G1007&gt;=4,"New / promising",IF(H1007&gt;=3,"At risk",IF(G1007&lt;=2,"Lost / hibernating","Needs attention")))))</f>
        <v/>
      </c>
    </row>
    <row r="1008">
      <c r="A1008" t="n">
        <v>14289</v>
      </c>
      <c r="B1008" s="13">
        <f>_xlfn.MINIFS(Invoices[Date],Invoices[Customer ID],A1008)</f>
        <v/>
      </c>
      <c r="C1008" s="13">
        <f>_xlfn.MAXIFS(Invoices[Date],Invoices[Customer ID],A1008)</f>
        <v/>
      </c>
      <c r="D1008" s="14">
        <f>AsOfDate-C1008</f>
        <v/>
      </c>
      <c r="E1008" s="14">
        <f>COUNTIFS(Invoices[Customer ID],A1008)</f>
        <v/>
      </c>
      <c r="F1008" s="15">
        <f>SUMIFS(Invoices[Value],Invoices[Customer ID],A1008)</f>
        <v/>
      </c>
      <c r="G1008" s="10">
        <f>5-COUNTIF(RCuts,"&lt;"&amp;D1008)</f>
        <v/>
      </c>
      <c r="H1008" s="10">
        <f>1+COUNTIF(FCuts,"&lt;"&amp;E1008)</f>
        <v/>
      </c>
      <c r="I1008" s="10">
        <f>1+COUNTIF(MCuts,"&lt;"&amp;F1008)</f>
        <v/>
      </c>
      <c r="J1008" s="10">
        <f>G1008&amp;H1008&amp;I1008</f>
        <v/>
      </c>
      <c r="K1008" s="10">
        <f>IF(AND(G1008&gt;=4,H1008&gt;=4),"Champions",IF(AND(G1008&gt;=3,H1008&gt;=3),"Loyal",IF(G1008&gt;=4,"New / promising",IF(H1008&gt;=3,"At risk",IF(G1008&lt;=2,"Lost / hibernating","Needs attention")))))</f>
        <v/>
      </c>
    </row>
    <row r="1009">
      <c r="A1009" t="n">
        <v>14290</v>
      </c>
      <c r="B1009" s="13">
        <f>_xlfn.MINIFS(Invoices[Date],Invoices[Customer ID],A1009)</f>
        <v/>
      </c>
      <c r="C1009" s="13">
        <f>_xlfn.MAXIFS(Invoices[Date],Invoices[Customer ID],A1009)</f>
        <v/>
      </c>
      <c r="D1009" s="14">
        <f>AsOfDate-C1009</f>
        <v/>
      </c>
      <c r="E1009" s="14">
        <f>COUNTIFS(Invoices[Customer ID],A1009)</f>
        <v/>
      </c>
      <c r="F1009" s="15">
        <f>SUMIFS(Invoices[Value],Invoices[Customer ID],A1009)</f>
        <v/>
      </c>
      <c r="G1009" s="10">
        <f>5-COUNTIF(RCuts,"&lt;"&amp;D1009)</f>
        <v/>
      </c>
      <c r="H1009" s="10">
        <f>1+COUNTIF(FCuts,"&lt;"&amp;E1009)</f>
        <v/>
      </c>
      <c r="I1009" s="10">
        <f>1+COUNTIF(MCuts,"&lt;"&amp;F1009)</f>
        <v/>
      </c>
      <c r="J1009" s="10">
        <f>G1009&amp;H1009&amp;I1009</f>
        <v/>
      </c>
      <c r="K1009" s="10">
        <f>IF(AND(G1009&gt;=4,H1009&gt;=4),"Champions",IF(AND(G1009&gt;=3,H1009&gt;=3),"Loyal",IF(G1009&gt;=4,"New / promising",IF(H1009&gt;=3,"At risk",IF(G1009&lt;=2,"Lost / hibernating","Needs attention")))))</f>
        <v/>
      </c>
    </row>
    <row r="1010">
      <c r="A1010" t="n">
        <v>14291</v>
      </c>
      <c r="B1010" s="13">
        <f>_xlfn.MINIFS(Invoices[Date],Invoices[Customer ID],A1010)</f>
        <v/>
      </c>
      <c r="C1010" s="13">
        <f>_xlfn.MAXIFS(Invoices[Date],Invoices[Customer ID],A1010)</f>
        <v/>
      </c>
      <c r="D1010" s="14">
        <f>AsOfDate-C1010</f>
        <v/>
      </c>
      <c r="E1010" s="14">
        <f>COUNTIFS(Invoices[Customer ID],A1010)</f>
        <v/>
      </c>
      <c r="F1010" s="15">
        <f>SUMIFS(Invoices[Value],Invoices[Customer ID],A1010)</f>
        <v/>
      </c>
      <c r="G1010" s="10">
        <f>5-COUNTIF(RCuts,"&lt;"&amp;D1010)</f>
        <v/>
      </c>
      <c r="H1010" s="10">
        <f>1+COUNTIF(FCuts,"&lt;"&amp;E1010)</f>
        <v/>
      </c>
      <c r="I1010" s="10">
        <f>1+COUNTIF(MCuts,"&lt;"&amp;F1010)</f>
        <v/>
      </c>
      <c r="J1010" s="10">
        <f>G1010&amp;H1010&amp;I1010</f>
        <v/>
      </c>
      <c r="K1010" s="10">
        <f>IF(AND(G1010&gt;=4,H1010&gt;=4),"Champions",IF(AND(G1010&gt;=3,H1010&gt;=3),"Loyal",IF(G1010&gt;=4,"New / promising",IF(H1010&gt;=3,"At risk",IF(G1010&lt;=2,"Lost / hibernating","Needs attention")))))</f>
        <v/>
      </c>
    </row>
    <row r="1011">
      <c r="A1011" t="n">
        <v>14292</v>
      </c>
      <c r="B1011" s="13">
        <f>_xlfn.MINIFS(Invoices[Date],Invoices[Customer ID],A1011)</f>
        <v/>
      </c>
      <c r="C1011" s="13">
        <f>_xlfn.MAXIFS(Invoices[Date],Invoices[Customer ID],A1011)</f>
        <v/>
      </c>
      <c r="D1011" s="14">
        <f>AsOfDate-C1011</f>
        <v/>
      </c>
      <c r="E1011" s="14">
        <f>COUNTIFS(Invoices[Customer ID],A1011)</f>
        <v/>
      </c>
      <c r="F1011" s="15">
        <f>SUMIFS(Invoices[Value],Invoices[Customer ID],A1011)</f>
        <v/>
      </c>
      <c r="G1011" s="10">
        <f>5-COUNTIF(RCuts,"&lt;"&amp;D1011)</f>
        <v/>
      </c>
      <c r="H1011" s="10">
        <f>1+COUNTIF(FCuts,"&lt;"&amp;E1011)</f>
        <v/>
      </c>
      <c r="I1011" s="10">
        <f>1+COUNTIF(MCuts,"&lt;"&amp;F1011)</f>
        <v/>
      </c>
      <c r="J1011" s="10">
        <f>G1011&amp;H1011&amp;I1011</f>
        <v/>
      </c>
      <c r="K1011" s="10">
        <f>IF(AND(G1011&gt;=4,H1011&gt;=4),"Champions",IF(AND(G1011&gt;=3,H1011&gt;=3),"Loyal",IF(G1011&gt;=4,"New / promising",IF(H1011&gt;=3,"At risk",IF(G1011&lt;=2,"Lost / hibernating","Needs attention")))))</f>
        <v/>
      </c>
    </row>
    <row r="1012">
      <c r="A1012" t="n">
        <v>14293</v>
      </c>
      <c r="B1012" s="13">
        <f>_xlfn.MINIFS(Invoices[Date],Invoices[Customer ID],A1012)</f>
        <v/>
      </c>
      <c r="C1012" s="13">
        <f>_xlfn.MAXIFS(Invoices[Date],Invoices[Customer ID],A1012)</f>
        <v/>
      </c>
      <c r="D1012" s="14">
        <f>AsOfDate-C1012</f>
        <v/>
      </c>
      <c r="E1012" s="14">
        <f>COUNTIFS(Invoices[Customer ID],A1012)</f>
        <v/>
      </c>
      <c r="F1012" s="15">
        <f>SUMIFS(Invoices[Value],Invoices[Customer ID],A1012)</f>
        <v/>
      </c>
      <c r="G1012" s="10">
        <f>5-COUNTIF(RCuts,"&lt;"&amp;D1012)</f>
        <v/>
      </c>
      <c r="H1012" s="10">
        <f>1+COUNTIF(FCuts,"&lt;"&amp;E1012)</f>
        <v/>
      </c>
      <c r="I1012" s="10">
        <f>1+COUNTIF(MCuts,"&lt;"&amp;F1012)</f>
        <v/>
      </c>
      <c r="J1012" s="10">
        <f>G1012&amp;H1012&amp;I1012</f>
        <v/>
      </c>
      <c r="K1012" s="10">
        <f>IF(AND(G1012&gt;=4,H1012&gt;=4),"Champions",IF(AND(G1012&gt;=3,H1012&gt;=3),"Loyal",IF(G1012&gt;=4,"New / promising",IF(H1012&gt;=3,"At risk",IF(G1012&lt;=2,"Lost / hibernating","Needs attention")))))</f>
        <v/>
      </c>
    </row>
    <row r="1013">
      <c r="A1013" t="n">
        <v>14295</v>
      </c>
      <c r="B1013" s="13">
        <f>_xlfn.MINIFS(Invoices[Date],Invoices[Customer ID],A1013)</f>
        <v/>
      </c>
      <c r="C1013" s="13">
        <f>_xlfn.MAXIFS(Invoices[Date],Invoices[Customer ID],A1013)</f>
        <v/>
      </c>
      <c r="D1013" s="14">
        <f>AsOfDate-C1013</f>
        <v/>
      </c>
      <c r="E1013" s="14">
        <f>COUNTIFS(Invoices[Customer ID],A1013)</f>
        <v/>
      </c>
      <c r="F1013" s="15">
        <f>SUMIFS(Invoices[Value],Invoices[Customer ID],A1013)</f>
        <v/>
      </c>
      <c r="G1013" s="10">
        <f>5-COUNTIF(RCuts,"&lt;"&amp;D1013)</f>
        <v/>
      </c>
      <c r="H1013" s="10">
        <f>1+COUNTIF(FCuts,"&lt;"&amp;E1013)</f>
        <v/>
      </c>
      <c r="I1013" s="10">
        <f>1+COUNTIF(MCuts,"&lt;"&amp;F1013)</f>
        <v/>
      </c>
      <c r="J1013" s="10">
        <f>G1013&amp;H1013&amp;I1013</f>
        <v/>
      </c>
      <c r="K1013" s="10">
        <f>IF(AND(G1013&gt;=4,H1013&gt;=4),"Champions",IF(AND(G1013&gt;=3,H1013&gt;=3),"Loyal",IF(G1013&gt;=4,"New / promising",IF(H1013&gt;=3,"At risk",IF(G1013&lt;=2,"Lost / hibernating","Needs attention")))))</f>
        <v/>
      </c>
    </row>
    <row r="1014">
      <c r="A1014" t="n">
        <v>14297</v>
      </c>
      <c r="B1014" s="13">
        <f>_xlfn.MINIFS(Invoices[Date],Invoices[Customer ID],A1014)</f>
        <v/>
      </c>
      <c r="C1014" s="13">
        <f>_xlfn.MAXIFS(Invoices[Date],Invoices[Customer ID],A1014)</f>
        <v/>
      </c>
      <c r="D1014" s="14">
        <f>AsOfDate-C1014</f>
        <v/>
      </c>
      <c r="E1014" s="14">
        <f>COUNTIFS(Invoices[Customer ID],A1014)</f>
        <v/>
      </c>
      <c r="F1014" s="15">
        <f>SUMIFS(Invoices[Value],Invoices[Customer ID],A1014)</f>
        <v/>
      </c>
      <c r="G1014" s="10">
        <f>5-COUNTIF(RCuts,"&lt;"&amp;D1014)</f>
        <v/>
      </c>
      <c r="H1014" s="10">
        <f>1+COUNTIF(FCuts,"&lt;"&amp;E1014)</f>
        <v/>
      </c>
      <c r="I1014" s="10">
        <f>1+COUNTIF(MCuts,"&lt;"&amp;F1014)</f>
        <v/>
      </c>
      <c r="J1014" s="10">
        <f>G1014&amp;H1014&amp;I1014</f>
        <v/>
      </c>
      <c r="K1014" s="10">
        <f>IF(AND(G1014&gt;=4,H1014&gt;=4),"Champions",IF(AND(G1014&gt;=3,H1014&gt;=3),"Loyal",IF(G1014&gt;=4,"New / promising",IF(H1014&gt;=3,"At risk",IF(G1014&lt;=2,"Lost / hibernating","Needs attention")))))</f>
        <v/>
      </c>
    </row>
    <row r="1015">
      <c r="A1015" t="n">
        <v>14298</v>
      </c>
      <c r="B1015" s="13">
        <f>_xlfn.MINIFS(Invoices[Date],Invoices[Customer ID],A1015)</f>
        <v/>
      </c>
      <c r="C1015" s="13">
        <f>_xlfn.MAXIFS(Invoices[Date],Invoices[Customer ID],A1015)</f>
        <v/>
      </c>
      <c r="D1015" s="14">
        <f>AsOfDate-C1015</f>
        <v/>
      </c>
      <c r="E1015" s="14">
        <f>COUNTIFS(Invoices[Customer ID],A1015)</f>
        <v/>
      </c>
      <c r="F1015" s="15">
        <f>SUMIFS(Invoices[Value],Invoices[Customer ID],A1015)</f>
        <v/>
      </c>
      <c r="G1015" s="10">
        <f>5-COUNTIF(RCuts,"&lt;"&amp;D1015)</f>
        <v/>
      </c>
      <c r="H1015" s="10">
        <f>1+COUNTIF(FCuts,"&lt;"&amp;E1015)</f>
        <v/>
      </c>
      <c r="I1015" s="10">
        <f>1+COUNTIF(MCuts,"&lt;"&amp;F1015)</f>
        <v/>
      </c>
      <c r="J1015" s="10">
        <f>G1015&amp;H1015&amp;I1015</f>
        <v/>
      </c>
      <c r="K1015" s="10">
        <f>IF(AND(G1015&gt;=4,H1015&gt;=4),"Champions",IF(AND(G1015&gt;=3,H1015&gt;=3),"Loyal",IF(G1015&gt;=4,"New / promising",IF(H1015&gt;=3,"At risk",IF(G1015&lt;=2,"Lost / hibernating","Needs attention")))))</f>
        <v/>
      </c>
    </row>
    <row r="1016">
      <c r="A1016" t="n">
        <v>14299</v>
      </c>
      <c r="B1016" s="13">
        <f>_xlfn.MINIFS(Invoices[Date],Invoices[Customer ID],A1016)</f>
        <v/>
      </c>
      <c r="C1016" s="13">
        <f>_xlfn.MAXIFS(Invoices[Date],Invoices[Customer ID],A1016)</f>
        <v/>
      </c>
      <c r="D1016" s="14">
        <f>AsOfDate-C1016</f>
        <v/>
      </c>
      <c r="E1016" s="14">
        <f>COUNTIFS(Invoices[Customer ID],A1016)</f>
        <v/>
      </c>
      <c r="F1016" s="15">
        <f>SUMIFS(Invoices[Value],Invoices[Customer ID],A1016)</f>
        <v/>
      </c>
      <c r="G1016" s="10">
        <f>5-COUNTIF(RCuts,"&lt;"&amp;D1016)</f>
        <v/>
      </c>
      <c r="H1016" s="10">
        <f>1+COUNTIF(FCuts,"&lt;"&amp;E1016)</f>
        <v/>
      </c>
      <c r="I1016" s="10">
        <f>1+COUNTIF(MCuts,"&lt;"&amp;F1016)</f>
        <v/>
      </c>
      <c r="J1016" s="10">
        <f>G1016&amp;H1016&amp;I1016</f>
        <v/>
      </c>
      <c r="K1016" s="10">
        <f>IF(AND(G1016&gt;=4,H1016&gt;=4),"Champions",IF(AND(G1016&gt;=3,H1016&gt;=3),"Loyal",IF(G1016&gt;=4,"New / promising",IF(H1016&gt;=3,"At risk",IF(G1016&lt;=2,"Lost / hibernating","Needs attention")))))</f>
        <v/>
      </c>
    </row>
    <row r="1017">
      <c r="A1017" t="n">
        <v>14300</v>
      </c>
      <c r="B1017" s="13">
        <f>_xlfn.MINIFS(Invoices[Date],Invoices[Customer ID],A1017)</f>
        <v/>
      </c>
      <c r="C1017" s="13">
        <f>_xlfn.MAXIFS(Invoices[Date],Invoices[Customer ID],A1017)</f>
        <v/>
      </c>
      <c r="D1017" s="14">
        <f>AsOfDate-C1017</f>
        <v/>
      </c>
      <c r="E1017" s="14">
        <f>COUNTIFS(Invoices[Customer ID],A1017)</f>
        <v/>
      </c>
      <c r="F1017" s="15">
        <f>SUMIFS(Invoices[Value],Invoices[Customer ID],A1017)</f>
        <v/>
      </c>
      <c r="G1017" s="10">
        <f>5-COUNTIF(RCuts,"&lt;"&amp;D1017)</f>
        <v/>
      </c>
      <c r="H1017" s="10">
        <f>1+COUNTIF(FCuts,"&lt;"&amp;E1017)</f>
        <v/>
      </c>
      <c r="I1017" s="10">
        <f>1+COUNTIF(MCuts,"&lt;"&amp;F1017)</f>
        <v/>
      </c>
      <c r="J1017" s="10">
        <f>G1017&amp;H1017&amp;I1017</f>
        <v/>
      </c>
      <c r="K1017" s="10">
        <f>IF(AND(G1017&gt;=4,H1017&gt;=4),"Champions",IF(AND(G1017&gt;=3,H1017&gt;=3),"Loyal",IF(G1017&gt;=4,"New / promising",IF(H1017&gt;=3,"At risk",IF(G1017&lt;=2,"Lost / hibernating","Needs attention")))))</f>
        <v/>
      </c>
    </row>
    <row r="1018">
      <c r="A1018" t="n">
        <v>14301</v>
      </c>
      <c r="B1018" s="13">
        <f>_xlfn.MINIFS(Invoices[Date],Invoices[Customer ID],A1018)</f>
        <v/>
      </c>
      <c r="C1018" s="13">
        <f>_xlfn.MAXIFS(Invoices[Date],Invoices[Customer ID],A1018)</f>
        <v/>
      </c>
      <c r="D1018" s="14">
        <f>AsOfDate-C1018</f>
        <v/>
      </c>
      <c r="E1018" s="14">
        <f>COUNTIFS(Invoices[Customer ID],A1018)</f>
        <v/>
      </c>
      <c r="F1018" s="15">
        <f>SUMIFS(Invoices[Value],Invoices[Customer ID],A1018)</f>
        <v/>
      </c>
      <c r="G1018" s="10">
        <f>5-COUNTIF(RCuts,"&lt;"&amp;D1018)</f>
        <v/>
      </c>
      <c r="H1018" s="10">
        <f>1+COUNTIF(FCuts,"&lt;"&amp;E1018)</f>
        <v/>
      </c>
      <c r="I1018" s="10">
        <f>1+COUNTIF(MCuts,"&lt;"&amp;F1018)</f>
        <v/>
      </c>
      <c r="J1018" s="10">
        <f>G1018&amp;H1018&amp;I1018</f>
        <v/>
      </c>
      <c r="K1018" s="10">
        <f>IF(AND(G1018&gt;=4,H1018&gt;=4),"Champions",IF(AND(G1018&gt;=3,H1018&gt;=3),"Loyal",IF(G1018&gt;=4,"New / promising",IF(H1018&gt;=3,"At risk",IF(G1018&lt;=2,"Lost / hibernating","Needs attention")))))</f>
        <v/>
      </c>
    </row>
    <row r="1019">
      <c r="A1019" t="n">
        <v>14304</v>
      </c>
      <c r="B1019" s="13">
        <f>_xlfn.MINIFS(Invoices[Date],Invoices[Customer ID],A1019)</f>
        <v/>
      </c>
      <c r="C1019" s="13">
        <f>_xlfn.MAXIFS(Invoices[Date],Invoices[Customer ID],A1019)</f>
        <v/>
      </c>
      <c r="D1019" s="14">
        <f>AsOfDate-C1019</f>
        <v/>
      </c>
      <c r="E1019" s="14">
        <f>COUNTIFS(Invoices[Customer ID],A1019)</f>
        <v/>
      </c>
      <c r="F1019" s="15">
        <f>SUMIFS(Invoices[Value],Invoices[Customer ID],A1019)</f>
        <v/>
      </c>
      <c r="G1019" s="10">
        <f>5-COUNTIF(RCuts,"&lt;"&amp;D1019)</f>
        <v/>
      </c>
      <c r="H1019" s="10">
        <f>1+COUNTIF(FCuts,"&lt;"&amp;E1019)</f>
        <v/>
      </c>
      <c r="I1019" s="10">
        <f>1+COUNTIF(MCuts,"&lt;"&amp;F1019)</f>
        <v/>
      </c>
      <c r="J1019" s="10">
        <f>G1019&amp;H1019&amp;I1019</f>
        <v/>
      </c>
      <c r="K1019" s="10">
        <f>IF(AND(G1019&gt;=4,H1019&gt;=4),"Champions",IF(AND(G1019&gt;=3,H1019&gt;=3),"Loyal",IF(G1019&gt;=4,"New / promising",IF(H1019&gt;=3,"At risk",IF(G1019&lt;=2,"Lost / hibernating","Needs attention")))))</f>
        <v/>
      </c>
    </row>
    <row r="1020">
      <c r="A1020" t="n">
        <v>14305</v>
      </c>
      <c r="B1020" s="13">
        <f>_xlfn.MINIFS(Invoices[Date],Invoices[Customer ID],A1020)</f>
        <v/>
      </c>
      <c r="C1020" s="13">
        <f>_xlfn.MAXIFS(Invoices[Date],Invoices[Customer ID],A1020)</f>
        <v/>
      </c>
      <c r="D1020" s="14">
        <f>AsOfDate-C1020</f>
        <v/>
      </c>
      <c r="E1020" s="14">
        <f>COUNTIFS(Invoices[Customer ID],A1020)</f>
        <v/>
      </c>
      <c r="F1020" s="15">
        <f>SUMIFS(Invoices[Value],Invoices[Customer ID],A1020)</f>
        <v/>
      </c>
      <c r="G1020" s="10">
        <f>5-COUNTIF(RCuts,"&lt;"&amp;D1020)</f>
        <v/>
      </c>
      <c r="H1020" s="10">
        <f>1+COUNTIF(FCuts,"&lt;"&amp;E1020)</f>
        <v/>
      </c>
      <c r="I1020" s="10">
        <f>1+COUNTIF(MCuts,"&lt;"&amp;F1020)</f>
        <v/>
      </c>
      <c r="J1020" s="10">
        <f>G1020&amp;H1020&amp;I1020</f>
        <v/>
      </c>
      <c r="K1020" s="10">
        <f>IF(AND(G1020&gt;=4,H1020&gt;=4),"Champions",IF(AND(G1020&gt;=3,H1020&gt;=3),"Loyal",IF(G1020&gt;=4,"New / promising",IF(H1020&gt;=3,"At risk",IF(G1020&lt;=2,"Lost / hibernating","Needs attention")))))</f>
        <v/>
      </c>
    </row>
    <row r="1021">
      <c r="A1021" t="n">
        <v>14306</v>
      </c>
      <c r="B1021" s="13">
        <f>_xlfn.MINIFS(Invoices[Date],Invoices[Customer ID],A1021)</f>
        <v/>
      </c>
      <c r="C1021" s="13">
        <f>_xlfn.MAXIFS(Invoices[Date],Invoices[Customer ID],A1021)</f>
        <v/>
      </c>
      <c r="D1021" s="14">
        <f>AsOfDate-C1021</f>
        <v/>
      </c>
      <c r="E1021" s="14">
        <f>COUNTIFS(Invoices[Customer ID],A1021)</f>
        <v/>
      </c>
      <c r="F1021" s="15">
        <f>SUMIFS(Invoices[Value],Invoices[Customer ID],A1021)</f>
        <v/>
      </c>
      <c r="G1021" s="10">
        <f>5-COUNTIF(RCuts,"&lt;"&amp;D1021)</f>
        <v/>
      </c>
      <c r="H1021" s="10">
        <f>1+COUNTIF(FCuts,"&lt;"&amp;E1021)</f>
        <v/>
      </c>
      <c r="I1021" s="10">
        <f>1+COUNTIF(MCuts,"&lt;"&amp;F1021)</f>
        <v/>
      </c>
      <c r="J1021" s="10">
        <f>G1021&amp;H1021&amp;I1021</f>
        <v/>
      </c>
      <c r="K1021" s="10">
        <f>IF(AND(G1021&gt;=4,H1021&gt;=4),"Champions",IF(AND(G1021&gt;=3,H1021&gt;=3),"Loyal",IF(G1021&gt;=4,"New / promising",IF(H1021&gt;=3,"At risk",IF(G1021&lt;=2,"Lost / hibernating","Needs attention")))))</f>
        <v/>
      </c>
    </row>
    <row r="1022">
      <c r="A1022" t="n">
        <v>14307</v>
      </c>
      <c r="B1022" s="13">
        <f>_xlfn.MINIFS(Invoices[Date],Invoices[Customer ID],A1022)</f>
        <v/>
      </c>
      <c r="C1022" s="13">
        <f>_xlfn.MAXIFS(Invoices[Date],Invoices[Customer ID],A1022)</f>
        <v/>
      </c>
      <c r="D1022" s="14">
        <f>AsOfDate-C1022</f>
        <v/>
      </c>
      <c r="E1022" s="14">
        <f>COUNTIFS(Invoices[Customer ID],A1022)</f>
        <v/>
      </c>
      <c r="F1022" s="15">
        <f>SUMIFS(Invoices[Value],Invoices[Customer ID],A1022)</f>
        <v/>
      </c>
      <c r="G1022" s="10">
        <f>5-COUNTIF(RCuts,"&lt;"&amp;D1022)</f>
        <v/>
      </c>
      <c r="H1022" s="10">
        <f>1+COUNTIF(FCuts,"&lt;"&amp;E1022)</f>
        <v/>
      </c>
      <c r="I1022" s="10">
        <f>1+COUNTIF(MCuts,"&lt;"&amp;F1022)</f>
        <v/>
      </c>
      <c r="J1022" s="10">
        <f>G1022&amp;H1022&amp;I1022</f>
        <v/>
      </c>
      <c r="K1022" s="10">
        <f>IF(AND(G1022&gt;=4,H1022&gt;=4),"Champions",IF(AND(G1022&gt;=3,H1022&gt;=3),"Loyal",IF(G1022&gt;=4,"New / promising",IF(H1022&gt;=3,"At risk",IF(G1022&lt;=2,"Lost / hibernating","Needs attention")))))</f>
        <v/>
      </c>
    </row>
    <row r="1023">
      <c r="A1023" t="n">
        <v>14309</v>
      </c>
      <c r="B1023" s="13">
        <f>_xlfn.MINIFS(Invoices[Date],Invoices[Customer ID],A1023)</f>
        <v/>
      </c>
      <c r="C1023" s="13">
        <f>_xlfn.MAXIFS(Invoices[Date],Invoices[Customer ID],A1023)</f>
        <v/>
      </c>
      <c r="D1023" s="14">
        <f>AsOfDate-C1023</f>
        <v/>
      </c>
      <c r="E1023" s="14">
        <f>COUNTIFS(Invoices[Customer ID],A1023)</f>
        <v/>
      </c>
      <c r="F1023" s="15">
        <f>SUMIFS(Invoices[Value],Invoices[Customer ID],A1023)</f>
        <v/>
      </c>
      <c r="G1023" s="10">
        <f>5-COUNTIF(RCuts,"&lt;"&amp;D1023)</f>
        <v/>
      </c>
      <c r="H1023" s="10">
        <f>1+COUNTIF(FCuts,"&lt;"&amp;E1023)</f>
        <v/>
      </c>
      <c r="I1023" s="10">
        <f>1+COUNTIF(MCuts,"&lt;"&amp;F1023)</f>
        <v/>
      </c>
      <c r="J1023" s="10">
        <f>G1023&amp;H1023&amp;I1023</f>
        <v/>
      </c>
      <c r="K1023" s="10">
        <f>IF(AND(G1023&gt;=4,H1023&gt;=4),"Champions",IF(AND(G1023&gt;=3,H1023&gt;=3),"Loyal",IF(G1023&gt;=4,"New / promising",IF(H1023&gt;=3,"At risk",IF(G1023&lt;=2,"Lost / hibernating","Needs attention")))))</f>
        <v/>
      </c>
    </row>
    <row r="1024">
      <c r="A1024" t="n">
        <v>14311</v>
      </c>
      <c r="B1024" s="13">
        <f>_xlfn.MINIFS(Invoices[Date],Invoices[Customer ID],A1024)</f>
        <v/>
      </c>
      <c r="C1024" s="13">
        <f>_xlfn.MAXIFS(Invoices[Date],Invoices[Customer ID],A1024)</f>
        <v/>
      </c>
      <c r="D1024" s="14">
        <f>AsOfDate-C1024</f>
        <v/>
      </c>
      <c r="E1024" s="14">
        <f>COUNTIFS(Invoices[Customer ID],A1024)</f>
        <v/>
      </c>
      <c r="F1024" s="15">
        <f>SUMIFS(Invoices[Value],Invoices[Customer ID],A1024)</f>
        <v/>
      </c>
      <c r="G1024" s="10">
        <f>5-COUNTIF(RCuts,"&lt;"&amp;D1024)</f>
        <v/>
      </c>
      <c r="H1024" s="10">
        <f>1+COUNTIF(FCuts,"&lt;"&amp;E1024)</f>
        <v/>
      </c>
      <c r="I1024" s="10">
        <f>1+COUNTIF(MCuts,"&lt;"&amp;F1024)</f>
        <v/>
      </c>
      <c r="J1024" s="10">
        <f>G1024&amp;H1024&amp;I1024</f>
        <v/>
      </c>
      <c r="K1024" s="10">
        <f>IF(AND(G1024&gt;=4,H1024&gt;=4),"Champions",IF(AND(G1024&gt;=3,H1024&gt;=3),"Loyal",IF(G1024&gt;=4,"New / promising",IF(H1024&gt;=3,"At risk",IF(G1024&lt;=2,"Lost / hibernating","Needs attention")))))</f>
        <v/>
      </c>
    </row>
    <row r="1025">
      <c r="A1025" t="n">
        <v>14312</v>
      </c>
      <c r="B1025" s="13">
        <f>_xlfn.MINIFS(Invoices[Date],Invoices[Customer ID],A1025)</f>
        <v/>
      </c>
      <c r="C1025" s="13">
        <f>_xlfn.MAXIFS(Invoices[Date],Invoices[Customer ID],A1025)</f>
        <v/>
      </c>
      <c r="D1025" s="14">
        <f>AsOfDate-C1025</f>
        <v/>
      </c>
      <c r="E1025" s="14">
        <f>COUNTIFS(Invoices[Customer ID],A1025)</f>
        <v/>
      </c>
      <c r="F1025" s="15">
        <f>SUMIFS(Invoices[Value],Invoices[Customer ID],A1025)</f>
        <v/>
      </c>
      <c r="G1025" s="10">
        <f>5-COUNTIF(RCuts,"&lt;"&amp;D1025)</f>
        <v/>
      </c>
      <c r="H1025" s="10">
        <f>1+COUNTIF(FCuts,"&lt;"&amp;E1025)</f>
        <v/>
      </c>
      <c r="I1025" s="10">
        <f>1+COUNTIF(MCuts,"&lt;"&amp;F1025)</f>
        <v/>
      </c>
      <c r="J1025" s="10">
        <f>G1025&amp;H1025&amp;I1025</f>
        <v/>
      </c>
      <c r="K1025" s="10">
        <f>IF(AND(G1025&gt;=4,H1025&gt;=4),"Champions",IF(AND(G1025&gt;=3,H1025&gt;=3),"Loyal",IF(G1025&gt;=4,"New / promising",IF(H1025&gt;=3,"At risk",IF(G1025&lt;=2,"Lost / hibernating","Needs attention")))))</f>
        <v/>
      </c>
    </row>
    <row r="1026">
      <c r="A1026" t="n">
        <v>14314</v>
      </c>
      <c r="B1026" s="13">
        <f>_xlfn.MINIFS(Invoices[Date],Invoices[Customer ID],A1026)</f>
        <v/>
      </c>
      <c r="C1026" s="13">
        <f>_xlfn.MAXIFS(Invoices[Date],Invoices[Customer ID],A1026)</f>
        <v/>
      </c>
      <c r="D1026" s="14">
        <f>AsOfDate-C1026</f>
        <v/>
      </c>
      <c r="E1026" s="14">
        <f>COUNTIFS(Invoices[Customer ID],A1026)</f>
        <v/>
      </c>
      <c r="F1026" s="15">
        <f>SUMIFS(Invoices[Value],Invoices[Customer ID],A1026)</f>
        <v/>
      </c>
      <c r="G1026" s="10">
        <f>5-COUNTIF(RCuts,"&lt;"&amp;D1026)</f>
        <v/>
      </c>
      <c r="H1026" s="10">
        <f>1+COUNTIF(FCuts,"&lt;"&amp;E1026)</f>
        <v/>
      </c>
      <c r="I1026" s="10">
        <f>1+COUNTIF(MCuts,"&lt;"&amp;F1026)</f>
        <v/>
      </c>
      <c r="J1026" s="10">
        <f>G1026&amp;H1026&amp;I1026</f>
        <v/>
      </c>
      <c r="K1026" s="10">
        <f>IF(AND(G1026&gt;=4,H1026&gt;=4),"Champions",IF(AND(G1026&gt;=3,H1026&gt;=3),"Loyal",IF(G1026&gt;=4,"New / promising",IF(H1026&gt;=3,"At risk",IF(G1026&lt;=2,"Lost / hibernating","Needs attention")))))</f>
        <v/>
      </c>
    </row>
    <row r="1027">
      <c r="A1027" t="n">
        <v>14315</v>
      </c>
      <c r="B1027" s="13">
        <f>_xlfn.MINIFS(Invoices[Date],Invoices[Customer ID],A1027)</f>
        <v/>
      </c>
      <c r="C1027" s="13">
        <f>_xlfn.MAXIFS(Invoices[Date],Invoices[Customer ID],A1027)</f>
        <v/>
      </c>
      <c r="D1027" s="14">
        <f>AsOfDate-C1027</f>
        <v/>
      </c>
      <c r="E1027" s="14">
        <f>COUNTIFS(Invoices[Customer ID],A1027)</f>
        <v/>
      </c>
      <c r="F1027" s="15">
        <f>SUMIFS(Invoices[Value],Invoices[Customer ID],A1027)</f>
        <v/>
      </c>
      <c r="G1027" s="10">
        <f>5-COUNTIF(RCuts,"&lt;"&amp;D1027)</f>
        <v/>
      </c>
      <c r="H1027" s="10">
        <f>1+COUNTIF(FCuts,"&lt;"&amp;E1027)</f>
        <v/>
      </c>
      <c r="I1027" s="10">
        <f>1+COUNTIF(MCuts,"&lt;"&amp;F1027)</f>
        <v/>
      </c>
      <c r="J1027" s="10">
        <f>G1027&amp;H1027&amp;I1027</f>
        <v/>
      </c>
      <c r="K1027" s="10">
        <f>IF(AND(G1027&gt;=4,H1027&gt;=4),"Champions",IF(AND(G1027&gt;=3,H1027&gt;=3),"Loyal",IF(G1027&gt;=4,"New / promising",IF(H1027&gt;=3,"At risk",IF(G1027&lt;=2,"Lost / hibernating","Needs attention")))))</f>
        <v/>
      </c>
    </row>
    <row r="1028">
      <c r="A1028" t="n">
        <v>14317</v>
      </c>
      <c r="B1028" s="13">
        <f>_xlfn.MINIFS(Invoices[Date],Invoices[Customer ID],A1028)</f>
        <v/>
      </c>
      <c r="C1028" s="13">
        <f>_xlfn.MAXIFS(Invoices[Date],Invoices[Customer ID],A1028)</f>
        <v/>
      </c>
      <c r="D1028" s="14">
        <f>AsOfDate-C1028</f>
        <v/>
      </c>
      <c r="E1028" s="14">
        <f>COUNTIFS(Invoices[Customer ID],A1028)</f>
        <v/>
      </c>
      <c r="F1028" s="15">
        <f>SUMIFS(Invoices[Value],Invoices[Customer ID],A1028)</f>
        <v/>
      </c>
      <c r="G1028" s="10">
        <f>5-COUNTIF(RCuts,"&lt;"&amp;D1028)</f>
        <v/>
      </c>
      <c r="H1028" s="10">
        <f>1+COUNTIF(FCuts,"&lt;"&amp;E1028)</f>
        <v/>
      </c>
      <c r="I1028" s="10">
        <f>1+COUNTIF(MCuts,"&lt;"&amp;F1028)</f>
        <v/>
      </c>
      <c r="J1028" s="10">
        <f>G1028&amp;H1028&amp;I1028</f>
        <v/>
      </c>
      <c r="K1028" s="10">
        <f>IF(AND(G1028&gt;=4,H1028&gt;=4),"Champions",IF(AND(G1028&gt;=3,H1028&gt;=3),"Loyal",IF(G1028&gt;=4,"New / promising",IF(H1028&gt;=3,"At risk",IF(G1028&lt;=2,"Lost / hibernating","Needs attention")))))</f>
        <v/>
      </c>
    </row>
    <row r="1029">
      <c r="A1029" t="n">
        <v>14320</v>
      </c>
      <c r="B1029" s="13">
        <f>_xlfn.MINIFS(Invoices[Date],Invoices[Customer ID],A1029)</f>
        <v/>
      </c>
      <c r="C1029" s="13">
        <f>_xlfn.MAXIFS(Invoices[Date],Invoices[Customer ID],A1029)</f>
        <v/>
      </c>
      <c r="D1029" s="14">
        <f>AsOfDate-C1029</f>
        <v/>
      </c>
      <c r="E1029" s="14">
        <f>COUNTIFS(Invoices[Customer ID],A1029)</f>
        <v/>
      </c>
      <c r="F1029" s="15">
        <f>SUMIFS(Invoices[Value],Invoices[Customer ID],A1029)</f>
        <v/>
      </c>
      <c r="G1029" s="10">
        <f>5-COUNTIF(RCuts,"&lt;"&amp;D1029)</f>
        <v/>
      </c>
      <c r="H1029" s="10">
        <f>1+COUNTIF(FCuts,"&lt;"&amp;E1029)</f>
        <v/>
      </c>
      <c r="I1029" s="10">
        <f>1+COUNTIF(MCuts,"&lt;"&amp;F1029)</f>
        <v/>
      </c>
      <c r="J1029" s="10">
        <f>G1029&amp;H1029&amp;I1029</f>
        <v/>
      </c>
      <c r="K1029" s="10">
        <f>IF(AND(G1029&gt;=4,H1029&gt;=4),"Champions",IF(AND(G1029&gt;=3,H1029&gt;=3),"Loyal",IF(G1029&gt;=4,"New / promising",IF(H1029&gt;=3,"At risk",IF(G1029&lt;=2,"Lost / hibernating","Needs attention")))))</f>
        <v/>
      </c>
    </row>
    <row r="1030">
      <c r="A1030" t="n">
        <v>14321</v>
      </c>
      <c r="B1030" s="13">
        <f>_xlfn.MINIFS(Invoices[Date],Invoices[Customer ID],A1030)</f>
        <v/>
      </c>
      <c r="C1030" s="13">
        <f>_xlfn.MAXIFS(Invoices[Date],Invoices[Customer ID],A1030)</f>
        <v/>
      </c>
      <c r="D1030" s="14">
        <f>AsOfDate-C1030</f>
        <v/>
      </c>
      <c r="E1030" s="14">
        <f>COUNTIFS(Invoices[Customer ID],A1030)</f>
        <v/>
      </c>
      <c r="F1030" s="15">
        <f>SUMIFS(Invoices[Value],Invoices[Customer ID],A1030)</f>
        <v/>
      </c>
      <c r="G1030" s="10">
        <f>5-COUNTIF(RCuts,"&lt;"&amp;D1030)</f>
        <v/>
      </c>
      <c r="H1030" s="10">
        <f>1+COUNTIF(FCuts,"&lt;"&amp;E1030)</f>
        <v/>
      </c>
      <c r="I1030" s="10">
        <f>1+COUNTIF(MCuts,"&lt;"&amp;F1030)</f>
        <v/>
      </c>
      <c r="J1030" s="10">
        <f>G1030&amp;H1030&amp;I1030</f>
        <v/>
      </c>
      <c r="K1030" s="10">
        <f>IF(AND(G1030&gt;=4,H1030&gt;=4),"Champions",IF(AND(G1030&gt;=3,H1030&gt;=3),"Loyal",IF(G1030&gt;=4,"New / promising",IF(H1030&gt;=3,"At risk",IF(G1030&lt;=2,"Lost / hibernating","Needs attention")))))</f>
        <v/>
      </c>
    </row>
    <row r="1031">
      <c r="A1031" t="n">
        <v>14323</v>
      </c>
      <c r="B1031" s="13">
        <f>_xlfn.MINIFS(Invoices[Date],Invoices[Customer ID],A1031)</f>
        <v/>
      </c>
      <c r="C1031" s="13">
        <f>_xlfn.MAXIFS(Invoices[Date],Invoices[Customer ID],A1031)</f>
        <v/>
      </c>
      <c r="D1031" s="14">
        <f>AsOfDate-C1031</f>
        <v/>
      </c>
      <c r="E1031" s="14">
        <f>COUNTIFS(Invoices[Customer ID],A1031)</f>
        <v/>
      </c>
      <c r="F1031" s="15">
        <f>SUMIFS(Invoices[Value],Invoices[Customer ID],A1031)</f>
        <v/>
      </c>
      <c r="G1031" s="10">
        <f>5-COUNTIF(RCuts,"&lt;"&amp;D1031)</f>
        <v/>
      </c>
      <c r="H1031" s="10">
        <f>1+COUNTIF(FCuts,"&lt;"&amp;E1031)</f>
        <v/>
      </c>
      <c r="I1031" s="10">
        <f>1+COUNTIF(MCuts,"&lt;"&amp;F1031)</f>
        <v/>
      </c>
      <c r="J1031" s="10">
        <f>G1031&amp;H1031&amp;I1031</f>
        <v/>
      </c>
      <c r="K1031" s="10">
        <f>IF(AND(G1031&gt;=4,H1031&gt;=4),"Champions",IF(AND(G1031&gt;=3,H1031&gt;=3),"Loyal",IF(G1031&gt;=4,"New / promising",IF(H1031&gt;=3,"At risk",IF(G1031&lt;=2,"Lost / hibernating","Needs attention")))))</f>
        <v/>
      </c>
    </row>
    <row r="1032">
      <c r="A1032" t="n">
        <v>14326</v>
      </c>
      <c r="B1032" s="13">
        <f>_xlfn.MINIFS(Invoices[Date],Invoices[Customer ID],A1032)</f>
        <v/>
      </c>
      <c r="C1032" s="13">
        <f>_xlfn.MAXIFS(Invoices[Date],Invoices[Customer ID],A1032)</f>
        <v/>
      </c>
      <c r="D1032" s="14">
        <f>AsOfDate-C1032</f>
        <v/>
      </c>
      <c r="E1032" s="14">
        <f>COUNTIFS(Invoices[Customer ID],A1032)</f>
        <v/>
      </c>
      <c r="F1032" s="15">
        <f>SUMIFS(Invoices[Value],Invoices[Customer ID],A1032)</f>
        <v/>
      </c>
      <c r="G1032" s="10">
        <f>5-COUNTIF(RCuts,"&lt;"&amp;D1032)</f>
        <v/>
      </c>
      <c r="H1032" s="10">
        <f>1+COUNTIF(FCuts,"&lt;"&amp;E1032)</f>
        <v/>
      </c>
      <c r="I1032" s="10">
        <f>1+COUNTIF(MCuts,"&lt;"&amp;F1032)</f>
        <v/>
      </c>
      <c r="J1032" s="10">
        <f>G1032&amp;H1032&amp;I1032</f>
        <v/>
      </c>
      <c r="K1032" s="10">
        <f>IF(AND(G1032&gt;=4,H1032&gt;=4),"Champions",IF(AND(G1032&gt;=3,H1032&gt;=3),"Loyal",IF(G1032&gt;=4,"New / promising",IF(H1032&gt;=3,"At risk",IF(G1032&lt;=2,"Lost / hibernating","Needs attention")))))</f>
        <v/>
      </c>
    </row>
    <row r="1033">
      <c r="A1033" t="n">
        <v>14327</v>
      </c>
      <c r="B1033" s="13">
        <f>_xlfn.MINIFS(Invoices[Date],Invoices[Customer ID],A1033)</f>
        <v/>
      </c>
      <c r="C1033" s="13">
        <f>_xlfn.MAXIFS(Invoices[Date],Invoices[Customer ID],A1033)</f>
        <v/>
      </c>
      <c r="D1033" s="14">
        <f>AsOfDate-C1033</f>
        <v/>
      </c>
      <c r="E1033" s="14">
        <f>COUNTIFS(Invoices[Customer ID],A1033)</f>
        <v/>
      </c>
      <c r="F1033" s="15">
        <f>SUMIFS(Invoices[Value],Invoices[Customer ID],A1033)</f>
        <v/>
      </c>
      <c r="G1033" s="10">
        <f>5-COUNTIF(RCuts,"&lt;"&amp;D1033)</f>
        <v/>
      </c>
      <c r="H1033" s="10">
        <f>1+COUNTIF(FCuts,"&lt;"&amp;E1033)</f>
        <v/>
      </c>
      <c r="I1033" s="10">
        <f>1+COUNTIF(MCuts,"&lt;"&amp;F1033)</f>
        <v/>
      </c>
      <c r="J1033" s="10">
        <f>G1033&amp;H1033&amp;I1033</f>
        <v/>
      </c>
      <c r="K1033" s="10">
        <f>IF(AND(G1033&gt;=4,H1033&gt;=4),"Champions",IF(AND(G1033&gt;=3,H1033&gt;=3),"Loyal",IF(G1033&gt;=4,"New / promising",IF(H1033&gt;=3,"At risk",IF(G1033&lt;=2,"Lost / hibernating","Needs attention")))))</f>
        <v/>
      </c>
    </row>
    <row r="1034">
      <c r="A1034" t="n">
        <v>14329</v>
      </c>
      <c r="B1034" s="13">
        <f>_xlfn.MINIFS(Invoices[Date],Invoices[Customer ID],A1034)</f>
        <v/>
      </c>
      <c r="C1034" s="13">
        <f>_xlfn.MAXIFS(Invoices[Date],Invoices[Customer ID],A1034)</f>
        <v/>
      </c>
      <c r="D1034" s="14">
        <f>AsOfDate-C1034</f>
        <v/>
      </c>
      <c r="E1034" s="14">
        <f>COUNTIFS(Invoices[Customer ID],A1034)</f>
        <v/>
      </c>
      <c r="F1034" s="15">
        <f>SUMIFS(Invoices[Value],Invoices[Customer ID],A1034)</f>
        <v/>
      </c>
      <c r="G1034" s="10">
        <f>5-COUNTIF(RCuts,"&lt;"&amp;D1034)</f>
        <v/>
      </c>
      <c r="H1034" s="10">
        <f>1+COUNTIF(FCuts,"&lt;"&amp;E1034)</f>
        <v/>
      </c>
      <c r="I1034" s="10">
        <f>1+COUNTIF(MCuts,"&lt;"&amp;F1034)</f>
        <v/>
      </c>
      <c r="J1034" s="10">
        <f>G1034&amp;H1034&amp;I1034</f>
        <v/>
      </c>
      <c r="K1034" s="10">
        <f>IF(AND(G1034&gt;=4,H1034&gt;=4),"Champions",IF(AND(G1034&gt;=3,H1034&gt;=3),"Loyal",IF(G1034&gt;=4,"New / promising",IF(H1034&gt;=3,"At risk",IF(G1034&lt;=2,"Lost / hibernating","Needs attention")))))</f>
        <v/>
      </c>
    </row>
    <row r="1035">
      <c r="A1035" t="n">
        <v>14331</v>
      </c>
      <c r="B1035" s="13">
        <f>_xlfn.MINIFS(Invoices[Date],Invoices[Customer ID],A1035)</f>
        <v/>
      </c>
      <c r="C1035" s="13">
        <f>_xlfn.MAXIFS(Invoices[Date],Invoices[Customer ID],A1035)</f>
        <v/>
      </c>
      <c r="D1035" s="14">
        <f>AsOfDate-C1035</f>
        <v/>
      </c>
      <c r="E1035" s="14">
        <f>COUNTIFS(Invoices[Customer ID],A1035)</f>
        <v/>
      </c>
      <c r="F1035" s="15">
        <f>SUMIFS(Invoices[Value],Invoices[Customer ID],A1035)</f>
        <v/>
      </c>
      <c r="G1035" s="10">
        <f>5-COUNTIF(RCuts,"&lt;"&amp;D1035)</f>
        <v/>
      </c>
      <c r="H1035" s="10">
        <f>1+COUNTIF(FCuts,"&lt;"&amp;E1035)</f>
        <v/>
      </c>
      <c r="I1035" s="10">
        <f>1+COUNTIF(MCuts,"&lt;"&amp;F1035)</f>
        <v/>
      </c>
      <c r="J1035" s="10">
        <f>G1035&amp;H1035&amp;I1035</f>
        <v/>
      </c>
      <c r="K1035" s="10">
        <f>IF(AND(G1035&gt;=4,H1035&gt;=4),"Champions",IF(AND(G1035&gt;=3,H1035&gt;=3),"Loyal",IF(G1035&gt;=4,"New / promising",IF(H1035&gt;=3,"At risk",IF(G1035&lt;=2,"Lost / hibernating","Needs attention")))))</f>
        <v/>
      </c>
    </row>
    <row r="1036">
      <c r="A1036" t="n">
        <v>14332</v>
      </c>
      <c r="B1036" s="13">
        <f>_xlfn.MINIFS(Invoices[Date],Invoices[Customer ID],A1036)</f>
        <v/>
      </c>
      <c r="C1036" s="13">
        <f>_xlfn.MAXIFS(Invoices[Date],Invoices[Customer ID],A1036)</f>
        <v/>
      </c>
      <c r="D1036" s="14">
        <f>AsOfDate-C1036</f>
        <v/>
      </c>
      <c r="E1036" s="14">
        <f>COUNTIFS(Invoices[Customer ID],A1036)</f>
        <v/>
      </c>
      <c r="F1036" s="15">
        <f>SUMIFS(Invoices[Value],Invoices[Customer ID],A1036)</f>
        <v/>
      </c>
      <c r="G1036" s="10">
        <f>5-COUNTIF(RCuts,"&lt;"&amp;D1036)</f>
        <v/>
      </c>
      <c r="H1036" s="10">
        <f>1+COUNTIF(FCuts,"&lt;"&amp;E1036)</f>
        <v/>
      </c>
      <c r="I1036" s="10">
        <f>1+COUNTIF(MCuts,"&lt;"&amp;F1036)</f>
        <v/>
      </c>
      <c r="J1036" s="10">
        <f>G1036&amp;H1036&amp;I1036</f>
        <v/>
      </c>
      <c r="K1036" s="10">
        <f>IF(AND(G1036&gt;=4,H1036&gt;=4),"Champions",IF(AND(G1036&gt;=3,H1036&gt;=3),"Loyal",IF(G1036&gt;=4,"New / promising",IF(H1036&gt;=3,"At risk",IF(G1036&lt;=2,"Lost / hibernating","Needs attention")))))</f>
        <v/>
      </c>
    </row>
    <row r="1037">
      <c r="A1037" t="n">
        <v>14333</v>
      </c>
      <c r="B1037" s="13">
        <f>_xlfn.MINIFS(Invoices[Date],Invoices[Customer ID],A1037)</f>
        <v/>
      </c>
      <c r="C1037" s="13">
        <f>_xlfn.MAXIFS(Invoices[Date],Invoices[Customer ID],A1037)</f>
        <v/>
      </c>
      <c r="D1037" s="14">
        <f>AsOfDate-C1037</f>
        <v/>
      </c>
      <c r="E1037" s="14">
        <f>COUNTIFS(Invoices[Customer ID],A1037)</f>
        <v/>
      </c>
      <c r="F1037" s="15">
        <f>SUMIFS(Invoices[Value],Invoices[Customer ID],A1037)</f>
        <v/>
      </c>
      <c r="G1037" s="10">
        <f>5-COUNTIF(RCuts,"&lt;"&amp;D1037)</f>
        <v/>
      </c>
      <c r="H1037" s="10">
        <f>1+COUNTIF(FCuts,"&lt;"&amp;E1037)</f>
        <v/>
      </c>
      <c r="I1037" s="10">
        <f>1+COUNTIF(MCuts,"&lt;"&amp;F1037)</f>
        <v/>
      </c>
      <c r="J1037" s="10">
        <f>G1037&amp;H1037&amp;I1037</f>
        <v/>
      </c>
      <c r="K1037" s="10">
        <f>IF(AND(G1037&gt;=4,H1037&gt;=4),"Champions",IF(AND(G1037&gt;=3,H1037&gt;=3),"Loyal",IF(G1037&gt;=4,"New / promising",IF(H1037&gt;=3,"At risk",IF(G1037&lt;=2,"Lost / hibernating","Needs attention")))))</f>
        <v/>
      </c>
    </row>
    <row r="1038">
      <c r="A1038" t="n">
        <v>14334</v>
      </c>
      <c r="B1038" s="13">
        <f>_xlfn.MINIFS(Invoices[Date],Invoices[Customer ID],A1038)</f>
        <v/>
      </c>
      <c r="C1038" s="13">
        <f>_xlfn.MAXIFS(Invoices[Date],Invoices[Customer ID],A1038)</f>
        <v/>
      </c>
      <c r="D1038" s="14">
        <f>AsOfDate-C1038</f>
        <v/>
      </c>
      <c r="E1038" s="14">
        <f>COUNTIFS(Invoices[Customer ID],A1038)</f>
        <v/>
      </c>
      <c r="F1038" s="15">
        <f>SUMIFS(Invoices[Value],Invoices[Customer ID],A1038)</f>
        <v/>
      </c>
      <c r="G1038" s="10">
        <f>5-COUNTIF(RCuts,"&lt;"&amp;D1038)</f>
        <v/>
      </c>
      <c r="H1038" s="10">
        <f>1+COUNTIF(FCuts,"&lt;"&amp;E1038)</f>
        <v/>
      </c>
      <c r="I1038" s="10">
        <f>1+COUNTIF(MCuts,"&lt;"&amp;F1038)</f>
        <v/>
      </c>
      <c r="J1038" s="10">
        <f>G1038&amp;H1038&amp;I1038</f>
        <v/>
      </c>
      <c r="K1038" s="10">
        <f>IF(AND(G1038&gt;=4,H1038&gt;=4),"Champions",IF(AND(G1038&gt;=3,H1038&gt;=3),"Loyal",IF(G1038&gt;=4,"New / promising",IF(H1038&gt;=3,"At risk",IF(G1038&lt;=2,"Lost / hibernating","Needs attention")))))</f>
        <v/>
      </c>
    </row>
    <row r="1039">
      <c r="A1039" t="n">
        <v>14336</v>
      </c>
      <c r="B1039" s="13">
        <f>_xlfn.MINIFS(Invoices[Date],Invoices[Customer ID],A1039)</f>
        <v/>
      </c>
      <c r="C1039" s="13">
        <f>_xlfn.MAXIFS(Invoices[Date],Invoices[Customer ID],A1039)</f>
        <v/>
      </c>
      <c r="D1039" s="14">
        <f>AsOfDate-C1039</f>
        <v/>
      </c>
      <c r="E1039" s="14">
        <f>COUNTIFS(Invoices[Customer ID],A1039)</f>
        <v/>
      </c>
      <c r="F1039" s="15">
        <f>SUMIFS(Invoices[Value],Invoices[Customer ID],A1039)</f>
        <v/>
      </c>
      <c r="G1039" s="10">
        <f>5-COUNTIF(RCuts,"&lt;"&amp;D1039)</f>
        <v/>
      </c>
      <c r="H1039" s="10">
        <f>1+COUNTIF(FCuts,"&lt;"&amp;E1039)</f>
        <v/>
      </c>
      <c r="I1039" s="10">
        <f>1+COUNTIF(MCuts,"&lt;"&amp;F1039)</f>
        <v/>
      </c>
      <c r="J1039" s="10">
        <f>G1039&amp;H1039&amp;I1039</f>
        <v/>
      </c>
      <c r="K1039" s="10">
        <f>IF(AND(G1039&gt;=4,H1039&gt;=4),"Champions",IF(AND(G1039&gt;=3,H1039&gt;=3),"Loyal",IF(G1039&gt;=4,"New / promising",IF(H1039&gt;=3,"At risk",IF(G1039&lt;=2,"Lost / hibernating","Needs attention")))))</f>
        <v/>
      </c>
    </row>
    <row r="1040">
      <c r="A1040" t="n">
        <v>14338</v>
      </c>
      <c r="B1040" s="13">
        <f>_xlfn.MINIFS(Invoices[Date],Invoices[Customer ID],A1040)</f>
        <v/>
      </c>
      <c r="C1040" s="13">
        <f>_xlfn.MAXIFS(Invoices[Date],Invoices[Customer ID],A1040)</f>
        <v/>
      </c>
      <c r="D1040" s="14">
        <f>AsOfDate-C1040</f>
        <v/>
      </c>
      <c r="E1040" s="14">
        <f>COUNTIFS(Invoices[Customer ID],A1040)</f>
        <v/>
      </c>
      <c r="F1040" s="15">
        <f>SUMIFS(Invoices[Value],Invoices[Customer ID],A1040)</f>
        <v/>
      </c>
      <c r="G1040" s="10">
        <f>5-COUNTIF(RCuts,"&lt;"&amp;D1040)</f>
        <v/>
      </c>
      <c r="H1040" s="10">
        <f>1+COUNTIF(FCuts,"&lt;"&amp;E1040)</f>
        <v/>
      </c>
      <c r="I1040" s="10">
        <f>1+COUNTIF(MCuts,"&lt;"&amp;F1040)</f>
        <v/>
      </c>
      <c r="J1040" s="10">
        <f>G1040&amp;H1040&amp;I1040</f>
        <v/>
      </c>
      <c r="K1040" s="10">
        <f>IF(AND(G1040&gt;=4,H1040&gt;=4),"Champions",IF(AND(G1040&gt;=3,H1040&gt;=3),"Loyal",IF(G1040&gt;=4,"New / promising",IF(H1040&gt;=3,"At risk",IF(G1040&lt;=2,"Lost / hibernating","Needs attention")))))</f>
        <v/>
      </c>
    </row>
    <row r="1041">
      <c r="A1041" t="n">
        <v>14339</v>
      </c>
      <c r="B1041" s="13">
        <f>_xlfn.MINIFS(Invoices[Date],Invoices[Customer ID],A1041)</f>
        <v/>
      </c>
      <c r="C1041" s="13">
        <f>_xlfn.MAXIFS(Invoices[Date],Invoices[Customer ID],A1041)</f>
        <v/>
      </c>
      <c r="D1041" s="14">
        <f>AsOfDate-C1041</f>
        <v/>
      </c>
      <c r="E1041" s="14">
        <f>COUNTIFS(Invoices[Customer ID],A1041)</f>
        <v/>
      </c>
      <c r="F1041" s="15">
        <f>SUMIFS(Invoices[Value],Invoices[Customer ID],A1041)</f>
        <v/>
      </c>
      <c r="G1041" s="10">
        <f>5-COUNTIF(RCuts,"&lt;"&amp;D1041)</f>
        <v/>
      </c>
      <c r="H1041" s="10">
        <f>1+COUNTIF(FCuts,"&lt;"&amp;E1041)</f>
        <v/>
      </c>
      <c r="I1041" s="10">
        <f>1+COUNTIF(MCuts,"&lt;"&amp;F1041)</f>
        <v/>
      </c>
      <c r="J1041" s="10">
        <f>G1041&amp;H1041&amp;I1041</f>
        <v/>
      </c>
      <c r="K1041" s="10">
        <f>IF(AND(G1041&gt;=4,H1041&gt;=4),"Champions",IF(AND(G1041&gt;=3,H1041&gt;=3),"Loyal",IF(G1041&gt;=4,"New / promising",IF(H1041&gt;=3,"At risk",IF(G1041&lt;=2,"Lost / hibernating","Needs attention")))))</f>
        <v/>
      </c>
    </row>
    <row r="1042">
      <c r="A1042" t="n">
        <v>14340</v>
      </c>
      <c r="B1042" s="13">
        <f>_xlfn.MINIFS(Invoices[Date],Invoices[Customer ID],A1042)</f>
        <v/>
      </c>
      <c r="C1042" s="13">
        <f>_xlfn.MAXIFS(Invoices[Date],Invoices[Customer ID],A1042)</f>
        <v/>
      </c>
      <c r="D1042" s="14">
        <f>AsOfDate-C1042</f>
        <v/>
      </c>
      <c r="E1042" s="14">
        <f>COUNTIFS(Invoices[Customer ID],A1042)</f>
        <v/>
      </c>
      <c r="F1042" s="15">
        <f>SUMIFS(Invoices[Value],Invoices[Customer ID],A1042)</f>
        <v/>
      </c>
      <c r="G1042" s="10">
        <f>5-COUNTIF(RCuts,"&lt;"&amp;D1042)</f>
        <v/>
      </c>
      <c r="H1042" s="10">
        <f>1+COUNTIF(FCuts,"&lt;"&amp;E1042)</f>
        <v/>
      </c>
      <c r="I1042" s="10">
        <f>1+COUNTIF(MCuts,"&lt;"&amp;F1042)</f>
        <v/>
      </c>
      <c r="J1042" s="10">
        <f>G1042&amp;H1042&amp;I1042</f>
        <v/>
      </c>
      <c r="K1042" s="10">
        <f>IF(AND(G1042&gt;=4,H1042&gt;=4),"Champions",IF(AND(G1042&gt;=3,H1042&gt;=3),"Loyal",IF(G1042&gt;=4,"New / promising",IF(H1042&gt;=3,"At risk",IF(G1042&lt;=2,"Lost / hibernating","Needs attention")))))</f>
        <v/>
      </c>
    </row>
    <row r="1043">
      <c r="A1043" t="n">
        <v>14341</v>
      </c>
      <c r="B1043" s="13">
        <f>_xlfn.MINIFS(Invoices[Date],Invoices[Customer ID],A1043)</f>
        <v/>
      </c>
      <c r="C1043" s="13">
        <f>_xlfn.MAXIFS(Invoices[Date],Invoices[Customer ID],A1043)</f>
        <v/>
      </c>
      <c r="D1043" s="14">
        <f>AsOfDate-C1043</f>
        <v/>
      </c>
      <c r="E1043" s="14">
        <f>COUNTIFS(Invoices[Customer ID],A1043)</f>
        <v/>
      </c>
      <c r="F1043" s="15">
        <f>SUMIFS(Invoices[Value],Invoices[Customer ID],A1043)</f>
        <v/>
      </c>
      <c r="G1043" s="10">
        <f>5-COUNTIF(RCuts,"&lt;"&amp;D1043)</f>
        <v/>
      </c>
      <c r="H1043" s="10">
        <f>1+COUNTIF(FCuts,"&lt;"&amp;E1043)</f>
        <v/>
      </c>
      <c r="I1043" s="10">
        <f>1+COUNTIF(MCuts,"&lt;"&amp;F1043)</f>
        <v/>
      </c>
      <c r="J1043" s="10">
        <f>G1043&amp;H1043&amp;I1043</f>
        <v/>
      </c>
      <c r="K1043" s="10">
        <f>IF(AND(G1043&gt;=4,H1043&gt;=4),"Champions",IF(AND(G1043&gt;=3,H1043&gt;=3),"Loyal",IF(G1043&gt;=4,"New / promising",IF(H1043&gt;=3,"At risk",IF(G1043&lt;=2,"Lost / hibernating","Needs attention")))))</f>
        <v/>
      </c>
    </row>
    <row r="1044">
      <c r="A1044" t="n">
        <v>14342</v>
      </c>
      <c r="B1044" s="13">
        <f>_xlfn.MINIFS(Invoices[Date],Invoices[Customer ID],A1044)</f>
        <v/>
      </c>
      <c r="C1044" s="13">
        <f>_xlfn.MAXIFS(Invoices[Date],Invoices[Customer ID],A1044)</f>
        <v/>
      </c>
      <c r="D1044" s="14">
        <f>AsOfDate-C1044</f>
        <v/>
      </c>
      <c r="E1044" s="14">
        <f>COUNTIFS(Invoices[Customer ID],A1044)</f>
        <v/>
      </c>
      <c r="F1044" s="15">
        <f>SUMIFS(Invoices[Value],Invoices[Customer ID],A1044)</f>
        <v/>
      </c>
      <c r="G1044" s="10">
        <f>5-COUNTIF(RCuts,"&lt;"&amp;D1044)</f>
        <v/>
      </c>
      <c r="H1044" s="10">
        <f>1+COUNTIF(FCuts,"&lt;"&amp;E1044)</f>
        <v/>
      </c>
      <c r="I1044" s="10">
        <f>1+COUNTIF(MCuts,"&lt;"&amp;F1044)</f>
        <v/>
      </c>
      <c r="J1044" s="10">
        <f>G1044&amp;H1044&amp;I1044</f>
        <v/>
      </c>
      <c r="K1044" s="10">
        <f>IF(AND(G1044&gt;=4,H1044&gt;=4),"Champions",IF(AND(G1044&gt;=3,H1044&gt;=3),"Loyal",IF(G1044&gt;=4,"New / promising",IF(H1044&gt;=3,"At risk",IF(G1044&lt;=2,"Lost / hibernating","Needs attention")))))</f>
        <v/>
      </c>
    </row>
    <row r="1045">
      <c r="A1045" t="n">
        <v>14344</v>
      </c>
      <c r="B1045" s="13">
        <f>_xlfn.MINIFS(Invoices[Date],Invoices[Customer ID],A1045)</f>
        <v/>
      </c>
      <c r="C1045" s="13">
        <f>_xlfn.MAXIFS(Invoices[Date],Invoices[Customer ID],A1045)</f>
        <v/>
      </c>
      <c r="D1045" s="14">
        <f>AsOfDate-C1045</f>
        <v/>
      </c>
      <c r="E1045" s="14">
        <f>COUNTIFS(Invoices[Customer ID],A1045)</f>
        <v/>
      </c>
      <c r="F1045" s="15">
        <f>SUMIFS(Invoices[Value],Invoices[Customer ID],A1045)</f>
        <v/>
      </c>
      <c r="G1045" s="10">
        <f>5-COUNTIF(RCuts,"&lt;"&amp;D1045)</f>
        <v/>
      </c>
      <c r="H1045" s="10">
        <f>1+COUNTIF(FCuts,"&lt;"&amp;E1045)</f>
        <v/>
      </c>
      <c r="I1045" s="10">
        <f>1+COUNTIF(MCuts,"&lt;"&amp;F1045)</f>
        <v/>
      </c>
      <c r="J1045" s="10">
        <f>G1045&amp;H1045&amp;I1045</f>
        <v/>
      </c>
      <c r="K1045" s="10">
        <f>IF(AND(G1045&gt;=4,H1045&gt;=4),"Champions",IF(AND(G1045&gt;=3,H1045&gt;=3),"Loyal",IF(G1045&gt;=4,"New / promising",IF(H1045&gt;=3,"At risk",IF(G1045&lt;=2,"Lost / hibernating","Needs attention")))))</f>
        <v/>
      </c>
    </row>
    <row r="1046">
      <c r="A1046" t="n">
        <v>14345</v>
      </c>
      <c r="B1046" s="13">
        <f>_xlfn.MINIFS(Invoices[Date],Invoices[Customer ID],A1046)</f>
        <v/>
      </c>
      <c r="C1046" s="13">
        <f>_xlfn.MAXIFS(Invoices[Date],Invoices[Customer ID],A1046)</f>
        <v/>
      </c>
      <c r="D1046" s="14">
        <f>AsOfDate-C1046</f>
        <v/>
      </c>
      <c r="E1046" s="14">
        <f>COUNTIFS(Invoices[Customer ID],A1046)</f>
        <v/>
      </c>
      <c r="F1046" s="15">
        <f>SUMIFS(Invoices[Value],Invoices[Customer ID],A1046)</f>
        <v/>
      </c>
      <c r="G1046" s="10">
        <f>5-COUNTIF(RCuts,"&lt;"&amp;D1046)</f>
        <v/>
      </c>
      <c r="H1046" s="10">
        <f>1+COUNTIF(FCuts,"&lt;"&amp;E1046)</f>
        <v/>
      </c>
      <c r="I1046" s="10">
        <f>1+COUNTIF(MCuts,"&lt;"&amp;F1046)</f>
        <v/>
      </c>
      <c r="J1046" s="10">
        <f>G1046&amp;H1046&amp;I1046</f>
        <v/>
      </c>
      <c r="K1046" s="10">
        <f>IF(AND(G1046&gt;=4,H1046&gt;=4),"Champions",IF(AND(G1046&gt;=3,H1046&gt;=3),"Loyal",IF(G1046&gt;=4,"New / promising",IF(H1046&gt;=3,"At risk",IF(G1046&lt;=2,"Lost / hibernating","Needs attention")))))</f>
        <v/>
      </c>
    </row>
    <row r="1047">
      <c r="A1047" t="n">
        <v>14346</v>
      </c>
      <c r="B1047" s="13">
        <f>_xlfn.MINIFS(Invoices[Date],Invoices[Customer ID],A1047)</f>
        <v/>
      </c>
      <c r="C1047" s="13">
        <f>_xlfn.MAXIFS(Invoices[Date],Invoices[Customer ID],A1047)</f>
        <v/>
      </c>
      <c r="D1047" s="14">
        <f>AsOfDate-C1047</f>
        <v/>
      </c>
      <c r="E1047" s="14">
        <f>COUNTIFS(Invoices[Customer ID],A1047)</f>
        <v/>
      </c>
      <c r="F1047" s="15">
        <f>SUMIFS(Invoices[Value],Invoices[Customer ID],A1047)</f>
        <v/>
      </c>
      <c r="G1047" s="10">
        <f>5-COUNTIF(RCuts,"&lt;"&amp;D1047)</f>
        <v/>
      </c>
      <c r="H1047" s="10">
        <f>1+COUNTIF(FCuts,"&lt;"&amp;E1047)</f>
        <v/>
      </c>
      <c r="I1047" s="10">
        <f>1+COUNTIF(MCuts,"&lt;"&amp;F1047)</f>
        <v/>
      </c>
      <c r="J1047" s="10">
        <f>G1047&amp;H1047&amp;I1047</f>
        <v/>
      </c>
      <c r="K1047" s="10">
        <f>IF(AND(G1047&gt;=4,H1047&gt;=4),"Champions",IF(AND(G1047&gt;=3,H1047&gt;=3),"Loyal",IF(G1047&gt;=4,"New / promising",IF(H1047&gt;=3,"At risk",IF(G1047&lt;=2,"Lost / hibernating","Needs attention")))))</f>
        <v/>
      </c>
    </row>
    <row r="1048">
      <c r="A1048" t="n">
        <v>14348</v>
      </c>
      <c r="B1048" s="13">
        <f>_xlfn.MINIFS(Invoices[Date],Invoices[Customer ID],A1048)</f>
        <v/>
      </c>
      <c r="C1048" s="13">
        <f>_xlfn.MAXIFS(Invoices[Date],Invoices[Customer ID],A1048)</f>
        <v/>
      </c>
      <c r="D1048" s="14">
        <f>AsOfDate-C1048</f>
        <v/>
      </c>
      <c r="E1048" s="14">
        <f>COUNTIFS(Invoices[Customer ID],A1048)</f>
        <v/>
      </c>
      <c r="F1048" s="15">
        <f>SUMIFS(Invoices[Value],Invoices[Customer ID],A1048)</f>
        <v/>
      </c>
      <c r="G1048" s="10">
        <f>5-COUNTIF(RCuts,"&lt;"&amp;D1048)</f>
        <v/>
      </c>
      <c r="H1048" s="10">
        <f>1+COUNTIF(FCuts,"&lt;"&amp;E1048)</f>
        <v/>
      </c>
      <c r="I1048" s="10">
        <f>1+COUNTIF(MCuts,"&lt;"&amp;F1048)</f>
        <v/>
      </c>
      <c r="J1048" s="10">
        <f>G1048&amp;H1048&amp;I1048</f>
        <v/>
      </c>
      <c r="K1048" s="10">
        <f>IF(AND(G1048&gt;=4,H1048&gt;=4),"Champions",IF(AND(G1048&gt;=3,H1048&gt;=3),"Loyal",IF(G1048&gt;=4,"New / promising",IF(H1048&gt;=3,"At risk",IF(G1048&lt;=2,"Lost / hibernating","Needs attention")))))</f>
        <v/>
      </c>
    </row>
    <row r="1049">
      <c r="A1049" t="n">
        <v>14349</v>
      </c>
      <c r="B1049" s="13">
        <f>_xlfn.MINIFS(Invoices[Date],Invoices[Customer ID],A1049)</f>
        <v/>
      </c>
      <c r="C1049" s="13">
        <f>_xlfn.MAXIFS(Invoices[Date],Invoices[Customer ID],A1049)</f>
        <v/>
      </c>
      <c r="D1049" s="14">
        <f>AsOfDate-C1049</f>
        <v/>
      </c>
      <c r="E1049" s="14">
        <f>COUNTIFS(Invoices[Customer ID],A1049)</f>
        <v/>
      </c>
      <c r="F1049" s="15">
        <f>SUMIFS(Invoices[Value],Invoices[Customer ID],A1049)</f>
        <v/>
      </c>
      <c r="G1049" s="10">
        <f>5-COUNTIF(RCuts,"&lt;"&amp;D1049)</f>
        <v/>
      </c>
      <c r="H1049" s="10">
        <f>1+COUNTIF(FCuts,"&lt;"&amp;E1049)</f>
        <v/>
      </c>
      <c r="I1049" s="10">
        <f>1+COUNTIF(MCuts,"&lt;"&amp;F1049)</f>
        <v/>
      </c>
      <c r="J1049" s="10">
        <f>G1049&amp;H1049&amp;I1049</f>
        <v/>
      </c>
      <c r="K1049" s="10">
        <f>IF(AND(G1049&gt;=4,H1049&gt;=4),"Champions",IF(AND(G1049&gt;=3,H1049&gt;=3),"Loyal",IF(G1049&gt;=4,"New / promising",IF(H1049&gt;=3,"At risk",IF(G1049&lt;=2,"Lost / hibernating","Needs attention")))))</f>
        <v/>
      </c>
    </row>
    <row r="1050">
      <c r="A1050" t="n">
        <v>14350</v>
      </c>
      <c r="B1050" s="13">
        <f>_xlfn.MINIFS(Invoices[Date],Invoices[Customer ID],A1050)</f>
        <v/>
      </c>
      <c r="C1050" s="13">
        <f>_xlfn.MAXIFS(Invoices[Date],Invoices[Customer ID],A1050)</f>
        <v/>
      </c>
      <c r="D1050" s="14">
        <f>AsOfDate-C1050</f>
        <v/>
      </c>
      <c r="E1050" s="14">
        <f>COUNTIFS(Invoices[Customer ID],A1050)</f>
        <v/>
      </c>
      <c r="F1050" s="15">
        <f>SUMIFS(Invoices[Value],Invoices[Customer ID],A1050)</f>
        <v/>
      </c>
      <c r="G1050" s="10">
        <f>5-COUNTIF(RCuts,"&lt;"&amp;D1050)</f>
        <v/>
      </c>
      <c r="H1050" s="10">
        <f>1+COUNTIF(FCuts,"&lt;"&amp;E1050)</f>
        <v/>
      </c>
      <c r="I1050" s="10">
        <f>1+COUNTIF(MCuts,"&lt;"&amp;F1050)</f>
        <v/>
      </c>
      <c r="J1050" s="10">
        <f>G1050&amp;H1050&amp;I1050</f>
        <v/>
      </c>
      <c r="K1050" s="10">
        <f>IF(AND(G1050&gt;=4,H1050&gt;=4),"Champions",IF(AND(G1050&gt;=3,H1050&gt;=3),"Loyal",IF(G1050&gt;=4,"New / promising",IF(H1050&gt;=3,"At risk",IF(G1050&lt;=2,"Lost / hibernating","Needs attention")))))</f>
        <v/>
      </c>
    </row>
    <row r="1051">
      <c r="A1051" t="n">
        <v>14351</v>
      </c>
      <c r="B1051" s="13">
        <f>_xlfn.MINIFS(Invoices[Date],Invoices[Customer ID],A1051)</f>
        <v/>
      </c>
      <c r="C1051" s="13">
        <f>_xlfn.MAXIFS(Invoices[Date],Invoices[Customer ID],A1051)</f>
        <v/>
      </c>
      <c r="D1051" s="14">
        <f>AsOfDate-C1051</f>
        <v/>
      </c>
      <c r="E1051" s="14">
        <f>COUNTIFS(Invoices[Customer ID],A1051)</f>
        <v/>
      </c>
      <c r="F1051" s="15">
        <f>SUMIFS(Invoices[Value],Invoices[Customer ID],A1051)</f>
        <v/>
      </c>
      <c r="G1051" s="10">
        <f>5-COUNTIF(RCuts,"&lt;"&amp;D1051)</f>
        <v/>
      </c>
      <c r="H1051" s="10">
        <f>1+COUNTIF(FCuts,"&lt;"&amp;E1051)</f>
        <v/>
      </c>
      <c r="I1051" s="10">
        <f>1+COUNTIF(MCuts,"&lt;"&amp;F1051)</f>
        <v/>
      </c>
      <c r="J1051" s="10">
        <f>G1051&amp;H1051&amp;I1051</f>
        <v/>
      </c>
      <c r="K1051" s="10">
        <f>IF(AND(G1051&gt;=4,H1051&gt;=4),"Champions",IF(AND(G1051&gt;=3,H1051&gt;=3),"Loyal",IF(G1051&gt;=4,"New / promising",IF(H1051&gt;=3,"At risk",IF(G1051&lt;=2,"Lost / hibernating","Needs attention")))))</f>
        <v/>
      </c>
    </row>
    <row r="1052">
      <c r="A1052" t="n">
        <v>14352</v>
      </c>
      <c r="B1052" s="13">
        <f>_xlfn.MINIFS(Invoices[Date],Invoices[Customer ID],A1052)</f>
        <v/>
      </c>
      <c r="C1052" s="13">
        <f>_xlfn.MAXIFS(Invoices[Date],Invoices[Customer ID],A1052)</f>
        <v/>
      </c>
      <c r="D1052" s="14">
        <f>AsOfDate-C1052</f>
        <v/>
      </c>
      <c r="E1052" s="14">
        <f>COUNTIFS(Invoices[Customer ID],A1052)</f>
        <v/>
      </c>
      <c r="F1052" s="15">
        <f>SUMIFS(Invoices[Value],Invoices[Customer ID],A1052)</f>
        <v/>
      </c>
      <c r="G1052" s="10">
        <f>5-COUNTIF(RCuts,"&lt;"&amp;D1052)</f>
        <v/>
      </c>
      <c r="H1052" s="10">
        <f>1+COUNTIF(FCuts,"&lt;"&amp;E1052)</f>
        <v/>
      </c>
      <c r="I1052" s="10">
        <f>1+COUNTIF(MCuts,"&lt;"&amp;F1052)</f>
        <v/>
      </c>
      <c r="J1052" s="10">
        <f>G1052&amp;H1052&amp;I1052</f>
        <v/>
      </c>
      <c r="K1052" s="10">
        <f>IF(AND(G1052&gt;=4,H1052&gt;=4),"Champions",IF(AND(G1052&gt;=3,H1052&gt;=3),"Loyal",IF(G1052&gt;=4,"New / promising",IF(H1052&gt;=3,"At risk",IF(G1052&lt;=2,"Lost / hibernating","Needs attention")))))</f>
        <v/>
      </c>
    </row>
    <row r="1053">
      <c r="A1053" t="n">
        <v>14353</v>
      </c>
      <c r="B1053" s="13">
        <f>_xlfn.MINIFS(Invoices[Date],Invoices[Customer ID],A1053)</f>
        <v/>
      </c>
      <c r="C1053" s="13">
        <f>_xlfn.MAXIFS(Invoices[Date],Invoices[Customer ID],A1053)</f>
        <v/>
      </c>
      <c r="D1053" s="14">
        <f>AsOfDate-C1053</f>
        <v/>
      </c>
      <c r="E1053" s="14">
        <f>COUNTIFS(Invoices[Customer ID],A1053)</f>
        <v/>
      </c>
      <c r="F1053" s="15">
        <f>SUMIFS(Invoices[Value],Invoices[Customer ID],A1053)</f>
        <v/>
      </c>
      <c r="G1053" s="10">
        <f>5-COUNTIF(RCuts,"&lt;"&amp;D1053)</f>
        <v/>
      </c>
      <c r="H1053" s="10">
        <f>1+COUNTIF(FCuts,"&lt;"&amp;E1053)</f>
        <v/>
      </c>
      <c r="I1053" s="10">
        <f>1+COUNTIF(MCuts,"&lt;"&amp;F1053)</f>
        <v/>
      </c>
      <c r="J1053" s="10">
        <f>G1053&amp;H1053&amp;I1053</f>
        <v/>
      </c>
      <c r="K1053" s="10">
        <f>IF(AND(G1053&gt;=4,H1053&gt;=4),"Champions",IF(AND(G1053&gt;=3,H1053&gt;=3),"Loyal",IF(G1053&gt;=4,"New / promising",IF(H1053&gt;=3,"At risk",IF(G1053&lt;=2,"Lost / hibernating","Needs attention")))))</f>
        <v/>
      </c>
    </row>
    <row r="1054">
      <c r="A1054" t="n">
        <v>14354</v>
      </c>
      <c r="B1054" s="13">
        <f>_xlfn.MINIFS(Invoices[Date],Invoices[Customer ID],A1054)</f>
        <v/>
      </c>
      <c r="C1054" s="13">
        <f>_xlfn.MAXIFS(Invoices[Date],Invoices[Customer ID],A1054)</f>
        <v/>
      </c>
      <c r="D1054" s="14">
        <f>AsOfDate-C1054</f>
        <v/>
      </c>
      <c r="E1054" s="14">
        <f>COUNTIFS(Invoices[Customer ID],A1054)</f>
        <v/>
      </c>
      <c r="F1054" s="15">
        <f>SUMIFS(Invoices[Value],Invoices[Customer ID],A1054)</f>
        <v/>
      </c>
      <c r="G1054" s="10">
        <f>5-COUNTIF(RCuts,"&lt;"&amp;D1054)</f>
        <v/>
      </c>
      <c r="H1054" s="10">
        <f>1+COUNTIF(FCuts,"&lt;"&amp;E1054)</f>
        <v/>
      </c>
      <c r="I1054" s="10">
        <f>1+COUNTIF(MCuts,"&lt;"&amp;F1054)</f>
        <v/>
      </c>
      <c r="J1054" s="10">
        <f>G1054&amp;H1054&amp;I1054</f>
        <v/>
      </c>
      <c r="K1054" s="10">
        <f>IF(AND(G1054&gt;=4,H1054&gt;=4),"Champions",IF(AND(G1054&gt;=3,H1054&gt;=3),"Loyal",IF(G1054&gt;=4,"New / promising",IF(H1054&gt;=3,"At risk",IF(G1054&lt;=2,"Lost / hibernating","Needs attention")))))</f>
        <v/>
      </c>
    </row>
    <row r="1055">
      <c r="A1055" t="n">
        <v>14356</v>
      </c>
      <c r="B1055" s="13">
        <f>_xlfn.MINIFS(Invoices[Date],Invoices[Customer ID],A1055)</f>
        <v/>
      </c>
      <c r="C1055" s="13">
        <f>_xlfn.MAXIFS(Invoices[Date],Invoices[Customer ID],A1055)</f>
        <v/>
      </c>
      <c r="D1055" s="14">
        <f>AsOfDate-C1055</f>
        <v/>
      </c>
      <c r="E1055" s="14">
        <f>COUNTIFS(Invoices[Customer ID],A1055)</f>
        <v/>
      </c>
      <c r="F1055" s="15">
        <f>SUMIFS(Invoices[Value],Invoices[Customer ID],A1055)</f>
        <v/>
      </c>
      <c r="G1055" s="10">
        <f>5-COUNTIF(RCuts,"&lt;"&amp;D1055)</f>
        <v/>
      </c>
      <c r="H1055" s="10">
        <f>1+COUNTIF(FCuts,"&lt;"&amp;E1055)</f>
        <v/>
      </c>
      <c r="I1055" s="10">
        <f>1+COUNTIF(MCuts,"&lt;"&amp;F1055)</f>
        <v/>
      </c>
      <c r="J1055" s="10">
        <f>G1055&amp;H1055&amp;I1055</f>
        <v/>
      </c>
      <c r="K1055" s="10">
        <f>IF(AND(G1055&gt;=4,H1055&gt;=4),"Champions",IF(AND(G1055&gt;=3,H1055&gt;=3),"Loyal",IF(G1055&gt;=4,"New / promising",IF(H1055&gt;=3,"At risk",IF(G1055&lt;=2,"Lost / hibernating","Needs attention")))))</f>
        <v/>
      </c>
    </row>
    <row r="1056">
      <c r="A1056" t="n">
        <v>14357</v>
      </c>
      <c r="B1056" s="13">
        <f>_xlfn.MINIFS(Invoices[Date],Invoices[Customer ID],A1056)</f>
        <v/>
      </c>
      <c r="C1056" s="13">
        <f>_xlfn.MAXIFS(Invoices[Date],Invoices[Customer ID],A1056)</f>
        <v/>
      </c>
      <c r="D1056" s="14">
        <f>AsOfDate-C1056</f>
        <v/>
      </c>
      <c r="E1056" s="14">
        <f>COUNTIFS(Invoices[Customer ID],A1056)</f>
        <v/>
      </c>
      <c r="F1056" s="15">
        <f>SUMIFS(Invoices[Value],Invoices[Customer ID],A1056)</f>
        <v/>
      </c>
      <c r="G1056" s="10">
        <f>5-COUNTIF(RCuts,"&lt;"&amp;D1056)</f>
        <v/>
      </c>
      <c r="H1056" s="10">
        <f>1+COUNTIF(FCuts,"&lt;"&amp;E1056)</f>
        <v/>
      </c>
      <c r="I1056" s="10">
        <f>1+COUNTIF(MCuts,"&lt;"&amp;F1056)</f>
        <v/>
      </c>
      <c r="J1056" s="10">
        <f>G1056&amp;H1056&amp;I1056</f>
        <v/>
      </c>
      <c r="K1056" s="10">
        <f>IF(AND(G1056&gt;=4,H1056&gt;=4),"Champions",IF(AND(G1056&gt;=3,H1056&gt;=3),"Loyal",IF(G1056&gt;=4,"New / promising",IF(H1056&gt;=3,"At risk",IF(G1056&lt;=2,"Lost / hibernating","Needs attention")))))</f>
        <v/>
      </c>
    </row>
    <row r="1057">
      <c r="A1057" t="n">
        <v>14359</v>
      </c>
      <c r="B1057" s="13">
        <f>_xlfn.MINIFS(Invoices[Date],Invoices[Customer ID],A1057)</f>
        <v/>
      </c>
      <c r="C1057" s="13">
        <f>_xlfn.MAXIFS(Invoices[Date],Invoices[Customer ID],A1057)</f>
        <v/>
      </c>
      <c r="D1057" s="14">
        <f>AsOfDate-C1057</f>
        <v/>
      </c>
      <c r="E1057" s="14">
        <f>COUNTIFS(Invoices[Customer ID],A1057)</f>
        <v/>
      </c>
      <c r="F1057" s="15">
        <f>SUMIFS(Invoices[Value],Invoices[Customer ID],A1057)</f>
        <v/>
      </c>
      <c r="G1057" s="10">
        <f>5-COUNTIF(RCuts,"&lt;"&amp;D1057)</f>
        <v/>
      </c>
      <c r="H1057" s="10">
        <f>1+COUNTIF(FCuts,"&lt;"&amp;E1057)</f>
        <v/>
      </c>
      <c r="I1057" s="10">
        <f>1+COUNTIF(MCuts,"&lt;"&amp;F1057)</f>
        <v/>
      </c>
      <c r="J1057" s="10">
        <f>G1057&amp;H1057&amp;I1057</f>
        <v/>
      </c>
      <c r="K1057" s="10">
        <f>IF(AND(G1057&gt;=4,H1057&gt;=4),"Champions",IF(AND(G1057&gt;=3,H1057&gt;=3),"Loyal",IF(G1057&gt;=4,"New / promising",IF(H1057&gt;=3,"At risk",IF(G1057&lt;=2,"Lost / hibernating","Needs attention")))))</f>
        <v/>
      </c>
    </row>
    <row r="1058">
      <c r="A1058" t="n">
        <v>14360</v>
      </c>
      <c r="B1058" s="13">
        <f>_xlfn.MINIFS(Invoices[Date],Invoices[Customer ID],A1058)</f>
        <v/>
      </c>
      <c r="C1058" s="13">
        <f>_xlfn.MAXIFS(Invoices[Date],Invoices[Customer ID],A1058)</f>
        <v/>
      </c>
      <c r="D1058" s="14">
        <f>AsOfDate-C1058</f>
        <v/>
      </c>
      <c r="E1058" s="14">
        <f>COUNTIFS(Invoices[Customer ID],A1058)</f>
        <v/>
      </c>
      <c r="F1058" s="15">
        <f>SUMIFS(Invoices[Value],Invoices[Customer ID],A1058)</f>
        <v/>
      </c>
      <c r="G1058" s="10">
        <f>5-COUNTIF(RCuts,"&lt;"&amp;D1058)</f>
        <v/>
      </c>
      <c r="H1058" s="10">
        <f>1+COUNTIF(FCuts,"&lt;"&amp;E1058)</f>
        <v/>
      </c>
      <c r="I1058" s="10">
        <f>1+COUNTIF(MCuts,"&lt;"&amp;F1058)</f>
        <v/>
      </c>
      <c r="J1058" s="10">
        <f>G1058&amp;H1058&amp;I1058</f>
        <v/>
      </c>
      <c r="K1058" s="10">
        <f>IF(AND(G1058&gt;=4,H1058&gt;=4),"Champions",IF(AND(G1058&gt;=3,H1058&gt;=3),"Loyal",IF(G1058&gt;=4,"New / promising",IF(H1058&gt;=3,"At risk",IF(G1058&lt;=2,"Lost / hibernating","Needs attention")))))</f>
        <v/>
      </c>
    </row>
    <row r="1059">
      <c r="A1059" t="n">
        <v>14362</v>
      </c>
      <c r="B1059" s="13">
        <f>_xlfn.MINIFS(Invoices[Date],Invoices[Customer ID],A1059)</f>
        <v/>
      </c>
      <c r="C1059" s="13">
        <f>_xlfn.MAXIFS(Invoices[Date],Invoices[Customer ID],A1059)</f>
        <v/>
      </c>
      <c r="D1059" s="14">
        <f>AsOfDate-C1059</f>
        <v/>
      </c>
      <c r="E1059" s="14">
        <f>COUNTIFS(Invoices[Customer ID],A1059)</f>
        <v/>
      </c>
      <c r="F1059" s="15">
        <f>SUMIFS(Invoices[Value],Invoices[Customer ID],A1059)</f>
        <v/>
      </c>
      <c r="G1059" s="10">
        <f>5-COUNTIF(RCuts,"&lt;"&amp;D1059)</f>
        <v/>
      </c>
      <c r="H1059" s="10">
        <f>1+COUNTIF(FCuts,"&lt;"&amp;E1059)</f>
        <v/>
      </c>
      <c r="I1059" s="10">
        <f>1+COUNTIF(MCuts,"&lt;"&amp;F1059)</f>
        <v/>
      </c>
      <c r="J1059" s="10">
        <f>G1059&amp;H1059&amp;I1059</f>
        <v/>
      </c>
      <c r="K1059" s="10">
        <f>IF(AND(G1059&gt;=4,H1059&gt;=4),"Champions",IF(AND(G1059&gt;=3,H1059&gt;=3),"Loyal",IF(G1059&gt;=4,"New / promising",IF(H1059&gt;=3,"At risk",IF(G1059&lt;=2,"Lost / hibernating","Needs attention")))))</f>
        <v/>
      </c>
    </row>
    <row r="1060">
      <c r="A1060" t="n">
        <v>14364</v>
      </c>
      <c r="B1060" s="13">
        <f>_xlfn.MINIFS(Invoices[Date],Invoices[Customer ID],A1060)</f>
        <v/>
      </c>
      <c r="C1060" s="13">
        <f>_xlfn.MAXIFS(Invoices[Date],Invoices[Customer ID],A1060)</f>
        <v/>
      </c>
      <c r="D1060" s="14">
        <f>AsOfDate-C1060</f>
        <v/>
      </c>
      <c r="E1060" s="14">
        <f>COUNTIFS(Invoices[Customer ID],A1060)</f>
        <v/>
      </c>
      <c r="F1060" s="15">
        <f>SUMIFS(Invoices[Value],Invoices[Customer ID],A1060)</f>
        <v/>
      </c>
      <c r="G1060" s="10">
        <f>5-COUNTIF(RCuts,"&lt;"&amp;D1060)</f>
        <v/>
      </c>
      <c r="H1060" s="10">
        <f>1+COUNTIF(FCuts,"&lt;"&amp;E1060)</f>
        <v/>
      </c>
      <c r="I1060" s="10">
        <f>1+COUNTIF(MCuts,"&lt;"&amp;F1060)</f>
        <v/>
      </c>
      <c r="J1060" s="10">
        <f>G1060&amp;H1060&amp;I1060</f>
        <v/>
      </c>
      <c r="K1060" s="10">
        <f>IF(AND(G1060&gt;=4,H1060&gt;=4),"Champions",IF(AND(G1060&gt;=3,H1060&gt;=3),"Loyal",IF(G1060&gt;=4,"New / promising",IF(H1060&gt;=3,"At risk",IF(G1060&lt;=2,"Lost / hibernating","Needs attention")))))</f>
        <v/>
      </c>
    </row>
    <row r="1061">
      <c r="A1061" t="n">
        <v>14367</v>
      </c>
      <c r="B1061" s="13">
        <f>_xlfn.MINIFS(Invoices[Date],Invoices[Customer ID],A1061)</f>
        <v/>
      </c>
      <c r="C1061" s="13">
        <f>_xlfn.MAXIFS(Invoices[Date],Invoices[Customer ID],A1061)</f>
        <v/>
      </c>
      <c r="D1061" s="14">
        <f>AsOfDate-C1061</f>
        <v/>
      </c>
      <c r="E1061" s="14">
        <f>COUNTIFS(Invoices[Customer ID],A1061)</f>
        <v/>
      </c>
      <c r="F1061" s="15">
        <f>SUMIFS(Invoices[Value],Invoices[Customer ID],A1061)</f>
        <v/>
      </c>
      <c r="G1061" s="10">
        <f>5-COUNTIF(RCuts,"&lt;"&amp;D1061)</f>
        <v/>
      </c>
      <c r="H1061" s="10">
        <f>1+COUNTIF(FCuts,"&lt;"&amp;E1061)</f>
        <v/>
      </c>
      <c r="I1061" s="10">
        <f>1+COUNTIF(MCuts,"&lt;"&amp;F1061)</f>
        <v/>
      </c>
      <c r="J1061" s="10">
        <f>G1061&amp;H1061&amp;I1061</f>
        <v/>
      </c>
      <c r="K1061" s="10">
        <f>IF(AND(G1061&gt;=4,H1061&gt;=4),"Champions",IF(AND(G1061&gt;=3,H1061&gt;=3),"Loyal",IF(G1061&gt;=4,"New / promising",IF(H1061&gt;=3,"At risk",IF(G1061&lt;=2,"Lost / hibernating","Needs attention")))))</f>
        <v/>
      </c>
    </row>
    <row r="1062">
      <c r="A1062" t="n">
        <v>14368</v>
      </c>
      <c r="B1062" s="13">
        <f>_xlfn.MINIFS(Invoices[Date],Invoices[Customer ID],A1062)</f>
        <v/>
      </c>
      <c r="C1062" s="13">
        <f>_xlfn.MAXIFS(Invoices[Date],Invoices[Customer ID],A1062)</f>
        <v/>
      </c>
      <c r="D1062" s="14">
        <f>AsOfDate-C1062</f>
        <v/>
      </c>
      <c r="E1062" s="14">
        <f>COUNTIFS(Invoices[Customer ID],A1062)</f>
        <v/>
      </c>
      <c r="F1062" s="15">
        <f>SUMIFS(Invoices[Value],Invoices[Customer ID],A1062)</f>
        <v/>
      </c>
      <c r="G1062" s="10">
        <f>5-COUNTIF(RCuts,"&lt;"&amp;D1062)</f>
        <v/>
      </c>
      <c r="H1062" s="10">
        <f>1+COUNTIF(FCuts,"&lt;"&amp;E1062)</f>
        <v/>
      </c>
      <c r="I1062" s="10">
        <f>1+COUNTIF(MCuts,"&lt;"&amp;F1062)</f>
        <v/>
      </c>
      <c r="J1062" s="10">
        <f>G1062&amp;H1062&amp;I1062</f>
        <v/>
      </c>
      <c r="K1062" s="10">
        <f>IF(AND(G1062&gt;=4,H1062&gt;=4),"Champions",IF(AND(G1062&gt;=3,H1062&gt;=3),"Loyal",IF(G1062&gt;=4,"New / promising",IF(H1062&gt;=3,"At risk",IF(G1062&lt;=2,"Lost / hibernating","Needs attention")))))</f>
        <v/>
      </c>
    </row>
    <row r="1063">
      <c r="A1063" t="n">
        <v>14371</v>
      </c>
      <c r="B1063" s="13">
        <f>_xlfn.MINIFS(Invoices[Date],Invoices[Customer ID],A1063)</f>
        <v/>
      </c>
      <c r="C1063" s="13">
        <f>_xlfn.MAXIFS(Invoices[Date],Invoices[Customer ID],A1063)</f>
        <v/>
      </c>
      <c r="D1063" s="14">
        <f>AsOfDate-C1063</f>
        <v/>
      </c>
      <c r="E1063" s="14">
        <f>COUNTIFS(Invoices[Customer ID],A1063)</f>
        <v/>
      </c>
      <c r="F1063" s="15">
        <f>SUMIFS(Invoices[Value],Invoices[Customer ID],A1063)</f>
        <v/>
      </c>
      <c r="G1063" s="10">
        <f>5-COUNTIF(RCuts,"&lt;"&amp;D1063)</f>
        <v/>
      </c>
      <c r="H1063" s="10">
        <f>1+COUNTIF(FCuts,"&lt;"&amp;E1063)</f>
        <v/>
      </c>
      <c r="I1063" s="10">
        <f>1+COUNTIF(MCuts,"&lt;"&amp;F1063)</f>
        <v/>
      </c>
      <c r="J1063" s="10">
        <f>G1063&amp;H1063&amp;I1063</f>
        <v/>
      </c>
      <c r="K1063" s="10">
        <f>IF(AND(G1063&gt;=4,H1063&gt;=4),"Champions",IF(AND(G1063&gt;=3,H1063&gt;=3),"Loyal",IF(G1063&gt;=4,"New / promising",IF(H1063&gt;=3,"At risk",IF(G1063&lt;=2,"Lost / hibernating","Needs attention")))))</f>
        <v/>
      </c>
    </row>
    <row r="1064">
      <c r="A1064" t="n">
        <v>14375</v>
      </c>
      <c r="B1064" s="13">
        <f>_xlfn.MINIFS(Invoices[Date],Invoices[Customer ID],A1064)</f>
        <v/>
      </c>
      <c r="C1064" s="13">
        <f>_xlfn.MAXIFS(Invoices[Date],Invoices[Customer ID],A1064)</f>
        <v/>
      </c>
      <c r="D1064" s="14">
        <f>AsOfDate-C1064</f>
        <v/>
      </c>
      <c r="E1064" s="14">
        <f>COUNTIFS(Invoices[Customer ID],A1064)</f>
        <v/>
      </c>
      <c r="F1064" s="15">
        <f>SUMIFS(Invoices[Value],Invoices[Customer ID],A1064)</f>
        <v/>
      </c>
      <c r="G1064" s="10">
        <f>5-COUNTIF(RCuts,"&lt;"&amp;D1064)</f>
        <v/>
      </c>
      <c r="H1064" s="10">
        <f>1+COUNTIF(FCuts,"&lt;"&amp;E1064)</f>
        <v/>
      </c>
      <c r="I1064" s="10">
        <f>1+COUNTIF(MCuts,"&lt;"&amp;F1064)</f>
        <v/>
      </c>
      <c r="J1064" s="10">
        <f>G1064&amp;H1064&amp;I1064</f>
        <v/>
      </c>
      <c r="K1064" s="10">
        <f>IF(AND(G1064&gt;=4,H1064&gt;=4),"Champions",IF(AND(G1064&gt;=3,H1064&gt;=3),"Loyal",IF(G1064&gt;=4,"New / promising",IF(H1064&gt;=3,"At risk",IF(G1064&lt;=2,"Lost / hibernating","Needs attention")))))</f>
        <v/>
      </c>
    </row>
    <row r="1065">
      <c r="A1065" t="n">
        <v>14377</v>
      </c>
      <c r="B1065" s="13">
        <f>_xlfn.MINIFS(Invoices[Date],Invoices[Customer ID],A1065)</f>
        <v/>
      </c>
      <c r="C1065" s="13">
        <f>_xlfn.MAXIFS(Invoices[Date],Invoices[Customer ID],A1065)</f>
        <v/>
      </c>
      <c r="D1065" s="14">
        <f>AsOfDate-C1065</f>
        <v/>
      </c>
      <c r="E1065" s="14">
        <f>COUNTIFS(Invoices[Customer ID],A1065)</f>
        <v/>
      </c>
      <c r="F1065" s="15">
        <f>SUMIFS(Invoices[Value],Invoices[Customer ID],A1065)</f>
        <v/>
      </c>
      <c r="G1065" s="10">
        <f>5-COUNTIF(RCuts,"&lt;"&amp;D1065)</f>
        <v/>
      </c>
      <c r="H1065" s="10">
        <f>1+COUNTIF(FCuts,"&lt;"&amp;E1065)</f>
        <v/>
      </c>
      <c r="I1065" s="10">
        <f>1+COUNTIF(MCuts,"&lt;"&amp;F1065)</f>
        <v/>
      </c>
      <c r="J1065" s="10">
        <f>G1065&amp;H1065&amp;I1065</f>
        <v/>
      </c>
      <c r="K1065" s="10">
        <f>IF(AND(G1065&gt;=4,H1065&gt;=4),"Champions",IF(AND(G1065&gt;=3,H1065&gt;=3),"Loyal",IF(G1065&gt;=4,"New / promising",IF(H1065&gt;=3,"At risk",IF(G1065&lt;=2,"Lost / hibernating","Needs attention")))))</f>
        <v/>
      </c>
    </row>
    <row r="1066">
      <c r="A1066" t="n">
        <v>14379</v>
      </c>
      <c r="B1066" s="13">
        <f>_xlfn.MINIFS(Invoices[Date],Invoices[Customer ID],A1066)</f>
        <v/>
      </c>
      <c r="C1066" s="13">
        <f>_xlfn.MAXIFS(Invoices[Date],Invoices[Customer ID],A1066)</f>
        <v/>
      </c>
      <c r="D1066" s="14">
        <f>AsOfDate-C1066</f>
        <v/>
      </c>
      <c r="E1066" s="14">
        <f>COUNTIFS(Invoices[Customer ID],A1066)</f>
        <v/>
      </c>
      <c r="F1066" s="15">
        <f>SUMIFS(Invoices[Value],Invoices[Customer ID],A1066)</f>
        <v/>
      </c>
      <c r="G1066" s="10">
        <f>5-COUNTIF(RCuts,"&lt;"&amp;D1066)</f>
        <v/>
      </c>
      <c r="H1066" s="10">
        <f>1+COUNTIF(FCuts,"&lt;"&amp;E1066)</f>
        <v/>
      </c>
      <c r="I1066" s="10">
        <f>1+COUNTIF(MCuts,"&lt;"&amp;F1066)</f>
        <v/>
      </c>
      <c r="J1066" s="10">
        <f>G1066&amp;H1066&amp;I1066</f>
        <v/>
      </c>
      <c r="K1066" s="10">
        <f>IF(AND(G1066&gt;=4,H1066&gt;=4),"Champions",IF(AND(G1066&gt;=3,H1066&gt;=3),"Loyal",IF(G1066&gt;=4,"New / promising",IF(H1066&gt;=3,"At risk",IF(G1066&lt;=2,"Lost / hibernating","Needs attention")))))</f>
        <v/>
      </c>
    </row>
    <row r="1067">
      <c r="A1067" t="n">
        <v>14381</v>
      </c>
      <c r="B1067" s="13">
        <f>_xlfn.MINIFS(Invoices[Date],Invoices[Customer ID],A1067)</f>
        <v/>
      </c>
      <c r="C1067" s="13">
        <f>_xlfn.MAXIFS(Invoices[Date],Invoices[Customer ID],A1067)</f>
        <v/>
      </c>
      <c r="D1067" s="14">
        <f>AsOfDate-C1067</f>
        <v/>
      </c>
      <c r="E1067" s="14">
        <f>COUNTIFS(Invoices[Customer ID],A1067)</f>
        <v/>
      </c>
      <c r="F1067" s="15">
        <f>SUMIFS(Invoices[Value],Invoices[Customer ID],A1067)</f>
        <v/>
      </c>
      <c r="G1067" s="10">
        <f>5-COUNTIF(RCuts,"&lt;"&amp;D1067)</f>
        <v/>
      </c>
      <c r="H1067" s="10">
        <f>1+COUNTIF(FCuts,"&lt;"&amp;E1067)</f>
        <v/>
      </c>
      <c r="I1067" s="10">
        <f>1+COUNTIF(MCuts,"&lt;"&amp;F1067)</f>
        <v/>
      </c>
      <c r="J1067" s="10">
        <f>G1067&amp;H1067&amp;I1067</f>
        <v/>
      </c>
      <c r="K1067" s="10">
        <f>IF(AND(G1067&gt;=4,H1067&gt;=4),"Champions",IF(AND(G1067&gt;=3,H1067&gt;=3),"Loyal",IF(G1067&gt;=4,"New / promising",IF(H1067&gt;=3,"At risk",IF(G1067&lt;=2,"Lost / hibernating","Needs attention")))))</f>
        <v/>
      </c>
    </row>
    <row r="1068">
      <c r="A1068" t="n">
        <v>14382</v>
      </c>
      <c r="B1068" s="13">
        <f>_xlfn.MINIFS(Invoices[Date],Invoices[Customer ID],A1068)</f>
        <v/>
      </c>
      <c r="C1068" s="13">
        <f>_xlfn.MAXIFS(Invoices[Date],Invoices[Customer ID],A1068)</f>
        <v/>
      </c>
      <c r="D1068" s="14">
        <f>AsOfDate-C1068</f>
        <v/>
      </c>
      <c r="E1068" s="14">
        <f>COUNTIFS(Invoices[Customer ID],A1068)</f>
        <v/>
      </c>
      <c r="F1068" s="15">
        <f>SUMIFS(Invoices[Value],Invoices[Customer ID],A1068)</f>
        <v/>
      </c>
      <c r="G1068" s="10">
        <f>5-COUNTIF(RCuts,"&lt;"&amp;D1068)</f>
        <v/>
      </c>
      <c r="H1068" s="10">
        <f>1+COUNTIF(FCuts,"&lt;"&amp;E1068)</f>
        <v/>
      </c>
      <c r="I1068" s="10">
        <f>1+COUNTIF(MCuts,"&lt;"&amp;F1068)</f>
        <v/>
      </c>
      <c r="J1068" s="10">
        <f>G1068&amp;H1068&amp;I1068</f>
        <v/>
      </c>
      <c r="K1068" s="10">
        <f>IF(AND(G1068&gt;=4,H1068&gt;=4),"Champions",IF(AND(G1068&gt;=3,H1068&gt;=3),"Loyal",IF(G1068&gt;=4,"New / promising",IF(H1068&gt;=3,"At risk",IF(G1068&lt;=2,"Lost / hibernating","Needs attention")))))</f>
        <v/>
      </c>
    </row>
    <row r="1069">
      <c r="A1069" t="n">
        <v>14383</v>
      </c>
      <c r="B1069" s="13">
        <f>_xlfn.MINIFS(Invoices[Date],Invoices[Customer ID],A1069)</f>
        <v/>
      </c>
      <c r="C1069" s="13">
        <f>_xlfn.MAXIFS(Invoices[Date],Invoices[Customer ID],A1069)</f>
        <v/>
      </c>
      <c r="D1069" s="14">
        <f>AsOfDate-C1069</f>
        <v/>
      </c>
      <c r="E1069" s="14">
        <f>COUNTIFS(Invoices[Customer ID],A1069)</f>
        <v/>
      </c>
      <c r="F1069" s="15">
        <f>SUMIFS(Invoices[Value],Invoices[Customer ID],A1069)</f>
        <v/>
      </c>
      <c r="G1069" s="10">
        <f>5-COUNTIF(RCuts,"&lt;"&amp;D1069)</f>
        <v/>
      </c>
      <c r="H1069" s="10">
        <f>1+COUNTIF(FCuts,"&lt;"&amp;E1069)</f>
        <v/>
      </c>
      <c r="I1069" s="10">
        <f>1+COUNTIF(MCuts,"&lt;"&amp;F1069)</f>
        <v/>
      </c>
      <c r="J1069" s="10">
        <f>G1069&amp;H1069&amp;I1069</f>
        <v/>
      </c>
      <c r="K1069" s="10">
        <f>IF(AND(G1069&gt;=4,H1069&gt;=4),"Champions",IF(AND(G1069&gt;=3,H1069&gt;=3),"Loyal",IF(G1069&gt;=4,"New / promising",IF(H1069&gt;=3,"At risk",IF(G1069&lt;=2,"Lost / hibernating","Needs attention")))))</f>
        <v/>
      </c>
    </row>
    <row r="1070">
      <c r="A1070" t="n">
        <v>14385</v>
      </c>
      <c r="B1070" s="13">
        <f>_xlfn.MINIFS(Invoices[Date],Invoices[Customer ID],A1070)</f>
        <v/>
      </c>
      <c r="C1070" s="13">
        <f>_xlfn.MAXIFS(Invoices[Date],Invoices[Customer ID],A1070)</f>
        <v/>
      </c>
      <c r="D1070" s="14">
        <f>AsOfDate-C1070</f>
        <v/>
      </c>
      <c r="E1070" s="14">
        <f>COUNTIFS(Invoices[Customer ID],A1070)</f>
        <v/>
      </c>
      <c r="F1070" s="15">
        <f>SUMIFS(Invoices[Value],Invoices[Customer ID],A1070)</f>
        <v/>
      </c>
      <c r="G1070" s="10">
        <f>5-COUNTIF(RCuts,"&lt;"&amp;D1070)</f>
        <v/>
      </c>
      <c r="H1070" s="10">
        <f>1+COUNTIF(FCuts,"&lt;"&amp;E1070)</f>
        <v/>
      </c>
      <c r="I1070" s="10">
        <f>1+COUNTIF(MCuts,"&lt;"&amp;F1070)</f>
        <v/>
      </c>
      <c r="J1070" s="10">
        <f>G1070&amp;H1070&amp;I1070</f>
        <v/>
      </c>
      <c r="K1070" s="10">
        <f>IF(AND(G1070&gt;=4,H1070&gt;=4),"Champions",IF(AND(G1070&gt;=3,H1070&gt;=3),"Loyal",IF(G1070&gt;=4,"New / promising",IF(H1070&gt;=3,"At risk",IF(G1070&lt;=2,"Lost / hibernating","Needs attention")))))</f>
        <v/>
      </c>
    </row>
    <row r="1071">
      <c r="A1071" t="n">
        <v>14386</v>
      </c>
      <c r="B1071" s="13">
        <f>_xlfn.MINIFS(Invoices[Date],Invoices[Customer ID],A1071)</f>
        <v/>
      </c>
      <c r="C1071" s="13">
        <f>_xlfn.MAXIFS(Invoices[Date],Invoices[Customer ID],A1071)</f>
        <v/>
      </c>
      <c r="D1071" s="14">
        <f>AsOfDate-C1071</f>
        <v/>
      </c>
      <c r="E1071" s="14">
        <f>COUNTIFS(Invoices[Customer ID],A1071)</f>
        <v/>
      </c>
      <c r="F1071" s="15">
        <f>SUMIFS(Invoices[Value],Invoices[Customer ID],A1071)</f>
        <v/>
      </c>
      <c r="G1071" s="10">
        <f>5-COUNTIF(RCuts,"&lt;"&amp;D1071)</f>
        <v/>
      </c>
      <c r="H1071" s="10">
        <f>1+COUNTIF(FCuts,"&lt;"&amp;E1071)</f>
        <v/>
      </c>
      <c r="I1071" s="10">
        <f>1+COUNTIF(MCuts,"&lt;"&amp;F1071)</f>
        <v/>
      </c>
      <c r="J1071" s="10">
        <f>G1071&amp;H1071&amp;I1071</f>
        <v/>
      </c>
      <c r="K1071" s="10">
        <f>IF(AND(G1071&gt;=4,H1071&gt;=4),"Champions",IF(AND(G1071&gt;=3,H1071&gt;=3),"Loyal",IF(G1071&gt;=4,"New / promising",IF(H1071&gt;=3,"At risk",IF(G1071&lt;=2,"Lost / hibernating","Needs attention")))))</f>
        <v/>
      </c>
    </row>
    <row r="1072">
      <c r="A1072" t="n">
        <v>14387</v>
      </c>
      <c r="B1072" s="13">
        <f>_xlfn.MINIFS(Invoices[Date],Invoices[Customer ID],A1072)</f>
        <v/>
      </c>
      <c r="C1072" s="13">
        <f>_xlfn.MAXIFS(Invoices[Date],Invoices[Customer ID],A1072)</f>
        <v/>
      </c>
      <c r="D1072" s="14">
        <f>AsOfDate-C1072</f>
        <v/>
      </c>
      <c r="E1072" s="14">
        <f>COUNTIFS(Invoices[Customer ID],A1072)</f>
        <v/>
      </c>
      <c r="F1072" s="15">
        <f>SUMIFS(Invoices[Value],Invoices[Customer ID],A1072)</f>
        <v/>
      </c>
      <c r="G1072" s="10">
        <f>5-COUNTIF(RCuts,"&lt;"&amp;D1072)</f>
        <v/>
      </c>
      <c r="H1072" s="10">
        <f>1+COUNTIF(FCuts,"&lt;"&amp;E1072)</f>
        <v/>
      </c>
      <c r="I1072" s="10">
        <f>1+COUNTIF(MCuts,"&lt;"&amp;F1072)</f>
        <v/>
      </c>
      <c r="J1072" s="10">
        <f>G1072&amp;H1072&amp;I1072</f>
        <v/>
      </c>
      <c r="K1072" s="10">
        <f>IF(AND(G1072&gt;=4,H1072&gt;=4),"Champions",IF(AND(G1072&gt;=3,H1072&gt;=3),"Loyal",IF(G1072&gt;=4,"New / promising",IF(H1072&gt;=3,"At risk",IF(G1072&lt;=2,"Lost / hibernating","Needs attention")))))</f>
        <v/>
      </c>
    </row>
    <row r="1073">
      <c r="A1073" t="n">
        <v>14388</v>
      </c>
      <c r="B1073" s="13">
        <f>_xlfn.MINIFS(Invoices[Date],Invoices[Customer ID],A1073)</f>
        <v/>
      </c>
      <c r="C1073" s="13">
        <f>_xlfn.MAXIFS(Invoices[Date],Invoices[Customer ID],A1073)</f>
        <v/>
      </c>
      <c r="D1073" s="14">
        <f>AsOfDate-C1073</f>
        <v/>
      </c>
      <c r="E1073" s="14">
        <f>COUNTIFS(Invoices[Customer ID],A1073)</f>
        <v/>
      </c>
      <c r="F1073" s="15">
        <f>SUMIFS(Invoices[Value],Invoices[Customer ID],A1073)</f>
        <v/>
      </c>
      <c r="G1073" s="10">
        <f>5-COUNTIF(RCuts,"&lt;"&amp;D1073)</f>
        <v/>
      </c>
      <c r="H1073" s="10">
        <f>1+COUNTIF(FCuts,"&lt;"&amp;E1073)</f>
        <v/>
      </c>
      <c r="I1073" s="10">
        <f>1+COUNTIF(MCuts,"&lt;"&amp;F1073)</f>
        <v/>
      </c>
      <c r="J1073" s="10">
        <f>G1073&amp;H1073&amp;I1073</f>
        <v/>
      </c>
      <c r="K1073" s="10">
        <f>IF(AND(G1073&gt;=4,H1073&gt;=4),"Champions",IF(AND(G1073&gt;=3,H1073&gt;=3),"Loyal",IF(G1073&gt;=4,"New / promising",IF(H1073&gt;=3,"At risk",IF(G1073&lt;=2,"Lost / hibernating","Needs attention")))))</f>
        <v/>
      </c>
    </row>
    <row r="1074">
      <c r="A1074" t="n">
        <v>14389</v>
      </c>
      <c r="B1074" s="13">
        <f>_xlfn.MINIFS(Invoices[Date],Invoices[Customer ID],A1074)</f>
        <v/>
      </c>
      <c r="C1074" s="13">
        <f>_xlfn.MAXIFS(Invoices[Date],Invoices[Customer ID],A1074)</f>
        <v/>
      </c>
      <c r="D1074" s="14">
        <f>AsOfDate-C1074</f>
        <v/>
      </c>
      <c r="E1074" s="14">
        <f>COUNTIFS(Invoices[Customer ID],A1074)</f>
        <v/>
      </c>
      <c r="F1074" s="15">
        <f>SUMIFS(Invoices[Value],Invoices[Customer ID],A1074)</f>
        <v/>
      </c>
      <c r="G1074" s="10">
        <f>5-COUNTIF(RCuts,"&lt;"&amp;D1074)</f>
        <v/>
      </c>
      <c r="H1074" s="10">
        <f>1+COUNTIF(FCuts,"&lt;"&amp;E1074)</f>
        <v/>
      </c>
      <c r="I1074" s="10">
        <f>1+COUNTIF(MCuts,"&lt;"&amp;F1074)</f>
        <v/>
      </c>
      <c r="J1074" s="10">
        <f>G1074&amp;H1074&amp;I1074</f>
        <v/>
      </c>
      <c r="K1074" s="10">
        <f>IF(AND(G1074&gt;=4,H1074&gt;=4),"Champions",IF(AND(G1074&gt;=3,H1074&gt;=3),"Loyal",IF(G1074&gt;=4,"New / promising",IF(H1074&gt;=3,"At risk",IF(G1074&lt;=2,"Lost / hibernating","Needs attention")))))</f>
        <v/>
      </c>
    </row>
    <row r="1075">
      <c r="A1075" t="n">
        <v>14390</v>
      </c>
      <c r="B1075" s="13">
        <f>_xlfn.MINIFS(Invoices[Date],Invoices[Customer ID],A1075)</f>
        <v/>
      </c>
      <c r="C1075" s="13">
        <f>_xlfn.MAXIFS(Invoices[Date],Invoices[Customer ID],A1075)</f>
        <v/>
      </c>
      <c r="D1075" s="14">
        <f>AsOfDate-C1075</f>
        <v/>
      </c>
      <c r="E1075" s="14">
        <f>COUNTIFS(Invoices[Customer ID],A1075)</f>
        <v/>
      </c>
      <c r="F1075" s="15">
        <f>SUMIFS(Invoices[Value],Invoices[Customer ID],A1075)</f>
        <v/>
      </c>
      <c r="G1075" s="10">
        <f>5-COUNTIF(RCuts,"&lt;"&amp;D1075)</f>
        <v/>
      </c>
      <c r="H1075" s="10">
        <f>1+COUNTIF(FCuts,"&lt;"&amp;E1075)</f>
        <v/>
      </c>
      <c r="I1075" s="10">
        <f>1+COUNTIF(MCuts,"&lt;"&amp;F1075)</f>
        <v/>
      </c>
      <c r="J1075" s="10">
        <f>G1075&amp;H1075&amp;I1075</f>
        <v/>
      </c>
      <c r="K1075" s="10">
        <f>IF(AND(G1075&gt;=4,H1075&gt;=4),"Champions",IF(AND(G1075&gt;=3,H1075&gt;=3),"Loyal",IF(G1075&gt;=4,"New / promising",IF(H1075&gt;=3,"At risk",IF(G1075&lt;=2,"Lost / hibernating","Needs attention")))))</f>
        <v/>
      </c>
    </row>
    <row r="1076">
      <c r="A1076" t="n">
        <v>14393</v>
      </c>
      <c r="B1076" s="13">
        <f>_xlfn.MINIFS(Invoices[Date],Invoices[Customer ID],A1076)</f>
        <v/>
      </c>
      <c r="C1076" s="13">
        <f>_xlfn.MAXIFS(Invoices[Date],Invoices[Customer ID],A1076)</f>
        <v/>
      </c>
      <c r="D1076" s="14">
        <f>AsOfDate-C1076</f>
        <v/>
      </c>
      <c r="E1076" s="14">
        <f>COUNTIFS(Invoices[Customer ID],A1076)</f>
        <v/>
      </c>
      <c r="F1076" s="15">
        <f>SUMIFS(Invoices[Value],Invoices[Customer ID],A1076)</f>
        <v/>
      </c>
      <c r="G1076" s="10">
        <f>5-COUNTIF(RCuts,"&lt;"&amp;D1076)</f>
        <v/>
      </c>
      <c r="H1076" s="10">
        <f>1+COUNTIF(FCuts,"&lt;"&amp;E1076)</f>
        <v/>
      </c>
      <c r="I1076" s="10">
        <f>1+COUNTIF(MCuts,"&lt;"&amp;F1076)</f>
        <v/>
      </c>
      <c r="J1076" s="10">
        <f>G1076&amp;H1076&amp;I1076</f>
        <v/>
      </c>
      <c r="K1076" s="10">
        <f>IF(AND(G1076&gt;=4,H1076&gt;=4),"Champions",IF(AND(G1076&gt;=3,H1076&gt;=3),"Loyal",IF(G1076&gt;=4,"New / promising",IF(H1076&gt;=3,"At risk",IF(G1076&lt;=2,"Lost / hibernating","Needs attention")))))</f>
        <v/>
      </c>
    </row>
    <row r="1077">
      <c r="A1077" t="n">
        <v>14395</v>
      </c>
      <c r="B1077" s="13">
        <f>_xlfn.MINIFS(Invoices[Date],Invoices[Customer ID],A1077)</f>
        <v/>
      </c>
      <c r="C1077" s="13">
        <f>_xlfn.MAXIFS(Invoices[Date],Invoices[Customer ID],A1077)</f>
        <v/>
      </c>
      <c r="D1077" s="14">
        <f>AsOfDate-C1077</f>
        <v/>
      </c>
      <c r="E1077" s="14">
        <f>COUNTIFS(Invoices[Customer ID],A1077)</f>
        <v/>
      </c>
      <c r="F1077" s="15">
        <f>SUMIFS(Invoices[Value],Invoices[Customer ID],A1077)</f>
        <v/>
      </c>
      <c r="G1077" s="10">
        <f>5-COUNTIF(RCuts,"&lt;"&amp;D1077)</f>
        <v/>
      </c>
      <c r="H1077" s="10">
        <f>1+COUNTIF(FCuts,"&lt;"&amp;E1077)</f>
        <v/>
      </c>
      <c r="I1077" s="10">
        <f>1+COUNTIF(MCuts,"&lt;"&amp;F1077)</f>
        <v/>
      </c>
      <c r="J1077" s="10">
        <f>G1077&amp;H1077&amp;I1077</f>
        <v/>
      </c>
      <c r="K1077" s="10">
        <f>IF(AND(G1077&gt;=4,H1077&gt;=4),"Champions",IF(AND(G1077&gt;=3,H1077&gt;=3),"Loyal",IF(G1077&gt;=4,"New / promising",IF(H1077&gt;=3,"At risk",IF(G1077&lt;=2,"Lost / hibernating","Needs attention")))))</f>
        <v/>
      </c>
    </row>
    <row r="1078">
      <c r="A1078" t="n">
        <v>14396</v>
      </c>
      <c r="B1078" s="13">
        <f>_xlfn.MINIFS(Invoices[Date],Invoices[Customer ID],A1078)</f>
        <v/>
      </c>
      <c r="C1078" s="13">
        <f>_xlfn.MAXIFS(Invoices[Date],Invoices[Customer ID],A1078)</f>
        <v/>
      </c>
      <c r="D1078" s="14">
        <f>AsOfDate-C1078</f>
        <v/>
      </c>
      <c r="E1078" s="14">
        <f>COUNTIFS(Invoices[Customer ID],A1078)</f>
        <v/>
      </c>
      <c r="F1078" s="15">
        <f>SUMIFS(Invoices[Value],Invoices[Customer ID],A1078)</f>
        <v/>
      </c>
      <c r="G1078" s="10">
        <f>5-COUNTIF(RCuts,"&lt;"&amp;D1078)</f>
        <v/>
      </c>
      <c r="H1078" s="10">
        <f>1+COUNTIF(FCuts,"&lt;"&amp;E1078)</f>
        <v/>
      </c>
      <c r="I1078" s="10">
        <f>1+COUNTIF(MCuts,"&lt;"&amp;F1078)</f>
        <v/>
      </c>
      <c r="J1078" s="10">
        <f>G1078&amp;H1078&amp;I1078</f>
        <v/>
      </c>
      <c r="K1078" s="10">
        <f>IF(AND(G1078&gt;=4,H1078&gt;=4),"Champions",IF(AND(G1078&gt;=3,H1078&gt;=3),"Loyal",IF(G1078&gt;=4,"New / promising",IF(H1078&gt;=3,"At risk",IF(G1078&lt;=2,"Lost / hibernating","Needs attention")))))</f>
        <v/>
      </c>
    </row>
    <row r="1079">
      <c r="A1079" t="n">
        <v>14397</v>
      </c>
      <c r="B1079" s="13">
        <f>_xlfn.MINIFS(Invoices[Date],Invoices[Customer ID],A1079)</f>
        <v/>
      </c>
      <c r="C1079" s="13">
        <f>_xlfn.MAXIFS(Invoices[Date],Invoices[Customer ID],A1079)</f>
        <v/>
      </c>
      <c r="D1079" s="14">
        <f>AsOfDate-C1079</f>
        <v/>
      </c>
      <c r="E1079" s="14">
        <f>COUNTIFS(Invoices[Customer ID],A1079)</f>
        <v/>
      </c>
      <c r="F1079" s="15">
        <f>SUMIFS(Invoices[Value],Invoices[Customer ID],A1079)</f>
        <v/>
      </c>
      <c r="G1079" s="10">
        <f>5-COUNTIF(RCuts,"&lt;"&amp;D1079)</f>
        <v/>
      </c>
      <c r="H1079" s="10">
        <f>1+COUNTIF(FCuts,"&lt;"&amp;E1079)</f>
        <v/>
      </c>
      <c r="I1079" s="10">
        <f>1+COUNTIF(MCuts,"&lt;"&amp;F1079)</f>
        <v/>
      </c>
      <c r="J1079" s="10">
        <f>G1079&amp;H1079&amp;I1079</f>
        <v/>
      </c>
      <c r="K1079" s="10">
        <f>IF(AND(G1079&gt;=4,H1079&gt;=4),"Champions",IF(AND(G1079&gt;=3,H1079&gt;=3),"Loyal",IF(G1079&gt;=4,"New / promising",IF(H1079&gt;=3,"At risk",IF(G1079&lt;=2,"Lost / hibernating","Needs attention")))))</f>
        <v/>
      </c>
    </row>
    <row r="1080">
      <c r="A1080" t="n">
        <v>14400</v>
      </c>
      <c r="B1080" s="13">
        <f>_xlfn.MINIFS(Invoices[Date],Invoices[Customer ID],A1080)</f>
        <v/>
      </c>
      <c r="C1080" s="13">
        <f>_xlfn.MAXIFS(Invoices[Date],Invoices[Customer ID],A1080)</f>
        <v/>
      </c>
      <c r="D1080" s="14">
        <f>AsOfDate-C1080</f>
        <v/>
      </c>
      <c r="E1080" s="14">
        <f>COUNTIFS(Invoices[Customer ID],A1080)</f>
        <v/>
      </c>
      <c r="F1080" s="15">
        <f>SUMIFS(Invoices[Value],Invoices[Customer ID],A1080)</f>
        <v/>
      </c>
      <c r="G1080" s="10">
        <f>5-COUNTIF(RCuts,"&lt;"&amp;D1080)</f>
        <v/>
      </c>
      <c r="H1080" s="10">
        <f>1+COUNTIF(FCuts,"&lt;"&amp;E1080)</f>
        <v/>
      </c>
      <c r="I1080" s="10">
        <f>1+COUNTIF(MCuts,"&lt;"&amp;F1080)</f>
        <v/>
      </c>
      <c r="J1080" s="10">
        <f>G1080&amp;H1080&amp;I1080</f>
        <v/>
      </c>
      <c r="K1080" s="10">
        <f>IF(AND(G1080&gt;=4,H1080&gt;=4),"Champions",IF(AND(G1080&gt;=3,H1080&gt;=3),"Loyal",IF(G1080&gt;=4,"New / promising",IF(H1080&gt;=3,"At risk",IF(G1080&lt;=2,"Lost / hibernating","Needs attention")))))</f>
        <v/>
      </c>
    </row>
    <row r="1081">
      <c r="A1081" t="n">
        <v>14401</v>
      </c>
      <c r="B1081" s="13">
        <f>_xlfn.MINIFS(Invoices[Date],Invoices[Customer ID],A1081)</f>
        <v/>
      </c>
      <c r="C1081" s="13">
        <f>_xlfn.MAXIFS(Invoices[Date],Invoices[Customer ID],A1081)</f>
        <v/>
      </c>
      <c r="D1081" s="14">
        <f>AsOfDate-C1081</f>
        <v/>
      </c>
      <c r="E1081" s="14">
        <f>COUNTIFS(Invoices[Customer ID],A1081)</f>
        <v/>
      </c>
      <c r="F1081" s="15">
        <f>SUMIFS(Invoices[Value],Invoices[Customer ID],A1081)</f>
        <v/>
      </c>
      <c r="G1081" s="10">
        <f>5-COUNTIF(RCuts,"&lt;"&amp;D1081)</f>
        <v/>
      </c>
      <c r="H1081" s="10">
        <f>1+COUNTIF(FCuts,"&lt;"&amp;E1081)</f>
        <v/>
      </c>
      <c r="I1081" s="10">
        <f>1+COUNTIF(MCuts,"&lt;"&amp;F1081)</f>
        <v/>
      </c>
      <c r="J1081" s="10">
        <f>G1081&amp;H1081&amp;I1081</f>
        <v/>
      </c>
      <c r="K1081" s="10">
        <f>IF(AND(G1081&gt;=4,H1081&gt;=4),"Champions",IF(AND(G1081&gt;=3,H1081&gt;=3),"Loyal",IF(G1081&gt;=4,"New / promising",IF(H1081&gt;=3,"At risk",IF(G1081&lt;=2,"Lost / hibernating","Needs attention")))))</f>
        <v/>
      </c>
    </row>
    <row r="1082">
      <c r="A1082" t="n">
        <v>14403</v>
      </c>
      <c r="B1082" s="13">
        <f>_xlfn.MINIFS(Invoices[Date],Invoices[Customer ID],A1082)</f>
        <v/>
      </c>
      <c r="C1082" s="13">
        <f>_xlfn.MAXIFS(Invoices[Date],Invoices[Customer ID],A1082)</f>
        <v/>
      </c>
      <c r="D1082" s="14">
        <f>AsOfDate-C1082</f>
        <v/>
      </c>
      <c r="E1082" s="14">
        <f>COUNTIFS(Invoices[Customer ID],A1082)</f>
        <v/>
      </c>
      <c r="F1082" s="15">
        <f>SUMIFS(Invoices[Value],Invoices[Customer ID],A1082)</f>
        <v/>
      </c>
      <c r="G1082" s="10">
        <f>5-COUNTIF(RCuts,"&lt;"&amp;D1082)</f>
        <v/>
      </c>
      <c r="H1082" s="10">
        <f>1+COUNTIF(FCuts,"&lt;"&amp;E1082)</f>
        <v/>
      </c>
      <c r="I1082" s="10">
        <f>1+COUNTIF(MCuts,"&lt;"&amp;F1082)</f>
        <v/>
      </c>
      <c r="J1082" s="10">
        <f>G1082&amp;H1082&amp;I1082</f>
        <v/>
      </c>
      <c r="K1082" s="10">
        <f>IF(AND(G1082&gt;=4,H1082&gt;=4),"Champions",IF(AND(G1082&gt;=3,H1082&gt;=3),"Loyal",IF(G1082&gt;=4,"New / promising",IF(H1082&gt;=3,"At risk",IF(G1082&lt;=2,"Lost / hibernating","Needs attention")))))</f>
        <v/>
      </c>
    </row>
    <row r="1083">
      <c r="A1083" t="n">
        <v>14404</v>
      </c>
      <c r="B1083" s="13">
        <f>_xlfn.MINIFS(Invoices[Date],Invoices[Customer ID],A1083)</f>
        <v/>
      </c>
      <c r="C1083" s="13">
        <f>_xlfn.MAXIFS(Invoices[Date],Invoices[Customer ID],A1083)</f>
        <v/>
      </c>
      <c r="D1083" s="14">
        <f>AsOfDate-C1083</f>
        <v/>
      </c>
      <c r="E1083" s="14">
        <f>COUNTIFS(Invoices[Customer ID],A1083)</f>
        <v/>
      </c>
      <c r="F1083" s="15">
        <f>SUMIFS(Invoices[Value],Invoices[Customer ID],A1083)</f>
        <v/>
      </c>
      <c r="G1083" s="10">
        <f>5-COUNTIF(RCuts,"&lt;"&amp;D1083)</f>
        <v/>
      </c>
      <c r="H1083" s="10">
        <f>1+COUNTIF(FCuts,"&lt;"&amp;E1083)</f>
        <v/>
      </c>
      <c r="I1083" s="10">
        <f>1+COUNTIF(MCuts,"&lt;"&amp;F1083)</f>
        <v/>
      </c>
      <c r="J1083" s="10">
        <f>G1083&amp;H1083&amp;I1083</f>
        <v/>
      </c>
      <c r="K1083" s="10">
        <f>IF(AND(G1083&gt;=4,H1083&gt;=4),"Champions",IF(AND(G1083&gt;=3,H1083&gt;=3),"Loyal",IF(G1083&gt;=4,"New / promising",IF(H1083&gt;=3,"At risk",IF(G1083&lt;=2,"Lost / hibernating","Needs attention")))))</f>
        <v/>
      </c>
    </row>
    <row r="1084">
      <c r="A1084" t="n">
        <v>14406</v>
      </c>
      <c r="B1084" s="13">
        <f>_xlfn.MINIFS(Invoices[Date],Invoices[Customer ID],A1084)</f>
        <v/>
      </c>
      <c r="C1084" s="13">
        <f>_xlfn.MAXIFS(Invoices[Date],Invoices[Customer ID],A1084)</f>
        <v/>
      </c>
      <c r="D1084" s="14">
        <f>AsOfDate-C1084</f>
        <v/>
      </c>
      <c r="E1084" s="14">
        <f>COUNTIFS(Invoices[Customer ID],A1084)</f>
        <v/>
      </c>
      <c r="F1084" s="15">
        <f>SUMIFS(Invoices[Value],Invoices[Customer ID],A1084)</f>
        <v/>
      </c>
      <c r="G1084" s="10">
        <f>5-COUNTIF(RCuts,"&lt;"&amp;D1084)</f>
        <v/>
      </c>
      <c r="H1084" s="10">
        <f>1+COUNTIF(FCuts,"&lt;"&amp;E1084)</f>
        <v/>
      </c>
      <c r="I1084" s="10">
        <f>1+COUNTIF(MCuts,"&lt;"&amp;F1084)</f>
        <v/>
      </c>
      <c r="J1084" s="10">
        <f>G1084&amp;H1084&amp;I1084</f>
        <v/>
      </c>
      <c r="K1084" s="10">
        <f>IF(AND(G1084&gt;=4,H1084&gt;=4),"Champions",IF(AND(G1084&gt;=3,H1084&gt;=3),"Loyal",IF(G1084&gt;=4,"New / promising",IF(H1084&gt;=3,"At risk",IF(G1084&lt;=2,"Lost / hibernating","Needs attention")))))</f>
        <v/>
      </c>
    </row>
    <row r="1085">
      <c r="A1085" t="n">
        <v>14407</v>
      </c>
      <c r="B1085" s="13">
        <f>_xlfn.MINIFS(Invoices[Date],Invoices[Customer ID],A1085)</f>
        <v/>
      </c>
      <c r="C1085" s="13">
        <f>_xlfn.MAXIFS(Invoices[Date],Invoices[Customer ID],A1085)</f>
        <v/>
      </c>
      <c r="D1085" s="14">
        <f>AsOfDate-C1085</f>
        <v/>
      </c>
      <c r="E1085" s="14">
        <f>COUNTIFS(Invoices[Customer ID],A1085)</f>
        <v/>
      </c>
      <c r="F1085" s="15">
        <f>SUMIFS(Invoices[Value],Invoices[Customer ID],A1085)</f>
        <v/>
      </c>
      <c r="G1085" s="10">
        <f>5-COUNTIF(RCuts,"&lt;"&amp;D1085)</f>
        <v/>
      </c>
      <c r="H1085" s="10">
        <f>1+COUNTIF(FCuts,"&lt;"&amp;E1085)</f>
        <v/>
      </c>
      <c r="I1085" s="10">
        <f>1+COUNTIF(MCuts,"&lt;"&amp;F1085)</f>
        <v/>
      </c>
      <c r="J1085" s="10">
        <f>G1085&amp;H1085&amp;I1085</f>
        <v/>
      </c>
      <c r="K1085" s="10">
        <f>IF(AND(G1085&gt;=4,H1085&gt;=4),"Champions",IF(AND(G1085&gt;=3,H1085&gt;=3),"Loyal",IF(G1085&gt;=4,"New / promising",IF(H1085&gt;=3,"At risk",IF(G1085&lt;=2,"Lost / hibernating","Needs attention")))))</f>
        <v/>
      </c>
    </row>
    <row r="1086">
      <c r="A1086" t="n">
        <v>14408</v>
      </c>
      <c r="B1086" s="13">
        <f>_xlfn.MINIFS(Invoices[Date],Invoices[Customer ID],A1086)</f>
        <v/>
      </c>
      <c r="C1086" s="13">
        <f>_xlfn.MAXIFS(Invoices[Date],Invoices[Customer ID],A1086)</f>
        <v/>
      </c>
      <c r="D1086" s="14">
        <f>AsOfDate-C1086</f>
        <v/>
      </c>
      <c r="E1086" s="14">
        <f>COUNTIFS(Invoices[Customer ID],A1086)</f>
        <v/>
      </c>
      <c r="F1086" s="15">
        <f>SUMIFS(Invoices[Value],Invoices[Customer ID],A1086)</f>
        <v/>
      </c>
      <c r="G1086" s="10">
        <f>5-COUNTIF(RCuts,"&lt;"&amp;D1086)</f>
        <v/>
      </c>
      <c r="H1086" s="10">
        <f>1+COUNTIF(FCuts,"&lt;"&amp;E1086)</f>
        <v/>
      </c>
      <c r="I1086" s="10">
        <f>1+COUNTIF(MCuts,"&lt;"&amp;F1086)</f>
        <v/>
      </c>
      <c r="J1086" s="10">
        <f>G1086&amp;H1086&amp;I1086</f>
        <v/>
      </c>
      <c r="K1086" s="10">
        <f>IF(AND(G1086&gt;=4,H1086&gt;=4),"Champions",IF(AND(G1086&gt;=3,H1086&gt;=3),"Loyal",IF(G1086&gt;=4,"New / promising",IF(H1086&gt;=3,"At risk",IF(G1086&lt;=2,"Lost / hibernating","Needs attention")))))</f>
        <v/>
      </c>
    </row>
    <row r="1087">
      <c r="A1087" t="n">
        <v>14409</v>
      </c>
      <c r="B1087" s="13">
        <f>_xlfn.MINIFS(Invoices[Date],Invoices[Customer ID],A1087)</f>
        <v/>
      </c>
      <c r="C1087" s="13">
        <f>_xlfn.MAXIFS(Invoices[Date],Invoices[Customer ID],A1087)</f>
        <v/>
      </c>
      <c r="D1087" s="14">
        <f>AsOfDate-C1087</f>
        <v/>
      </c>
      <c r="E1087" s="14">
        <f>COUNTIFS(Invoices[Customer ID],A1087)</f>
        <v/>
      </c>
      <c r="F1087" s="15">
        <f>SUMIFS(Invoices[Value],Invoices[Customer ID],A1087)</f>
        <v/>
      </c>
      <c r="G1087" s="10">
        <f>5-COUNTIF(RCuts,"&lt;"&amp;D1087)</f>
        <v/>
      </c>
      <c r="H1087" s="10">
        <f>1+COUNTIF(FCuts,"&lt;"&amp;E1087)</f>
        <v/>
      </c>
      <c r="I1087" s="10">
        <f>1+COUNTIF(MCuts,"&lt;"&amp;F1087)</f>
        <v/>
      </c>
      <c r="J1087" s="10">
        <f>G1087&amp;H1087&amp;I1087</f>
        <v/>
      </c>
      <c r="K1087" s="10">
        <f>IF(AND(G1087&gt;=4,H1087&gt;=4),"Champions",IF(AND(G1087&gt;=3,H1087&gt;=3),"Loyal",IF(G1087&gt;=4,"New / promising",IF(H1087&gt;=3,"At risk",IF(G1087&lt;=2,"Lost / hibernating","Needs attention")))))</f>
        <v/>
      </c>
    </row>
    <row r="1088">
      <c r="A1088" t="n">
        <v>14410</v>
      </c>
      <c r="B1088" s="13">
        <f>_xlfn.MINIFS(Invoices[Date],Invoices[Customer ID],A1088)</f>
        <v/>
      </c>
      <c r="C1088" s="13">
        <f>_xlfn.MAXIFS(Invoices[Date],Invoices[Customer ID],A1088)</f>
        <v/>
      </c>
      <c r="D1088" s="14">
        <f>AsOfDate-C1088</f>
        <v/>
      </c>
      <c r="E1088" s="14">
        <f>COUNTIFS(Invoices[Customer ID],A1088)</f>
        <v/>
      </c>
      <c r="F1088" s="15">
        <f>SUMIFS(Invoices[Value],Invoices[Customer ID],A1088)</f>
        <v/>
      </c>
      <c r="G1088" s="10">
        <f>5-COUNTIF(RCuts,"&lt;"&amp;D1088)</f>
        <v/>
      </c>
      <c r="H1088" s="10">
        <f>1+COUNTIF(FCuts,"&lt;"&amp;E1088)</f>
        <v/>
      </c>
      <c r="I1088" s="10">
        <f>1+COUNTIF(MCuts,"&lt;"&amp;F1088)</f>
        <v/>
      </c>
      <c r="J1088" s="10">
        <f>G1088&amp;H1088&amp;I1088</f>
        <v/>
      </c>
      <c r="K1088" s="10">
        <f>IF(AND(G1088&gt;=4,H1088&gt;=4),"Champions",IF(AND(G1088&gt;=3,H1088&gt;=3),"Loyal",IF(G1088&gt;=4,"New / promising",IF(H1088&gt;=3,"At risk",IF(G1088&lt;=2,"Lost / hibernating","Needs attention")))))</f>
        <v/>
      </c>
    </row>
    <row r="1089">
      <c r="A1089" t="n">
        <v>14411</v>
      </c>
      <c r="B1089" s="13">
        <f>_xlfn.MINIFS(Invoices[Date],Invoices[Customer ID],A1089)</f>
        <v/>
      </c>
      <c r="C1089" s="13">
        <f>_xlfn.MAXIFS(Invoices[Date],Invoices[Customer ID],A1089)</f>
        <v/>
      </c>
      <c r="D1089" s="14">
        <f>AsOfDate-C1089</f>
        <v/>
      </c>
      <c r="E1089" s="14">
        <f>COUNTIFS(Invoices[Customer ID],A1089)</f>
        <v/>
      </c>
      <c r="F1089" s="15">
        <f>SUMIFS(Invoices[Value],Invoices[Customer ID],A1089)</f>
        <v/>
      </c>
      <c r="G1089" s="10">
        <f>5-COUNTIF(RCuts,"&lt;"&amp;D1089)</f>
        <v/>
      </c>
      <c r="H1089" s="10">
        <f>1+COUNTIF(FCuts,"&lt;"&amp;E1089)</f>
        <v/>
      </c>
      <c r="I1089" s="10">
        <f>1+COUNTIF(MCuts,"&lt;"&amp;F1089)</f>
        <v/>
      </c>
      <c r="J1089" s="10">
        <f>G1089&amp;H1089&amp;I1089</f>
        <v/>
      </c>
      <c r="K1089" s="10">
        <f>IF(AND(G1089&gt;=4,H1089&gt;=4),"Champions",IF(AND(G1089&gt;=3,H1089&gt;=3),"Loyal",IF(G1089&gt;=4,"New / promising",IF(H1089&gt;=3,"At risk",IF(G1089&lt;=2,"Lost / hibernating","Needs attention")))))</f>
        <v/>
      </c>
    </row>
    <row r="1090">
      <c r="A1090" t="n">
        <v>14412</v>
      </c>
      <c r="B1090" s="13">
        <f>_xlfn.MINIFS(Invoices[Date],Invoices[Customer ID],A1090)</f>
        <v/>
      </c>
      <c r="C1090" s="13">
        <f>_xlfn.MAXIFS(Invoices[Date],Invoices[Customer ID],A1090)</f>
        <v/>
      </c>
      <c r="D1090" s="14">
        <f>AsOfDate-C1090</f>
        <v/>
      </c>
      <c r="E1090" s="14">
        <f>COUNTIFS(Invoices[Customer ID],A1090)</f>
        <v/>
      </c>
      <c r="F1090" s="15">
        <f>SUMIFS(Invoices[Value],Invoices[Customer ID],A1090)</f>
        <v/>
      </c>
      <c r="G1090" s="10">
        <f>5-COUNTIF(RCuts,"&lt;"&amp;D1090)</f>
        <v/>
      </c>
      <c r="H1090" s="10">
        <f>1+COUNTIF(FCuts,"&lt;"&amp;E1090)</f>
        <v/>
      </c>
      <c r="I1090" s="10">
        <f>1+COUNTIF(MCuts,"&lt;"&amp;F1090)</f>
        <v/>
      </c>
      <c r="J1090" s="10">
        <f>G1090&amp;H1090&amp;I1090</f>
        <v/>
      </c>
      <c r="K1090" s="10">
        <f>IF(AND(G1090&gt;=4,H1090&gt;=4),"Champions",IF(AND(G1090&gt;=3,H1090&gt;=3),"Loyal",IF(G1090&gt;=4,"New / promising",IF(H1090&gt;=3,"At risk",IF(G1090&lt;=2,"Lost / hibernating","Needs attention")))))</f>
        <v/>
      </c>
    </row>
    <row r="1091">
      <c r="A1091" t="n">
        <v>14414</v>
      </c>
      <c r="B1091" s="13">
        <f>_xlfn.MINIFS(Invoices[Date],Invoices[Customer ID],A1091)</f>
        <v/>
      </c>
      <c r="C1091" s="13">
        <f>_xlfn.MAXIFS(Invoices[Date],Invoices[Customer ID],A1091)</f>
        <v/>
      </c>
      <c r="D1091" s="14">
        <f>AsOfDate-C1091</f>
        <v/>
      </c>
      <c r="E1091" s="14">
        <f>COUNTIFS(Invoices[Customer ID],A1091)</f>
        <v/>
      </c>
      <c r="F1091" s="15">
        <f>SUMIFS(Invoices[Value],Invoices[Customer ID],A1091)</f>
        <v/>
      </c>
      <c r="G1091" s="10">
        <f>5-COUNTIF(RCuts,"&lt;"&amp;D1091)</f>
        <v/>
      </c>
      <c r="H1091" s="10">
        <f>1+COUNTIF(FCuts,"&lt;"&amp;E1091)</f>
        <v/>
      </c>
      <c r="I1091" s="10">
        <f>1+COUNTIF(MCuts,"&lt;"&amp;F1091)</f>
        <v/>
      </c>
      <c r="J1091" s="10">
        <f>G1091&amp;H1091&amp;I1091</f>
        <v/>
      </c>
      <c r="K1091" s="10">
        <f>IF(AND(G1091&gt;=4,H1091&gt;=4),"Champions",IF(AND(G1091&gt;=3,H1091&gt;=3),"Loyal",IF(G1091&gt;=4,"New / promising",IF(H1091&gt;=3,"At risk",IF(G1091&lt;=2,"Lost / hibernating","Needs attention")))))</f>
        <v/>
      </c>
    </row>
    <row r="1092">
      <c r="A1092" t="n">
        <v>14415</v>
      </c>
      <c r="B1092" s="13">
        <f>_xlfn.MINIFS(Invoices[Date],Invoices[Customer ID],A1092)</f>
        <v/>
      </c>
      <c r="C1092" s="13">
        <f>_xlfn.MAXIFS(Invoices[Date],Invoices[Customer ID],A1092)</f>
        <v/>
      </c>
      <c r="D1092" s="14">
        <f>AsOfDate-C1092</f>
        <v/>
      </c>
      <c r="E1092" s="14">
        <f>COUNTIFS(Invoices[Customer ID],A1092)</f>
        <v/>
      </c>
      <c r="F1092" s="15">
        <f>SUMIFS(Invoices[Value],Invoices[Customer ID],A1092)</f>
        <v/>
      </c>
      <c r="G1092" s="10">
        <f>5-COUNTIF(RCuts,"&lt;"&amp;D1092)</f>
        <v/>
      </c>
      <c r="H1092" s="10">
        <f>1+COUNTIF(FCuts,"&lt;"&amp;E1092)</f>
        <v/>
      </c>
      <c r="I1092" s="10">
        <f>1+COUNTIF(MCuts,"&lt;"&amp;F1092)</f>
        <v/>
      </c>
      <c r="J1092" s="10">
        <f>G1092&amp;H1092&amp;I1092</f>
        <v/>
      </c>
      <c r="K1092" s="10">
        <f>IF(AND(G1092&gt;=4,H1092&gt;=4),"Champions",IF(AND(G1092&gt;=3,H1092&gt;=3),"Loyal",IF(G1092&gt;=4,"New / promising",IF(H1092&gt;=3,"At risk",IF(G1092&lt;=2,"Lost / hibernating","Needs attention")))))</f>
        <v/>
      </c>
    </row>
    <row r="1093">
      <c r="A1093" t="n">
        <v>14416</v>
      </c>
      <c r="B1093" s="13">
        <f>_xlfn.MINIFS(Invoices[Date],Invoices[Customer ID],A1093)</f>
        <v/>
      </c>
      <c r="C1093" s="13">
        <f>_xlfn.MAXIFS(Invoices[Date],Invoices[Customer ID],A1093)</f>
        <v/>
      </c>
      <c r="D1093" s="14">
        <f>AsOfDate-C1093</f>
        <v/>
      </c>
      <c r="E1093" s="14">
        <f>COUNTIFS(Invoices[Customer ID],A1093)</f>
        <v/>
      </c>
      <c r="F1093" s="15">
        <f>SUMIFS(Invoices[Value],Invoices[Customer ID],A1093)</f>
        <v/>
      </c>
      <c r="G1093" s="10">
        <f>5-COUNTIF(RCuts,"&lt;"&amp;D1093)</f>
        <v/>
      </c>
      <c r="H1093" s="10">
        <f>1+COUNTIF(FCuts,"&lt;"&amp;E1093)</f>
        <v/>
      </c>
      <c r="I1093" s="10">
        <f>1+COUNTIF(MCuts,"&lt;"&amp;F1093)</f>
        <v/>
      </c>
      <c r="J1093" s="10">
        <f>G1093&amp;H1093&amp;I1093</f>
        <v/>
      </c>
      <c r="K1093" s="10">
        <f>IF(AND(G1093&gt;=4,H1093&gt;=4),"Champions",IF(AND(G1093&gt;=3,H1093&gt;=3),"Loyal",IF(G1093&gt;=4,"New / promising",IF(H1093&gt;=3,"At risk",IF(G1093&lt;=2,"Lost / hibernating","Needs attention")))))</f>
        <v/>
      </c>
    </row>
    <row r="1094">
      <c r="A1094" t="n">
        <v>14418</v>
      </c>
      <c r="B1094" s="13">
        <f>_xlfn.MINIFS(Invoices[Date],Invoices[Customer ID],A1094)</f>
        <v/>
      </c>
      <c r="C1094" s="13">
        <f>_xlfn.MAXIFS(Invoices[Date],Invoices[Customer ID],A1094)</f>
        <v/>
      </c>
      <c r="D1094" s="14">
        <f>AsOfDate-C1094</f>
        <v/>
      </c>
      <c r="E1094" s="14">
        <f>COUNTIFS(Invoices[Customer ID],A1094)</f>
        <v/>
      </c>
      <c r="F1094" s="15">
        <f>SUMIFS(Invoices[Value],Invoices[Customer ID],A1094)</f>
        <v/>
      </c>
      <c r="G1094" s="10">
        <f>5-COUNTIF(RCuts,"&lt;"&amp;D1094)</f>
        <v/>
      </c>
      <c r="H1094" s="10">
        <f>1+COUNTIF(FCuts,"&lt;"&amp;E1094)</f>
        <v/>
      </c>
      <c r="I1094" s="10">
        <f>1+COUNTIF(MCuts,"&lt;"&amp;F1094)</f>
        <v/>
      </c>
      <c r="J1094" s="10">
        <f>G1094&amp;H1094&amp;I1094</f>
        <v/>
      </c>
      <c r="K1094" s="10">
        <f>IF(AND(G1094&gt;=4,H1094&gt;=4),"Champions",IF(AND(G1094&gt;=3,H1094&gt;=3),"Loyal",IF(G1094&gt;=4,"New / promising",IF(H1094&gt;=3,"At risk",IF(G1094&lt;=2,"Lost / hibernating","Needs attention")))))</f>
        <v/>
      </c>
    </row>
    <row r="1095">
      <c r="A1095" t="n">
        <v>14419</v>
      </c>
      <c r="B1095" s="13">
        <f>_xlfn.MINIFS(Invoices[Date],Invoices[Customer ID],A1095)</f>
        <v/>
      </c>
      <c r="C1095" s="13">
        <f>_xlfn.MAXIFS(Invoices[Date],Invoices[Customer ID],A1095)</f>
        <v/>
      </c>
      <c r="D1095" s="14">
        <f>AsOfDate-C1095</f>
        <v/>
      </c>
      <c r="E1095" s="14">
        <f>COUNTIFS(Invoices[Customer ID],A1095)</f>
        <v/>
      </c>
      <c r="F1095" s="15">
        <f>SUMIFS(Invoices[Value],Invoices[Customer ID],A1095)</f>
        <v/>
      </c>
      <c r="G1095" s="10">
        <f>5-COUNTIF(RCuts,"&lt;"&amp;D1095)</f>
        <v/>
      </c>
      <c r="H1095" s="10">
        <f>1+COUNTIF(FCuts,"&lt;"&amp;E1095)</f>
        <v/>
      </c>
      <c r="I1095" s="10">
        <f>1+COUNTIF(MCuts,"&lt;"&amp;F1095)</f>
        <v/>
      </c>
      <c r="J1095" s="10">
        <f>G1095&amp;H1095&amp;I1095</f>
        <v/>
      </c>
      <c r="K1095" s="10">
        <f>IF(AND(G1095&gt;=4,H1095&gt;=4),"Champions",IF(AND(G1095&gt;=3,H1095&gt;=3),"Loyal",IF(G1095&gt;=4,"New / promising",IF(H1095&gt;=3,"At risk",IF(G1095&lt;=2,"Lost / hibernating","Needs attention")))))</f>
        <v/>
      </c>
    </row>
    <row r="1096">
      <c r="A1096" t="n">
        <v>14420</v>
      </c>
      <c r="B1096" s="13">
        <f>_xlfn.MINIFS(Invoices[Date],Invoices[Customer ID],A1096)</f>
        <v/>
      </c>
      <c r="C1096" s="13">
        <f>_xlfn.MAXIFS(Invoices[Date],Invoices[Customer ID],A1096)</f>
        <v/>
      </c>
      <c r="D1096" s="14">
        <f>AsOfDate-C1096</f>
        <v/>
      </c>
      <c r="E1096" s="14">
        <f>COUNTIFS(Invoices[Customer ID],A1096)</f>
        <v/>
      </c>
      <c r="F1096" s="15">
        <f>SUMIFS(Invoices[Value],Invoices[Customer ID],A1096)</f>
        <v/>
      </c>
      <c r="G1096" s="10">
        <f>5-COUNTIF(RCuts,"&lt;"&amp;D1096)</f>
        <v/>
      </c>
      <c r="H1096" s="10">
        <f>1+COUNTIF(FCuts,"&lt;"&amp;E1096)</f>
        <v/>
      </c>
      <c r="I1096" s="10">
        <f>1+COUNTIF(MCuts,"&lt;"&amp;F1096)</f>
        <v/>
      </c>
      <c r="J1096" s="10">
        <f>G1096&amp;H1096&amp;I1096</f>
        <v/>
      </c>
      <c r="K1096" s="10">
        <f>IF(AND(G1096&gt;=4,H1096&gt;=4),"Champions",IF(AND(G1096&gt;=3,H1096&gt;=3),"Loyal",IF(G1096&gt;=4,"New / promising",IF(H1096&gt;=3,"At risk",IF(G1096&lt;=2,"Lost / hibernating","Needs attention")))))</f>
        <v/>
      </c>
    </row>
    <row r="1097">
      <c r="A1097" t="n">
        <v>14421</v>
      </c>
      <c r="B1097" s="13">
        <f>_xlfn.MINIFS(Invoices[Date],Invoices[Customer ID],A1097)</f>
        <v/>
      </c>
      <c r="C1097" s="13">
        <f>_xlfn.MAXIFS(Invoices[Date],Invoices[Customer ID],A1097)</f>
        <v/>
      </c>
      <c r="D1097" s="14">
        <f>AsOfDate-C1097</f>
        <v/>
      </c>
      <c r="E1097" s="14">
        <f>COUNTIFS(Invoices[Customer ID],A1097)</f>
        <v/>
      </c>
      <c r="F1097" s="15">
        <f>SUMIFS(Invoices[Value],Invoices[Customer ID],A1097)</f>
        <v/>
      </c>
      <c r="G1097" s="10">
        <f>5-COUNTIF(RCuts,"&lt;"&amp;D1097)</f>
        <v/>
      </c>
      <c r="H1097" s="10">
        <f>1+COUNTIF(FCuts,"&lt;"&amp;E1097)</f>
        <v/>
      </c>
      <c r="I1097" s="10">
        <f>1+COUNTIF(MCuts,"&lt;"&amp;F1097)</f>
        <v/>
      </c>
      <c r="J1097" s="10">
        <f>G1097&amp;H1097&amp;I1097</f>
        <v/>
      </c>
      <c r="K1097" s="10">
        <f>IF(AND(G1097&gt;=4,H1097&gt;=4),"Champions",IF(AND(G1097&gt;=3,H1097&gt;=3),"Loyal",IF(G1097&gt;=4,"New / promising",IF(H1097&gt;=3,"At risk",IF(G1097&lt;=2,"Lost / hibernating","Needs attention")))))</f>
        <v/>
      </c>
    </row>
    <row r="1098">
      <c r="A1098" t="n">
        <v>14422</v>
      </c>
      <c r="B1098" s="13">
        <f>_xlfn.MINIFS(Invoices[Date],Invoices[Customer ID],A1098)</f>
        <v/>
      </c>
      <c r="C1098" s="13">
        <f>_xlfn.MAXIFS(Invoices[Date],Invoices[Customer ID],A1098)</f>
        <v/>
      </c>
      <c r="D1098" s="14">
        <f>AsOfDate-C1098</f>
        <v/>
      </c>
      <c r="E1098" s="14">
        <f>COUNTIFS(Invoices[Customer ID],A1098)</f>
        <v/>
      </c>
      <c r="F1098" s="15">
        <f>SUMIFS(Invoices[Value],Invoices[Customer ID],A1098)</f>
        <v/>
      </c>
      <c r="G1098" s="10">
        <f>5-COUNTIF(RCuts,"&lt;"&amp;D1098)</f>
        <v/>
      </c>
      <c r="H1098" s="10">
        <f>1+COUNTIF(FCuts,"&lt;"&amp;E1098)</f>
        <v/>
      </c>
      <c r="I1098" s="10">
        <f>1+COUNTIF(MCuts,"&lt;"&amp;F1098)</f>
        <v/>
      </c>
      <c r="J1098" s="10">
        <f>G1098&amp;H1098&amp;I1098</f>
        <v/>
      </c>
      <c r="K1098" s="10">
        <f>IF(AND(G1098&gt;=4,H1098&gt;=4),"Champions",IF(AND(G1098&gt;=3,H1098&gt;=3),"Loyal",IF(G1098&gt;=4,"New / promising",IF(H1098&gt;=3,"At risk",IF(G1098&lt;=2,"Lost / hibernating","Needs attention")))))</f>
        <v/>
      </c>
    </row>
    <row r="1099">
      <c r="A1099" t="n">
        <v>14423</v>
      </c>
      <c r="B1099" s="13">
        <f>_xlfn.MINIFS(Invoices[Date],Invoices[Customer ID],A1099)</f>
        <v/>
      </c>
      <c r="C1099" s="13">
        <f>_xlfn.MAXIFS(Invoices[Date],Invoices[Customer ID],A1099)</f>
        <v/>
      </c>
      <c r="D1099" s="14">
        <f>AsOfDate-C1099</f>
        <v/>
      </c>
      <c r="E1099" s="14">
        <f>COUNTIFS(Invoices[Customer ID],A1099)</f>
        <v/>
      </c>
      <c r="F1099" s="15">
        <f>SUMIFS(Invoices[Value],Invoices[Customer ID],A1099)</f>
        <v/>
      </c>
      <c r="G1099" s="10">
        <f>5-COUNTIF(RCuts,"&lt;"&amp;D1099)</f>
        <v/>
      </c>
      <c r="H1099" s="10">
        <f>1+COUNTIF(FCuts,"&lt;"&amp;E1099)</f>
        <v/>
      </c>
      <c r="I1099" s="10">
        <f>1+COUNTIF(MCuts,"&lt;"&amp;F1099)</f>
        <v/>
      </c>
      <c r="J1099" s="10">
        <f>G1099&amp;H1099&amp;I1099</f>
        <v/>
      </c>
      <c r="K1099" s="10">
        <f>IF(AND(G1099&gt;=4,H1099&gt;=4),"Champions",IF(AND(G1099&gt;=3,H1099&gt;=3),"Loyal",IF(G1099&gt;=4,"New / promising",IF(H1099&gt;=3,"At risk",IF(G1099&lt;=2,"Lost / hibernating","Needs attention")))))</f>
        <v/>
      </c>
    </row>
    <row r="1100">
      <c r="A1100" t="n">
        <v>14424</v>
      </c>
      <c r="B1100" s="13">
        <f>_xlfn.MINIFS(Invoices[Date],Invoices[Customer ID],A1100)</f>
        <v/>
      </c>
      <c r="C1100" s="13">
        <f>_xlfn.MAXIFS(Invoices[Date],Invoices[Customer ID],A1100)</f>
        <v/>
      </c>
      <c r="D1100" s="14">
        <f>AsOfDate-C1100</f>
        <v/>
      </c>
      <c r="E1100" s="14">
        <f>COUNTIFS(Invoices[Customer ID],A1100)</f>
        <v/>
      </c>
      <c r="F1100" s="15">
        <f>SUMIFS(Invoices[Value],Invoices[Customer ID],A1100)</f>
        <v/>
      </c>
      <c r="G1100" s="10">
        <f>5-COUNTIF(RCuts,"&lt;"&amp;D1100)</f>
        <v/>
      </c>
      <c r="H1100" s="10">
        <f>1+COUNTIF(FCuts,"&lt;"&amp;E1100)</f>
        <v/>
      </c>
      <c r="I1100" s="10">
        <f>1+COUNTIF(MCuts,"&lt;"&amp;F1100)</f>
        <v/>
      </c>
      <c r="J1100" s="10">
        <f>G1100&amp;H1100&amp;I1100</f>
        <v/>
      </c>
      <c r="K1100" s="10">
        <f>IF(AND(G1100&gt;=4,H1100&gt;=4),"Champions",IF(AND(G1100&gt;=3,H1100&gt;=3),"Loyal",IF(G1100&gt;=4,"New / promising",IF(H1100&gt;=3,"At risk",IF(G1100&lt;=2,"Lost / hibernating","Needs attention")))))</f>
        <v/>
      </c>
    </row>
    <row r="1101">
      <c r="A1101" t="n">
        <v>14426</v>
      </c>
      <c r="B1101" s="13">
        <f>_xlfn.MINIFS(Invoices[Date],Invoices[Customer ID],A1101)</f>
        <v/>
      </c>
      <c r="C1101" s="13">
        <f>_xlfn.MAXIFS(Invoices[Date],Invoices[Customer ID],A1101)</f>
        <v/>
      </c>
      <c r="D1101" s="14">
        <f>AsOfDate-C1101</f>
        <v/>
      </c>
      <c r="E1101" s="14">
        <f>COUNTIFS(Invoices[Customer ID],A1101)</f>
        <v/>
      </c>
      <c r="F1101" s="15">
        <f>SUMIFS(Invoices[Value],Invoices[Customer ID],A1101)</f>
        <v/>
      </c>
      <c r="G1101" s="10">
        <f>5-COUNTIF(RCuts,"&lt;"&amp;D1101)</f>
        <v/>
      </c>
      <c r="H1101" s="10">
        <f>1+COUNTIF(FCuts,"&lt;"&amp;E1101)</f>
        <v/>
      </c>
      <c r="I1101" s="10">
        <f>1+COUNTIF(MCuts,"&lt;"&amp;F1101)</f>
        <v/>
      </c>
      <c r="J1101" s="10">
        <f>G1101&amp;H1101&amp;I1101</f>
        <v/>
      </c>
      <c r="K1101" s="10">
        <f>IF(AND(G1101&gt;=4,H1101&gt;=4),"Champions",IF(AND(G1101&gt;=3,H1101&gt;=3),"Loyal",IF(G1101&gt;=4,"New / promising",IF(H1101&gt;=3,"At risk",IF(G1101&lt;=2,"Lost / hibernating","Needs attention")))))</f>
        <v/>
      </c>
    </row>
    <row r="1102">
      <c r="A1102" t="n">
        <v>14427</v>
      </c>
      <c r="B1102" s="13">
        <f>_xlfn.MINIFS(Invoices[Date],Invoices[Customer ID],A1102)</f>
        <v/>
      </c>
      <c r="C1102" s="13">
        <f>_xlfn.MAXIFS(Invoices[Date],Invoices[Customer ID],A1102)</f>
        <v/>
      </c>
      <c r="D1102" s="14">
        <f>AsOfDate-C1102</f>
        <v/>
      </c>
      <c r="E1102" s="14">
        <f>COUNTIFS(Invoices[Customer ID],A1102)</f>
        <v/>
      </c>
      <c r="F1102" s="15">
        <f>SUMIFS(Invoices[Value],Invoices[Customer ID],A1102)</f>
        <v/>
      </c>
      <c r="G1102" s="10">
        <f>5-COUNTIF(RCuts,"&lt;"&amp;D1102)</f>
        <v/>
      </c>
      <c r="H1102" s="10">
        <f>1+COUNTIF(FCuts,"&lt;"&amp;E1102)</f>
        <v/>
      </c>
      <c r="I1102" s="10">
        <f>1+COUNTIF(MCuts,"&lt;"&amp;F1102)</f>
        <v/>
      </c>
      <c r="J1102" s="10">
        <f>G1102&amp;H1102&amp;I1102</f>
        <v/>
      </c>
      <c r="K1102" s="10">
        <f>IF(AND(G1102&gt;=4,H1102&gt;=4),"Champions",IF(AND(G1102&gt;=3,H1102&gt;=3),"Loyal",IF(G1102&gt;=4,"New / promising",IF(H1102&gt;=3,"At risk",IF(G1102&lt;=2,"Lost / hibernating","Needs attention")))))</f>
        <v/>
      </c>
    </row>
    <row r="1103">
      <c r="A1103" t="n">
        <v>14428</v>
      </c>
      <c r="B1103" s="13">
        <f>_xlfn.MINIFS(Invoices[Date],Invoices[Customer ID],A1103)</f>
        <v/>
      </c>
      <c r="C1103" s="13">
        <f>_xlfn.MAXIFS(Invoices[Date],Invoices[Customer ID],A1103)</f>
        <v/>
      </c>
      <c r="D1103" s="14">
        <f>AsOfDate-C1103</f>
        <v/>
      </c>
      <c r="E1103" s="14">
        <f>COUNTIFS(Invoices[Customer ID],A1103)</f>
        <v/>
      </c>
      <c r="F1103" s="15">
        <f>SUMIFS(Invoices[Value],Invoices[Customer ID],A1103)</f>
        <v/>
      </c>
      <c r="G1103" s="10">
        <f>5-COUNTIF(RCuts,"&lt;"&amp;D1103)</f>
        <v/>
      </c>
      <c r="H1103" s="10">
        <f>1+COUNTIF(FCuts,"&lt;"&amp;E1103)</f>
        <v/>
      </c>
      <c r="I1103" s="10">
        <f>1+COUNTIF(MCuts,"&lt;"&amp;F1103)</f>
        <v/>
      </c>
      <c r="J1103" s="10">
        <f>G1103&amp;H1103&amp;I1103</f>
        <v/>
      </c>
      <c r="K1103" s="10">
        <f>IF(AND(G1103&gt;=4,H1103&gt;=4),"Champions",IF(AND(G1103&gt;=3,H1103&gt;=3),"Loyal",IF(G1103&gt;=4,"New / promising",IF(H1103&gt;=3,"At risk",IF(G1103&lt;=2,"Lost / hibernating","Needs attention")))))</f>
        <v/>
      </c>
    </row>
    <row r="1104">
      <c r="A1104" t="n">
        <v>14431</v>
      </c>
      <c r="B1104" s="13">
        <f>_xlfn.MINIFS(Invoices[Date],Invoices[Customer ID],A1104)</f>
        <v/>
      </c>
      <c r="C1104" s="13">
        <f>_xlfn.MAXIFS(Invoices[Date],Invoices[Customer ID],A1104)</f>
        <v/>
      </c>
      <c r="D1104" s="14">
        <f>AsOfDate-C1104</f>
        <v/>
      </c>
      <c r="E1104" s="14">
        <f>COUNTIFS(Invoices[Customer ID],A1104)</f>
        <v/>
      </c>
      <c r="F1104" s="15">
        <f>SUMIFS(Invoices[Value],Invoices[Customer ID],A1104)</f>
        <v/>
      </c>
      <c r="G1104" s="10">
        <f>5-COUNTIF(RCuts,"&lt;"&amp;D1104)</f>
        <v/>
      </c>
      <c r="H1104" s="10">
        <f>1+COUNTIF(FCuts,"&lt;"&amp;E1104)</f>
        <v/>
      </c>
      <c r="I1104" s="10">
        <f>1+COUNTIF(MCuts,"&lt;"&amp;F1104)</f>
        <v/>
      </c>
      <c r="J1104" s="10">
        <f>G1104&amp;H1104&amp;I1104</f>
        <v/>
      </c>
      <c r="K1104" s="10">
        <f>IF(AND(G1104&gt;=4,H1104&gt;=4),"Champions",IF(AND(G1104&gt;=3,H1104&gt;=3),"Loyal",IF(G1104&gt;=4,"New / promising",IF(H1104&gt;=3,"At risk",IF(G1104&lt;=2,"Lost / hibernating","Needs attention")))))</f>
        <v/>
      </c>
    </row>
    <row r="1105">
      <c r="A1105" t="n">
        <v>14432</v>
      </c>
      <c r="B1105" s="13">
        <f>_xlfn.MINIFS(Invoices[Date],Invoices[Customer ID],A1105)</f>
        <v/>
      </c>
      <c r="C1105" s="13">
        <f>_xlfn.MAXIFS(Invoices[Date],Invoices[Customer ID],A1105)</f>
        <v/>
      </c>
      <c r="D1105" s="14">
        <f>AsOfDate-C1105</f>
        <v/>
      </c>
      <c r="E1105" s="14">
        <f>COUNTIFS(Invoices[Customer ID],A1105)</f>
        <v/>
      </c>
      <c r="F1105" s="15">
        <f>SUMIFS(Invoices[Value],Invoices[Customer ID],A1105)</f>
        <v/>
      </c>
      <c r="G1105" s="10">
        <f>5-COUNTIF(RCuts,"&lt;"&amp;D1105)</f>
        <v/>
      </c>
      <c r="H1105" s="10">
        <f>1+COUNTIF(FCuts,"&lt;"&amp;E1105)</f>
        <v/>
      </c>
      <c r="I1105" s="10">
        <f>1+COUNTIF(MCuts,"&lt;"&amp;F1105)</f>
        <v/>
      </c>
      <c r="J1105" s="10">
        <f>G1105&amp;H1105&amp;I1105</f>
        <v/>
      </c>
      <c r="K1105" s="10">
        <f>IF(AND(G1105&gt;=4,H1105&gt;=4),"Champions",IF(AND(G1105&gt;=3,H1105&gt;=3),"Loyal",IF(G1105&gt;=4,"New / promising",IF(H1105&gt;=3,"At risk",IF(G1105&lt;=2,"Lost / hibernating","Needs attention")))))</f>
        <v/>
      </c>
    </row>
    <row r="1106">
      <c r="A1106" t="n">
        <v>14434</v>
      </c>
      <c r="B1106" s="13">
        <f>_xlfn.MINIFS(Invoices[Date],Invoices[Customer ID],A1106)</f>
        <v/>
      </c>
      <c r="C1106" s="13">
        <f>_xlfn.MAXIFS(Invoices[Date],Invoices[Customer ID],A1106)</f>
        <v/>
      </c>
      <c r="D1106" s="14">
        <f>AsOfDate-C1106</f>
        <v/>
      </c>
      <c r="E1106" s="14">
        <f>COUNTIFS(Invoices[Customer ID],A1106)</f>
        <v/>
      </c>
      <c r="F1106" s="15">
        <f>SUMIFS(Invoices[Value],Invoices[Customer ID],A1106)</f>
        <v/>
      </c>
      <c r="G1106" s="10">
        <f>5-COUNTIF(RCuts,"&lt;"&amp;D1106)</f>
        <v/>
      </c>
      <c r="H1106" s="10">
        <f>1+COUNTIF(FCuts,"&lt;"&amp;E1106)</f>
        <v/>
      </c>
      <c r="I1106" s="10">
        <f>1+COUNTIF(MCuts,"&lt;"&amp;F1106)</f>
        <v/>
      </c>
      <c r="J1106" s="10">
        <f>G1106&amp;H1106&amp;I1106</f>
        <v/>
      </c>
      <c r="K1106" s="10">
        <f>IF(AND(G1106&gt;=4,H1106&gt;=4),"Champions",IF(AND(G1106&gt;=3,H1106&gt;=3),"Loyal",IF(G1106&gt;=4,"New / promising",IF(H1106&gt;=3,"At risk",IF(G1106&lt;=2,"Lost / hibernating","Needs attention")))))</f>
        <v/>
      </c>
    </row>
    <row r="1107">
      <c r="A1107" t="n">
        <v>14436</v>
      </c>
      <c r="B1107" s="13">
        <f>_xlfn.MINIFS(Invoices[Date],Invoices[Customer ID],A1107)</f>
        <v/>
      </c>
      <c r="C1107" s="13">
        <f>_xlfn.MAXIFS(Invoices[Date],Invoices[Customer ID],A1107)</f>
        <v/>
      </c>
      <c r="D1107" s="14">
        <f>AsOfDate-C1107</f>
        <v/>
      </c>
      <c r="E1107" s="14">
        <f>COUNTIFS(Invoices[Customer ID],A1107)</f>
        <v/>
      </c>
      <c r="F1107" s="15">
        <f>SUMIFS(Invoices[Value],Invoices[Customer ID],A1107)</f>
        <v/>
      </c>
      <c r="G1107" s="10">
        <f>5-COUNTIF(RCuts,"&lt;"&amp;D1107)</f>
        <v/>
      </c>
      <c r="H1107" s="10">
        <f>1+COUNTIF(FCuts,"&lt;"&amp;E1107)</f>
        <v/>
      </c>
      <c r="I1107" s="10">
        <f>1+COUNTIF(MCuts,"&lt;"&amp;F1107)</f>
        <v/>
      </c>
      <c r="J1107" s="10">
        <f>G1107&amp;H1107&amp;I1107</f>
        <v/>
      </c>
      <c r="K1107" s="10">
        <f>IF(AND(G1107&gt;=4,H1107&gt;=4),"Champions",IF(AND(G1107&gt;=3,H1107&gt;=3),"Loyal",IF(G1107&gt;=4,"New / promising",IF(H1107&gt;=3,"At risk",IF(G1107&lt;=2,"Lost / hibernating","Needs attention")))))</f>
        <v/>
      </c>
    </row>
    <row r="1108">
      <c r="A1108" t="n">
        <v>14438</v>
      </c>
      <c r="B1108" s="13">
        <f>_xlfn.MINIFS(Invoices[Date],Invoices[Customer ID],A1108)</f>
        <v/>
      </c>
      <c r="C1108" s="13">
        <f>_xlfn.MAXIFS(Invoices[Date],Invoices[Customer ID],A1108)</f>
        <v/>
      </c>
      <c r="D1108" s="14">
        <f>AsOfDate-C1108</f>
        <v/>
      </c>
      <c r="E1108" s="14">
        <f>COUNTIFS(Invoices[Customer ID],A1108)</f>
        <v/>
      </c>
      <c r="F1108" s="15">
        <f>SUMIFS(Invoices[Value],Invoices[Customer ID],A1108)</f>
        <v/>
      </c>
      <c r="G1108" s="10">
        <f>5-COUNTIF(RCuts,"&lt;"&amp;D1108)</f>
        <v/>
      </c>
      <c r="H1108" s="10">
        <f>1+COUNTIF(FCuts,"&lt;"&amp;E1108)</f>
        <v/>
      </c>
      <c r="I1108" s="10">
        <f>1+COUNTIF(MCuts,"&lt;"&amp;F1108)</f>
        <v/>
      </c>
      <c r="J1108" s="10">
        <f>G1108&amp;H1108&amp;I1108</f>
        <v/>
      </c>
      <c r="K1108" s="10">
        <f>IF(AND(G1108&gt;=4,H1108&gt;=4),"Champions",IF(AND(G1108&gt;=3,H1108&gt;=3),"Loyal",IF(G1108&gt;=4,"New / promising",IF(H1108&gt;=3,"At risk",IF(G1108&lt;=2,"Lost / hibernating","Needs attention")))))</f>
        <v/>
      </c>
    </row>
    <row r="1109">
      <c r="A1109" t="n">
        <v>14440</v>
      </c>
      <c r="B1109" s="13">
        <f>_xlfn.MINIFS(Invoices[Date],Invoices[Customer ID],A1109)</f>
        <v/>
      </c>
      <c r="C1109" s="13">
        <f>_xlfn.MAXIFS(Invoices[Date],Invoices[Customer ID],A1109)</f>
        <v/>
      </c>
      <c r="D1109" s="14">
        <f>AsOfDate-C1109</f>
        <v/>
      </c>
      <c r="E1109" s="14">
        <f>COUNTIFS(Invoices[Customer ID],A1109)</f>
        <v/>
      </c>
      <c r="F1109" s="15">
        <f>SUMIFS(Invoices[Value],Invoices[Customer ID],A1109)</f>
        <v/>
      </c>
      <c r="G1109" s="10">
        <f>5-COUNTIF(RCuts,"&lt;"&amp;D1109)</f>
        <v/>
      </c>
      <c r="H1109" s="10">
        <f>1+COUNTIF(FCuts,"&lt;"&amp;E1109)</f>
        <v/>
      </c>
      <c r="I1109" s="10">
        <f>1+COUNTIF(MCuts,"&lt;"&amp;F1109)</f>
        <v/>
      </c>
      <c r="J1109" s="10">
        <f>G1109&amp;H1109&amp;I1109</f>
        <v/>
      </c>
      <c r="K1109" s="10">
        <f>IF(AND(G1109&gt;=4,H1109&gt;=4),"Champions",IF(AND(G1109&gt;=3,H1109&gt;=3),"Loyal",IF(G1109&gt;=4,"New / promising",IF(H1109&gt;=3,"At risk",IF(G1109&lt;=2,"Lost / hibernating","Needs attention")))))</f>
        <v/>
      </c>
    </row>
    <row r="1110">
      <c r="A1110" t="n">
        <v>14441</v>
      </c>
      <c r="B1110" s="13">
        <f>_xlfn.MINIFS(Invoices[Date],Invoices[Customer ID],A1110)</f>
        <v/>
      </c>
      <c r="C1110" s="13">
        <f>_xlfn.MAXIFS(Invoices[Date],Invoices[Customer ID],A1110)</f>
        <v/>
      </c>
      <c r="D1110" s="14">
        <f>AsOfDate-C1110</f>
        <v/>
      </c>
      <c r="E1110" s="14">
        <f>COUNTIFS(Invoices[Customer ID],A1110)</f>
        <v/>
      </c>
      <c r="F1110" s="15">
        <f>SUMIFS(Invoices[Value],Invoices[Customer ID],A1110)</f>
        <v/>
      </c>
      <c r="G1110" s="10">
        <f>5-COUNTIF(RCuts,"&lt;"&amp;D1110)</f>
        <v/>
      </c>
      <c r="H1110" s="10">
        <f>1+COUNTIF(FCuts,"&lt;"&amp;E1110)</f>
        <v/>
      </c>
      <c r="I1110" s="10">
        <f>1+COUNTIF(MCuts,"&lt;"&amp;F1110)</f>
        <v/>
      </c>
      <c r="J1110" s="10">
        <f>G1110&amp;H1110&amp;I1110</f>
        <v/>
      </c>
      <c r="K1110" s="10">
        <f>IF(AND(G1110&gt;=4,H1110&gt;=4),"Champions",IF(AND(G1110&gt;=3,H1110&gt;=3),"Loyal",IF(G1110&gt;=4,"New / promising",IF(H1110&gt;=3,"At risk",IF(G1110&lt;=2,"Lost / hibernating","Needs attention")))))</f>
        <v/>
      </c>
    </row>
    <row r="1111">
      <c r="A1111" t="n">
        <v>14443</v>
      </c>
      <c r="B1111" s="13">
        <f>_xlfn.MINIFS(Invoices[Date],Invoices[Customer ID],A1111)</f>
        <v/>
      </c>
      <c r="C1111" s="13">
        <f>_xlfn.MAXIFS(Invoices[Date],Invoices[Customer ID],A1111)</f>
        <v/>
      </c>
      <c r="D1111" s="14">
        <f>AsOfDate-C1111</f>
        <v/>
      </c>
      <c r="E1111" s="14">
        <f>COUNTIFS(Invoices[Customer ID],A1111)</f>
        <v/>
      </c>
      <c r="F1111" s="15">
        <f>SUMIFS(Invoices[Value],Invoices[Customer ID],A1111)</f>
        <v/>
      </c>
      <c r="G1111" s="10">
        <f>5-COUNTIF(RCuts,"&lt;"&amp;D1111)</f>
        <v/>
      </c>
      <c r="H1111" s="10">
        <f>1+COUNTIF(FCuts,"&lt;"&amp;E1111)</f>
        <v/>
      </c>
      <c r="I1111" s="10">
        <f>1+COUNTIF(MCuts,"&lt;"&amp;F1111)</f>
        <v/>
      </c>
      <c r="J1111" s="10">
        <f>G1111&amp;H1111&amp;I1111</f>
        <v/>
      </c>
      <c r="K1111" s="10">
        <f>IF(AND(G1111&gt;=4,H1111&gt;=4),"Champions",IF(AND(G1111&gt;=3,H1111&gt;=3),"Loyal",IF(G1111&gt;=4,"New / promising",IF(H1111&gt;=3,"At risk",IF(G1111&lt;=2,"Lost / hibernating","Needs attention")))))</f>
        <v/>
      </c>
    </row>
    <row r="1112">
      <c r="A1112" t="n">
        <v>14446</v>
      </c>
      <c r="B1112" s="13">
        <f>_xlfn.MINIFS(Invoices[Date],Invoices[Customer ID],A1112)</f>
        <v/>
      </c>
      <c r="C1112" s="13">
        <f>_xlfn.MAXIFS(Invoices[Date],Invoices[Customer ID],A1112)</f>
        <v/>
      </c>
      <c r="D1112" s="14">
        <f>AsOfDate-C1112</f>
        <v/>
      </c>
      <c r="E1112" s="14">
        <f>COUNTIFS(Invoices[Customer ID],A1112)</f>
        <v/>
      </c>
      <c r="F1112" s="15">
        <f>SUMIFS(Invoices[Value],Invoices[Customer ID],A1112)</f>
        <v/>
      </c>
      <c r="G1112" s="10">
        <f>5-COUNTIF(RCuts,"&lt;"&amp;D1112)</f>
        <v/>
      </c>
      <c r="H1112" s="10">
        <f>1+COUNTIF(FCuts,"&lt;"&amp;E1112)</f>
        <v/>
      </c>
      <c r="I1112" s="10">
        <f>1+COUNTIF(MCuts,"&lt;"&amp;F1112)</f>
        <v/>
      </c>
      <c r="J1112" s="10">
        <f>G1112&amp;H1112&amp;I1112</f>
        <v/>
      </c>
      <c r="K1112" s="10">
        <f>IF(AND(G1112&gt;=4,H1112&gt;=4),"Champions",IF(AND(G1112&gt;=3,H1112&gt;=3),"Loyal",IF(G1112&gt;=4,"New / promising",IF(H1112&gt;=3,"At risk",IF(G1112&lt;=2,"Lost / hibernating","Needs attention")))))</f>
        <v/>
      </c>
    </row>
    <row r="1113">
      <c r="A1113" t="n">
        <v>14447</v>
      </c>
      <c r="B1113" s="13">
        <f>_xlfn.MINIFS(Invoices[Date],Invoices[Customer ID],A1113)</f>
        <v/>
      </c>
      <c r="C1113" s="13">
        <f>_xlfn.MAXIFS(Invoices[Date],Invoices[Customer ID],A1113)</f>
        <v/>
      </c>
      <c r="D1113" s="14">
        <f>AsOfDate-C1113</f>
        <v/>
      </c>
      <c r="E1113" s="14">
        <f>COUNTIFS(Invoices[Customer ID],A1113)</f>
        <v/>
      </c>
      <c r="F1113" s="15">
        <f>SUMIFS(Invoices[Value],Invoices[Customer ID],A1113)</f>
        <v/>
      </c>
      <c r="G1113" s="10">
        <f>5-COUNTIF(RCuts,"&lt;"&amp;D1113)</f>
        <v/>
      </c>
      <c r="H1113" s="10">
        <f>1+COUNTIF(FCuts,"&lt;"&amp;E1113)</f>
        <v/>
      </c>
      <c r="I1113" s="10">
        <f>1+COUNTIF(MCuts,"&lt;"&amp;F1113)</f>
        <v/>
      </c>
      <c r="J1113" s="10">
        <f>G1113&amp;H1113&amp;I1113</f>
        <v/>
      </c>
      <c r="K1113" s="10">
        <f>IF(AND(G1113&gt;=4,H1113&gt;=4),"Champions",IF(AND(G1113&gt;=3,H1113&gt;=3),"Loyal",IF(G1113&gt;=4,"New / promising",IF(H1113&gt;=3,"At risk",IF(G1113&lt;=2,"Lost / hibernating","Needs attention")))))</f>
        <v/>
      </c>
    </row>
    <row r="1114">
      <c r="A1114" t="n">
        <v>14448</v>
      </c>
      <c r="B1114" s="13">
        <f>_xlfn.MINIFS(Invoices[Date],Invoices[Customer ID],A1114)</f>
        <v/>
      </c>
      <c r="C1114" s="13">
        <f>_xlfn.MAXIFS(Invoices[Date],Invoices[Customer ID],A1114)</f>
        <v/>
      </c>
      <c r="D1114" s="14">
        <f>AsOfDate-C1114</f>
        <v/>
      </c>
      <c r="E1114" s="14">
        <f>COUNTIFS(Invoices[Customer ID],A1114)</f>
        <v/>
      </c>
      <c r="F1114" s="15">
        <f>SUMIFS(Invoices[Value],Invoices[Customer ID],A1114)</f>
        <v/>
      </c>
      <c r="G1114" s="10">
        <f>5-COUNTIF(RCuts,"&lt;"&amp;D1114)</f>
        <v/>
      </c>
      <c r="H1114" s="10">
        <f>1+COUNTIF(FCuts,"&lt;"&amp;E1114)</f>
        <v/>
      </c>
      <c r="I1114" s="10">
        <f>1+COUNTIF(MCuts,"&lt;"&amp;F1114)</f>
        <v/>
      </c>
      <c r="J1114" s="10">
        <f>G1114&amp;H1114&amp;I1114</f>
        <v/>
      </c>
      <c r="K1114" s="10">
        <f>IF(AND(G1114&gt;=4,H1114&gt;=4),"Champions",IF(AND(G1114&gt;=3,H1114&gt;=3),"Loyal",IF(G1114&gt;=4,"New / promising",IF(H1114&gt;=3,"At risk",IF(G1114&lt;=2,"Lost / hibernating","Needs attention")))))</f>
        <v/>
      </c>
    </row>
    <row r="1115">
      <c r="A1115" t="n">
        <v>14449</v>
      </c>
      <c r="B1115" s="13">
        <f>_xlfn.MINIFS(Invoices[Date],Invoices[Customer ID],A1115)</f>
        <v/>
      </c>
      <c r="C1115" s="13">
        <f>_xlfn.MAXIFS(Invoices[Date],Invoices[Customer ID],A1115)</f>
        <v/>
      </c>
      <c r="D1115" s="14">
        <f>AsOfDate-C1115</f>
        <v/>
      </c>
      <c r="E1115" s="14">
        <f>COUNTIFS(Invoices[Customer ID],A1115)</f>
        <v/>
      </c>
      <c r="F1115" s="15">
        <f>SUMIFS(Invoices[Value],Invoices[Customer ID],A1115)</f>
        <v/>
      </c>
      <c r="G1115" s="10">
        <f>5-COUNTIF(RCuts,"&lt;"&amp;D1115)</f>
        <v/>
      </c>
      <c r="H1115" s="10">
        <f>1+COUNTIF(FCuts,"&lt;"&amp;E1115)</f>
        <v/>
      </c>
      <c r="I1115" s="10">
        <f>1+COUNTIF(MCuts,"&lt;"&amp;F1115)</f>
        <v/>
      </c>
      <c r="J1115" s="10">
        <f>G1115&amp;H1115&amp;I1115</f>
        <v/>
      </c>
      <c r="K1115" s="10">
        <f>IF(AND(G1115&gt;=4,H1115&gt;=4),"Champions",IF(AND(G1115&gt;=3,H1115&gt;=3),"Loyal",IF(G1115&gt;=4,"New / promising",IF(H1115&gt;=3,"At risk",IF(G1115&lt;=2,"Lost / hibernating","Needs attention")))))</f>
        <v/>
      </c>
    </row>
    <row r="1116">
      <c r="A1116" t="n">
        <v>14450</v>
      </c>
      <c r="B1116" s="13">
        <f>_xlfn.MINIFS(Invoices[Date],Invoices[Customer ID],A1116)</f>
        <v/>
      </c>
      <c r="C1116" s="13">
        <f>_xlfn.MAXIFS(Invoices[Date],Invoices[Customer ID],A1116)</f>
        <v/>
      </c>
      <c r="D1116" s="14">
        <f>AsOfDate-C1116</f>
        <v/>
      </c>
      <c r="E1116" s="14">
        <f>COUNTIFS(Invoices[Customer ID],A1116)</f>
        <v/>
      </c>
      <c r="F1116" s="15">
        <f>SUMIFS(Invoices[Value],Invoices[Customer ID],A1116)</f>
        <v/>
      </c>
      <c r="G1116" s="10">
        <f>5-COUNTIF(RCuts,"&lt;"&amp;D1116)</f>
        <v/>
      </c>
      <c r="H1116" s="10">
        <f>1+COUNTIF(FCuts,"&lt;"&amp;E1116)</f>
        <v/>
      </c>
      <c r="I1116" s="10">
        <f>1+COUNTIF(MCuts,"&lt;"&amp;F1116)</f>
        <v/>
      </c>
      <c r="J1116" s="10">
        <f>G1116&amp;H1116&amp;I1116</f>
        <v/>
      </c>
      <c r="K1116" s="10">
        <f>IF(AND(G1116&gt;=4,H1116&gt;=4),"Champions",IF(AND(G1116&gt;=3,H1116&gt;=3),"Loyal",IF(G1116&gt;=4,"New / promising",IF(H1116&gt;=3,"At risk",IF(G1116&lt;=2,"Lost / hibernating","Needs attention")))))</f>
        <v/>
      </c>
    </row>
    <row r="1117">
      <c r="A1117" t="n">
        <v>14451</v>
      </c>
      <c r="B1117" s="13">
        <f>_xlfn.MINIFS(Invoices[Date],Invoices[Customer ID],A1117)</f>
        <v/>
      </c>
      <c r="C1117" s="13">
        <f>_xlfn.MAXIFS(Invoices[Date],Invoices[Customer ID],A1117)</f>
        <v/>
      </c>
      <c r="D1117" s="14">
        <f>AsOfDate-C1117</f>
        <v/>
      </c>
      <c r="E1117" s="14">
        <f>COUNTIFS(Invoices[Customer ID],A1117)</f>
        <v/>
      </c>
      <c r="F1117" s="15">
        <f>SUMIFS(Invoices[Value],Invoices[Customer ID],A1117)</f>
        <v/>
      </c>
      <c r="G1117" s="10">
        <f>5-COUNTIF(RCuts,"&lt;"&amp;D1117)</f>
        <v/>
      </c>
      <c r="H1117" s="10">
        <f>1+COUNTIF(FCuts,"&lt;"&amp;E1117)</f>
        <v/>
      </c>
      <c r="I1117" s="10">
        <f>1+COUNTIF(MCuts,"&lt;"&amp;F1117)</f>
        <v/>
      </c>
      <c r="J1117" s="10">
        <f>G1117&amp;H1117&amp;I1117</f>
        <v/>
      </c>
      <c r="K1117" s="10">
        <f>IF(AND(G1117&gt;=4,H1117&gt;=4),"Champions",IF(AND(G1117&gt;=3,H1117&gt;=3),"Loyal",IF(G1117&gt;=4,"New / promising",IF(H1117&gt;=3,"At risk",IF(G1117&lt;=2,"Lost / hibernating","Needs attention")))))</f>
        <v/>
      </c>
    </row>
    <row r="1118">
      <c r="A1118" t="n">
        <v>14452</v>
      </c>
      <c r="B1118" s="13">
        <f>_xlfn.MINIFS(Invoices[Date],Invoices[Customer ID],A1118)</f>
        <v/>
      </c>
      <c r="C1118" s="13">
        <f>_xlfn.MAXIFS(Invoices[Date],Invoices[Customer ID],A1118)</f>
        <v/>
      </c>
      <c r="D1118" s="14">
        <f>AsOfDate-C1118</f>
        <v/>
      </c>
      <c r="E1118" s="14">
        <f>COUNTIFS(Invoices[Customer ID],A1118)</f>
        <v/>
      </c>
      <c r="F1118" s="15">
        <f>SUMIFS(Invoices[Value],Invoices[Customer ID],A1118)</f>
        <v/>
      </c>
      <c r="G1118" s="10">
        <f>5-COUNTIF(RCuts,"&lt;"&amp;D1118)</f>
        <v/>
      </c>
      <c r="H1118" s="10">
        <f>1+COUNTIF(FCuts,"&lt;"&amp;E1118)</f>
        <v/>
      </c>
      <c r="I1118" s="10">
        <f>1+COUNTIF(MCuts,"&lt;"&amp;F1118)</f>
        <v/>
      </c>
      <c r="J1118" s="10">
        <f>G1118&amp;H1118&amp;I1118</f>
        <v/>
      </c>
      <c r="K1118" s="10">
        <f>IF(AND(G1118&gt;=4,H1118&gt;=4),"Champions",IF(AND(G1118&gt;=3,H1118&gt;=3),"Loyal",IF(G1118&gt;=4,"New / promising",IF(H1118&gt;=3,"At risk",IF(G1118&lt;=2,"Lost / hibernating","Needs attention")))))</f>
        <v/>
      </c>
    </row>
    <row r="1119">
      <c r="A1119" t="n">
        <v>14453</v>
      </c>
      <c r="B1119" s="13">
        <f>_xlfn.MINIFS(Invoices[Date],Invoices[Customer ID],A1119)</f>
        <v/>
      </c>
      <c r="C1119" s="13">
        <f>_xlfn.MAXIFS(Invoices[Date],Invoices[Customer ID],A1119)</f>
        <v/>
      </c>
      <c r="D1119" s="14">
        <f>AsOfDate-C1119</f>
        <v/>
      </c>
      <c r="E1119" s="14">
        <f>COUNTIFS(Invoices[Customer ID],A1119)</f>
        <v/>
      </c>
      <c r="F1119" s="15">
        <f>SUMIFS(Invoices[Value],Invoices[Customer ID],A1119)</f>
        <v/>
      </c>
      <c r="G1119" s="10">
        <f>5-COUNTIF(RCuts,"&lt;"&amp;D1119)</f>
        <v/>
      </c>
      <c r="H1119" s="10">
        <f>1+COUNTIF(FCuts,"&lt;"&amp;E1119)</f>
        <v/>
      </c>
      <c r="I1119" s="10">
        <f>1+COUNTIF(MCuts,"&lt;"&amp;F1119)</f>
        <v/>
      </c>
      <c r="J1119" s="10">
        <f>G1119&amp;H1119&amp;I1119</f>
        <v/>
      </c>
      <c r="K1119" s="10">
        <f>IF(AND(G1119&gt;=4,H1119&gt;=4),"Champions",IF(AND(G1119&gt;=3,H1119&gt;=3),"Loyal",IF(G1119&gt;=4,"New / promising",IF(H1119&gt;=3,"At risk",IF(G1119&lt;=2,"Lost / hibernating","Needs attention")))))</f>
        <v/>
      </c>
    </row>
    <row r="1120">
      <c r="A1120" t="n">
        <v>14456</v>
      </c>
      <c r="B1120" s="13">
        <f>_xlfn.MINIFS(Invoices[Date],Invoices[Customer ID],A1120)</f>
        <v/>
      </c>
      <c r="C1120" s="13">
        <f>_xlfn.MAXIFS(Invoices[Date],Invoices[Customer ID],A1120)</f>
        <v/>
      </c>
      <c r="D1120" s="14">
        <f>AsOfDate-C1120</f>
        <v/>
      </c>
      <c r="E1120" s="14">
        <f>COUNTIFS(Invoices[Customer ID],A1120)</f>
        <v/>
      </c>
      <c r="F1120" s="15">
        <f>SUMIFS(Invoices[Value],Invoices[Customer ID],A1120)</f>
        <v/>
      </c>
      <c r="G1120" s="10">
        <f>5-COUNTIF(RCuts,"&lt;"&amp;D1120)</f>
        <v/>
      </c>
      <c r="H1120" s="10">
        <f>1+COUNTIF(FCuts,"&lt;"&amp;E1120)</f>
        <v/>
      </c>
      <c r="I1120" s="10">
        <f>1+COUNTIF(MCuts,"&lt;"&amp;F1120)</f>
        <v/>
      </c>
      <c r="J1120" s="10">
        <f>G1120&amp;H1120&amp;I1120</f>
        <v/>
      </c>
      <c r="K1120" s="10">
        <f>IF(AND(G1120&gt;=4,H1120&gt;=4),"Champions",IF(AND(G1120&gt;=3,H1120&gt;=3),"Loyal",IF(G1120&gt;=4,"New / promising",IF(H1120&gt;=3,"At risk",IF(G1120&lt;=2,"Lost / hibernating","Needs attention")))))</f>
        <v/>
      </c>
    </row>
    <row r="1121">
      <c r="A1121" t="n">
        <v>14457</v>
      </c>
      <c r="B1121" s="13">
        <f>_xlfn.MINIFS(Invoices[Date],Invoices[Customer ID],A1121)</f>
        <v/>
      </c>
      <c r="C1121" s="13">
        <f>_xlfn.MAXIFS(Invoices[Date],Invoices[Customer ID],A1121)</f>
        <v/>
      </c>
      <c r="D1121" s="14">
        <f>AsOfDate-C1121</f>
        <v/>
      </c>
      <c r="E1121" s="14">
        <f>COUNTIFS(Invoices[Customer ID],A1121)</f>
        <v/>
      </c>
      <c r="F1121" s="15">
        <f>SUMIFS(Invoices[Value],Invoices[Customer ID],A1121)</f>
        <v/>
      </c>
      <c r="G1121" s="10">
        <f>5-COUNTIF(RCuts,"&lt;"&amp;D1121)</f>
        <v/>
      </c>
      <c r="H1121" s="10">
        <f>1+COUNTIF(FCuts,"&lt;"&amp;E1121)</f>
        <v/>
      </c>
      <c r="I1121" s="10">
        <f>1+COUNTIF(MCuts,"&lt;"&amp;F1121)</f>
        <v/>
      </c>
      <c r="J1121" s="10">
        <f>G1121&amp;H1121&amp;I1121</f>
        <v/>
      </c>
      <c r="K1121" s="10">
        <f>IF(AND(G1121&gt;=4,H1121&gt;=4),"Champions",IF(AND(G1121&gt;=3,H1121&gt;=3),"Loyal",IF(G1121&gt;=4,"New / promising",IF(H1121&gt;=3,"At risk",IF(G1121&lt;=2,"Lost / hibernating","Needs attention")))))</f>
        <v/>
      </c>
    </row>
    <row r="1122">
      <c r="A1122" t="n">
        <v>14459</v>
      </c>
      <c r="B1122" s="13">
        <f>_xlfn.MINIFS(Invoices[Date],Invoices[Customer ID],A1122)</f>
        <v/>
      </c>
      <c r="C1122" s="13">
        <f>_xlfn.MAXIFS(Invoices[Date],Invoices[Customer ID],A1122)</f>
        <v/>
      </c>
      <c r="D1122" s="14">
        <f>AsOfDate-C1122</f>
        <v/>
      </c>
      <c r="E1122" s="14">
        <f>COUNTIFS(Invoices[Customer ID],A1122)</f>
        <v/>
      </c>
      <c r="F1122" s="15">
        <f>SUMIFS(Invoices[Value],Invoices[Customer ID],A1122)</f>
        <v/>
      </c>
      <c r="G1122" s="10">
        <f>5-COUNTIF(RCuts,"&lt;"&amp;D1122)</f>
        <v/>
      </c>
      <c r="H1122" s="10">
        <f>1+COUNTIF(FCuts,"&lt;"&amp;E1122)</f>
        <v/>
      </c>
      <c r="I1122" s="10">
        <f>1+COUNTIF(MCuts,"&lt;"&amp;F1122)</f>
        <v/>
      </c>
      <c r="J1122" s="10">
        <f>G1122&amp;H1122&amp;I1122</f>
        <v/>
      </c>
      <c r="K1122" s="10">
        <f>IF(AND(G1122&gt;=4,H1122&gt;=4),"Champions",IF(AND(G1122&gt;=3,H1122&gt;=3),"Loyal",IF(G1122&gt;=4,"New / promising",IF(H1122&gt;=3,"At risk",IF(G1122&lt;=2,"Lost / hibernating","Needs attention")))))</f>
        <v/>
      </c>
    </row>
    <row r="1123">
      <c r="A1123" t="n">
        <v>14460</v>
      </c>
      <c r="B1123" s="13">
        <f>_xlfn.MINIFS(Invoices[Date],Invoices[Customer ID],A1123)</f>
        <v/>
      </c>
      <c r="C1123" s="13">
        <f>_xlfn.MAXIFS(Invoices[Date],Invoices[Customer ID],A1123)</f>
        <v/>
      </c>
      <c r="D1123" s="14">
        <f>AsOfDate-C1123</f>
        <v/>
      </c>
      <c r="E1123" s="14">
        <f>COUNTIFS(Invoices[Customer ID],A1123)</f>
        <v/>
      </c>
      <c r="F1123" s="15">
        <f>SUMIFS(Invoices[Value],Invoices[Customer ID],A1123)</f>
        <v/>
      </c>
      <c r="G1123" s="10">
        <f>5-COUNTIF(RCuts,"&lt;"&amp;D1123)</f>
        <v/>
      </c>
      <c r="H1123" s="10">
        <f>1+COUNTIF(FCuts,"&lt;"&amp;E1123)</f>
        <v/>
      </c>
      <c r="I1123" s="10">
        <f>1+COUNTIF(MCuts,"&lt;"&amp;F1123)</f>
        <v/>
      </c>
      <c r="J1123" s="10">
        <f>G1123&amp;H1123&amp;I1123</f>
        <v/>
      </c>
      <c r="K1123" s="10">
        <f>IF(AND(G1123&gt;=4,H1123&gt;=4),"Champions",IF(AND(G1123&gt;=3,H1123&gt;=3),"Loyal",IF(G1123&gt;=4,"New / promising",IF(H1123&gt;=3,"At risk",IF(G1123&lt;=2,"Lost / hibernating","Needs attention")))))</f>
        <v/>
      </c>
    </row>
    <row r="1124">
      <c r="A1124" t="n">
        <v>14461</v>
      </c>
      <c r="B1124" s="13">
        <f>_xlfn.MINIFS(Invoices[Date],Invoices[Customer ID],A1124)</f>
        <v/>
      </c>
      <c r="C1124" s="13">
        <f>_xlfn.MAXIFS(Invoices[Date],Invoices[Customer ID],A1124)</f>
        <v/>
      </c>
      <c r="D1124" s="14">
        <f>AsOfDate-C1124</f>
        <v/>
      </c>
      <c r="E1124" s="14">
        <f>COUNTIFS(Invoices[Customer ID],A1124)</f>
        <v/>
      </c>
      <c r="F1124" s="15">
        <f>SUMIFS(Invoices[Value],Invoices[Customer ID],A1124)</f>
        <v/>
      </c>
      <c r="G1124" s="10">
        <f>5-COUNTIF(RCuts,"&lt;"&amp;D1124)</f>
        <v/>
      </c>
      <c r="H1124" s="10">
        <f>1+COUNTIF(FCuts,"&lt;"&amp;E1124)</f>
        <v/>
      </c>
      <c r="I1124" s="10">
        <f>1+COUNTIF(MCuts,"&lt;"&amp;F1124)</f>
        <v/>
      </c>
      <c r="J1124" s="10">
        <f>G1124&amp;H1124&amp;I1124</f>
        <v/>
      </c>
      <c r="K1124" s="10">
        <f>IF(AND(G1124&gt;=4,H1124&gt;=4),"Champions",IF(AND(G1124&gt;=3,H1124&gt;=3),"Loyal",IF(G1124&gt;=4,"New / promising",IF(H1124&gt;=3,"At risk",IF(G1124&lt;=2,"Lost / hibernating","Needs attention")))))</f>
        <v/>
      </c>
    </row>
    <row r="1125">
      <c r="A1125" t="n">
        <v>14462</v>
      </c>
      <c r="B1125" s="13">
        <f>_xlfn.MINIFS(Invoices[Date],Invoices[Customer ID],A1125)</f>
        <v/>
      </c>
      <c r="C1125" s="13">
        <f>_xlfn.MAXIFS(Invoices[Date],Invoices[Customer ID],A1125)</f>
        <v/>
      </c>
      <c r="D1125" s="14">
        <f>AsOfDate-C1125</f>
        <v/>
      </c>
      <c r="E1125" s="14">
        <f>COUNTIFS(Invoices[Customer ID],A1125)</f>
        <v/>
      </c>
      <c r="F1125" s="15">
        <f>SUMIFS(Invoices[Value],Invoices[Customer ID],A1125)</f>
        <v/>
      </c>
      <c r="G1125" s="10">
        <f>5-COUNTIF(RCuts,"&lt;"&amp;D1125)</f>
        <v/>
      </c>
      <c r="H1125" s="10">
        <f>1+COUNTIF(FCuts,"&lt;"&amp;E1125)</f>
        <v/>
      </c>
      <c r="I1125" s="10">
        <f>1+COUNTIF(MCuts,"&lt;"&amp;F1125)</f>
        <v/>
      </c>
      <c r="J1125" s="10">
        <f>G1125&amp;H1125&amp;I1125</f>
        <v/>
      </c>
      <c r="K1125" s="10">
        <f>IF(AND(G1125&gt;=4,H1125&gt;=4),"Champions",IF(AND(G1125&gt;=3,H1125&gt;=3),"Loyal",IF(G1125&gt;=4,"New / promising",IF(H1125&gt;=3,"At risk",IF(G1125&lt;=2,"Lost / hibernating","Needs attention")))))</f>
        <v/>
      </c>
    </row>
    <row r="1126">
      <c r="A1126" t="n">
        <v>14463</v>
      </c>
      <c r="B1126" s="13">
        <f>_xlfn.MINIFS(Invoices[Date],Invoices[Customer ID],A1126)</f>
        <v/>
      </c>
      <c r="C1126" s="13">
        <f>_xlfn.MAXIFS(Invoices[Date],Invoices[Customer ID],A1126)</f>
        <v/>
      </c>
      <c r="D1126" s="14">
        <f>AsOfDate-C1126</f>
        <v/>
      </c>
      <c r="E1126" s="14">
        <f>COUNTIFS(Invoices[Customer ID],A1126)</f>
        <v/>
      </c>
      <c r="F1126" s="15">
        <f>SUMIFS(Invoices[Value],Invoices[Customer ID],A1126)</f>
        <v/>
      </c>
      <c r="G1126" s="10">
        <f>5-COUNTIF(RCuts,"&lt;"&amp;D1126)</f>
        <v/>
      </c>
      <c r="H1126" s="10">
        <f>1+COUNTIF(FCuts,"&lt;"&amp;E1126)</f>
        <v/>
      </c>
      <c r="I1126" s="10">
        <f>1+COUNTIF(MCuts,"&lt;"&amp;F1126)</f>
        <v/>
      </c>
      <c r="J1126" s="10">
        <f>G1126&amp;H1126&amp;I1126</f>
        <v/>
      </c>
      <c r="K1126" s="10">
        <f>IF(AND(G1126&gt;=4,H1126&gt;=4),"Champions",IF(AND(G1126&gt;=3,H1126&gt;=3),"Loyal",IF(G1126&gt;=4,"New / promising",IF(H1126&gt;=3,"At risk",IF(G1126&lt;=2,"Lost / hibernating","Needs attention")))))</f>
        <v/>
      </c>
    </row>
    <row r="1127">
      <c r="A1127" t="n">
        <v>14465</v>
      </c>
      <c r="B1127" s="13">
        <f>_xlfn.MINIFS(Invoices[Date],Invoices[Customer ID],A1127)</f>
        <v/>
      </c>
      <c r="C1127" s="13">
        <f>_xlfn.MAXIFS(Invoices[Date],Invoices[Customer ID],A1127)</f>
        <v/>
      </c>
      <c r="D1127" s="14">
        <f>AsOfDate-C1127</f>
        <v/>
      </c>
      <c r="E1127" s="14">
        <f>COUNTIFS(Invoices[Customer ID],A1127)</f>
        <v/>
      </c>
      <c r="F1127" s="15">
        <f>SUMIFS(Invoices[Value],Invoices[Customer ID],A1127)</f>
        <v/>
      </c>
      <c r="G1127" s="10">
        <f>5-COUNTIF(RCuts,"&lt;"&amp;D1127)</f>
        <v/>
      </c>
      <c r="H1127" s="10">
        <f>1+COUNTIF(FCuts,"&lt;"&amp;E1127)</f>
        <v/>
      </c>
      <c r="I1127" s="10">
        <f>1+COUNTIF(MCuts,"&lt;"&amp;F1127)</f>
        <v/>
      </c>
      <c r="J1127" s="10">
        <f>G1127&amp;H1127&amp;I1127</f>
        <v/>
      </c>
      <c r="K1127" s="10">
        <f>IF(AND(G1127&gt;=4,H1127&gt;=4),"Champions",IF(AND(G1127&gt;=3,H1127&gt;=3),"Loyal",IF(G1127&gt;=4,"New / promising",IF(H1127&gt;=3,"At risk",IF(G1127&lt;=2,"Lost / hibernating","Needs attention")))))</f>
        <v/>
      </c>
    </row>
    <row r="1128">
      <c r="A1128" t="n">
        <v>14466</v>
      </c>
      <c r="B1128" s="13">
        <f>_xlfn.MINIFS(Invoices[Date],Invoices[Customer ID],A1128)</f>
        <v/>
      </c>
      <c r="C1128" s="13">
        <f>_xlfn.MAXIFS(Invoices[Date],Invoices[Customer ID],A1128)</f>
        <v/>
      </c>
      <c r="D1128" s="14">
        <f>AsOfDate-C1128</f>
        <v/>
      </c>
      <c r="E1128" s="14">
        <f>COUNTIFS(Invoices[Customer ID],A1128)</f>
        <v/>
      </c>
      <c r="F1128" s="15">
        <f>SUMIFS(Invoices[Value],Invoices[Customer ID],A1128)</f>
        <v/>
      </c>
      <c r="G1128" s="10">
        <f>5-COUNTIF(RCuts,"&lt;"&amp;D1128)</f>
        <v/>
      </c>
      <c r="H1128" s="10">
        <f>1+COUNTIF(FCuts,"&lt;"&amp;E1128)</f>
        <v/>
      </c>
      <c r="I1128" s="10">
        <f>1+COUNTIF(MCuts,"&lt;"&amp;F1128)</f>
        <v/>
      </c>
      <c r="J1128" s="10">
        <f>G1128&amp;H1128&amp;I1128</f>
        <v/>
      </c>
      <c r="K1128" s="10">
        <f>IF(AND(G1128&gt;=4,H1128&gt;=4),"Champions",IF(AND(G1128&gt;=3,H1128&gt;=3),"Loyal",IF(G1128&gt;=4,"New / promising",IF(H1128&gt;=3,"At risk",IF(G1128&lt;=2,"Lost / hibernating","Needs attention")))))</f>
        <v/>
      </c>
    </row>
    <row r="1129">
      <c r="A1129" t="n">
        <v>14467</v>
      </c>
      <c r="B1129" s="13">
        <f>_xlfn.MINIFS(Invoices[Date],Invoices[Customer ID],A1129)</f>
        <v/>
      </c>
      <c r="C1129" s="13">
        <f>_xlfn.MAXIFS(Invoices[Date],Invoices[Customer ID],A1129)</f>
        <v/>
      </c>
      <c r="D1129" s="14">
        <f>AsOfDate-C1129</f>
        <v/>
      </c>
      <c r="E1129" s="14">
        <f>COUNTIFS(Invoices[Customer ID],A1129)</f>
        <v/>
      </c>
      <c r="F1129" s="15">
        <f>SUMIFS(Invoices[Value],Invoices[Customer ID],A1129)</f>
        <v/>
      </c>
      <c r="G1129" s="10">
        <f>5-COUNTIF(RCuts,"&lt;"&amp;D1129)</f>
        <v/>
      </c>
      <c r="H1129" s="10">
        <f>1+COUNTIF(FCuts,"&lt;"&amp;E1129)</f>
        <v/>
      </c>
      <c r="I1129" s="10">
        <f>1+COUNTIF(MCuts,"&lt;"&amp;F1129)</f>
        <v/>
      </c>
      <c r="J1129" s="10">
        <f>G1129&amp;H1129&amp;I1129</f>
        <v/>
      </c>
      <c r="K1129" s="10">
        <f>IF(AND(G1129&gt;=4,H1129&gt;=4),"Champions",IF(AND(G1129&gt;=3,H1129&gt;=3),"Loyal",IF(G1129&gt;=4,"New / promising",IF(H1129&gt;=3,"At risk",IF(G1129&lt;=2,"Lost / hibernating","Needs attention")))))</f>
        <v/>
      </c>
    </row>
    <row r="1130">
      <c r="A1130" t="n">
        <v>14470</v>
      </c>
      <c r="B1130" s="13">
        <f>_xlfn.MINIFS(Invoices[Date],Invoices[Customer ID],A1130)</f>
        <v/>
      </c>
      <c r="C1130" s="13">
        <f>_xlfn.MAXIFS(Invoices[Date],Invoices[Customer ID],A1130)</f>
        <v/>
      </c>
      <c r="D1130" s="14">
        <f>AsOfDate-C1130</f>
        <v/>
      </c>
      <c r="E1130" s="14">
        <f>COUNTIFS(Invoices[Customer ID],A1130)</f>
        <v/>
      </c>
      <c r="F1130" s="15">
        <f>SUMIFS(Invoices[Value],Invoices[Customer ID],A1130)</f>
        <v/>
      </c>
      <c r="G1130" s="10">
        <f>5-COUNTIF(RCuts,"&lt;"&amp;D1130)</f>
        <v/>
      </c>
      <c r="H1130" s="10">
        <f>1+COUNTIF(FCuts,"&lt;"&amp;E1130)</f>
        <v/>
      </c>
      <c r="I1130" s="10">
        <f>1+COUNTIF(MCuts,"&lt;"&amp;F1130)</f>
        <v/>
      </c>
      <c r="J1130" s="10">
        <f>G1130&amp;H1130&amp;I1130</f>
        <v/>
      </c>
      <c r="K1130" s="10">
        <f>IF(AND(G1130&gt;=4,H1130&gt;=4),"Champions",IF(AND(G1130&gt;=3,H1130&gt;=3),"Loyal",IF(G1130&gt;=4,"New / promising",IF(H1130&gt;=3,"At risk",IF(G1130&lt;=2,"Lost / hibernating","Needs attention")))))</f>
        <v/>
      </c>
    </row>
    <row r="1131">
      <c r="A1131" t="n">
        <v>14472</v>
      </c>
      <c r="B1131" s="13">
        <f>_xlfn.MINIFS(Invoices[Date],Invoices[Customer ID],A1131)</f>
        <v/>
      </c>
      <c r="C1131" s="13">
        <f>_xlfn.MAXIFS(Invoices[Date],Invoices[Customer ID],A1131)</f>
        <v/>
      </c>
      <c r="D1131" s="14">
        <f>AsOfDate-C1131</f>
        <v/>
      </c>
      <c r="E1131" s="14">
        <f>COUNTIFS(Invoices[Customer ID],A1131)</f>
        <v/>
      </c>
      <c r="F1131" s="15">
        <f>SUMIFS(Invoices[Value],Invoices[Customer ID],A1131)</f>
        <v/>
      </c>
      <c r="G1131" s="10">
        <f>5-COUNTIF(RCuts,"&lt;"&amp;D1131)</f>
        <v/>
      </c>
      <c r="H1131" s="10">
        <f>1+COUNTIF(FCuts,"&lt;"&amp;E1131)</f>
        <v/>
      </c>
      <c r="I1131" s="10">
        <f>1+COUNTIF(MCuts,"&lt;"&amp;F1131)</f>
        <v/>
      </c>
      <c r="J1131" s="10">
        <f>G1131&amp;H1131&amp;I1131</f>
        <v/>
      </c>
      <c r="K1131" s="10">
        <f>IF(AND(G1131&gt;=4,H1131&gt;=4),"Champions",IF(AND(G1131&gt;=3,H1131&gt;=3),"Loyal",IF(G1131&gt;=4,"New / promising",IF(H1131&gt;=3,"At risk",IF(G1131&lt;=2,"Lost / hibernating","Needs attention")))))</f>
        <v/>
      </c>
    </row>
    <row r="1132">
      <c r="A1132" t="n">
        <v>14473</v>
      </c>
      <c r="B1132" s="13">
        <f>_xlfn.MINIFS(Invoices[Date],Invoices[Customer ID],A1132)</f>
        <v/>
      </c>
      <c r="C1132" s="13">
        <f>_xlfn.MAXIFS(Invoices[Date],Invoices[Customer ID],A1132)</f>
        <v/>
      </c>
      <c r="D1132" s="14">
        <f>AsOfDate-C1132</f>
        <v/>
      </c>
      <c r="E1132" s="14">
        <f>COUNTIFS(Invoices[Customer ID],A1132)</f>
        <v/>
      </c>
      <c r="F1132" s="15">
        <f>SUMIFS(Invoices[Value],Invoices[Customer ID],A1132)</f>
        <v/>
      </c>
      <c r="G1132" s="10">
        <f>5-COUNTIF(RCuts,"&lt;"&amp;D1132)</f>
        <v/>
      </c>
      <c r="H1132" s="10">
        <f>1+COUNTIF(FCuts,"&lt;"&amp;E1132)</f>
        <v/>
      </c>
      <c r="I1132" s="10">
        <f>1+COUNTIF(MCuts,"&lt;"&amp;F1132)</f>
        <v/>
      </c>
      <c r="J1132" s="10">
        <f>G1132&amp;H1132&amp;I1132</f>
        <v/>
      </c>
      <c r="K1132" s="10">
        <f>IF(AND(G1132&gt;=4,H1132&gt;=4),"Champions",IF(AND(G1132&gt;=3,H1132&gt;=3),"Loyal",IF(G1132&gt;=4,"New / promising",IF(H1132&gt;=3,"At risk",IF(G1132&lt;=2,"Lost / hibernating","Needs attention")))))</f>
        <v/>
      </c>
    </row>
    <row r="1133">
      <c r="A1133" t="n">
        <v>14474</v>
      </c>
      <c r="B1133" s="13">
        <f>_xlfn.MINIFS(Invoices[Date],Invoices[Customer ID],A1133)</f>
        <v/>
      </c>
      <c r="C1133" s="13">
        <f>_xlfn.MAXIFS(Invoices[Date],Invoices[Customer ID],A1133)</f>
        <v/>
      </c>
      <c r="D1133" s="14">
        <f>AsOfDate-C1133</f>
        <v/>
      </c>
      <c r="E1133" s="14">
        <f>COUNTIFS(Invoices[Customer ID],A1133)</f>
        <v/>
      </c>
      <c r="F1133" s="15">
        <f>SUMIFS(Invoices[Value],Invoices[Customer ID],A1133)</f>
        <v/>
      </c>
      <c r="G1133" s="10">
        <f>5-COUNTIF(RCuts,"&lt;"&amp;D1133)</f>
        <v/>
      </c>
      <c r="H1133" s="10">
        <f>1+COUNTIF(FCuts,"&lt;"&amp;E1133)</f>
        <v/>
      </c>
      <c r="I1133" s="10">
        <f>1+COUNTIF(MCuts,"&lt;"&amp;F1133)</f>
        <v/>
      </c>
      <c r="J1133" s="10">
        <f>G1133&amp;H1133&amp;I1133</f>
        <v/>
      </c>
      <c r="K1133" s="10">
        <f>IF(AND(G1133&gt;=4,H1133&gt;=4),"Champions",IF(AND(G1133&gt;=3,H1133&gt;=3),"Loyal",IF(G1133&gt;=4,"New / promising",IF(H1133&gt;=3,"At risk",IF(G1133&lt;=2,"Lost / hibernating","Needs attention")))))</f>
        <v/>
      </c>
    </row>
    <row r="1134">
      <c r="A1134" t="n">
        <v>14475</v>
      </c>
      <c r="B1134" s="13">
        <f>_xlfn.MINIFS(Invoices[Date],Invoices[Customer ID],A1134)</f>
        <v/>
      </c>
      <c r="C1134" s="13">
        <f>_xlfn.MAXIFS(Invoices[Date],Invoices[Customer ID],A1134)</f>
        <v/>
      </c>
      <c r="D1134" s="14">
        <f>AsOfDate-C1134</f>
        <v/>
      </c>
      <c r="E1134" s="14">
        <f>COUNTIFS(Invoices[Customer ID],A1134)</f>
        <v/>
      </c>
      <c r="F1134" s="15">
        <f>SUMIFS(Invoices[Value],Invoices[Customer ID],A1134)</f>
        <v/>
      </c>
      <c r="G1134" s="10">
        <f>5-COUNTIF(RCuts,"&lt;"&amp;D1134)</f>
        <v/>
      </c>
      <c r="H1134" s="10">
        <f>1+COUNTIF(FCuts,"&lt;"&amp;E1134)</f>
        <v/>
      </c>
      <c r="I1134" s="10">
        <f>1+COUNTIF(MCuts,"&lt;"&amp;F1134)</f>
        <v/>
      </c>
      <c r="J1134" s="10">
        <f>G1134&amp;H1134&amp;I1134</f>
        <v/>
      </c>
      <c r="K1134" s="10">
        <f>IF(AND(G1134&gt;=4,H1134&gt;=4),"Champions",IF(AND(G1134&gt;=3,H1134&gt;=3),"Loyal",IF(G1134&gt;=4,"New / promising",IF(H1134&gt;=3,"At risk",IF(G1134&lt;=2,"Lost / hibernating","Needs attention")))))</f>
        <v/>
      </c>
    </row>
    <row r="1135">
      <c r="A1135" t="n">
        <v>14476</v>
      </c>
      <c r="B1135" s="13">
        <f>_xlfn.MINIFS(Invoices[Date],Invoices[Customer ID],A1135)</f>
        <v/>
      </c>
      <c r="C1135" s="13">
        <f>_xlfn.MAXIFS(Invoices[Date],Invoices[Customer ID],A1135)</f>
        <v/>
      </c>
      <c r="D1135" s="14">
        <f>AsOfDate-C1135</f>
        <v/>
      </c>
      <c r="E1135" s="14">
        <f>COUNTIFS(Invoices[Customer ID],A1135)</f>
        <v/>
      </c>
      <c r="F1135" s="15">
        <f>SUMIFS(Invoices[Value],Invoices[Customer ID],A1135)</f>
        <v/>
      </c>
      <c r="G1135" s="10">
        <f>5-COUNTIF(RCuts,"&lt;"&amp;D1135)</f>
        <v/>
      </c>
      <c r="H1135" s="10">
        <f>1+COUNTIF(FCuts,"&lt;"&amp;E1135)</f>
        <v/>
      </c>
      <c r="I1135" s="10">
        <f>1+COUNTIF(MCuts,"&lt;"&amp;F1135)</f>
        <v/>
      </c>
      <c r="J1135" s="10">
        <f>G1135&amp;H1135&amp;I1135</f>
        <v/>
      </c>
      <c r="K1135" s="10">
        <f>IF(AND(G1135&gt;=4,H1135&gt;=4),"Champions",IF(AND(G1135&gt;=3,H1135&gt;=3),"Loyal",IF(G1135&gt;=4,"New / promising",IF(H1135&gt;=3,"At risk",IF(G1135&lt;=2,"Lost / hibernating","Needs attention")))))</f>
        <v/>
      </c>
    </row>
    <row r="1136">
      <c r="A1136" t="n">
        <v>14477</v>
      </c>
      <c r="B1136" s="13">
        <f>_xlfn.MINIFS(Invoices[Date],Invoices[Customer ID],A1136)</f>
        <v/>
      </c>
      <c r="C1136" s="13">
        <f>_xlfn.MAXIFS(Invoices[Date],Invoices[Customer ID],A1136)</f>
        <v/>
      </c>
      <c r="D1136" s="14">
        <f>AsOfDate-C1136</f>
        <v/>
      </c>
      <c r="E1136" s="14">
        <f>COUNTIFS(Invoices[Customer ID],A1136)</f>
        <v/>
      </c>
      <c r="F1136" s="15">
        <f>SUMIFS(Invoices[Value],Invoices[Customer ID],A1136)</f>
        <v/>
      </c>
      <c r="G1136" s="10">
        <f>5-COUNTIF(RCuts,"&lt;"&amp;D1136)</f>
        <v/>
      </c>
      <c r="H1136" s="10">
        <f>1+COUNTIF(FCuts,"&lt;"&amp;E1136)</f>
        <v/>
      </c>
      <c r="I1136" s="10">
        <f>1+COUNTIF(MCuts,"&lt;"&amp;F1136)</f>
        <v/>
      </c>
      <c r="J1136" s="10">
        <f>G1136&amp;H1136&amp;I1136</f>
        <v/>
      </c>
      <c r="K1136" s="10">
        <f>IF(AND(G1136&gt;=4,H1136&gt;=4),"Champions",IF(AND(G1136&gt;=3,H1136&gt;=3),"Loyal",IF(G1136&gt;=4,"New / promising",IF(H1136&gt;=3,"At risk",IF(G1136&lt;=2,"Lost / hibernating","Needs attention")))))</f>
        <v/>
      </c>
    </row>
    <row r="1137">
      <c r="A1137" t="n">
        <v>14479</v>
      </c>
      <c r="B1137" s="13">
        <f>_xlfn.MINIFS(Invoices[Date],Invoices[Customer ID],A1137)</f>
        <v/>
      </c>
      <c r="C1137" s="13">
        <f>_xlfn.MAXIFS(Invoices[Date],Invoices[Customer ID],A1137)</f>
        <v/>
      </c>
      <c r="D1137" s="14">
        <f>AsOfDate-C1137</f>
        <v/>
      </c>
      <c r="E1137" s="14">
        <f>COUNTIFS(Invoices[Customer ID],A1137)</f>
        <v/>
      </c>
      <c r="F1137" s="15">
        <f>SUMIFS(Invoices[Value],Invoices[Customer ID],A1137)</f>
        <v/>
      </c>
      <c r="G1137" s="10">
        <f>5-COUNTIF(RCuts,"&lt;"&amp;D1137)</f>
        <v/>
      </c>
      <c r="H1137" s="10">
        <f>1+COUNTIF(FCuts,"&lt;"&amp;E1137)</f>
        <v/>
      </c>
      <c r="I1137" s="10">
        <f>1+COUNTIF(MCuts,"&lt;"&amp;F1137)</f>
        <v/>
      </c>
      <c r="J1137" s="10">
        <f>G1137&amp;H1137&amp;I1137</f>
        <v/>
      </c>
      <c r="K1137" s="10">
        <f>IF(AND(G1137&gt;=4,H1137&gt;=4),"Champions",IF(AND(G1137&gt;=3,H1137&gt;=3),"Loyal",IF(G1137&gt;=4,"New / promising",IF(H1137&gt;=3,"At risk",IF(G1137&lt;=2,"Lost / hibernating","Needs attention")))))</f>
        <v/>
      </c>
    </row>
    <row r="1138">
      <c r="A1138" t="n">
        <v>14480</v>
      </c>
      <c r="B1138" s="13">
        <f>_xlfn.MINIFS(Invoices[Date],Invoices[Customer ID],A1138)</f>
        <v/>
      </c>
      <c r="C1138" s="13">
        <f>_xlfn.MAXIFS(Invoices[Date],Invoices[Customer ID],A1138)</f>
        <v/>
      </c>
      <c r="D1138" s="14">
        <f>AsOfDate-C1138</f>
        <v/>
      </c>
      <c r="E1138" s="14">
        <f>COUNTIFS(Invoices[Customer ID],A1138)</f>
        <v/>
      </c>
      <c r="F1138" s="15">
        <f>SUMIFS(Invoices[Value],Invoices[Customer ID],A1138)</f>
        <v/>
      </c>
      <c r="G1138" s="10">
        <f>5-COUNTIF(RCuts,"&lt;"&amp;D1138)</f>
        <v/>
      </c>
      <c r="H1138" s="10">
        <f>1+COUNTIF(FCuts,"&lt;"&amp;E1138)</f>
        <v/>
      </c>
      <c r="I1138" s="10">
        <f>1+COUNTIF(MCuts,"&lt;"&amp;F1138)</f>
        <v/>
      </c>
      <c r="J1138" s="10">
        <f>G1138&amp;H1138&amp;I1138</f>
        <v/>
      </c>
      <c r="K1138" s="10">
        <f>IF(AND(G1138&gt;=4,H1138&gt;=4),"Champions",IF(AND(G1138&gt;=3,H1138&gt;=3),"Loyal",IF(G1138&gt;=4,"New / promising",IF(H1138&gt;=3,"At risk",IF(G1138&lt;=2,"Lost / hibernating","Needs attention")))))</f>
        <v/>
      </c>
    </row>
    <row r="1139">
      <c r="A1139" t="n">
        <v>14481</v>
      </c>
      <c r="B1139" s="13">
        <f>_xlfn.MINIFS(Invoices[Date],Invoices[Customer ID],A1139)</f>
        <v/>
      </c>
      <c r="C1139" s="13">
        <f>_xlfn.MAXIFS(Invoices[Date],Invoices[Customer ID],A1139)</f>
        <v/>
      </c>
      <c r="D1139" s="14">
        <f>AsOfDate-C1139</f>
        <v/>
      </c>
      <c r="E1139" s="14">
        <f>COUNTIFS(Invoices[Customer ID],A1139)</f>
        <v/>
      </c>
      <c r="F1139" s="15">
        <f>SUMIFS(Invoices[Value],Invoices[Customer ID],A1139)</f>
        <v/>
      </c>
      <c r="G1139" s="10">
        <f>5-COUNTIF(RCuts,"&lt;"&amp;D1139)</f>
        <v/>
      </c>
      <c r="H1139" s="10">
        <f>1+COUNTIF(FCuts,"&lt;"&amp;E1139)</f>
        <v/>
      </c>
      <c r="I1139" s="10">
        <f>1+COUNTIF(MCuts,"&lt;"&amp;F1139)</f>
        <v/>
      </c>
      <c r="J1139" s="10">
        <f>G1139&amp;H1139&amp;I1139</f>
        <v/>
      </c>
      <c r="K1139" s="10">
        <f>IF(AND(G1139&gt;=4,H1139&gt;=4),"Champions",IF(AND(G1139&gt;=3,H1139&gt;=3),"Loyal",IF(G1139&gt;=4,"New / promising",IF(H1139&gt;=3,"At risk",IF(G1139&lt;=2,"Lost / hibernating","Needs attention")))))</f>
        <v/>
      </c>
    </row>
    <row r="1140">
      <c r="A1140" t="n">
        <v>14482</v>
      </c>
      <c r="B1140" s="13">
        <f>_xlfn.MINIFS(Invoices[Date],Invoices[Customer ID],A1140)</f>
        <v/>
      </c>
      <c r="C1140" s="13">
        <f>_xlfn.MAXIFS(Invoices[Date],Invoices[Customer ID],A1140)</f>
        <v/>
      </c>
      <c r="D1140" s="14">
        <f>AsOfDate-C1140</f>
        <v/>
      </c>
      <c r="E1140" s="14">
        <f>COUNTIFS(Invoices[Customer ID],A1140)</f>
        <v/>
      </c>
      <c r="F1140" s="15">
        <f>SUMIFS(Invoices[Value],Invoices[Customer ID],A1140)</f>
        <v/>
      </c>
      <c r="G1140" s="10">
        <f>5-COUNTIF(RCuts,"&lt;"&amp;D1140)</f>
        <v/>
      </c>
      <c r="H1140" s="10">
        <f>1+COUNTIF(FCuts,"&lt;"&amp;E1140)</f>
        <v/>
      </c>
      <c r="I1140" s="10">
        <f>1+COUNTIF(MCuts,"&lt;"&amp;F1140)</f>
        <v/>
      </c>
      <c r="J1140" s="10">
        <f>G1140&amp;H1140&amp;I1140</f>
        <v/>
      </c>
      <c r="K1140" s="10">
        <f>IF(AND(G1140&gt;=4,H1140&gt;=4),"Champions",IF(AND(G1140&gt;=3,H1140&gt;=3),"Loyal",IF(G1140&gt;=4,"New / promising",IF(H1140&gt;=3,"At risk",IF(G1140&lt;=2,"Lost / hibernating","Needs attention")))))</f>
        <v/>
      </c>
    </row>
    <row r="1141">
      <c r="A1141" t="n">
        <v>14483</v>
      </c>
      <c r="B1141" s="13">
        <f>_xlfn.MINIFS(Invoices[Date],Invoices[Customer ID],A1141)</f>
        <v/>
      </c>
      <c r="C1141" s="13">
        <f>_xlfn.MAXIFS(Invoices[Date],Invoices[Customer ID],A1141)</f>
        <v/>
      </c>
      <c r="D1141" s="14">
        <f>AsOfDate-C1141</f>
        <v/>
      </c>
      <c r="E1141" s="14">
        <f>COUNTIFS(Invoices[Customer ID],A1141)</f>
        <v/>
      </c>
      <c r="F1141" s="15">
        <f>SUMIFS(Invoices[Value],Invoices[Customer ID],A1141)</f>
        <v/>
      </c>
      <c r="G1141" s="10">
        <f>5-COUNTIF(RCuts,"&lt;"&amp;D1141)</f>
        <v/>
      </c>
      <c r="H1141" s="10">
        <f>1+COUNTIF(FCuts,"&lt;"&amp;E1141)</f>
        <v/>
      </c>
      <c r="I1141" s="10">
        <f>1+COUNTIF(MCuts,"&lt;"&amp;F1141)</f>
        <v/>
      </c>
      <c r="J1141" s="10">
        <f>G1141&amp;H1141&amp;I1141</f>
        <v/>
      </c>
      <c r="K1141" s="10">
        <f>IF(AND(G1141&gt;=4,H1141&gt;=4),"Champions",IF(AND(G1141&gt;=3,H1141&gt;=3),"Loyal",IF(G1141&gt;=4,"New / promising",IF(H1141&gt;=3,"At risk",IF(G1141&lt;=2,"Lost / hibernating","Needs attention")))))</f>
        <v/>
      </c>
    </row>
    <row r="1142">
      <c r="A1142" t="n">
        <v>14484</v>
      </c>
      <c r="B1142" s="13">
        <f>_xlfn.MINIFS(Invoices[Date],Invoices[Customer ID],A1142)</f>
        <v/>
      </c>
      <c r="C1142" s="13">
        <f>_xlfn.MAXIFS(Invoices[Date],Invoices[Customer ID],A1142)</f>
        <v/>
      </c>
      <c r="D1142" s="14">
        <f>AsOfDate-C1142</f>
        <v/>
      </c>
      <c r="E1142" s="14">
        <f>COUNTIFS(Invoices[Customer ID],A1142)</f>
        <v/>
      </c>
      <c r="F1142" s="15">
        <f>SUMIFS(Invoices[Value],Invoices[Customer ID],A1142)</f>
        <v/>
      </c>
      <c r="G1142" s="10">
        <f>5-COUNTIF(RCuts,"&lt;"&amp;D1142)</f>
        <v/>
      </c>
      <c r="H1142" s="10">
        <f>1+COUNTIF(FCuts,"&lt;"&amp;E1142)</f>
        <v/>
      </c>
      <c r="I1142" s="10">
        <f>1+COUNTIF(MCuts,"&lt;"&amp;F1142)</f>
        <v/>
      </c>
      <c r="J1142" s="10">
        <f>G1142&amp;H1142&amp;I1142</f>
        <v/>
      </c>
      <c r="K1142" s="10">
        <f>IF(AND(G1142&gt;=4,H1142&gt;=4),"Champions",IF(AND(G1142&gt;=3,H1142&gt;=3),"Loyal",IF(G1142&gt;=4,"New / promising",IF(H1142&gt;=3,"At risk",IF(G1142&lt;=2,"Lost / hibernating","Needs attention")))))</f>
        <v/>
      </c>
    </row>
    <row r="1143">
      <c r="A1143" t="n">
        <v>14485</v>
      </c>
      <c r="B1143" s="13">
        <f>_xlfn.MINIFS(Invoices[Date],Invoices[Customer ID],A1143)</f>
        <v/>
      </c>
      <c r="C1143" s="13">
        <f>_xlfn.MAXIFS(Invoices[Date],Invoices[Customer ID],A1143)</f>
        <v/>
      </c>
      <c r="D1143" s="14">
        <f>AsOfDate-C1143</f>
        <v/>
      </c>
      <c r="E1143" s="14">
        <f>COUNTIFS(Invoices[Customer ID],A1143)</f>
        <v/>
      </c>
      <c r="F1143" s="15">
        <f>SUMIFS(Invoices[Value],Invoices[Customer ID],A1143)</f>
        <v/>
      </c>
      <c r="G1143" s="10">
        <f>5-COUNTIF(RCuts,"&lt;"&amp;D1143)</f>
        <v/>
      </c>
      <c r="H1143" s="10">
        <f>1+COUNTIF(FCuts,"&lt;"&amp;E1143)</f>
        <v/>
      </c>
      <c r="I1143" s="10">
        <f>1+COUNTIF(MCuts,"&lt;"&amp;F1143)</f>
        <v/>
      </c>
      <c r="J1143" s="10">
        <f>G1143&amp;H1143&amp;I1143</f>
        <v/>
      </c>
      <c r="K1143" s="10">
        <f>IF(AND(G1143&gt;=4,H1143&gt;=4),"Champions",IF(AND(G1143&gt;=3,H1143&gt;=3),"Loyal",IF(G1143&gt;=4,"New / promising",IF(H1143&gt;=3,"At risk",IF(G1143&lt;=2,"Lost / hibernating","Needs attention")))))</f>
        <v/>
      </c>
    </row>
    <row r="1144">
      <c r="A1144" t="n">
        <v>14487</v>
      </c>
      <c r="B1144" s="13">
        <f>_xlfn.MINIFS(Invoices[Date],Invoices[Customer ID],A1144)</f>
        <v/>
      </c>
      <c r="C1144" s="13">
        <f>_xlfn.MAXIFS(Invoices[Date],Invoices[Customer ID],A1144)</f>
        <v/>
      </c>
      <c r="D1144" s="14">
        <f>AsOfDate-C1144</f>
        <v/>
      </c>
      <c r="E1144" s="14">
        <f>COUNTIFS(Invoices[Customer ID],A1144)</f>
        <v/>
      </c>
      <c r="F1144" s="15">
        <f>SUMIFS(Invoices[Value],Invoices[Customer ID],A1144)</f>
        <v/>
      </c>
      <c r="G1144" s="10">
        <f>5-COUNTIF(RCuts,"&lt;"&amp;D1144)</f>
        <v/>
      </c>
      <c r="H1144" s="10">
        <f>1+COUNTIF(FCuts,"&lt;"&amp;E1144)</f>
        <v/>
      </c>
      <c r="I1144" s="10">
        <f>1+COUNTIF(MCuts,"&lt;"&amp;F1144)</f>
        <v/>
      </c>
      <c r="J1144" s="10">
        <f>G1144&amp;H1144&amp;I1144</f>
        <v/>
      </c>
      <c r="K1144" s="10">
        <f>IF(AND(G1144&gt;=4,H1144&gt;=4),"Champions",IF(AND(G1144&gt;=3,H1144&gt;=3),"Loyal",IF(G1144&gt;=4,"New / promising",IF(H1144&gt;=3,"At risk",IF(G1144&lt;=2,"Lost / hibernating","Needs attention")))))</f>
        <v/>
      </c>
    </row>
    <row r="1145">
      <c r="A1145" t="n">
        <v>14488</v>
      </c>
      <c r="B1145" s="13">
        <f>_xlfn.MINIFS(Invoices[Date],Invoices[Customer ID],A1145)</f>
        <v/>
      </c>
      <c r="C1145" s="13">
        <f>_xlfn.MAXIFS(Invoices[Date],Invoices[Customer ID],A1145)</f>
        <v/>
      </c>
      <c r="D1145" s="14">
        <f>AsOfDate-C1145</f>
        <v/>
      </c>
      <c r="E1145" s="14">
        <f>COUNTIFS(Invoices[Customer ID],A1145)</f>
        <v/>
      </c>
      <c r="F1145" s="15">
        <f>SUMIFS(Invoices[Value],Invoices[Customer ID],A1145)</f>
        <v/>
      </c>
      <c r="G1145" s="10">
        <f>5-COUNTIF(RCuts,"&lt;"&amp;D1145)</f>
        <v/>
      </c>
      <c r="H1145" s="10">
        <f>1+COUNTIF(FCuts,"&lt;"&amp;E1145)</f>
        <v/>
      </c>
      <c r="I1145" s="10">
        <f>1+COUNTIF(MCuts,"&lt;"&amp;F1145)</f>
        <v/>
      </c>
      <c r="J1145" s="10">
        <f>G1145&amp;H1145&amp;I1145</f>
        <v/>
      </c>
      <c r="K1145" s="10">
        <f>IF(AND(G1145&gt;=4,H1145&gt;=4),"Champions",IF(AND(G1145&gt;=3,H1145&gt;=3),"Loyal",IF(G1145&gt;=4,"New / promising",IF(H1145&gt;=3,"At risk",IF(G1145&lt;=2,"Lost / hibernating","Needs attention")))))</f>
        <v/>
      </c>
    </row>
    <row r="1146">
      <c r="A1146" t="n">
        <v>14489</v>
      </c>
      <c r="B1146" s="13">
        <f>_xlfn.MINIFS(Invoices[Date],Invoices[Customer ID],A1146)</f>
        <v/>
      </c>
      <c r="C1146" s="13">
        <f>_xlfn.MAXIFS(Invoices[Date],Invoices[Customer ID],A1146)</f>
        <v/>
      </c>
      <c r="D1146" s="14">
        <f>AsOfDate-C1146</f>
        <v/>
      </c>
      <c r="E1146" s="14">
        <f>COUNTIFS(Invoices[Customer ID],A1146)</f>
        <v/>
      </c>
      <c r="F1146" s="15">
        <f>SUMIFS(Invoices[Value],Invoices[Customer ID],A1146)</f>
        <v/>
      </c>
      <c r="G1146" s="10">
        <f>5-COUNTIF(RCuts,"&lt;"&amp;D1146)</f>
        <v/>
      </c>
      <c r="H1146" s="10">
        <f>1+COUNTIF(FCuts,"&lt;"&amp;E1146)</f>
        <v/>
      </c>
      <c r="I1146" s="10">
        <f>1+COUNTIF(MCuts,"&lt;"&amp;F1146)</f>
        <v/>
      </c>
      <c r="J1146" s="10">
        <f>G1146&amp;H1146&amp;I1146</f>
        <v/>
      </c>
      <c r="K1146" s="10">
        <f>IF(AND(G1146&gt;=4,H1146&gt;=4),"Champions",IF(AND(G1146&gt;=3,H1146&gt;=3),"Loyal",IF(G1146&gt;=4,"New / promising",IF(H1146&gt;=3,"At risk",IF(G1146&lt;=2,"Lost / hibernating","Needs attention")))))</f>
        <v/>
      </c>
    </row>
    <row r="1147">
      <c r="A1147" t="n">
        <v>14491</v>
      </c>
      <c r="B1147" s="13">
        <f>_xlfn.MINIFS(Invoices[Date],Invoices[Customer ID],A1147)</f>
        <v/>
      </c>
      <c r="C1147" s="13">
        <f>_xlfn.MAXIFS(Invoices[Date],Invoices[Customer ID],A1147)</f>
        <v/>
      </c>
      <c r="D1147" s="14">
        <f>AsOfDate-C1147</f>
        <v/>
      </c>
      <c r="E1147" s="14">
        <f>COUNTIFS(Invoices[Customer ID],A1147)</f>
        <v/>
      </c>
      <c r="F1147" s="15">
        <f>SUMIFS(Invoices[Value],Invoices[Customer ID],A1147)</f>
        <v/>
      </c>
      <c r="G1147" s="10">
        <f>5-COUNTIF(RCuts,"&lt;"&amp;D1147)</f>
        <v/>
      </c>
      <c r="H1147" s="10">
        <f>1+COUNTIF(FCuts,"&lt;"&amp;E1147)</f>
        <v/>
      </c>
      <c r="I1147" s="10">
        <f>1+COUNTIF(MCuts,"&lt;"&amp;F1147)</f>
        <v/>
      </c>
      <c r="J1147" s="10">
        <f>G1147&amp;H1147&amp;I1147</f>
        <v/>
      </c>
      <c r="K1147" s="10">
        <f>IF(AND(G1147&gt;=4,H1147&gt;=4),"Champions",IF(AND(G1147&gt;=3,H1147&gt;=3),"Loyal",IF(G1147&gt;=4,"New / promising",IF(H1147&gt;=3,"At risk",IF(G1147&lt;=2,"Lost / hibernating","Needs attention")))))</f>
        <v/>
      </c>
    </row>
    <row r="1148">
      <c r="A1148" t="n">
        <v>14493</v>
      </c>
      <c r="B1148" s="13">
        <f>_xlfn.MINIFS(Invoices[Date],Invoices[Customer ID],A1148)</f>
        <v/>
      </c>
      <c r="C1148" s="13">
        <f>_xlfn.MAXIFS(Invoices[Date],Invoices[Customer ID],A1148)</f>
        <v/>
      </c>
      <c r="D1148" s="14">
        <f>AsOfDate-C1148</f>
        <v/>
      </c>
      <c r="E1148" s="14">
        <f>COUNTIFS(Invoices[Customer ID],A1148)</f>
        <v/>
      </c>
      <c r="F1148" s="15">
        <f>SUMIFS(Invoices[Value],Invoices[Customer ID],A1148)</f>
        <v/>
      </c>
      <c r="G1148" s="10">
        <f>5-COUNTIF(RCuts,"&lt;"&amp;D1148)</f>
        <v/>
      </c>
      <c r="H1148" s="10">
        <f>1+COUNTIF(FCuts,"&lt;"&amp;E1148)</f>
        <v/>
      </c>
      <c r="I1148" s="10">
        <f>1+COUNTIF(MCuts,"&lt;"&amp;F1148)</f>
        <v/>
      </c>
      <c r="J1148" s="10">
        <f>G1148&amp;H1148&amp;I1148</f>
        <v/>
      </c>
      <c r="K1148" s="10">
        <f>IF(AND(G1148&gt;=4,H1148&gt;=4),"Champions",IF(AND(G1148&gt;=3,H1148&gt;=3),"Loyal",IF(G1148&gt;=4,"New / promising",IF(H1148&gt;=3,"At risk",IF(G1148&lt;=2,"Lost / hibernating","Needs attention")))))</f>
        <v/>
      </c>
    </row>
    <row r="1149">
      <c r="A1149" t="n">
        <v>14494</v>
      </c>
      <c r="B1149" s="13">
        <f>_xlfn.MINIFS(Invoices[Date],Invoices[Customer ID],A1149)</f>
        <v/>
      </c>
      <c r="C1149" s="13">
        <f>_xlfn.MAXIFS(Invoices[Date],Invoices[Customer ID],A1149)</f>
        <v/>
      </c>
      <c r="D1149" s="14">
        <f>AsOfDate-C1149</f>
        <v/>
      </c>
      <c r="E1149" s="14">
        <f>COUNTIFS(Invoices[Customer ID],A1149)</f>
        <v/>
      </c>
      <c r="F1149" s="15">
        <f>SUMIFS(Invoices[Value],Invoices[Customer ID],A1149)</f>
        <v/>
      </c>
      <c r="G1149" s="10">
        <f>5-COUNTIF(RCuts,"&lt;"&amp;D1149)</f>
        <v/>
      </c>
      <c r="H1149" s="10">
        <f>1+COUNTIF(FCuts,"&lt;"&amp;E1149)</f>
        <v/>
      </c>
      <c r="I1149" s="10">
        <f>1+COUNTIF(MCuts,"&lt;"&amp;F1149)</f>
        <v/>
      </c>
      <c r="J1149" s="10">
        <f>G1149&amp;H1149&amp;I1149</f>
        <v/>
      </c>
      <c r="K1149" s="10">
        <f>IF(AND(G1149&gt;=4,H1149&gt;=4),"Champions",IF(AND(G1149&gt;=3,H1149&gt;=3),"Loyal",IF(G1149&gt;=4,"New / promising",IF(H1149&gt;=3,"At risk",IF(G1149&lt;=2,"Lost / hibernating","Needs attention")))))</f>
        <v/>
      </c>
    </row>
    <row r="1150">
      <c r="A1150" t="n">
        <v>14495</v>
      </c>
      <c r="B1150" s="13">
        <f>_xlfn.MINIFS(Invoices[Date],Invoices[Customer ID],A1150)</f>
        <v/>
      </c>
      <c r="C1150" s="13">
        <f>_xlfn.MAXIFS(Invoices[Date],Invoices[Customer ID],A1150)</f>
        <v/>
      </c>
      <c r="D1150" s="14">
        <f>AsOfDate-C1150</f>
        <v/>
      </c>
      <c r="E1150" s="14">
        <f>COUNTIFS(Invoices[Customer ID],A1150)</f>
        <v/>
      </c>
      <c r="F1150" s="15">
        <f>SUMIFS(Invoices[Value],Invoices[Customer ID],A1150)</f>
        <v/>
      </c>
      <c r="G1150" s="10">
        <f>5-COUNTIF(RCuts,"&lt;"&amp;D1150)</f>
        <v/>
      </c>
      <c r="H1150" s="10">
        <f>1+COUNTIF(FCuts,"&lt;"&amp;E1150)</f>
        <v/>
      </c>
      <c r="I1150" s="10">
        <f>1+COUNTIF(MCuts,"&lt;"&amp;F1150)</f>
        <v/>
      </c>
      <c r="J1150" s="10">
        <f>G1150&amp;H1150&amp;I1150</f>
        <v/>
      </c>
      <c r="K1150" s="10">
        <f>IF(AND(G1150&gt;=4,H1150&gt;=4),"Champions",IF(AND(G1150&gt;=3,H1150&gt;=3),"Loyal",IF(G1150&gt;=4,"New / promising",IF(H1150&gt;=3,"At risk",IF(G1150&lt;=2,"Lost / hibernating","Needs attention")))))</f>
        <v/>
      </c>
    </row>
    <row r="1151">
      <c r="A1151" t="n">
        <v>14496</v>
      </c>
      <c r="B1151" s="13">
        <f>_xlfn.MINIFS(Invoices[Date],Invoices[Customer ID],A1151)</f>
        <v/>
      </c>
      <c r="C1151" s="13">
        <f>_xlfn.MAXIFS(Invoices[Date],Invoices[Customer ID],A1151)</f>
        <v/>
      </c>
      <c r="D1151" s="14">
        <f>AsOfDate-C1151</f>
        <v/>
      </c>
      <c r="E1151" s="14">
        <f>COUNTIFS(Invoices[Customer ID],A1151)</f>
        <v/>
      </c>
      <c r="F1151" s="15">
        <f>SUMIFS(Invoices[Value],Invoices[Customer ID],A1151)</f>
        <v/>
      </c>
      <c r="G1151" s="10">
        <f>5-COUNTIF(RCuts,"&lt;"&amp;D1151)</f>
        <v/>
      </c>
      <c r="H1151" s="10">
        <f>1+COUNTIF(FCuts,"&lt;"&amp;E1151)</f>
        <v/>
      </c>
      <c r="I1151" s="10">
        <f>1+COUNTIF(MCuts,"&lt;"&amp;F1151)</f>
        <v/>
      </c>
      <c r="J1151" s="10">
        <f>G1151&amp;H1151&amp;I1151</f>
        <v/>
      </c>
      <c r="K1151" s="10">
        <f>IF(AND(G1151&gt;=4,H1151&gt;=4),"Champions",IF(AND(G1151&gt;=3,H1151&gt;=3),"Loyal",IF(G1151&gt;=4,"New / promising",IF(H1151&gt;=3,"At risk",IF(G1151&lt;=2,"Lost / hibernating","Needs attention")))))</f>
        <v/>
      </c>
    </row>
    <row r="1152">
      <c r="A1152" t="n">
        <v>14497</v>
      </c>
      <c r="B1152" s="13">
        <f>_xlfn.MINIFS(Invoices[Date],Invoices[Customer ID],A1152)</f>
        <v/>
      </c>
      <c r="C1152" s="13">
        <f>_xlfn.MAXIFS(Invoices[Date],Invoices[Customer ID],A1152)</f>
        <v/>
      </c>
      <c r="D1152" s="14">
        <f>AsOfDate-C1152</f>
        <v/>
      </c>
      <c r="E1152" s="14">
        <f>COUNTIFS(Invoices[Customer ID],A1152)</f>
        <v/>
      </c>
      <c r="F1152" s="15">
        <f>SUMIFS(Invoices[Value],Invoices[Customer ID],A1152)</f>
        <v/>
      </c>
      <c r="G1152" s="10">
        <f>5-COUNTIF(RCuts,"&lt;"&amp;D1152)</f>
        <v/>
      </c>
      <c r="H1152" s="10">
        <f>1+COUNTIF(FCuts,"&lt;"&amp;E1152)</f>
        <v/>
      </c>
      <c r="I1152" s="10">
        <f>1+COUNTIF(MCuts,"&lt;"&amp;F1152)</f>
        <v/>
      </c>
      <c r="J1152" s="10">
        <f>G1152&amp;H1152&amp;I1152</f>
        <v/>
      </c>
      <c r="K1152" s="10">
        <f>IF(AND(G1152&gt;=4,H1152&gt;=4),"Champions",IF(AND(G1152&gt;=3,H1152&gt;=3),"Loyal",IF(G1152&gt;=4,"New / promising",IF(H1152&gt;=3,"At risk",IF(G1152&lt;=2,"Lost / hibernating","Needs attention")))))</f>
        <v/>
      </c>
    </row>
    <row r="1153">
      <c r="A1153" t="n">
        <v>14498</v>
      </c>
      <c r="B1153" s="13">
        <f>_xlfn.MINIFS(Invoices[Date],Invoices[Customer ID],A1153)</f>
        <v/>
      </c>
      <c r="C1153" s="13">
        <f>_xlfn.MAXIFS(Invoices[Date],Invoices[Customer ID],A1153)</f>
        <v/>
      </c>
      <c r="D1153" s="14">
        <f>AsOfDate-C1153</f>
        <v/>
      </c>
      <c r="E1153" s="14">
        <f>COUNTIFS(Invoices[Customer ID],A1153)</f>
        <v/>
      </c>
      <c r="F1153" s="15">
        <f>SUMIFS(Invoices[Value],Invoices[Customer ID],A1153)</f>
        <v/>
      </c>
      <c r="G1153" s="10">
        <f>5-COUNTIF(RCuts,"&lt;"&amp;D1153)</f>
        <v/>
      </c>
      <c r="H1153" s="10">
        <f>1+COUNTIF(FCuts,"&lt;"&amp;E1153)</f>
        <v/>
      </c>
      <c r="I1153" s="10">
        <f>1+COUNTIF(MCuts,"&lt;"&amp;F1153)</f>
        <v/>
      </c>
      <c r="J1153" s="10">
        <f>G1153&amp;H1153&amp;I1153</f>
        <v/>
      </c>
      <c r="K1153" s="10">
        <f>IF(AND(G1153&gt;=4,H1153&gt;=4),"Champions",IF(AND(G1153&gt;=3,H1153&gt;=3),"Loyal",IF(G1153&gt;=4,"New / promising",IF(H1153&gt;=3,"At risk",IF(G1153&lt;=2,"Lost / hibernating","Needs attention")))))</f>
        <v/>
      </c>
    </row>
    <row r="1154">
      <c r="A1154" t="n">
        <v>14499</v>
      </c>
      <c r="B1154" s="13">
        <f>_xlfn.MINIFS(Invoices[Date],Invoices[Customer ID],A1154)</f>
        <v/>
      </c>
      <c r="C1154" s="13">
        <f>_xlfn.MAXIFS(Invoices[Date],Invoices[Customer ID],A1154)</f>
        <v/>
      </c>
      <c r="D1154" s="14">
        <f>AsOfDate-C1154</f>
        <v/>
      </c>
      <c r="E1154" s="14">
        <f>COUNTIFS(Invoices[Customer ID],A1154)</f>
        <v/>
      </c>
      <c r="F1154" s="15">
        <f>SUMIFS(Invoices[Value],Invoices[Customer ID],A1154)</f>
        <v/>
      </c>
      <c r="G1154" s="10">
        <f>5-COUNTIF(RCuts,"&lt;"&amp;D1154)</f>
        <v/>
      </c>
      <c r="H1154" s="10">
        <f>1+COUNTIF(FCuts,"&lt;"&amp;E1154)</f>
        <v/>
      </c>
      <c r="I1154" s="10">
        <f>1+COUNTIF(MCuts,"&lt;"&amp;F1154)</f>
        <v/>
      </c>
      <c r="J1154" s="10">
        <f>G1154&amp;H1154&amp;I1154</f>
        <v/>
      </c>
      <c r="K1154" s="10">
        <f>IF(AND(G1154&gt;=4,H1154&gt;=4),"Champions",IF(AND(G1154&gt;=3,H1154&gt;=3),"Loyal",IF(G1154&gt;=4,"New / promising",IF(H1154&gt;=3,"At risk",IF(G1154&lt;=2,"Lost / hibernating","Needs attention")))))</f>
        <v/>
      </c>
    </row>
    <row r="1155">
      <c r="A1155" t="n">
        <v>14500</v>
      </c>
      <c r="B1155" s="13">
        <f>_xlfn.MINIFS(Invoices[Date],Invoices[Customer ID],A1155)</f>
        <v/>
      </c>
      <c r="C1155" s="13">
        <f>_xlfn.MAXIFS(Invoices[Date],Invoices[Customer ID],A1155)</f>
        <v/>
      </c>
      <c r="D1155" s="14">
        <f>AsOfDate-C1155</f>
        <v/>
      </c>
      <c r="E1155" s="14">
        <f>COUNTIFS(Invoices[Customer ID],A1155)</f>
        <v/>
      </c>
      <c r="F1155" s="15">
        <f>SUMIFS(Invoices[Value],Invoices[Customer ID],A1155)</f>
        <v/>
      </c>
      <c r="G1155" s="10">
        <f>5-COUNTIF(RCuts,"&lt;"&amp;D1155)</f>
        <v/>
      </c>
      <c r="H1155" s="10">
        <f>1+COUNTIF(FCuts,"&lt;"&amp;E1155)</f>
        <v/>
      </c>
      <c r="I1155" s="10">
        <f>1+COUNTIF(MCuts,"&lt;"&amp;F1155)</f>
        <v/>
      </c>
      <c r="J1155" s="10">
        <f>G1155&amp;H1155&amp;I1155</f>
        <v/>
      </c>
      <c r="K1155" s="10">
        <f>IF(AND(G1155&gt;=4,H1155&gt;=4),"Champions",IF(AND(G1155&gt;=3,H1155&gt;=3),"Loyal",IF(G1155&gt;=4,"New / promising",IF(H1155&gt;=3,"At risk",IF(G1155&lt;=2,"Lost / hibernating","Needs attention")))))</f>
        <v/>
      </c>
    </row>
    <row r="1156">
      <c r="A1156" t="n">
        <v>14501</v>
      </c>
      <c r="B1156" s="13">
        <f>_xlfn.MINIFS(Invoices[Date],Invoices[Customer ID],A1156)</f>
        <v/>
      </c>
      <c r="C1156" s="13">
        <f>_xlfn.MAXIFS(Invoices[Date],Invoices[Customer ID],A1156)</f>
        <v/>
      </c>
      <c r="D1156" s="14">
        <f>AsOfDate-C1156</f>
        <v/>
      </c>
      <c r="E1156" s="14">
        <f>COUNTIFS(Invoices[Customer ID],A1156)</f>
        <v/>
      </c>
      <c r="F1156" s="15">
        <f>SUMIFS(Invoices[Value],Invoices[Customer ID],A1156)</f>
        <v/>
      </c>
      <c r="G1156" s="10">
        <f>5-COUNTIF(RCuts,"&lt;"&amp;D1156)</f>
        <v/>
      </c>
      <c r="H1156" s="10">
        <f>1+COUNTIF(FCuts,"&lt;"&amp;E1156)</f>
        <v/>
      </c>
      <c r="I1156" s="10">
        <f>1+COUNTIF(MCuts,"&lt;"&amp;F1156)</f>
        <v/>
      </c>
      <c r="J1156" s="10">
        <f>G1156&amp;H1156&amp;I1156</f>
        <v/>
      </c>
      <c r="K1156" s="10">
        <f>IF(AND(G1156&gt;=4,H1156&gt;=4),"Champions",IF(AND(G1156&gt;=3,H1156&gt;=3),"Loyal",IF(G1156&gt;=4,"New / promising",IF(H1156&gt;=3,"At risk",IF(G1156&lt;=2,"Lost / hibernating","Needs attention")))))</f>
        <v/>
      </c>
    </row>
    <row r="1157">
      <c r="A1157" t="n">
        <v>14502</v>
      </c>
      <c r="B1157" s="13">
        <f>_xlfn.MINIFS(Invoices[Date],Invoices[Customer ID],A1157)</f>
        <v/>
      </c>
      <c r="C1157" s="13">
        <f>_xlfn.MAXIFS(Invoices[Date],Invoices[Customer ID],A1157)</f>
        <v/>
      </c>
      <c r="D1157" s="14">
        <f>AsOfDate-C1157</f>
        <v/>
      </c>
      <c r="E1157" s="14">
        <f>COUNTIFS(Invoices[Customer ID],A1157)</f>
        <v/>
      </c>
      <c r="F1157" s="15">
        <f>SUMIFS(Invoices[Value],Invoices[Customer ID],A1157)</f>
        <v/>
      </c>
      <c r="G1157" s="10">
        <f>5-COUNTIF(RCuts,"&lt;"&amp;D1157)</f>
        <v/>
      </c>
      <c r="H1157" s="10">
        <f>1+COUNTIF(FCuts,"&lt;"&amp;E1157)</f>
        <v/>
      </c>
      <c r="I1157" s="10">
        <f>1+COUNTIF(MCuts,"&lt;"&amp;F1157)</f>
        <v/>
      </c>
      <c r="J1157" s="10">
        <f>G1157&amp;H1157&amp;I1157</f>
        <v/>
      </c>
      <c r="K1157" s="10">
        <f>IF(AND(G1157&gt;=4,H1157&gt;=4),"Champions",IF(AND(G1157&gt;=3,H1157&gt;=3),"Loyal",IF(G1157&gt;=4,"New / promising",IF(H1157&gt;=3,"At risk",IF(G1157&lt;=2,"Lost / hibernating","Needs attention")))))</f>
        <v/>
      </c>
    </row>
    <row r="1158">
      <c r="A1158" t="n">
        <v>14503</v>
      </c>
      <c r="B1158" s="13">
        <f>_xlfn.MINIFS(Invoices[Date],Invoices[Customer ID],A1158)</f>
        <v/>
      </c>
      <c r="C1158" s="13">
        <f>_xlfn.MAXIFS(Invoices[Date],Invoices[Customer ID],A1158)</f>
        <v/>
      </c>
      <c r="D1158" s="14">
        <f>AsOfDate-C1158</f>
        <v/>
      </c>
      <c r="E1158" s="14">
        <f>COUNTIFS(Invoices[Customer ID],A1158)</f>
        <v/>
      </c>
      <c r="F1158" s="15">
        <f>SUMIFS(Invoices[Value],Invoices[Customer ID],A1158)</f>
        <v/>
      </c>
      <c r="G1158" s="10">
        <f>5-COUNTIF(RCuts,"&lt;"&amp;D1158)</f>
        <v/>
      </c>
      <c r="H1158" s="10">
        <f>1+COUNTIF(FCuts,"&lt;"&amp;E1158)</f>
        <v/>
      </c>
      <c r="I1158" s="10">
        <f>1+COUNTIF(MCuts,"&lt;"&amp;F1158)</f>
        <v/>
      </c>
      <c r="J1158" s="10">
        <f>G1158&amp;H1158&amp;I1158</f>
        <v/>
      </c>
      <c r="K1158" s="10">
        <f>IF(AND(G1158&gt;=4,H1158&gt;=4),"Champions",IF(AND(G1158&gt;=3,H1158&gt;=3),"Loyal",IF(G1158&gt;=4,"New / promising",IF(H1158&gt;=3,"At risk",IF(G1158&lt;=2,"Lost / hibernating","Needs attention")))))</f>
        <v/>
      </c>
    </row>
    <row r="1159">
      <c r="A1159" t="n">
        <v>14504</v>
      </c>
      <c r="B1159" s="13">
        <f>_xlfn.MINIFS(Invoices[Date],Invoices[Customer ID],A1159)</f>
        <v/>
      </c>
      <c r="C1159" s="13">
        <f>_xlfn.MAXIFS(Invoices[Date],Invoices[Customer ID],A1159)</f>
        <v/>
      </c>
      <c r="D1159" s="14">
        <f>AsOfDate-C1159</f>
        <v/>
      </c>
      <c r="E1159" s="14">
        <f>COUNTIFS(Invoices[Customer ID],A1159)</f>
        <v/>
      </c>
      <c r="F1159" s="15">
        <f>SUMIFS(Invoices[Value],Invoices[Customer ID],A1159)</f>
        <v/>
      </c>
      <c r="G1159" s="10">
        <f>5-COUNTIF(RCuts,"&lt;"&amp;D1159)</f>
        <v/>
      </c>
      <c r="H1159" s="10">
        <f>1+COUNTIF(FCuts,"&lt;"&amp;E1159)</f>
        <v/>
      </c>
      <c r="I1159" s="10">
        <f>1+COUNTIF(MCuts,"&lt;"&amp;F1159)</f>
        <v/>
      </c>
      <c r="J1159" s="10">
        <f>G1159&amp;H1159&amp;I1159</f>
        <v/>
      </c>
      <c r="K1159" s="10">
        <f>IF(AND(G1159&gt;=4,H1159&gt;=4),"Champions",IF(AND(G1159&gt;=3,H1159&gt;=3),"Loyal",IF(G1159&gt;=4,"New / promising",IF(H1159&gt;=3,"At risk",IF(G1159&lt;=2,"Lost / hibernating","Needs attention")))))</f>
        <v/>
      </c>
    </row>
    <row r="1160">
      <c r="A1160" t="n">
        <v>14505</v>
      </c>
      <c r="B1160" s="13">
        <f>_xlfn.MINIFS(Invoices[Date],Invoices[Customer ID],A1160)</f>
        <v/>
      </c>
      <c r="C1160" s="13">
        <f>_xlfn.MAXIFS(Invoices[Date],Invoices[Customer ID],A1160)</f>
        <v/>
      </c>
      <c r="D1160" s="14">
        <f>AsOfDate-C1160</f>
        <v/>
      </c>
      <c r="E1160" s="14">
        <f>COUNTIFS(Invoices[Customer ID],A1160)</f>
        <v/>
      </c>
      <c r="F1160" s="15">
        <f>SUMIFS(Invoices[Value],Invoices[Customer ID],A1160)</f>
        <v/>
      </c>
      <c r="G1160" s="10">
        <f>5-COUNTIF(RCuts,"&lt;"&amp;D1160)</f>
        <v/>
      </c>
      <c r="H1160" s="10">
        <f>1+COUNTIF(FCuts,"&lt;"&amp;E1160)</f>
        <v/>
      </c>
      <c r="I1160" s="10">
        <f>1+COUNTIF(MCuts,"&lt;"&amp;F1160)</f>
        <v/>
      </c>
      <c r="J1160" s="10">
        <f>G1160&amp;H1160&amp;I1160</f>
        <v/>
      </c>
      <c r="K1160" s="10">
        <f>IF(AND(G1160&gt;=4,H1160&gt;=4),"Champions",IF(AND(G1160&gt;=3,H1160&gt;=3),"Loyal",IF(G1160&gt;=4,"New / promising",IF(H1160&gt;=3,"At risk",IF(G1160&lt;=2,"Lost / hibernating","Needs attention")))))</f>
        <v/>
      </c>
    </row>
    <row r="1161">
      <c r="A1161" t="n">
        <v>14506</v>
      </c>
      <c r="B1161" s="13">
        <f>_xlfn.MINIFS(Invoices[Date],Invoices[Customer ID],A1161)</f>
        <v/>
      </c>
      <c r="C1161" s="13">
        <f>_xlfn.MAXIFS(Invoices[Date],Invoices[Customer ID],A1161)</f>
        <v/>
      </c>
      <c r="D1161" s="14">
        <f>AsOfDate-C1161</f>
        <v/>
      </c>
      <c r="E1161" s="14">
        <f>COUNTIFS(Invoices[Customer ID],A1161)</f>
        <v/>
      </c>
      <c r="F1161" s="15">
        <f>SUMIFS(Invoices[Value],Invoices[Customer ID],A1161)</f>
        <v/>
      </c>
      <c r="G1161" s="10">
        <f>5-COUNTIF(RCuts,"&lt;"&amp;D1161)</f>
        <v/>
      </c>
      <c r="H1161" s="10">
        <f>1+COUNTIF(FCuts,"&lt;"&amp;E1161)</f>
        <v/>
      </c>
      <c r="I1161" s="10">
        <f>1+COUNTIF(MCuts,"&lt;"&amp;F1161)</f>
        <v/>
      </c>
      <c r="J1161" s="10">
        <f>G1161&amp;H1161&amp;I1161</f>
        <v/>
      </c>
      <c r="K1161" s="10">
        <f>IF(AND(G1161&gt;=4,H1161&gt;=4),"Champions",IF(AND(G1161&gt;=3,H1161&gt;=3),"Loyal",IF(G1161&gt;=4,"New / promising",IF(H1161&gt;=3,"At risk",IF(G1161&lt;=2,"Lost / hibernating","Needs attention")))))</f>
        <v/>
      </c>
    </row>
    <row r="1162">
      <c r="A1162" t="n">
        <v>14507</v>
      </c>
      <c r="B1162" s="13">
        <f>_xlfn.MINIFS(Invoices[Date],Invoices[Customer ID],A1162)</f>
        <v/>
      </c>
      <c r="C1162" s="13">
        <f>_xlfn.MAXIFS(Invoices[Date],Invoices[Customer ID],A1162)</f>
        <v/>
      </c>
      <c r="D1162" s="14">
        <f>AsOfDate-C1162</f>
        <v/>
      </c>
      <c r="E1162" s="14">
        <f>COUNTIFS(Invoices[Customer ID],A1162)</f>
        <v/>
      </c>
      <c r="F1162" s="15">
        <f>SUMIFS(Invoices[Value],Invoices[Customer ID],A1162)</f>
        <v/>
      </c>
      <c r="G1162" s="10">
        <f>5-COUNTIF(RCuts,"&lt;"&amp;D1162)</f>
        <v/>
      </c>
      <c r="H1162" s="10">
        <f>1+COUNTIF(FCuts,"&lt;"&amp;E1162)</f>
        <v/>
      </c>
      <c r="I1162" s="10">
        <f>1+COUNTIF(MCuts,"&lt;"&amp;F1162)</f>
        <v/>
      </c>
      <c r="J1162" s="10">
        <f>G1162&amp;H1162&amp;I1162</f>
        <v/>
      </c>
      <c r="K1162" s="10">
        <f>IF(AND(G1162&gt;=4,H1162&gt;=4),"Champions",IF(AND(G1162&gt;=3,H1162&gt;=3),"Loyal",IF(G1162&gt;=4,"New / promising",IF(H1162&gt;=3,"At risk",IF(G1162&lt;=2,"Lost / hibernating","Needs attention")))))</f>
        <v/>
      </c>
    </row>
    <row r="1163">
      <c r="A1163" t="n">
        <v>14508</v>
      </c>
      <c r="B1163" s="13">
        <f>_xlfn.MINIFS(Invoices[Date],Invoices[Customer ID],A1163)</f>
        <v/>
      </c>
      <c r="C1163" s="13">
        <f>_xlfn.MAXIFS(Invoices[Date],Invoices[Customer ID],A1163)</f>
        <v/>
      </c>
      <c r="D1163" s="14">
        <f>AsOfDate-C1163</f>
        <v/>
      </c>
      <c r="E1163" s="14">
        <f>COUNTIFS(Invoices[Customer ID],A1163)</f>
        <v/>
      </c>
      <c r="F1163" s="15">
        <f>SUMIFS(Invoices[Value],Invoices[Customer ID],A1163)</f>
        <v/>
      </c>
      <c r="G1163" s="10">
        <f>5-COUNTIF(RCuts,"&lt;"&amp;D1163)</f>
        <v/>
      </c>
      <c r="H1163" s="10">
        <f>1+COUNTIF(FCuts,"&lt;"&amp;E1163)</f>
        <v/>
      </c>
      <c r="I1163" s="10">
        <f>1+COUNTIF(MCuts,"&lt;"&amp;F1163)</f>
        <v/>
      </c>
      <c r="J1163" s="10">
        <f>G1163&amp;H1163&amp;I1163</f>
        <v/>
      </c>
      <c r="K1163" s="10">
        <f>IF(AND(G1163&gt;=4,H1163&gt;=4),"Champions",IF(AND(G1163&gt;=3,H1163&gt;=3),"Loyal",IF(G1163&gt;=4,"New / promising",IF(H1163&gt;=3,"At risk",IF(G1163&lt;=2,"Lost / hibernating","Needs attention")))))</f>
        <v/>
      </c>
    </row>
    <row r="1164">
      <c r="A1164" t="n">
        <v>14511</v>
      </c>
      <c r="B1164" s="13">
        <f>_xlfn.MINIFS(Invoices[Date],Invoices[Customer ID],A1164)</f>
        <v/>
      </c>
      <c r="C1164" s="13">
        <f>_xlfn.MAXIFS(Invoices[Date],Invoices[Customer ID],A1164)</f>
        <v/>
      </c>
      <c r="D1164" s="14">
        <f>AsOfDate-C1164</f>
        <v/>
      </c>
      <c r="E1164" s="14">
        <f>COUNTIFS(Invoices[Customer ID],A1164)</f>
        <v/>
      </c>
      <c r="F1164" s="15">
        <f>SUMIFS(Invoices[Value],Invoices[Customer ID],A1164)</f>
        <v/>
      </c>
      <c r="G1164" s="10">
        <f>5-COUNTIF(RCuts,"&lt;"&amp;D1164)</f>
        <v/>
      </c>
      <c r="H1164" s="10">
        <f>1+COUNTIF(FCuts,"&lt;"&amp;E1164)</f>
        <v/>
      </c>
      <c r="I1164" s="10">
        <f>1+COUNTIF(MCuts,"&lt;"&amp;F1164)</f>
        <v/>
      </c>
      <c r="J1164" s="10">
        <f>G1164&amp;H1164&amp;I1164</f>
        <v/>
      </c>
      <c r="K1164" s="10">
        <f>IF(AND(G1164&gt;=4,H1164&gt;=4),"Champions",IF(AND(G1164&gt;=3,H1164&gt;=3),"Loyal",IF(G1164&gt;=4,"New / promising",IF(H1164&gt;=3,"At risk",IF(G1164&lt;=2,"Lost / hibernating","Needs attention")))))</f>
        <v/>
      </c>
    </row>
    <row r="1165">
      <c r="A1165" t="n">
        <v>14512</v>
      </c>
      <c r="B1165" s="13">
        <f>_xlfn.MINIFS(Invoices[Date],Invoices[Customer ID],A1165)</f>
        <v/>
      </c>
      <c r="C1165" s="13">
        <f>_xlfn.MAXIFS(Invoices[Date],Invoices[Customer ID],A1165)</f>
        <v/>
      </c>
      <c r="D1165" s="14">
        <f>AsOfDate-C1165</f>
        <v/>
      </c>
      <c r="E1165" s="14">
        <f>COUNTIFS(Invoices[Customer ID],A1165)</f>
        <v/>
      </c>
      <c r="F1165" s="15">
        <f>SUMIFS(Invoices[Value],Invoices[Customer ID],A1165)</f>
        <v/>
      </c>
      <c r="G1165" s="10">
        <f>5-COUNTIF(RCuts,"&lt;"&amp;D1165)</f>
        <v/>
      </c>
      <c r="H1165" s="10">
        <f>1+COUNTIF(FCuts,"&lt;"&amp;E1165)</f>
        <v/>
      </c>
      <c r="I1165" s="10">
        <f>1+COUNTIF(MCuts,"&lt;"&amp;F1165)</f>
        <v/>
      </c>
      <c r="J1165" s="10">
        <f>G1165&amp;H1165&amp;I1165</f>
        <v/>
      </c>
      <c r="K1165" s="10">
        <f>IF(AND(G1165&gt;=4,H1165&gt;=4),"Champions",IF(AND(G1165&gt;=3,H1165&gt;=3),"Loyal",IF(G1165&gt;=4,"New / promising",IF(H1165&gt;=3,"At risk",IF(G1165&lt;=2,"Lost / hibernating","Needs attention")))))</f>
        <v/>
      </c>
    </row>
    <row r="1166">
      <c r="A1166" t="n">
        <v>14513</v>
      </c>
      <c r="B1166" s="13">
        <f>_xlfn.MINIFS(Invoices[Date],Invoices[Customer ID],A1166)</f>
        <v/>
      </c>
      <c r="C1166" s="13">
        <f>_xlfn.MAXIFS(Invoices[Date],Invoices[Customer ID],A1166)</f>
        <v/>
      </c>
      <c r="D1166" s="14">
        <f>AsOfDate-C1166</f>
        <v/>
      </c>
      <c r="E1166" s="14">
        <f>COUNTIFS(Invoices[Customer ID],A1166)</f>
        <v/>
      </c>
      <c r="F1166" s="15">
        <f>SUMIFS(Invoices[Value],Invoices[Customer ID],A1166)</f>
        <v/>
      </c>
      <c r="G1166" s="10">
        <f>5-COUNTIF(RCuts,"&lt;"&amp;D1166)</f>
        <v/>
      </c>
      <c r="H1166" s="10">
        <f>1+COUNTIF(FCuts,"&lt;"&amp;E1166)</f>
        <v/>
      </c>
      <c r="I1166" s="10">
        <f>1+COUNTIF(MCuts,"&lt;"&amp;F1166)</f>
        <v/>
      </c>
      <c r="J1166" s="10">
        <f>G1166&amp;H1166&amp;I1166</f>
        <v/>
      </c>
      <c r="K1166" s="10">
        <f>IF(AND(G1166&gt;=4,H1166&gt;=4),"Champions",IF(AND(G1166&gt;=3,H1166&gt;=3),"Loyal",IF(G1166&gt;=4,"New / promising",IF(H1166&gt;=3,"At risk",IF(G1166&lt;=2,"Lost / hibernating","Needs attention")))))</f>
        <v/>
      </c>
    </row>
    <row r="1167">
      <c r="A1167" t="n">
        <v>14514</v>
      </c>
      <c r="B1167" s="13">
        <f>_xlfn.MINIFS(Invoices[Date],Invoices[Customer ID],A1167)</f>
        <v/>
      </c>
      <c r="C1167" s="13">
        <f>_xlfn.MAXIFS(Invoices[Date],Invoices[Customer ID],A1167)</f>
        <v/>
      </c>
      <c r="D1167" s="14">
        <f>AsOfDate-C1167</f>
        <v/>
      </c>
      <c r="E1167" s="14">
        <f>COUNTIFS(Invoices[Customer ID],A1167)</f>
        <v/>
      </c>
      <c r="F1167" s="15">
        <f>SUMIFS(Invoices[Value],Invoices[Customer ID],A1167)</f>
        <v/>
      </c>
      <c r="G1167" s="10">
        <f>5-COUNTIF(RCuts,"&lt;"&amp;D1167)</f>
        <v/>
      </c>
      <c r="H1167" s="10">
        <f>1+COUNTIF(FCuts,"&lt;"&amp;E1167)</f>
        <v/>
      </c>
      <c r="I1167" s="10">
        <f>1+COUNTIF(MCuts,"&lt;"&amp;F1167)</f>
        <v/>
      </c>
      <c r="J1167" s="10">
        <f>G1167&amp;H1167&amp;I1167</f>
        <v/>
      </c>
      <c r="K1167" s="10">
        <f>IF(AND(G1167&gt;=4,H1167&gt;=4),"Champions",IF(AND(G1167&gt;=3,H1167&gt;=3),"Loyal",IF(G1167&gt;=4,"New / promising",IF(H1167&gt;=3,"At risk",IF(G1167&lt;=2,"Lost / hibernating","Needs attention")))))</f>
        <v/>
      </c>
    </row>
    <row r="1168">
      <c r="A1168" t="n">
        <v>14515</v>
      </c>
      <c r="B1168" s="13">
        <f>_xlfn.MINIFS(Invoices[Date],Invoices[Customer ID],A1168)</f>
        <v/>
      </c>
      <c r="C1168" s="13">
        <f>_xlfn.MAXIFS(Invoices[Date],Invoices[Customer ID],A1168)</f>
        <v/>
      </c>
      <c r="D1168" s="14">
        <f>AsOfDate-C1168</f>
        <v/>
      </c>
      <c r="E1168" s="14">
        <f>COUNTIFS(Invoices[Customer ID],A1168)</f>
        <v/>
      </c>
      <c r="F1168" s="15">
        <f>SUMIFS(Invoices[Value],Invoices[Customer ID],A1168)</f>
        <v/>
      </c>
      <c r="G1168" s="10">
        <f>5-COUNTIF(RCuts,"&lt;"&amp;D1168)</f>
        <v/>
      </c>
      <c r="H1168" s="10">
        <f>1+COUNTIF(FCuts,"&lt;"&amp;E1168)</f>
        <v/>
      </c>
      <c r="I1168" s="10">
        <f>1+COUNTIF(MCuts,"&lt;"&amp;F1168)</f>
        <v/>
      </c>
      <c r="J1168" s="10">
        <f>G1168&amp;H1168&amp;I1168</f>
        <v/>
      </c>
      <c r="K1168" s="10">
        <f>IF(AND(G1168&gt;=4,H1168&gt;=4),"Champions",IF(AND(G1168&gt;=3,H1168&gt;=3),"Loyal",IF(G1168&gt;=4,"New / promising",IF(H1168&gt;=3,"At risk",IF(G1168&lt;=2,"Lost / hibernating","Needs attention")))))</f>
        <v/>
      </c>
    </row>
    <row r="1169">
      <c r="A1169" t="n">
        <v>14517</v>
      </c>
      <c r="B1169" s="13">
        <f>_xlfn.MINIFS(Invoices[Date],Invoices[Customer ID],A1169)</f>
        <v/>
      </c>
      <c r="C1169" s="13">
        <f>_xlfn.MAXIFS(Invoices[Date],Invoices[Customer ID],A1169)</f>
        <v/>
      </c>
      <c r="D1169" s="14">
        <f>AsOfDate-C1169</f>
        <v/>
      </c>
      <c r="E1169" s="14">
        <f>COUNTIFS(Invoices[Customer ID],A1169)</f>
        <v/>
      </c>
      <c r="F1169" s="15">
        <f>SUMIFS(Invoices[Value],Invoices[Customer ID],A1169)</f>
        <v/>
      </c>
      <c r="G1169" s="10">
        <f>5-COUNTIF(RCuts,"&lt;"&amp;D1169)</f>
        <v/>
      </c>
      <c r="H1169" s="10">
        <f>1+COUNTIF(FCuts,"&lt;"&amp;E1169)</f>
        <v/>
      </c>
      <c r="I1169" s="10">
        <f>1+COUNTIF(MCuts,"&lt;"&amp;F1169)</f>
        <v/>
      </c>
      <c r="J1169" s="10">
        <f>G1169&amp;H1169&amp;I1169</f>
        <v/>
      </c>
      <c r="K1169" s="10">
        <f>IF(AND(G1169&gt;=4,H1169&gt;=4),"Champions",IF(AND(G1169&gt;=3,H1169&gt;=3),"Loyal",IF(G1169&gt;=4,"New / promising",IF(H1169&gt;=3,"At risk",IF(G1169&lt;=2,"Lost / hibernating","Needs attention")))))</f>
        <v/>
      </c>
    </row>
    <row r="1170">
      <c r="A1170" t="n">
        <v>14518</v>
      </c>
      <c r="B1170" s="13">
        <f>_xlfn.MINIFS(Invoices[Date],Invoices[Customer ID],A1170)</f>
        <v/>
      </c>
      <c r="C1170" s="13">
        <f>_xlfn.MAXIFS(Invoices[Date],Invoices[Customer ID],A1170)</f>
        <v/>
      </c>
      <c r="D1170" s="14">
        <f>AsOfDate-C1170</f>
        <v/>
      </c>
      <c r="E1170" s="14">
        <f>COUNTIFS(Invoices[Customer ID],A1170)</f>
        <v/>
      </c>
      <c r="F1170" s="15">
        <f>SUMIFS(Invoices[Value],Invoices[Customer ID],A1170)</f>
        <v/>
      </c>
      <c r="G1170" s="10">
        <f>5-COUNTIF(RCuts,"&lt;"&amp;D1170)</f>
        <v/>
      </c>
      <c r="H1170" s="10">
        <f>1+COUNTIF(FCuts,"&lt;"&amp;E1170)</f>
        <v/>
      </c>
      <c r="I1170" s="10">
        <f>1+COUNTIF(MCuts,"&lt;"&amp;F1170)</f>
        <v/>
      </c>
      <c r="J1170" s="10">
        <f>G1170&amp;H1170&amp;I1170</f>
        <v/>
      </c>
      <c r="K1170" s="10">
        <f>IF(AND(G1170&gt;=4,H1170&gt;=4),"Champions",IF(AND(G1170&gt;=3,H1170&gt;=3),"Loyal",IF(G1170&gt;=4,"New / promising",IF(H1170&gt;=3,"At risk",IF(G1170&lt;=2,"Lost / hibernating","Needs attention")))))</f>
        <v/>
      </c>
    </row>
    <row r="1171">
      <c r="A1171" t="n">
        <v>14520</v>
      </c>
      <c r="B1171" s="13">
        <f>_xlfn.MINIFS(Invoices[Date],Invoices[Customer ID],A1171)</f>
        <v/>
      </c>
      <c r="C1171" s="13">
        <f>_xlfn.MAXIFS(Invoices[Date],Invoices[Customer ID],A1171)</f>
        <v/>
      </c>
      <c r="D1171" s="14">
        <f>AsOfDate-C1171</f>
        <v/>
      </c>
      <c r="E1171" s="14">
        <f>COUNTIFS(Invoices[Customer ID],A1171)</f>
        <v/>
      </c>
      <c r="F1171" s="15">
        <f>SUMIFS(Invoices[Value],Invoices[Customer ID],A1171)</f>
        <v/>
      </c>
      <c r="G1171" s="10">
        <f>5-COUNTIF(RCuts,"&lt;"&amp;D1171)</f>
        <v/>
      </c>
      <c r="H1171" s="10">
        <f>1+COUNTIF(FCuts,"&lt;"&amp;E1171)</f>
        <v/>
      </c>
      <c r="I1171" s="10">
        <f>1+COUNTIF(MCuts,"&lt;"&amp;F1171)</f>
        <v/>
      </c>
      <c r="J1171" s="10">
        <f>G1171&amp;H1171&amp;I1171</f>
        <v/>
      </c>
      <c r="K1171" s="10">
        <f>IF(AND(G1171&gt;=4,H1171&gt;=4),"Champions",IF(AND(G1171&gt;=3,H1171&gt;=3),"Loyal",IF(G1171&gt;=4,"New / promising",IF(H1171&gt;=3,"At risk",IF(G1171&lt;=2,"Lost / hibernating","Needs attention")))))</f>
        <v/>
      </c>
    </row>
    <row r="1172">
      <c r="A1172" t="n">
        <v>14522</v>
      </c>
      <c r="B1172" s="13">
        <f>_xlfn.MINIFS(Invoices[Date],Invoices[Customer ID],A1172)</f>
        <v/>
      </c>
      <c r="C1172" s="13">
        <f>_xlfn.MAXIFS(Invoices[Date],Invoices[Customer ID],A1172)</f>
        <v/>
      </c>
      <c r="D1172" s="14">
        <f>AsOfDate-C1172</f>
        <v/>
      </c>
      <c r="E1172" s="14">
        <f>COUNTIFS(Invoices[Customer ID],A1172)</f>
        <v/>
      </c>
      <c r="F1172" s="15">
        <f>SUMIFS(Invoices[Value],Invoices[Customer ID],A1172)</f>
        <v/>
      </c>
      <c r="G1172" s="10">
        <f>5-COUNTIF(RCuts,"&lt;"&amp;D1172)</f>
        <v/>
      </c>
      <c r="H1172" s="10">
        <f>1+COUNTIF(FCuts,"&lt;"&amp;E1172)</f>
        <v/>
      </c>
      <c r="I1172" s="10">
        <f>1+COUNTIF(MCuts,"&lt;"&amp;F1172)</f>
        <v/>
      </c>
      <c r="J1172" s="10">
        <f>G1172&amp;H1172&amp;I1172</f>
        <v/>
      </c>
      <c r="K1172" s="10">
        <f>IF(AND(G1172&gt;=4,H1172&gt;=4),"Champions",IF(AND(G1172&gt;=3,H1172&gt;=3),"Loyal",IF(G1172&gt;=4,"New / promising",IF(H1172&gt;=3,"At risk",IF(G1172&lt;=2,"Lost / hibernating","Needs attention")))))</f>
        <v/>
      </c>
    </row>
    <row r="1173">
      <c r="A1173" t="n">
        <v>14523</v>
      </c>
      <c r="B1173" s="13">
        <f>_xlfn.MINIFS(Invoices[Date],Invoices[Customer ID],A1173)</f>
        <v/>
      </c>
      <c r="C1173" s="13">
        <f>_xlfn.MAXIFS(Invoices[Date],Invoices[Customer ID],A1173)</f>
        <v/>
      </c>
      <c r="D1173" s="14">
        <f>AsOfDate-C1173</f>
        <v/>
      </c>
      <c r="E1173" s="14">
        <f>COUNTIFS(Invoices[Customer ID],A1173)</f>
        <v/>
      </c>
      <c r="F1173" s="15">
        <f>SUMIFS(Invoices[Value],Invoices[Customer ID],A1173)</f>
        <v/>
      </c>
      <c r="G1173" s="10">
        <f>5-COUNTIF(RCuts,"&lt;"&amp;D1173)</f>
        <v/>
      </c>
      <c r="H1173" s="10">
        <f>1+COUNTIF(FCuts,"&lt;"&amp;E1173)</f>
        <v/>
      </c>
      <c r="I1173" s="10">
        <f>1+COUNTIF(MCuts,"&lt;"&amp;F1173)</f>
        <v/>
      </c>
      <c r="J1173" s="10">
        <f>G1173&amp;H1173&amp;I1173</f>
        <v/>
      </c>
      <c r="K1173" s="10">
        <f>IF(AND(G1173&gt;=4,H1173&gt;=4),"Champions",IF(AND(G1173&gt;=3,H1173&gt;=3),"Loyal",IF(G1173&gt;=4,"New / promising",IF(H1173&gt;=3,"At risk",IF(G1173&lt;=2,"Lost / hibernating","Needs attention")))))</f>
        <v/>
      </c>
    </row>
    <row r="1174">
      <c r="A1174" t="n">
        <v>14524</v>
      </c>
      <c r="B1174" s="13">
        <f>_xlfn.MINIFS(Invoices[Date],Invoices[Customer ID],A1174)</f>
        <v/>
      </c>
      <c r="C1174" s="13">
        <f>_xlfn.MAXIFS(Invoices[Date],Invoices[Customer ID],A1174)</f>
        <v/>
      </c>
      <c r="D1174" s="14">
        <f>AsOfDate-C1174</f>
        <v/>
      </c>
      <c r="E1174" s="14">
        <f>COUNTIFS(Invoices[Customer ID],A1174)</f>
        <v/>
      </c>
      <c r="F1174" s="15">
        <f>SUMIFS(Invoices[Value],Invoices[Customer ID],A1174)</f>
        <v/>
      </c>
      <c r="G1174" s="10">
        <f>5-COUNTIF(RCuts,"&lt;"&amp;D1174)</f>
        <v/>
      </c>
      <c r="H1174" s="10">
        <f>1+COUNTIF(FCuts,"&lt;"&amp;E1174)</f>
        <v/>
      </c>
      <c r="I1174" s="10">
        <f>1+COUNTIF(MCuts,"&lt;"&amp;F1174)</f>
        <v/>
      </c>
      <c r="J1174" s="10">
        <f>G1174&amp;H1174&amp;I1174</f>
        <v/>
      </c>
      <c r="K1174" s="10">
        <f>IF(AND(G1174&gt;=4,H1174&gt;=4),"Champions",IF(AND(G1174&gt;=3,H1174&gt;=3),"Loyal",IF(G1174&gt;=4,"New / promising",IF(H1174&gt;=3,"At risk",IF(G1174&lt;=2,"Lost / hibernating","Needs attention")))))</f>
        <v/>
      </c>
    </row>
    <row r="1175">
      <c r="A1175" t="n">
        <v>14525</v>
      </c>
      <c r="B1175" s="13">
        <f>_xlfn.MINIFS(Invoices[Date],Invoices[Customer ID],A1175)</f>
        <v/>
      </c>
      <c r="C1175" s="13">
        <f>_xlfn.MAXIFS(Invoices[Date],Invoices[Customer ID],A1175)</f>
        <v/>
      </c>
      <c r="D1175" s="14">
        <f>AsOfDate-C1175</f>
        <v/>
      </c>
      <c r="E1175" s="14">
        <f>COUNTIFS(Invoices[Customer ID],A1175)</f>
        <v/>
      </c>
      <c r="F1175" s="15">
        <f>SUMIFS(Invoices[Value],Invoices[Customer ID],A1175)</f>
        <v/>
      </c>
      <c r="G1175" s="10">
        <f>5-COUNTIF(RCuts,"&lt;"&amp;D1175)</f>
        <v/>
      </c>
      <c r="H1175" s="10">
        <f>1+COUNTIF(FCuts,"&lt;"&amp;E1175)</f>
        <v/>
      </c>
      <c r="I1175" s="10">
        <f>1+COUNTIF(MCuts,"&lt;"&amp;F1175)</f>
        <v/>
      </c>
      <c r="J1175" s="10">
        <f>G1175&amp;H1175&amp;I1175</f>
        <v/>
      </c>
      <c r="K1175" s="10">
        <f>IF(AND(G1175&gt;=4,H1175&gt;=4),"Champions",IF(AND(G1175&gt;=3,H1175&gt;=3),"Loyal",IF(G1175&gt;=4,"New / promising",IF(H1175&gt;=3,"At risk",IF(G1175&lt;=2,"Lost / hibernating","Needs attention")))))</f>
        <v/>
      </c>
    </row>
    <row r="1176">
      <c r="A1176" t="n">
        <v>14527</v>
      </c>
      <c r="B1176" s="13">
        <f>_xlfn.MINIFS(Invoices[Date],Invoices[Customer ID],A1176)</f>
        <v/>
      </c>
      <c r="C1176" s="13">
        <f>_xlfn.MAXIFS(Invoices[Date],Invoices[Customer ID],A1176)</f>
        <v/>
      </c>
      <c r="D1176" s="14">
        <f>AsOfDate-C1176</f>
        <v/>
      </c>
      <c r="E1176" s="14">
        <f>COUNTIFS(Invoices[Customer ID],A1176)</f>
        <v/>
      </c>
      <c r="F1176" s="15">
        <f>SUMIFS(Invoices[Value],Invoices[Customer ID],A1176)</f>
        <v/>
      </c>
      <c r="G1176" s="10">
        <f>5-COUNTIF(RCuts,"&lt;"&amp;D1176)</f>
        <v/>
      </c>
      <c r="H1176" s="10">
        <f>1+COUNTIF(FCuts,"&lt;"&amp;E1176)</f>
        <v/>
      </c>
      <c r="I1176" s="10">
        <f>1+COUNTIF(MCuts,"&lt;"&amp;F1176)</f>
        <v/>
      </c>
      <c r="J1176" s="10">
        <f>G1176&amp;H1176&amp;I1176</f>
        <v/>
      </c>
      <c r="K1176" s="10">
        <f>IF(AND(G1176&gt;=4,H1176&gt;=4),"Champions",IF(AND(G1176&gt;=3,H1176&gt;=3),"Loyal",IF(G1176&gt;=4,"New / promising",IF(H1176&gt;=3,"At risk",IF(G1176&lt;=2,"Lost / hibernating","Needs attention")))))</f>
        <v/>
      </c>
    </row>
    <row r="1177">
      <c r="A1177" t="n">
        <v>14528</v>
      </c>
      <c r="B1177" s="13">
        <f>_xlfn.MINIFS(Invoices[Date],Invoices[Customer ID],A1177)</f>
        <v/>
      </c>
      <c r="C1177" s="13">
        <f>_xlfn.MAXIFS(Invoices[Date],Invoices[Customer ID],A1177)</f>
        <v/>
      </c>
      <c r="D1177" s="14">
        <f>AsOfDate-C1177</f>
        <v/>
      </c>
      <c r="E1177" s="14">
        <f>COUNTIFS(Invoices[Customer ID],A1177)</f>
        <v/>
      </c>
      <c r="F1177" s="15">
        <f>SUMIFS(Invoices[Value],Invoices[Customer ID],A1177)</f>
        <v/>
      </c>
      <c r="G1177" s="10">
        <f>5-COUNTIF(RCuts,"&lt;"&amp;D1177)</f>
        <v/>
      </c>
      <c r="H1177" s="10">
        <f>1+COUNTIF(FCuts,"&lt;"&amp;E1177)</f>
        <v/>
      </c>
      <c r="I1177" s="10">
        <f>1+COUNTIF(MCuts,"&lt;"&amp;F1177)</f>
        <v/>
      </c>
      <c r="J1177" s="10">
        <f>G1177&amp;H1177&amp;I1177</f>
        <v/>
      </c>
      <c r="K1177" s="10">
        <f>IF(AND(G1177&gt;=4,H1177&gt;=4),"Champions",IF(AND(G1177&gt;=3,H1177&gt;=3),"Loyal",IF(G1177&gt;=4,"New / promising",IF(H1177&gt;=3,"At risk",IF(G1177&lt;=2,"Lost / hibernating","Needs attention")))))</f>
        <v/>
      </c>
    </row>
    <row r="1178">
      <c r="A1178" t="n">
        <v>14529</v>
      </c>
      <c r="B1178" s="13">
        <f>_xlfn.MINIFS(Invoices[Date],Invoices[Customer ID],A1178)</f>
        <v/>
      </c>
      <c r="C1178" s="13">
        <f>_xlfn.MAXIFS(Invoices[Date],Invoices[Customer ID],A1178)</f>
        <v/>
      </c>
      <c r="D1178" s="14">
        <f>AsOfDate-C1178</f>
        <v/>
      </c>
      <c r="E1178" s="14">
        <f>COUNTIFS(Invoices[Customer ID],A1178)</f>
        <v/>
      </c>
      <c r="F1178" s="15">
        <f>SUMIFS(Invoices[Value],Invoices[Customer ID],A1178)</f>
        <v/>
      </c>
      <c r="G1178" s="10">
        <f>5-COUNTIF(RCuts,"&lt;"&amp;D1178)</f>
        <v/>
      </c>
      <c r="H1178" s="10">
        <f>1+COUNTIF(FCuts,"&lt;"&amp;E1178)</f>
        <v/>
      </c>
      <c r="I1178" s="10">
        <f>1+COUNTIF(MCuts,"&lt;"&amp;F1178)</f>
        <v/>
      </c>
      <c r="J1178" s="10">
        <f>G1178&amp;H1178&amp;I1178</f>
        <v/>
      </c>
      <c r="K1178" s="10">
        <f>IF(AND(G1178&gt;=4,H1178&gt;=4),"Champions",IF(AND(G1178&gt;=3,H1178&gt;=3),"Loyal",IF(G1178&gt;=4,"New / promising",IF(H1178&gt;=3,"At risk",IF(G1178&lt;=2,"Lost / hibernating","Needs attention")))))</f>
        <v/>
      </c>
    </row>
    <row r="1179">
      <c r="A1179" t="n">
        <v>14530</v>
      </c>
      <c r="B1179" s="13">
        <f>_xlfn.MINIFS(Invoices[Date],Invoices[Customer ID],A1179)</f>
        <v/>
      </c>
      <c r="C1179" s="13">
        <f>_xlfn.MAXIFS(Invoices[Date],Invoices[Customer ID],A1179)</f>
        <v/>
      </c>
      <c r="D1179" s="14">
        <f>AsOfDate-C1179</f>
        <v/>
      </c>
      <c r="E1179" s="14">
        <f>COUNTIFS(Invoices[Customer ID],A1179)</f>
        <v/>
      </c>
      <c r="F1179" s="15">
        <f>SUMIFS(Invoices[Value],Invoices[Customer ID],A1179)</f>
        <v/>
      </c>
      <c r="G1179" s="10">
        <f>5-COUNTIF(RCuts,"&lt;"&amp;D1179)</f>
        <v/>
      </c>
      <c r="H1179" s="10">
        <f>1+COUNTIF(FCuts,"&lt;"&amp;E1179)</f>
        <v/>
      </c>
      <c r="I1179" s="10">
        <f>1+COUNTIF(MCuts,"&lt;"&amp;F1179)</f>
        <v/>
      </c>
      <c r="J1179" s="10">
        <f>G1179&amp;H1179&amp;I1179</f>
        <v/>
      </c>
      <c r="K1179" s="10">
        <f>IF(AND(G1179&gt;=4,H1179&gt;=4),"Champions",IF(AND(G1179&gt;=3,H1179&gt;=3),"Loyal",IF(G1179&gt;=4,"New / promising",IF(H1179&gt;=3,"At risk",IF(G1179&lt;=2,"Lost / hibernating","Needs attention")))))</f>
        <v/>
      </c>
    </row>
    <row r="1180">
      <c r="A1180" t="n">
        <v>14532</v>
      </c>
      <c r="B1180" s="13">
        <f>_xlfn.MINIFS(Invoices[Date],Invoices[Customer ID],A1180)</f>
        <v/>
      </c>
      <c r="C1180" s="13">
        <f>_xlfn.MAXIFS(Invoices[Date],Invoices[Customer ID],A1180)</f>
        <v/>
      </c>
      <c r="D1180" s="14">
        <f>AsOfDate-C1180</f>
        <v/>
      </c>
      <c r="E1180" s="14">
        <f>COUNTIFS(Invoices[Customer ID],A1180)</f>
        <v/>
      </c>
      <c r="F1180" s="15">
        <f>SUMIFS(Invoices[Value],Invoices[Customer ID],A1180)</f>
        <v/>
      </c>
      <c r="G1180" s="10">
        <f>5-COUNTIF(RCuts,"&lt;"&amp;D1180)</f>
        <v/>
      </c>
      <c r="H1180" s="10">
        <f>1+COUNTIF(FCuts,"&lt;"&amp;E1180)</f>
        <v/>
      </c>
      <c r="I1180" s="10">
        <f>1+COUNTIF(MCuts,"&lt;"&amp;F1180)</f>
        <v/>
      </c>
      <c r="J1180" s="10">
        <f>G1180&amp;H1180&amp;I1180</f>
        <v/>
      </c>
      <c r="K1180" s="10">
        <f>IF(AND(G1180&gt;=4,H1180&gt;=4),"Champions",IF(AND(G1180&gt;=3,H1180&gt;=3),"Loyal",IF(G1180&gt;=4,"New / promising",IF(H1180&gt;=3,"At risk",IF(G1180&lt;=2,"Lost / hibernating","Needs attention")))))</f>
        <v/>
      </c>
    </row>
    <row r="1181">
      <c r="A1181" t="n">
        <v>14533</v>
      </c>
      <c r="B1181" s="13">
        <f>_xlfn.MINIFS(Invoices[Date],Invoices[Customer ID],A1181)</f>
        <v/>
      </c>
      <c r="C1181" s="13">
        <f>_xlfn.MAXIFS(Invoices[Date],Invoices[Customer ID],A1181)</f>
        <v/>
      </c>
      <c r="D1181" s="14">
        <f>AsOfDate-C1181</f>
        <v/>
      </c>
      <c r="E1181" s="14">
        <f>COUNTIFS(Invoices[Customer ID],A1181)</f>
        <v/>
      </c>
      <c r="F1181" s="15">
        <f>SUMIFS(Invoices[Value],Invoices[Customer ID],A1181)</f>
        <v/>
      </c>
      <c r="G1181" s="10">
        <f>5-COUNTIF(RCuts,"&lt;"&amp;D1181)</f>
        <v/>
      </c>
      <c r="H1181" s="10">
        <f>1+COUNTIF(FCuts,"&lt;"&amp;E1181)</f>
        <v/>
      </c>
      <c r="I1181" s="10">
        <f>1+COUNTIF(MCuts,"&lt;"&amp;F1181)</f>
        <v/>
      </c>
      <c r="J1181" s="10">
        <f>G1181&amp;H1181&amp;I1181</f>
        <v/>
      </c>
      <c r="K1181" s="10">
        <f>IF(AND(G1181&gt;=4,H1181&gt;=4),"Champions",IF(AND(G1181&gt;=3,H1181&gt;=3),"Loyal",IF(G1181&gt;=4,"New / promising",IF(H1181&gt;=3,"At risk",IF(G1181&lt;=2,"Lost / hibernating","Needs attention")))))</f>
        <v/>
      </c>
    </row>
    <row r="1182">
      <c r="A1182" t="n">
        <v>14534</v>
      </c>
      <c r="B1182" s="13">
        <f>_xlfn.MINIFS(Invoices[Date],Invoices[Customer ID],A1182)</f>
        <v/>
      </c>
      <c r="C1182" s="13">
        <f>_xlfn.MAXIFS(Invoices[Date],Invoices[Customer ID],A1182)</f>
        <v/>
      </c>
      <c r="D1182" s="14">
        <f>AsOfDate-C1182</f>
        <v/>
      </c>
      <c r="E1182" s="14">
        <f>COUNTIFS(Invoices[Customer ID],A1182)</f>
        <v/>
      </c>
      <c r="F1182" s="15">
        <f>SUMIFS(Invoices[Value],Invoices[Customer ID],A1182)</f>
        <v/>
      </c>
      <c r="G1182" s="10">
        <f>5-COUNTIF(RCuts,"&lt;"&amp;D1182)</f>
        <v/>
      </c>
      <c r="H1182" s="10">
        <f>1+COUNTIF(FCuts,"&lt;"&amp;E1182)</f>
        <v/>
      </c>
      <c r="I1182" s="10">
        <f>1+COUNTIF(MCuts,"&lt;"&amp;F1182)</f>
        <v/>
      </c>
      <c r="J1182" s="10">
        <f>G1182&amp;H1182&amp;I1182</f>
        <v/>
      </c>
      <c r="K1182" s="10">
        <f>IF(AND(G1182&gt;=4,H1182&gt;=4),"Champions",IF(AND(G1182&gt;=3,H1182&gt;=3),"Loyal",IF(G1182&gt;=4,"New / promising",IF(H1182&gt;=3,"At risk",IF(G1182&lt;=2,"Lost / hibernating","Needs attention")))))</f>
        <v/>
      </c>
    </row>
    <row r="1183">
      <c r="A1183" t="n">
        <v>14535</v>
      </c>
      <c r="B1183" s="13">
        <f>_xlfn.MINIFS(Invoices[Date],Invoices[Customer ID],A1183)</f>
        <v/>
      </c>
      <c r="C1183" s="13">
        <f>_xlfn.MAXIFS(Invoices[Date],Invoices[Customer ID],A1183)</f>
        <v/>
      </c>
      <c r="D1183" s="14">
        <f>AsOfDate-C1183</f>
        <v/>
      </c>
      <c r="E1183" s="14">
        <f>COUNTIFS(Invoices[Customer ID],A1183)</f>
        <v/>
      </c>
      <c r="F1183" s="15">
        <f>SUMIFS(Invoices[Value],Invoices[Customer ID],A1183)</f>
        <v/>
      </c>
      <c r="G1183" s="10">
        <f>5-COUNTIF(RCuts,"&lt;"&amp;D1183)</f>
        <v/>
      </c>
      <c r="H1183" s="10">
        <f>1+COUNTIF(FCuts,"&lt;"&amp;E1183)</f>
        <v/>
      </c>
      <c r="I1183" s="10">
        <f>1+COUNTIF(MCuts,"&lt;"&amp;F1183)</f>
        <v/>
      </c>
      <c r="J1183" s="10">
        <f>G1183&amp;H1183&amp;I1183</f>
        <v/>
      </c>
      <c r="K1183" s="10">
        <f>IF(AND(G1183&gt;=4,H1183&gt;=4),"Champions",IF(AND(G1183&gt;=3,H1183&gt;=3),"Loyal",IF(G1183&gt;=4,"New / promising",IF(H1183&gt;=3,"At risk",IF(G1183&lt;=2,"Lost / hibernating","Needs attention")))))</f>
        <v/>
      </c>
    </row>
    <row r="1184">
      <c r="A1184" t="n">
        <v>14536</v>
      </c>
      <c r="B1184" s="13">
        <f>_xlfn.MINIFS(Invoices[Date],Invoices[Customer ID],A1184)</f>
        <v/>
      </c>
      <c r="C1184" s="13">
        <f>_xlfn.MAXIFS(Invoices[Date],Invoices[Customer ID],A1184)</f>
        <v/>
      </c>
      <c r="D1184" s="14">
        <f>AsOfDate-C1184</f>
        <v/>
      </c>
      <c r="E1184" s="14">
        <f>COUNTIFS(Invoices[Customer ID],A1184)</f>
        <v/>
      </c>
      <c r="F1184" s="15">
        <f>SUMIFS(Invoices[Value],Invoices[Customer ID],A1184)</f>
        <v/>
      </c>
      <c r="G1184" s="10">
        <f>5-COUNTIF(RCuts,"&lt;"&amp;D1184)</f>
        <v/>
      </c>
      <c r="H1184" s="10">
        <f>1+COUNTIF(FCuts,"&lt;"&amp;E1184)</f>
        <v/>
      </c>
      <c r="I1184" s="10">
        <f>1+COUNTIF(MCuts,"&lt;"&amp;F1184)</f>
        <v/>
      </c>
      <c r="J1184" s="10">
        <f>G1184&amp;H1184&amp;I1184</f>
        <v/>
      </c>
      <c r="K1184" s="10">
        <f>IF(AND(G1184&gt;=4,H1184&gt;=4),"Champions",IF(AND(G1184&gt;=3,H1184&gt;=3),"Loyal",IF(G1184&gt;=4,"New / promising",IF(H1184&gt;=3,"At risk",IF(G1184&lt;=2,"Lost / hibernating","Needs attention")))))</f>
        <v/>
      </c>
    </row>
    <row r="1185">
      <c r="A1185" t="n">
        <v>14537</v>
      </c>
      <c r="B1185" s="13">
        <f>_xlfn.MINIFS(Invoices[Date],Invoices[Customer ID],A1185)</f>
        <v/>
      </c>
      <c r="C1185" s="13">
        <f>_xlfn.MAXIFS(Invoices[Date],Invoices[Customer ID],A1185)</f>
        <v/>
      </c>
      <c r="D1185" s="14">
        <f>AsOfDate-C1185</f>
        <v/>
      </c>
      <c r="E1185" s="14">
        <f>COUNTIFS(Invoices[Customer ID],A1185)</f>
        <v/>
      </c>
      <c r="F1185" s="15">
        <f>SUMIFS(Invoices[Value],Invoices[Customer ID],A1185)</f>
        <v/>
      </c>
      <c r="G1185" s="10">
        <f>5-COUNTIF(RCuts,"&lt;"&amp;D1185)</f>
        <v/>
      </c>
      <c r="H1185" s="10">
        <f>1+COUNTIF(FCuts,"&lt;"&amp;E1185)</f>
        <v/>
      </c>
      <c r="I1185" s="10">
        <f>1+COUNTIF(MCuts,"&lt;"&amp;F1185)</f>
        <v/>
      </c>
      <c r="J1185" s="10">
        <f>G1185&amp;H1185&amp;I1185</f>
        <v/>
      </c>
      <c r="K1185" s="10">
        <f>IF(AND(G1185&gt;=4,H1185&gt;=4),"Champions",IF(AND(G1185&gt;=3,H1185&gt;=3),"Loyal",IF(G1185&gt;=4,"New / promising",IF(H1185&gt;=3,"At risk",IF(G1185&lt;=2,"Lost / hibernating","Needs attention")))))</f>
        <v/>
      </c>
    </row>
    <row r="1186">
      <c r="A1186" t="n">
        <v>14538</v>
      </c>
      <c r="B1186" s="13">
        <f>_xlfn.MINIFS(Invoices[Date],Invoices[Customer ID],A1186)</f>
        <v/>
      </c>
      <c r="C1186" s="13">
        <f>_xlfn.MAXIFS(Invoices[Date],Invoices[Customer ID],A1186)</f>
        <v/>
      </c>
      <c r="D1186" s="14">
        <f>AsOfDate-C1186</f>
        <v/>
      </c>
      <c r="E1186" s="14">
        <f>COUNTIFS(Invoices[Customer ID],A1186)</f>
        <v/>
      </c>
      <c r="F1186" s="15">
        <f>SUMIFS(Invoices[Value],Invoices[Customer ID],A1186)</f>
        <v/>
      </c>
      <c r="G1186" s="10">
        <f>5-COUNTIF(RCuts,"&lt;"&amp;D1186)</f>
        <v/>
      </c>
      <c r="H1186" s="10">
        <f>1+COUNTIF(FCuts,"&lt;"&amp;E1186)</f>
        <v/>
      </c>
      <c r="I1186" s="10">
        <f>1+COUNTIF(MCuts,"&lt;"&amp;F1186)</f>
        <v/>
      </c>
      <c r="J1186" s="10">
        <f>G1186&amp;H1186&amp;I1186</f>
        <v/>
      </c>
      <c r="K1186" s="10">
        <f>IF(AND(G1186&gt;=4,H1186&gt;=4),"Champions",IF(AND(G1186&gt;=3,H1186&gt;=3),"Loyal",IF(G1186&gt;=4,"New / promising",IF(H1186&gt;=3,"At risk",IF(G1186&lt;=2,"Lost / hibernating","Needs attention")))))</f>
        <v/>
      </c>
    </row>
    <row r="1187">
      <c r="A1187" t="n">
        <v>14539</v>
      </c>
      <c r="B1187" s="13">
        <f>_xlfn.MINIFS(Invoices[Date],Invoices[Customer ID],A1187)</f>
        <v/>
      </c>
      <c r="C1187" s="13">
        <f>_xlfn.MAXIFS(Invoices[Date],Invoices[Customer ID],A1187)</f>
        <v/>
      </c>
      <c r="D1187" s="14">
        <f>AsOfDate-C1187</f>
        <v/>
      </c>
      <c r="E1187" s="14">
        <f>COUNTIFS(Invoices[Customer ID],A1187)</f>
        <v/>
      </c>
      <c r="F1187" s="15">
        <f>SUMIFS(Invoices[Value],Invoices[Customer ID],A1187)</f>
        <v/>
      </c>
      <c r="G1187" s="10">
        <f>5-COUNTIF(RCuts,"&lt;"&amp;D1187)</f>
        <v/>
      </c>
      <c r="H1187" s="10">
        <f>1+COUNTIF(FCuts,"&lt;"&amp;E1187)</f>
        <v/>
      </c>
      <c r="I1187" s="10">
        <f>1+COUNTIF(MCuts,"&lt;"&amp;F1187)</f>
        <v/>
      </c>
      <c r="J1187" s="10">
        <f>G1187&amp;H1187&amp;I1187</f>
        <v/>
      </c>
      <c r="K1187" s="10">
        <f>IF(AND(G1187&gt;=4,H1187&gt;=4),"Champions",IF(AND(G1187&gt;=3,H1187&gt;=3),"Loyal",IF(G1187&gt;=4,"New / promising",IF(H1187&gt;=3,"At risk",IF(G1187&lt;=2,"Lost / hibernating","Needs attention")))))</f>
        <v/>
      </c>
    </row>
    <row r="1188">
      <c r="A1188" t="n">
        <v>14540</v>
      </c>
      <c r="B1188" s="13">
        <f>_xlfn.MINIFS(Invoices[Date],Invoices[Customer ID],A1188)</f>
        <v/>
      </c>
      <c r="C1188" s="13">
        <f>_xlfn.MAXIFS(Invoices[Date],Invoices[Customer ID],A1188)</f>
        <v/>
      </c>
      <c r="D1188" s="14">
        <f>AsOfDate-C1188</f>
        <v/>
      </c>
      <c r="E1188" s="14">
        <f>COUNTIFS(Invoices[Customer ID],A1188)</f>
        <v/>
      </c>
      <c r="F1188" s="15">
        <f>SUMIFS(Invoices[Value],Invoices[Customer ID],A1188)</f>
        <v/>
      </c>
      <c r="G1188" s="10">
        <f>5-COUNTIF(RCuts,"&lt;"&amp;D1188)</f>
        <v/>
      </c>
      <c r="H1188" s="10">
        <f>1+COUNTIF(FCuts,"&lt;"&amp;E1188)</f>
        <v/>
      </c>
      <c r="I1188" s="10">
        <f>1+COUNTIF(MCuts,"&lt;"&amp;F1188)</f>
        <v/>
      </c>
      <c r="J1188" s="10">
        <f>G1188&amp;H1188&amp;I1188</f>
        <v/>
      </c>
      <c r="K1188" s="10">
        <f>IF(AND(G1188&gt;=4,H1188&gt;=4),"Champions",IF(AND(G1188&gt;=3,H1188&gt;=3),"Loyal",IF(G1188&gt;=4,"New / promising",IF(H1188&gt;=3,"At risk",IF(G1188&lt;=2,"Lost / hibernating","Needs attention")))))</f>
        <v/>
      </c>
    </row>
    <row r="1189">
      <c r="A1189" t="n">
        <v>14541</v>
      </c>
      <c r="B1189" s="13">
        <f>_xlfn.MINIFS(Invoices[Date],Invoices[Customer ID],A1189)</f>
        <v/>
      </c>
      <c r="C1189" s="13">
        <f>_xlfn.MAXIFS(Invoices[Date],Invoices[Customer ID],A1189)</f>
        <v/>
      </c>
      <c r="D1189" s="14">
        <f>AsOfDate-C1189</f>
        <v/>
      </c>
      <c r="E1189" s="14">
        <f>COUNTIFS(Invoices[Customer ID],A1189)</f>
        <v/>
      </c>
      <c r="F1189" s="15">
        <f>SUMIFS(Invoices[Value],Invoices[Customer ID],A1189)</f>
        <v/>
      </c>
      <c r="G1189" s="10">
        <f>5-COUNTIF(RCuts,"&lt;"&amp;D1189)</f>
        <v/>
      </c>
      <c r="H1189" s="10">
        <f>1+COUNTIF(FCuts,"&lt;"&amp;E1189)</f>
        <v/>
      </c>
      <c r="I1189" s="10">
        <f>1+COUNTIF(MCuts,"&lt;"&amp;F1189)</f>
        <v/>
      </c>
      <c r="J1189" s="10">
        <f>G1189&amp;H1189&amp;I1189</f>
        <v/>
      </c>
      <c r="K1189" s="10">
        <f>IF(AND(G1189&gt;=4,H1189&gt;=4),"Champions",IF(AND(G1189&gt;=3,H1189&gt;=3),"Loyal",IF(G1189&gt;=4,"New / promising",IF(H1189&gt;=3,"At risk",IF(G1189&lt;=2,"Lost / hibernating","Needs attention")))))</f>
        <v/>
      </c>
    </row>
    <row r="1190">
      <c r="A1190" t="n">
        <v>14542</v>
      </c>
      <c r="B1190" s="13">
        <f>_xlfn.MINIFS(Invoices[Date],Invoices[Customer ID],A1190)</f>
        <v/>
      </c>
      <c r="C1190" s="13">
        <f>_xlfn.MAXIFS(Invoices[Date],Invoices[Customer ID],A1190)</f>
        <v/>
      </c>
      <c r="D1190" s="14">
        <f>AsOfDate-C1190</f>
        <v/>
      </c>
      <c r="E1190" s="14">
        <f>COUNTIFS(Invoices[Customer ID],A1190)</f>
        <v/>
      </c>
      <c r="F1190" s="15">
        <f>SUMIFS(Invoices[Value],Invoices[Customer ID],A1190)</f>
        <v/>
      </c>
      <c r="G1190" s="10">
        <f>5-COUNTIF(RCuts,"&lt;"&amp;D1190)</f>
        <v/>
      </c>
      <c r="H1190" s="10">
        <f>1+COUNTIF(FCuts,"&lt;"&amp;E1190)</f>
        <v/>
      </c>
      <c r="I1190" s="10">
        <f>1+COUNTIF(MCuts,"&lt;"&amp;F1190)</f>
        <v/>
      </c>
      <c r="J1190" s="10">
        <f>G1190&amp;H1190&amp;I1190</f>
        <v/>
      </c>
      <c r="K1190" s="10">
        <f>IF(AND(G1190&gt;=4,H1190&gt;=4),"Champions",IF(AND(G1190&gt;=3,H1190&gt;=3),"Loyal",IF(G1190&gt;=4,"New / promising",IF(H1190&gt;=3,"At risk",IF(G1190&lt;=2,"Lost / hibernating","Needs attention")))))</f>
        <v/>
      </c>
    </row>
    <row r="1191">
      <c r="A1191" t="n">
        <v>14543</v>
      </c>
      <c r="B1191" s="13">
        <f>_xlfn.MINIFS(Invoices[Date],Invoices[Customer ID],A1191)</f>
        <v/>
      </c>
      <c r="C1191" s="13">
        <f>_xlfn.MAXIFS(Invoices[Date],Invoices[Customer ID],A1191)</f>
        <v/>
      </c>
      <c r="D1191" s="14">
        <f>AsOfDate-C1191</f>
        <v/>
      </c>
      <c r="E1191" s="14">
        <f>COUNTIFS(Invoices[Customer ID],A1191)</f>
        <v/>
      </c>
      <c r="F1191" s="15">
        <f>SUMIFS(Invoices[Value],Invoices[Customer ID],A1191)</f>
        <v/>
      </c>
      <c r="G1191" s="10">
        <f>5-COUNTIF(RCuts,"&lt;"&amp;D1191)</f>
        <v/>
      </c>
      <c r="H1191" s="10">
        <f>1+COUNTIF(FCuts,"&lt;"&amp;E1191)</f>
        <v/>
      </c>
      <c r="I1191" s="10">
        <f>1+COUNTIF(MCuts,"&lt;"&amp;F1191)</f>
        <v/>
      </c>
      <c r="J1191" s="10">
        <f>G1191&amp;H1191&amp;I1191</f>
        <v/>
      </c>
      <c r="K1191" s="10">
        <f>IF(AND(G1191&gt;=4,H1191&gt;=4),"Champions",IF(AND(G1191&gt;=3,H1191&gt;=3),"Loyal",IF(G1191&gt;=4,"New / promising",IF(H1191&gt;=3,"At risk",IF(G1191&lt;=2,"Lost / hibernating","Needs attention")))))</f>
        <v/>
      </c>
    </row>
    <row r="1192">
      <c r="A1192" t="n">
        <v>14544</v>
      </c>
      <c r="B1192" s="13">
        <f>_xlfn.MINIFS(Invoices[Date],Invoices[Customer ID],A1192)</f>
        <v/>
      </c>
      <c r="C1192" s="13">
        <f>_xlfn.MAXIFS(Invoices[Date],Invoices[Customer ID],A1192)</f>
        <v/>
      </c>
      <c r="D1192" s="14">
        <f>AsOfDate-C1192</f>
        <v/>
      </c>
      <c r="E1192" s="14">
        <f>COUNTIFS(Invoices[Customer ID],A1192)</f>
        <v/>
      </c>
      <c r="F1192" s="15">
        <f>SUMIFS(Invoices[Value],Invoices[Customer ID],A1192)</f>
        <v/>
      </c>
      <c r="G1192" s="10">
        <f>5-COUNTIF(RCuts,"&lt;"&amp;D1192)</f>
        <v/>
      </c>
      <c r="H1192" s="10">
        <f>1+COUNTIF(FCuts,"&lt;"&amp;E1192)</f>
        <v/>
      </c>
      <c r="I1192" s="10">
        <f>1+COUNTIF(MCuts,"&lt;"&amp;F1192)</f>
        <v/>
      </c>
      <c r="J1192" s="10">
        <f>G1192&amp;H1192&amp;I1192</f>
        <v/>
      </c>
      <c r="K1192" s="10">
        <f>IF(AND(G1192&gt;=4,H1192&gt;=4),"Champions",IF(AND(G1192&gt;=3,H1192&gt;=3),"Loyal",IF(G1192&gt;=4,"New / promising",IF(H1192&gt;=3,"At risk",IF(G1192&lt;=2,"Lost / hibernating","Needs attention")))))</f>
        <v/>
      </c>
    </row>
    <row r="1193">
      <c r="A1193" t="n">
        <v>14546</v>
      </c>
      <c r="B1193" s="13">
        <f>_xlfn.MINIFS(Invoices[Date],Invoices[Customer ID],A1193)</f>
        <v/>
      </c>
      <c r="C1193" s="13">
        <f>_xlfn.MAXIFS(Invoices[Date],Invoices[Customer ID],A1193)</f>
        <v/>
      </c>
      <c r="D1193" s="14">
        <f>AsOfDate-C1193</f>
        <v/>
      </c>
      <c r="E1193" s="14">
        <f>COUNTIFS(Invoices[Customer ID],A1193)</f>
        <v/>
      </c>
      <c r="F1193" s="15">
        <f>SUMIFS(Invoices[Value],Invoices[Customer ID],A1193)</f>
        <v/>
      </c>
      <c r="G1193" s="10">
        <f>5-COUNTIF(RCuts,"&lt;"&amp;D1193)</f>
        <v/>
      </c>
      <c r="H1193" s="10">
        <f>1+COUNTIF(FCuts,"&lt;"&amp;E1193)</f>
        <v/>
      </c>
      <c r="I1193" s="10">
        <f>1+COUNTIF(MCuts,"&lt;"&amp;F1193)</f>
        <v/>
      </c>
      <c r="J1193" s="10">
        <f>G1193&amp;H1193&amp;I1193</f>
        <v/>
      </c>
      <c r="K1193" s="10">
        <f>IF(AND(G1193&gt;=4,H1193&gt;=4),"Champions",IF(AND(G1193&gt;=3,H1193&gt;=3),"Loyal",IF(G1193&gt;=4,"New / promising",IF(H1193&gt;=3,"At risk",IF(G1193&lt;=2,"Lost / hibernating","Needs attention")))))</f>
        <v/>
      </c>
    </row>
    <row r="1194">
      <c r="A1194" t="n">
        <v>14547</v>
      </c>
      <c r="B1194" s="13">
        <f>_xlfn.MINIFS(Invoices[Date],Invoices[Customer ID],A1194)</f>
        <v/>
      </c>
      <c r="C1194" s="13">
        <f>_xlfn.MAXIFS(Invoices[Date],Invoices[Customer ID],A1194)</f>
        <v/>
      </c>
      <c r="D1194" s="14">
        <f>AsOfDate-C1194</f>
        <v/>
      </c>
      <c r="E1194" s="14">
        <f>COUNTIFS(Invoices[Customer ID],A1194)</f>
        <v/>
      </c>
      <c r="F1194" s="15">
        <f>SUMIFS(Invoices[Value],Invoices[Customer ID],A1194)</f>
        <v/>
      </c>
      <c r="G1194" s="10">
        <f>5-COUNTIF(RCuts,"&lt;"&amp;D1194)</f>
        <v/>
      </c>
      <c r="H1194" s="10">
        <f>1+COUNTIF(FCuts,"&lt;"&amp;E1194)</f>
        <v/>
      </c>
      <c r="I1194" s="10">
        <f>1+COUNTIF(MCuts,"&lt;"&amp;F1194)</f>
        <v/>
      </c>
      <c r="J1194" s="10">
        <f>G1194&amp;H1194&amp;I1194</f>
        <v/>
      </c>
      <c r="K1194" s="10">
        <f>IF(AND(G1194&gt;=4,H1194&gt;=4),"Champions",IF(AND(G1194&gt;=3,H1194&gt;=3),"Loyal",IF(G1194&gt;=4,"New / promising",IF(H1194&gt;=3,"At risk",IF(G1194&lt;=2,"Lost / hibernating","Needs attention")))))</f>
        <v/>
      </c>
    </row>
    <row r="1195">
      <c r="A1195" t="n">
        <v>14548</v>
      </c>
      <c r="B1195" s="13">
        <f>_xlfn.MINIFS(Invoices[Date],Invoices[Customer ID],A1195)</f>
        <v/>
      </c>
      <c r="C1195" s="13">
        <f>_xlfn.MAXIFS(Invoices[Date],Invoices[Customer ID],A1195)</f>
        <v/>
      </c>
      <c r="D1195" s="14">
        <f>AsOfDate-C1195</f>
        <v/>
      </c>
      <c r="E1195" s="14">
        <f>COUNTIFS(Invoices[Customer ID],A1195)</f>
        <v/>
      </c>
      <c r="F1195" s="15">
        <f>SUMIFS(Invoices[Value],Invoices[Customer ID],A1195)</f>
        <v/>
      </c>
      <c r="G1195" s="10">
        <f>5-COUNTIF(RCuts,"&lt;"&amp;D1195)</f>
        <v/>
      </c>
      <c r="H1195" s="10">
        <f>1+COUNTIF(FCuts,"&lt;"&amp;E1195)</f>
        <v/>
      </c>
      <c r="I1195" s="10">
        <f>1+COUNTIF(MCuts,"&lt;"&amp;F1195)</f>
        <v/>
      </c>
      <c r="J1195" s="10">
        <f>G1195&amp;H1195&amp;I1195</f>
        <v/>
      </c>
      <c r="K1195" s="10">
        <f>IF(AND(G1195&gt;=4,H1195&gt;=4),"Champions",IF(AND(G1195&gt;=3,H1195&gt;=3),"Loyal",IF(G1195&gt;=4,"New / promising",IF(H1195&gt;=3,"At risk",IF(G1195&lt;=2,"Lost / hibernating","Needs attention")))))</f>
        <v/>
      </c>
    </row>
    <row r="1196">
      <c r="A1196" t="n">
        <v>14549</v>
      </c>
      <c r="B1196" s="13">
        <f>_xlfn.MINIFS(Invoices[Date],Invoices[Customer ID],A1196)</f>
        <v/>
      </c>
      <c r="C1196" s="13">
        <f>_xlfn.MAXIFS(Invoices[Date],Invoices[Customer ID],A1196)</f>
        <v/>
      </c>
      <c r="D1196" s="14">
        <f>AsOfDate-C1196</f>
        <v/>
      </c>
      <c r="E1196" s="14">
        <f>COUNTIFS(Invoices[Customer ID],A1196)</f>
        <v/>
      </c>
      <c r="F1196" s="15">
        <f>SUMIFS(Invoices[Value],Invoices[Customer ID],A1196)</f>
        <v/>
      </c>
      <c r="G1196" s="10">
        <f>5-COUNTIF(RCuts,"&lt;"&amp;D1196)</f>
        <v/>
      </c>
      <c r="H1196" s="10">
        <f>1+COUNTIF(FCuts,"&lt;"&amp;E1196)</f>
        <v/>
      </c>
      <c r="I1196" s="10">
        <f>1+COUNTIF(MCuts,"&lt;"&amp;F1196)</f>
        <v/>
      </c>
      <c r="J1196" s="10">
        <f>G1196&amp;H1196&amp;I1196</f>
        <v/>
      </c>
      <c r="K1196" s="10">
        <f>IF(AND(G1196&gt;=4,H1196&gt;=4),"Champions",IF(AND(G1196&gt;=3,H1196&gt;=3),"Loyal",IF(G1196&gt;=4,"New / promising",IF(H1196&gt;=3,"At risk",IF(G1196&lt;=2,"Lost / hibernating","Needs attention")))))</f>
        <v/>
      </c>
    </row>
    <row r="1197">
      <c r="A1197" t="n">
        <v>14550</v>
      </c>
      <c r="B1197" s="13">
        <f>_xlfn.MINIFS(Invoices[Date],Invoices[Customer ID],A1197)</f>
        <v/>
      </c>
      <c r="C1197" s="13">
        <f>_xlfn.MAXIFS(Invoices[Date],Invoices[Customer ID],A1197)</f>
        <v/>
      </c>
      <c r="D1197" s="14">
        <f>AsOfDate-C1197</f>
        <v/>
      </c>
      <c r="E1197" s="14">
        <f>COUNTIFS(Invoices[Customer ID],A1197)</f>
        <v/>
      </c>
      <c r="F1197" s="15">
        <f>SUMIFS(Invoices[Value],Invoices[Customer ID],A1197)</f>
        <v/>
      </c>
      <c r="G1197" s="10">
        <f>5-COUNTIF(RCuts,"&lt;"&amp;D1197)</f>
        <v/>
      </c>
      <c r="H1197" s="10">
        <f>1+COUNTIF(FCuts,"&lt;"&amp;E1197)</f>
        <v/>
      </c>
      <c r="I1197" s="10">
        <f>1+COUNTIF(MCuts,"&lt;"&amp;F1197)</f>
        <v/>
      </c>
      <c r="J1197" s="10">
        <f>G1197&amp;H1197&amp;I1197</f>
        <v/>
      </c>
      <c r="K1197" s="10">
        <f>IF(AND(G1197&gt;=4,H1197&gt;=4),"Champions",IF(AND(G1197&gt;=3,H1197&gt;=3),"Loyal",IF(G1197&gt;=4,"New / promising",IF(H1197&gt;=3,"At risk",IF(G1197&lt;=2,"Lost / hibernating","Needs attention")))))</f>
        <v/>
      </c>
    </row>
    <row r="1198">
      <c r="A1198" t="n">
        <v>14551</v>
      </c>
      <c r="B1198" s="13">
        <f>_xlfn.MINIFS(Invoices[Date],Invoices[Customer ID],A1198)</f>
        <v/>
      </c>
      <c r="C1198" s="13">
        <f>_xlfn.MAXIFS(Invoices[Date],Invoices[Customer ID],A1198)</f>
        <v/>
      </c>
      <c r="D1198" s="14">
        <f>AsOfDate-C1198</f>
        <v/>
      </c>
      <c r="E1198" s="14">
        <f>COUNTIFS(Invoices[Customer ID],A1198)</f>
        <v/>
      </c>
      <c r="F1198" s="15">
        <f>SUMIFS(Invoices[Value],Invoices[Customer ID],A1198)</f>
        <v/>
      </c>
      <c r="G1198" s="10">
        <f>5-COUNTIF(RCuts,"&lt;"&amp;D1198)</f>
        <v/>
      </c>
      <c r="H1198" s="10">
        <f>1+COUNTIF(FCuts,"&lt;"&amp;E1198)</f>
        <v/>
      </c>
      <c r="I1198" s="10">
        <f>1+COUNTIF(MCuts,"&lt;"&amp;F1198)</f>
        <v/>
      </c>
      <c r="J1198" s="10">
        <f>G1198&amp;H1198&amp;I1198</f>
        <v/>
      </c>
      <c r="K1198" s="10">
        <f>IF(AND(G1198&gt;=4,H1198&gt;=4),"Champions",IF(AND(G1198&gt;=3,H1198&gt;=3),"Loyal",IF(G1198&gt;=4,"New / promising",IF(H1198&gt;=3,"At risk",IF(G1198&lt;=2,"Lost / hibernating","Needs attention")))))</f>
        <v/>
      </c>
    </row>
    <row r="1199">
      <c r="A1199" t="n">
        <v>14552</v>
      </c>
      <c r="B1199" s="13">
        <f>_xlfn.MINIFS(Invoices[Date],Invoices[Customer ID],A1199)</f>
        <v/>
      </c>
      <c r="C1199" s="13">
        <f>_xlfn.MAXIFS(Invoices[Date],Invoices[Customer ID],A1199)</f>
        <v/>
      </c>
      <c r="D1199" s="14">
        <f>AsOfDate-C1199</f>
        <v/>
      </c>
      <c r="E1199" s="14">
        <f>COUNTIFS(Invoices[Customer ID],A1199)</f>
        <v/>
      </c>
      <c r="F1199" s="15">
        <f>SUMIFS(Invoices[Value],Invoices[Customer ID],A1199)</f>
        <v/>
      </c>
      <c r="G1199" s="10">
        <f>5-COUNTIF(RCuts,"&lt;"&amp;D1199)</f>
        <v/>
      </c>
      <c r="H1199" s="10">
        <f>1+COUNTIF(FCuts,"&lt;"&amp;E1199)</f>
        <v/>
      </c>
      <c r="I1199" s="10">
        <f>1+COUNTIF(MCuts,"&lt;"&amp;F1199)</f>
        <v/>
      </c>
      <c r="J1199" s="10">
        <f>G1199&amp;H1199&amp;I1199</f>
        <v/>
      </c>
      <c r="K1199" s="10">
        <f>IF(AND(G1199&gt;=4,H1199&gt;=4),"Champions",IF(AND(G1199&gt;=3,H1199&gt;=3),"Loyal",IF(G1199&gt;=4,"New / promising",IF(H1199&gt;=3,"At risk",IF(G1199&lt;=2,"Lost / hibernating","Needs attention")))))</f>
        <v/>
      </c>
    </row>
    <row r="1200">
      <c r="A1200" t="n">
        <v>14553</v>
      </c>
      <c r="B1200" s="13">
        <f>_xlfn.MINIFS(Invoices[Date],Invoices[Customer ID],A1200)</f>
        <v/>
      </c>
      <c r="C1200" s="13">
        <f>_xlfn.MAXIFS(Invoices[Date],Invoices[Customer ID],A1200)</f>
        <v/>
      </c>
      <c r="D1200" s="14">
        <f>AsOfDate-C1200</f>
        <v/>
      </c>
      <c r="E1200" s="14">
        <f>COUNTIFS(Invoices[Customer ID],A1200)</f>
        <v/>
      </c>
      <c r="F1200" s="15">
        <f>SUMIFS(Invoices[Value],Invoices[Customer ID],A1200)</f>
        <v/>
      </c>
      <c r="G1200" s="10">
        <f>5-COUNTIF(RCuts,"&lt;"&amp;D1200)</f>
        <v/>
      </c>
      <c r="H1200" s="10">
        <f>1+COUNTIF(FCuts,"&lt;"&amp;E1200)</f>
        <v/>
      </c>
      <c r="I1200" s="10">
        <f>1+COUNTIF(MCuts,"&lt;"&amp;F1200)</f>
        <v/>
      </c>
      <c r="J1200" s="10">
        <f>G1200&amp;H1200&amp;I1200</f>
        <v/>
      </c>
      <c r="K1200" s="10">
        <f>IF(AND(G1200&gt;=4,H1200&gt;=4),"Champions",IF(AND(G1200&gt;=3,H1200&gt;=3),"Loyal",IF(G1200&gt;=4,"New / promising",IF(H1200&gt;=3,"At risk",IF(G1200&lt;=2,"Lost / hibernating","Needs attention")))))</f>
        <v/>
      </c>
    </row>
    <row r="1201">
      <c r="A1201" t="n">
        <v>14554</v>
      </c>
      <c r="B1201" s="13">
        <f>_xlfn.MINIFS(Invoices[Date],Invoices[Customer ID],A1201)</f>
        <v/>
      </c>
      <c r="C1201" s="13">
        <f>_xlfn.MAXIFS(Invoices[Date],Invoices[Customer ID],A1201)</f>
        <v/>
      </c>
      <c r="D1201" s="14">
        <f>AsOfDate-C1201</f>
        <v/>
      </c>
      <c r="E1201" s="14">
        <f>COUNTIFS(Invoices[Customer ID],A1201)</f>
        <v/>
      </c>
      <c r="F1201" s="15">
        <f>SUMIFS(Invoices[Value],Invoices[Customer ID],A1201)</f>
        <v/>
      </c>
      <c r="G1201" s="10">
        <f>5-COUNTIF(RCuts,"&lt;"&amp;D1201)</f>
        <v/>
      </c>
      <c r="H1201" s="10">
        <f>1+COUNTIF(FCuts,"&lt;"&amp;E1201)</f>
        <v/>
      </c>
      <c r="I1201" s="10">
        <f>1+COUNTIF(MCuts,"&lt;"&amp;F1201)</f>
        <v/>
      </c>
      <c r="J1201" s="10">
        <f>G1201&amp;H1201&amp;I1201</f>
        <v/>
      </c>
      <c r="K1201" s="10">
        <f>IF(AND(G1201&gt;=4,H1201&gt;=4),"Champions",IF(AND(G1201&gt;=3,H1201&gt;=3),"Loyal",IF(G1201&gt;=4,"New / promising",IF(H1201&gt;=3,"At risk",IF(G1201&lt;=2,"Lost / hibernating","Needs attention")))))</f>
        <v/>
      </c>
    </row>
    <row r="1202">
      <c r="A1202" t="n">
        <v>14555</v>
      </c>
      <c r="B1202" s="13">
        <f>_xlfn.MINIFS(Invoices[Date],Invoices[Customer ID],A1202)</f>
        <v/>
      </c>
      <c r="C1202" s="13">
        <f>_xlfn.MAXIFS(Invoices[Date],Invoices[Customer ID],A1202)</f>
        <v/>
      </c>
      <c r="D1202" s="14">
        <f>AsOfDate-C1202</f>
        <v/>
      </c>
      <c r="E1202" s="14">
        <f>COUNTIFS(Invoices[Customer ID],A1202)</f>
        <v/>
      </c>
      <c r="F1202" s="15">
        <f>SUMIFS(Invoices[Value],Invoices[Customer ID],A1202)</f>
        <v/>
      </c>
      <c r="G1202" s="10">
        <f>5-COUNTIF(RCuts,"&lt;"&amp;D1202)</f>
        <v/>
      </c>
      <c r="H1202" s="10">
        <f>1+COUNTIF(FCuts,"&lt;"&amp;E1202)</f>
        <v/>
      </c>
      <c r="I1202" s="10">
        <f>1+COUNTIF(MCuts,"&lt;"&amp;F1202)</f>
        <v/>
      </c>
      <c r="J1202" s="10">
        <f>G1202&amp;H1202&amp;I1202</f>
        <v/>
      </c>
      <c r="K1202" s="10">
        <f>IF(AND(G1202&gt;=4,H1202&gt;=4),"Champions",IF(AND(G1202&gt;=3,H1202&gt;=3),"Loyal",IF(G1202&gt;=4,"New / promising",IF(H1202&gt;=3,"At risk",IF(G1202&lt;=2,"Lost / hibernating","Needs attention")))))</f>
        <v/>
      </c>
    </row>
    <row r="1203">
      <c r="A1203" t="n">
        <v>14557</v>
      </c>
      <c r="B1203" s="13">
        <f>_xlfn.MINIFS(Invoices[Date],Invoices[Customer ID],A1203)</f>
        <v/>
      </c>
      <c r="C1203" s="13">
        <f>_xlfn.MAXIFS(Invoices[Date],Invoices[Customer ID],A1203)</f>
        <v/>
      </c>
      <c r="D1203" s="14">
        <f>AsOfDate-C1203</f>
        <v/>
      </c>
      <c r="E1203" s="14">
        <f>COUNTIFS(Invoices[Customer ID],A1203)</f>
        <v/>
      </c>
      <c r="F1203" s="15">
        <f>SUMIFS(Invoices[Value],Invoices[Customer ID],A1203)</f>
        <v/>
      </c>
      <c r="G1203" s="10">
        <f>5-COUNTIF(RCuts,"&lt;"&amp;D1203)</f>
        <v/>
      </c>
      <c r="H1203" s="10">
        <f>1+COUNTIF(FCuts,"&lt;"&amp;E1203)</f>
        <v/>
      </c>
      <c r="I1203" s="10">
        <f>1+COUNTIF(MCuts,"&lt;"&amp;F1203)</f>
        <v/>
      </c>
      <c r="J1203" s="10">
        <f>G1203&amp;H1203&amp;I1203</f>
        <v/>
      </c>
      <c r="K1203" s="10">
        <f>IF(AND(G1203&gt;=4,H1203&gt;=4),"Champions",IF(AND(G1203&gt;=3,H1203&gt;=3),"Loyal",IF(G1203&gt;=4,"New / promising",IF(H1203&gt;=3,"At risk",IF(G1203&lt;=2,"Lost / hibernating","Needs attention")))))</f>
        <v/>
      </c>
    </row>
    <row r="1204">
      <c r="A1204" t="n">
        <v>14560</v>
      </c>
      <c r="B1204" s="13">
        <f>_xlfn.MINIFS(Invoices[Date],Invoices[Customer ID],A1204)</f>
        <v/>
      </c>
      <c r="C1204" s="13">
        <f>_xlfn.MAXIFS(Invoices[Date],Invoices[Customer ID],A1204)</f>
        <v/>
      </c>
      <c r="D1204" s="14">
        <f>AsOfDate-C1204</f>
        <v/>
      </c>
      <c r="E1204" s="14">
        <f>COUNTIFS(Invoices[Customer ID],A1204)</f>
        <v/>
      </c>
      <c r="F1204" s="15">
        <f>SUMIFS(Invoices[Value],Invoices[Customer ID],A1204)</f>
        <v/>
      </c>
      <c r="G1204" s="10">
        <f>5-COUNTIF(RCuts,"&lt;"&amp;D1204)</f>
        <v/>
      </c>
      <c r="H1204" s="10">
        <f>1+COUNTIF(FCuts,"&lt;"&amp;E1204)</f>
        <v/>
      </c>
      <c r="I1204" s="10">
        <f>1+COUNTIF(MCuts,"&lt;"&amp;F1204)</f>
        <v/>
      </c>
      <c r="J1204" s="10">
        <f>G1204&amp;H1204&amp;I1204</f>
        <v/>
      </c>
      <c r="K1204" s="10">
        <f>IF(AND(G1204&gt;=4,H1204&gt;=4),"Champions",IF(AND(G1204&gt;=3,H1204&gt;=3),"Loyal",IF(G1204&gt;=4,"New / promising",IF(H1204&gt;=3,"At risk",IF(G1204&lt;=2,"Lost / hibernating","Needs attention")))))</f>
        <v/>
      </c>
    </row>
    <row r="1205">
      <c r="A1205" t="n">
        <v>14561</v>
      </c>
      <c r="B1205" s="13">
        <f>_xlfn.MINIFS(Invoices[Date],Invoices[Customer ID],A1205)</f>
        <v/>
      </c>
      <c r="C1205" s="13">
        <f>_xlfn.MAXIFS(Invoices[Date],Invoices[Customer ID],A1205)</f>
        <v/>
      </c>
      <c r="D1205" s="14">
        <f>AsOfDate-C1205</f>
        <v/>
      </c>
      <c r="E1205" s="14">
        <f>COUNTIFS(Invoices[Customer ID],A1205)</f>
        <v/>
      </c>
      <c r="F1205" s="15">
        <f>SUMIFS(Invoices[Value],Invoices[Customer ID],A1205)</f>
        <v/>
      </c>
      <c r="G1205" s="10">
        <f>5-COUNTIF(RCuts,"&lt;"&amp;D1205)</f>
        <v/>
      </c>
      <c r="H1205" s="10">
        <f>1+COUNTIF(FCuts,"&lt;"&amp;E1205)</f>
        <v/>
      </c>
      <c r="I1205" s="10">
        <f>1+COUNTIF(MCuts,"&lt;"&amp;F1205)</f>
        <v/>
      </c>
      <c r="J1205" s="10">
        <f>G1205&amp;H1205&amp;I1205</f>
        <v/>
      </c>
      <c r="K1205" s="10">
        <f>IF(AND(G1205&gt;=4,H1205&gt;=4),"Champions",IF(AND(G1205&gt;=3,H1205&gt;=3),"Loyal",IF(G1205&gt;=4,"New / promising",IF(H1205&gt;=3,"At risk",IF(G1205&lt;=2,"Lost / hibernating","Needs attention")))))</f>
        <v/>
      </c>
    </row>
    <row r="1206">
      <c r="A1206" t="n">
        <v>14562</v>
      </c>
      <c r="B1206" s="13">
        <f>_xlfn.MINIFS(Invoices[Date],Invoices[Customer ID],A1206)</f>
        <v/>
      </c>
      <c r="C1206" s="13">
        <f>_xlfn.MAXIFS(Invoices[Date],Invoices[Customer ID],A1206)</f>
        <v/>
      </c>
      <c r="D1206" s="14">
        <f>AsOfDate-C1206</f>
        <v/>
      </c>
      <c r="E1206" s="14">
        <f>COUNTIFS(Invoices[Customer ID],A1206)</f>
        <v/>
      </c>
      <c r="F1206" s="15">
        <f>SUMIFS(Invoices[Value],Invoices[Customer ID],A1206)</f>
        <v/>
      </c>
      <c r="G1206" s="10">
        <f>5-COUNTIF(RCuts,"&lt;"&amp;D1206)</f>
        <v/>
      </c>
      <c r="H1206" s="10">
        <f>1+COUNTIF(FCuts,"&lt;"&amp;E1206)</f>
        <v/>
      </c>
      <c r="I1206" s="10">
        <f>1+COUNTIF(MCuts,"&lt;"&amp;F1206)</f>
        <v/>
      </c>
      <c r="J1206" s="10">
        <f>G1206&amp;H1206&amp;I1206</f>
        <v/>
      </c>
      <c r="K1206" s="10">
        <f>IF(AND(G1206&gt;=4,H1206&gt;=4),"Champions",IF(AND(G1206&gt;=3,H1206&gt;=3),"Loyal",IF(G1206&gt;=4,"New / promising",IF(H1206&gt;=3,"At risk",IF(G1206&lt;=2,"Lost / hibernating","Needs attention")))))</f>
        <v/>
      </c>
    </row>
    <row r="1207">
      <c r="A1207" t="n">
        <v>14565</v>
      </c>
      <c r="B1207" s="13">
        <f>_xlfn.MINIFS(Invoices[Date],Invoices[Customer ID],A1207)</f>
        <v/>
      </c>
      <c r="C1207" s="13">
        <f>_xlfn.MAXIFS(Invoices[Date],Invoices[Customer ID],A1207)</f>
        <v/>
      </c>
      <c r="D1207" s="14">
        <f>AsOfDate-C1207</f>
        <v/>
      </c>
      <c r="E1207" s="14">
        <f>COUNTIFS(Invoices[Customer ID],A1207)</f>
        <v/>
      </c>
      <c r="F1207" s="15">
        <f>SUMIFS(Invoices[Value],Invoices[Customer ID],A1207)</f>
        <v/>
      </c>
      <c r="G1207" s="10">
        <f>5-COUNTIF(RCuts,"&lt;"&amp;D1207)</f>
        <v/>
      </c>
      <c r="H1207" s="10">
        <f>1+COUNTIF(FCuts,"&lt;"&amp;E1207)</f>
        <v/>
      </c>
      <c r="I1207" s="10">
        <f>1+COUNTIF(MCuts,"&lt;"&amp;F1207)</f>
        <v/>
      </c>
      <c r="J1207" s="10">
        <f>G1207&amp;H1207&amp;I1207</f>
        <v/>
      </c>
      <c r="K1207" s="10">
        <f>IF(AND(G1207&gt;=4,H1207&gt;=4),"Champions",IF(AND(G1207&gt;=3,H1207&gt;=3),"Loyal",IF(G1207&gt;=4,"New / promising",IF(H1207&gt;=3,"At risk",IF(G1207&lt;=2,"Lost / hibernating","Needs attention")))))</f>
        <v/>
      </c>
    </row>
    <row r="1208">
      <c r="A1208" t="n">
        <v>14567</v>
      </c>
      <c r="B1208" s="13">
        <f>_xlfn.MINIFS(Invoices[Date],Invoices[Customer ID],A1208)</f>
        <v/>
      </c>
      <c r="C1208" s="13">
        <f>_xlfn.MAXIFS(Invoices[Date],Invoices[Customer ID],A1208)</f>
        <v/>
      </c>
      <c r="D1208" s="14">
        <f>AsOfDate-C1208</f>
        <v/>
      </c>
      <c r="E1208" s="14">
        <f>COUNTIFS(Invoices[Customer ID],A1208)</f>
        <v/>
      </c>
      <c r="F1208" s="15">
        <f>SUMIFS(Invoices[Value],Invoices[Customer ID],A1208)</f>
        <v/>
      </c>
      <c r="G1208" s="10">
        <f>5-COUNTIF(RCuts,"&lt;"&amp;D1208)</f>
        <v/>
      </c>
      <c r="H1208" s="10">
        <f>1+COUNTIF(FCuts,"&lt;"&amp;E1208)</f>
        <v/>
      </c>
      <c r="I1208" s="10">
        <f>1+COUNTIF(MCuts,"&lt;"&amp;F1208)</f>
        <v/>
      </c>
      <c r="J1208" s="10">
        <f>G1208&amp;H1208&amp;I1208</f>
        <v/>
      </c>
      <c r="K1208" s="10">
        <f>IF(AND(G1208&gt;=4,H1208&gt;=4),"Champions",IF(AND(G1208&gt;=3,H1208&gt;=3),"Loyal",IF(G1208&gt;=4,"New / promising",IF(H1208&gt;=3,"At risk",IF(G1208&lt;=2,"Lost / hibernating","Needs attention")))))</f>
        <v/>
      </c>
    </row>
    <row r="1209">
      <c r="A1209" t="n">
        <v>14570</v>
      </c>
      <c r="B1209" s="13">
        <f>_xlfn.MINIFS(Invoices[Date],Invoices[Customer ID],A1209)</f>
        <v/>
      </c>
      <c r="C1209" s="13">
        <f>_xlfn.MAXIFS(Invoices[Date],Invoices[Customer ID],A1209)</f>
        <v/>
      </c>
      <c r="D1209" s="14">
        <f>AsOfDate-C1209</f>
        <v/>
      </c>
      <c r="E1209" s="14">
        <f>COUNTIFS(Invoices[Customer ID],A1209)</f>
        <v/>
      </c>
      <c r="F1209" s="15">
        <f>SUMIFS(Invoices[Value],Invoices[Customer ID],A1209)</f>
        <v/>
      </c>
      <c r="G1209" s="10">
        <f>5-COUNTIF(RCuts,"&lt;"&amp;D1209)</f>
        <v/>
      </c>
      <c r="H1209" s="10">
        <f>1+COUNTIF(FCuts,"&lt;"&amp;E1209)</f>
        <v/>
      </c>
      <c r="I1209" s="10">
        <f>1+COUNTIF(MCuts,"&lt;"&amp;F1209)</f>
        <v/>
      </c>
      <c r="J1209" s="10">
        <f>G1209&amp;H1209&amp;I1209</f>
        <v/>
      </c>
      <c r="K1209" s="10">
        <f>IF(AND(G1209&gt;=4,H1209&gt;=4),"Champions",IF(AND(G1209&gt;=3,H1209&gt;=3),"Loyal",IF(G1209&gt;=4,"New / promising",IF(H1209&gt;=3,"At risk",IF(G1209&lt;=2,"Lost / hibernating","Needs attention")))))</f>
        <v/>
      </c>
    </row>
    <row r="1210">
      <c r="A1210" t="n">
        <v>14572</v>
      </c>
      <c r="B1210" s="13">
        <f>_xlfn.MINIFS(Invoices[Date],Invoices[Customer ID],A1210)</f>
        <v/>
      </c>
      <c r="C1210" s="13">
        <f>_xlfn.MAXIFS(Invoices[Date],Invoices[Customer ID],A1210)</f>
        <v/>
      </c>
      <c r="D1210" s="14">
        <f>AsOfDate-C1210</f>
        <v/>
      </c>
      <c r="E1210" s="14">
        <f>COUNTIFS(Invoices[Customer ID],A1210)</f>
        <v/>
      </c>
      <c r="F1210" s="15">
        <f>SUMIFS(Invoices[Value],Invoices[Customer ID],A1210)</f>
        <v/>
      </c>
      <c r="G1210" s="10">
        <f>5-COUNTIF(RCuts,"&lt;"&amp;D1210)</f>
        <v/>
      </c>
      <c r="H1210" s="10">
        <f>1+COUNTIF(FCuts,"&lt;"&amp;E1210)</f>
        <v/>
      </c>
      <c r="I1210" s="10">
        <f>1+COUNTIF(MCuts,"&lt;"&amp;F1210)</f>
        <v/>
      </c>
      <c r="J1210" s="10">
        <f>G1210&amp;H1210&amp;I1210</f>
        <v/>
      </c>
      <c r="K1210" s="10">
        <f>IF(AND(G1210&gt;=4,H1210&gt;=4),"Champions",IF(AND(G1210&gt;=3,H1210&gt;=3),"Loyal",IF(G1210&gt;=4,"New / promising",IF(H1210&gt;=3,"At risk",IF(G1210&lt;=2,"Lost / hibernating","Needs attention")))))</f>
        <v/>
      </c>
    </row>
    <row r="1211">
      <c r="A1211" t="n">
        <v>14573</v>
      </c>
      <c r="B1211" s="13">
        <f>_xlfn.MINIFS(Invoices[Date],Invoices[Customer ID],A1211)</f>
        <v/>
      </c>
      <c r="C1211" s="13">
        <f>_xlfn.MAXIFS(Invoices[Date],Invoices[Customer ID],A1211)</f>
        <v/>
      </c>
      <c r="D1211" s="14">
        <f>AsOfDate-C1211</f>
        <v/>
      </c>
      <c r="E1211" s="14">
        <f>COUNTIFS(Invoices[Customer ID],A1211)</f>
        <v/>
      </c>
      <c r="F1211" s="15">
        <f>SUMIFS(Invoices[Value],Invoices[Customer ID],A1211)</f>
        <v/>
      </c>
      <c r="G1211" s="10">
        <f>5-COUNTIF(RCuts,"&lt;"&amp;D1211)</f>
        <v/>
      </c>
      <c r="H1211" s="10">
        <f>1+COUNTIF(FCuts,"&lt;"&amp;E1211)</f>
        <v/>
      </c>
      <c r="I1211" s="10">
        <f>1+COUNTIF(MCuts,"&lt;"&amp;F1211)</f>
        <v/>
      </c>
      <c r="J1211" s="10">
        <f>G1211&amp;H1211&amp;I1211</f>
        <v/>
      </c>
      <c r="K1211" s="10">
        <f>IF(AND(G1211&gt;=4,H1211&gt;=4),"Champions",IF(AND(G1211&gt;=3,H1211&gt;=3),"Loyal",IF(G1211&gt;=4,"New / promising",IF(H1211&gt;=3,"At risk",IF(G1211&lt;=2,"Lost / hibernating","Needs attention")))))</f>
        <v/>
      </c>
    </row>
    <row r="1212">
      <c r="A1212" t="n">
        <v>14577</v>
      </c>
      <c r="B1212" s="13">
        <f>_xlfn.MINIFS(Invoices[Date],Invoices[Customer ID],A1212)</f>
        <v/>
      </c>
      <c r="C1212" s="13">
        <f>_xlfn.MAXIFS(Invoices[Date],Invoices[Customer ID],A1212)</f>
        <v/>
      </c>
      <c r="D1212" s="14">
        <f>AsOfDate-C1212</f>
        <v/>
      </c>
      <c r="E1212" s="14">
        <f>COUNTIFS(Invoices[Customer ID],A1212)</f>
        <v/>
      </c>
      <c r="F1212" s="15">
        <f>SUMIFS(Invoices[Value],Invoices[Customer ID],A1212)</f>
        <v/>
      </c>
      <c r="G1212" s="10">
        <f>5-COUNTIF(RCuts,"&lt;"&amp;D1212)</f>
        <v/>
      </c>
      <c r="H1212" s="10">
        <f>1+COUNTIF(FCuts,"&lt;"&amp;E1212)</f>
        <v/>
      </c>
      <c r="I1212" s="10">
        <f>1+COUNTIF(MCuts,"&lt;"&amp;F1212)</f>
        <v/>
      </c>
      <c r="J1212" s="10">
        <f>G1212&amp;H1212&amp;I1212</f>
        <v/>
      </c>
      <c r="K1212" s="10">
        <f>IF(AND(G1212&gt;=4,H1212&gt;=4),"Champions",IF(AND(G1212&gt;=3,H1212&gt;=3),"Loyal",IF(G1212&gt;=4,"New / promising",IF(H1212&gt;=3,"At risk",IF(G1212&lt;=2,"Lost / hibernating","Needs attention")))))</f>
        <v/>
      </c>
    </row>
    <row r="1213">
      <c r="A1213" t="n">
        <v>14581</v>
      </c>
      <c r="B1213" s="13">
        <f>_xlfn.MINIFS(Invoices[Date],Invoices[Customer ID],A1213)</f>
        <v/>
      </c>
      <c r="C1213" s="13">
        <f>_xlfn.MAXIFS(Invoices[Date],Invoices[Customer ID],A1213)</f>
        <v/>
      </c>
      <c r="D1213" s="14">
        <f>AsOfDate-C1213</f>
        <v/>
      </c>
      <c r="E1213" s="14">
        <f>COUNTIFS(Invoices[Customer ID],A1213)</f>
        <v/>
      </c>
      <c r="F1213" s="15">
        <f>SUMIFS(Invoices[Value],Invoices[Customer ID],A1213)</f>
        <v/>
      </c>
      <c r="G1213" s="10">
        <f>5-COUNTIF(RCuts,"&lt;"&amp;D1213)</f>
        <v/>
      </c>
      <c r="H1213" s="10">
        <f>1+COUNTIF(FCuts,"&lt;"&amp;E1213)</f>
        <v/>
      </c>
      <c r="I1213" s="10">
        <f>1+COUNTIF(MCuts,"&lt;"&amp;F1213)</f>
        <v/>
      </c>
      <c r="J1213" s="10">
        <f>G1213&amp;H1213&amp;I1213</f>
        <v/>
      </c>
      <c r="K1213" s="10">
        <f>IF(AND(G1213&gt;=4,H1213&gt;=4),"Champions",IF(AND(G1213&gt;=3,H1213&gt;=3),"Loyal",IF(G1213&gt;=4,"New / promising",IF(H1213&gt;=3,"At risk",IF(G1213&lt;=2,"Lost / hibernating","Needs attention")))))</f>
        <v/>
      </c>
    </row>
    <row r="1214">
      <c r="A1214" t="n">
        <v>14582</v>
      </c>
      <c r="B1214" s="13">
        <f>_xlfn.MINIFS(Invoices[Date],Invoices[Customer ID],A1214)</f>
        <v/>
      </c>
      <c r="C1214" s="13">
        <f>_xlfn.MAXIFS(Invoices[Date],Invoices[Customer ID],A1214)</f>
        <v/>
      </c>
      <c r="D1214" s="14">
        <f>AsOfDate-C1214</f>
        <v/>
      </c>
      <c r="E1214" s="14">
        <f>COUNTIFS(Invoices[Customer ID],A1214)</f>
        <v/>
      </c>
      <c r="F1214" s="15">
        <f>SUMIFS(Invoices[Value],Invoices[Customer ID],A1214)</f>
        <v/>
      </c>
      <c r="G1214" s="10">
        <f>5-COUNTIF(RCuts,"&lt;"&amp;D1214)</f>
        <v/>
      </c>
      <c r="H1214" s="10">
        <f>1+COUNTIF(FCuts,"&lt;"&amp;E1214)</f>
        <v/>
      </c>
      <c r="I1214" s="10">
        <f>1+COUNTIF(MCuts,"&lt;"&amp;F1214)</f>
        <v/>
      </c>
      <c r="J1214" s="10">
        <f>G1214&amp;H1214&amp;I1214</f>
        <v/>
      </c>
      <c r="K1214" s="10">
        <f>IF(AND(G1214&gt;=4,H1214&gt;=4),"Champions",IF(AND(G1214&gt;=3,H1214&gt;=3),"Loyal",IF(G1214&gt;=4,"New / promising",IF(H1214&gt;=3,"At risk",IF(G1214&lt;=2,"Lost / hibernating","Needs attention")))))</f>
        <v/>
      </c>
    </row>
    <row r="1215">
      <c r="A1215" t="n">
        <v>14583</v>
      </c>
      <c r="B1215" s="13">
        <f>_xlfn.MINIFS(Invoices[Date],Invoices[Customer ID],A1215)</f>
        <v/>
      </c>
      <c r="C1215" s="13">
        <f>_xlfn.MAXIFS(Invoices[Date],Invoices[Customer ID],A1215)</f>
        <v/>
      </c>
      <c r="D1215" s="14">
        <f>AsOfDate-C1215</f>
        <v/>
      </c>
      <c r="E1215" s="14">
        <f>COUNTIFS(Invoices[Customer ID],A1215)</f>
        <v/>
      </c>
      <c r="F1215" s="15">
        <f>SUMIFS(Invoices[Value],Invoices[Customer ID],A1215)</f>
        <v/>
      </c>
      <c r="G1215" s="10">
        <f>5-COUNTIF(RCuts,"&lt;"&amp;D1215)</f>
        <v/>
      </c>
      <c r="H1215" s="10">
        <f>1+COUNTIF(FCuts,"&lt;"&amp;E1215)</f>
        <v/>
      </c>
      <c r="I1215" s="10">
        <f>1+COUNTIF(MCuts,"&lt;"&amp;F1215)</f>
        <v/>
      </c>
      <c r="J1215" s="10">
        <f>G1215&amp;H1215&amp;I1215</f>
        <v/>
      </c>
      <c r="K1215" s="10">
        <f>IF(AND(G1215&gt;=4,H1215&gt;=4),"Champions",IF(AND(G1215&gt;=3,H1215&gt;=3),"Loyal",IF(G1215&gt;=4,"New / promising",IF(H1215&gt;=3,"At risk",IF(G1215&lt;=2,"Lost / hibernating","Needs attention")))))</f>
        <v/>
      </c>
    </row>
    <row r="1216">
      <c r="A1216" t="n">
        <v>14584</v>
      </c>
      <c r="B1216" s="13">
        <f>_xlfn.MINIFS(Invoices[Date],Invoices[Customer ID],A1216)</f>
        <v/>
      </c>
      <c r="C1216" s="13">
        <f>_xlfn.MAXIFS(Invoices[Date],Invoices[Customer ID],A1216)</f>
        <v/>
      </c>
      <c r="D1216" s="14">
        <f>AsOfDate-C1216</f>
        <v/>
      </c>
      <c r="E1216" s="14">
        <f>COUNTIFS(Invoices[Customer ID],A1216)</f>
        <v/>
      </c>
      <c r="F1216" s="15">
        <f>SUMIFS(Invoices[Value],Invoices[Customer ID],A1216)</f>
        <v/>
      </c>
      <c r="G1216" s="10">
        <f>5-COUNTIF(RCuts,"&lt;"&amp;D1216)</f>
        <v/>
      </c>
      <c r="H1216" s="10">
        <f>1+COUNTIF(FCuts,"&lt;"&amp;E1216)</f>
        <v/>
      </c>
      <c r="I1216" s="10">
        <f>1+COUNTIF(MCuts,"&lt;"&amp;F1216)</f>
        <v/>
      </c>
      <c r="J1216" s="10">
        <f>G1216&amp;H1216&amp;I1216</f>
        <v/>
      </c>
      <c r="K1216" s="10">
        <f>IF(AND(G1216&gt;=4,H1216&gt;=4),"Champions",IF(AND(G1216&gt;=3,H1216&gt;=3),"Loyal",IF(G1216&gt;=4,"New / promising",IF(H1216&gt;=3,"At risk",IF(G1216&lt;=2,"Lost / hibernating","Needs attention")))))</f>
        <v/>
      </c>
    </row>
    <row r="1217">
      <c r="A1217" t="n">
        <v>14585</v>
      </c>
      <c r="B1217" s="13">
        <f>_xlfn.MINIFS(Invoices[Date],Invoices[Customer ID],A1217)</f>
        <v/>
      </c>
      <c r="C1217" s="13">
        <f>_xlfn.MAXIFS(Invoices[Date],Invoices[Customer ID],A1217)</f>
        <v/>
      </c>
      <c r="D1217" s="14">
        <f>AsOfDate-C1217</f>
        <v/>
      </c>
      <c r="E1217" s="14">
        <f>COUNTIFS(Invoices[Customer ID],A1217)</f>
        <v/>
      </c>
      <c r="F1217" s="15">
        <f>SUMIFS(Invoices[Value],Invoices[Customer ID],A1217)</f>
        <v/>
      </c>
      <c r="G1217" s="10">
        <f>5-COUNTIF(RCuts,"&lt;"&amp;D1217)</f>
        <v/>
      </c>
      <c r="H1217" s="10">
        <f>1+COUNTIF(FCuts,"&lt;"&amp;E1217)</f>
        <v/>
      </c>
      <c r="I1217" s="10">
        <f>1+COUNTIF(MCuts,"&lt;"&amp;F1217)</f>
        <v/>
      </c>
      <c r="J1217" s="10">
        <f>G1217&amp;H1217&amp;I1217</f>
        <v/>
      </c>
      <c r="K1217" s="10">
        <f>IF(AND(G1217&gt;=4,H1217&gt;=4),"Champions",IF(AND(G1217&gt;=3,H1217&gt;=3),"Loyal",IF(G1217&gt;=4,"New / promising",IF(H1217&gt;=3,"At risk",IF(G1217&lt;=2,"Lost / hibernating","Needs attention")))))</f>
        <v/>
      </c>
    </row>
    <row r="1218">
      <c r="A1218" t="n">
        <v>14586</v>
      </c>
      <c r="B1218" s="13">
        <f>_xlfn.MINIFS(Invoices[Date],Invoices[Customer ID],A1218)</f>
        <v/>
      </c>
      <c r="C1218" s="13">
        <f>_xlfn.MAXIFS(Invoices[Date],Invoices[Customer ID],A1218)</f>
        <v/>
      </c>
      <c r="D1218" s="14">
        <f>AsOfDate-C1218</f>
        <v/>
      </c>
      <c r="E1218" s="14">
        <f>COUNTIFS(Invoices[Customer ID],A1218)</f>
        <v/>
      </c>
      <c r="F1218" s="15">
        <f>SUMIFS(Invoices[Value],Invoices[Customer ID],A1218)</f>
        <v/>
      </c>
      <c r="G1218" s="10">
        <f>5-COUNTIF(RCuts,"&lt;"&amp;D1218)</f>
        <v/>
      </c>
      <c r="H1218" s="10">
        <f>1+COUNTIF(FCuts,"&lt;"&amp;E1218)</f>
        <v/>
      </c>
      <c r="I1218" s="10">
        <f>1+COUNTIF(MCuts,"&lt;"&amp;F1218)</f>
        <v/>
      </c>
      <c r="J1218" s="10">
        <f>G1218&amp;H1218&amp;I1218</f>
        <v/>
      </c>
      <c r="K1218" s="10">
        <f>IF(AND(G1218&gt;=4,H1218&gt;=4),"Champions",IF(AND(G1218&gt;=3,H1218&gt;=3),"Loyal",IF(G1218&gt;=4,"New / promising",IF(H1218&gt;=3,"At risk",IF(G1218&lt;=2,"Lost / hibernating","Needs attention")))))</f>
        <v/>
      </c>
    </row>
    <row r="1219">
      <c r="A1219" t="n">
        <v>14587</v>
      </c>
      <c r="B1219" s="13">
        <f>_xlfn.MINIFS(Invoices[Date],Invoices[Customer ID],A1219)</f>
        <v/>
      </c>
      <c r="C1219" s="13">
        <f>_xlfn.MAXIFS(Invoices[Date],Invoices[Customer ID],A1219)</f>
        <v/>
      </c>
      <c r="D1219" s="14">
        <f>AsOfDate-C1219</f>
        <v/>
      </c>
      <c r="E1219" s="14">
        <f>COUNTIFS(Invoices[Customer ID],A1219)</f>
        <v/>
      </c>
      <c r="F1219" s="15">
        <f>SUMIFS(Invoices[Value],Invoices[Customer ID],A1219)</f>
        <v/>
      </c>
      <c r="G1219" s="10">
        <f>5-COUNTIF(RCuts,"&lt;"&amp;D1219)</f>
        <v/>
      </c>
      <c r="H1219" s="10">
        <f>1+COUNTIF(FCuts,"&lt;"&amp;E1219)</f>
        <v/>
      </c>
      <c r="I1219" s="10">
        <f>1+COUNTIF(MCuts,"&lt;"&amp;F1219)</f>
        <v/>
      </c>
      <c r="J1219" s="10">
        <f>G1219&amp;H1219&amp;I1219</f>
        <v/>
      </c>
      <c r="K1219" s="10">
        <f>IF(AND(G1219&gt;=4,H1219&gt;=4),"Champions",IF(AND(G1219&gt;=3,H1219&gt;=3),"Loyal",IF(G1219&gt;=4,"New / promising",IF(H1219&gt;=3,"At risk",IF(G1219&lt;=2,"Lost / hibernating","Needs attention")))))</f>
        <v/>
      </c>
    </row>
    <row r="1220">
      <c r="A1220" t="n">
        <v>14591</v>
      </c>
      <c r="B1220" s="13">
        <f>_xlfn.MINIFS(Invoices[Date],Invoices[Customer ID],A1220)</f>
        <v/>
      </c>
      <c r="C1220" s="13">
        <f>_xlfn.MAXIFS(Invoices[Date],Invoices[Customer ID],A1220)</f>
        <v/>
      </c>
      <c r="D1220" s="14">
        <f>AsOfDate-C1220</f>
        <v/>
      </c>
      <c r="E1220" s="14">
        <f>COUNTIFS(Invoices[Customer ID],A1220)</f>
        <v/>
      </c>
      <c r="F1220" s="15">
        <f>SUMIFS(Invoices[Value],Invoices[Customer ID],A1220)</f>
        <v/>
      </c>
      <c r="G1220" s="10">
        <f>5-COUNTIF(RCuts,"&lt;"&amp;D1220)</f>
        <v/>
      </c>
      <c r="H1220" s="10">
        <f>1+COUNTIF(FCuts,"&lt;"&amp;E1220)</f>
        <v/>
      </c>
      <c r="I1220" s="10">
        <f>1+COUNTIF(MCuts,"&lt;"&amp;F1220)</f>
        <v/>
      </c>
      <c r="J1220" s="10">
        <f>G1220&amp;H1220&amp;I1220</f>
        <v/>
      </c>
      <c r="K1220" s="10">
        <f>IF(AND(G1220&gt;=4,H1220&gt;=4),"Champions",IF(AND(G1220&gt;=3,H1220&gt;=3),"Loyal",IF(G1220&gt;=4,"New / promising",IF(H1220&gt;=3,"At risk",IF(G1220&lt;=2,"Lost / hibernating","Needs attention")))))</f>
        <v/>
      </c>
    </row>
    <row r="1221">
      <c r="A1221" t="n">
        <v>14592</v>
      </c>
      <c r="B1221" s="13">
        <f>_xlfn.MINIFS(Invoices[Date],Invoices[Customer ID],A1221)</f>
        <v/>
      </c>
      <c r="C1221" s="13">
        <f>_xlfn.MAXIFS(Invoices[Date],Invoices[Customer ID],A1221)</f>
        <v/>
      </c>
      <c r="D1221" s="14">
        <f>AsOfDate-C1221</f>
        <v/>
      </c>
      <c r="E1221" s="14">
        <f>COUNTIFS(Invoices[Customer ID],A1221)</f>
        <v/>
      </c>
      <c r="F1221" s="15">
        <f>SUMIFS(Invoices[Value],Invoices[Customer ID],A1221)</f>
        <v/>
      </c>
      <c r="G1221" s="10">
        <f>5-COUNTIF(RCuts,"&lt;"&amp;D1221)</f>
        <v/>
      </c>
      <c r="H1221" s="10">
        <f>1+COUNTIF(FCuts,"&lt;"&amp;E1221)</f>
        <v/>
      </c>
      <c r="I1221" s="10">
        <f>1+COUNTIF(MCuts,"&lt;"&amp;F1221)</f>
        <v/>
      </c>
      <c r="J1221" s="10">
        <f>G1221&amp;H1221&amp;I1221</f>
        <v/>
      </c>
      <c r="K1221" s="10">
        <f>IF(AND(G1221&gt;=4,H1221&gt;=4),"Champions",IF(AND(G1221&gt;=3,H1221&gt;=3),"Loyal",IF(G1221&gt;=4,"New / promising",IF(H1221&gt;=3,"At risk",IF(G1221&lt;=2,"Lost / hibernating","Needs attention")))))</f>
        <v/>
      </c>
    </row>
    <row r="1222">
      <c r="A1222" t="n">
        <v>14593</v>
      </c>
      <c r="B1222" s="13">
        <f>_xlfn.MINIFS(Invoices[Date],Invoices[Customer ID],A1222)</f>
        <v/>
      </c>
      <c r="C1222" s="13">
        <f>_xlfn.MAXIFS(Invoices[Date],Invoices[Customer ID],A1222)</f>
        <v/>
      </c>
      <c r="D1222" s="14">
        <f>AsOfDate-C1222</f>
        <v/>
      </c>
      <c r="E1222" s="14">
        <f>COUNTIFS(Invoices[Customer ID],A1222)</f>
        <v/>
      </c>
      <c r="F1222" s="15">
        <f>SUMIFS(Invoices[Value],Invoices[Customer ID],A1222)</f>
        <v/>
      </c>
      <c r="G1222" s="10">
        <f>5-COUNTIF(RCuts,"&lt;"&amp;D1222)</f>
        <v/>
      </c>
      <c r="H1222" s="10">
        <f>1+COUNTIF(FCuts,"&lt;"&amp;E1222)</f>
        <v/>
      </c>
      <c r="I1222" s="10">
        <f>1+COUNTIF(MCuts,"&lt;"&amp;F1222)</f>
        <v/>
      </c>
      <c r="J1222" s="10">
        <f>G1222&amp;H1222&amp;I1222</f>
        <v/>
      </c>
      <c r="K1222" s="10">
        <f>IF(AND(G1222&gt;=4,H1222&gt;=4),"Champions",IF(AND(G1222&gt;=3,H1222&gt;=3),"Loyal",IF(G1222&gt;=4,"New / promising",IF(H1222&gt;=3,"At risk",IF(G1222&lt;=2,"Lost / hibernating","Needs attention")))))</f>
        <v/>
      </c>
    </row>
    <row r="1223">
      <c r="A1223" t="n">
        <v>14595</v>
      </c>
      <c r="B1223" s="13">
        <f>_xlfn.MINIFS(Invoices[Date],Invoices[Customer ID],A1223)</f>
        <v/>
      </c>
      <c r="C1223" s="13">
        <f>_xlfn.MAXIFS(Invoices[Date],Invoices[Customer ID],A1223)</f>
        <v/>
      </c>
      <c r="D1223" s="14">
        <f>AsOfDate-C1223</f>
        <v/>
      </c>
      <c r="E1223" s="14">
        <f>COUNTIFS(Invoices[Customer ID],A1223)</f>
        <v/>
      </c>
      <c r="F1223" s="15">
        <f>SUMIFS(Invoices[Value],Invoices[Customer ID],A1223)</f>
        <v/>
      </c>
      <c r="G1223" s="10">
        <f>5-COUNTIF(RCuts,"&lt;"&amp;D1223)</f>
        <v/>
      </c>
      <c r="H1223" s="10">
        <f>1+COUNTIF(FCuts,"&lt;"&amp;E1223)</f>
        <v/>
      </c>
      <c r="I1223" s="10">
        <f>1+COUNTIF(MCuts,"&lt;"&amp;F1223)</f>
        <v/>
      </c>
      <c r="J1223" s="10">
        <f>G1223&amp;H1223&amp;I1223</f>
        <v/>
      </c>
      <c r="K1223" s="10">
        <f>IF(AND(G1223&gt;=4,H1223&gt;=4),"Champions",IF(AND(G1223&gt;=3,H1223&gt;=3),"Loyal",IF(G1223&gt;=4,"New / promising",IF(H1223&gt;=3,"At risk",IF(G1223&lt;=2,"Lost / hibernating","Needs attention")))))</f>
        <v/>
      </c>
    </row>
    <row r="1224">
      <c r="A1224" t="n">
        <v>14597</v>
      </c>
      <c r="B1224" s="13">
        <f>_xlfn.MINIFS(Invoices[Date],Invoices[Customer ID],A1224)</f>
        <v/>
      </c>
      <c r="C1224" s="13">
        <f>_xlfn.MAXIFS(Invoices[Date],Invoices[Customer ID],A1224)</f>
        <v/>
      </c>
      <c r="D1224" s="14">
        <f>AsOfDate-C1224</f>
        <v/>
      </c>
      <c r="E1224" s="14">
        <f>COUNTIFS(Invoices[Customer ID],A1224)</f>
        <v/>
      </c>
      <c r="F1224" s="15">
        <f>SUMIFS(Invoices[Value],Invoices[Customer ID],A1224)</f>
        <v/>
      </c>
      <c r="G1224" s="10">
        <f>5-COUNTIF(RCuts,"&lt;"&amp;D1224)</f>
        <v/>
      </c>
      <c r="H1224" s="10">
        <f>1+COUNTIF(FCuts,"&lt;"&amp;E1224)</f>
        <v/>
      </c>
      <c r="I1224" s="10">
        <f>1+COUNTIF(MCuts,"&lt;"&amp;F1224)</f>
        <v/>
      </c>
      <c r="J1224" s="10">
        <f>G1224&amp;H1224&amp;I1224</f>
        <v/>
      </c>
      <c r="K1224" s="10">
        <f>IF(AND(G1224&gt;=4,H1224&gt;=4),"Champions",IF(AND(G1224&gt;=3,H1224&gt;=3),"Loyal",IF(G1224&gt;=4,"New / promising",IF(H1224&gt;=3,"At risk",IF(G1224&lt;=2,"Lost / hibernating","Needs attention")))))</f>
        <v/>
      </c>
    </row>
    <row r="1225">
      <c r="A1225" t="n">
        <v>14598</v>
      </c>
      <c r="B1225" s="13">
        <f>_xlfn.MINIFS(Invoices[Date],Invoices[Customer ID],A1225)</f>
        <v/>
      </c>
      <c r="C1225" s="13">
        <f>_xlfn.MAXIFS(Invoices[Date],Invoices[Customer ID],A1225)</f>
        <v/>
      </c>
      <c r="D1225" s="14">
        <f>AsOfDate-C1225</f>
        <v/>
      </c>
      <c r="E1225" s="14">
        <f>COUNTIFS(Invoices[Customer ID],A1225)</f>
        <v/>
      </c>
      <c r="F1225" s="15">
        <f>SUMIFS(Invoices[Value],Invoices[Customer ID],A1225)</f>
        <v/>
      </c>
      <c r="G1225" s="10">
        <f>5-COUNTIF(RCuts,"&lt;"&amp;D1225)</f>
        <v/>
      </c>
      <c r="H1225" s="10">
        <f>1+COUNTIF(FCuts,"&lt;"&amp;E1225)</f>
        <v/>
      </c>
      <c r="I1225" s="10">
        <f>1+COUNTIF(MCuts,"&lt;"&amp;F1225)</f>
        <v/>
      </c>
      <c r="J1225" s="10">
        <f>G1225&amp;H1225&amp;I1225</f>
        <v/>
      </c>
      <c r="K1225" s="10">
        <f>IF(AND(G1225&gt;=4,H1225&gt;=4),"Champions",IF(AND(G1225&gt;=3,H1225&gt;=3),"Loyal",IF(G1225&gt;=4,"New / promising",IF(H1225&gt;=3,"At risk",IF(G1225&lt;=2,"Lost / hibernating","Needs attention")))))</f>
        <v/>
      </c>
    </row>
    <row r="1226">
      <c r="A1226" t="n">
        <v>14600</v>
      </c>
      <c r="B1226" s="13">
        <f>_xlfn.MINIFS(Invoices[Date],Invoices[Customer ID],A1226)</f>
        <v/>
      </c>
      <c r="C1226" s="13">
        <f>_xlfn.MAXIFS(Invoices[Date],Invoices[Customer ID],A1226)</f>
        <v/>
      </c>
      <c r="D1226" s="14">
        <f>AsOfDate-C1226</f>
        <v/>
      </c>
      <c r="E1226" s="14">
        <f>COUNTIFS(Invoices[Customer ID],A1226)</f>
        <v/>
      </c>
      <c r="F1226" s="15">
        <f>SUMIFS(Invoices[Value],Invoices[Customer ID],A1226)</f>
        <v/>
      </c>
      <c r="G1226" s="10">
        <f>5-COUNTIF(RCuts,"&lt;"&amp;D1226)</f>
        <v/>
      </c>
      <c r="H1226" s="10">
        <f>1+COUNTIF(FCuts,"&lt;"&amp;E1226)</f>
        <v/>
      </c>
      <c r="I1226" s="10">
        <f>1+COUNTIF(MCuts,"&lt;"&amp;F1226)</f>
        <v/>
      </c>
      <c r="J1226" s="10">
        <f>G1226&amp;H1226&amp;I1226</f>
        <v/>
      </c>
      <c r="K1226" s="10">
        <f>IF(AND(G1226&gt;=4,H1226&gt;=4),"Champions",IF(AND(G1226&gt;=3,H1226&gt;=3),"Loyal",IF(G1226&gt;=4,"New / promising",IF(H1226&gt;=3,"At risk",IF(G1226&lt;=2,"Lost / hibernating","Needs attention")))))</f>
        <v/>
      </c>
    </row>
    <row r="1227">
      <c r="A1227" t="n">
        <v>14601</v>
      </c>
      <c r="B1227" s="13">
        <f>_xlfn.MINIFS(Invoices[Date],Invoices[Customer ID],A1227)</f>
        <v/>
      </c>
      <c r="C1227" s="13">
        <f>_xlfn.MAXIFS(Invoices[Date],Invoices[Customer ID],A1227)</f>
        <v/>
      </c>
      <c r="D1227" s="14">
        <f>AsOfDate-C1227</f>
        <v/>
      </c>
      <c r="E1227" s="14">
        <f>COUNTIFS(Invoices[Customer ID],A1227)</f>
        <v/>
      </c>
      <c r="F1227" s="15">
        <f>SUMIFS(Invoices[Value],Invoices[Customer ID],A1227)</f>
        <v/>
      </c>
      <c r="G1227" s="10">
        <f>5-COUNTIF(RCuts,"&lt;"&amp;D1227)</f>
        <v/>
      </c>
      <c r="H1227" s="10">
        <f>1+COUNTIF(FCuts,"&lt;"&amp;E1227)</f>
        <v/>
      </c>
      <c r="I1227" s="10">
        <f>1+COUNTIF(MCuts,"&lt;"&amp;F1227)</f>
        <v/>
      </c>
      <c r="J1227" s="10">
        <f>G1227&amp;H1227&amp;I1227</f>
        <v/>
      </c>
      <c r="K1227" s="10">
        <f>IF(AND(G1227&gt;=4,H1227&gt;=4),"Champions",IF(AND(G1227&gt;=3,H1227&gt;=3),"Loyal",IF(G1227&gt;=4,"New / promising",IF(H1227&gt;=3,"At risk",IF(G1227&lt;=2,"Lost / hibernating","Needs attention")))))</f>
        <v/>
      </c>
    </row>
    <row r="1228">
      <c r="A1228" t="n">
        <v>14603</v>
      </c>
      <c r="B1228" s="13">
        <f>_xlfn.MINIFS(Invoices[Date],Invoices[Customer ID],A1228)</f>
        <v/>
      </c>
      <c r="C1228" s="13">
        <f>_xlfn.MAXIFS(Invoices[Date],Invoices[Customer ID],A1228)</f>
        <v/>
      </c>
      <c r="D1228" s="14">
        <f>AsOfDate-C1228</f>
        <v/>
      </c>
      <c r="E1228" s="14">
        <f>COUNTIFS(Invoices[Customer ID],A1228)</f>
        <v/>
      </c>
      <c r="F1228" s="15">
        <f>SUMIFS(Invoices[Value],Invoices[Customer ID],A1228)</f>
        <v/>
      </c>
      <c r="G1228" s="10">
        <f>5-COUNTIF(RCuts,"&lt;"&amp;D1228)</f>
        <v/>
      </c>
      <c r="H1228" s="10">
        <f>1+COUNTIF(FCuts,"&lt;"&amp;E1228)</f>
        <v/>
      </c>
      <c r="I1228" s="10">
        <f>1+COUNTIF(MCuts,"&lt;"&amp;F1228)</f>
        <v/>
      </c>
      <c r="J1228" s="10">
        <f>G1228&amp;H1228&amp;I1228</f>
        <v/>
      </c>
      <c r="K1228" s="10">
        <f>IF(AND(G1228&gt;=4,H1228&gt;=4),"Champions",IF(AND(G1228&gt;=3,H1228&gt;=3),"Loyal",IF(G1228&gt;=4,"New / promising",IF(H1228&gt;=3,"At risk",IF(G1228&lt;=2,"Lost / hibernating","Needs attention")))))</f>
        <v/>
      </c>
    </row>
    <row r="1229">
      <c r="A1229" t="n">
        <v>14606</v>
      </c>
      <c r="B1229" s="13">
        <f>_xlfn.MINIFS(Invoices[Date],Invoices[Customer ID],A1229)</f>
        <v/>
      </c>
      <c r="C1229" s="13">
        <f>_xlfn.MAXIFS(Invoices[Date],Invoices[Customer ID],A1229)</f>
        <v/>
      </c>
      <c r="D1229" s="14">
        <f>AsOfDate-C1229</f>
        <v/>
      </c>
      <c r="E1229" s="14">
        <f>COUNTIFS(Invoices[Customer ID],A1229)</f>
        <v/>
      </c>
      <c r="F1229" s="15">
        <f>SUMIFS(Invoices[Value],Invoices[Customer ID],A1229)</f>
        <v/>
      </c>
      <c r="G1229" s="10">
        <f>5-COUNTIF(RCuts,"&lt;"&amp;D1229)</f>
        <v/>
      </c>
      <c r="H1229" s="10">
        <f>1+COUNTIF(FCuts,"&lt;"&amp;E1229)</f>
        <v/>
      </c>
      <c r="I1229" s="10">
        <f>1+COUNTIF(MCuts,"&lt;"&amp;F1229)</f>
        <v/>
      </c>
      <c r="J1229" s="10">
        <f>G1229&amp;H1229&amp;I1229</f>
        <v/>
      </c>
      <c r="K1229" s="10">
        <f>IF(AND(G1229&gt;=4,H1229&gt;=4),"Champions",IF(AND(G1229&gt;=3,H1229&gt;=3),"Loyal",IF(G1229&gt;=4,"New / promising",IF(H1229&gt;=3,"At risk",IF(G1229&lt;=2,"Lost / hibernating","Needs attention")))))</f>
        <v/>
      </c>
    </row>
    <row r="1230">
      <c r="A1230" t="n">
        <v>14607</v>
      </c>
      <c r="B1230" s="13">
        <f>_xlfn.MINIFS(Invoices[Date],Invoices[Customer ID],A1230)</f>
        <v/>
      </c>
      <c r="C1230" s="13">
        <f>_xlfn.MAXIFS(Invoices[Date],Invoices[Customer ID],A1230)</f>
        <v/>
      </c>
      <c r="D1230" s="14">
        <f>AsOfDate-C1230</f>
        <v/>
      </c>
      <c r="E1230" s="14">
        <f>COUNTIFS(Invoices[Customer ID],A1230)</f>
        <v/>
      </c>
      <c r="F1230" s="15">
        <f>SUMIFS(Invoices[Value],Invoices[Customer ID],A1230)</f>
        <v/>
      </c>
      <c r="G1230" s="10">
        <f>5-COUNTIF(RCuts,"&lt;"&amp;D1230)</f>
        <v/>
      </c>
      <c r="H1230" s="10">
        <f>1+COUNTIF(FCuts,"&lt;"&amp;E1230)</f>
        <v/>
      </c>
      <c r="I1230" s="10">
        <f>1+COUNTIF(MCuts,"&lt;"&amp;F1230)</f>
        <v/>
      </c>
      <c r="J1230" s="10">
        <f>G1230&amp;H1230&amp;I1230</f>
        <v/>
      </c>
      <c r="K1230" s="10">
        <f>IF(AND(G1230&gt;=4,H1230&gt;=4),"Champions",IF(AND(G1230&gt;=3,H1230&gt;=3),"Loyal",IF(G1230&gt;=4,"New / promising",IF(H1230&gt;=3,"At risk",IF(G1230&lt;=2,"Lost / hibernating","Needs attention")))))</f>
        <v/>
      </c>
    </row>
    <row r="1231">
      <c r="A1231" t="n">
        <v>14608</v>
      </c>
      <c r="B1231" s="13">
        <f>_xlfn.MINIFS(Invoices[Date],Invoices[Customer ID],A1231)</f>
        <v/>
      </c>
      <c r="C1231" s="13">
        <f>_xlfn.MAXIFS(Invoices[Date],Invoices[Customer ID],A1231)</f>
        <v/>
      </c>
      <c r="D1231" s="14">
        <f>AsOfDate-C1231</f>
        <v/>
      </c>
      <c r="E1231" s="14">
        <f>COUNTIFS(Invoices[Customer ID],A1231)</f>
        <v/>
      </c>
      <c r="F1231" s="15">
        <f>SUMIFS(Invoices[Value],Invoices[Customer ID],A1231)</f>
        <v/>
      </c>
      <c r="G1231" s="10">
        <f>5-COUNTIF(RCuts,"&lt;"&amp;D1231)</f>
        <v/>
      </c>
      <c r="H1231" s="10">
        <f>1+COUNTIF(FCuts,"&lt;"&amp;E1231)</f>
        <v/>
      </c>
      <c r="I1231" s="10">
        <f>1+COUNTIF(MCuts,"&lt;"&amp;F1231)</f>
        <v/>
      </c>
      <c r="J1231" s="10">
        <f>G1231&amp;H1231&amp;I1231</f>
        <v/>
      </c>
      <c r="K1231" s="10">
        <f>IF(AND(G1231&gt;=4,H1231&gt;=4),"Champions",IF(AND(G1231&gt;=3,H1231&gt;=3),"Loyal",IF(G1231&gt;=4,"New / promising",IF(H1231&gt;=3,"At risk",IF(G1231&lt;=2,"Lost / hibernating","Needs attention")))))</f>
        <v/>
      </c>
    </row>
    <row r="1232">
      <c r="A1232" t="n">
        <v>14609</v>
      </c>
      <c r="B1232" s="13">
        <f>_xlfn.MINIFS(Invoices[Date],Invoices[Customer ID],A1232)</f>
        <v/>
      </c>
      <c r="C1232" s="13">
        <f>_xlfn.MAXIFS(Invoices[Date],Invoices[Customer ID],A1232)</f>
        <v/>
      </c>
      <c r="D1232" s="14">
        <f>AsOfDate-C1232</f>
        <v/>
      </c>
      <c r="E1232" s="14">
        <f>COUNTIFS(Invoices[Customer ID],A1232)</f>
        <v/>
      </c>
      <c r="F1232" s="15">
        <f>SUMIFS(Invoices[Value],Invoices[Customer ID],A1232)</f>
        <v/>
      </c>
      <c r="G1232" s="10">
        <f>5-COUNTIF(RCuts,"&lt;"&amp;D1232)</f>
        <v/>
      </c>
      <c r="H1232" s="10">
        <f>1+COUNTIF(FCuts,"&lt;"&amp;E1232)</f>
        <v/>
      </c>
      <c r="I1232" s="10">
        <f>1+COUNTIF(MCuts,"&lt;"&amp;F1232)</f>
        <v/>
      </c>
      <c r="J1232" s="10">
        <f>G1232&amp;H1232&amp;I1232</f>
        <v/>
      </c>
      <c r="K1232" s="10">
        <f>IF(AND(G1232&gt;=4,H1232&gt;=4),"Champions",IF(AND(G1232&gt;=3,H1232&gt;=3),"Loyal",IF(G1232&gt;=4,"New / promising",IF(H1232&gt;=3,"At risk",IF(G1232&lt;=2,"Lost / hibernating","Needs attention")))))</f>
        <v/>
      </c>
    </row>
    <row r="1233">
      <c r="A1233" t="n">
        <v>14616</v>
      </c>
      <c r="B1233" s="13">
        <f>_xlfn.MINIFS(Invoices[Date],Invoices[Customer ID],A1233)</f>
        <v/>
      </c>
      <c r="C1233" s="13">
        <f>_xlfn.MAXIFS(Invoices[Date],Invoices[Customer ID],A1233)</f>
        <v/>
      </c>
      <c r="D1233" s="14">
        <f>AsOfDate-C1233</f>
        <v/>
      </c>
      <c r="E1233" s="14">
        <f>COUNTIFS(Invoices[Customer ID],A1233)</f>
        <v/>
      </c>
      <c r="F1233" s="15">
        <f>SUMIFS(Invoices[Value],Invoices[Customer ID],A1233)</f>
        <v/>
      </c>
      <c r="G1233" s="10">
        <f>5-COUNTIF(RCuts,"&lt;"&amp;D1233)</f>
        <v/>
      </c>
      <c r="H1233" s="10">
        <f>1+COUNTIF(FCuts,"&lt;"&amp;E1233)</f>
        <v/>
      </c>
      <c r="I1233" s="10">
        <f>1+COUNTIF(MCuts,"&lt;"&amp;F1233)</f>
        <v/>
      </c>
      <c r="J1233" s="10">
        <f>G1233&amp;H1233&amp;I1233</f>
        <v/>
      </c>
      <c r="K1233" s="10">
        <f>IF(AND(G1233&gt;=4,H1233&gt;=4),"Champions",IF(AND(G1233&gt;=3,H1233&gt;=3),"Loyal",IF(G1233&gt;=4,"New / promising",IF(H1233&gt;=3,"At risk",IF(G1233&lt;=2,"Lost / hibernating","Needs attention")))))</f>
        <v/>
      </c>
    </row>
    <row r="1234">
      <c r="A1234" t="n">
        <v>14618</v>
      </c>
      <c r="B1234" s="13">
        <f>_xlfn.MINIFS(Invoices[Date],Invoices[Customer ID],A1234)</f>
        <v/>
      </c>
      <c r="C1234" s="13">
        <f>_xlfn.MAXIFS(Invoices[Date],Invoices[Customer ID],A1234)</f>
        <v/>
      </c>
      <c r="D1234" s="14">
        <f>AsOfDate-C1234</f>
        <v/>
      </c>
      <c r="E1234" s="14">
        <f>COUNTIFS(Invoices[Customer ID],A1234)</f>
        <v/>
      </c>
      <c r="F1234" s="15">
        <f>SUMIFS(Invoices[Value],Invoices[Customer ID],A1234)</f>
        <v/>
      </c>
      <c r="G1234" s="10">
        <f>5-COUNTIF(RCuts,"&lt;"&amp;D1234)</f>
        <v/>
      </c>
      <c r="H1234" s="10">
        <f>1+COUNTIF(FCuts,"&lt;"&amp;E1234)</f>
        <v/>
      </c>
      <c r="I1234" s="10">
        <f>1+COUNTIF(MCuts,"&lt;"&amp;F1234)</f>
        <v/>
      </c>
      <c r="J1234" s="10">
        <f>G1234&amp;H1234&amp;I1234</f>
        <v/>
      </c>
      <c r="K1234" s="10">
        <f>IF(AND(G1234&gt;=4,H1234&gt;=4),"Champions",IF(AND(G1234&gt;=3,H1234&gt;=3),"Loyal",IF(G1234&gt;=4,"New / promising",IF(H1234&gt;=3,"At risk",IF(G1234&lt;=2,"Lost / hibernating","Needs attention")))))</f>
        <v/>
      </c>
    </row>
    <row r="1235">
      <c r="A1235" t="n">
        <v>14619</v>
      </c>
      <c r="B1235" s="13">
        <f>_xlfn.MINIFS(Invoices[Date],Invoices[Customer ID],A1235)</f>
        <v/>
      </c>
      <c r="C1235" s="13">
        <f>_xlfn.MAXIFS(Invoices[Date],Invoices[Customer ID],A1235)</f>
        <v/>
      </c>
      <c r="D1235" s="14">
        <f>AsOfDate-C1235</f>
        <v/>
      </c>
      <c r="E1235" s="14">
        <f>COUNTIFS(Invoices[Customer ID],A1235)</f>
        <v/>
      </c>
      <c r="F1235" s="15">
        <f>SUMIFS(Invoices[Value],Invoices[Customer ID],A1235)</f>
        <v/>
      </c>
      <c r="G1235" s="10">
        <f>5-COUNTIF(RCuts,"&lt;"&amp;D1235)</f>
        <v/>
      </c>
      <c r="H1235" s="10">
        <f>1+COUNTIF(FCuts,"&lt;"&amp;E1235)</f>
        <v/>
      </c>
      <c r="I1235" s="10">
        <f>1+COUNTIF(MCuts,"&lt;"&amp;F1235)</f>
        <v/>
      </c>
      <c r="J1235" s="10">
        <f>G1235&amp;H1235&amp;I1235</f>
        <v/>
      </c>
      <c r="K1235" s="10">
        <f>IF(AND(G1235&gt;=4,H1235&gt;=4),"Champions",IF(AND(G1235&gt;=3,H1235&gt;=3),"Loyal",IF(G1235&gt;=4,"New / promising",IF(H1235&gt;=3,"At risk",IF(G1235&lt;=2,"Lost / hibernating","Needs attention")))))</f>
        <v/>
      </c>
    </row>
    <row r="1236">
      <c r="A1236" t="n">
        <v>14620</v>
      </c>
      <c r="B1236" s="13">
        <f>_xlfn.MINIFS(Invoices[Date],Invoices[Customer ID],A1236)</f>
        <v/>
      </c>
      <c r="C1236" s="13">
        <f>_xlfn.MAXIFS(Invoices[Date],Invoices[Customer ID],A1236)</f>
        <v/>
      </c>
      <c r="D1236" s="14">
        <f>AsOfDate-C1236</f>
        <v/>
      </c>
      <c r="E1236" s="14">
        <f>COUNTIFS(Invoices[Customer ID],A1236)</f>
        <v/>
      </c>
      <c r="F1236" s="15">
        <f>SUMIFS(Invoices[Value],Invoices[Customer ID],A1236)</f>
        <v/>
      </c>
      <c r="G1236" s="10">
        <f>5-COUNTIF(RCuts,"&lt;"&amp;D1236)</f>
        <v/>
      </c>
      <c r="H1236" s="10">
        <f>1+COUNTIF(FCuts,"&lt;"&amp;E1236)</f>
        <v/>
      </c>
      <c r="I1236" s="10">
        <f>1+COUNTIF(MCuts,"&lt;"&amp;F1236)</f>
        <v/>
      </c>
      <c r="J1236" s="10">
        <f>G1236&amp;H1236&amp;I1236</f>
        <v/>
      </c>
      <c r="K1236" s="10">
        <f>IF(AND(G1236&gt;=4,H1236&gt;=4),"Champions",IF(AND(G1236&gt;=3,H1236&gt;=3),"Loyal",IF(G1236&gt;=4,"New / promising",IF(H1236&gt;=3,"At risk",IF(G1236&lt;=2,"Lost / hibernating","Needs attention")))))</f>
        <v/>
      </c>
    </row>
    <row r="1237">
      <c r="A1237" t="n">
        <v>14621</v>
      </c>
      <c r="B1237" s="13">
        <f>_xlfn.MINIFS(Invoices[Date],Invoices[Customer ID],A1237)</f>
        <v/>
      </c>
      <c r="C1237" s="13">
        <f>_xlfn.MAXIFS(Invoices[Date],Invoices[Customer ID],A1237)</f>
        <v/>
      </c>
      <c r="D1237" s="14">
        <f>AsOfDate-C1237</f>
        <v/>
      </c>
      <c r="E1237" s="14">
        <f>COUNTIFS(Invoices[Customer ID],A1237)</f>
        <v/>
      </c>
      <c r="F1237" s="15">
        <f>SUMIFS(Invoices[Value],Invoices[Customer ID],A1237)</f>
        <v/>
      </c>
      <c r="G1237" s="10">
        <f>5-COUNTIF(RCuts,"&lt;"&amp;D1237)</f>
        <v/>
      </c>
      <c r="H1237" s="10">
        <f>1+COUNTIF(FCuts,"&lt;"&amp;E1237)</f>
        <v/>
      </c>
      <c r="I1237" s="10">
        <f>1+COUNTIF(MCuts,"&lt;"&amp;F1237)</f>
        <v/>
      </c>
      <c r="J1237" s="10">
        <f>G1237&amp;H1237&amp;I1237</f>
        <v/>
      </c>
      <c r="K1237" s="10">
        <f>IF(AND(G1237&gt;=4,H1237&gt;=4),"Champions",IF(AND(G1237&gt;=3,H1237&gt;=3),"Loyal",IF(G1237&gt;=4,"New / promising",IF(H1237&gt;=3,"At risk",IF(G1237&lt;=2,"Lost / hibernating","Needs attention")))))</f>
        <v/>
      </c>
    </row>
    <row r="1238">
      <c r="A1238" t="n">
        <v>14622</v>
      </c>
      <c r="B1238" s="13">
        <f>_xlfn.MINIFS(Invoices[Date],Invoices[Customer ID],A1238)</f>
        <v/>
      </c>
      <c r="C1238" s="13">
        <f>_xlfn.MAXIFS(Invoices[Date],Invoices[Customer ID],A1238)</f>
        <v/>
      </c>
      <c r="D1238" s="14">
        <f>AsOfDate-C1238</f>
        <v/>
      </c>
      <c r="E1238" s="14">
        <f>COUNTIFS(Invoices[Customer ID],A1238)</f>
        <v/>
      </c>
      <c r="F1238" s="15">
        <f>SUMIFS(Invoices[Value],Invoices[Customer ID],A1238)</f>
        <v/>
      </c>
      <c r="G1238" s="10">
        <f>5-COUNTIF(RCuts,"&lt;"&amp;D1238)</f>
        <v/>
      </c>
      <c r="H1238" s="10">
        <f>1+COUNTIF(FCuts,"&lt;"&amp;E1238)</f>
        <v/>
      </c>
      <c r="I1238" s="10">
        <f>1+COUNTIF(MCuts,"&lt;"&amp;F1238)</f>
        <v/>
      </c>
      <c r="J1238" s="10">
        <f>G1238&amp;H1238&amp;I1238</f>
        <v/>
      </c>
      <c r="K1238" s="10">
        <f>IF(AND(G1238&gt;=4,H1238&gt;=4),"Champions",IF(AND(G1238&gt;=3,H1238&gt;=3),"Loyal",IF(G1238&gt;=4,"New / promising",IF(H1238&gt;=3,"At risk",IF(G1238&lt;=2,"Lost / hibernating","Needs attention")))))</f>
        <v/>
      </c>
    </row>
    <row r="1239">
      <c r="A1239" t="n">
        <v>14623</v>
      </c>
      <c r="B1239" s="13">
        <f>_xlfn.MINIFS(Invoices[Date],Invoices[Customer ID],A1239)</f>
        <v/>
      </c>
      <c r="C1239" s="13">
        <f>_xlfn.MAXIFS(Invoices[Date],Invoices[Customer ID],A1239)</f>
        <v/>
      </c>
      <c r="D1239" s="14">
        <f>AsOfDate-C1239</f>
        <v/>
      </c>
      <c r="E1239" s="14">
        <f>COUNTIFS(Invoices[Customer ID],A1239)</f>
        <v/>
      </c>
      <c r="F1239" s="15">
        <f>SUMIFS(Invoices[Value],Invoices[Customer ID],A1239)</f>
        <v/>
      </c>
      <c r="G1239" s="10">
        <f>5-COUNTIF(RCuts,"&lt;"&amp;D1239)</f>
        <v/>
      </c>
      <c r="H1239" s="10">
        <f>1+COUNTIF(FCuts,"&lt;"&amp;E1239)</f>
        <v/>
      </c>
      <c r="I1239" s="10">
        <f>1+COUNTIF(MCuts,"&lt;"&amp;F1239)</f>
        <v/>
      </c>
      <c r="J1239" s="10">
        <f>G1239&amp;H1239&amp;I1239</f>
        <v/>
      </c>
      <c r="K1239" s="10">
        <f>IF(AND(G1239&gt;=4,H1239&gt;=4),"Champions",IF(AND(G1239&gt;=3,H1239&gt;=3),"Loyal",IF(G1239&gt;=4,"New / promising",IF(H1239&gt;=3,"At risk",IF(G1239&lt;=2,"Lost / hibernating","Needs attention")))))</f>
        <v/>
      </c>
    </row>
    <row r="1240">
      <c r="A1240" t="n">
        <v>14624</v>
      </c>
      <c r="B1240" s="13">
        <f>_xlfn.MINIFS(Invoices[Date],Invoices[Customer ID],A1240)</f>
        <v/>
      </c>
      <c r="C1240" s="13">
        <f>_xlfn.MAXIFS(Invoices[Date],Invoices[Customer ID],A1240)</f>
        <v/>
      </c>
      <c r="D1240" s="14">
        <f>AsOfDate-C1240</f>
        <v/>
      </c>
      <c r="E1240" s="14">
        <f>COUNTIFS(Invoices[Customer ID],A1240)</f>
        <v/>
      </c>
      <c r="F1240" s="15">
        <f>SUMIFS(Invoices[Value],Invoices[Customer ID],A1240)</f>
        <v/>
      </c>
      <c r="G1240" s="10">
        <f>5-COUNTIF(RCuts,"&lt;"&amp;D1240)</f>
        <v/>
      </c>
      <c r="H1240" s="10">
        <f>1+COUNTIF(FCuts,"&lt;"&amp;E1240)</f>
        <v/>
      </c>
      <c r="I1240" s="10">
        <f>1+COUNTIF(MCuts,"&lt;"&amp;F1240)</f>
        <v/>
      </c>
      <c r="J1240" s="10">
        <f>G1240&amp;H1240&amp;I1240</f>
        <v/>
      </c>
      <c r="K1240" s="10">
        <f>IF(AND(G1240&gt;=4,H1240&gt;=4),"Champions",IF(AND(G1240&gt;=3,H1240&gt;=3),"Loyal",IF(G1240&gt;=4,"New / promising",IF(H1240&gt;=3,"At risk",IF(G1240&lt;=2,"Lost / hibernating","Needs attention")))))</f>
        <v/>
      </c>
    </row>
    <row r="1241">
      <c r="A1241" t="n">
        <v>14625</v>
      </c>
      <c r="B1241" s="13">
        <f>_xlfn.MINIFS(Invoices[Date],Invoices[Customer ID],A1241)</f>
        <v/>
      </c>
      <c r="C1241" s="13">
        <f>_xlfn.MAXIFS(Invoices[Date],Invoices[Customer ID],A1241)</f>
        <v/>
      </c>
      <c r="D1241" s="14">
        <f>AsOfDate-C1241</f>
        <v/>
      </c>
      <c r="E1241" s="14">
        <f>COUNTIFS(Invoices[Customer ID],A1241)</f>
        <v/>
      </c>
      <c r="F1241" s="15">
        <f>SUMIFS(Invoices[Value],Invoices[Customer ID],A1241)</f>
        <v/>
      </c>
      <c r="G1241" s="10">
        <f>5-COUNTIF(RCuts,"&lt;"&amp;D1241)</f>
        <v/>
      </c>
      <c r="H1241" s="10">
        <f>1+COUNTIF(FCuts,"&lt;"&amp;E1241)</f>
        <v/>
      </c>
      <c r="I1241" s="10">
        <f>1+COUNTIF(MCuts,"&lt;"&amp;F1241)</f>
        <v/>
      </c>
      <c r="J1241" s="10">
        <f>G1241&amp;H1241&amp;I1241</f>
        <v/>
      </c>
      <c r="K1241" s="10">
        <f>IF(AND(G1241&gt;=4,H1241&gt;=4),"Champions",IF(AND(G1241&gt;=3,H1241&gt;=3),"Loyal",IF(G1241&gt;=4,"New / promising",IF(H1241&gt;=3,"At risk",IF(G1241&lt;=2,"Lost / hibernating","Needs attention")))))</f>
        <v/>
      </c>
    </row>
    <row r="1242">
      <c r="A1242" t="n">
        <v>14626</v>
      </c>
      <c r="B1242" s="13">
        <f>_xlfn.MINIFS(Invoices[Date],Invoices[Customer ID],A1242)</f>
        <v/>
      </c>
      <c r="C1242" s="13">
        <f>_xlfn.MAXIFS(Invoices[Date],Invoices[Customer ID],A1242)</f>
        <v/>
      </c>
      <c r="D1242" s="14">
        <f>AsOfDate-C1242</f>
        <v/>
      </c>
      <c r="E1242" s="14">
        <f>COUNTIFS(Invoices[Customer ID],A1242)</f>
        <v/>
      </c>
      <c r="F1242" s="15">
        <f>SUMIFS(Invoices[Value],Invoices[Customer ID],A1242)</f>
        <v/>
      </c>
      <c r="G1242" s="10">
        <f>5-COUNTIF(RCuts,"&lt;"&amp;D1242)</f>
        <v/>
      </c>
      <c r="H1242" s="10">
        <f>1+COUNTIF(FCuts,"&lt;"&amp;E1242)</f>
        <v/>
      </c>
      <c r="I1242" s="10">
        <f>1+COUNTIF(MCuts,"&lt;"&amp;F1242)</f>
        <v/>
      </c>
      <c r="J1242" s="10">
        <f>G1242&amp;H1242&amp;I1242</f>
        <v/>
      </c>
      <c r="K1242" s="10">
        <f>IF(AND(G1242&gt;=4,H1242&gt;=4),"Champions",IF(AND(G1242&gt;=3,H1242&gt;=3),"Loyal",IF(G1242&gt;=4,"New / promising",IF(H1242&gt;=3,"At risk",IF(G1242&lt;=2,"Lost / hibernating","Needs attention")))))</f>
        <v/>
      </c>
    </row>
    <row r="1243">
      <c r="A1243" t="n">
        <v>14628</v>
      </c>
      <c r="B1243" s="13">
        <f>_xlfn.MINIFS(Invoices[Date],Invoices[Customer ID],A1243)</f>
        <v/>
      </c>
      <c r="C1243" s="13">
        <f>_xlfn.MAXIFS(Invoices[Date],Invoices[Customer ID],A1243)</f>
        <v/>
      </c>
      <c r="D1243" s="14">
        <f>AsOfDate-C1243</f>
        <v/>
      </c>
      <c r="E1243" s="14">
        <f>COUNTIFS(Invoices[Customer ID],A1243)</f>
        <v/>
      </c>
      <c r="F1243" s="15">
        <f>SUMIFS(Invoices[Value],Invoices[Customer ID],A1243)</f>
        <v/>
      </c>
      <c r="G1243" s="10">
        <f>5-COUNTIF(RCuts,"&lt;"&amp;D1243)</f>
        <v/>
      </c>
      <c r="H1243" s="10">
        <f>1+COUNTIF(FCuts,"&lt;"&amp;E1243)</f>
        <v/>
      </c>
      <c r="I1243" s="10">
        <f>1+COUNTIF(MCuts,"&lt;"&amp;F1243)</f>
        <v/>
      </c>
      <c r="J1243" s="10">
        <f>G1243&amp;H1243&amp;I1243</f>
        <v/>
      </c>
      <c r="K1243" s="10">
        <f>IF(AND(G1243&gt;=4,H1243&gt;=4),"Champions",IF(AND(G1243&gt;=3,H1243&gt;=3),"Loyal",IF(G1243&gt;=4,"New / promising",IF(H1243&gt;=3,"At risk",IF(G1243&lt;=2,"Lost / hibernating","Needs attention")))))</f>
        <v/>
      </c>
    </row>
    <row r="1244">
      <c r="A1244" t="n">
        <v>14629</v>
      </c>
      <c r="B1244" s="13">
        <f>_xlfn.MINIFS(Invoices[Date],Invoices[Customer ID],A1244)</f>
        <v/>
      </c>
      <c r="C1244" s="13">
        <f>_xlfn.MAXIFS(Invoices[Date],Invoices[Customer ID],A1244)</f>
        <v/>
      </c>
      <c r="D1244" s="14">
        <f>AsOfDate-C1244</f>
        <v/>
      </c>
      <c r="E1244" s="14">
        <f>COUNTIFS(Invoices[Customer ID],A1244)</f>
        <v/>
      </c>
      <c r="F1244" s="15">
        <f>SUMIFS(Invoices[Value],Invoices[Customer ID],A1244)</f>
        <v/>
      </c>
      <c r="G1244" s="10">
        <f>5-COUNTIF(RCuts,"&lt;"&amp;D1244)</f>
        <v/>
      </c>
      <c r="H1244" s="10">
        <f>1+COUNTIF(FCuts,"&lt;"&amp;E1244)</f>
        <v/>
      </c>
      <c r="I1244" s="10">
        <f>1+COUNTIF(MCuts,"&lt;"&amp;F1244)</f>
        <v/>
      </c>
      <c r="J1244" s="10">
        <f>G1244&amp;H1244&amp;I1244</f>
        <v/>
      </c>
      <c r="K1244" s="10">
        <f>IF(AND(G1244&gt;=4,H1244&gt;=4),"Champions",IF(AND(G1244&gt;=3,H1244&gt;=3),"Loyal",IF(G1244&gt;=4,"New / promising",IF(H1244&gt;=3,"At risk",IF(G1244&lt;=2,"Lost / hibernating","Needs attention")))))</f>
        <v/>
      </c>
    </row>
    <row r="1245">
      <c r="A1245" t="n">
        <v>14631</v>
      </c>
      <c r="B1245" s="13">
        <f>_xlfn.MINIFS(Invoices[Date],Invoices[Customer ID],A1245)</f>
        <v/>
      </c>
      <c r="C1245" s="13">
        <f>_xlfn.MAXIFS(Invoices[Date],Invoices[Customer ID],A1245)</f>
        <v/>
      </c>
      <c r="D1245" s="14">
        <f>AsOfDate-C1245</f>
        <v/>
      </c>
      <c r="E1245" s="14">
        <f>COUNTIFS(Invoices[Customer ID],A1245)</f>
        <v/>
      </c>
      <c r="F1245" s="15">
        <f>SUMIFS(Invoices[Value],Invoices[Customer ID],A1245)</f>
        <v/>
      </c>
      <c r="G1245" s="10">
        <f>5-COUNTIF(RCuts,"&lt;"&amp;D1245)</f>
        <v/>
      </c>
      <c r="H1245" s="10">
        <f>1+COUNTIF(FCuts,"&lt;"&amp;E1245)</f>
        <v/>
      </c>
      <c r="I1245" s="10">
        <f>1+COUNTIF(MCuts,"&lt;"&amp;F1245)</f>
        <v/>
      </c>
      <c r="J1245" s="10">
        <f>G1245&amp;H1245&amp;I1245</f>
        <v/>
      </c>
      <c r="K1245" s="10">
        <f>IF(AND(G1245&gt;=4,H1245&gt;=4),"Champions",IF(AND(G1245&gt;=3,H1245&gt;=3),"Loyal",IF(G1245&gt;=4,"New / promising",IF(H1245&gt;=3,"At risk",IF(G1245&lt;=2,"Lost / hibernating","Needs attention")))))</f>
        <v/>
      </c>
    </row>
    <row r="1246">
      <c r="A1246" t="n">
        <v>14632</v>
      </c>
      <c r="B1246" s="13">
        <f>_xlfn.MINIFS(Invoices[Date],Invoices[Customer ID],A1246)</f>
        <v/>
      </c>
      <c r="C1246" s="13">
        <f>_xlfn.MAXIFS(Invoices[Date],Invoices[Customer ID],A1246)</f>
        <v/>
      </c>
      <c r="D1246" s="14">
        <f>AsOfDate-C1246</f>
        <v/>
      </c>
      <c r="E1246" s="14">
        <f>COUNTIFS(Invoices[Customer ID],A1246)</f>
        <v/>
      </c>
      <c r="F1246" s="15">
        <f>SUMIFS(Invoices[Value],Invoices[Customer ID],A1246)</f>
        <v/>
      </c>
      <c r="G1246" s="10">
        <f>5-COUNTIF(RCuts,"&lt;"&amp;D1246)</f>
        <v/>
      </c>
      <c r="H1246" s="10">
        <f>1+COUNTIF(FCuts,"&lt;"&amp;E1246)</f>
        <v/>
      </c>
      <c r="I1246" s="10">
        <f>1+COUNTIF(MCuts,"&lt;"&amp;F1246)</f>
        <v/>
      </c>
      <c r="J1246" s="10">
        <f>G1246&amp;H1246&amp;I1246</f>
        <v/>
      </c>
      <c r="K1246" s="10">
        <f>IF(AND(G1246&gt;=4,H1246&gt;=4),"Champions",IF(AND(G1246&gt;=3,H1246&gt;=3),"Loyal",IF(G1246&gt;=4,"New / promising",IF(H1246&gt;=3,"At risk",IF(G1246&lt;=2,"Lost / hibernating","Needs attention")))))</f>
        <v/>
      </c>
    </row>
    <row r="1247">
      <c r="A1247" t="n">
        <v>14633</v>
      </c>
      <c r="B1247" s="13">
        <f>_xlfn.MINIFS(Invoices[Date],Invoices[Customer ID],A1247)</f>
        <v/>
      </c>
      <c r="C1247" s="13">
        <f>_xlfn.MAXIFS(Invoices[Date],Invoices[Customer ID],A1247)</f>
        <v/>
      </c>
      <c r="D1247" s="14">
        <f>AsOfDate-C1247</f>
        <v/>
      </c>
      <c r="E1247" s="14">
        <f>COUNTIFS(Invoices[Customer ID],A1247)</f>
        <v/>
      </c>
      <c r="F1247" s="15">
        <f>SUMIFS(Invoices[Value],Invoices[Customer ID],A1247)</f>
        <v/>
      </c>
      <c r="G1247" s="10">
        <f>5-COUNTIF(RCuts,"&lt;"&amp;D1247)</f>
        <v/>
      </c>
      <c r="H1247" s="10">
        <f>1+COUNTIF(FCuts,"&lt;"&amp;E1247)</f>
        <v/>
      </c>
      <c r="I1247" s="10">
        <f>1+COUNTIF(MCuts,"&lt;"&amp;F1247)</f>
        <v/>
      </c>
      <c r="J1247" s="10">
        <f>G1247&amp;H1247&amp;I1247</f>
        <v/>
      </c>
      <c r="K1247" s="10">
        <f>IF(AND(G1247&gt;=4,H1247&gt;=4),"Champions",IF(AND(G1247&gt;=3,H1247&gt;=3),"Loyal",IF(G1247&gt;=4,"New / promising",IF(H1247&gt;=3,"At risk",IF(G1247&lt;=2,"Lost / hibernating","Needs attention")))))</f>
        <v/>
      </c>
    </row>
    <row r="1248">
      <c r="A1248" t="n">
        <v>14636</v>
      </c>
      <c r="B1248" s="13">
        <f>_xlfn.MINIFS(Invoices[Date],Invoices[Customer ID],A1248)</f>
        <v/>
      </c>
      <c r="C1248" s="13">
        <f>_xlfn.MAXIFS(Invoices[Date],Invoices[Customer ID],A1248)</f>
        <v/>
      </c>
      <c r="D1248" s="14">
        <f>AsOfDate-C1248</f>
        <v/>
      </c>
      <c r="E1248" s="14">
        <f>COUNTIFS(Invoices[Customer ID],A1248)</f>
        <v/>
      </c>
      <c r="F1248" s="15">
        <f>SUMIFS(Invoices[Value],Invoices[Customer ID],A1248)</f>
        <v/>
      </c>
      <c r="G1248" s="10">
        <f>5-COUNTIF(RCuts,"&lt;"&amp;D1248)</f>
        <v/>
      </c>
      <c r="H1248" s="10">
        <f>1+COUNTIF(FCuts,"&lt;"&amp;E1248)</f>
        <v/>
      </c>
      <c r="I1248" s="10">
        <f>1+COUNTIF(MCuts,"&lt;"&amp;F1248)</f>
        <v/>
      </c>
      <c r="J1248" s="10">
        <f>G1248&amp;H1248&amp;I1248</f>
        <v/>
      </c>
      <c r="K1248" s="10">
        <f>IF(AND(G1248&gt;=4,H1248&gt;=4),"Champions",IF(AND(G1248&gt;=3,H1248&gt;=3),"Loyal",IF(G1248&gt;=4,"New / promising",IF(H1248&gt;=3,"At risk",IF(G1248&lt;=2,"Lost / hibernating","Needs attention")))))</f>
        <v/>
      </c>
    </row>
    <row r="1249">
      <c r="A1249" t="n">
        <v>14638</v>
      </c>
      <c r="B1249" s="13">
        <f>_xlfn.MINIFS(Invoices[Date],Invoices[Customer ID],A1249)</f>
        <v/>
      </c>
      <c r="C1249" s="13">
        <f>_xlfn.MAXIFS(Invoices[Date],Invoices[Customer ID],A1249)</f>
        <v/>
      </c>
      <c r="D1249" s="14">
        <f>AsOfDate-C1249</f>
        <v/>
      </c>
      <c r="E1249" s="14">
        <f>COUNTIFS(Invoices[Customer ID],A1249)</f>
        <v/>
      </c>
      <c r="F1249" s="15">
        <f>SUMIFS(Invoices[Value],Invoices[Customer ID],A1249)</f>
        <v/>
      </c>
      <c r="G1249" s="10">
        <f>5-COUNTIF(RCuts,"&lt;"&amp;D1249)</f>
        <v/>
      </c>
      <c r="H1249" s="10">
        <f>1+COUNTIF(FCuts,"&lt;"&amp;E1249)</f>
        <v/>
      </c>
      <c r="I1249" s="10">
        <f>1+COUNTIF(MCuts,"&lt;"&amp;F1249)</f>
        <v/>
      </c>
      <c r="J1249" s="10">
        <f>G1249&amp;H1249&amp;I1249</f>
        <v/>
      </c>
      <c r="K1249" s="10">
        <f>IF(AND(G1249&gt;=4,H1249&gt;=4),"Champions",IF(AND(G1249&gt;=3,H1249&gt;=3),"Loyal",IF(G1249&gt;=4,"New / promising",IF(H1249&gt;=3,"At risk",IF(G1249&lt;=2,"Lost / hibernating","Needs attention")))))</f>
        <v/>
      </c>
    </row>
    <row r="1250">
      <c r="A1250" t="n">
        <v>14639</v>
      </c>
      <c r="B1250" s="13">
        <f>_xlfn.MINIFS(Invoices[Date],Invoices[Customer ID],A1250)</f>
        <v/>
      </c>
      <c r="C1250" s="13">
        <f>_xlfn.MAXIFS(Invoices[Date],Invoices[Customer ID],A1250)</f>
        <v/>
      </c>
      <c r="D1250" s="14">
        <f>AsOfDate-C1250</f>
        <v/>
      </c>
      <c r="E1250" s="14">
        <f>COUNTIFS(Invoices[Customer ID],A1250)</f>
        <v/>
      </c>
      <c r="F1250" s="15">
        <f>SUMIFS(Invoices[Value],Invoices[Customer ID],A1250)</f>
        <v/>
      </c>
      <c r="G1250" s="10">
        <f>5-COUNTIF(RCuts,"&lt;"&amp;D1250)</f>
        <v/>
      </c>
      <c r="H1250" s="10">
        <f>1+COUNTIF(FCuts,"&lt;"&amp;E1250)</f>
        <v/>
      </c>
      <c r="I1250" s="10">
        <f>1+COUNTIF(MCuts,"&lt;"&amp;F1250)</f>
        <v/>
      </c>
      <c r="J1250" s="10">
        <f>G1250&amp;H1250&amp;I1250</f>
        <v/>
      </c>
      <c r="K1250" s="10">
        <f>IF(AND(G1250&gt;=4,H1250&gt;=4),"Champions",IF(AND(G1250&gt;=3,H1250&gt;=3),"Loyal",IF(G1250&gt;=4,"New / promising",IF(H1250&gt;=3,"At risk",IF(G1250&lt;=2,"Lost / hibernating","Needs attention")))))</f>
        <v/>
      </c>
    </row>
    <row r="1251">
      <c r="A1251" t="n">
        <v>14640</v>
      </c>
      <c r="B1251" s="13">
        <f>_xlfn.MINIFS(Invoices[Date],Invoices[Customer ID],A1251)</f>
        <v/>
      </c>
      <c r="C1251" s="13">
        <f>_xlfn.MAXIFS(Invoices[Date],Invoices[Customer ID],A1251)</f>
        <v/>
      </c>
      <c r="D1251" s="14">
        <f>AsOfDate-C1251</f>
        <v/>
      </c>
      <c r="E1251" s="14">
        <f>COUNTIFS(Invoices[Customer ID],A1251)</f>
        <v/>
      </c>
      <c r="F1251" s="15">
        <f>SUMIFS(Invoices[Value],Invoices[Customer ID],A1251)</f>
        <v/>
      </c>
      <c r="G1251" s="10">
        <f>5-COUNTIF(RCuts,"&lt;"&amp;D1251)</f>
        <v/>
      </c>
      <c r="H1251" s="10">
        <f>1+COUNTIF(FCuts,"&lt;"&amp;E1251)</f>
        <v/>
      </c>
      <c r="I1251" s="10">
        <f>1+COUNTIF(MCuts,"&lt;"&amp;F1251)</f>
        <v/>
      </c>
      <c r="J1251" s="10">
        <f>G1251&amp;H1251&amp;I1251</f>
        <v/>
      </c>
      <c r="K1251" s="10">
        <f>IF(AND(G1251&gt;=4,H1251&gt;=4),"Champions",IF(AND(G1251&gt;=3,H1251&gt;=3),"Loyal",IF(G1251&gt;=4,"New / promising",IF(H1251&gt;=3,"At risk",IF(G1251&lt;=2,"Lost / hibernating","Needs attention")))))</f>
        <v/>
      </c>
    </row>
    <row r="1252">
      <c r="A1252" t="n">
        <v>14641</v>
      </c>
      <c r="B1252" s="13">
        <f>_xlfn.MINIFS(Invoices[Date],Invoices[Customer ID],A1252)</f>
        <v/>
      </c>
      <c r="C1252" s="13">
        <f>_xlfn.MAXIFS(Invoices[Date],Invoices[Customer ID],A1252)</f>
        <v/>
      </c>
      <c r="D1252" s="14">
        <f>AsOfDate-C1252</f>
        <v/>
      </c>
      <c r="E1252" s="14">
        <f>COUNTIFS(Invoices[Customer ID],A1252)</f>
        <v/>
      </c>
      <c r="F1252" s="15">
        <f>SUMIFS(Invoices[Value],Invoices[Customer ID],A1252)</f>
        <v/>
      </c>
      <c r="G1252" s="10">
        <f>5-COUNTIF(RCuts,"&lt;"&amp;D1252)</f>
        <v/>
      </c>
      <c r="H1252" s="10">
        <f>1+COUNTIF(FCuts,"&lt;"&amp;E1252)</f>
        <v/>
      </c>
      <c r="I1252" s="10">
        <f>1+COUNTIF(MCuts,"&lt;"&amp;F1252)</f>
        <v/>
      </c>
      <c r="J1252" s="10">
        <f>G1252&amp;H1252&amp;I1252</f>
        <v/>
      </c>
      <c r="K1252" s="10">
        <f>IF(AND(G1252&gt;=4,H1252&gt;=4),"Champions",IF(AND(G1252&gt;=3,H1252&gt;=3),"Loyal",IF(G1252&gt;=4,"New / promising",IF(H1252&gt;=3,"At risk",IF(G1252&lt;=2,"Lost / hibernating","Needs attention")))))</f>
        <v/>
      </c>
    </row>
    <row r="1253">
      <c r="A1253" t="n">
        <v>14642</v>
      </c>
      <c r="B1253" s="13">
        <f>_xlfn.MINIFS(Invoices[Date],Invoices[Customer ID],A1253)</f>
        <v/>
      </c>
      <c r="C1253" s="13">
        <f>_xlfn.MAXIFS(Invoices[Date],Invoices[Customer ID],A1253)</f>
        <v/>
      </c>
      <c r="D1253" s="14">
        <f>AsOfDate-C1253</f>
        <v/>
      </c>
      <c r="E1253" s="14">
        <f>COUNTIFS(Invoices[Customer ID],A1253)</f>
        <v/>
      </c>
      <c r="F1253" s="15">
        <f>SUMIFS(Invoices[Value],Invoices[Customer ID],A1253)</f>
        <v/>
      </c>
      <c r="G1253" s="10">
        <f>5-COUNTIF(RCuts,"&lt;"&amp;D1253)</f>
        <v/>
      </c>
      <c r="H1253" s="10">
        <f>1+COUNTIF(FCuts,"&lt;"&amp;E1253)</f>
        <v/>
      </c>
      <c r="I1253" s="10">
        <f>1+COUNTIF(MCuts,"&lt;"&amp;F1253)</f>
        <v/>
      </c>
      <c r="J1253" s="10">
        <f>G1253&amp;H1253&amp;I1253</f>
        <v/>
      </c>
      <c r="K1253" s="10">
        <f>IF(AND(G1253&gt;=4,H1253&gt;=4),"Champions",IF(AND(G1253&gt;=3,H1253&gt;=3),"Loyal",IF(G1253&gt;=4,"New / promising",IF(H1253&gt;=3,"At risk",IF(G1253&lt;=2,"Lost / hibernating","Needs attention")))))</f>
        <v/>
      </c>
    </row>
    <row r="1254">
      <c r="A1254" t="n">
        <v>14643</v>
      </c>
      <c r="B1254" s="13">
        <f>_xlfn.MINIFS(Invoices[Date],Invoices[Customer ID],A1254)</f>
        <v/>
      </c>
      <c r="C1254" s="13">
        <f>_xlfn.MAXIFS(Invoices[Date],Invoices[Customer ID],A1254)</f>
        <v/>
      </c>
      <c r="D1254" s="14">
        <f>AsOfDate-C1254</f>
        <v/>
      </c>
      <c r="E1254" s="14">
        <f>COUNTIFS(Invoices[Customer ID],A1254)</f>
        <v/>
      </c>
      <c r="F1254" s="15">
        <f>SUMIFS(Invoices[Value],Invoices[Customer ID],A1254)</f>
        <v/>
      </c>
      <c r="G1254" s="10">
        <f>5-COUNTIF(RCuts,"&lt;"&amp;D1254)</f>
        <v/>
      </c>
      <c r="H1254" s="10">
        <f>1+COUNTIF(FCuts,"&lt;"&amp;E1254)</f>
        <v/>
      </c>
      <c r="I1254" s="10">
        <f>1+COUNTIF(MCuts,"&lt;"&amp;F1254)</f>
        <v/>
      </c>
      <c r="J1254" s="10">
        <f>G1254&amp;H1254&amp;I1254</f>
        <v/>
      </c>
      <c r="K1254" s="10">
        <f>IF(AND(G1254&gt;=4,H1254&gt;=4),"Champions",IF(AND(G1254&gt;=3,H1254&gt;=3),"Loyal",IF(G1254&gt;=4,"New / promising",IF(H1254&gt;=3,"At risk",IF(G1254&lt;=2,"Lost / hibernating","Needs attention")))))</f>
        <v/>
      </c>
    </row>
    <row r="1255">
      <c r="A1255" t="n">
        <v>14644</v>
      </c>
      <c r="B1255" s="13">
        <f>_xlfn.MINIFS(Invoices[Date],Invoices[Customer ID],A1255)</f>
        <v/>
      </c>
      <c r="C1255" s="13">
        <f>_xlfn.MAXIFS(Invoices[Date],Invoices[Customer ID],A1255)</f>
        <v/>
      </c>
      <c r="D1255" s="14">
        <f>AsOfDate-C1255</f>
        <v/>
      </c>
      <c r="E1255" s="14">
        <f>COUNTIFS(Invoices[Customer ID],A1255)</f>
        <v/>
      </c>
      <c r="F1255" s="15">
        <f>SUMIFS(Invoices[Value],Invoices[Customer ID],A1255)</f>
        <v/>
      </c>
      <c r="G1255" s="10">
        <f>5-COUNTIF(RCuts,"&lt;"&amp;D1255)</f>
        <v/>
      </c>
      <c r="H1255" s="10">
        <f>1+COUNTIF(FCuts,"&lt;"&amp;E1255)</f>
        <v/>
      </c>
      <c r="I1255" s="10">
        <f>1+COUNTIF(MCuts,"&lt;"&amp;F1255)</f>
        <v/>
      </c>
      <c r="J1255" s="10">
        <f>G1255&amp;H1255&amp;I1255</f>
        <v/>
      </c>
      <c r="K1255" s="10">
        <f>IF(AND(G1255&gt;=4,H1255&gt;=4),"Champions",IF(AND(G1255&gt;=3,H1255&gt;=3),"Loyal",IF(G1255&gt;=4,"New / promising",IF(H1255&gt;=3,"At risk",IF(G1255&lt;=2,"Lost / hibernating","Needs attention")))))</f>
        <v/>
      </c>
    </row>
    <row r="1256">
      <c r="A1256" t="n">
        <v>14645</v>
      </c>
      <c r="B1256" s="13">
        <f>_xlfn.MINIFS(Invoices[Date],Invoices[Customer ID],A1256)</f>
        <v/>
      </c>
      <c r="C1256" s="13">
        <f>_xlfn.MAXIFS(Invoices[Date],Invoices[Customer ID],A1256)</f>
        <v/>
      </c>
      <c r="D1256" s="14">
        <f>AsOfDate-C1256</f>
        <v/>
      </c>
      <c r="E1256" s="14">
        <f>COUNTIFS(Invoices[Customer ID],A1256)</f>
        <v/>
      </c>
      <c r="F1256" s="15">
        <f>SUMIFS(Invoices[Value],Invoices[Customer ID],A1256)</f>
        <v/>
      </c>
      <c r="G1256" s="10">
        <f>5-COUNTIF(RCuts,"&lt;"&amp;D1256)</f>
        <v/>
      </c>
      <c r="H1256" s="10">
        <f>1+COUNTIF(FCuts,"&lt;"&amp;E1256)</f>
        <v/>
      </c>
      <c r="I1256" s="10">
        <f>1+COUNTIF(MCuts,"&lt;"&amp;F1256)</f>
        <v/>
      </c>
      <c r="J1256" s="10">
        <f>G1256&amp;H1256&amp;I1256</f>
        <v/>
      </c>
      <c r="K1256" s="10">
        <f>IF(AND(G1256&gt;=4,H1256&gt;=4),"Champions",IF(AND(G1256&gt;=3,H1256&gt;=3),"Loyal",IF(G1256&gt;=4,"New / promising",IF(H1256&gt;=3,"At risk",IF(G1256&lt;=2,"Lost / hibernating","Needs attention")))))</f>
        <v/>
      </c>
    </row>
    <row r="1257">
      <c r="A1257" t="n">
        <v>14647</v>
      </c>
      <c r="B1257" s="13">
        <f>_xlfn.MINIFS(Invoices[Date],Invoices[Customer ID],A1257)</f>
        <v/>
      </c>
      <c r="C1257" s="13">
        <f>_xlfn.MAXIFS(Invoices[Date],Invoices[Customer ID],A1257)</f>
        <v/>
      </c>
      <c r="D1257" s="14">
        <f>AsOfDate-C1257</f>
        <v/>
      </c>
      <c r="E1257" s="14">
        <f>COUNTIFS(Invoices[Customer ID],A1257)</f>
        <v/>
      </c>
      <c r="F1257" s="15">
        <f>SUMIFS(Invoices[Value],Invoices[Customer ID],A1257)</f>
        <v/>
      </c>
      <c r="G1257" s="10">
        <f>5-COUNTIF(RCuts,"&lt;"&amp;D1257)</f>
        <v/>
      </c>
      <c r="H1257" s="10">
        <f>1+COUNTIF(FCuts,"&lt;"&amp;E1257)</f>
        <v/>
      </c>
      <c r="I1257" s="10">
        <f>1+COUNTIF(MCuts,"&lt;"&amp;F1257)</f>
        <v/>
      </c>
      <c r="J1257" s="10">
        <f>G1257&amp;H1257&amp;I1257</f>
        <v/>
      </c>
      <c r="K1257" s="10">
        <f>IF(AND(G1257&gt;=4,H1257&gt;=4),"Champions",IF(AND(G1257&gt;=3,H1257&gt;=3),"Loyal",IF(G1257&gt;=4,"New / promising",IF(H1257&gt;=3,"At risk",IF(G1257&lt;=2,"Lost / hibernating","Needs attention")))))</f>
        <v/>
      </c>
    </row>
    <row r="1258">
      <c r="A1258" t="n">
        <v>14649</v>
      </c>
      <c r="B1258" s="13">
        <f>_xlfn.MINIFS(Invoices[Date],Invoices[Customer ID],A1258)</f>
        <v/>
      </c>
      <c r="C1258" s="13">
        <f>_xlfn.MAXIFS(Invoices[Date],Invoices[Customer ID],A1258)</f>
        <v/>
      </c>
      <c r="D1258" s="14">
        <f>AsOfDate-C1258</f>
        <v/>
      </c>
      <c r="E1258" s="14">
        <f>COUNTIFS(Invoices[Customer ID],A1258)</f>
        <v/>
      </c>
      <c r="F1258" s="15">
        <f>SUMIFS(Invoices[Value],Invoices[Customer ID],A1258)</f>
        <v/>
      </c>
      <c r="G1258" s="10">
        <f>5-COUNTIF(RCuts,"&lt;"&amp;D1258)</f>
        <v/>
      </c>
      <c r="H1258" s="10">
        <f>1+COUNTIF(FCuts,"&lt;"&amp;E1258)</f>
        <v/>
      </c>
      <c r="I1258" s="10">
        <f>1+COUNTIF(MCuts,"&lt;"&amp;F1258)</f>
        <v/>
      </c>
      <c r="J1258" s="10">
        <f>G1258&amp;H1258&amp;I1258</f>
        <v/>
      </c>
      <c r="K1258" s="10">
        <f>IF(AND(G1258&gt;=4,H1258&gt;=4),"Champions",IF(AND(G1258&gt;=3,H1258&gt;=3),"Loyal",IF(G1258&gt;=4,"New / promising",IF(H1258&gt;=3,"At risk",IF(G1258&lt;=2,"Lost / hibernating","Needs attention")))))</f>
        <v/>
      </c>
    </row>
    <row r="1259">
      <c r="A1259" t="n">
        <v>14651</v>
      </c>
      <c r="B1259" s="13">
        <f>_xlfn.MINIFS(Invoices[Date],Invoices[Customer ID],A1259)</f>
        <v/>
      </c>
      <c r="C1259" s="13">
        <f>_xlfn.MAXIFS(Invoices[Date],Invoices[Customer ID],A1259)</f>
        <v/>
      </c>
      <c r="D1259" s="14">
        <f>AsOfDate-C1259</f>
        <v/>
      </c>
      <c r="E1259" s="14">
        <f>COUNTIFS(Invoices[Customer ID],A1259)</f>
        <v/>
      </c>
      <c r="F1259" s="15">
        <f>SUMIFS(Invoices[Value],Invoices[Customer ID],A1259)</f>
        <v/>
      </c>
      <c r="G1259" s="10">
        <f>5-COUNTIF(RCuts,"&lt;"&amp;D1259)</f>
        <v/>
      </c>
      <c r="H1259" s="10">
        <f>1+COUNTIF(FCuts,"&lt;"&amp;E1259)</f>
        <v/>
      </c>
      <c r="I1259" s="10">
        <f>1+COUNTIF(MCuts,"&lt;"&amp;F1259)</f>
        <v/>
      </c>
      <c r="J1259" s="10">
        <f>G1259&amp;H1259&amp;I1259</f>
        <v/>
      </c>
      <c r="K1259" s="10">
        <f>IF(AND(G1259&gt;=4,H1259&gt;=4),"Champions",IF(AND(G1259&gt;=3,H1259&gt;=3),"Loyal",IF(G1259&gt;=4,"New / promising",IF(H1259&gt;=3,"At risk",IF(G1259&lt;=2,"Lost / hibernating","Needs attention")))))</f>
        <v/>
      </c>
    </row>
    <row r="1260">
      <c r="A1260" t="n">
        <v>14652</v>
      </c>
      <c r="B1260" s="13">
        <f>_xlfn.MINIFS(Invoices[Date],Invoices[Customer ID],A1260)</f>
        <v/>
      </c>
      <c r="C1260" s="13">
        <f>_xlfn.MAXIFS(Invoices[Date],Invoices[Customer ID],A1260)</f>
        <v/>
      </c>
      <c r="D1260" s="14">
        <f>AsOfDate-C1260</f>
        <v/>
      </c>
      <c r="E1260" s="14">
        <f>COUNTIFS(Invoices[Customer ID],A1260)</f>
        <v/>
      </c>
      <c r="F1260" s="15">
        <f>SUMIFS(Invoices[Value],Invoices[Customer ID],A1260)</f>
        <v/>
      </c>
      <c r="G1260" s="10">
        <f>5-COUNTIF(RCuts,"&lt;"&amp;D1260)</f>
        <v/>
      </c>
      <c r="H1260" s="10">
        <f>1+COUNTIF(FCuts,"&lt;"&amp;E1260)</f>
        <v/>
      </c>
      <c r="I1260" s="10">
        <f>1+COUNTIF(MCuts,"&lt;"&amp;F1260)</f>
        <v/>
      </c>
      <c r="J1260" s="10">
        <f>G1260&amp;H1260&amp;I1260</f>
        <v/>
      </c>
      <c r="K1260" s="10">
        <f>IF(AND(G1260&gt;=4,H1260&gt;=4),"Champions",IF(AND(G1260&gt;=3,H1260&gt;=3),"Loyal",IF(G1260&gt;=4,"New / promising",IF(H1260&gt;=3,"At risk",IF(G1260&lt;=2,"Lost / hibernating","Needs attention")))))</f>
        <v/>
      </c>
    </row>
    <row r="1261">
      <c r="A1261" t="n">
        <v>14653</v>
      </c>
      <c r="B1261" s="13">
        <f>_xlfn.MINIFS(Invoices[Date],Invoices[Customer ID],A1261)</f>
        <v/>
      </c>
      <c r="C1261" s="13">
        <f>_xlfn.MAXIFS(Invoices[Date],Invoices[Customer ID],A1261)</f>
        <v/>
      </c>
      <c r="D1261" s="14">
        <f>AsOfDate-C1261</f>
        <v/>
      </c>
      <c r="E1261" s="14">
        <f>COUNTIFS(Invoices[Customer ID],A1261)</f>
        <v/>
      </c>
      <c r="F1261" s="15">
        <f>SUMIFS(Invoices[Value],Invoices[Customer ID],A1261)</f>
        <v/>
      </c>
      <c r="G1261" s="10">
        <f>5-COUNTIF(RCuts,"&lt;"&amp;D1261)</f>
        <v/>
      </c>
      <c r="H1261" s="10">
        <f>1+COUNTIF(FCuts,"&lt;"&amp;E1261)</f>
        <v/>
      </c>
      <c r="I1261" s="10">
        <f>1+COUNTIF(MCuts,"&lt;"&amp;F1261)</f>
        <v/>
      </c>
      <c r="J1261" s="10">
        <f>G1261&amp;H1261&amp;I1261</f>
        <v/>
      </c>
      <c r="K1261" s="10">
        <f>IF(AND(G1261&gt;=4,H1261&gt;=4),"Champions",IF(AND(G1261&gt;=3,H1261&gt;=3),"Loyal",IF(G1261&gt;=4,"New / promising",IF(H1261&gt;=3,"At risk",IF(G1261&lt;=2,"Lost / hibernating","Needs attention")))))</f>
        <v/>
      </c>
    </row>
    <row r="1262">
      <c r="A1262" t="n">
        <v>14655</v>
      </c>
      <c r="B1262" s="13">
        <f>_xlfn.MINIFS(Invoices[Date],Invoices[Customer ID],A1262)</f>
        <v/>
      </c>
      <c r="C1262" s="13">
        <f>_xlfn.MAXIFS(Invoices[Date],Invoices[Customer ID],A1262)</f>
        <v/>
      </c>
      <c r="D1262" s="14">
        <f>AsOfDate-C1262</f>
        <v/>
      </c>
      <c r="E1262" s="14">
        <f>COUNTIFS(Invoices[Customer ID],A1262)</f>
        <v/>
      </c>
      <c r="F1262" s="15">
        <f>SUMIFS(Invoices[Value],Invoices[Customer ID],A1262)</f>
        <v/>
      </c>
      <c r="G1262" s="10">
        <f>5-COUNTIF(RCuts,"&lt;"&amp;D1262)</f>
        <v/>
      </c>
      <c r="H1262" s="10">
        <f>1+COUNTIF(FCuts,"&lt;"&amp;E1262)</f>
        <v/>
      </c>
      <c r="I1262" s="10">
        <f>1+COUNTIF(MCuts,"&lt;"&amp;F1262)</f>
        <v/>
      </c>
      <c r="J1262" s="10">
        <f>G1262&amp;H1262&amp;I1262</f>
        <v/>
      </c>
      <c r="K1262" s="10">
        <f>IF(AND(G1262&gt;=4,H1262&gt;=4),"Champions",IF(AND(G1262&gt;=3,H1262&gt;=3),"Loyal",IF(G1262&gt;=4,"New / promising",IF(H1262&gt;=3,"At risk",IF(G1262&lt;=2,"Lost / hibernating","Needs attention")))))</f>
        <v/>
      </c>
    </row>
    <row r="1263">
      <c r="A1263" t="n">
        <v>14656</v>
      </c>
      <c r="B1263" s="13">
        <f>_xlfn.MINIFS(Invoices[Date],Invoices[Customer ID],A1263)</f>
        <v/>
      </c>
      <c r="C1263" s="13">
        <f>_xlfn.MAXIFS(Invoices[Date],Invoices[Customer ID],A1263)</f>
        <v/>
      </c>
      <c r="D1263" s="14">
        <f>AsOfDate-C1263</f>
        <v/>
      </c>
      <c r="E1263" s="14">
        <f>COUNTIFS(Invoices[Customer ID],A1263)</f>
        <v/>
      </c>
      <c r="F1263" s="15">
        <f>SUMIFS(Invoices[Value],Invoices[Customer ID],A1263)</f>
        <v/>
      </c>
      <c r="G1263" s="10">
        <f>5-COUNTIF(RCuts,"&lt;"&amp;D1263)</f>
        <v/>
      </c>
      <c r="H1263" s="10">
        <f>1+COUNTIF(FCuts,"&lt;"&amp;E1263)</f>
        <v/>
      </c>
      <c r="I1263" s="10">
        <f>1+COUNTIF(MCuts,"&lt;"&amp;F1263)</f>
        <v/>
      </c>
      <c r="J1263" s="10">
        <f>G1263&amp;H1263&amp;I1263</f>
        <v/>
      </c>
      <c r="K1263" s="10">
        <f>IF(AND(G1263&gt;=4,H1263&gt;=4),"Champions",IF(AND(G1263&gt;=3,H1263&gt;=3),"Loyal",IF(G1263&gt;=4,"New / promising",IF(H1263&gt;=3,"At risk",IF(G1263&lt;=2,"Lost / hibernating","Needs attention")))))</f>
        <v/>
      </c>
    </row>
    <row r="1264">
      <c r="A1264" t="n">
        <v>14657</v>
      </c>
      <c r="B1264" s="13">
        <f>_xlfn.MINIFS(Invoices[Date],Invoices[Customer ID],A1264)</f>
        <v/>
      </c>
      <c r="C1264" s="13">
        <f>_xlfn.MAXIFS(Invoices[Date],Invoices[Customer ID],A1264)</f>
        <v/>
      </c>
      <c r="D1264" s="14">
        <f>AsOfDate-C1264</f>
        <v/>
      </c>
      <c r="E1264" s="14">
        <f>COUNTIFS(Invoices[Customer ID],A1264)</f>
        <v/>
      </c>
      <c r="F1264" s="15">
        <f>SUMIFS(Invoices[Value],Invoices[Customer ID],A1264)</f>
        <v/>
      </c>
      <c r="G1264" s="10">
        <f>5-COUNTIF(RCuts,"&lt;"&amp;D1264)</f>
        <v/>
      </c>
      <c r="H1264" s="10">
        <f>1+COUNTIF(FCuts,"&lt;"&amp;E1264)</f>
        <v/>
      </c>
      <c r="I1264" s="10">
        <f>1+COUNTIF(MCuts,"&lt;"&amp;F1264)</f>
        <v/>
      </c>
      <c r="J1264" s="10">
        <f>G1264&amp;H1264&amp;I1264</f>
        <v/>
      </c>
      <c r="K1264" s="10">
        <f>IF(AND(G1264&gt;=4,H1264&gt;=4),"Champions",IF(AND(G1264&gt;=3,H1264&gt;=3),"Loyal",IF(G1264&gt;=4,"New / promising",IF(H1264&gt;=3,"At risk",IF(G1264&lt;=2,"Lost / hibernating","Needs attention")))))</f>
        <v/>
      </c>
    </row>
    <row r="1265">
      <c r="A1265" t="n">
        <v>14658</v>
      </c>
      <c r="B1265" s="13">
        <f>_xlfn.MINIFS(Invoices[Date],Invoices[Customer ID],A1265)</f>
        <v/>
      </c>
      <c r="C1265" s="13">
        <f>_xlfn.MAXIFS(Invoices[Date],Invoices[Customer ID],A1265)</f>
        <v/>
      </c>
      <c r="D1265" s="14">
        <f>AsOfDate-C1265</f>
        <v/>
      </c>
      <c r="E1265" s="14">
        <f>COUNTIFS(Invoices[Customer ID],A1265)</f>
        <v/>
      </c>
      <c r="F1265" s="15">
        <f>SUMIFS(Invoices[Value],Invoices[Customer ID],A1265)</f>
        <v/>
      </c>
      <c r="G1265" s="10">
        <f>5-COUNTIF(RCuts,"&lt;"&amp;D1265)</f>
        <v/>
      </c>
      <c r="H1265" s="10">
        <f>1+COUNTIF(FCuts,"&lt;"&amp;E1265)</f>
        <v/>
      </c>
      <c r="I1265" s="10">
        <f>1+COUNTIF(MCuts,"&lt;"&amp;F1265)</f>
        <v/>
      </c>
      <c r="J1265" s="10">
        <f>G1265&amp;H1265&amp;I1265</f>
        <v/>
      </c>
      <c r="K1265" s="10">
        <f>IF(AND(G1265&gt;=4,H1265&gt;=4),"Champions",IF(AND(G1265&gt;=3,H1265&gt;=3),"Loyal",IF(G1265&gt;=4,"New / promising",IF(H1265&gt;=3,"At risk",IF(G1265&lt;=2,"Lost / hibernating","Needs attention")))))</f>
        <v/>
      </c>
    </row>
    <row r="1266">
      <c r="A1266" t="n">
        <v>14659</v>
      </c>
      <c r="B1266" s="13">
        <f>_xlfn.MINIFS(Invoices[Date],Invoices[Customer ID],A1266)</f>
        <v/>
      </c>
      <c r="C1266" s="13">
        <f>_xlfn.MAXIFS(Invoices[Date],Invoices[Customer ID],A1266)</f>
        <v/>
      </c>
      <c r="D1266" s="14">
        <f>AsOfDate-C1266</f>
        <v/>
      </c>
      <c r="E1266" s="14">
        <f>COUNTIFS(Invoices[Customer ID],A1266)</f>
        <v/>
      </c>
      <c r="F1266" s="15">
        <f>SUMIFS(Invoices[Value],Invoices[Customer ID],A1266)</f>
        <v/>
      </c>
      <c r="G1266" s="10">
        <f>5-COUNTIF(RCuts,"&lt;"&amp;D1266)</f>
        <v/>
      </c>
      <c r="H1266" s="10">
        <f>1+COUNTIF(FCuts,"&lt;"&amp;E1266)</f>
        <v/>
      </c>
      <c r="I1266" s="10">
        <f>1+COUNTIF(MCuts,"&lt;"&amp;F1266)</f>
        <v/>
      </c>
      <c r="J1266" s="10">
        <f>G1266&amp;H1266&amp;I1266</f>
        <v/>
      </c>
      <c r="K1266" s="10">
        <f>IF(AND(G1266&gt;=4,H1266&gt;=4),"Champions",IF(AND(G1266&gt;=3,H1266&gt;=3),"Loyal",IF(G1266&gt;=4,"New / promising",IF(H1266&gt;=3,"At risk",IF(G1266&lt;=2,"Lost / hibernating","Needs attention")))))</f>
        <v/>
      </c>
    </row>
    <row r="1267">
      <c r="A1267" t="n">
        <v>14660</v>
      </c>
      <c r="B1267" s="13">
        <f>_xlfn.MINIFS(Invoices[Date],Invoices[Customer ID],A1267)</f>
        <v/>
      </c>
      <c r="C1267" s="13">
        <f>_xlfn.MAXIFS(Invoices[Date],Invoices[Customer ID],A1267)</f>
        <v/>
      </c>
      <c r="D1267" s="14">
        <f>AsOfDate-C1267</f>
        <v/>
      </c>
      <c r="E1267" s="14">
        <f>COUNTIFS(Invoices[Customer ID],A1267)</f>
        <v/>
      </c>
      <c r="F1267" s="15">
        <f>SUMIFS(Invoices[Value],Invoices[Customer ID],A1267)</f>
        <v/>
      </c>
      <c r="G1267" s="10">
        <f>5-COUNTIF(RCuts,"&lt;"&amp;D1267)</f>
        <v/>
      </c>
      <c r="H1267" s="10">
        <f>1+COUNTIF(FCuts,"&lt;"&amp;E1267)</f>
        <v/>
      </c>
      <c r="I1267" s="10">
        <f>1+COUNTIF(MCuts,"&lt;"&amp;F1267)</f>
        <v/>
      </c>
      <c r="J1267" s="10">
        <f>G1267&amp;H1267&amp;I1267</f>
        <v/>
      </c>
      <c r="K1267" s="10">
        <f>IF(AND(G1267&gt;=4,H1267&gt;=4),"Champions",IF(AND(G1267&gt;=3,H1267&gt;=3),"Loyal",IF(G1267&gt;=4,"New / promising",IF(H1267&gt;=3,"At risk",IF(G1267&lt;=2,"Lost / hibernating","Needs attention")))))</f>
        <v/>
      </c>
    </row>
    <row r="1268">
      <c r="A1268" t="n">
        <v>14661</v>
      </c>
      <c r="B1268" s="13">
        <f>_xlfn.MINIFS(Invoices[Date],Invoices[Customer ID],A1268)</f>
        <v/>
      </c>
      <c r="C1268" s="13">
        <f>_xlfn.MAXIFS(Invoices[Date],Invoices[Customer ID],A1268)</f>
        <v/>
      </c>
      <c r="D1268" s="14">
        <f>AsOfDate-C1268</f>
        <v/>
      </c>
      <c r="E1268" s="14">
        <f>COUNTIFS(Invoices[Customer ID],A1268)</f>
        <v/>
      </c>
      <c r="F1268" s="15">
        <f>SUMIFS(Invoices[Value],Invoices[Customer ID],A1268)</f>
        <v/>
      </c>
      <c r="G1268" s="10">
        <f>5-COUNTIF(RCuts,"&lt;"&amp;D1268)</f>
        <v/>
      </c>
      <c r="H1268" s="10">
        <f>1+COUNTIF(FCuts,"&lt;"&amp;E1268)</f>
        <v/>
      </c>
      <c r="I1268" s="10">
        <f>1+COUNTIF(MCuts,"&lt;"&amp;F1268)</f>
        <v/>
      </c>
      <c r="J1268" s="10">
        <f>G1268&amp;H1268&amp;I1268</f>
        <v/>
      </c>
      <c r="K1268" s="10">
        <f>IF(AND(G1268&gt;=4,H1268&gt;=4),"Champions",IF(AND(G1268&gt;=3,H1268&gt;=3),"Loyal",IF(G1268&gt;=4,"New / promising",IF(H1268&gt;=3,"At risk",IF(G1268&lt;=2,"Lost / hibernating","Needs attention")))))</f>
        <v/>
      </c>
    </row>
    <row r="1269">
      <c r="A1269" t="n">
        <v>14662</v>
      </c>
      <c r="B1269" s="13">
        <f>_xlfn.MINIFS(Invoices[Date],Invoices[Customer ID],A1269)</f>
        <v/>
      </c>
      <c r="C1269" s="13">
        <f>_xlfn.MAXIFS(Invoices[Date],Invoices[Customer ID],A1269)</f>
        <v/>
      </c>
      <c r="D1269" s="14">
        <f>AsOfDate-C1269</f>
        <v/>
      </c>
      <c r="E1269" s="14">
        <f>COUNTIFS(Invoices[Customer ID],A1269)</f>
        <v/>
      </c>
      <c r="F1269" s="15">
        <f>SUMIFS(Invoices[Value],Invoices[Customer ID],A1269)</f>
        <v/>
      </c>
      <c r="G1269" s="10">
        <f>5-COUNTIF(RCuts,"&lt;"&amp;D1269)</f>
        <v/>
      </c>
      <c r="H1269" s="10">
        <f>1+COUNTIF(FCuts,"&lt;"&amp;E1269)</f>
        <v/>
      </c>
      <c r="I1269" s="10">
        <f>1+COUNTIF(MCuts,"&lt;"&amp;F1269)</f>
        <v/>
      </c>
      <c r="J1269" s="10">
        <f>G1269&amp;H1269&amp;I1269</f>
        <v/>
      </c>
      <c r="K1269" s="10">
        <f>IF(AND(G1269&gt;=4,H1269&gt;=4),"Champions",IF(AND(G1269&gt;=3,H1269&gt;=3),"Loyal",IF(G1269&gt;=4,"New / promising",IF(H1269&gt;=3,"At risk",IF(G1269&lt;=2,"Lost / hibernating","Needs attention")))))</f>
        <v/>
      </c>
    </row>
    <row r="1270">
      <c r="A1270" t="n">
        <v>14664</v>
      </c>
      <c r="B1270" s="13">
        <f>_xlfn.MINIFS(Invoices[Date],Invoices[Customer ID],A1270)</f>
        <v/>
      </c>
      <c r="C1270" s="13">
        <f>_xlfn.MAXIFS(Invoices[Date],Invoices[Customer ID],A1270)</f>
        <v/>
      </c>
      <c r="D1270" s="14">
        <f>AsOfDate-C1270</f>
        <v/>
      </c>
      <c r="E1270" s="14">
        <f>COUNTIFS(Invoices[Customer ID],A1270)</f>
        <v/>
      </c>
      <c r="F1270" s="15">
        <f>SUMIFS(Invoices[Value],Invoices[Customer ID],A1270)</f>
        <v/>
      </c>
      <c r="G1270" s="10">
        <f>5-COUNTIF(RCuts,"&lt;"&amp;D1270)</f>
        <v/>
      </c>
      <c r="H1270" s="10">
        <f>1+COUNTIF(FCuts,"&lt;"&amp;E1270)</f>
        <v/>
      </c>
      <c r="I1270" s="10">
        <f>1+COUNTIF(MCuts,"&lt;"&amp;F1270)</f>
        <v/>
      </c>
      <c r="J1270" s="10">
        <f>G1270&amp;H1270&amp;I1270</f>
        <v/>
      </c>
      <c r="K1270" s="10">
        <f>IF(AND(G1270&gt;=4,H1270&gt;=4),"Champions",IF(AND(G1270&gt;=3,H1270&gt;=3),"Loyal",IF(G1270&gt;=4,"New / promising",IF(H1270&gt;=3,"At risk",IF(G1270&lt;=2,"Lost / hibernating","Needs attention")))))</f>
        <v/>
      </c>
    </row>
    <row r="1271">
      <c r="A1271" t="n">
        <v>14665</v>
      </c>
      <c r="B1271" s="13">
        <f>_xlfn.MINIFS(Invoices[Date],Invoices[Customer ID],A1271)</f>
        <v/>
      </c>
      <c r="C1271" s="13">
        <f>_xlfn.MAXIFS(Invoices[Date],Invoices[Customer ID],A1271)</f>
        <v/>
      </c>
      <c r="D1271" s="14">
        <f>AsOfDate-C1271</f>
        <v/>
      </c>
      <c r="E1271" s="14">
        <f>COUNTIFS(Invoices[Customer ID],A1271)</f>
        <v/>
      </c>
      <c r="F1271" s="15">
        <f>SUMIFS(Invoices[Value],Invoices[Customer ID],A1271)</f>
        <v/>
      </c>
      <c r="G1271" s="10">
        <f>5-COUNTIF(RCuts,"&lt;"&amp;D1271)</f>
        <v/>
      </c>
      <c r="H1271" s="10">
        <f>1+COUNTIF(FCuts,"&lt;"&amp;E1271)</f>
        <v/>
      </c>
      <c r="I1271" s="10">
        <f>1+COUNTIF(MCuts,"&lt;"&amp;F1271)</f>
        <v/>
      </c>
      <c r="J1271" s="10">
        <f>G1271&amp;H1271&amp;I1271</f>
        <v/>
      </c>
      <c r="K1271" s="10">
        <f>IF(AND(G1271&gt;=4,H1271&gt;=4),"Champions",IF(AND(G1271&gt;=3,H1271&gt;=3),"Loyal",IF(G1271&gt;=4,"New / promising",IF(H1271&gt;=3,"At risk",IF(G1271&lt;=2,"Lost / hibernating","Needs attention")))))</f>
        <v/>
      </c>
    </row>
    <row r="1272">
      <c r="A1272" t="n">
        <v>14666</v>
      </c>
      <c r="B1272" s="13">
        <f>_xlfn.MINIFS(Invoices[Date],Invoices[Customer ID],A1272)</f>
        <v/>
      </c>
      <c r="C1272" s="13">
        <f>_xlfn.MAXIFS(Invoices[Date],Invoices[Customer ID],A1272)</f>
        <v/>
      </c>
      <c r="D1272" s="14">
        <f>AsOfDate-C1272</f>
        <v/>
      </c>
      <c r="E1272" s="14">
        <f>COUNTIFS(Invoices[Customer ID],A1272)</f>
        <v/>
      </c>
      <c r="F1272" s="15">
        <f>SUMIFS(Invoices[Value],Invoices[Customer ID],A1272)</f>
        <v/>
      </c>
      <c r="G1272" s="10">
        <f>5-COUNTIF(RCuts,"&lt;"&amp;D1272)</f>
        <v/>
      </c>
      <c r="H1272" s="10">
        <f>1+COUNTIF(FCuts,"&lt;"&amp;E1272)</f>
        <v/>
      </c>
      <c r="I1272" s="10">
        <f>1+COUNTIF(MCuts,"&lt;"&amp;F1272)</f>
        <v/>
      </c>
      <c r="J1272" s="10">
        <f>G1272&amp;H1272&amp;I1272</f>
        <v/>
      </c>
      <c r="K1272" s="10">
        <f>IF(AND(G1272&gt;=4,H1272&gt;=4),"Champions",IF(AND(G1272&gt;=3,H1272&gt;=3),"Loyal",IF(G1272&gt;=4,"New / promising",IF(H1272&gt;=3,"At risk",IF(G1272&lt;=2,"Lost / hibernating","Needs attention")))))</f>
        <v/>
      </c>
    </row>
    <row r="1273">
      <c r="A1273" t="n">
        <v>14667</v>
      </c>
      <c r="B1273" s="13">
        <f>_xlfn.MINIFS(Invoices[Date],Invoices[Customer ID],A1273)</f>
        <v/>
      </c>
      <c r="C1273" s="13">
        <f>_xlfn.MAXIFS(Invoices[Date],Invoices[Customer ID],A1273)</f>
        <v/>
      </c>
      <c r="D1273" s="14">
        <f>AsOfDate-C1273</f>
        <v/>
      </c>
      <c r="E1273" s="14">
        <f>COUNTIFS(Invoices[Customer ID],A1273)</f>
        <v/>
      </c>
      <c r="F1273" s="15">
        <f>SUMIFS(Invoices[Value],Invoices[Customer ID],A1273)</f>
        <v/>
      </c>
      <c r="G1273" s="10">
        <f>5-COUNTIF(RCuts,"&lt;"&amp;D1273)</f>
        <v/>
      </c>
      <c r="H1273" s="10">
        <f>1+COUNTIF(FCuts,"&lt;"&amp;E1273)</f>
        <v/>
      </c>
      <c r="I1273" s="10">
        <f>1+COUNTIF(MCuts,"&lt;"&amp;F1273)</f>
        <v/>
      </c>
      <c r="J1273" s="10">
        <f>G1273&amp;H1273&amp;I1273</f>
        <v/>
      </c>
      <c r="K1273" s="10">
        <f>IF(AND(G1273&gt;=4,H1273&gt;=4),"Champions",IF(AND(G1273&gt;=3,H1273&gt;=3),"Loyal",IF(G1273&gt;=4,"New / promising",IF(H1273&gt;=3,"At risk",IF(G1273&lt;=2,"Lost / hibernating","Needs attention")))))</f>
        <v/>
      </c>
    </row>
    <row r="1274">
      <c r="A1274" t="n">
        <v>14669</v>
      </c>
      <c r="B1274" s="13">
        <f>_xlfn.MINIFS(Invoices[Date],Invoices[Customer ID],A1274)</f>
        <v/>
      </c>
      <c r="C1274" s="13">
        <f>_xlfn.MAXIFS(Invoices[Date],Invoices[Customer ID],A1274)</f>
        <v/>
      </c>
      <c r="D1274" s="14">
        <f>AsOfDate-C1274</f>
        <v/>
      </c>
      <c r="E1274" s="14">
        <f>COUNTIFS(Invoices[Customer ID],A1274)</f>
        <v/>
      </c>
      <c r="F1274" s="15">
        <f>SUMIFS(Invoices[Value],Invoices[Customer ID],A1274)</f>
        <v/>
      </c>
      <c r="G1274" s="10">
        <f>5-COUNTIF(RCuts,"&lt;"&amp;D1274)</f>
        <v/>
      </c>
      <c r="H1274" s="10">
        <f>1+COUNTIF(FCuts,"&lt;"&amp;E1274)</f>
        <v/>
      </c>
      <c r="I1274" s="10">
        <f>1+COUNTIF(MCuts,"&lt;"&amp;F1274)</f>
        <v/>
      </c>
      <c r="J1274" s="10">
        <f>G1274&amp;H1274&amp;I1274</f>
        <v/>
      </c>
      <c r="K1274" s="10">
        <f>IF(AND(G1274&gt;=4,H1274&gt;=4),"Champions",IF(AND(G1274&gt;=3,H1274&gt;=3),"Loyal",IF(G1274&gt;=4,"New / promising",IF(H1274&gt;=3,"At risk",IF(G1274&lt;=2,"Lost / hibernating","Needs attention")))))</f>
        <v/>
      </c>
    </row>
    <row r="1275">
      <c r="A1275" t="n">
        <v>14670</v>
      </c>
      <c r="B1275" s="13">
        <f>_xlfn.MINIFS(Invoices[Date],Invoices[Customer ID],A1275)</f>
        <v/>
      </c>
      <c r="C1275" s="13">
        <f>_xlfn.MAXIFS(Invoices[Date],Invoices[Customer ID],A1275)</f>
        <v/>
      </c>
      <c r="D1275" s="14">
        <f>AsOfDate-C1275</f>
        <v/>
      </c>
      <c r="E1275" s="14">
        <f>COUNTIFS(Invoices[Customer ID],A1275)</f>
        <v/>
      </c>
      <c r="F1275" s="15">
        <f>SUMIFS(Invoices[Value],Invoices[Customer ID],A1275)</f>
        <v/>
      </c>
      <c r="G1275" s="10">
        <f>5-COUNTIF(RCuts,"&lt;"&amp;D1275)</f>
        <v/>
      </c>
      <c r="H1275" s="10">
        <f>1+COUNTIF(FCuts,"&lt;"&amp;E1275)</f>
        <v/>
      </c>
      <c r="I1275" s="10">
        <f>1+COUNTIF(MCuts,"&lt;"&amp;F1275)</f>
        <v/>
      </c>
      <c r="J1275" s="10">
        <f>G1275&amp;H1275&amp;I1275</f>
        <v/>
      </c>
      <c r="K1275" s="10">
        <f>IF(AND(G1275&gt;=4,H1275&gt;=4),"Champions",IF(AND(G1275&gt;=3,H1275&gt;=3),"Loyal",IF(G1275&gt;=4,"New / promising",IF(H1275&gt;=3,"At risk",IF(G1275&lt;=2,"Lost / hibernating","Needs attention")))))</f>
        <v/>
      </c>
    </row>
    <row r="1276">
      <c r="A1276" t="n">
        <v>14672</v>
      </c>
      <c r="B1276" s="13">
        <f>_xlfn.MINIFS(Invoices[Date],Invoices[Customer ID],A1276)</f>
        <v/>
      </c>
      <c r="C1276" s="13">
        <f>_xlfn.MAXIFS(Invoices[Date],Invoices[Customer ID],A1276)</f>
        <v/>
      </c>
      <c r="D1276" s="14">
        <f>AsOfDate-C1276</f>
        <v/>
      </c>
      <c r="E1276" s="14">
        <f>COUNTIFS(Invoices[Customer ID],A1276)</f>
        <v/>
      </c>
      <c r="F1276" s="15">
        <f>SUMIFS(Invoices[Value],Invoices[Customer ID],A1276)</f>
        <v/>
      </c>
      <c r="G1276" s="10">
        <f>5-COUNTIF(RCuts,"&lt;"&amp;D1276)</f>
        <v/>
      </c>
      <c r="H1276" s="10">
        <f>1+COUNTIF(FCuts,"&lt;"&amp;E1276)</f>
        <v/>
      </c>
      <c r="I1276" s="10">
        <f>1+COUNTIF(MCuts,"&lt;"&amp;F1276)</f>
        <v/>
      </c>
      <c r="J1276" s="10">
        <f>G1276&amp;H1276&amp;I1276</f>
        <v/>
      </c>
      <c r="K1276" s="10">
        <f>IF(AND(G1276&gt;=4,H1276&gt;=4),"Champions",IF(AND(G1276&gt;=3,H1276&gt;=3),"Loyal",IF(G1276&gt;=4,"New / promising",IF(H1276&gt;=3,"At risk",IF(G1276&lt;=2,"Lost / hibernating","Needs attention")))))</f>
        <v/>
      </c>
    </row>
    <row r="1277">
      <c r="A1277" t="n">
        <v>14673</v>
      </c>
      <c r="B1277" s="13">
        <f>_xlfn.MINIFS(Invoices[Date],Invoices[Customer ID],A1277)</f>
        <v/>
      </c>
      <c r="C1277" s="13">
        <f>_xlfn.MAXIFS(Invoices[Date],Invoices[Customer ID],A1277)</f>
        <v/>
      </c>
      <c r="D1277" s="14">
        <f>AsOfDate-C1277</f>
        <v/>
      </c>
      <c r="E1277" s="14">
        <f>COUNTIFS(Invoices[Customer ID],A1277)</f>
        <v/>
      </c>
      <c r="F1277" s="15">
        <f>SUMIFS(Invoices[Value],Invoices[Customer ID],A1277)</f>
        <v/>
      </c>
      <c r="G1277" s="10">
        <f>5-COUNTIF(RCuts,"&lt;"&amp;D1277)</f>
        <v/>
      </c>
      <c r="H1277" s="10">
        <f>1+COUNTIF(FCuts,"&lt;"&amp;E1277)</f>
        <v/>
      </c>
      <c r="I1277" s="10">
        <f>1+COUNTIF(MCuts,"&lt;"&amp;F1277)</f>
        <v/>
      </c>
      <c r="J1277" s="10">
        <f>G1277&amp;H1277&amp;I1277</f>
        <v/>
      </c>
      <c r="K1277" s="10">
        <f>IF(AND(G1277&gt;=4,H1277&gt;=4),"Champions",IF(AND(G1277&gt;=3,H1277&gt;=3),"Loyal",IF(G1277&gt;=4,"New / promising",IF(H1277&gt;=3,"At risk",IF(G1277&lt;=2,"Lost / hibernating","Needs attention")))))</f>
        <v/>
      </c>
    </row>
    <row r="1278">
      <c r="A1278" t="n">
        <v>14675</v>
      </c>
      <c r="B1278" s="13">
        <f>_xlfn.MINIFS(Invoices[Date],Invoices[Customer ID],A1278)</f>
        <v/>
      </c>
      <c r="C1278" s="13">
        <f>_xlfn.MAXIFS(Invoices[Date],Invoices[Customer ID],A1278)</f>
        <v/>
      </c>
      <c r="D1278" s="14">
        <f>AsOfDate-C1278</f>
        <v/>
      </c>
      <c r="E1278" s="14">
        <f>COUNTIFS(Invoices[Customer ID],A1278)</f>
        <v/>
      </c>
      <c r="F1278" s="15">
        <f>SUMIFS(Invoices[Value],Invoices[Customer ID],A1278)</f>
        <v/>
      </c>
      <c r="G1278" s="10">
        <f>5-COUNTIF(RCuts,"&lt;"&amp;D1278)</f>
        <v/>
      </c>
      <c r="H1278" s="10">
        <f>1+COUNTIF(FCuts,"&lt;"&amp;E1278)</f>
        <v/>
      </c>
      <c r="I1278" s="10">
        <f>1+COUNTIF(MCuts,"&lt;"&amp;F1278)</f>
        <v/>
      </c>
      <c r="J1278" s="10">
        <f>G1278&amp;H1278&amp;I1278</f>
        <v/>
      </c>
      <c r="K1278" s="10">
        <f>IF(AND(G1278&gt;=4,H1278&gt;=4),"Champions",IF(AND(G1278&gt;=3,H1278&gt;=3),"Loyal",IF(G1278&gt;=4,"New / promising",IF(H1278&gt;=3,"At risk",IF(G1278&lt;=2,"Lost / hibernating","Needs attention")))))</f>
        <v/>
      </c>
    </row>
    <row r="1279">
      <c r="A1279" t="n">
        <v>14676</v>
      </c>
      <c r="B1279" s="13">
        <f>_xlfn.MINIFS(Invoices[Date],Invoices[Customer ID],A1279)</f>
        <v/>
      </c>
      <c r="C1279" s="13">
        <f>_xlfn.MAXIFS(Invoices[Date],Invoices[Customer ID],A1279)</f>
        <v/>
      </c>
      <c r="D1279" s="14">
        <f>AsOfDate-C1279</f>
        <v/>
      </c>
      <c r="E1279" s="14">
        <f>COUNTIFS(Invoices[Customer ID],A1279)</f>
        <v/>
      </c>
      <c r="F1279" s="15">
        <f>SUMIFS(Invoices[Value],Invoices[Customer ID],A1279)</f>
        <v/>
      </c>
      <c r="G1279" s="10">
        <f>5-COUNTIF(RCuts,"&lt;"&amp;D1279)</f>
        <v/>
      </c>
      <c r="H1279" s="10">
        <f>1+COUNTIF(FCuts,"&lt;"&amp;E1279)</f>
        <v/>
      </c>
      <c r="I1279" s="10">
        <f>1+COUNTIF(MCuts,"&lt;"&amp;F1279)</f>
        <v/>
      </c>
      <c r="J1279" s="10">
        <f>G1279&amp;H1279&amp;I1279</f>
        <v/>
      </c>
      <c r="K1279" s="10">
        <f>IF(AND(G1279&gt;=4,H1279&gt;=4),"Champions",IF(AND(G1279&gt;=3,H1279&gt;=3),"Loyal",IF(G1279&gt;=4,"New / promising",IF(H1279&gt;=3,"At risk",IF(G1279&lt;=2,"Lost / hibernating","Needs attention")))))</f>
        <v/>
      </c>
    </row>
    <row r="1280">
      <c r="A1280" t="n">
        <v>14680</v>
      </c>
      <c r="B1280" s="13">
        <f>_xlfn.MINIFS(Invoices[Date],Invoices[Customer ID],A1280)</f>
        <v/>
      </c>
      <c r="C1280" s="13">
        <f>_xlfn.MAXIFS(Invoices[Date],Invoices[Customer ID],A1280)</f>
        <v/>
      </c>
      <c r="D1280" s="14">
        <f>AsOfDate-C1280</f>
        <v/>
      </c>
      <c r="E1280" s="14">
        <f>COUNTIFS(Invoices[Customer ID],A1280)</f>
        <v/>
      </c>
      <c r="F1280" s="15">
        <f>SUMIFS(Invoices[Value],Invoices[Customer ID],A1280)</f>
        <v/>
      </c>
      <c r="G1280" s="10">
        <f>5-COUNTIF(RCuts,"&lt;"&amp;D1280)</f>
        <v/>
      </c>
      <c r="H1280" s="10">
        <f>1+COUNTIF(FCuts,"&lt;"&amp;E1280)</f>
        <v/>
      </c>
      <c r="I1280" s="10">
        <f>1+COUNTIF(MCuts,"&lt;"&amp;F1280)</f>
        <v/>
      </c>
      <c r="J1280" s="10">
        <f>G1280&amp;H1280&amp;I1280</f>
        <v/>
      </c>
      <c r="K1280" s="10">
        <f>IF(AND(G1280&gt;=4,H1280&gt;=4),"Champions",IF(AND(G1280&gt;=3,H1280&gt;=3),"Loyal",IF(G1280&gt;=4,"New / promising",IF(H1280&gt;=3,"At risk",IF(G1280&lt;=2,"Lost / hibernating","Needs attention")))))</f>
        <v/>
      </c>
    </row>
    <row r="1281">
      <c r="A1281" t="n">
        <v>14681</v>
      </c>
      <c r="B1281" s="13">
        <f>_xlfn.MINIFS(Invoices[Date],Invoices[Customer ID],A1281)</f>
        <v/>
      </c>
      <c r="C1281" s="13">
        <f>_xlfn.MAXIFS(Invoices[Date],Invoices[Customer ID],A1281)</f>
        <v/>
      </c>
      <c r="D1281" s="14">
        <f>AsOfDate-C1281</f>
        <v/>
      </c>
      <c r="E1281" s="14">
        <f>COUNTIFS(Invoices[Customer ID],A1281)</f>
        <v/>
      </c>
      <c r="F1281" s="15">
        <f>SUMIFS(Invoices[Value],Invoices[Customer ID],A1281)</f>
        <v/>
      </c>
      <c r="G1281" s="10">
        <f>5-COUNTIF(RCuts,"&lt;"&amp;D1281)</f>
        <v/>
      </c>
      <c r="H1281" s="10">
        <f>1+COUNTIF(FCuts,"&lt;"&amp;E1281)</f>
        <v/>
      </c>
      <c r="I1281" s="10">
        <f>1+COUNTIF(MCuts,"&lt;"&amp;F1281)</f>
        <v/>
      </c>
      <c r="J1281" s="10">
        <f>G1281&amp;H1281&amp;I1281</f>
        <v/>
      </c>
      <c r="K1281" s="10">
        <f>IF(AND(G1281&gt;=4,H1281&gt;=4),"Champions",IF(AND(G1281&gt;=3,H1281&gt;=3),"Loyal",IF(G1281&gt;=4,"New / promising",IF(H1281&gt;=3,"At risk",IF(G1281&lt;=2,"Lost / hibernating","Needs attention")))))</f>
        <v/>
      </c>
    </row>
    <row r="1282">
      <c r="A1282" t="n">
        <v>14682</v>
      </c>
      <c r="B1282" s="13">
        <f>_xlfn.MINIFS(Invoices[Date],Invoices[Customer ID],A1282)</f>
        <v/>
      </c>
      <c r="C1282" s="13">
        <f>_xlfn.MAXIFS(Invoices[Date],Invoices[Customer ID],A1282)</f>
        <v/>
      </c>
      <c r="D1282" s="14">
        <f>AsOfDate-C1282</f>
        <v/>
      </c>
      <c r="E1282" s="14">
        <f>COUNTIFS(Invoices[Customer ID],A1282)</f>
        <v/>
      </c>
      <c r="F1282" s="15">
        <f>SUMIFS(Invoices[Value],Invoices[Customer ID],A1282)</f>
        <v/>
      </c>
      <c r="G1282" s="10">
        <f>5-COUNTIF(RCuts,"&lt;"&amp;D1282)</f>
        <v/>
      </c>
      <c r="H1282" s="10">
        <f>1+COUNTIF(FCuts,"&lt;"&amp;E1282)</f>
        <v/>
      </c>
      <c r="I1282" s="10">
        <f>1+COUNTIF(MCuts,"&lt;"&amp;F1282)</f>
        <v/>
      </c>
      <c r="J1282" s="10">
        <f>G1282&amp;H1282&amp;I1282</f>
        <v/>
      </c>
      <c r="K1282" s="10">
        <f>IF(AND(G1282&gt;=4,H1282&gt;=4),"Champions",IF(AND(G1282&gt;=3,H1282&gt;=3),"Loyal",IF(G1282&gt;=4,"New / promising",IF(H1282&gt;=3,"At risk",IF(G1282&lt;=2,"Lost / hibernating","Needs attention")))))</f>
        <v/>
      </c>
    </row>
    <row r="1283">
      <c r="A1283" t="n">
        <v>14684</v>
      </c>
      <c r="B1283" s="13">
        <f>_xlfn.MINIFS(Invoices[Date],Invoices[Customer ID],A1283)</f>
        <v/>
      </c>
      <c r="C1283" s="13">
        <f>_xlfn.MAXIFS(Invoices[Date],Invoices[Customer ID],A1283)</f>
        <v/>
      </c>
      <c r="D1283" s="14">
        <f>AsOfDate-C1283</f>
        <v/>
      </c>
      <c r="E1283" s="14">
        <f>COUNTIFS(Invoices[Customer ID],A1283)</f>
        <v/>
      </c>
      <c r="F1283" s="15">
        <f>SUMIFS(Invoices[Value],Invoices[Customer ID],A1283)</f>
        <v/>
      </c>
      <c r="G1283" s="10">
        <f>5-COUNTIF(RCuts,"&lt;"&amp;D1283)</f>
        <v/>
      </c>
      <c r="H1283" s="10">
        <f>1+COUNTIF(FCuts,"&lt;"&amp;E1283)</f>
        <v/>
      </c>
      <c r="I1283" s="10">
        <f>1+COUNTIF(MCuts,"&lt;"&amp;F1283)</f>
        <v/>
      </c>
      <c r="J1283" s="10">
        <f>G1283&amp;H1283&amp;I1283</f>
        <v/>
      </c>
      <c r="K1283" s="10">
        <f>IF(AND(G1283&gt;=4,H1283&gt;=4),"Champions",IF(AND(G1283&gt;=3,H1283&gt;=3),"Loyal",IF(G1283&gt;=4,"New / promising",IF(H1283&gt;=3,"At risk",IF(G1283&lt;=2,"Lost / hibernating","Needs attention")))))</f>
        <v/>
      </c>
    </row>
    <row r="1284">
      <c r="A1284" t="n">
        <v>14687</v>
      </c>
      <c r="B1284" s="13">
        <f>_xlfn.MINIFS(Invoices[Date],Invoices[Customer ID],A1284)</f>
        <v/>
      </c>
      <c r="C1284" s="13">
        <f>_xlfn.MAXIFS(Invoices[Date],Invoices[Customer ID],A1284)</f>
        <v/>
      </c>
      <c r="D1284" s="14">
        <f>AsOfDate-C1284</f>
        <v/>
      </c>
      <c r="E1284" s="14">
        <f>COUNTIFS(Invoices[Customer ID],A1284)</f>
        <v/>
      </c>
      <c r="F1284" s="15">
        <f>SUMIFS(Invoices[Value],Invoices[Customer ID],A1284)</f>
        <v/>
      </c>
      <c r="G1284" s="10">
        <f>5-COUNTIF(RCuts,"&lt;"&amp;D1284)</f>
        <v/>
      </c>
      <c r="H1284" s="10">
        <f>1+COUNTIF(FCuts,"&lt;"&amp;E1284)</f>
        <v/>
      </c>
      <c r="I1284" s="10">
        <f>1+COUNTIF(MCuts,"&lt;"&amp;F1284)</f>
        <v/>
      </c>
      <c r="J1284" s="10">
        <f>G1284&amp;H1284&amp;I1284</f>
        <v/>
      </c>
      <c r="K1284" s="10">
        <f>IF(AND(G1284&gt;=4,H1284&gt;=4),"Champions",IF(AND(G1284&gt;=3,H1284&gt;=3),"Loyal",IF(G1284&gt;=4,"New / promising",IF(H1284&gt;=3,"At risk",IF(G1284&lt;=2,"Lost / hibernating","Needs attention")))))</f>
        <v/>
      </c>
    </row>
    <row r="1285">
      <c r="A1285" t="n">
        <v>14688</v>
      </c>
      <c r="B1285" s="13">
        <f>_xlfn.MINIFS(Invoices[Date],Invoices[Customer ID],A1285)</f>
        <v/>
      </c>
      <c r="C1285" s="13">
        <f>_xlfn.MAXIFS(Invoices[Date],Invoices[Customer ID],A1285)</f>
        <v/>
      </c>
      <c r="D1285" s="14">
        <f>AsOfDate-C1285</f>
        <v/>
      </c>
      <c r="E1285" s="14">
        <f>COUNTIFS(Invoices[Customer ID],A1285)</f>
        <v/>
      </c>
      <c r="F1285" s="15">
        <f>SUMIFS(Invoices[Value],Invoices[Customer ID],A1285)</f>
        <v/>
      </c>
      <c r="G1285" s="10">
        <f>5-COUNTIF(RCuts,"&lt;"&amp;D1285)</f>
        <v/>
      </c>
      <c r="H1285" s="10">
        <f>1+COUNTIF(FCuts,"&lt;"&amp;E1285)</f>
        <v/>
      </c>
      <c r="I1285" s="10">
        <f>1+COUNTIF(MCuts,"&lt;"&amp;F1285)</f>
        <v/>
      </c>
      <c r="J1285" s="10">
        <f>G1285&amp;H1285&amp;I1285</f>
        <v/>
      </c>
      <c r="K1285" s="10">
        <f>IF(AND(G1285&gt;=4,H1285&gt;=4),"Champions",IF(AND(G1285&gt;=3,H1285&gt;=3),"Loyal",IF(G1285&gt;=4,"New / promising",IF(H1285&gt;=3,"At risk",IF(G1285&lt;=2,"Lost / hibernating","Needs attention")))))</f>
        <v/>
      </c>
    </row>
    <row r="1286">
      <c r="A1286" t="n">
        <v>14689</v>
      </c>
      <c r="B1286" s="13">
        <f>_xlfn.MINIFS(Invoices[Date],Invoices[Customer ID],A1286)</f>
        <v/>
      </c>
      <c r="C1286" s="13">
        <f>_xlfn.MAXIFS(Invoices[Date],Invoices[Customer ID],A1286)</f>
        <v/>
      </c>
      <c r="D1286" s="14">
        <f>AsOfDate-C1286</f>
        <v/>
      </c>
      <c r="E1286" s="14">
        <f>COUNTIFS(Invoices[Customer ID],A1286)</f>
        <v/>
      </c>
      <c r="F1286" s="15">
        <f>SUMIFS(Invoices[Value],Invoices[Customer ID],A1286)</f>
        <v/>
      </c>
      <c r="G1286" s="10">
        <f>5-COUNTIF(RCuts,"&lt;"&amp;D1286)</f>
        <v/>
      </c>
      <c r="H1286" s="10">
        <f>1+COUNTIF(FCuts,"&lt;"&amp;E1286)</f>
        <v/>
      </c>
      <c r="I1286" s="10">
        <f>1+COUNTIF(MCuts,"&lt;"&amp;F1286)</f>
        <v/>
      </c>
      <c r="J1286" s="10">
        <f>G1286&amp;H1286&amp;I1286</f>
        <v/>
      </c>
      <c r="K1286" s="10">
        <f>IF(AND(G1286&gt;=4,H1286&gt;=4),"Champions",IF(AND(G1286&gt;=3,H1286&gt;=3),"Loyal",IF(G1286&gt;=4,"New / promising",IF(H1286&gt;=3,"At risk",IF(G1286&lt;=2,"Lost / hibernating","Needs attention")))))</f>
        <v/>
      </c>
    </row>
    <row r="1287">
      <c r="A1287" t="n">
        <v>14690</v>
      </c>
      <c r="B1287" s="13">
        <f>_xlfn.MINIFS(Invoices[Date],Invoices[Customer ID],A1287)</f>
        <v/>
      </c>
      <c r="C1287" s="13">
        <f>_xlfn.MAXIFS(Invoices[Date],Invoices[Customer ID],A1287)</f>
        <v/>
      </c>
      <c r="D1287" s="14">
        <f>AsOfDate-C1287</f>
        <v/>
      </c>
      <c r="E1287" s="14">
        <f>COUNTIFS(Invoices[Customer ID],A1287)</f>
        <v/>
      </c>
      <c r="F1287" s="15">
        <f>SUMIFS(Invoices[Value],Invoices[Customer ID],A1287)</f>
        <v/>
      </c>
      <c r="G1287" s="10">
        <f>5-COUNTIF(RCuts,"&lt;"&amp;D1287)</f>
        <v/>
      </c>
      <c r="H1287" s="10">
        <f>1+COUNTIF(FCuts,"&lt;"&amp;E1287)</f>
        <v/>
      </c>
      <c r="I1287" s="10">
        <f>1+COUNTIF(MCuts,"&lt;"&amp;F1287)</f>
        <v/>
      </c>
      <c r="J1287" s="10">
        <f>G1287&amp;H1287&amp;I1287</f>
        <v/>
      </c>
      <c r="K1287" s="10">
        <f>IF(AND(G1287&gt;=4,H1287&gt;=4),"Champions",IF(AND(G1287&gt;=3,H1287&gt;=3),"Loyal",IF(G1287&gt;=4,"New / promising",IF(H1287&gt;=3,"At risk",IF(G1287&lt;=2,"Lost / hibernating","Needs attention")))))</f>
        <v/>
      </c>
    </row>
    <row r="1288">
      <c r="A1288" t="n">
        <v>14691</v>
      </c>
      <c r="B1288" s="13">
        <f>_xlfn.MINIFS(Invoices[Date],Invoices[Customer ID],A1288)</f>
        <v/>
      </c>
      <c r="C1288" s="13">
        <f>_xlfn.MAXIFS(Invoices[Date],Invoices[Customer ID],A1288)</f>
        <v/>
      </c>
      <c r="D1288" s="14">
        <f>AsOfDate-C1288</f>
        <v/>
      </c>
      <c r="E1288" s="14">
        <f>COUNTIFS(Invoices[Customer ID],A1288)</f>
        <v/>
      </c>
      <c r="F1288" s="15">
        <f>SUMIFS(Invoices[Value],Invoices[Customer ID],A1288)</f>
        <v/>
      </c>
      <c r="G1288" s="10">
        <f>5-COUNTIF(RCuts,"&lt;"&amp;D1288)</f>
        <v/>
      </c>
      <c r="H1288" s="10">
        <f>1+COUNTIF(FCuts,"&lt;"&amp;E1288)</f>
        <v/>
      </c>
      <c r="I1288" s="10">
        <f>1+COUNTIF(MCuts,"&lt;"&amp;F1288)</f>
        <v/>
      </c>
      <c r="J1288" s="10">
        <f>G1288&amp;H1288&amp;I1288</f>
        <v/>
      </c>
      <c r="K1288" s="10">
        <f>IF(AND(G1288&gt;=4,H1288&gt;=4),"Champions",IF(AND(G1288&gt;=3,H1288&gt;=3),"Loyal",IF(G1288&gt;=4,"New / promising",IF(H1288&gt;=3,"At risk",IF(G1288&lt;=2,"Lost / hibernating","Needs attention")))))</f>
        <v/>
      </c>
    </row>
    <row r="1289">
      <c r="A1289" t="n">
        <v>14692</v>
      </c>
      <c r="B1289" s="13">
        <f>_xlfn.MINIFS(Invoices[Date],Invoices[Customer ID],A1289)</f>
        <v/>
      </c>
      <c r="C1289" s="13">
        <f>_xlfn.MAXIFS(Invoices[Date],Invoices[Customer ID],A1289)</f>
        <v/>
      </c>
      <c r="D1289" s="14">
        <f>AsOfDate-C1289</f>
        <v/>
      </c>
      <c r="E1289" s="14">
        <f>COUNTIFS(Invoices[Customer ID],A1289)</f>
        <v/>
      </c>
      <c r="F1289" s="15">
        <f>SUMIFS(Invoices[Value],Invoices[Customer ID],A1289)</f>
        <v/>
      </c>
      <c r="G1289" s="10">
        <f>5-COUNTIF(RCuts,"&lt;"&amp;D1289)</f>
        <v/>
      </c>
      <c r="H1289" s="10">
        <f>1+COUNTIF(FCuts,"&lt;"&amp;E1289)</f>
        <v/>
      </c>
      <c r="I1289" s="10">
        <f>1+COUNTIF(MCuts,"&lt;"&amp;F1289)</f>
        <v/>
      </c>
      <c r="J1289" s="10">
        <f>G1289&amp;H1289&amp;I1289</f>
        <v/>
      </c>
      <c r="K1289" s="10">
        <f>IF(AND(G1289&gt;=4,H1289&gt;=4),"Champions",IF(AND(G1289&gt;=3,H1289&gt;=3),"Loyal",IF(G1289&gt;=4,"New / promising",IF(H1289&gt;=3,"At risk",IF(G1289&lt;=2,"Lost / hibernating","Needs attention")))))</f>
        <v/>
      </c>
    </row>
    <row r="1290">
      <c r="A1290" t="n">
        <v>14693</v>
      </c>
      <c r="B1290" s="13">
        <f>_xlfn.MINIFS(Invoices[Date],Invoices[Customer ID],A1290)</f>
        <v/>
      </c>
      <c r="C1290" s="13">
        <f>_xlfn.MAXIFS(Invoices[Date],Invoices[Customer ID],A1290)</f>
        <v/>
      </c>
      <c r="D1290" s="14">
        <f>AsOfDate-C1290</f>
        <v/>
      </c>
      <c r="E1290" s="14">
        <f>COUNTIFS(Invoices[Customer ID],A1290)</f>
        <v/>
      </c>
      <c r="F1290" s="15">
        <f>SUMIFS(Invoices[Value],Invoices[Customer ID],A1290)</f>
        <v/>
      </c>
      <c r="G1290" s="10">
        <f>5-COUNTIF(RCuts,"&lt;"&amp;D1290)</f>
        <v/>
      </c>
      <c r="H1290" s="10">
        <f>1+COUNTIF(FCuts,"&lt;"&amp;E1290)</f>
        <v/>
      </c>
      <c r="I1290" s="10">
        <f>1+COUNTIF(MCuts,"&lt;"&amp;F1290)</f>
        <v/>
      </c>
      <c r="J1290" s="10">
        <f>G1290&amp;H1290&amp;I1290</f>
        <v/>
      </c>
      <c r="K1290" s="10">
        <f>IF(AND(G1290&gt;=4,H1290&gt;=4),"Champions",IF(AND(G1290&gt;=3,H1290&gt;=3),"Loyal",IF(G1290&gt;=4,"New / promising",IF(H1290&gt;=3,"At risk",IF(G1290&lt;=2,"Lost / hibernating","Needs attention")))))</f>
        <v/>
      </c>
    </row>
    <row r="1291">
      <c r="A1291" t="n">
        <v>14696</v>
      </c>
      <c r="B1291" s="13">
        <f>_xlfn.MINIFS(Invoices[Date],Invoices[Customer ID],A1291)</f>
        <v/>
      </c>
      <c r="C1291" s="13">
        <f>_xlfn.MAXIFS(Invoices[Date],Invoices[Customer ID],A1291)</f>
        <v/>
      </c>
      <c r="D1291" s="14">
        <f>AsOfDate-C1291</f>
        <v/>
      </c>
      <c r="E1291" s="14">
        <f>COUNTIFS(Invoices[Customer ID],A1291)</f>
        <v/>
      </c>
      <c r="F1291" s="15">
        <f>SUMIFS(Invoices[Value],Invoices[Customer ID],A1291)</f>
        <v/>
      </c>
      <c r="G1291" s="10">
        <f>5-COUNTIF(RCuts,"&lt;"&amp;D1291)</f>
        <v/>
      </c>
      <c r="H1291" s="10">
        <f>1+COUNTIF(FCuts,"&lt;"&amp;E1291)</f>
        <v/>
      </c>
      <c r="I1291" s="10">
        <f>1+COUNTIF(MCuts,"&lt;"&amp;F1291)</f>
        <v/>
      </c>
      <c r="J1291" s="10">
        <f>G1291&amp;H1291&amp;I1291</f>
        <v/>
      </c>
      <c r="K1291" s="10">
        <f>IF(AND(G1291&gt;=4,H1291&gt;=4),"Champions",IF(AND(G1291&gt;=3,H1291&gt;=3),"Loyal",IF(G1291&gt;=4,"New / promising",IF(H1291&gt;=3,"At risk",IF(G1291&lt;=2,"Lost / hibernating","Needs attention")))))</f>
        <v/>
      </c>
    </row>
    <row r="1292">
      <c r="A1292" t="n">
        <v>14697</v>
      </c>
      <c r="B1292" s="13">
        <f>_xlfn.MINIFS(Invoices[Date],Invoices[Customer ID],A1292)</f>
        <v/>
      </c>
      <c r="C1292" s="13">
        <f>_xlfn.MAXIFS(Invoices[Date],Invoices[Customer ID],A1292)</f>
        <v/>
      </c>
      <c r="D1292" s="14">
        <f>AsOfDate-C1292</f>
        <v/>
      </c>
      <c r="E1292" s="14">
        <f>COUNTIFS(Invoices[Customer ID],A1292)</f>
        <v/>
      </c>
      <c r="F1292" s="15">
        <f>SUMIFS(Invoices[Value],Invoices[Customer ID],A1292)</f>
        <v/>
      </c>
      <c r="G1292" s="10">
        <f>5-COUNTIF(RCuts,"&lt;"&amp;D1292)</f>
        <v/>
      </c>
      <c r="H1292" s="10">
        <f>1+COUNTIF(FCuts,"&lt;"&amp;E1292)</f>
        <v/>
      </c>
      <c r="I1292" s="10">
        <f>1+COUNTIF(MCuts,"&lt;"&amp;F1292)</f>
        <v/>
      </c>
      <c r="J1292" s="10">
        <f>G1292&amp;H1292&amp;I1292</f>
        <v/>
      </c>
      <c r="K1292" s="10">
        <f>IF(AND(G1292&gt;=4,H1292&gt;=4),"Champions",IF(AND(G1292&gt;=3,H1292&gt;=3),"Loyal",IF(G1292&gt;=4,"New / promising",IF(H1292&gt;=3,"At risk",IF(G1292&lt;=2,"Lost / hibernating","Needs attention")))))</f>
        <v/>
      </c>
    </row>
    <row r="1293">
      <c r="A1293" t="n">
        <v>14698</v>
      </c>
      <c r="B1293" s="13">
        <f>_xlfn.MINIFS(Invoices[Date],Invoices[Customer ID],A1293)</f>
        <v/>
      </c>
      <c r="C1293" s="13">
        <f>_xlfn.MAXIFS(Invoices[Date],Invoices[Customer ID],A1293)</f>
        <v/>
      </c>
      <c r="D1293" s="14">
        <f>AsOfDate-C1293</f>
        <v/>
      </c>
      <c r="E1293" s="14">
        <f>COUNTIFS(Invoices[Customer ID],A1293)</f>
        <v/>
      </c>
      <c r="F1293" s="15">
        <f>SUMIFS(Invoices[Value],Invoices[Customer ID],A1293)</f>
        <v/>
      </c>
      <c r="G1293" s="10">
        <f>5-COUNTIF(RCuts,"&lt;"&amp;D1293)</f>
        <v/>
      </c>
      <c r="H1293" s="10">
        <f>1+COUNTIF(FCuts,"&lt;"&amp;E1293)</f>
        <v/>
      </c>
      <c r="I1293" s="10">
        <f>1+COUNTIF(MCuts,"&lt;"&amp;F1293)</f>
        <v/>
      </c>
      <c r="J1293" s="10">
        <f>G1293&amp;H1293&amp;I1293</f>
        <v/>
      </c>
      <c r="K1293" s="10">
        <f>IF(AND(G1293&gt;=4,H1293&gt;=4),"Champions",IF(AND(G1293&gt;=3,H1293&gt;=3),"Loyal",IF(G1293&gt;=4,"New / promising",IF(H1293&gt;=3,"At risk",IF(G1293&lt;=2,"Lost / hibernating","Needs attention")))))</f>
        <v/>
      </c>
    </row>
    <row r="1294">
      <c r="A1294" t="n">
        <v>14699</v>
      </c>
      <c r="B1294" s="13">
        <f>_xlfn.MINIFS(Invoices[Date],Invoices[Customer ID],A1294)</f>
        <v/>
      </c>
      <c r="C1294" s="13">
        <f>_xlfn.MAXIFS(Invoices[Date],Invoices[Customer ID],A1294)</f>
        <v/>
      </c>
      <c r="D1294" s="14">
        <f>AsOfDate-C1294</f>
        <v/>
      </c>
      <c r="E1294" s="14">
        <f>COUNTIFS(Invoices[Customer ID],A1294)</f>
        <v/>
      </c>
      <c r="F1294" s="15">
        <f>SUMIFS(Invoices[Value],Invoices[Customer ID],A1294)</f>
        <v/>
      </c>
      <c r="G1294" s="10">
        <f>5-COUNTIF(RCuts,"&lt;"&amp;D1294)</f>
        <v/>
      </c>
      <c r="H1294" s="10">
        <f>1+COUNTIF(FCuts,"&lt;"&amp;E1294)</f>
        <v/>
      </c>
      <c r="I1294" s="10">
        <f>1+COUNTIF(MCuts,"&lt;"&amp;F1294)</f>
        <v/>
      </c>
      <c r="J1294" s="10">
        <f>G1294&amp;H1294&amp;I1294</f>
        <v/>
      </c>
      <c r="K1294" s="10">
        <f>IF(AND(G1294&gt;=4,H1294&gt;=4),"Champions",IF(AND(G1294&gt;=3,H1294&gt;=3),"Loyal",IF(G1294&gt;=4,"New / promising",IF(H1294&gt;=3,"At risk",IF(G1294&lt;=2,"Lost / hibernating","Needs attention")))))</f>
        <v/>
      </c>
    </row>
    <row r="1295">
      <c r="A1295" t="n">
        <v>14700</v>
      </c>
      <c r="B1295" s="13">
        <f>_xlfn.MINIFS(Invoices[Date],Invoices[Customer ID],A1295)</f>
        <v/>
      </c>
      <c r="C1295" s="13">
        <f>_xlfn.MAXIFS(Invoices[Date],Invoices[Customer ID],A1295)</f>
        <v/>
      </c>
      <c r="D1295" s="14">
        <f>AsOfDate-C1295</f>
        <v/>
      </c>
      <c r="E1295" s="14">
        <f>COUNTIFS(Invoices[Customer ID],A1295)</f>
        <v/>
      </c>
      <c r="F1295" s="15">
        <f>SUMIFS(Invoices[Value],Invoices[Customer ID],A1295)</f>
        <v/>
      </c>
      <c r="G1295" s="10">
        <f>5-COUNTIF(RCuts,"&lt;"&amp;D1295)</f>
        <v/>
      </c>
      <c r="H1295" s="10">
        <f>1+COUNTIF(FCuts,"&lt;"&amp;E1295)</f>
        <v/>
      </c>
      <c r="I1295" s="10">
        <f>1+COUNTIF(MCuts,"&lt;"&amp;F1295)</f>
        <v/>
      </c>
      <c r="J1295" s="10">
        <f>G1295&amp;H1295&amp;I1295</f>
        <v/>
      </c>
      <c r="K1295" s="10">
        <f>IF(AND(G1295&gt;=4,H1295&gt;=4),"Champions",IF(AND(G1295&gt;=3,H1295&gt;=3),"Loyal",IF(G1295&gt;=4,"New / promising",IF(H1295&gt;=3,"At risk",IF(G1295&lt;=2,"Lost / hibernating","Needs attention")))))</f>
        <v/>
      </c>
    </row>
    <row r="1296">
      <c r="A1296" t="n">
        <v>14701</v>
      </c>
      <c r="B1296" s="13">
        <f>_xlfn.MINIFS(Invoices[Date],Invoices[Customer ID],A1296)</f>
        <v/>
      </c>
      <c r="C1296" s="13">
        <f>_xlfn.MAXIFS(Invoices[Date],Invoices[Customer ID],A1296)</f>
        <v/>
      </c>
      <c r="D1296" s="14">
        <f>AsOfDate-C1296</f>
        <v/>
      </c>
      <c r="E1296" s="14">
        <f>COUNTIFS(Invoices[Customer ID],A1296)</f>
        <v/>
      </c>
      <c r="F1296" s="15">
        <f>SUMIFS(Invoices[Value],Invoices[Customer ID],A1296)</f>
        <v/>
      </c>
      <c r="G1296" s="10">
        <f>5-COUNTIF(RCuts,"&lt;"&amp;D1296)</f>
        <v/>
      </c>
      <c r="H1296" s="10">
        <f>1+COUNTIF(FCuts,"&lt;"&amp;E1296)</f>
        <v/>
      </c>
      <c r="I1296" s="10">
        <f>1+COUNTIF(MCuts,"&lt;"&amp;F1296)</f>
        <v/>
      </c>
      <c r="J1296" s="10">
        <f>G1296&amp;H1296&amp;I1296</f>
        <v/>
      </c>
      <c r="K1296" s="10">
        <f>IF(AND(G1296&gt;=4,H1296&gt;=4),"Champions",IF(AND(G1296&gt;=3,H1296&gt;=3),"Loyal",IF(G1296&gt;=4,"New / promising",IF(H1296&gt;=3,"At risk",IF(G1296&lt;=2,"Lost / hibernating","Needs attention")))))</f>
        <v/>
      </c>
    </row>
    <row r="1297">
      <c r="A1297" t="n">
        <v>14702</v>
      </c>
      <c r="B1297" s="13">
        <f>_xlfn.MINIFS(Invoices[Date],Invoices[Customer ID],A1297)</f>
        <v/>
      </c>
      <c r="C1297" s="13">
        <f>_xlfn.MAXIFS(Invoices[Date],Invoices[Customer ID],A1297)</f>
        <v/>
      </c>
      <c r="D1297" s="14">
        <f>AsOfDate-C1297</f>
        <v/>
      </c>
      <c r="E1297" s="14">
        <f>COUNTIFS(Invoices[Customer ID],A1297)</f>
        <v/>
      </c>
      <c r="F1297" s="15">
        <f>SUMIFS(Invoices[Value],Invoices[Customer ID],A1297)</f>
        <v/>
      </c>
      <c r="G1297" s="10">
        <f>5-COUNTIF(RCuts,"&lt;"&amp;D1297)</f>
        <v/>
      </c>
      <c r="H1297" s="10">
        <f>1+COUNTIF(FCuts,"&lt;"&amp;E1297)</f>
        <v/>
      </c>
      <c r="I1297" s="10">
        <f>1+COUNTIF(MCuts,"&lt;"&amp;F1297)</f>
        <v/>
      </c>
      <c r="J1297" s="10">
        <f>G1297&amp;H1297&amp;I1297</f>
        <v/>
      </c>
      <c r="K1297" s="10">
        <f>IF(AND(G1297&gt;=4,H1297&gt;=4),"Champions",IF(AND(G1297&gt;=3,H1297&gt;=3),"Loyal",IF(G1297&gt;=4,"New / promising",IF(H1297&gt;=3,"At risk",IF(G1297&lt;=2,"Lost / hibernating","Needs attention")))))</f>
        <v/>
      </c>
    </row>
    <row r="1298">
      <c r="A1298" t="n">
        <v>14703</v>
      </c>
      <c r="B1298" s="13">
        <f>_xlfn.MINIFS(Invoices[Date],Invoices[Customer ID],A1298)</f>
        <v/>
      </c>
      <c r="C1298" s="13">
        <f>_xlfn.MAXIFS(Invoices[Date],Invoices[Customer ID],A1298)</f>
        <v/>
      </c>
      <c r="D1298" s="14">
        <f>AsOfDate-C1298</f>
        <v/>
      </c>
      <c r="E1298" s="14">
        <f>COUNTIFS(Invoices[Customer ID],A1298)</f>
        <v/>
      </c>
      <c r="F1298" s="15">
        <f>SUMIFS(Invoices[Value],Invoices[Customer ID],A1298)</f>
        <v/>
      </c>
      <c r="G1298" s="10">
        <f>5-COUNTIF(RCuts,"&lt;"&amp;D1298)</f>
        <v/>
      </c>
      <c r="H1298" s="10">
        <f>1+COUNTIF(FCuts,"&lt;"&amp;E1298)</f>
        <v/>
      </c>
      <c r="I1298" s="10">
        <f>1+COUNTIF(MCuts,"&lt;"&amp;F1298)</f>
        <v/>
      </c>
      <c r="J1298" s="10">
        <f>G1298&amp;H1298&amp;I1298</f>
        <v/>
      </c>
      <c r="K1298" s="10">
        <f>IF(AND(G1298&gt;=4,H1298&gt;=4),"Champions",IF(AND(G1298&gt;=3,H1298&gt;=3),"Loyal",IF(G1298&gt;=4,"New / promising",IF(H1298&gt;=3,"At risk",IF(G1298&lt;=2,"Lost / hibernating","Needs attention")))))</f>
        <v/>
      </c>
    </row>
    <row r="1299">
      <c r="A1299" t="n">
        <v>14704</v>
      </c>
      <c r="B1299" s="13">
        <f>_xlfn.MINIFS(Invoices[Date],Invoices[Customer ID],A1299)</f>
        <v/>
      </c>
      <c r="C1299" s="13">
        <f>_xlfn.MAXIFS(Invoices[Date],Invoices[Customer ID],A1299)</f>
        <v/>
      </c>
      <c r="D1299" s="14">
        <f>AsOfDate-C1299</f>
        <v/>
      </c>
      <c r="E1299" s="14">
        <f>COUNTIFS(Invoices[Customer ID],A1299)</f>
        <v/>
      </c>
      <c r="F1299" s="15">
        <f>SUMIFS(Invoices[Value],Invoices[Customer ID],A1299)</f>
        <v/>
      </c>
      <c r="G1299" s="10">
        <f>5-COUNTIF(RCuts,"&lt;"&amp;D1299)</f>
        <v/>
      </c>
      <c r="H1299" s="10">
        <f>1+COUNTIF(FCuts,"&lt;"&amp;E1299)</f>
        <v/>
      </c>
      <c r="I1299" s="10">
        <f>1+COUNTIF(MCuts,"&lt;"&amp;F1299)</f>
        <v/>
      </c>
      <c r="J1299" s="10">
        <f>G1299&amp;H1299&amp;I1299</f>
        <v/>
      </c>
      <c r="K1299" s="10">
        <f>IF(AND(G1299&gt;=4,H1299&gt;=4),"Champions",IF(AND(G1299&gt;=3,H1299&gt;=3),"Loyal",IF(G1299&gt;=4,"New / promising",IF(H1299&gt;=3,"At risk",IF(G1299&lt;=2,"Lost / hibernating","Needs attention")))))</f>
        <v/>
      </c>
    </row>
    <row r="1300">
      <c r="A1300" t="n">
        <v>14705</v>
      </c>
      <c r="B1300" s="13">
        <f>_xlfn.MINIFS(Invoices[Date],Invoices[Customer ID],A1300)</f>
        <v/>
      </c>
      <c r="C1300" s="13">
        <f>_xlfn.MAXIFS(Invoices[Date],Invoices[Customer ID],A1300)</f>
        <v/>
      </c>
      <c r="D1300" s="14">
        <f>AsOfDate-C1300</f>
        <v/>
      </c>
      <c r="E1300" s="14">
        <f>COUNTIFS(Invoices[Customer ID],A1300)</f>
        <v/>
      </c>
      <c r="F1300" s="15">
        <f>SUMIFS(Invoices[Value],Invoices[Customer ID],A1300)</f>
        <v/>
      </c>
      <c r="G1300" s="10">
        <f>5-COUNTIF(RCuts,"&lt;"&amp;D1300)</f>
        <v/>
      </c>
      <c r="H1300" s="10">
        <f>1+COUNTIF(FCuts,"&lt;"&amp;E1300)</f>
        <v/>
      </c>
      <c r="I1300" s="10">
        <f>1+COUNTIF(MCuts,"&lt;"&amp;F1300)</f>
        <v/>
      </c>
      <c r="J1300" s="10">
        <f>G1300&amp;H1300&amp;I1300</f>
        <v/>
      </c>
      <c r="K1300" s="10">
        <f>IF(AND(G1300&gt;=4,H1300&gt;=4),"Champions",IF(AND(G1300&gt;=3,H1300&gt;=3),"Loyal",IF(G1300&gt;=4,"New / promising",IF(H1300&gt;=3,"At risk",IF(G1300&lt;=2,"Lost / hibernating","Needs attention")))))</f>
        <v/>
      </c>
    </row>
    <row r="1301">
      <c r="A1301" t="n">
        <v>14708</v>
      </c>
      <c r="B1301" s="13">
        <f>_xlfn.MINIFS(Invoices[Date],Invoices[Customer ID],A1301)</f>
        <v/>
      </c>
      <c r="C1301" s="13">
        <f>_xlfn.MAXIFS(Invoices[Date],Invoices[Customer ID],A1301)</f>
        <v/>
      </c>
      <c r="D1301" s="14">
        <f>AsOfDate-C1301</f>
        <v/>
      </c>
      <c r="E1301" s="14">
        <f>COUNTIFS(Invoices[Customer ID],A1301)</f>
        <v/>
      </c>
      <c r="F1301" s="15">
        <f>SUMIFS(Invoices[Value],Invoices[Customer ID],A1301)</f>
        <v/>
      </c>
      <c r="G1301" s="10">
        <f>5-COUNTIF(RCuts,"&lt;"&amp;D1301)</f>
        <v/>
      </c>
      <c r="H1301" s="10">
        <f>1+COUNTIF(FCuts,"&lt;"&amp;E1301)</f>
        <v/>
      </c>
      <c r="I1301" s="10">
        <f>1+COUNTIF(MCuts,"&lt;"&amp;F1301)</f>
        <v/>
      </c>
      <c r="J1301" s="10">
        <f>G1301&amp;H1301&amp;I1301</f>
        <v/>
      </c>
      <c r="K1301" s="10">
        <f>IF(AND(G1301&gt;=4,H1301&gt;=4),"Champions",IF(AND(G1301&gt;=3,H1301&gt;=3),"Loyal",IF(G1301&gt;=4,"New / promising",IF(H1301&gt;=3,"At risk",IF(G1301&lt;=2,"Lost / hibernating","Needs attention")))))</f>
        <v/>
      </c>
    </row>
    <row r="1302">
      <c r="A1302" t="n">
        <v>14709</v>
      </c>
      <c r="B1302" s="13">
        <f>_xlfn.MINIFS(Invoices[Date],Invoices[Customer ID],A1302)</f>
        <v/>
      </c>
      <c r="C1302" s="13">
        <f>_xlfn.MAXIFS(Invoices[Date],Invoices[Customer ID],A1302)</f>
        <v/>
      </c>
      <c r="D1302" s="14">
        <f>AsOfDate-C1302</f>
        <v/>
      </c>
      <c r="E1302" s="14">
        <f>COUNTIFS(Invoices[Customer ID],A1302)</f>
        <v/>
      </c>
      <c r="F1302" s="15">
        <f>SUMIFS(Invoices[Value],Invoices[Customer ID],A1302)</f>
        <v/>
      </c>
      <c r="G1302" s="10">
        <f>5-COUNTIF(RCuts,"&lt;"&amp;D1302)</f>
        <v/>
      </c>
      <c r="H1302" s="10">
        <f>1+COUNTIF(FCuts,"&lt;"&amp;E1302)</f>
        <v/>
      </c>
      <c r="I1302" s="10">
        <f>1+COUNTIF(MCuts,"&lt;"&amp;F1302)</f>
        <v/>
      </c>
      <c r="J1302" s="10">
        <f>G1302&amp;H1302&amp;I1302</f>
        <v/>
      </c>
      <c r="K1302" s="10">
        <f>IF(AND(G1302&gt;=4,H1302&gt;=4),"Champions",IF(AND(G1302&gt;=3,H1302&gt;=3),"Loyal",IF(G1302&gt;=4,"New / promising",IF(H1302&gt;=3,"At risk",IF(G1302&lt;=2,"Lost / hibernating","Needs attention")))))</f>
        <v/>
      </c>
    </row>
    <row r="1303">
      <c r="A1303" t="n">
        <v>14710</v>
      </c>
      <c r="B1303" s="13">
        <f>_xlfn.MINIFS(Invoices[Date],Invoices[Customer ID],A1303)</f>
        <v/>
      </c>
      <c r="C1303" s="13">
        <f>_xlfn.MAXIFS(Invoices[Date],Invoices[Customer ID],A1303)</f>
        <v/>
      </c>
      <c r="D1303" s="14">
        <f>AsOfDate-C1303</f>
        <v/>
      </c>
      <c r="E1303" s="14">
        <f>COUNTIFS(Invoices[Customer ID],A1303)</f>
        <v/>
      </c>
      <c r="F1303" s="15">
        <f>SUMIFS(Invoices[Value],Invoices[Customer ID],A1303)</f>
        <v/>
      </c>
      <c r="G1303" s="10">
        <f>5-COUNTIF(RCuts,"&lt;"&amp;D1303)</f>
        <v/>
      </c>
      <c r="H1303" s="10">
        <f>1+COUNTIF(FCuts,"&lt;"&amp;E1303)</f>
        <v/>
      </c>
      <c r="I1303" s="10">
        <f>1+COUNTIF(MCuts,"&lt;"&amp;F1303)</f>
        <v/>
      </c>
      <c r="J1303" s="10">
        <f>G1303&amp;H1303&amp;I1303</f>
        <v/>
      </c>
      <c r="K1303" s="10">
        <f>IF(AND(G1303&gt;=4,H1303&gt;=4),"Champions",IF(AND(G1303&gt;=3,H1303&gt;=3),"Loyal",IF(G1303&gt;=4,"New / promising",IF(H1303&gt;=3,"At risk",IF(G1303&lt;=2,"Lost / hibernating","Needs attention")))))</f>
        <v/>
      </c>
    </row>
    <row r="1304">
      <c r="A1304" t="n">
        <v>14711</v>
      </c>
      <c r="B1304" s="13">
        <f>_xlfn.MINIFS(Invoices[Date],Invoices[Customer ID],A1304)</f>
        <v/>
      </c>
      <c r="C1304" s="13">
        <f>_xlfn.MAXIFS(Invoices[Date],Invoices[Customer ID],A1304)</f>
        <v/>
      </c>
      <c r="D1304" s="14">
        <f>AsOfDate-C1304</f>
        <v/>
      </c>
      <c r="E1304" s="14">
        <f>COUNTIFS(Invoices[Customer ID],A1304)</f>
        <v/>
      </c>
      <c r="F1304" s="15">
        <f>SUMIFS(Invoices[Value],Invoices[Customer ID],A1304)</f>
        <v/>
      </c>
      <c r="G1304" s="10">
        <f>5-COUNTIF(RCuts,"&lt;"&amp;D1304)</f>
        <v/>
      </c>
      <c r="H1304" s="10">
        <f>1+COUNTIF(FCuts,"&lt;"&amp;E1304)</f>
        <v/>
      </c>
      <c r="I1304" s="10">
        <f>1+COUNTIF(MCuts,"&lt;"&amp;F1304)</f>
        <v/>
      </c>
      <c r="J1304" s="10">
        <f>G1304&amp;H1304&amp;I1304</f>
        <v/>
      </c>
      <c r="K1304" s="10">
        <f>IF(AND(G1304&gt;=4,H1304&gt;=4),"Champions",IF(AND(G1304&gt;=3,H1304&gt;=3),"Loyal",IF(G1304&gt;=4,"New / promising",IF(H1304&gt;=3,"At risk",IF(G1304&lt;=2,"Lost / hibernating","Needs attention")))))</f>
        <v/>
      </c>
    </row>
    <row r="1305">
      <c r="A1305" t="n">
        <v>14712</v>
      </c>
      <c r="B1305" s="13">
        <f>_xlfn.MINIFS(Invoices[Date],Invoices[Customer ID],A1305)</f>
        <v/>
      </c>
      <c r="C1305" s="13">
        <f>_xlfn.MAXIFS(Invoices[Date],Invoices[Customer ID],A1305)</f>
        <v/>
      </c>
      <c r="D1305" s="14">
        <f>AsOfDate-C1305</f>
        <v/>
      </c>
      <c r="E1305" s="14">
        <f>COUNTIFS(Invoices[Customer ID],A1305)</f>
        <v/>
      </c>
      <c r="F1305" s="15">
        <f>SUMIFS(Invoices[Value],Invoices[Customer ID],A1305)</f>
        <v/>
      </c>
      <c r="G1305" s="10">
        <f>5-COUNTIF(RCuts,"&lt;"&amp;D1305)</f>
        <v/>
      </c>
      <c r="H1305" s="10">
        <f>1+COUNTIF(FCuts,"&lt;"&amp;E1305)</f>
        <v/>
      </c>
      <c r="I1305" s="10">
        <f>1+COUNTIF(MCuts,"&lt;"&amp;F1305)</f>
        <v/>
      </c>
      <c r="J1305" s="10">
        <f>G1305&amp;H1305&amp;I1305</f>
        <v/>
      </c>
      <c r="K1305" s="10">
        <f>IF(AND(G1305&gt;=4,H1305&gt;=4),"Champions",IF(AND(G1305&gt;=3,H1305&gt;=3),"Loyal",IF(G1305&gt;=4,"New / promising",IF(H1305&gt;=3,"At risk",IF(G1305&lt;=2,"Lost / hibernating","Needs attention")))))</f>
        <v/>
      </c>
    </row>
    <row r="1306">
      <c r="A1306" t="n">
        <v>14713</v>
      </c>
      <c r="B1306" s="13">
        <f>_xlfn.MINIFS(Invoices[Date],Invoices[Customer ID],A1306)</f>
        <v/>
      </c>
      <c r="C1306" s="13">
        <f>_xlfn.MAXIFS(Invoices[Date],Invoices[Customer ID],A1306)</f>
        <v/>
      </c>
      <c r="D1306" s="14">
        <f>AsOfDate-C1306</f>
        <v/>
      </c>
      <c r="E1306" s="14">
        <f>COUNTIFS(Invoices[Customer ID],A1306)</f>
        <v/>
      </c>
      <c r="F1306" s="15">
        <f>SUMIFS(Invoices[Value],Invoices[Customer ID],A1306)</f>
        <v/>
      </c>
      <c r="G1306" s="10">
        <f>5-COUNTIF(RCuts,"&lt;"&amp;D1306)</f>
        <v/>
      </c>
      <c r="H1306" s="10">
        <f>1+COUNTIF(FCuts,"&lt;"&amp;E1306)</f>
        <v/>
      </c>
      <c r="I1306" s="10">
        <f>1+COUNTIF(MCuts,"&lt;"&amp;F1306)</f>
        <v/>
      </c>
      <c r="J1306" s="10">
        <f>G1306&amp;H1306&amp;I1306</f>
        <v/>
      </c>
      <c r="K1306" s="10">
        <f>IF(AND(G1306&gt;=4,H1306&gt;=4),"Champions",IF(AND(G1306&gt;=3,H1306&gt;=3),"Loyal",IF(G1306&gt;=4,"New / promising",IF(H1306&gt;=3,"At risk",IF(G1306&lt;=2,"Lost / hibernating","Needs attention")))))</f>
        <v/>
      </c>
    </row>
    <row r="1307">
      <c r="A1307" t="n">
        <v>14714</v>
      </c>
      <c r="B1307" s="13">
        <f>_xlfn.MINIFS(Invoices[Date],Invoices[Customer ID],A1307)</f>
        <v/>
      </c>
      <c r="C1307" s="13">
        <f>_xlfn.MAXIFS(Invoices[Date],Invoices[Customer ID],A1307)</f>
        <v/>
      </c>
      <c r="D1307" s="14">
        <f>AsOfDate-C1307</f>
        <v/>
      </c>
      <c r="E1307" s="14">
        <f>COUNTIFS(Invoices[Customer ID],A1307)</f>
        <v/>
      </c>
      <c r="F1307" s="15">
        <f>SUMIFS(Invoices[Value],Invoices[Customer ID],A1307)</f>
        <v/>
      </c>
      <c r="G1307" s="10">
        <f>5-COUNTIF(RCuts,"&lt;"&amp;D1307)</f>
        <v/>
      </c>
      <c r="H1307" s="10">
        <f>1+COUNTIF(FCuts,"&lt;"&amp;E1307)</f>
        <v/>
      </c>
      <c r="I1307" s="10">
        <f>1+COUNTIF(MCuts,"&lt;"&amp;F1307)</f>
        <v/>
      </c>
      <c r="J1307" s="10">
        <f>G1307&amp;H1307&amp;I1307</f>
        <v/>
      </c>
      <c r="K1307" s="10">
        <f>IF(AND(G1307&gt;=4,H1307&gt;=4),"Champions",IF(AND(G1307&gt;=3,H1307&gt;=3),"Loyal",IF(G1307&gt;=4,"New / promising",IF(H1307&gt;=3,"At risk",IF(G1307&lt;=2,"Lost / hibernating","Needs attention")))))</f>
        <v/>
      </c>
    </row>
    <row r="1308">
      <c r="A1308" t="n">
        <v>14715</v>
      </c>
      <c r="B1308" s="13">
        <f>_xlfn.MINIFS(Invoices[Date],Invoices[Customer ID],A1308)</f>
        <v/>
      </c>
      <c r="C1308" s="13">
        <f>_xlfn.MAXIFS(Invoices[Date],Invoices[Customer ID],A1308)</f>
        <v/>
      </c>
      <c r="D1308" s="14">
        <f>AsOfDate-C1308</f>
        <v/>
      </c>
      <c r="E1308" s="14">
        <f>COUNTIFS(Invoices[Customer ID],A1308)</f>
        <v/>
      </c>
      <c r="F1308" s="15">
        <f>SUMIFS(Invoices[Value],Invoices[Customer ID],A1308)</f>
        <v/>
      </c>
      <c r="G1308" s="10">
        <f>5-COUNTIF(RCuts,"&lt;"&amp;D1308)</f>
        <v/>
      </c>
      <c r="H1308" s="10">
        <f>1+COUNTIF(FCuts,"&lt;"&amp;E1308)</f>
        <v/>
      </c>
      <c r="I1308" s="10">
        <f>1+COUNTIF(MCuts,"&lt;"&amp;F1308)</f>
        <v/>
      </c>
      <c r="J1308" s="10">
        <f>G1308&amp;H1308&amp;I1308</f>
        <v/>
      </c>
      <c r="K1308" s="10">
        <f>IF(AND(G1308&gt;=4,H1308&gt;=4),"Champions",IF(AND(G1308&gt;=3,H1308&gt;=3),"Loyal",IF(G1308&gt;=4,"New / promising",IF(H1308&gt;=3,"At risk",IF(G1308&lt;=2,"Lost / hibernating","Needs attention")))))</f>
        <v/>
      </c>
    </row>
    <row r="1309">
      <c r="A1309" t="n">
        <v>14716</v>
      </c>
      <c r="B1309" s="13">
        <f>_xlfn.MINIFS(Invoices[Date],Invoices[Customer ID],A1309)</f>
        <v/>
      </c>
      <c r="C1309" s="13">
        <f>_xlfn.MAXIFS(Invoices[Date],Invoices[Customer ID],A1309)</f>
        <v/>
      </c>
      <c r="D1309" s="14">
        <f>AsOfDate-C1309</f>
        <v/>
      </c>
      <c r="E1309" s="14">
        <f>COUNTIFS(Invoices[Customer ID],A1309)</f>
        <v/>
      </c>
      <c r="F1309" s="15">
        <f>SUMIFS(Invoices[Value],Invoices[Customer ID],A1309)</f>
        <v/>
      </c>
      <c r="G1309" s="10">
        <f>5-COUNTIF(RCuts,"&lt;"&amp;D1309)</f>
        <v/>
      </c>
      <c r="H1309" s="10">
        <f>1+COUNTIF(FCuts,"&lt;"&amp;E1309)</f>
        <v/>
      </c>
      <c r="I1309" s="10">
        <f>1+COUNTIF(MCuts,"&lt;"&amp;F1309)</f>
        <v/>
      </c>
      <c r="J1309" s="10">
        <f>G1309&amp;H1309&amp;I1309</f>
        <v/>
      </c>
      <c r="K1309" s="10">
        <f>IF(AND(G1309&gt;=4,H1309&gt;=4),"Champions",IF(AND(G1309&gt;=3,H1309&gt;=3),"Loyal",IF(G1309&gt;=4,"New / promising",IF(H1309&gt;=3,"At risk",IF(G1309&lt;=2,"Lost / hibernating","Needs attention")))))</f>
        <v/>
      </c>
    </row>
    <row r="1310">
      <c r="A1310" t="n">
        <v>14719</v>
      </c>
      <c r="B1310" s="13">
        <f>_xlfn.MINIFS(Invoices[Date],Invoices[Customer ID],A1310)</f>
        <v/>
      </c>
      <c r="C1310" s="13">
        <f>_xlfn.MAXIFS(Invoices[Date],Invoices[Customer ID],A1310)</f>
        <v/>
      </c>
      <c r="D1310" s="14">
        <f>AsOfDate-C1310</f>
        <v/>
      </c>
      <c r="E1310" s="14">
        <f>COUNTIFS(Invoices[Customer ID],A1310)</f>
        <v/>
      </c>
      <c r="F1310" s="15">
        <f>SUMIFS(Invoices[Value],Invoices[Customer ID],A1310)</f>
        <v/>
      </c>
      <c r="G1310" s="10">
        <f>5-COUNTIF(RCuts,"&lt;"&amp;D1310)</f>
        <v/>
      </c>
      <c r="H1310" s="10">
        <f>1+COUNTIF(FCuts,"&lt;"&amp;E1310)</f>
        <v/>
      </c>
      <c r="I1310" s="10">
        <f>1+COUNTIF(MCuts,"&lt;"&amp;F1310)</f>
        <v/>
      </c>
      <c r="J1310" s="10">
        <f>G1310&amp;H1310&amp;I1310</f>
        <v/>
      </c>
      <c r="K1310" s="10">
        <f>IF(AND(G1310&gt;=4,H1310&gt;=4),"Champions",IF(AND(G1310&gt;=3,H1310&gt;=3),"Loyal",IF(G1310&gt;=4,"New / promising",IF(H1310&gt;=3,"At risk",IF(G1310&lt;=2,"Lost / hibernating","Needs attention")))))</f>
        <v/>
      </c>
    </row>
    <row r="1311">
      <c r="A1311" t="n">
        <v>14720</v>
      </c>
      <c r="B1311" s="13">
        <f>_xlfn.MINIFS(Invoices[Date],Invoices[Customer ID],A1311)</f>
        <v/>
      </c>
      <c r="C1311" s="13">
        <f>_xlfn.MAXIFS(Invoices[Date],Invoices[Customer ID],A1311)</f>
        <v/>
      </c>
      <c r="D1311" s="14">
        <f>AsOfDate-C1311</f>
        <v/>
      </c>
      <c r="E1311" s="14">
        <f>COUNTIFS(Invoices[Customer ID],A1311)</f>
        <v/>
      </c>
      <c r="F1311" s="15">
        <f>SUMIFS(Invoices[Value],Invoices[Customer ID],A1311)</f>
        <v/>
      </c>
      <c r="G1311" s="10">
        <f>5-COUNTIF(RCuts,"&lt;"&amp;D1311)</f>
        <v/>
      </c>
      <c r="H1311" s="10">
        <f>1+COUNTIF(FCuts,"&lt;"&amp;E1311)</f>
        <v/>
      </c>
      <c r="I1311" s="10">
        <f>1+COUNTIF(MCuts,"&lt;"&amp;F1311)</f>
        <v/>
      </c>
      <c r="J1311" s="10">
        <f>G1311&amp;H1311&amp;I1311</f>
        <v/>
      </c>
      <c r="K1311" s="10">
        <f>IF(AND(G1311&gt;=4,H1311&gt;=4),"Champions",IF(AND(G1311&gt;=3,H1311&gt;=3),"Loyal",IF(G1311&gt;=4,"New / promising",IF(H1311&gt;=3,"At risk",IF(G1311&lt;=2,"Lost / hibernating","Needs attention")))))</f>
        <v/>
      </c>
    </row>
    <row r="1312">
      <c r="A1312" t="n">
        <v>14722</v>
      </c>
      <c r="B1312" s="13">
        <f>_xlfn.MINIFS(Invoices[Date],Invoices[Customer ID],A1312)</f>
        <v/>
      </c>
      <c r="C1312" s="13">
        <f>_xlfn.MAXIFS(Invoices[Date],Invoices[Customer ID],A1312)</f>
        <v/>
      </c>
      <c r="D1312" s="14">
        <f>AsOfDate-C1312</f>
        <v/>
      </c>
      <c r="E1312" s="14">
        <f>COUNTIFS(Invoices[Customer ID],A1312)</f>
        <v/>
      </c>
      <c r="F1312" s="15">
        <f>SUMIFS(Invoices[Value],Invoices[Customer ID],A1312)</f>
        <v/>
      </c>
      <c r="G1312" s="10">
        <f>5-COUNTIF(RCuts,"&lt;"&amp;D1312)</f>
        <v/>
      </c>
      <c r="H1312" s="10">
        <f>1+COUNTIF(FCuts,"&lt;"&amp;E1312)</f>
        <v/>
      </c>
      <c r="I1312" s="10">
        <f>1+COUNTIF(MCuts,"&lt;"&amp;F1312)</f>
        <v/>
      </c>
      <c r="J1312" s="10">
        <f>G1312&amp;H1312&amp;I1312</f>
        <v/>
      </c>
      <c r="K1312" s="10">
        <f>IF(AND(G1312&gt;=4,H1312&gt;=4),"Champions",IF(AND(G1312&gt;=3,H1312&gt;=3),"Loyal",IF(G1312&gt;=4,"New / promising",IF(H1312&gt;=3,"At risk",IF(G1312&lt;=2,"Lost / hibernating","Needs attention")))))</f>
        <v/>
      </c>
    </row>
    <row r="1313">
      <c r="A1313" t="n">
        <v>14723</v>
      </c>
      <c r="B1313" s="13">
        <f>_xlfn.MINIFS(Invoices[Date],Invoices[Customer ID],A1313)</f>
        <v/>
      </c>
      <c r="C1313" s="13">
        <f>_xlfn.MAXIFS(Invoices[Date],Invoices[Customer ID],A1313)</f>
        <v/>
      </c>
      <c r="D1313" s="14">
        <f>AsOfDate-C1313</f>
        <v/>
      </c>
      <c r="E1313" s="14">
        <f>COUNTIFS(Invoices[Customer ID],A1313)</f>
        <v/>
      </c>
      <c r="F1313" s="15">
        <f>SUMIFS(Invoices[Value],Invoices[Customer ID],A1313)</f>
        <v/>
      </c>
      <c r="G1313" s="10">
        <f>5-COUNTIF(RCuts,"&lt;"&amp;D1313)</f>
        <v/>
      </c>
      <c r="H1313" s="10">
        <f>1+COUNTIF(FCuts,"&lt;"&amp;E1313)</f>
        <v/>
      </c>
      <c r="I1313" s="10">
        <f>1+COUNTIF(MCuts,"&lt;"&amp;F1313)</f>
        <v/>
      </c>
      <c r="J1313" s="10">
        <f>G1313&amp;H1313&amp;I1313</f>
        <v/>
      </c>
      <c r="K1313" s="10">
        <f>IF(AND(G1313&gt;=4,H1313&gt;=4),"Champions",IF(AND(G1313&gt;=3,H1313&gt;=3),"Loyal",IF(G1313&gt;=4,"New / promising",IF(H1313&gt;=3,"At risk",IF(G1313&lt;=2,"Lost / hibernating","Needs attention")))))</f>
        <v/>
      </c>
    </row>
    <row r="1314">
      <c r="A1314" t="n">
        <v>14725</v>
      </c>
      <c r="B1314" s="13">
        <f>_xlfn.MINIFS(Invoices[Date],Invoices[Customer ID],A1314)</f>
        <v/>
      </c>
      <c r="C1314" s="13">
        <f>_xlfn.MAXIFS(Invoices[Date],Invoices[Customer ID],A1314)</f>
        <v/>
      </c>
      <c r="D1314" s="14">
        <f>AsOfDate-C1314</f>
        <v/>
      </c>
      <c r="E1314" s="14">
        <f>COUNTIFS(Invoices[Customer ID],A1314)</f>
        <v/>
      </c>
      <c r="F1314" s="15">
        <f>SUMIFS(Invoices[Value],Invoices[Customer ID],A1314)</f>
        <v/>
      </c>
      <c r="G1314" s="10">
        <f>5-COUNTIF(RCuts,"&lt;"&amp;D1314)</f>
        <v/>
      </c>
      <c r="H1314" s="10">
        <f>1+COUNTIF(FCuts,"&lt;"&amp;E1314)</f>
        <v/>
      </c>
      <c r="I1314" s="10">
        <f>1+COUNTIF(MCuts,"&lt;"&amp;F1314)</f>
        <v/>
      </c>
      <c r="J1314" s="10">
        <f>G1314&amp;H1314&amp;I1314</f>
        <v/>
      </c>
      <c r="K1314" s="10">
        <f>IF(AND(G1314&gt;=4,H1314&gt;=4),"Champions",IF(AND(G1314&gt;=3,H1314&gt;=3),"Loyal",IF(G1314&gt;=4,"New / promising",IF(H1314&gt;=3,"At risk",IF(G1314&lt;=2,"Lost / hibernating","Needs attention")))))</f>
        <v/>
      </c>
    </row>
    <row r="1315">
      <c r="A1315" t="n">
        <v>14727</v>
      </c>
      <c r="B1315" s="13">
        <f>_xlfn.MINIFS(Invoices[Date],Invoices[Customer ID],A1315)</f>
        <v/>
      </c>
      <c r="C1315" s="13">
        <f>_xlfn.MAXIFS(Invoices[Date],Invoices[Customer ID],A1315)</f>
        <v/>
      </c>
      <c r="D1315" s="14">
        <f>AsOfDate-C1315</f>
        <v/>
      </c>
      <c r="E1315" s="14">
        <f>COUNTIFS(Invoices[Customer ID],A1315)</f>
        <v/>
      </c>
      <c r="F1315" s="15">
        <f>SUMIFS(Invoices[Value],Invoices[Customer ID],A1315)</f>
        <v/>
      </c>
      <c r="G1315" s="10">
        <f>5-COUNTIF(RCuts,"&lt;"&amp;D1315)</f>
        <v/>
      </c>
      <c r="H1315" s="10">
        <f>1+COUNTIF(FCuts,"&lt;"&amp;E1315)</f>
        <v/>
      </c>
      <c r="I1315" s="10">
        <f>1+COUNTIF(MCuts,"&lt;"&amp;F1315)</f>
        <v/>
      </c>
      <c r="J1315" s="10">
        <f>G1315&amp;H1315&amp;I1315</f>
        <v/>
      </c>
      <c r="K1315" s="10">
        <f>IF(AND(G1315&gt;=4,H1315&gt;=4),"Champions",IF(AND(G1315&gt;=3,H1315&gt;=3),"Loyal",IF(G1315&gt;=4,"New / promising",IF(H1315&gt;=3,"At risk",IF(G1315&lt;=2,"Lost / hibernating","Needs attention")))))</f>
        <v/>
      </c>
    </row>
    <row r="1316">
      <c r="A1316" t="n">
        <v>14730</v>
      </c>
      <c r="B1316" s="13">
        <f>_xlfn.MINIFS(Invoices[Date],Invoices[Customer ID],A1316)</f>
        <v/>
      </c>
      <c r="C1316" s="13">
        <f>_xlfn.MAXIFS(Invoices[Date],Invoices[Customer ID],A1316)</f>
        <v/>
      </c>
      <c r="D1316" s="14">
        <f>AsOfDate-C1316</f>
        <v/>
      </c>
      <c r="E1316" s="14">
        <f>COUNTIFS(Invoices[Customer ID],A1316)</f>
        <v/>
      </c>
      <c r="F1316" s="15">
        <f>SUMIFS(Invoices[Value],Invoices[Customer ID],A1316)</f>
        <v/>
      </c>
      <c r="G1316" s="10">
        <f>5-COUNTIF(RCuts,"&lt;"&amp;D1316)</f>
        <v/>
      </c>
      <c r="H1316" s="10">
        <f>1+COUNTIF(FCuts,"&lt;"&amp;E1316)</f>
        <v/>
      </c>
      <c r="I1316" s="10">
        <f>1+COUNTIF(MCuts,"&lt;"&amp;F1316)</f>
        <v/>
      </c>
      <c r="J1316" s="10">
        <f>G1316&amp;H1316&amp;I1316</f>
        <v/>
      </c>
      <c r="K1316" s="10">
        <f>IF(AND(G1316&gt;=4,H1316&gt;=4),"Champions",IF(AND(G1316&gt;=3,H1316&gt;=3),"Loyal",IF(G1316&gt;=4,"New / promising",IF(H1316&gt;=3,"At risk",IF(G1316&lt;=2,"Lost / hibernating","Needs attention")))))</f>
        <v/>
      </c>
    </row>
    <row r="1317">
      <c r="A1317" t="n">
        <v>14731</v>
      </c>
      <c r="B1317" s="13">
        <f>_xlfn.MINIFS(Invoices[Date],Invoices[Customer ID],A1317)</f>
        <v/>
      </c>
      <c r="C1317" s="13">
        <f>_xlfn.MAXIFS(Invoices[Date],Invoices[Customer ID],A1317)</f>
        <v/>
      </c>
      <c r="D1317" s="14">
        <f>AsOfDate-C1317</f>
        <v/>
      </c>
      <c r="E1317" s="14">
        <f>COUNTIFS(Invoices[Customer ID],A1317)</f>
        <v/>
      </c>
      <c r="F1317" s="15">
        <f>SUMIFS(Invoices[Value],Invoices[Customer ID],A1317)</f>
        <v/>
      </c>
      <c r="G1317" s="10">
        <f>5-COUNTIF(RCuts,"&lt;"&amp;D1317)</f>
        <v/>
      </c>
      <c r="H1317" s="10">
        <f>1+COUNTIF(FCuts,"&lt;"&amp;E1317)</f>
        <v/>
      </c>
      <c r="I1317" s="10">
        <f>1+COUNTIF(MCuts,"&lt;"&amp;F1317)</f>
        <v/>
      </c>
      <c r="J1317" s="10">
        <f>G1317&amp;H1317&amp;I1317</f>
        <v/>
      </c>
      <c r="K1317" s="10">
        <f>IF(AND(G1317&gt;=4,H1317&gt;=4),"Champions",IF(AND(G1317&gt;=3,H1317&gt;=3),"Loyal",IF(G1317&gt;=4,"New / promising",IF(H1317&gt;=3,"At risk",IF(G1317&lt;=2,"Lost / hibernating","Needs attention")))))</f>
        <v/>
      </c>
    </row>
    <row r="1318">
      <c r="A1318" t="n">
        <v>14732</v>
      </c>
      <c r="B1318" s="13">
        <f>_xlfn.MINIFS(Invoices[Date],Invoices[Customer ID],A1318)</f>
        <v/>
      </c>
      <c r="C1318" s="13">
        <f>_xlfn.MAXIFS(Invoices[Date],Invoices[Customer ID],A1318)</f>
        <v/>
      </c>
      <c r="D1318" s="14">
        <f>AsOfDate-C1318</f>
        <v/>
      </c>
      <c r="E1318" s="14">
        <f>COUNTIFS(Invoices[Customer ID],A1318)</f>
        <v/>
      </c>
      <c r="F1318" s="15">
        <f>SUMIFS(Invoices[Value],Invoices[Customer ID],A1318)</f>
        <v/>
      </c>
      <c r="G1318" s="10">
        <f>5-COUNTIF(RCuts,"&lt;"&amp;D1318)</f>
        <v/>
      </c>
      <c r="H1318" s="10">
        <f>1+COUNTIF(FCuts,"&lt;"&amp;E1318)</f>
        <v/>
      </c>
      <c r="I1318" s="10">
        <f>1+COUNTIF(MCuts,"&lt;"&amp;F1318)</f>
        <v/>
      </c>
      <c r="J1318" s="10">
        <f>G1318&amp;H1318&amp;I1318</f>
        <v/>
      </c>
      <c r="K1318" s="10">
        <f>IF(AND(G1318&gt;=4,H1318&gt;=4),"Champions",IF(AND(G1318&gt;=3,H1318&gt;=3),"Loyal",IF(G1318&gt;=4,"New / promising",IF(H1318&gt;=3,"At risk",IF(G1318&lt;=2,"Lost / hibernating","Needs attention")))))</f>
        <v/>
      </c>
    </row>
    <row r="1319">
      <c r="A1319" t="n">
        <v>14733</v>
      </c>
      <c r="B1319" s="13">
        <f>_xlfn.MINIFS(Invoices[Date],Invoices[Customer ID],A1319)</f>
        <v/>
      </c>
      <c r="C1319" s="13">
        <f>_xlfn.MAXIFS(Invoices[Date],Invoices[Customer ID],A1319)</f>
        <v/>
      </c>
      <c r="D1319" s="14">
        <f>AsOfDate-C1319</f>
        <v/>
      </c>
      <c r="E1319" s="14">
        <f>COUNTIFS(Invoices[Customer ID],A1319)</f>
        <v/>
      </c>
      <c r="F1319" s="15">
        <f>SUMIFS(Invoices[Value],Invoices[Customer ID],A1319)</f>
        <v/>
      </c>
      <c r="G1319" s="10">
        <f>5-COUNTIF(RCuts,"&lt;"&amp;D1319)</f>
        <v/>
      </c>
      <c r="H1319" s="10">
        <f>1+COUNTIF(FCuts,"&lt;"&amp;E1319)</f>
        <v/>
      </c>
      <c r="I1319" s="10">
        <f>1+COUNTIF(MCuts,"&lt;"&amp;F1319)</f>
        <v/>
      </c>
      <c r="J1319" s="10">
        <f>G1319&amp;H1319&amp;I1319</f>
        <v/>
      </c>
      <c r="K1319" s="10">
        <f>IF(AND(G1319&gt;=4,H1319&gt;=4),"Champions",IF(AND(G1319&gt;=3,H1319&gt;=3),"Loyal",IF(G1319&gt;=4,"New / promising",IF(H1319&gt;=3,"At risk",IF(G1319&lt;=2,"Lost / hibernating","Needs attention")))))</f>
        <v/>
      </c>
    </row>
    <row r="1320">
      <c r="A1320" t="n">
        <v>14735</v>
      </c>
      <c r="B1320" s="13">
        <f>_xlfn.MINIFS(Invoices[Date],Invoices[Customer ID],A1320)</f>
        <v/>
      </c>
      <c r="C1320" s="13">
        <f>_xlfn.MAXIFS(Invoices[Date],Invoices[Customer ID],A1320)</f>
        <v/>
      </c>
      <c r="D1320" s="14">
        <f>AsOfDate-C1320</f>
        <v/>
      </c>
      <c r="E1320" s="14">
        <f>COUNTIFS(Invoices[Customer ID],A1320)</f>
        <v/>
      </c>
      <c r="F1320" s="15">
        <f>SUMIFS(Invoices[Value],Invoices[Customer ID],A1320)</f>
        <v/>
      </c>
      <c r="G1320" s="10">
        <f>5-COUNTIF(RCuts,"&lt;"&amp;D1320)</f>
        <v/>
      </c>
      <c r="H1320" s="10">
        <f>1+COUNTIF(FCuts,"&lt;"&amp;E1320)</f>
        <v/>
      </c>
      <c r="I1320" s="10">
        <f>1+COUNTIF(MCuts,"&lt;"&amp;F1320)</f>
        <v/>
      </c>
      <c r="J1320" s="10">
        <f>G1320&amp;H1320&amp;I1320</f>
        <v/>
      </c>
      <c r="K1320" s="10">
        <f>IF(AND(G1320&gt;=4,H1320&gt;=4),"Champions",IF(AND(G1320&gt;=3,H1320&gt;=3),"Loyal",IF(G1320&gt;=4,"New / promising",IF(H1320&gt;=3,"At risk",IF(G1320&lt;=2,"Lost / hibernating","Needs attention")))))</f>
        <v/>
      </c>
    </row>
    <row r="1321">
      <c r="A1321" t="n">
        <v>14737</v>
      </c>
      <c r="B1321" s="13">
        <f>_xlfn.MINIFS(Invoices[Date],Invoices[Customer ID],A1321)</f>
        <v/>
      </c>
      <c r="C1321" s="13">
        <f>_xlfn.MAXIFS(Invoices[Date],Invoices[Customer ID],A1321)</f>
        <v/>
      </c>
      <c r="D1321" s="14">
        <f>AsOfDate-C1321</f>
        <v/>
      </c>
      <c r="E1321" s="14">
        <f>COUNTIFS(Invoices[Customer ID],A1321)</f>
        <v/>
      </c>
      <c r="F1321" s="15">
        <f>SUMIFS(Invoices[Value],Invoices[Customer ID],A1321)</f>
        <v/>
      </c>
      <c r="G1321" s="10">
        <f>5-COUNTIF(RCuts,"&lt;"&amp;D1321)</f>
        <v/>
      </c>
      <c r="H1321" s="10">
        <f>1+COUNTIF(FCuts,"&lt;"&amp;E1321)</f>
        <v/>
      </c>
      <c r="I1321" s="10">
        <f>1+COUNTIF(MCuts,"&lt;"&amp;F1321)</f>
        <v/>
      </c>
      <c r="J1321" s="10">
        <f>G1321&amp;H1321&amp;I1321</f>
        <v/>
      </c>
      <c r="K1321" s="10">
        <f>IF(AND(G1321&gt;=4,H1321&gt;=4),"Champions",IF(AND(G1321&gt;=3,H1321&gt;=3),"Loyal",IF(G1321&gt;=4,"New / promising",IF(H1321&gt;=3,"At risk",IF(G1321&lt;=2,"Lost / hibernating","Needs attention")))))</f>
        <v/>
      </c>
    </row>
    <row r="1322">
      <c r="A1322" t="n">
        <v>14738</v>
      </c>
      <c r="B1322" s="13">
        <f>_xlfn.MINIFS(Invoices[Date],Invoices[Customer ID],A1322)</f>
        <v/>
      </c>
      <c r="C1322" s="13">
        <f>_xlfn.MAXIFS(Invoices[Date],Invoices[Customer ID],A1322)</f>
        <v/>
      </c>
      <c r="D1322" s="14">
        <f>AsOfDate-C1322</f>
        <v/>
      </c>
      <c r="E1322" s="14">
        <f>COUNTIFS(Invoices[Customer ID],A1322)</f>
        <v/>
      </c>
      <c r="F1322" s="15">
        <f>SUMIFS(Invoices[Value],Invoices[Customer ID],A1322)</f>
        <v/>
      </c>
      <c r="G1322" s="10">
        <f>5-COUNTIF(RCuts,"&lt;"&amp;D1322)</f>
        <v/>
      </c>
      <c r="H1322" s="10">
        <f>1+COUNTIF(FCuts,"&lt;"&amp;E1322)</f>
        <v/>
      </c>
      <c r="I1322" s="10">
        <f>1+COUNTIF(MCuts,"&lt;"&amp;F1322)</f>
        <v/>
      </c>
      <c r="J1322" s="10">
        <f>G1322&amp;H1322&amp;I1322</f>
        <v/>
      </c>
      <c r="K1322" s="10">
        <f>IF(AND(G1322&gt;=4,H1322&gt;=4),"Champions",IF(AND(G1322&gt;=3,H1322&gt;=3),"Loyal",IF(G1322&gt;=4,"New / promising",IF(H1322&gt;=3,"At risk",IF(G1322&lt;=2,"Lost / hibernating","Needs attention")))))</f>
        <v/>
      </c>
    </row>
    <row r="1323">
      <c r="A1323" t="n">
        <v>14739</v>
      </c>
      <c r="B1323" s="13">
        <f>_xlfn.MINIFS(Invoices[Date],Invoices[Customer ID],A1323)</f>
        <v/>
      </c>
      <c r="C1323" s="13">
        <f>_xlfn.MAXIFS(Invoices[Date],Invoices[Customer ID],A1323)</f>
        <v/>
      </c>
      <c r="D1323" s="14">
        <f>AsOfDate-C1323</f>
        <v/>
      </c>
      <c r="E1323" s="14">
        <f>COUNTIFS(Invoices[Customer ID],A1323)</f>
        <v/>
      </c>
      <c r="F1323" s="15">
        <f>SUMIFS(Invoices[Value],Invoices[Customer ID],A1323)</f>
        <v/>
      </c>
      <c r="G1323" s="10">
        <f>5-COUNTIF(RCuts,"&lt;"&amp;D1323)</f>
        <v/>
      </c>
      <c r="H1323" s="10">
        <f>1+COUNTIF(FCuts,"&lt;"&amp;E1323)</f>
        <v/>
      </c>
      <c r="I1323" s="10">
        <f>1+COUNTIF(MCuts,"&lt;"&amp;F1323)</f>
        <v/>
      </c>
      <c r="J1323" s="10">
        <f>G1323&amp;H1323&amp;I1323</f>
        <v/>
      </c>
      <c r="K1323" s="10">
        <f>IF(AND(G1323&gt;=4,H1323&gt;=4),"Champions",IF(AND(G1323&gt;=3,H1323&gt;=3),"Loyal",IF(G1323&gt;=4,"New / promising",IF(H1323&gt;=3,"At risk",IF(G1323&lt;=2,"Lost / hibernating","Needs attention")))))</f>
        <v/>
      </c>
    </row>
    <row r="1324">
      <c r="A1324" t="n">
        <v>14740</v>
      </c>
      <c r="B1324" s="13">
        <f>_xlfn.MINIFS(Invoices[Date],Invoices[Customer ID],A1324)</f>
        <v/>
      </c>
      <c r="C1324" s="13">
        <f>_xlfn.MAXIFS(Invoices[Date],Invoices[Customer ID],A1324)</f>
        <v/>
      </c>
      <c r="D1324" s="14">
        <f>AsOfDate-C1324</f>
        <v/>
      </c>
      <c r="E1324" s="14">
        <f>COUNTIFS(Invoices[Customer ID],A1324)</f>
        <v/>
      </c>
      <c r="F1324" s="15">
        <f>SUMIFS(Invoices[Value],Invoices[Customer ID],A1324)</f>
        <v/>
      </c>
      <c r="G1324" s="10">
        <f>5-COUNTIF(RCuts,"&lt;"&amp;D1324)</f>
        <v/>
      </c>
      <c r="H1324" s="10">
        <f>1+COUNTIF(FCuts,"&lt;"&amp;E1324)</f>
        <v/>
      </c>
      <c r="I1324" s="10">
        <f>1+COUNTIF(MCuts,"&lt;"&amp;F1324)</f>
        <v/>
      </c>
      <c r="J1324" s="10">
        <f>G1324&amp;H1324&amp;I1324</f>
        <v/>
      </c>
      <c r="K1324" s="10">
        <f>IF(AND(G1324&gt;=4,H1324&gt;=4),"Champions",IF(AND(G1324&gt;=3,H1324&gt;=3),"Loyal",IF(G1324&gt;=4,"New / promising",IF(H1324&gt;=3,"At risk",IF(G1324&lt;=2,"Lost / hibernating","Needs attention")))))</f>
        <v/>
      </c>
    </row>
    <row r="1325">
      <c r="A1325" t="n">
        <v>14741</v>
      </c>
      <c r="B1325" s="13">
        <f>_xlfn.MINIFS(Invoices[Date],Invoices[Customer ID],A1325)</f>
        <v/>
      </c>
      <c r="C1325" s="13">
        <f>_xlfn.MAXIFS(Invoices[Date],Invoices[Customer ID],A1325)</f>
        <v/>
      </c>
      <c r="D1325" s="14">
        <f>AsOfDate-C1325</f>
        <v/>
      </c>
      <c r="E1325" s="14">
        <f>COUNTIFS(Invoices[Customer ID],A1325)</f>
        <v/>
      </c>
      <c r="F1325" s="15">
        <f>SUMIFS(Invoices[Value],Invoices[Customer ID],A1325)</f>
        <v/>
      </c>
      <c r="G1325" s="10">
        <f>5-COUNTIF(RCuts,"&lt;"&amp;D1325)</f>
        <v/>
      </c>
      <c r="H1325" s="10">
        <f>1+COUNTIF(FCuts,"&lt;"&amp;E1325)</f>
        <v/>
      </c>
      <c r="I1325" s="10">
        <f>1+COUNTIF(MCuts,"&lt;"&amp;F1325)</f>
        <v/>
      </c>
      <c r="J1325" s="10">
        <f>G1325&amp;H1325&amp;I1325</f>
        <v/>
      </c>
      <c r="K1325" s="10">
        <f>IF(AND(G1325&gt;=4,H1325&gt;=4),"Champions",IF(AND(G1325&gt;=3,H1325&gt;=3),"Loyal",IF(G1325&gt;=4,"New / promising",IF(H1325&gt;=3,"At risk",IF(G1325&lt;=2,"Lost / hibernating","Needs attention")))))</f>
        <v/>
      </c>
    </row>
    <row r="1326">
      <c r="A1326" t="n">
        <v>14744</v>
      </c>
      <c r="B1326" s="13">
        <f>_xlfn.MINIFS(Invoices[Date],Invoices[Customer ID],A1326)</f>
        <v/>
      </c>
      <c r="C1326" s="13">
        <f>_xlfn.MAXIFS(Invoices[Date],Invoices[Customer ID],A1326)</f>
        <v/>
      </c>
      <c r="D1326" s="14">
        <f>AsOfDate-C1326</f>
        <v/>
      </c>
      <c r="E1326" s="14">
        <f>COUNTIFS(Invoices[Customer ID],A1326)</f>
        <v/>
      </c>
      <c r="F1326" s="15">
        <f>SUMIFS(Invoices[Value],Invoices[Customer ID],A1326)</f>
        <v/>
      </c>
      <c r="G1326" s="10">
        <f>5-COUNTIF(RCuts,"&lt;"&amp;D1326)</f>
        <v/>
      </c>
      <c r="H1326" s="10">
        <f>1+COUNTIF(FCuts,"&lt;"&amp;E1326)</f>
        <v/>
      </c>
      <c r="I1326" s="10">
        <f>1+COUNTIF(MCuts,"&lt;"&amp;F1326)</f>
        <v/>
      </c>
      <c r="J1326" s="10">
        <f>G1326&amp;H1326&amp;I1326</f>
        <v/>
      </c>
      <c r="K1326" s="10">
        <f>IF(AND(G1326&gt;=4,H1326&gt;=4),"Champions",IF(AND(G1326&gt;=3,H1326&gt;=3),"Loyal",IF(G1326&gt;=4,"New / promising",IF(H1326&gt;=3,"At risk",IF(G1326&lt;=2,"Lost / hibernating","Needs attention")))))</f>
        <v/>
      </c>
    </row>
    <row r="1327">
      <c r="A1327" t="n">
        <v>14745</v>
      </c>
      <c r="B1327" s="13">
        <f>_xlfn.MINIFS(Invoices[Date],Invoices[Customer ID],A1327)</f>
        <v/>
      </c>
      <c r="C1327" s="13">
        <f>_xlfn.MAXIFS(Invoices[Date],Invoices[Customer ID],A1327)</f>
        <v/>
      </c>
      <c r="D1327" s="14">
        <f>AsOfDate-C1327</f>
        <v/>
      </c>
      <c r="E1327" s="14">
        <f>COUNTIFS(Invoices[Customer ID],A1327)</f>
        <v/>
      </c>
      <c r="F1327" s="15">
        <f>SUMIFS(Invoices[Value],Invoices[Customer ID],A1327)</f>
        <v/>
      </c>
      <c r="G1327" s="10">
        <f>5-COUNTIF(RCuts,"&lt;"&amp;D1327)</f>
        <v/>
      </c>
      <c r="H1327" s="10">
        <f>1+COUNTIF(FCuts,"&lt;"&amp;E1327)</f>
        <v/>
      </c>
      <c r="I1327" s="10">
        <f>1+COUNTIF(MCuts,"&lt;"&amp;F1327)</f>
        <v/>
      </c>
      <c r="J1327" s="10">
        <f>G1327&amp;H1327&amp;I1327</f>
        <v/>
      </c>
      <c r="K1327" s="10">
        <f>IF(AND(G1327&gt;=4,H1327&gt;=4),"Champions",IF(AND(G1327&gt;=3,H1327&gt;=3),"Loyal",IF(G1327&gt;=4,"New / promising",IF(H1327&gt;=3,"At risk",IF(G1327&lt;=2,"Lost / hibernating","Needs attention")))))</f>
        <v/>
      </c>
    </row>
    <row r="1328">
      <c r="A1328" t="n">
        <v>14747</v>
      </c>
      <c r="B1328" s="13">
        <f>_xlfn.MINIFS(Invoices[Date],Invoices[Customer ID],A1328)</f>
        <v/>
      </c>
      <c r="C1328" s="13">
        <f>_xlfn.MAXIFS(Invoices[Date],Invoices[Customer ID],A1328)</f>
        <v/>
      </c>
      <c r="D1328" s="14">
        <f>AsOfDate-C1328</f>
        <v/>
      </c>
      <c r="E1328" s="14">
        <f>COUNTIFS(Invoices[Customer ID],A1328)</f>
        <v/>
      </c>
      <c r="F1328" s="15">
        <f>SUMIFS(Invoices[Value],Invoices[Customer ID],A1328)</f>
        <v/>
      </c>
      <c r="G1328" s="10">
        <f>5-COUNTIF(RCuts,"&lt;"&amp;D1328)</f>
        <v/>
      </c>
      <c r="H1328" s="10">
        <f>1+COUNTIF(FCuts,"&lt;"&amp;E1328)</f>
        <v/>
      </c>
      <c r="I1328" s="10">
        <f>1+COUNTIF(MCuts,"&lt;"&amp;F1328)</f>
        <v/>
      </c>
      <c r="J1328" s="10">
        <f>G1328&amp;H1328&amp;I1328</f>
        <v/>
      </c>
      <c r="K1328" s="10">
        <f>IF(AND(G1328&gt;=4,H1328&gt;=4),"Champions",IF(AND(G1328&gt;=3,H1328&gt;=3),"Loyal",IF(G1328&gt;=4,"New / promising",IF(H1328&gt;=3,"At risk",IF(G1328&lt;=2,"Lost / hibernating","Needs attention")))))</f>
        <v/>
      </c>
    </row>
    <row r="1329">
      <c r="A1329" t="n">
        <v>14748</v>
      </c>
      <c r="B1329" s="13">
        <f>_xlfn.MINIFS(Invoices[Date],Invoices[Customer ID],A1329)</f>
        <v/>
      </c>
      <c r="C1329" s="13">
        <f>_xlfn.MAXIFS(Invoices[Date],Invoices[Customer ID],A1329)</f>
        <v/>
      </c>
      <c r="D1329" s="14">
        <f>AsOfDate-C1329</f>
        <v/>
      </c>
      <c r="E1329" s="14">
        <f>COUNTIFS(Invoices[Customer ID],A1329)</f>
        <v/>
      </c>
      <c r="F1329" s="15">
        <f>SUMIFS(Invoices[Value],Invoices[Customer ID],A1329)</f>
        <v/>
      </c>
      <c r="G1329" s="10">
        <f>5-COUNTIF(RCuts,"&lt;"&amp;D1329)</f>
        <v/>
      </c>
      <c r="H1329" s="10">
        <f>1+COUNTIF(FCuts,"&lt;"&amp;E1329)</f>
        <v/>
      </c>
      <c r="I1329" s="10">
        <f>1+COUNTIF(MCuts,"&lt;"&amp;F1329)</f>
        <v/>
      </c>
      <c r="J1329" s="10">
        <f>G1329&amp;H1329&amp;I1329</f>
        <v/>
      </c>
      <c r="K1329" s="10">
        <f>IF(AND(G1329&gt;=4,H1329&gt;=4),"Champions",IF(AND(G1329&gt;=3,H1329&gt;=3),"Loyal",IF(G1329&gt;=4,"New / promising",IF(H1329&gt;=3,"At risk",IF(G1329&lt;=2,"Lost / hibernating","Needs attention")))))</f>
        <v/>
      </c>
    </row>
    <row r="1330">
      <c r="A1330" t="n">
        <v>14752</v>
      </c>
      <c r="B1330" s="13">
        <f>_xlfn.MINIFS(Invoices[Date],Invoices[Customer ID],A1330)</f>
        <v/>
      </c>
      <c r="C1330" s="13">
        <f>_xlfn.MAXIFS(Invoices[Date],Invoices[Customer ID],A1330)</f>
        <v/>
      </c>
      <c r="D1330" s="14">
        <f>AsOfDate-C1330</f>
        <v/>
      </c>
      <c r="E1330" s="14">
        <f>COUNTIFS(Invoices[Customer ID],A1330)</f>
        <v/>
      </c>
      <c r="F1330" s="15">
        <f>SUMIFS(Invoices[Value],Invoices[Customer ID],A1330)</f>
        <v/>
      </c>
      <c r="G1330" s="10">
        <f>5-COUNTIF(RCuts,"&lt;"&amp;D1330)</f>
        <v/>
      </c>
      <c r="H1330" s="10">
        <f>1+COUNTIF(FCuts,"&lt;"&amp;E1330)</f>
        <v/>
      </c>
      <c r="I1330" s="10">
        <f>1+COUNTIF(MCuts,"&lt;"&amp;F1330)</f>
        <v/>
      </c>
      <c r="J1330" s="10">
        <f>G1330&amp;H1330&amp;I1330</f>
        <v/>
      </c>
      <c r="K1330" s="10">
        <f>IF(AND(G1330&gt;=4,H1330&gt;=4),"Champions",IF(AND(G1330&gt;=3,H1330&gt;=3),"Loyal",IF(G1330&gt;=4,"New / promising",IF(H1330&gt;=3,"At risk",IF(G1330&lt;=2,"Lost / hibernating","Needs attention")))))</f>
        <v/>
      </c>
    </row>
    <row r="1331">
      <c r="A1331" t="n">
        <v>14753</v>
      </c>
      <c r="B1331" s="13">
        <f>_xlfn.MINIFS(Invoices[Date],Invoices[Customer ID],A1331)</f>
        <v/>
      </c>
      <c r="C1331" s="13">
        <f>_xlfn.MAXIFS(Invoices[Date],Invoices[Customer ID],A1331)</f>
        <v/>
      </c>
      <c r="D1331" s="14">
        <f>AsOfDate-C1331</f>
        <v/>
      </c>
      <c r="E1331" s="14">
        <f>COUNTIFS(Invoices[Customer ID],A1331)</f>
        <v/>
      </c>
      <c r="F1331" s="15">
        <f>SUMIFS(Invoices[Value],Invoices[Customer ID],A1331)</f>
        <v/>
      </c>
      <c r="G1331" s="10">
        <f>5-COUNTIF(RCuts,"&lt;"&amp;D1331)</f>
        <v/>
      </c>
      <c r="H1331" s="10">
        <f>1+COUNTIF(FCuts,"&lt;"&amp;E1331)</f>
        <v/>
      </c>
      <c r="I1331" s="10">
        <f>1+COUNTIF(MCuts,"&lt;"&amp;F1331)</f>
        <v/>
      </c>
      <c r="J1331" s="10">
        <f>G1331&amp;H1331&amp;I1331</f>
        <v/>
      </c>
      <c r="K1331" s="10">
        <f>IF(AND(G1331&gt;=4,H1331&gt;=4),"Champions",IF(AND(G1331&gt;=3,H1331&gt;=3),"Loyal",IF(G1331&gt;=4,"New / promising",IF(H1331&gt;=3,"At risk",IF(G1331&lt;=2,"Lost / hibernating","Needs attention")))))</f>
        <v/>
      </c>
    </row>
    <row r="1332">
      <c r="A1332" t="n">
        <v>14754</v>
      </c>
      <c r="B1332" s="13">
        <f>_xlfn.MINIFS(Invoices[Date],Invoices[Customer ID],A1332)</f>
        <v/>
      </c>
      <c r="C1332" s="13">
        <f>_xlfn.MAXIFS(Invoices[Date],Invoices[Customer ID],A1332)</f>
        <v/>
      </c>
      <c r="D1332" s="14">
        <f>AsOfDate-C1332</f>
        <v/>
      </c>
      <c r="E1332" s="14">
        <f>COUNTIFS(Invoices[Customer ID],A1332)</f>
        <v/>
      </c>
      <c r="F1332" s="15">
        <f>SUMIFS(Invoices[Value],Invoices[Customer ID],A1332)</f>
        <v/>
      </c>
      <c r="G1332" s="10">
        <f>5-COUNTIF(RCuts,"&lt;"&amp;D1332)</f>
        <v/>
      </c>
      <c r="H1332" s="10">
        <f>1+COUNTIF(FCuts,"&lt;"&amp;E1332)</f>
        <v/>
      </c>
      <c r="I1332" s="10">
        <f>1+COUNTIF(MCuts,"&lt;"&amp;F1332)</f>
        <v/>
      </c>
      <c r="J1332" s="10">
        <f>G1332&amp;H1332&amp;I1332</f>
        <v/>
      </c>
      <c r="K1332" s="10">
        <f>IF(AND(G1332&gt;=4,H1332&gt;=4),"Champions",IF(AND(G1332&gt;=3,H1332&gt;=3),"Loyal",IF(G1332&gt;=4,"New / promising",IF(H1332&gt;=3,"At risk",IF(G1332&lt;=2,"Lost / hibernating","Needs attention")))))</f>
        <v/>
      </c>
    </row>
    <row r="1333">
      <c r="A1333" t="n">
        <v>14755</v>
      </c>
      <c r="B1333" s="13">
        <f>_xlfn.MINIFS(Invoices[Date],Invoices[Customer ID],A1333)</f>
        <v/>
      </c>
      <c r="C1333" s="13">
        <f>_xlfn.MAXIFS(Invoices[Date],Invoices[Customer ID],A1333)</f>
        <v/>
      </c>
      <c r="D1333" s="14">
        <f>AsOfDate-C1333</f>
        <v/>
      </c>
      <c r="E1333" s="14">
        <f>COUNTIFS(Invoices[Customer ID],A1333)</f>
        <v/>
      </c>
      <c r="F1333" s="15">
        <f>SUMIFS(Invoices[Value],Invoices[Customer ID],A1333)</f>
        <v/>
      </c>
      <c r="G1333" s="10">
        <f>5-COUNTIF(RCuts,"&lt;"&amp;D1333)</f>
        <v/>
      </c>
      <c r="H1333" s="10">
        <f>1+COUNTIF(FCuts,"&lt;"&amp;E1333)</f>
        <v/>
      </c>
      <c r="I1333" s="10">
        <f>1+COUNTIF(MCuts,"&lt;"&amp;F1333)</f>
        <v/>
      </c>
      <c r="J1333" s="10">
        <f>G1333&amp;H1333&amp;I1333</f>
        <v/>
      </c>
      <c r="K1333" s="10">
        <f>IF(AND(G1333&gt;=4,H1333&gt;=4),"Champions",IF(AND(G1333&gt;=3,H1333&gt;=3),"Loyal",IF(G1333&gt;=4,"New / promising",IF(H1333&gt;=3,"At risk",IF(G1333&lt;=2,"Lost / hibernating","Needs attention")))))</f>
        <v/>
      </c>
    </row>
    <row r="1334">
      <c r="A1334" t="n">
        <v>14756</v>
      </c>
      <c r="B1334" s="13">
        <f>_xlfn.MINIFS(Invoices[Date],Invoices[Customer ID],A1334)</f>
        <v/>
      </c>
      <c r="C1334" s="13">
        <f>_xlfn.MAXIFS(Invoices[Date],Invoices[Customer ID],A1334)</f>
        <v/>
      </c>
      <c r="D1334" s="14">
        <f>AsOfDate-C1334</f>
        <v/>
      </c>
      <c r="E1334" s="14">
        <f>COUNTIFS(Invoices[Customer ID],A1334)</f>
        <v/>
      </c>
      <c r="F1334" s="15">
        <f>SUMIFS(Invoices[Value],Invoices[Customer ID],A1334)</f>
        <v/>
      </c>
      <c r="G1334" s="10">
        <f>5-COUNTIF(RCuts,"&lt;"&amp;D1334)</f>
        <v/>
      </c>
      <c r="H1334" s="10">
        <f>1+COUNTIF(FCuts,"&lt;"&amp;E1334)</f>
        <v/>
      </c>
      <c r="I1334" s="10">
        <f>1+COUNTIF(MCuts,"&lt;"&amp;F1334)</f>
        <v/>
      </c>
      <c r="J1334" s="10">
        <f>G1334&amp;H1334&amp;I1334</f>
        <v/>
      </c>
      <c r="K1334" s="10">
        <f>IF(AND(G1334&gt;=4,H1334&gt;=4),"Champions",IF(AND(G1334&gt;=3,H1334&gt;=3),"Loyal",IF(G1334&gt;=4,"New / promising",IF(H1334&gt;=3,"At risk",IF(G1334&lt;=2,"Lost / hibernating","Needs attention")))))</f>
        <v/>
      </c>
    </row>
    <row r="1335">
      <c r="A1335" t="n">
        <v>14757</v>
      </c>
      <c r="B1335" s="13">
        <f>_xlfn.MINIFS(Invoices[Date],Invoices[Customer ID],A1335)</f>
        <v/>
      </c>
      <c r="C1335" s="13">
        <f>_xlfn.MAXIFS(Invoices[Date],Invoices[Customer ID],A1335)</f>
        <v/>
      </c>
      <c r="D1335" s="14">
        <f>AsOfDate-C1335</f>
        <v/>
      </c>
      <c r="E1335" s="14">
        <f>COUNTIFS(Invoices[Customer ID],A1335)</f>
        <v/>
      </c>
      <c r="F1335" s="15">
        <f>SUMIFS(Invoices[Value],Invoices[Customer ID],A1335)</f>
        <v/>
      </c>
      <c r="G1335" s="10">
        <f>5-COUNTIF(RCuts,"&lt;"&amp;D1335)</f>
        <v/>
      </c>
      <c r="H1335" s="10">
        <f>1+COUNTIF(FCuts,"&lt;"&amp;E1335)</f>
        <v/>
      </c>
      <c r="I1335" s="10">
        <f>1+COUNTIF(MCuts,"&lt;"&amp;F1335)</f>
        <v/>
      </c>
      <c r="J1335" s="10">
        <f>G1335&amp;H1335&amp;I1335</f>
        <v/>
      </c>
      <c r="K1335" s="10">
        <f>IF(AND(G1335&gt;=4,H1335&gt;=4),"Champions",IF(AND(G1335&gt;=3,H1335&gt;=3),"Loyal",IF(G1335&gt;=4,"New / promising",IF(H1335&gt;=3,"At risk",IF(G1335&lt;=2,"Lost / hibernating","Needs attention")))))</f>
        <v/>
      </c>
    </row>
    <row r="1336">
      <c r="A1336" t="n">
        <v>14758</v>
      </c>
      <c r="B1336" s="13">
        <f>_xlfn.MINIFS(Invoices[Date],Invoices[Customer ID],A1336)</f>
        <v/>
      </c>
      <c r="C1336" s="13">
        <f>_xlfn.MAXIFS(Invoices[Date],Invoices[Customer ID],A1336)</f>
        <v/>
      </c>
      <c r="D1336" s="14">
        <f>AsOfDate-C1336</f>
        <v/>
      </c>
      <c r="E1336" s="14">
        <f>COUNTIFS(Invoices[Customer ID],A1336)</f>
        <v/>
      </c>
      <c r="F1336" s="15">
        <f>SUMIFS(Invoices[Value],Invoices[Customer ID],A1336)</f>
        <v/>
      </c>
      <c r="G1336" s="10">
        <f>5-COUNTIF(RCuts,"&lt;"&amp;D1336)</f>
        <v/>
      </c>
      <c r="H1336" s="10">
        <f>1+COUNTIF(FCuts,"&lt;"&amp;E1336)</f>
        <v/>
      </c>
      <c r="I1336" s="10">
        <f>1+COUNTIF(MCuts,"&lt;"&amp;F1336)</f>
        <v/>
      </c>
      <c r="J1336" s="10">
        <f>G1336&amp;H1336&amp;I1336</f>
        <v/>
      </c>
      <c r="K1336" s="10">
        <f>IF(AND(G1336&gt;=4,H1336&gt;=4),"Champions",IF(AND(G1336&gt;=3,H1336&gt;=3),"Loyal",IF(G1336&gt;=4,"New / promising",IF(H1336&gt;=3,"At risk",IF(G1336&lt;=2,"Lost / hibernating","Needs attention")))))</f>
        <v/>
      </c>
    </row>
    <row r="1337">
      <c r="A1337" t="n">
        <v>14759</v>
      </c>
      <c r="B1337" s="13">
        <f>_xlfn.MINIFS(Invoices[Date],Invoices[Customer ID],A1337)</f>
        <v/>
      </c>
      <c r="C1337" s="13">
        <f>_xlfn.MAXIFS(Invoices[Date],Invoices[Customer ID],A1337)</f>
        <v/>
      </c>
      <c r="D1337" s="14">
        <f>AsOfDate-C1337</f>
        <v/>
      </c>
      <c r="E1337" s="14">
        <f>COUNTIFS(Invoices[Customer ID],A1337)</f>
        <v/>
      </c>
      <c r="F1337" s="15">
        <f>SUMIFS(Invoices[Value],Invoices[Customer ID],A1337)</f>
        <v/>
      </c>
      <c r="G1337" s="10">
        <f>5-COUNTIF(RCuts,"&lt;"&amp;D1337)</f>
        <v/>
      </c>
      <c r="H1337" s="10">
        <f>1+COUNTIF(FCuts,"&lt;"&amp;E1337)</f>
        <v/>
      </c>
      <c r="I1337" s="10">
        <f>1+COUNTIF(MCuts,"&lt;"&amp;F1337)</f>
        <v/>
      </c>
      <c r="J1337" s="10">
        <f>G1337&amp;H1337&amp;I1337</f>
        <v/>
      </c>
      <c r="K1337" s="10">
        <f>IF(AND(G1337&gt;=4,H1337&gt;=4),"Champions",IF(AND(G1337&gt;=3,H1337&gt;=3),"Loyal",IF(G1337&gt;=4,"New / promising",IF(H1337&gt;=3,"At risk",IF(G1337&lt;=2,"Lost / hibernating","Needs attention")))))</f>
        <v/>
      </c>
    </row>
    <row r="1338">
      <c r="A1338" t="n">
        <v>14760</v>
      </c>
      <c r="B1338" s="13">
        <f>_xlfn.MINIFS(Invoices[Date],Invoices[Customer ID],A1338)</f>
        <v/>
      </c>
      <c r="C1338" s="13">
        <f>_xlfn.MAXIFS(Invoices[Date],Invoices[Customer ID],A1338)</f>
        <v/>
      </c>
      <c r="D1338" s="14">
        <f>AsOfDate-C1338</f>
        <v/>
      </c>
      <c r="E1338" s="14">
        <f>COUNTIFS(Invoices[Customer ID],A1338)</f>
        <v/>
      </c>
      <c r="F1338" s="15">
        <f>SUMIFS(Invoices[Value],Invoices[Customer ID],A1338)</f>
        <v/>
      </c>
      <c r="G1338" s="10">
        <f>5-COUNTIF(RCuts,"&lt;"&amp;D1338)</f>
        <v/>
      </c>
      <c r="H1338" s="10">
        <f>1+COUNTIF(FCuts,"&lt;"&amp;E1338)</f>
        <v/>
      </c>
      <c r="I1338" s="10">
        <f>1+COUNTIF(MCuts,"&lt;"&amp;F1338)</f>
        <v/>
      </c>
      <c r="J1338" s="10">
        <f>G1338&amp;H1338&amp;I1338</f>
        <v/>
      </c>
      <c r="K1338" s="10">
        <f>IF(AND(G1338&gt;=4,H1338&gt;=4),"Champions",IF(AND(G1338&gt;=3,H1338&gt;=3),"Loyal",IF(G1338&gt;=4,"New / promising",IF(H1338&gt;=3,"At risk",IF(G1338&lt;=2,"Lost / hibernating","Needs attention")))))</f>
        <v/>
      </c>
    </row>
    <row r="1339">
      <c r="A1339" t="n">
        <v>14761</v>
      </c>
      <c r="B1339" s="13">
        <f>_xlfn.MINIFS(Invoices[Date],Invoices[Customer ID],A1339)</f>
        <v/>
      </c>
      <c r="C1339" s="13">
        <f>_xlfn.MAXIFS(Invoices[Date],Invoices[Customer ID],A1339)</f>
        <v/>
      </c>
      <c r="D1339" s="14">
        <f>AsOfDate-C1339</f>
        <v/>
      </c>
      <c r="E1339" s="14">
        <f>COUNTIFS(Invoices[Customer ID],A1339)</f>
        <v/>
      </c>
      <c r="F1339" s="15">
        <f>SUMIFS(Invoices[Value],Invoices[Customer ID],A1339)</f>
        <v/>
      </c>
      <c r="G1339" s="10">
        <f>5-COUNTIF(RCuts,"&lt;"&amp;D1339)</f>
        <v/>
      </c>
      <c r="H1339" s="10">
        <f>1+COUNTIF(FCuts,"&lt;"&amp;E1339)</f>
        <v/>
      </c>
      <c r="I1339" s="10">
        <f>1+COUNTIF(MCuts,"&lt;"&amp;F1339)</f>
        <v/>
      </c>
      <c r="J1339" s="10">
        <f>G1339&amp;H1339&amp;I1339</f>
        <v/>
      </c>
      <c r="K1339" s="10">
        <f>IF(AND(G1339&gt;=4,H1339&gt;=4),"Champions",IF(AND(G1339&gt;=3,H1339&gt;=3),"Loyal",IF(G1339&gt;=4,"New / promising",IF(H1339&gt;=3,"At risk",IF(G1339&lt;=2,"Lost / hibernating","Needs attention")))))</f>
        <v/>
      </c>
    </row>
    <row r="1340">
      <c r="A1340" t="n">
        <v>14762</v>
      </c>
      <c r="B1340" s="13">
        <f>_xlfn.MINIFS(Invoices[Date],Invoices[Customer ID],A1340)</f>
        <v/>
      </c>
      <c r="C1340" s="13">
        <f>_xlfn.MAXIFS(Invoices[Date],Invoices[Customer ID],A1340)</f>
        <v/>
      </c>
      <c r="D1340" s="14">
        <f>AsOfDate-C1340</f>
        <v/>
      </c>
      <c r="E1340" s="14">
        <f>COUNTIFS(Invoices[Customer ID],A1340)</f>
        <v/>
      </c>
      <c r="F1340" s="15">
        <f>SUMIFS(Invoices[Value],Invoices[Customer ID],A1340)</f>
        <v/>
      </c>
      <c r="G1340" s="10">
        <f>5-COUNTIF(RCuts,"&lt;"&amp;D1340)</f>
        <v/>
      </c>
      <c r="H1340" s="10">
        <f>1+COUNTIF(FCuts,"&lt;"&amp;E1340)</f>
        <v/>
      </c>
      <c r="I1340" s="10">
        <f>1+COUNTIF(MCuts,"&lt;"&amp;F1340)</f>
        <v/>
      </c>
      <c r="J1340" s="10">
        <f>G1340&amp;H1340&amp;I1340</f>
        <v/>
      </c>
      <c r="K1340" s="10">
        <f>IF(AND(G1340&gt;=4,H1340&gt;=4),"Champions",IF(AND(G1340&gt;=3,H1340&gt;=3),"Loyal",IF(G1340&gt;=4,"New / promising",IF(H1340&gt;=3,"At risk",IF(G1340&lt;=2,"Lost / hibernating","Needs attention")))))</f>
        <v/>
      </c>
    </row>
    <row r="1341">
      <c r="A1341" t="n">
        <v>14764</v>
      </c>
      <c r="B1341" s="13">
        <f>_xlfn.MINIFS(Invoices[Date],Invoices[Customer ID],A1341)</f>
        <v/>
      </c>
      <c r="C1341" s="13">
        <f>_xlfn.MAXIFS(Invoices[Date],Invoices[Customer ID],A1341)</f>
        <v/>
      </c>
      <c r="D1341" s="14">
        <f>AsOfDate-C1341</f>
        <v/>
      </c>
      <c r="E1341" s="14">
        <f>COUNTIFS(Invoices[Customer ID],A1341)</f>
        <v/>
      </c>
      <c r="F1341" s="15">
        <f>SUMIFS(Invoices[Value],Invoices[Customer ID],A1341)</f>
        <v/>
      </c>
      <c r="G1341" s="10">
        <f>5-COUNTIF(RCuts,"&lt;"&amp;D1341)</f>
        <v/>
      </c>
      <c r="H1341" s="10">
        <f>1+COUNTIF(FCuts,"&lt;"&amp;E1341)</f>
        <v/>
      </c>
      <c r="I1341" s="10">
        <f>1+COUNTIF(MCuts,"&lt;"&amp;F1341)</f>
        <v/>
      </c>
      <c r="J1341" s="10">
        <f>G1341&amp;H1341&amp;I1341</f>
        <v/>
      </c>
      <c r="K1341" s="10">
        <f>IF(AND(G1341&gt;=4,H1341&gt;=4),"Champions",IF(AND(G1341&gt;=3,H1341&gt;=3),"Loyal",IF(G1341&gt;=4,"New / promising",IF(H1341&gt;=3,"At risk",IF(G1341&lt;=2,"Lost / hibernating","Needs attention")))))</f>
        <v/>
      </c>
    </row>
    <row r="1342">
      <c r="A1342" t="n">
        <v>14765</v>
      </c>
      <c r="B1342" s="13">
        <f>_xlfn.MINIFS(Invoices[Date],Invoices[Customer ID],A1342)</f>
        <v/>
      </c>
      <c r="C1342" s="13">
        <f>_xlfn.MAXIFS(Invoices[Date],Invoices[Customer ID],A1342)</f>
        <v/>
      </c>
      <c r="D1342" s="14">
        <f>AsOfDate-C1342</f>
        <v/>
      </c>
      <c r="E1342" s="14">
        <f>COUNTIFS(Invoices[Customer ID],A1342)</f>
        <v/>
      </c>
      <c r="F1342" s="15">
        <f>SUMIFS(Invoices[Value],Invoices[Customer ID],A1342)</f>
        <v/>
      </c>
      <c r="G1342" s="10">
        <f>5-COUNTIF(RCuts,"&lt;"&amp;D1342)</f>
        <v/>
      </c>
      <c r="H1342" s="10">
        <f>1+COUNTIF(FCuts,"&lt;"&amp;E1342)</f>
        <v/>
      </c>
      <c r="I1342" s="10">
        <f>1+COUNTIF(MCuts,"&lt;"&amp;F1342)</f>
        <v/>
      </c>
      <c r="J1342" s="10">
        <f>G1342&amp;H1342&amp;I1342</f>
        <v/>
      </c>
      <c r="K1342" s="10">
        <f>IF(AND(G1342&gt;=4,H1342&gt;=4),"Champions",IF(AND(G1342&gt;=3,H1342&gt;=3),"Loyal",IF(G1342&gt;=4,"New / promising",IF(H1342&gt;=3,"At risk",IF(G1342&lt;=2,"Lost / hibernating","Needs attention")))))</f>
        <v/>
      </c>
    </row>
    <row r="1343">
      <c r="A1343" t="n">
        <v>14766</v>
      </c>
      <c r="B1343" s="13">
        <f>_xlfn.MINIFS(Invoices[Date],Invoices[Customer ID],A1343)</f>
        <v/>
      </c>
      <c r="C1343" s="13">
        <f>_xlfn.MAXIFS(Invoices[Date],Invoices[Customer ID],A1343)</f>
        <v/>
      </c>
      <c r="D1343" s="14">
        <f>AsOfDate-C1343</f>
        <v/>
      </c>
      <c r="E1343" s="14">
        <f>COUNTIFS(Invoices[Customer ID],A1343)</f>
        <v/>
      </c>
      <c r="F1343" s="15">
        <f>SUMIFS(Invoices[Value],Invoices[Customer ID],A1343)</f>
        <v/>
      </c>
      <c r="G1343" s="10">
        <f>5-COUNTIF(RCuts,"&lt;"&amp;D1343)</f>
        <v/>
      </c>
      <c r="H1343" s="10">
        <f>1+COUNTIF(FCuts,"&lt;"&amp;E1343)</f>
        <v/>
      </c>
      <c r="I1343" s="10">
        <f>1+COUNTIF(MCuts,"&lt;"&amp;F1343)</f>
        <v/>
      </c>
      <c r="J1343" s="10">
        <f>G1343&amp;H1343&amp;I1343</f>
        <v/>
      </c>
      <c r="K1343" s="10">
        <f>IF(AND(G1343&gt;=4,H1343&gt;=4),"Champions",IF(AND(G1343&gt;=3,H1343&gt;=3),"Loyal",IF(G1343&gt;=4,"New / promising",IF(H1343&gt;=3,"At risk",IF(G1343&lt;=2,"Lost / hibernating","Needs attention")))))</f>
        <v/>
      </c>
    </row>
    <row r="1344">
      <c r="A1344" t="n">
        <v>14768</v>
      </c>
      <c r="B1344" s="13">
        <f>_xlfn.MINIFS(Invoices[Date],Invoices[Customer ID],A1344)</f>
        <v/>
      </c>
      <c r="C1344" s="13">
        <f>_xlfn.MAXIFS(Invoices[Date],Invoices[Customer ID],A1344)</f>
        <v/>
      </c>
      <c r="D1344" s="14">
        <f>AsOfDate-C1344</f>
        <v/>
      </c>
      <c r="E1344" s="14">
        <f>COUNTIFS(Invoices[Customer ID],A1344)</f>
        <v/>
      </c>
      <c r="F1344" s="15">
        <f>SUMIFS(Invoices[Value],Invoices[Customer ID],A1344)</f>
        <v/>
      </c>
      <c r="G1344" s="10">
        <f>5-COUNTIF(RCuts,"&lt;"&amp;D1344)</f>
        <v/>
      </c>
      <c r="H1344" s="10">
        <f>1+COUNTIF(FCuts,"&lt;"&amp;E1344)</f>
        <v/>
      </c>
      <c r="I1344" s="10">
        <f>1+COUNTIF(MCuts,"&lt;"&amp;F1344)</f>
        <v/>
      </c>
      <c r="J1344" s="10">
        <f>G1344&amp;H1344&amp;I1344</f>
        <v/>
      </c>
      <c r="K1344" s="10">
        <f>IF(AND(G1344&gt;=4,H1344&gt;=4),"Champions",IF(AND(G1344&gt;=3,H1344&gt;=3),"Loyal",IF(G1344&gt;=4,"New / promising",IF(H1344&gt;=3,"At risk",IF(G1344&lt;=2,"Lost / hibernating","Needs attention")))))</f>
        <v/>
      </c>
    </row>
    <row r="1345">
      <c r="A1345" t="n">
        <v>14769</v>
      </c>
      <c r="B1345" s="13">
        <f>_xlfn.MINIFS(Invoices[Date],Invoices[Customer ID],A1345)</f>
        <v/>
      </c>
      <c r="C1345" s="13">
        <f>_xlfn.MAXIFS(Invoices[Date],Invoices[Customer ID],A1345)</f>
        <v/>
      </c>
      <c r="D1345" s="14">
        <f>AsOfDate-C1345</f>
        <v/>
      </c>
      <c r="E1345" s="14">
        <f>COUNTIFS(Invoices[Customer ID],A1345)</f>
        <v/>
      </c>
      <c r="F1345" s="15">
        <f>SUMIFS(Invoices[Value],Invoices[Customer ID],A1345)</f>
        <v/>
      </c>
      <c r="G1345" s="10">
        <f>5-COUNTIF(RCuts,"&lt;"&amp;D1345)</f>
        <v/>
      </c>
      <c r="H1345" s="10">
        <f>1+COUNTIF(FCuts,"&lt;"&amp;E1345)</f>
        <v/>
      </c>
      <c r="I1345" s="10">
        <f>1+COUNTIF(MCuts,"&lt;"&amp;F1345)</f>
        <v/>
      </c>
      <c r="J1345" s="10">
        <f>G1345&amp;H1345&amp;I1345</f>
        <v/>
      </c>
      <c r="K1345" s="10">
        <f>IF(AND(G1345&gt;=4,H1345&gt;=4),"Champions",IF(AND(G1345&gt;=3,H1345&gt;=3),"Loyal",IF(G1345&gt;=4,"New / promising",IF(H1345&gt;=3,"At risk",IF(G1345&lt;=2,"Lost / hibernating","Needs attention")))))</f>
        <v/>
      </c>
    </row>
    <row r="1346">
      <c r="A1346" t="n">
        <v>14770</v>
      </c>
      <c r="B1346" s="13">
        <f>_xlfn.MINIFS(Invoices[Date],Invoices[Customer ID],A1346)</f>
        <v/>
      </c>
      <c r="C1346" s="13">
        <f>_xlfn.MAXIFS(Invoices[Date],Invoices[Customer ID],A1346)</f>
        <v/>
      </c>
      <c r="D1346" s="14">
        <f>AsOfDate-C1346</f>
        <v/>
      </c>
      <c r="E1346" s="14">
        <f>COUNTIFS(Invoices[Customer ID],A1346)</f>
        <v/>
      </c>
      <c r="F1346" s="15">
        <f>SUMIFS(Invoices[Value],Invoices[Customer ID],A1346)</f>
        <v/>
      </c>
      <c r="G1346" s="10">
        <f>5-COUNTIF(RCuts,"&lt;"&amp;D1346)</f>
        <v/>
      </c>
      <c r="H1346" s="10">
        <f>1+COUNTIF(FCuts,"&lt;"&amp;E1346)</f>
        <v/>
      </c>
      <c r="I1346" s="10">
        <f>1+COUNTIF(MCuts,"&lt;"&amp;F1346)</f>
        <v/>
      </c>
      <c r="J1346" s="10">
        <f>G1346&amp;H1346&amp;I1346</f>
        <v/>
      </c>
      <c r="K1346" s="10">
        <f>IF(AND(G1346&gt;=4,H1346&gt;=4),"Champions",IF(AND(G1346&gt;=3,H1346&gt;=3),"Loyal",IF(G1346&gt;=4,"New / promising",IF(H1346&gt;=3,"At risk",IF(G1346&lt;=2,"Lost / hibernating","Needs attention")))))</f>
        <v/>
      </c>
    </row>
    <row r="1347">
      <c r="A1347" t="n">
        <v>14772</v>
      </c>
      <c r="B1347" s="13">
        <f>_xlfn.MINIFS(Invoices[Date],Invoices[Customer ID],A1347)</f>
        <v/>
      </c>
      <c r="C1347" s="13">
        <f>_xlfn.MAXIFS(Invoices[Date],Invoices[Customer ID],A1347)</f>
        <v/>
      </c>
      <c r="D1347" s="14">
        <f>AsOfDate-C1347</f>
        <v/>
      </c>
      <c r="E1347" s="14">
        <f>COUNTIFS(Invoices[Customer ID],A1347)</f>
        <v/>
      </c>
      <c r="F1347" s="15">
        <f>SUMIFS(Invoices[Value],Invoices[Customer ID],A1347)</f>
        <v/>
      </c>
      <c r="G1347" s="10">
        <f>5-COUNTIF(RCuts,"&lt;"&amp;D1347)</f>
        <v/>
      </c>
      <c r="H1347" s="10">
        <f>1+COUNTIF(FCuts,"&lt;"&amp;E1347)</f>
        <v/>
      </c>
      <c r="I1347" s="10">
        <f>1+COUNTIF(MCuts,"&lt;"&amp;F1347)</f>
        <v/>
      </c>
      <c r="J1347" s="10">
        <f>G1347&amp;H1347&amp;I1347</f>
        <v/>
      </c>
      <c r="K1347" s="10">
        <f>IF(AND(G1347&gt;=4,H1347&gt;=4),"Champions",IF(AND(G1347&gt;=3,H1347&gt;=3),"Loyal",IF(G1347&gt;=4,"New / promising",IF(H1347&gt;=3,"At risk",IF(G1347&lt;=2,"Lost / hibernating","Needs attention")))))</f>
        <v/>
      </c>
    </row>
    <row r="1348">
      <c r="A1348" t="n">
        <v>14775</v>
      </c>
      <c r="B1348" s="13">
        <f>_xlfn.MINIFS(Invoices[Date],Invoices[Customer ID],A1348)</f>
        <v/>
      </c>
      <c r="C1348" s="13">
        <f>_xlfn.MAXIFS(Invoices[Date],Invoices[Customer ID],A1348)</f>
        <v/>
      </c>
      <c r="D1348" s="14">
        <f>AsOfDate-C1348</f>
        <v/>
      </c>
      <c r="E1348" s="14">
        <f>COUNTIFS(Invoices[Customer ID],A1348)</f>
        <v/>
      </c>
      <c r="F1348" s="15">
        <f>SUMIFS(Invoices[Value],Invoices[Customer ID],A1348)</f>
        <v/>
      </c>
      <c r="G1348" s="10">
        <f>5-COUNTIF(RCuts,"&lt;"&amp;D1348)</f>
        <v/>
      </c>
      <c r="H1348" s="10">
        <f>1+COUNTIF(FCuts,"&lt;"&amp;E1348)</f>
        <v/>
      </c>
      <c r="I1348" s="10">
        <f>1+COUNTIF(MCuts,"&lt;"&amp;F1348)</f>
        <v/>
      </c>
      <c r="J1348" s="10">
        <f>G1348&amp;H1348&amp;I1348</f>
        <v/>
      </c>
      <c r="K1348" s="10">
        <f>IF(AND(G1348&gt;=4,H1348&gt;=4),"Champions",IF(AND(G1348&gt;=3,H1348&gt;=3),"Loyal",IF(G1348&gt;=4,"New / promising",IF(H1348&gt;=3,"At risk",IF(G1348&lt;=2,"Lost / hibernating","Needs attention")))))</f>
        <v/>
      </c>
    </row>
    <row r="1349">
      <c r="A1349" t="n">
        <v>14776</v>
      </c>
      <c r="B1349" s="13">
        <f>_xlfn.MINIFS(Invoices[Date],Invoices[Customer ID],A1349)</f>
        <v/>
      </c>
      <c r="C1349" s="13">
        <f>_xlfn.MAXIFS(Invoices[Date],Invoices[Customer ID],A1349)</f>
        <v/>
      </c>
      <c r="D1349" s="14">
        <f>AsOfDate-C1349</f>
        <v/>
      </c>
      <c r="E1349" s="14">
        <f>COUNTIFS(Invoices[Customer ID],A1349)</f>
        <v/>
      </c>
      <c r="F1349" s="15">
        <f>SUMIFS(Invoices[Value],Invoices[Customer ID],A1349)</f>
        <v/>
      </c>
      <c r="G1349" s="10">
        <f>5-COUNTIF(RCuts,"&lt;"&amp;D1349)</f>
        <v/>
      </c>
      <c r="H1349" s="10">
        <f>1+COUNTIF(FCuts,"&lt;"&amp;E1349)</f>
        <v/>
      </c>
      <c r="I1349" s="10">
        <f>1+COUNTIF(MCuts,"&lt;"&amp;F1349)</f>
        <v/>
      </c>
      <c r="J1349" s="10">
        <f>G1349&amp;H1349&amp;I1349</f>
        <v/>
      </c>
      <c r="K1349" s="10">
        <f>IF(AND(G1349&gt;=4,H1349&gt;=4),"Champions",IF(AND(G1349&gt;=3,H1349&gt;=3),"Loyal",IF(G1349&gt;=4,"New / promising",IF(H1349&gt;=3,"At risk",IF(G1349&lt;=2,"Lost / hibernating","Needs attention")))))</f>
        <v/>
      </c>
    </row>
    <row r="1350">
      <c r="A1350" t="n">
        <v>14778</v>
      </c>
      <c r="B1350" s="13">
        <f>_xlfn.MINIFS(Invoices[Date],Invoices[Customer ID],A1350)</f>
        <v/>
      </c>
      <c r="C1350" s="13">
        <f>_xlfn.MAXIFS(Invoices[Date],Invoices[Customer ID],A1350)</f>
        <v/>
      </c>
      <c r="D1350" s="14">
        <f>AsOfDate-C1350</f>
        <v/>
      </c>
      <c r="E1350" s="14">
        <f>COUNTIFS(Invoices[Customer ID],A1350)</f>
        <v/>
      </c>
      <c r="F1350" s="15">
        <f>SUMIFS(Invoices[Value],Invoices[Customer ID],A1350)</f>
        <v/>
      </c>
      <c r="G1350" s="10">
        <f>5-COUNTIF(RCuts,"&lt;"&amp;D1350)</f>
        <v/>
      </c>
      <c r="H1350" s="10">
        <f>1+COUNTIF(FCuts,"&lt;"&amp;E1350)</f>
        <v/>
      </c>
      <c r="I1350" s="10">
        <f>1+COUNTIF(MCuts,"&lt;"&amp;F1350)</f>
        <v/>
      </c>
      <c r="J1350" s="10">
        <f>G1350&amp;H1350&amp;I1350</f>
        <v/>
      </c>
      <c r="K1350" s="10">
        <f>IF(AND(G1350&gt;=4,H1350&gt;=4),"Champions",IF(AND(G1350&gt;=3,H1350&gt;=3),"Loyal",IF(G1350&gt;=4,"New / promising",IF(H1350&gt;=3,"At risk",IF(G1350&lt;=2,"Lost / hibernating","Needs attention")))))</f>
        <v/>
      </c>
    </row>
    <row r="1351">
      <c r="A1351" t="n">
        <v>14779</v>
      </c>
      <c r="B1351" s="13">
        <f>_xlfn.MINIFS(Invoices[Date],Invoices[Customer ID],A1351)</f>
        <v/>
      </c>
      <c r="C1351" s="13">
        <f>_xlfn.MAXIFS(Invoices[Date],Invoices[Customer ID],A1351)</f>
        <v/>
      </c>
      <c r="D1351" s="14">
        <f>AsOfDate-C1351</f>
        <v/>
      </c>
      <c r="E1351" s="14">
        <f>COUNTIFS(Invoices[Customer ID],A1351)</f>
        <v/>
      </c>
      <c r="F1351" s="15">
        <f>SUMIFS(Invoices[Value],Invoices[Customer ID],A1351)</f>
        <v/>
      </c>
      <c r="G1351" s="10">
        <f>5-COUNTIF(RCuts,"&lt;"&amp;D1351)</f>
        <v/>
      </c>
      <c r="H1351" s="10">
        <f>1+COUNTIF(FCuts,"&lt;"&amp;E1351)</f>
        <v/>
      </c>
      <c r="I1351" s="10">
        <f>1+COUNTIF(MCuts,"&lt;"&amp;F1351)</f>
        <v/>
      </c>
      <c r="J1351" s="10">
        <f>G1351&amp;H1351&amp;I1351</f>
        <v/>
      </c>
      <c r="K1351" s="10">
        <f>IF(AND(G1351&gt;=4,H1351&gt;=4),"Champions",IF(AND(G1351&gt;=3,H1351&gt;=3),"Loyal",IF(G1351&gt;=4,"New / promising",IF(H1351&gt;=3,"At risk",IF(G1351&lt;=2,"Lost / hibernating","Needs attention")))))</f>
        <v/>
      </c>
    </row>
    <row r="1352">
      <c r="A1352" t="n">
        <v>14780</v>
      </c>
      <c r="B1352" s="13">
        <f>_xlfn.MINIFS(Invoices[Date],Invoices[Customer ID],A1352)</f>
        <v/>
      </c>
      <c r="C1352" s="13">
        <f>_xlfn.MAXIFS(Invoices[Date],Invoices[Customer ID],A1352)</f>
        <v/>
      </c>
      <c r="D1352" s="14">
        <f>AsOfDate-C1352</f>
        <v/>
      </c>
      <c r="E1352" s="14">
        <f>COUNTIFS(Invoices[Customer ID],A1352)</f>
        <v/>
      </c>
      <c r="F1352" s="15">
        <f>SUMIFS(Invoices[Value],Invoices[Customer ID],A1352)</f>
        <v/>
      </c>
      <c r="G1352" s="10">
        <f>5-COUNTIF(RCuts,"&lt;"&amp;D1352)</f>
        <v/>
      </c>
      <c r="H1352" s="10">
        <f>1+COUNTIF(FCuts,"&lt;"&amp;E1352)</f>
        <v/>
      </c>
      <c r="I1352" s="10">
        <f>1+COUNTIF(MCuts,"&lt;"&amp;F1352)</f>
        <v/>
      </c>
      <c r="J1352" s="10">
        <f>G1352&amp;H1352&amp;I1352</f>
        <v/>
      </c>
      <c r="K1352" s="10">
        <f>IF(AND(G1352&gt;=4,H1352&gt;=4),"Champions",IF(AND(G1352&gt;=3,H1352&gt;=3),"Loyal",IF(G1352&gt;=4,"New / promising",IF(H1352&gt;=3,"At risk",IF(G1352&lt;=2,"Lost / hibernating","Needs attention")))))</f>
        <v/>
      </c>
    </row>
    <row r="1353">
      <c r="A1353" t="n">
        <v>14782</v>
      </c>
      <c r="B1353" s="13">
        <f>_xlfn.MINIFS(Invoices[Date],Invoices[Customer ID],A1353)</f>
        <v/>
      </c>
      <c r="C1353" s="13">
        <f>_xlfn.MAXIFS(Invoices[Date],Invoices[Customer ID],A1353)</f>
        <v/>
      </c>
      <c r="D1353" s="14">
        <f>AsOfDate-C1353</f>
        <v/>
      </c>
      <c r="E1353" s="14">
        <f>COUNTIFS(Invoices[Customer ID],A1353)</f>
        <v/>
      </c>
      <c r="F1353" s="15">
        <f>SUMIFS(Invoices[Value],Invoices[Customer ID],A1353)</f>
        <v/>
      </c>
      <c r="G1353" s="10">
        <f>5-COUNTIF(RCuts,"&lt;"&amp;D1353)</f>
        <v/>
      </c>
      <c r="H1353" s="10">
        <f>1+COUNTIF(FCuts,"&lt;"&amp;E1353)</f>
        <v/>
      </c>
      <c r="I1353" s="10">
        <f>1+COUNTIF(MCuts,"&lt;"&amp;F1353)</f>
        <v/>
      </c>
      <c r="J1353" s="10">
        <f>G1353&amp;H1353&amp;I1353</f>
        <v/>
      </c>
      <c r="K1353" s="10">
        <f>IF(AND(G1353&gt;=4,H1353&gt;=4),"Champions",IF(AND(G1353&gt;=3,H1353&gt;=3),"Loyal",IF(G1353&gt;=4,"New / promising",IF(H1353&gt;=3,"At risk",IF(G1353&lt;=2,"Lost / hibernating","Needs attention")))))</f>
        <v/>
      </c>
    </row>
    <row r="1354">
      <c r="A1354" t="n">
        <v>14784</v>
      </c>
      <c r="B1354" s="13">
        <f>_xlfn.MINIFS(Invoices[Date],Invoices[Customer ID],A1354)</f>
        <v/>
      </c>
      <c r="C1354" s="13">
        <f>_xlfn.MAXIFS(Invoices[Date],Invoices[Customer ID],A1354)</f>
        <v/>
      </c>
      <c r="D1354" s="14">
        <f>AsOfDate-C1354</f>
        <v/>
      </c>
      <c r="E1354" s="14">
        <f>COUNTIFS(Invoices[Customer ID],A1354)</f>
        <v/>
      </c>
      <c r="F1354" s="15">
        <f>SUMIFS(Invoices[Value],Invoices[Customer ID],A1354)</f>
        <v/>
      </c>
      <c r="G1354" s="10">
        <f>5-COUNTIF(RCuts,"&lt;"&amp;D1354)</f>
        <v/>
      </c>
      <c r="H1354" s="10">
        <f>1+COUNTIF(FCuts,"&lt;"&amp;E1354)</f>
        <v/>
      </c>
      <c r="I1354" s="10">
        <f>1+COUNTIF(MCuts,"&lt;"&amp;F1354)</f>
        <v/>
      </c>
      <c r="J1354" s="10">
        <f>G1354&amp;H1354&amp;I1354</f>
        <v/>
      </c>
      <c r="K1354" s="10">
        <f>IF(AND(G1354&gt;=4,H1354&gt;=4),"Champions",IF(AND(G1354&gt;=3,H1354&gt;=3),"Loyal",IF(G1354&gt;=4,"New / promising",IF(H1354&gt;=3,"At risk",IF(G1354&lt;=2,"Lost / hibernating","Needs attention")))))</f>
        <v/>
      </c>
    </row>
    <row r="1355">
      <c r="A1355" t="n">
        <v>14785</v>
      </c>
      <c r="B1355" s="13">
        <f>_xlfn.MINIFS(Invoices[Date],Invoices[Customer ID],A1355)</f>
        <v/>
      </c>
      <c r="C1355" s="13">
        <f>_xlfn.MAXIFS(Invoices[Date],Invoices[Customer ID],A1355)</f>
        <v/>
      </c>
      <c r="D1355" s="14">
        <f>AsOfDate-C1355</f>
        <v/>
      </c>
      <c r="E1355" s="14">
        <f>COUNTIFS(Invoices[Customer ID],A1355)</f>
        <v/>
      </c>
      <c r="F1355" s="15">
        <f>SUMIFS(Invoices[Value],Invoices[Customer ID],A1355)</f>
        <v/>
      </c>
      <c r="G1355" s="10">
        <f>5-COUNTIF(RCuts,"&lt;"&amp;D1355)</f>
        <v/>
      </c>
      <c r="H1355" s="10">
        <f>1+COUNTIF(FCuts,"&lt;"&amp;E1355)</f>
        <v/>
      </c>
      <c r="I1355" s="10">
        <f>1+COUNTIF(MCuts,"&lt;"&amp;F1355)</f>
        <v/>
      </c>
      <c r="J1355" s="10">
        <f>G1355&amp;H1355&amp;I1355</f>
        <v/>
      </c>
      <c r="K1355" s="10">
        <f>IF(AND(G1355&gt;=4,H1355&gt;=4),"Champions",IF(AND(G1355&gt;=3,H1355&gt;=3),"Loyal",IF(G1355&gt;=4,"New / promising",IF(H1355&gt;=3,"At risk",IF(G1355&lt;=2,"Lost / hibernating","Needs attention")))))</f>
        <v/>
      </c>
    </row>
    <row r="1356">
      <c r="A1356" t="n">
        <v>14788</v>
      </c>
      <c r="B1356" s="13">
        <f>_xlfn.MINIFS(Invoices[Date],Invoices[Customer ID],A1356)</f>
        <v/>
      </c>
      <c r="C1356" s="13">
        <f>_xlfn.MAXIFS(Invoices[Date],Invoices[Customer ID],A1356)</f>
        <v/>
      </c>
      <c r="D1356" s="14">
        <f>AsOfDate-C1356</f>
        <v/>
      </c>
      <c r="E1356" s="14">
        <f>COUNTIFS(Invoices[Customer ID],A1356)</f>
        <v/>
      </c>
      <c r="F1356" s="15">
        <f>SUMIFS(Invoices[Value],Invoices[Customer ID],A1356)</f>
        <v/>
      </c>
      <c r="G1356" s="10">
        <f>5-COUNTIF(RCuts,"&lt;"&amp;D1356)</f>
        <v/>
      </c>
      <c r="H1356" s="10">
        <f>1+COUNTIF(FCuts,"&lt;"&amp;E1356)</f>
        <v/>
      </c>
      <c r="I1356" s="10">
        <f>1+COUNTIF(MCuts,"&lt;"&amp;F1356)</f>
        <v/>
      </c>
      <c r="J1356" s="10">
        <f>G1356&amp;H1356&amp;I1356</f>
        <v/>
      </c>
      <c r="K1356" s="10">
        <f>IF(AND(G1356&gt;=4,H1356&gt;=4),"Champions",IF(AND(G1356&gt;=3,H1356&gt;=3),"Loyal",IF(G1356&gt;=4,"New / promising",IF(H1356&gt;=3,"At risk",IF(G1356&lt;=2,"Lost / hibernating","Needs attention")))))</f>
        <v/>
      </c>
    </row>
    <row r="1357">
      <c r="A1357" t="n">
        <v>14789</v>
      </c>
      <c r="B1357" s="13">
        <f>_xlfn.MINIFS(Invoices[Date],Invoices[Customer ID],A1357)</f>
        <v/>
      </c>
      <c r="C1357" s="13">
        <f>_xlfn.MAXIFS(Invoices[Date],Invoices[Customer ID],A1357)</f>
        <v/>
      </c>
      <c r="D1357" s="14">
        <f>AsOfDate-C1357</f>
        <v/>
      </c>
      <c r="E1357" s="14">
        <f>COUNTIFS(Invoices[Customer ID],A1357)</f>
        <v/>
      </c>
      <c r="F1357" s="15">
        <f>SUMIFS(Invoices[Value],Invoices[Customer ID],A1357)</f>
        <v/>
      </c>
      <c r="G1357" s="10">
        <f>5-COUNTIF(RCuts,"&lt;"&amp;D1357)</f>
        <v/>
      </c>
      <c r="H1357" s="10">
        <f>1+COUNTIF(FCuts,"&lt;"&amp;E1357)</f>
        <v/>
      </c>
      <c r="I1357" s="10">
        <f>1+COUNTIF(MCuts,"&lt;"&amp;F1357)</f>
        <v/>
      </c>
      <c r="J1357" s="10">
        <f>G1357&amp;H1357&amp;I1357</f>
        <v/>
      </c>
      <c r="K1357" s="10">
        <f>IF(AND(G1357&gt;=4,H1357&gt;=4),"Champions",IF(AND(G1357&gt;=3,H1357&gt;=3),"Loyal",IF(G1357&gt;=4,"New / promising",IF(H1357&gt;=3,"At risk",IF(G1357&lt;=2,"Lost / hibernating","Needs attention")))))</f>
        <v/>
      </c>
    </row>
    <row r="1358">
      <c r="A1358" t="n">
        <v>14790</v>
      </c>
      <c r="B1358" s="13">
        <f>_xlfn.MINIFS(Invoices[Date],Invoices[Customer ID],A1358)</f>
        <v/>
      </c>
      <c r="C1358" s="13">
        <f>_xlfn.MAXIFS(Invoices[Date],Invoices[Customer ID],A1358)</f>
        <v/>
      </c>
      <c r="D1358" s="14">
        <f>AsOfDate-C1358</f>
        <v/>
      </c>
      <c r="E1358" s="14">
        <f>COUNTIFS(Invoices[Customer ID],A1358)</f>
        <v/>
      </c>
      <c r="F1358" s="15">
        <f>SUMIFS(Invoices[Value],Invoices[Customer ID],A1358)</f>
        <v/>
      </c>
      <c r="G1358" s="10">
        <f>5-COUNTIF(RCuts,"&lt;"&amp;D1358)</f>
        <v/>
      </c>
      <c r="H1358" s="10">
        <f>1+COUNTIF(FCuts,"&lt;"&amp;E1358)</f>
        <v/>
      </c>
      <c r="I1358" s="10">
        <f>1+COUNTIF(MCuts,"&lt;"&amp;F1358)</f>
        <v/>
      </c>
      <c r="J1358" s="10">
        <f>G1358&amp;H1358&amp;I1358</f>
        <v/>
      </c>
      <c r="K1358" s="10">
        <f>IF(AND(G1358&gt;=4,H1358&gt;=4),"Champions",IF(AND(G1358&gt;=3,H1358&gt;=3),"Loyal",IF(G1358&gt;=4,"New / promising",IF(H1358&gt;=3,"At risk",IF(G1358&lt;=2,"Lost / hibernating","Needs attention")))))</f>
        <v/>
      </c>
    </row>
    <row r="1359">
      <c r="A1359" t="n">
        <v>14792</v>
      </c>
      <c r="B1359" s="13">
        <f>_xlfn.MINIFS(Invoices[Date],Invoices[Customer ID],A1359)</f>
        <v/>
      </c>
      <c r="C1359" s="13">
        <f>_xlfn.MAXIFS(Invoices[Date],Invoices[Customer ID],A1359)</f>
        <v/>
      </c>
      <c r="D1359" s="14">
        <f>AsOfDate-C1359</f>
        <v/>
      </c>
      <c r="E1359" s="14">
        <f>COUNTIFS(Invoices[Customer ID],A1359)</f>
        <v/>
      </c>
      <c r="F1359" s="15">
        <f>SUMIFS(Invoices[Value],Invoices[Customer ID],A1359)</f>
        <v/>
      </c>
      <c r="G1359" s="10">
        <f>5-COUNTIF(RCuts,"&lt;"&amp;D1359)</f>
        <v/>
      </c>
      <c r="H1359" s="10">
        <f>1+COUNTIF(FCuts,"&lt;"&amp;E1359)</f>
        <v/>
      </c>
      <c r="I1359" s="10">
        <f>1+COUNTIF(MCuts,"&lt;"&amp;F1359)</f>
        <v/>
      </c>
      <c r="J1359" s="10">
        <f>G1359&amp;H1359&amp;I1359</f>
        <v/>
      </c>
      <c r="K1359" s="10">
        <f>IF(AND(G1359&gt;=4,H1359&gt;=4),"Champions",IF(AND(G1359&gt;=3,H1359&gt;=3),"Loyal",IF(G1359&gt;=4,"New / promising",IF(H1359&gt;=3,"At risk",IF(G1359&lt;=2,"Lost / hibernating","Needs attention")))))</f>
        <v/>
      </c>
    </row>
    <row r="1360">
      <c r="A1360" t="n">
        <v>14793</v>
      </c>
      <c r="B1360" s="13">
        <f>_xlfn.MINIFS(Invoices[Date],Invoices[Customer ID],A1360)</f>
        <v/>
      </c>
      <c r="C1360" s="13">
        <f>_xlfn.MAXIFS(Invoices[Date],Invoices[Customer ID],A1360)</f>
        <v/>
      </c>
      <c r="D1360" s="14">
        <f>AsOfDate-C1360</f>
        <v/>
      </c>
      <c r="E1360" s="14">
        <f>COUNTIFS(Invoices[Customer ID],A1360)</f>
        <v/>
      </c>
      <c r="F1360" s="15">
        <f>SUMIFS(Invoices[Value],Invoices[Customer ID],A1360)</f>
        <v/>
      </c>
      <c r="G1360" s="10">
        <f>5-COUNTIF(RCuts,"&lt;"&amp;D1360)</f>
        <v/>
      </c>
      <c r="H1360" s="10">
        <f>1+COUNTIF(FCuts,"&lt;"&amp;E1360)</f>
        <v/>
      </c>
      <c r="I1360" s="10">
        <f>1+COUNTIF(MCuts,"&lt;"&amp;F1360)</f>
        <v/>
      </c>
      <c r="J1360" s="10">
        <f>G1360&amp;H1360&amp;I1360</f>
        <v/>
      </c>
      <c r="K1360" s="10">
        <f>IF(AND(G1360&gt;=4,H1360&gt;=4),"Champions",IF(AND(G1360&gt;=3,H1360&gt;=3),"Loyal",IF(G1360&gt;=4,"New / promising",IF(H1360&gt;=3,"At risk",IF(G1360&lt;=2,"Lost / hibernating","Needs attention")))))</f>
        <v/>
      </c>
    </row>
    <row r="1361">
      <c r="A1361" t="n">
        <v>14794</v>
      </c>
      <c r="B1361" s="13">
        <f>_xlfn.MINIFS(Invoices[Date],Invoices[Customer ID],A1361)</f>
        <v/>
      </c>
      <c r="C1361" s="13">
        <f>_xlfn.MAXIFS(Invoices[Date],Invoices[Customer ID],A1361)</f>
        <v/>
      </c>
      <c r="D1361" s="14">
        <f>AsOfDate-C1361</f>
        <v/>
      </c>
      <c r="E1361" s="14">
        <f>COUNTIFS(Invoices[Customer ID],A1361)</f>
        <v/>
      </c>
      <c r="F1361" s="15">
        <f>SUMIFS(Invoices[Value],Invoices[Customer ID],A1361)</f>
        <v/>
      </c>
      <c r="G1361" s="10">
        <f>5-COUNTIF(RCuts,"&lt;"&amp;D1361)</f>
        <v/>
      </c>
      <c r="H1361" s="10">
        <f>1+COUNTIF(FCuts,"&lt;"&amp;E1361)</f>
        <v/>
      </c>
      <c r="I1361" s="10">
        <f>1+COUNTIF(MCuts,"&lt;"&amp;F1361)</f>
        <v/>
      </c>
      <c r="J1361" s="10">
        <f>G1361&amp;H1361&amp;I1361</f>
        <v/>
      </c>
      <c r="K1361" s="10">
        <f>IF(AND(G1361&gt;=4,H1361&gt;=4),"Champions",IF(AND(G1361&gt;=3,H1361&gt;=3),"Loyal",IF(G1361&gt;=4,"New / promising",IF(H1361&gt;=3,"At risk",IF(G1361&lt;=2,"Lost / hibernating","Needs attention")))))</f>
        <v/>
      </c>
    </row>
    <row r="1362">
      <c r="A1362" t="n">
        <v>14795</v>
      </c>
      <c r="B1362" s="13">
        <f>_xlfn.MINIFS(Invoices[Date],Invoices[Customer ID],A1362)</f>
        <v/>
      </c>
      <c r="C1362" s="13">
        <f>_xlfn.MAXIFS(Invoices[Date],Invoices[Customer ID],A1362)</f>
        <v/>
      </c>
      <c r="D1362" s="14">
        <f>AsOfDate-C1362</f>
        <v/>
      </c>
      <c r="E1362" s="14">
        <f>COUNTIFS(Invoices[Customer ID],A1362)</f>
        <v/>
      </c>
      <c r="F1362" s="15">
        <f>SUMIFS(Invoices[Value],Invoices[Customer ID],A1362)</f>
        <v/>
      </c>
      <c r="G1362" s="10">
        <f>5-COUNTIF(RCuts,"&lt;"&amp;D1362)</f>
        <v/>
      </c>
      <c r="H1362" s="10">
        <f>1+COUNTIF(FCuts,"&lt;"&amp;E1362)</f>
        <v/>
      </c>
      <c r="I1362" s="10">
        <f>1+COUNTIF(MCuts,"&lt;"&amp;F1362)</f>
        <v/>
      </c>
      <c r="J1362" s="10">
        <f>G1362&amp;H1362&amp;I1362</f>
        <v/>
      </c>
      <c r="K1362" s="10">
        <f>IF(AND(G1362&gt;=4,H1362&gt;=4),"Champions",IF(AND(G1362&gt;=3,H1362&gt;=3),"Loyal",IF(G1362&gt;=4,"New / promising",IF(H1362&gt;=3,"At risk",IF(G1362&lt;=2,"Lost / hibernating","Needs attention")))))</f>
        <v/>
      </c>
    </row>
    <row r="1363">
      <c r="A1363" t="n">
        <v>14796</v>
      </c>
      <c r="B1363" s="13">
        <f>_xlfn.MINIFS(Invoices[Date],Invoices[Customer ID],A1363)</f>
        <v/>
      </c>
      <c r="C1363" s="13">
        <f>_xlfn.MAXIFS(Invoices[Date],Invoices[Customer ID],A1363)</f>
        <v/>
      </c>
      <c r="D1363" s="14">
        <f>AsOfDate-C1363</f>
        <v/>
      </c>
      <c r="E1363" s="14">
        <f>COUNTIFS(Invoices[Customer ID],A1363)</f>
        <v/>
      </c>
      <c r="F1363" s="15">
        <f>SUMIFS(Invoices[Value],Invoices[Customer ID],A1363)</f>
        <v/>
      </c>
      <c r="G1363" s="10">
        <f>5-COUNTIF(RCuts,"&lt;"&amp;D1363)</f>
        <v/>
      </c>
      <c r="H1363" s="10">
        <f>1+COUNTIF(FCuts,"&lt;"&amp;E1363)</f>
        <v/>
      </c>
      <c r="I1363" s="10">
        <f>1+COUNTIF(MCuts,"&lt;"&amp;F1363)</f>
        <v/>
      </c>
      <c r="J1363" s="10">
        <f>G1363&amp;H1363&amp;I1363</f>
        <v/>
      </c>
      <c r="K1363" s="10">
        <f>IF(AND(G1363&gt;=4,H1363&gt;=4),"Champions",IF(AND(G1363&gt;=3,H1363&gt;=3),"Loyal",IF(G1363&gt;=4,"New / promising",IF(H1363&gt;=3,"At risk",IF(G1363&lt;=2,"Lost / hibernating","Needs attention")))))</f>
        <v/>
      </c>
    </row>
    <row r="1364">
      <c r="A1364" t="n">
        <v>14798</v>
      </c>
      <c r="B1364" s="13">
        <f>_xlfn.MINIFS(Invoices[Date],Invoices[Customer ID],A1364)</f>
        <v/>
      </c>
      <c r="C1364" s="13">
        <f>_xlfn.MAXIFS(Invoices[Date],Invoices[Customer ID],A1364)</f>
        <v/>
      </c>
      <c r="D1364" s="14">
        <f>AsOfDate-C1364</f>
        <v/>
      </c>
      <c r="E1364" s="14">
        <f>COUNTIFS(Invoices[Customer ID],A1364)</f>
        <v/>
      </c>
      <c r="F1364" s="15">
        <f>SUMIFS(Invoices[Value],Invoices[Customer ID],A1364)</f>
        <v/>
      </c>
      <c r="G1364" s="10">
        <f>5-COUNTIF(RCuts,"&lt;"&amp;D1364)</f>
        <v/>
      </c>
      <c r="H1364" s="10">
        <f>1+COUNTIF(FCuts,"&lt;"&amp;E1364)</f>
        <v/>
      </c>
      <c r="I1364" s="10">
        <f>1+COUNTIF(MCuts,"&lt;"&amp;F1364)</f>
        <v/>
      </c>
      <c r="J1364" s="10">
        <f>G1364&amp;H1364&amp;I1364</f>
        <v/>
      </c>
      <c r="K1364" s="10">
        <f>IF(AND(G1364&gt;=4,H1364&gt;=4),"Champions",IF(AND(G1364&gt;=3,H1364&gt;=3),"Loyal",IF(G1364&gt;=4,"New / promising",IF(H1364&gt;=3,"At risk",IF(G1364&lt;=2,"Lost / hibernating","Needs attention")))))</f>
        <v/>
      </c>
    </row>
    <row r="1365">
      <c r="A1365" t="n">
        <v>14799</v>
      </c>
      <c r="B1365" s="13">
        <f>_xlfn.MINIFS(Invoices[Date],Invoices[Customer ID],A1365)</f>
        <v/>
      </c>
      <c r="C1365" s="13">
        <f>_xlfn.MAXIFS(Invoices[Date],Invoices[Customer ID],A1365)</f>
        <v/>
      </c>
      <c r="D1365" s="14">
        <f>AsOfDate-C1365</f>
        <v/>
      </c>
      <c r="E1365" s="14">
        <f>COUNTIFS(Invoices[Customer ID],A1365)</f>
        <v/>
      </c>
      <c r="F1365" s="15">
        <f>SUMIFS(Invoices[Value],Invoices[Customer ID],A1365)</f>
        <v/>
      </c>
      <c r="G1365" s="10">
        <f>5-COUNTIF(RCuts,"&lt;"&amp;D1365)</f>
        <v/>
      </c>
      <c r="H1365" s="10">
        <f>1+COUNTIF(FCuts,"&lt;"&amp;E1365)</f>
        <v/>
      </c>
      <c r="I1365" s="10">
        <f>1+COUNTIF(MCuts,"&lt;"&amp;F1365)</f>
        <v/>
      </c>
      <c r="J1365" s="10">
        <f>G1365&amp;H1365&amp;I1365</f>
        <v/>
      </c>
      <c r="K1365" s="10">
        <f>IF(AND(G1365&gt;=4,H1365&gt;=4),"Champions",IF(AND(G1365&gt;=3,H1365&gt;=3),"Loyal",IF(G1365&gt;=4,"New / promising",IF(H1365&gt;=3,"At risk",IF(G1365&lt;=2,"Lost / hibernating","Needs attention")))))</f>
        <v/>
      </c>
    </row>
    <row r="1366">
      <c r="A1366" t="n">
        <v>14800</v>
      </c>
      <c r="B1366" s="13">
        <f>_xlfn.MINIFS(Invoices[Date],Invoices[Customer ID],A1366)</f>
        <v/>
      </c>
      <c r="C1366" s="13">
        <f>_xlfn.MAXIFS(Invoices[Date],Invoices[Customer ID],A1366)</f>
        <v/>
      </c>
      <c r="D1366" s="14">
        <f>AsOfDate-C1366</f>
        <v/>
      </c>
      <c r="E1366" s="14">
        <f>COUNTIFS(Invoices[Customer ID],A1366)</f>
        <v/>
      </c>
      <c r="F1366" s="15">
        <f>SUMIFS(Invoices[Value],Invoices[Customer ID],A1366)</f>
        <v/>
      </c>
      <c r="G1366" s="10">
        <f>5-COUNTIF(RCuts,"&lt;"&amp;D1366)</f>
        <v/>
      </c>
      <c r="H1366" s="10">
        <f>1+COUNTIF(FCuts,"&lt;"&amp;E1366)</f>
        <v/>
      </c>
      <c r="I1366" s="10">
        <f>1+COUNTIF(MCuts,"&lt;"&amp;F1366)</f>
        <v/>
      </c>
      <c r="J1366" s="10">
        <f>G1366&amp;H1366&amp;I1366</f>
        <v/>
      </c>
      <c r="K1366" s="10">
        <f>IF(AND(G1366&gt;=4,H1366&gt;=4),"Champions",IF(AND(G1366&gt;=3,H1366&gt;=3),"Loyal",IF(G1366&gt;=4,"New / promising",IF(H1366&gt;=3,"At risk",IF(G1366&lt;=2,"Lost / hibernating","Needs attention")))))</f>
        <v/>
      </c>
    </row>
    <row r="1367">
      <c r="A1367" t="n">
        <v>14801</v>
      </c>
      <c r="B1367" s="13">
        <f>_xlfn.MINIFS(Invoices[Date],Invoices[Customer ID],A1367)</f>
        <v/>
      </c>
      <c r="C1367" s="13">
        <f>_xlfn.MAXIFS(Invoices[Date],Invoices[Customer ID],A1367)</f>
        <v/>
      </c>
      <c r="D1367" s="14">
        <f>AsOfDate-C1367</f>
        <v/>
      </c>
      <c r="E1367" s="14">
        <f>COUNTIFS(Invoices[Customer ID],A1367)</f>
        <v/>
      </c>
      <c r="F1367" s="15">
        <f>SUMIFS(Invoices[Value],Invoices[Customer ID],A1367)</f>
        <v/>
      </c>
      <c r="G1367" s="10">
        <f>5-COUNTIF(RCuts,"&lt;"&amp;D1367)</f>
        <v/>
      </c>
      <c r="H1367" s="10">
        <f>1+COUNTIF(FCuts,"&lt;"&amp;E1367)</f>
        <v/>
      </c>
      <c r="I1367" s="10">
        <f>1+COUNTIF(MCuts,"&lt;"&amp;F1367)</f>
        <v/>
      </c>
      <c r="J1367" s="10">
        <f>G1367&amp;H1367&amp;I1367</f>
        <v/>
      </c>
      <c r="K1367" s="10">
        <f>IF(AND(G1367&gt;=4,H1367&gt;=4),"Champions",IF(AND(G1367&gt;=3,H1367&gt;=3),"Loyal",IF(G1367&gt;=4,"New / promising",IF(H1367&gt;=3,"At risk",IF(G1367&lt;=2,"Lost / hibernating","Needs attention")))))</f>
        <v/>
      </c>
    </row>
    <row r="1368">
      <c r="A1368" t="n">
        <v>14803</v>
      </c>
      <c r="B1368" s="13">
        <f>_xlfn.MINIFS(Invoices[Date],Invoices[Customer ID],A1368)</f>
        <v/>
      </c>
      <c r="C1368" s="13">
        <f>_xlfn.MAXIFS(Invoices[Date],Invoices[Customer ID],A1368)</f>
        <v/>
      </c>
      <c r="D1368" s="14">
        <f>AsOfDate-C1368</f>
        <v/>
      </c>
      <c r="E1368" s="14">
        <f>COUNTIFS(Invoices[Customer ID],A1368)</f>
        <v/>
      </c>
      <c r="F1368" s="15">
        <f>SUMIFS(Invoices[Value],Invoices[Customer ID],A1368)</f>
        <v/>
      </c>
      <c r="G1368" s="10">
        <f>5-COUNTIF(RCuts,"&lt;"&amp;D1368)</f>
        <v/>
      </c>
      <c r="H1368" s="10">
        <f>1+COUNTIF(FCuts,"&lt;"&amp;E1368)</f>
        <v/>
      </c>
      <c r="I1368" s="10">
        <f>1+COUNTIF(MCuts,"&lt;"&amp;F1368)</f>
        <v/>
      </c>
      <c r="J1368" s="10">
        <f>G1368&amp;H1368&amp;I1368</f>
        <v/>
      </c>
      <c r="K1368" s="10">
        <f>IF(AND(G1368&gt;=4,H1368&gt;=4),"Champions",IF(AND(G1368&gt;=3,H1368&gt;=3),"Loyal",IF(G1368&gt;=4,"New / promising",IF(H1368&gt;=3,"At risk",IF(G1368&lt;=2,"Lost / hibernating","Needs attention")))))</f>
        <v/>
      </c>
    </row>
    <row r="1369">
      <c r="A1369" t="n">
        <v>14805</v>
      </c>
      <c r="B1369" s="13">
        <f>_xlfn.MINIFS(Invoices[Date],Invoices[Customer ID],A1369)</f>
        <v/>
      </c>
      <c r="C1369" s="13">
        <f>_xlfn.MAXIFS(Invoices[Date],Invoices[Customer ID],A1369)</f>
        <v/>
      </c>
      <c r="D1369" s="14">
        <f>AsOfDate-C1369</f>
        <v/>
      </c>
      <c r="E1369" s="14">
        <f>COUNTIFS(Invoices[Customer ID],A1369)</f>
        <v/>
      </c>
      <c r="F1369" s="15">
        <f>SUMIFS(Invoices[Value],Invoices[Customer ID],A1369)</f>
        <v/>
      </c>
      <c r="G1369" s="10">
        <f>5-COUNTIF(RCuts,"&lt;"&amp;D1369)</f>
        <v/>
      </c>
      <c r="H1369" s="10">
        <f>1+COUNTIF(FCuts,"&lt;"&amp;E1369)</f>
        <v/>
      </c>
      <c r="I1369" s="10">
        <f>1+COUNTIF(MCuts,"&lt;"&amp;F1369)</f>
        <v/>
      </c>
      <c r="J1369" s="10">
        <f>G1369&amp;H1369&amp;I1369</f>
        <v/>
      </c>
      <c r="K1369" s="10">
        <f>IF(AND(G1369&gt;=4,H1369&gt;=4),"Champions",IF(AND(G1369&gt;=3,H1369&gt;=3),"Loyal",IF(G1369&gt;=4,"New / promising",IF(H1369&gt;=3,"At risk",IF(G1369&lt;=2,"Lost / hibernating","Needs attention")))))</f>
        <v/>
      </c>
    </row>
    <row r="1370">
      <c r="A1370" t="n">
        <v>14806</v>
      </c>
      <c r="B1370" s="13">
        <f>_xlfn.MINIFS(Invoices[Date],Invoices[Customer ID],A1370)</f>
        <v/>
      </c>
      <c r="C1370" s="13">
        <f>_xlfn.MAXIFS(Invoices[Date],Invoices[Customer ID],A1370)</f>
        <v/>
      </c>
      <c r="D1370" s="14">
        <f>AsOfDate-C1370</f>
        <v/>
      </c>
      <c r="E1370" s="14">
        <f>COUNTIFS(Invoices[Customer ID],A1370)</f>
        <v/>
      </c>
      <c r="F1370" s="15">
        <f>SUMIFS(Invoices[Value],Invoices[Customer ID],A1370)</f>
        <v/>
      </c>
      <c r="G1370" s="10">
        <f>5-COUNTIF(RCuts,"&lt;"&amp;D1370)</f>
        <v/>
      </c>
      <c r="H1370" s="10">
        <f>1+COUNTIF(FCuts,"&lt;"&amp;E1370)</f>
        <v/>
      </c>
      <c r="I1370" s="10">
        <f>1+COUNTIF(MCuts,"&lt;"&amp;F1370)</f>
        <v/>
      </c>
      <c r="J1370" s="10">
        <f>G1370&amp;H1370&amp;I1370</f>
        <v/>
      </c>
      <c r="K1370" s="10">
        <f>IF(AND(G1370&gt;=4,H1370&gt;=4),"Champions",IF(AND(G1370&gt;=3,H1370&gt;=3),"Loyal",IF(G1370&gt;=4,"New / promising",IF(H1370&gt;=3,"At risk",IF(G1370&lt;=2,"Lost / hibernating","Needs attention")))))</f>
        <v/>
      </c>
    </row>
    <row r="1371">
      <c r="A1371" t="n">
        <v>14808</v>
      </c>
      <c r="B1371" s="13">
        <f>_xlfn.MINIFS(Invoices[Date],Invoices[Customer ID],A1371)</f>
        <v/>
      </c>
      <c r="C1371" s="13">
        <f>_xlfn.MAXIFS(Invoices[Date],Invoices[Customer ID],A1371)</f>
        <v/>
      </c>
      <c r="D1371" s="14">
        <f>AsOfDate-C1371</f>
        <v/>
      </c>
      <c r="E1371" s="14">
        <f>COUNTIFS(Invoices[Customer ID],A1371)</f>
        <v/>
      </c>
      <c r="F1371" s="15">
        <f>SUMIFS(Invoices[Value],Invoices[Customer ID],A1371)</f>
        <v/>
      </c>
      <c r="G1371" s="10">
        <f>5-COUNTIF(RCuts,"&lt;"&amp;D1371)</f>
        <v/>
      </c>
      <c r="H1371" s="10">
        <f>1+COUNTIF(FCuts,"&lt;"&amp;E1371)</f>
        <v/>
      </c>
      <c r="I1371" s="10">
        <f>1+COUNTIF(MCuts,"&lt;"&amp;F1371)</f>
        <v/>
      </c>
      <c r="J1371" s="10">
        <f>G1371&amp;H1371&amp;I1371</f>
        <v/>
      </c>
      <c r="K1371" s="10">
        <f>IF(AND(G1371&gt;=4,H1371&gt;=4),"Champions",IF(AND(G1371&gt;=3,H1371&gt;=3),"Loyal",IF(G1371&gt;=4,"New / promising",IF(H1371&gt;=3,"At risk",IF(G1371&lt;=2,"Lost / hibernating","Needs attention")))))</f>
        <v/>
      </c>
    </row>
    <row r="1372">
      <c r="A1372" t="n">
        <v>14810</v>
      </c>
      <c r="B1372" s="13">
        <f>_xlfn.MINIFS(Invoices[Date],Invoices[Customer ID],A1372)</f>
        <v/>
      </c>
      <c r="C1372" s="13">
        <f>_xlfn.MAXIFS(Invoices[Date],Invoices[Customer ID],A1372)</f>
        <v/>
      </c>
      <c r="D1372" s="14">
        <f>AsOfDate-C1372</f>
        <v/>
      </c>
      <c r="E1372" s="14">
        <f>COUNTIFS(Invoices[Customer ID],A1372)</f>
        <v/>
      </c>
      <c r="F1372" s="15">
        <f>SUMIFS(Invoices[Value],Invoices[Customer ID],A1372)</f>
        <v/>
      </c>
      <c r="G1372" s="10">
        <f>5-COUNTIF(RCuts,"&lt;"&amp;D1372)</f>
        <v/>
      </c>
      <c r="H1372" s="10">
        <f>1+COUNTIF(FCuts,"&lt;"&amp;E1372)</f>
        <v/>
      </c>
      <c r="I1372" s="10">
        <f>1+COUNTIF(MCuts,"&lt;"&amp;F1372)</f>
        <v/>
      </c>
      <c r="J1372" s="10">
        <f>G1372&amp;H1372&amp;I1372</f>
        <v/>
      </c>
      <c r="K1372" s="10">
        <f>IF(AND(G1372&gt;=4,H1372&gt;=4),"Champions",IF(AND(G1372&gt;=3,H1372&gt;=3),"Loyal",IF(G1372&gt;=4,"New / promising",IF(H1372&gt;=3,"At risk",IF(G1372&lt;=2,"Lost / hibernating","Needs attention")))))</f>
        <v/>
      </c>
    </row>
    <row r="1373">
      <c r="A1373" t="n">
        <v>14815</v>
      </c>
      <c r="B1373" s="13">
        <f>_xlfn.MINIFS(Invoices[Date],Invoices[Customer ID],A1373)</f>
        <v/>
      </c>
      <c r="C1373" s="13">
        <f>_xlfn.MAXIFS(Invoices[Date],Invoices[Customer ID],A1373)</f>
        <v/>
      </c>
      <c r="D1373" s="14">
        <f>AsOfDate-C1373</f>
        <v/>
      </c>
      <c r="E1373" s="14">
        <f>COUNTIFS(Invoices[Customer ID],A1373)</f>
        <v/>
      </c>
      <c r="F1373" s="15">
        <f>SUMIFS(Invoices[Value],Invoices[Customer ID],A1373)</f>
        <v/>
      </c>
      <c r="G1373" s="10">
        <f>5-COUNTIF(RCuts,"&lt;"&amp;D1373)</f>
        <v/>
      </c>
      <c r="H1373" s="10">
        <f>1+COUNTIF(FCuts,"&lt;"&amp;E1373)</f>
        <v/>
      </c>
      <c r="I1373" s="10">
        <f>1+COUNTIF(MCuts,"&lt;"&amp;F1373)</f>
        <v/>
      </c>
      <c r="J1373" s="10">
        <f>G1373&amp;H1373&amp;I1373</f>
        <v/>
      </c>
      <c r="K1373" s="10">
        <f>IF(AND(G1373&gt;=4,H1373&gt;=4),"Champions",IF(AND(G1373&gt;=3,H1373&gt;=3),"Loyal",IF(G1373&gt;=4,"New / promising",IF(H1373&gt;=3,"At risk",IF(G1373&lt;=2,"Lost / hibernating","Needs attention")))))</f>
        <v/>
      </c>
    </row>
    <row r="1374">
      <c r="A1374" t="n">
        <v>14816</v>
      </c>
      <c r="B1374" s="13">
        <f>_xlfn.MINIFS(Invoices[Date],Invoices[Customer ID],A1374)</f>
        <v/>
      </c>
      <c r="C1374" s="13">
        <f>_xlfn.MAXIFS(Invoices[Date],Invoices[Customer ID],A1374)</f>
        <v/>
      </c>
      <c r="D1374" s="14">
        <f>AsOfDate-C1374</f>
        <v/>
      </c>
      <c r="E1374" s="14">
        <f>COUNTIFS(Invoices[Customer ID],A1374)</f>
        <v/>
      </c>
      <c r="F1374" s="15">
        <f>SUMIFS(Invoices[Value],Invoices[Customer ID],A1374)</f>
        <v/>
      </c>
      <c r="G1374" s="10">
        <f>5-COUNTIF(RCuts,"&lt;"&amp;D1374)</f>
        <v/>
      </c>
      <c r="H1374" s="10">
        <f>1+COUNTIF(FCuts,"&lt;"&amp;E1374)</f>
        <v/>
      </c>
      <c r="I1374" s="10">
        <f>1+COUNTIF(MCuts,"&lt;"&amp;F1374)</f>
        <v/>
      </c>
      <c r="J1374" s="10">
        <f>G1374&amp;H1374&amp;I1374</f>
        <v/>
      </c>
      <c r="K1374" s="10">
        <f>IF(AND(G1374&gt;=4,H1374&gt;=4),"Champions",IF(AND(G1374&gt;=3,H1374&gt;=3),"Loyal",IF(G1374&gt;=4,"New / promising",IF(H1374&gt;=3,"At risk",IF(G1374&lt;=2,"Lost / hibernating","Needs attention")))))</f>
        <v/>
      </c>
    </row>
    <row r="1375">
      <c r="A1375" t="n">
        <v>14817</v>
      </c>
      <c r="B1375" s="13">
        <f>_xlfn.MINIFS(Invoices[Date],Invoices[Customer ID],A1375)</f>
        <v/>
      </c>
      <c r="C1375" s="13">
        <f>_xlfn.MAXIFS(Invoices[Date],Invoices[Customer ID],A1375)</f>
        <v/>
      </c>
      <c r="D1375" s="14">
        <f>AsOfDate-C1375</f>
        <v/>
      </c>
      <c r="E1375" s="14">
        <f>COUNTIFS(Invoices[Customer ID],A1375)</f>
        <v/>
      </c>
      <c r="F1375" s="15">
        <f>SUMIFS(Invoices[Value],Invoices[Customer ID],A1375)</f>
        <v/>
      </c>
      <c r="G1375" s="10">
        <f>5-COUNTIF(RCuts,"&lt;"&amp;D1375)</f>
        <v/>
      </c>
      <c r="H1375" s="10">
        <f>1+COUNTIF(FCuts,"&lt;"&amp;E1375)</f>
        <v/>
      </c>
      <c r="I1375" s="10">
        <f>1+COUNTIF(MCuts,"&lt;"&amp;F1375)</f>
        <v/>
      </c>
      <c r="J1375" s="10">
        <f>G1375&amp;H1375&amp;I1375</f>
        <v/>
      </c>
      <c r="K1375" s="10">
        <f>IF(AND(G1375&gt;=4,H1375&gt;=4),"Champions",IF(AND(G1375&gt;=3,H1375&gt;=3),"Loyal",IF(G1375&gt;=4,"New / promising",IF(H1375&gt;=3,"At risk",IF(G1375&lt;=2,"Lost / hibernating","Needs attention")))))</f>
        <v/>
      </c>
    </row>
    <row r="1376">
      <c r="A1376" t="n">
        <v>14818</v>
      </c>
      <c r="B1376" s="13">
        <f>_xlfn.MINIFS(Invoices[Date],Invoices[Customer ID],A1376)</f>
        <v/>
      </c>
      <c r="C1376" s="13">
        <f>_xlfn.MAXIFS(Invoices[Date],Invoices[Customer ID],A1376)</f>
        <v/>
      </c>
      <c r="D1376" s="14">
        <f>AsOfDate-C1376</f>
        <v/>
      </c>
      <c r="E1376" s="14">
        <f>COUNTIFS(Invoices[Customer ID],A1376)</f>
        <v/>
      </c>
      <c r="F1376" s="15">
        <f>SUMIFS(Invoices[Value],Invoices[Customer ID],A1376)</f>
        <v/>
      </c>
      <c r="G1376" s="10">
        <f>5-COUNTIF(RCuts,"&lt;"&amp;D1376)</f>
        <v/>
      </c>
      <c r="H1376" s="10">
        <f>1+COUNTIF(FCuts,"&lt;"&amp;E1376)</f>
        <v/>
      </c>
      <c r="I1376" s="10">
        <f>1+COUNTIF(MCuts,"&lt;"&amp;F1376)</f>
        <v/>
      </c>
      <c r="J1376" s="10">
        <f>G1376&amp;H1376&amp;I1376</f>
        <v/>
      </c>
      <c r="K1376" s="10">
        <f>IF(AND(G1376&gt;=4,H1376&gt;=4),"Champions",IF(AND(G1376&gt;=3,H1376&gt;=3),"Loyal",IF(G1376&gt;=4,"New / promising",IF(H1376&gt;=3,"At risk",IF(G1376&lt;=2,"Lost / hibernating","Needs attention")))))</f>
        <v/>
      </c>
    </row>
    <row r="1377">
      <c r="A1377" t="n">
        <v>14819</v>
      </c>
      <c r="B1377" s="13">
        <f>_xlfn.MINIFS(Invoices[Date],Invoices[Customer ID],A1377)</f>
        <v/>
      </c>
      <c r="C1377" s="13">
        <f>_xlfn.MAXIFS(Invoices[Date],Invoices[Customer ID],A1377)</f>
        <v/>
      </c>
      <c r="D1377" s="14">
        <f>AsOfDate-C1377</f>
        <v/>
      </c>
      <c r="E1377" s="14">
        <f>COUNTIFS(Invoices[Customer ID],A1377)</f>
        <v/>
      </c>
      <c r="F1377" s="15">
        <f>SUMIFS(Invoices[Value],Invoices[Customer ID],A1377)</f>
        <v/>
      </c>
      <c r="G1377" s="10">
        <f>5-COUNTIF(RCuts,"&lt;"&amp;D1377)</f>
        <v/>
      </c>
      <c r="H1377" s="10">
        <f>1+COUNTIF(FCuts,"&lt;"&amp;E1377)</f>
        <v/>
      </c>
      <c r="I1377" s="10">
        <f>1+COUNTIF(MCuts,"&lt;"&amp;F1377)</f>
        <v/>
      </c>
      <c r="J1377" s="10">
        <f>G1377&amp;H1377&amp;I1377</f>
        <v/>
      </c>
      <c r="K1377" s="10">
        <f>IF(AND(G1377&gt;=4,H1377&gt;=4),"Champions",IF(AND(G1377&gt;=3,H1377&gt;=3),"Loyal",IF(G1377&gt;=4,"New / promising",IF(H1377&gt;=3,"At risk",IF(G1377&lt;=2,"Lost / hibernating","Needs attention")))))</f>
        <v/>
      </c>
    </row>
    <row r="1378">
      <c r="A1378" t="n">
        <v>14820</v>
      </c>
      <c r="B1378" s="13">
        <f>_xlfn.MINIFS(Invoices[Date],Invoices[Customer ID],A1378)</f>
        <v/>
      </c>
      <c r="C1378" s="13">
        <f>_xlfn.MAXIFS(Invoices[Date],Invoices[Customer ID],A1378)</f>
        <v/>
      </c>
      <c r="D1378" s="14">
        <f>AsOfDate-C1378</f>
        <v/>
      </c>
      <c r="E1378" s="14">
        <f>COUNTIFS(Invoices[Customer ID],A1378)</f>
        <v/>
      </c>
      <c r="F1378" s="15">
        <f>SUMIFS(Invoices[Value],Invoices[Customer ID],A1378)</f>
        <v/>
      </c>
      <c r="G1378" s="10">
        <f>5-COUNTIF(RCuts,"&lt;"&amp;D1378)</f>
        <v/>
      </c>
      <c r="H1378" s="10">
        <f>1+COUNTIF(FCuts,"&lt;"&amp;E1378)</f>
        <v/>
      </c>
      <c r="I1378" s="10">
        <f>1+COUNTIF(MCuts,"&lt;"&amp;F1378)</f>
        <v/>
      </c>
      <c r="J1378" s="10">
        <f>G1378&amp;H1378&amp;I1378</f>
        <v/>
      </c>
      <c r="K1378" s="10">
        <f>IF(AND(G1378&gt;=4,H1378&gt;=4),"Champions",IF(AND(G1378&gt;=3,H1378&gt;=3),"Loyal",IF(G1378&gt;=4,"New / promising",IF(H1378&gt;=3,"At risk",IF(G1378&lt;=2,"Lost / hibernating","Needs attention")))))</f>
        <v/>
      </c>
    </row>
    <row r="1379">
      <c r="A1379" t="n">
        <v>14823</v>
      </c>
      <c r="B1379" s="13">
        <f>_xlfn.MINIFS(Invoices[Date],Invoices[Customer ID],A1379)</f>
        <v/>
      </c>
      <c r="C1379" s="13">
        <f>_xlfn.MAXIFS(Invoices[Date],Invoices[Customer ID],A1379)</f>
        <v/>
      </c>
      <c r="D1379" s="14">
        <f>AsOfDate-C1379</f>
        <v/>
      </c>
      <c r="E1379" s="14">
        <f>COUNTIFS(Invoices[Customer ID],A1379)</f>
        <v/>
      </c>
      <c r="F1379" s="15">
        <f>SUMIFS(Invoices[Value],Invoices[Customer ID],A1379)</f>
        <v/>
      </c>
      <c r="G1379" s="10">
        <f>5-COUNTIF(RCuts,"&lt;"&amp;D1379)</f>
        <v/>
      </c>
      <c r="H1379" s="10">
        <f>1+COUNTIF(FCuts,"&lt;"&amp;E1379)</f>
        <v/>
      </c>
      <c r="I1379" s="10">
        <f>1+COUNTIF(MCuts,"&lt;"&amp;F1379)</f>
        <v/>
      </c>
      <c r="J1379" s="10">
        <f>G1379&amp;H1379&amp;I1379</f>
        <v/>
      </c>
      <c r="K1379" s="10">
        <f>IF(AND(G1379&gt;=4,H1379&gt;=4),"Champions",IF(AND(G1379&gt;=3,H1379&gt;=3),"Loyal",IF(G1379&gt;=4,"New / promising",IF(H1379&gt;=3,"At risk",IF(G1379&lt;=2,"Lost / hibernating","Needs attention")))))</f>
        <v/>
      </c>
    </row>
    <row r="1380">
      <c r="A1380" t="n">
        <v>14824</v>
      </c>
      <c r="B1380" s="13">
        <f>_xlfn.MINIFS(Invoices[Date],Invoices[Customer ID],A1380)</f>
        <v/>
      </c>
      <c r="C1380" s="13">
        <f>_xlfn.MAXIFS(Invoices[Date],Invoices[Customer ID],A1380)</f>
        <v/>
      </c>
      <c r="D1380" s="14">
        <f>AsOfDate-C1380</f>
        <v/>
      </c>
      <c r="E1380" s="14">
        <f>COUNTIFS(Invoices[Customer ID],A1380)</f>
        <v/>
      </c>
      <c r="F1380" s="15">
        <f>SUMIFS(Invoices[Value],Invoices[Customer ID],A1380)</f>
        <v/>
      </c>
      <c r="G1380" s="10">
        <f>5-COUNTIF(RCuts,"&lt;"&amp;D1380)</f>
        <v/>
      </c>
      <c r="H1380" s="10">
        <f>1+COUNTIF(FCuts,"&lt;"&amp;E1380)</f>
        <v/>
      </c>
      <c r="I1380" s="10">
        <f>1+COUNTIF(MCuts,"&lt;"&amp;F1380)</f>
        <v/>
      </c>
      <c r="J1380" s="10">
        <f>G1380&amp;H1380&amp;I1380</f>
        <v/>
      </c>
      <c r="K1380" s="10">
        <f>IF(AND(G1380&gt;=4,H1380&gt;=4),"Champions",IF(AND(G1380&gt;=3,H1380&gt;=3),"Loyal",IF(G1380&gt;=4,"New / promising",IF(H1380&gt;=3,"At risk",IF(G1380&lt;=2,"Lost / hibernating","Needs attention")))))</f>
        <v/>
      </c>
    </row>
    <row r="1381">
      <c r="A1381" t="n">
        <v>14825</v>
      </c>
      <c r="B1381" s="13">
        <f>_xlfn.MINIFS(Invoices[Date],Invoices[Customer ID],A1381)</f>
        <v/>
      </c>
      <c r="C1381" s="13">
        <f>_xlfn.MAXIFS(Invoices[Date],Invoices[Customer ID],A1381)</f>
        <v/>
      </c>
      <c r="D1381" s="14">
        <f>AsOfDate-C1381</f>
        <v/>
      </c>
      <c r="E1381" s="14">
        <f>COUNTIFS(Invoices[Customer ID],A1381)</f>
        <v/>
      </c>
      <c r="F1381" s="15">
        <f>SUMIFS(Invoices[Value],Invoices[Customer ID],A1381)</f>
        <v/>
      </c>
      <c r="G1381" s="10">
        <f>5-COUNTIF(RCuts,"&lt;"&amp;D1381)</f>
        <v/>
      </c>
      <c r="H1381" s="10">
        <f>1+COUNTIF(FCuts,"&lt;"&amp;E1381)</f>
        <v/>
      </c>
      <c r="I1381" s="10">
        <f>1+COUNTIF(MCuts,"&lt;"&amp;F1381)</f>
        <v/>
      </c>
      <c r="J1381" s="10">
        <f>G1381&amp;H1381&amp;I1381</f>
        <v/>
      </c>
      <c r="K1381" s="10">
        <f>IF(AND(G1381&gt;=4,H1381&gt;=4),"Champions",IF(AND(G1381&gt;=3,H1381&gt;=3),"Loyal",IF(G1381&gt;=4,"New / promising",IF(H1381&gt;=3,"At risk",IF(G1381&lt;=2,"Lost / hibernating","Needs attention")))))</f>
        <v/>
      </c>
    </row>
    <row r="1382">
      <c r="A1382" t="n">
        <v>14828</v>
      </c>
      <c r="B1382" s="13">
        <f>_xlfn.MINIFS(Invoices[Date],Invoices[Customer ID],A1382)</f>
        <v/>
      </c>
      <c r="C1382" s="13">
        <f>_xlfn.MAXIFS(Invoices[Date],Invoices[Customer ID],A1382)</f>
        <v/>
      </c>
      <c r="D1382" s="14">
        <f>AsOfDate-C1382</f>
        <v/>
      </c>
      <c r="E1382" s="14">
        <f>COUNTIFS(Invoices[Customer ID],A1382)</f>
        <v/>
      </c>
      <c r="F1382" s="15">
        <f>SUMIFS(Invoices[Value],Invoices[Customer ID],A1382)</f>
        <v/>
      </c>
      <c r="G1382" s="10">
        <f>5-COUNTIF(RCuts,"&lt;"&amp;D1382)</f>
        <v/>
      </c>
      <c r="H1382" s="10">
        <f>1+COUNTIF(FCuts,"&lt;"&amp;E1382)</f>
        <v/>
      </c>
      <c r="I1382" s="10">
        <f>1+COUNTIF(MCuts,"&lt;"&amp;F1382)</f>
        <v/>
      </c>
      <c r="J1382" s="10">
        <f>G1382&amp;H1382&amp;I1382</f>
        <v/>
      </c>
      <c r="K1382" s="10">
        <f>IF(AND(G1382&gt;=4,H1382&gt;=4),"Champions",IF(AND(G1382&gt;=3,H1382&gt;=3),"Loyal",IF(G1382&gt;=4,"New / promising",IF(H1382&gt;=3,"At risk",IF(G1382&lt;=2,"Lost / hibernating","Needs attention")))))</f>
        <v/>
      </c>
    </row>
    <row r="1383">
      <c r="A1383" t="n">
        <v>14829</v>
      </c>
      <c r="B1383" s="13">
        <f>_xlfn.MINIFS(Invoices[Date],Invoices[Customer ID],A1383)</f>
        <v/>
      </c>
      <c r="C1383" s="13">
        <f>_xlfn.MAXIFS(Invoices[Date],Invoices[Customer ID],A1383)</f>
        <v/>
      </c>
      <c r="D1383" s="14">
        <f>AsOfDate-C1383</f>
        <v/>
      </c>
      <c r="E1383" s="14">
        <f>COUNTIFS(Invoices[Customer ID],A1383)</f>
        <v/>
      </c>
      <c r="F1383" s="15">
        <f>SUMIFS(Invoices[Value],Invoices[Customer ID],A1383)</f>
        <v/>
      </c>
      <c r="G1383" s="10">
        <f>5-COUNTIF(RCuts,"&lt;"&amp;D1383)</f>
        <v/>
      </c>
      <c r="H1383" s="10">
        <f>1+COUNTIF(FCuts,"&lt;"&amp;E1383)</f>
        <v/>
      </c>
      <c r="I1383" s="10">
        <f>1+COUNTIF(MCuts,"&lt;"&amp;F1383)</f>
        <v/>
      </c>
      <c r="J1383" s="10">
        <f>G1383&amp;H1383&amp;I1383</f>
        <v/>
      </c>
      <c r="K1383" s="10">
        <f>IF(AND(G1383&gt;=4,H1383&gt;=4),"Champions",IF(AND(G1383&gt;=3,H1383&gt;=3),"Loyal",IF(G1383&gt;=4,"New / promising",IF(H1383&gt;=3,"At risk",IF(G1383&lt;=2,"Lost / hibernating","Needs attention")))))</f>
        <v/>
      </c>
    </row>
    <row r="1384">
      <c r="A1384" t="n">
        <v>14830</v>
      </c>
      <c r="B1384" s="13">
        <f>_xlfn.MINIFS(Invoices[Date],Invoices[Customer ID],A1384)</f>
        <v/>
      </c>
      <c r="C1384" s="13">
        <f>_xlfn.MAXIFS(Invoices[Date],Invoices[Customer ID],A1384)</f>
        <v/>
      </c>
      <c r="D1384" s="14">
        <f>AsOfDate-C1384</f>
        <v/>
      </c>
      <c r="E1384" s="14">
        <f>COUNTIFS(Invoices[Customer ID],A1384)</f>
        <v/>
      </c>
      <c r="F1384" s="15">
        <f>SUMIFS(Invoices[Value],Invoices[Customer ID],A1384)</f>
        <v/>
      </c>
      <c r="G1384" s="10">
        <f>5-COUNTIF(RCuts,"&lt;"&amp;D1384)</f>
        <v/>
      </c>
      <c r="H1384" s="10">
        <f>1+COUNTIF(FCuts,"&lt;"&amp;E1384)</f>
        <v/>
      </c>
      <c r="I1384" s="10">
        <f>1+COUNTIF(MCuts,"&lt;"&amp;F1384)</f>
        <v/>
      </c>
      <c r="J1384" s="10">
        <f>G1384&amp;H1384&amp;I1384</f>
        <v/>
      </c>
      <c r="K1384" s="10">
        <f>IF(AND(G1384&gt;=4,H1384&gt;=4),"Champions",IF(AND(G1384&gt;=3,H1384&gt;=3),"Loyal",IF(G1384&gt;=4,"New / promising",IF(H1384&gt;=3,"At risk",IF(G1384&lt;=2,"Lost / hibernating","Needs attention")))))</f>
        <v/>
      </c>
    </row>
    <row r="1385">
      <c r="A1385" t="n">
        <v>14834</v>
      </c>
      <c r="B1385" s="13">
        <f>_xlfn.MINIFS(Invoices[Date],Invoices[Customer ID],A1385)</f>
        <v/>
      </c>
      <c r="C1385" s="13">
        <f>_xlfn.MAXIFS(Invoices[Date],Invoices[Customer ID],A1385)</f>
        <v/>
      </c>
      <c r="D1385" s="14">
        <f>AsOfDate-C1385</f>
        <v/>
      </c>
      <c r="E1385" s="14">
        <f>COUNTIFS(Invoices[Customer ID],A1385)</f>
        <v/>
      </c>
      <c r="F1385" s="15">
        <f>SUMIFS(Invoices[Value],Invoices[Customer ID],A1385)</f>
        <v/>
      </c>
      <c r="G1385" s="10">
        <f>5-COUNTIF(RCuts,"&lt;"&amp;D1385)</f>
        <v/>
      </c>
      <c r="H1385" s="10">
        <f>1+COUNTIF(FCuts,"&lt;"&amp;E1385)</f>
        <v/>
      </c>
      <c r="I1385" s="10">
        <f>1+COUNTIF(MCuts,"&lt;"&amp;F1385)</f>
        <v/>
      </c>
      <c r="J1385" s="10">
        <f>G1385&amp;H1385&amp;I1385</f>
        <v/>
      </c>
      <c r="K1385" s="10">
        <f>IF(AND(G1385&gt;=4,H1385&gt;=4),"Champions",IF(AND(G1385&gt;=3,H1385&gt;=3),"Loyal",IF(G1385&gt;=4,"New / promising",IF(H1385&gt;=3,"At risk",IF(G1385&lt;=2,"Lost / hibernating","Needs attention")))))</f>
        <v/>
      </c>
    </row>
    <row r="1386">
      <c r="A1386" t="n">
        <v>14836</v>
      </c>
      <c r="B1386" s="13">
        <f>_xlfn.MINIFS(Invoices[Date],Invoices[Customer ID],A1386)</f>
        <v/>
      </c>
      <c r="C1386" s="13">
        <f>_xlfn.MAXIFS(Invoices[Date],Invoices[Customer ID],A1386)</f>
        <v/>
      </c>
      <c r="D1386" s="14">
        <f>AsOfDate-C1386</f>
        <v/>
      </c>
      <c r="E1386" s="14">
        <f>COUNTIFS(Invoices[Customer ID],A1386)</f>
        <v/>
      </c>
      <c r="F1386" s="15">
        <f>SUMIFS(Invoices[Value],Invoices[Customer ID],A1386)</f>
        <v/>
      </c>
      <c r="G1386" s="10">
        <f>5-COUNTIF(RCuts,"&lt;"&amp;D1386)</f>
        <v/>
      </c>
      <c r="H1386" s="10">
        <f>1+COUNTIF(FCuts,"&lt;"&amp;E1386)</f>
        <v/>
      </c>
      <c r="I1386" s="10">
        <f>1+COUNTIF(MCuts,"&lt;"&amp;F1386)</f>
        <v/>
      </c>
      <c r="J1386" s="10">
        <f>G1386&amp;H1386&amp;I1386</f>
        <v/>
      </c>
      <c r="K1386" s="10">
        <f>IF(AND(G1386&gt;=4,H1386&gt;=4),"Champions",IF(AND(G1386&gt;=3,H1386&gt;=3),"Loyal",IF(G1386&gt;=4,"New / promising",IF(H1386&gt;=3,"At risk",IF(G1386&lt;=2,"Lost / hibernating","Needs attention")))))</f>
        <v/>
      </c>
    </row>
    <row r="1387">
      <c r="A1387" t="n">
        <v>14837</v>
      </c>
      <c r="B1387" s="13">
        <f>_xlfn.MINIFS(Invoices[Date],Invoices[Customer ID],A1387)</f>
        <v/>
      </c>
      <c r="C1387" s="13">
        <f>_xlfn.MAXIFS(Invoices[Date],Invoices[Customer ID],A1387)</f>
        <v/>
      </c>
      <c r="D1387" s="14">
        <f>AsOfDate-C1387</f>
        <v/>
      </c>
      <c r="E1387" s="14">
        <f>COUNTIFS(Invoices[Customer ID],A1387)</f>
        <v/>
      </c>
      <c r="F1387" s="15">
        <f>SUMIFS(Invoices[Value],Invoices[Customer ID],A1387)</f>
        <v/>
      </c>
      <c r="G1387" s="10">
        <f>5-COUNTIF(RCuts,"&lt;"&amp;D1387)</f>
        <v/>
      </c>
      <c r="H1387" s="10">
        <f>1+COUNTIF(FCuts,"&lt;"&amp;E1387)</f>
        <v/>
      </c>
      <c r="I1387" s="10">
        <f>1+COUNTIF(MCuts,"&lt;"&amp;F1387)</f>
        <v/>
      </c>
      <c r="J1387" s="10">
        <f>G1387&amp;H1387&amp;I1387</f>
        <v/>
      </c>
      <c r="K1387" s="10">
        <f>IF(AND(G1387&gt;=4,H1387&gt;=4),"Champions",IF(AND(G1387&gt;=3,H1387&gt;=3),"Loyal",IF(G1387&gt;=4,"New / promising",IF(H1387&gt;=3,"At risk",IF(G1387&lt;=2,"Lost / hibernating","Needs attention")))))</f>
        <v/>
      </c>
    </row>
    <row r="1388">
      <c r="A1388" t="n">
        <v>14840</v>
      </c>
      <c r="B1388" s="13">
        <f>_xlfn.MINIFS(Invoices[Date],Invoices[Customer ID],A1388)</f>
        <v/>
      </c>
      <c r="C1388" s="13">
        <f>_xlfn.MAXIFS(Invoices[Date],Invoices[Customer ID],A1388)</f>
        <v/>
      </c>
      <c r="D1388" s="14">
        <f>AsOfDate-C1388</f>
        <v/>
      </c>
      <c r="E1388" s="14">
        <f>COUNTIFS(Invoices[Customer ID],A1388)</f>
        <v/>
      </c>
      <c r="F1388" s="15">
        <f>SUMIFS(Invoices[Value],Invoices[Customer ID],A1388)</f>
        <v/>
      </c>
      <c r="G1388" s="10">
        <f>5-COUNTIF(RCuts,"&lt;"&amp;D1388)</f>
        <v/>
      </c>
      <c r="H1388" s="10">
        <f>1+COUNTIF(FCuts,"&lt;"&amp;E1388)</f>
        <v/>
      </c>
      <c r="I1388" s="10">
        <f>1+COUNTIF(MCuts,"&lt;"&amp;F1388)</f>
        <v/>
      </c>
      <c r="J1388" s="10">
        <f>G1388&amp;H1388&amp;I1388</f>
        <v/>
      </c>
      <c r="K1388" s="10">
        <f>IF(AND(G1388&gt;=4,H1388&gt;=4),"Champions",IF(AND(G1388&gt;=3,H1388&gt;=3),"Loyal",IF(G1388&gt;=4,"New / promising",IF(H1388&gt;=3,"At risk",IF(G1388&lt;=2,"Lost / hibernating","Needs attention")))))</f>
        <v/>
      </c>
    </row>
    <row r="1389">
      <c r="A1389" t="n">
        <v>14841</v>
      </c>
      <c r="B1389" s="13">
        <f>_xlfn.MINIFS(Invoices[Date],Invoices[Customer ID],A1389)</f>
        <v/>
      </c>
      <c r="C1389" s="13">
        <f>_xlfn.MAXIFS(Invoices[Date],Invoices[Customer ID],A1389)</f>
        <v/>
      </c>
      <c r="D1389" s="14">
        <f>AsOfDate-C1389</f>
        <v/>
      </c>
      <c r="E1389" s="14">
        <f>COUNTIFS(Invoices[Customer ID],A1389)</f>
        <v/>
      </c>
      <c r="F1389" s="15">
        <f>SUMIFS(Invoices[Value],Invoices[Customer ID],A1389)</f>
        <v/>
      </c>
      <c r="G1389" s="10">
        <f>5-COUNTIF(RCuts,"&lt;"&amp;D1389)</f>
        <v/>
      </c>
      <c r="H1389" s="10">
        <f>1+COUNTIF(FCuts,"&lt;"&amp;E1389)</f>
        <v/>
      </c>
      <c r="I1389" s="10">
        <f>1+COUNTIF(MCuts,"&lt;"&amp;F1389)</f>
        <v/>
      </c>
      <c r="J1389" s="10">
        <f>G1389&amp;H1389&amp;I1389</f>
        <v/>
      </c>
      <c r="K1389" s="10">
        <f>IF(AND(G1389&gt;=4,H1389&gt;=4),"Champions",IF(AND(G1389&gt;=3,H1389&gt;=3),"Loyal",IF(G1389&gt;=4,"New / promising",IF(H1389&gt;=3,"At risk",IF(G1389&lt;=2,"Lost / hibernating","Needs attention")))))</f>
        <v/>
      </c>
    </row>
    <row r="1390">
      <c r="A1390" t="n">
        <v>14842</v>
      </c>
      <c r="B1390" s="13">
        <f>_xlfn.MINIFS(Invoices[Date],Invoices[Customer ID],A1390)</f>
        <v/>
      </c>
      <c r="C1390" s="13">
        <f>_xlfn.MAXIFS(Invoices[Date],Invoices[Customer ID],A1390)</f>
        <v/>
      </c>
      <c r="D1390" s="14">
        <f>AsOfDate-C1390</f>
        <v/>
      </c>
      <c r="E1390" s="14">
        <f>COUNTIFS(Invoices[Customer ID],A1390)</f>
        <v/>
      </c>
      <c r="F1390" s="15">
        <f>SUMIFS(Invoices[Value],Invoices[Customer ID],A1390)</f>
        <v/>
      </c>
      <c r="G1390" s="10">
        <f>5-COUNTIF(RCuts,"&lt;"&amp;D1390)</f>
        <v/>
      </c>
      <c r="H1390" s="10">
        <f>1+COUNTIF(FCuts,"&lt;"&amp;E1390)</f>
        <v/>
      </c>
      <c r="I1390" s="10">
        <f>1+COUNTIF(MCuts,"&lt;"&amp;F1390)</f>
        <v/>
      </c>
      <c r="J1390" s="10">
        <f>G1390&amp;H1390&amp;I1390</f>
        <v/>
      </c>
      <c r="K1390" s="10">
        <f>IF(AND(G1390&gt;=4,H1390&gt;=4),"Champions",IF(AND(G1390&gt;=3,H1390&gt;=3),"Loyal",IF(G1390&gt;=4,"New / promising",IF(H1390&gt;=3,"At risk",IF(G1390&lt;=2,"Lost / hibernating","Needs attention")))))</f>
        <v/>
      </c>
    </row>
    <row r="1391">
      <c r="A1391" t="n">
        <v>14844</v>
      </c>
      <c r="B1391" s="13">
        <f>_xlfn.MINIFS(Invoices[Date],Invoices[Customer ID],A1391)</f>
        <v/>
      </c>
      <c r="C1391" s="13">
        <f>_xlfn.MAXIFS(Invoices[Date],Invoices[Customer ID],A1391)</f>
        <v/>
      </c>
      <c r="D1391" s="14">
        <f>AsOfDate-C1391</f>
        <v/>
      </c>
      <c r="E1391" s="14">
        <f>COUNTIFS(Invoices[Customer ID],A1391)</f>
        <v/>
      </c>
      <c r="F1391" s="15">
        <f>SUMIFS(Invoices[Value],Invoices[Customer ID],A1391)</f>
        <v/>
      </c>
      <c r="G1391" s="10">
        <f>5-COUNTIF(RCuts,"&lt;"&amp;D1391)</f>
        <v/>
      </c>
      <c r="H1391" s="10">
        <f>1+COUNTIF(FCuts,"&lt;"&amp;E1391)</f>
        <v/>
      </c>
      <c r="I1391" s="10">
        <f>1+COUNTIF(MCuts,"&lt;"&amp;F1391)</f>
        <v/>
      </c>
      <c r="J1391" s="10">
        <f>G1391&amp;H1391&amp;I1391</f>
        <v/>
      </c>
      <c r="K1391" s="10">
        <f>IF(AND(G1391&gt;=4,H1391&gt;=4),"Champions",IF(AND(G1391&gt;=3,H1391&gt;=3),"Loyal",IF(G1391&gt;=4,"New / promising",IF(H1391&gt;=3,"At risk",IF(G1391&lt;=2,"Lost / hibernating","Needs attention")))))</f>
        <v/>
      </c>
    </row>
    <row r="1392">
      <c r="A1392" t="n">
        <v>14847</v>
      </c>
      <c r="B1392" s="13">
        <f>_xlfn.MINIFS(Invoices[Date],Invoices[Customer ID],A1392)</f>
        <v/>
      </c>
      <c r="C1392" s="13">
        <f>_xlfn.MAXIFS(Invoices[Date],Invoices[Customer ID],A1392)</f>
        <v/>
      </c>
      <c r="D1392" s="14">
        <f>AsOfDate-C1392</f>
        <v/>
      </c>
      <c r="E1392" s="14">
        <f>COUNTIFS(Invoices[Customer ID],A1392)</f>
        <v/>
      </c>
      <c r="F1392" s="15">
        <f>SUMIFS(Invoices[Value],Invoices[Customer ID],A1392)</f>
        <v/>
      </c>
      <c r="G1392" s="10">
        <f>5-COUNTIF(RCuts,"&lt;"&amp;D1392)</f>
        <v/>
      </c>
      <c r="H1392" s="10">
        <f>1+COUNTIF(FCuts,"&lt;"&amp;E1392)</f>
        <v/>
      </c>
      <c r="I1392" s="10">
        <f>1+COUNTIF(MCuts,"&lt;"&amp;F1392)</f>
        <v/>
      </c>
      <c r="J1392" s="10">
        <f>G1392&amp;H1392&amp;I1392</f>
        <v/>
      </c>
      <c r="K1392" s="10">
        <f>IF(AND(G1392&gt;=4,H1392&gt;=4),"Champions",IF(AND(G1392&gt;=3,H1392&gt;=3),"Loyal",IF(G1392&gt;=4,"New / promising",IF(H1392&gt;=3,"At risk",IF(G1392&lt;=2,"Lost / hibernating","Needs attention")))))</f>
        <v/>
      </c>
    </row>
    <row r="1393">
      <c r="A1393" t="n">
        <v>14849</v>
      </c>
      <c r="B1393" s="13">
        <f>_xlfn.MINIFS(Invoices[Date],Invoices[Customer ID],A1393)</f>
        <v/>
      </c>
      <c r="C1393" s="13">
        <f>_xlfn.MAXIFS(Invoices[Date],Invoices[Customer ID],A1393)</f>
        <v/>
      </c>
      <c r="D1393" s="14">
        <f>AsOfDate-C1393</f>
        <v/>
      </c>
      <c r="E1393" s="14">
        <f>COUNTIFS(Invoices[Customer ID],A1393)</f>
        <v/>
      </c>
      <c r="F1393" s="15">
        <f>SUMIFS(Invoices[Value],Invoices[Customer ID],A1393)</f>
        <v/>
      </c>
      <c r="G1393" s="10">
        <f>5-COUNTIF(RCuts,"&lt;"&amp;D1393)</f>
        <v/>
      </c>
      <c r="H1393" s="10">
        <f>1+COUNTIF(FCuts,"&lt;"&amp;E1393)</f>
        <v/>
      </c>
      <c r="I1393" s="10">
        <f>1+COUNTIF(MCuts,"&lt;"&amp;F1393)</f>
        <v/>
      </c>
      <c r="J1393" s="10">
        <f>G1393&amp;H1393&amp;I1393</f>
        <v/>
      </c>
      <c r="K1393" s="10">
        <f>IF(AND(G1393&gt;=4,H1393&gt;=4),"Champions",IF(AND(G1393&gt;=3,H1393&gt;=3),"Loyal",IF(G1393&gt;=4,"New / promising",IF(H1393&gt;=3,"At risk",IF(G1393&lt;=2,"Lost / hibernating","Needs attention")))))</f>
        <v/>
      </c>
    </row>
    <row r="1394">
      <c r="A1394" t="n">
        <v>14850</v>
      </c>
      <c r="B1394" s="13">
        <f>_xlfn.MINIFS(Invoices[Date],Invoices[Customer ID],A1394)</f>
        <v/>
      </c>
      <c r="C1394" s="13">
        <f>_xlfn.MAXIFS(Invoices[Date],Invoices[Customer ID],A1394)</f>
        <v/>
      </c>
      <c r="D1394" s="14">
        <f>AsOfDate-C1394</f>
        <v/>
      </c>
      <c r="E1394" s="14">
        <f>COUNTIFS(Invoices[Customer ID],A1394)</f>
        <v/>
      </c>
      <c r="F1394" s="15">
        <f>SUMIFS(Invoices[Value],Invoices[Customer ID],A1394)</f>
        <v/>
      </c>
      <c r="G1394" s="10">
        <f>5-COUNTIF(RCuts,"&lt;"&amp;D1394)</f>
        <v/>
      </c>
      <c r="H1394" s="10">
        <f>1+COUNTIF(FCuts,"&lt;"&amp;E1394)</f>
        <v/>
      </c>
      <c r="I1394" s="10">
        <f>1+COUNTIF(MCuts,"&lt;"&amp;F1394)</f>
        <v/>
      </c>
      <c r="J1394" s="10">
        <f>G1394&amp;H1394&amp;I1394</f>
        <v/>
      </c>
      <c r="K1394" s="10">
        <f>IF(AND(G1394&gt;=4,H1394&gt;=4),"Champions",IF(AND(G1394&gt;=3,H1394&gt;=3),"Loyal",IF(G1394&gt;=4,"New / promising",IF(H1394&gt;=3,"At risk",IF(G1394&lt;=2,"Lost / hibernating","Needs attention")))))</f>
        <v/>
      </c>
    </row>
    <row r="1395">
      <c r="A1395" t="n">
        <v>14851</v>
      </c>
      <c r="B1395" s="13">
        <f>_xlfn.MINIFS(Invoices[Date],Invoices[Customer ID],A1395)</f>
        <v/>
      </c>
      <c r="C1395" s="13">
        <f>_xlfn.MAXIFS(Invoices[Date],Invoices[Customer ID],A1395)</f>
        <v/>
      </c>
      <c r="D1395" s="14">
        <f>AsOfDate-C1395</f>
        <v/>
      </c>
      <c r="E1395" s="14">
        <f>COUNTIFS(Invoices[Customer ID],A1395)</f>
        <v/>
      </c>
      <c r="F1395" s="15">
        <f>SUMIFS(Invoices[Value],Invoices[Customer ID],A1395)</f>
        <v/>
      </c>
      <c r="G1395" s="10">
        <f>5-COUNTIF(RCuts,"&lt;"&amp;D1395)</f>
        <v/>
      </c>
      <c r="H1395" s="10">
        <f>1+COUNTIF(FCuts,"&lt;"&amp;E1395)</f>
        <v/>
      </c>
      <c r="I1395" s="10">
        <f>1+COUNTIF(MCuts,"&lt;"&amp;F1395)</f>
        <v/>
      </c>
      <c r="J1395" s="10">
        <f>G1395&amp;H1395&amp;I1395</f>
        <v/>
      </c>
      <c r="K1395" s="10">
        <f>IF(AND(G1395&gt;=4,H1395&gt;=4),"Champions",IF(AND(G1395&gt;=3,H1395&gt;=3),"Loyal",IF(G1395&gt;=4,"New / promising",IF(H1395&gt;=3,"At risk",IF(G1395&lt;=2,"Lost / hibernating","Needs attention")))))</f>
        <v/>
      </c>
    </row>
    <row r="1396">
      <c r="A1396" t="n">
        <v>14852</v>
      </c>
      <c r="B1396" s="13">
        <f>_xlfn.MINIFS(Invoices[Date],Invoices[Customer ID],A1396)</f>
        <v/>
      </c>
      <c r="C1396" s="13">
        <f>_xlfn.MAXIFS(Invoices[Date],Invoices[Customer ID],A1396)</f>
        <v/>
      </c>
      <c r="D1396" s="14">
        <f>AsOfDate-C1396</f>
        <v/>
      </c>
      <c r="E1396" s="14">
        <f>COUNTIFS(Invoices[Customer ID],A1396)</f>
        <v/>
      </c>
      <c r="F1396" s="15">
        <f>SUMIFS(Invoices[Value],Invoices[Customer ID],A1396)</f>
        <v/>
      </c>
      <c r="G1396" s="10">
        <f>5-COUNTIF(RCuts,"&lt;"&amp;D1396)</f>
        <v/>
      </c>
      <c r="H1396" s="10">
        <f>1+COUNTIF(FCuts,"&lt;"&amp;E1396)</f>
        <v/>
      </c>
      <c r="I1396" s="10">
        <f>1+COUNTIF(MCuts,"&lt;"&amp;F1396)</f>
        <v/>
      </c>
      <c r="J1396" s="10">
        <f>G1396&amp;H1396&amp;I1396</f>
        <v/>
      </c>
      <c r="K1396" s="10">
        <f>IF(AND(G1396&gt;=4,H1396&gt;=4),"Champions",IF(AND(G1396&gt;=3,H1396&gt;=3),"Loyal",IF(G1396&gt;=4,"New / promising",IF(H1396&gt;=3,"At risk",IF(G1396&lt;=2,"Lost / hibernating","Needs attention")))))</f>
        <v/>
      </c>
    </row>
    <row r="1397">
      <c r="A1397" t="n">
        <v>14853</v>
      </c>
      <c r="B1397" s="13">
        <f>_xlfn.MINIFS(Invoices[Date],Invoices[Customer ID],A1397)</f>
        <v/>
      </c>
      <c r="C1397" s="13">
        <f>_xlfn.MAXIFS(Invoices[Date],Invoices[Customer ID],A1397)</f>
        <v/>
      </c>
      <c r="D1397" s="14">
        <f>AsOfDate-C1397</f>
        <v/>
      </c>
      <c r="E1397" s="14">
        <f>COUNTIFS(Invoices[Customer ID],A1397)</f>
        <v/>
      </c>
      <c r="F1397" s="15">
        <f>SUMIFS(Invoices[Value],Invoices[Customer ID],A1397)</f>
        <v/>
      </c>
      <c r="G1397" s="10">
        <f>5-COUNTIF(RCuts,"&lt;"&amp;D1397)</f>
        <v/>
      </c>
      <c r="H1397" s="10">
        <f>1+COUNTIF(FCuts,"&lt;"&amp;E1397)</f>
        <v/>
      </c>
      <c r="I1397" s="10">
        <f>1+COUNTIF(MCuts,"&lt;"&amp;F1397)</f>
        <v/>
      </c>
      <c r="J1397" s="10">
        <f>G1397&amp;H1397&amp;I1397</f>
        <v/>
      </c>
      <c r="K1397" s="10">
        <f>IF(AND(G1397&gt;=4,H1397&gt;=4),"Champions",IF(AND(G1397&gt;=3,H1397&gt;=3),"Loyal",IF(G1397&gt;=4,"New / promising",IF(H1397&gt;=3,"At risk",IF(G1397&lt;=2,"Lost / hibernating","Needs attention")))))</f>
        <v/>
      </c>
    </row>
    <row r="1398">
      <c r="A1398" t="n">
        <v>14854</v>
      </c>
      <c r="B1398" s="13">
        <f>_xlfn.MINIFS(Invoices[Date],Invoices[Customer ID],A1398)</f>
        <v/>
      </c>
      <c r="C1398" s="13">
        <f>_xlfn.MAXIFS(Invoices[Date],Invoices[Customer ID],A1398)</f>
        <v/>
      </c>
      <c r="D1398" s="14">
        <f>AsOfDate-C1398</f>
        <v/>
      </c>
      <c r="E1398" s="14">
        <f>COUNTIFS(Invoices[Customer ID],A1398)</f>
        <v/>
      </c>
      <c r="F1398" s="15">
        <f>SUMIFS(Invoices[Value],Invoices[Customer ID],A1398)</f>
        <v/>
      </c>
      <c r="G1398" s="10">
        <f>5-COUNTIF(RCuts,"&lt;"&amp;D1398)</f>
        <v/>
      </c>
      <c r="H1398" s="10">
        <f>1+COUNTIF(FCuts,"&lt;"&amp;E1398)</f>
        <v/>
      </c>
      <c r="I1398" s="10">
        <f>1+COUNTIF(MCuts,"&lt;"&amp;F1398)</f>
        <v/>
      </c>
      <c r="J1398" s="10">
        <f>G1398&amp;H1398&amp;I1398</f>
        <v/>
      </c>
      <c r="K1398" s="10">
        <f>IF(AND(G1398&gt;=4,H1398&gt;=4),"Champions",IF(AND(G1398&gt;=3,H1398&gt;=3),"Loyal",IF(G1398&gt;=4,"New / promising",IF(H1398&gt;=3,"At risk",IF(G1398&lt;=2,"Lost / hibernating","Needs attention")))))</f>
        <v/>
      </c>
    </row>
    <row r="1399">
      <c r="A1399" t="n">
        <v>14855</v>
      </c>
      <c r="B1399" s="13">
        <f>_xlfn.MINIFS(Invoices[Date],Invoices[Customer ID],A1399)</f>
        <v/>
      </c>
      <c r="C1399" s="13">
        <f>_xlfn.MAXIFS(Invoices[Date],Invoices[Customer ID],A1399)</f>
        <v/>
      </c>
      <c r="D1399" s="14">
        <f>AsOfDate-C1399</f>
        <v/>
      </c>
      <c r="E1399" s="14">
        <f>COUNTIFS(Invoices[Customer ID],A1399)</f>
        <v/>
      </c>
      <c r="F1399" s="15">
        <f>SUMIFS(Invoices[Value],Invoices[Customer ID],A1399)</f>
        <v/>
      </c>
      <c r="G1399" s="10">
        <f>5-COUNTIF(RCuts,"&lt;"&amp;D1399)</f>
        <v/>
      </c>
      <c r="H1399" s="10">
        <f>1+COUNTIF(FCuts,"&lt;"&amp;E1399)</f>
        <v/>
      </c>
      <c r="I1399" s="10">
        <f>1+COUNTIF(MCuts,"&lt;"&amp;F1399)</f>
        <v/>
      </c>
      <c r="J1399" s="10">
        <f>G1399&amp;H1399&amp;I1399</f>
        <v/>
      </c>
      <c r="K1399" s="10">
        <f>IF(AND(G1399&gt;=4,H1399&gt;=4),"Champions",IF(AND(G1399&gt;=3,H1399&gt;=3),"Loyal",IF(G1399&gt;=4,"New / promising",IF(H1399&gt;=3,"At risk",IF(G1399&lt;=2,"Lost / hibernating","Needs attention")))))</f>
        <v/>
      </c>
    </row>
    <row r="1400">
      <c r="A1400" t="n">
        <v>14856</v>
      </c>
      <c r="B1400" s="13">
        <f>_xlfn.MINIFS(Invoices[Date],Invoices[Customer ID],A1400)</f>
        <v/>
      </c>
      <c r="C1400" s="13">
        <f>_xlfn.MAXIFS(Invoices[Date],Invoices[Customer ID],A1400)</f>
        <v/>
      </c>
      <c r="D1400" s="14">
        <f>AsOfDate-C1400</f>
        <v/>
      </c>
      <c r="E1400" s="14">
        <f>COUNTIFS(Invoices[Customer ID],A1400)</f>
        <v/>
      </c>
      <c r="F1400" s="15">
        <f>SUMIFS(Invoices[Value],Invoices[Customer ID],A1400)</f>
        <v/>
      </c>
      <c r="G1400" s="10">
        <f>5-COUNTIF(RCuts,"&lt;"&amp;D1400)</f>
        <v/>
      </c>
      <c r="H1400" s="10">
        <f>1+COUNTIF(FCuts,"&lt;"&amp;E1400)</f>
        <v/>
      </c>
      <c r="I1400" s="10">
        <f>1+COUNTIF(MCuts,"&lt;"&amp;F1400)</f>
        <v/>
      </c>
      <c r="J1400" s="10">
        <f>G1400&amp;H1400&amp;I1400</f>
        <v/>
      </c>
      <c r="K1400" s="10">
        <f>IF(AND(G1400&gt;=4,H1400&gt;=4),"Champions",IF(AND(G1400&gt;=3,H1400&gt;=3),"Loyal",IF(G1400&gt;=4,"New / promising",IF(H1400&gt;=3,"At risk",IF(G1400&lt;=2,"Lost / hibernating","Needs attention")))))</f>
        <v/>
      </c>
    </row>
    <row r="1401">
      <c r="A1401" t="n">
        <v>14857</v>
      </c>
      <c r="B1401" s="13">
        <f>_xlfn.MINIFS(Invoices[Date],Invoices[Customer ID],A1401)</f>
        <v/>
      </c>
      <c r="C1401" s="13">
        <f>_xlfn.MAXIFS(Invoices[Date],Invoices[Customer ID],A1401)</f>
        <v/>
      </c>
      <c r="D1401" s="14">
        <f>AsOfDate-C1401</f>
        <v/>
      </c>
      <c r="E1401" s="14">
        <f>COUNTIFS(Invoices[Customer ID],A1401)</f>
        <v/>
      </c>
      <c r="F1401" s="15">
        <f>SUMIFS(Invoices[Value],Invoices[Customer ID],A1401)</f>
        <v/>
      </c>
      <c r="G1401" s="10">
        <f>5-COUNTIF(RCuts,"&lt;"&amp;D1401)</f>
        <v/>
      </c>
      <c r="H1401" s="10">
        <f>1+COUNTIF(FCuts,"&lt;"&amp;E1401)</f>
        <v/>
      </c>
      <c r="I1401" s="10">
        <f>1+COUNTIF(MCuts,"&lt;"&amp;F1401)</f>
        <v/>
      </c>
      <c r="J1401" s="10">
        <f>G1401&amp;H1401&amp;I1401</f>
        <v/>
      </c>
      <c r="K1401" s="10">
        <f>IF(AND(G1401&gt;=4,H1401&gt;=4),"Champions",IF(AND(G1401&gt;=3,H1401&gt;=3),"Loyal",IF(G1401&gt;=4,"New / promising",IF(H1401&gt;=3,"At risk",IF(G1401&lt;=2,"Lost / hibernating","Needs attention")))))</f>
        <v/>
      </c>
    </row>
    <row r="1402">
      <c r="A1402" t="n">
        <v>14859</v>
      </c>
      <c r="B1402" s="13">
        <f>_xlfn.MINIFS(Invoices[Date],Invoices[Customer ID],A1402)</f>
        <v/>
      </c>
      <c r="C1402" s="13">
        <f>_xlfn.MAXIFS(Invoices[Date],Invoices[Customer ID],A1402)</f>
        <v/>
      </c>
      <c r="D1402" s="14">
        <f>AsOfDate-C1402</f>
        <v/>
      </c>
      <c r="E1402" s="14">
        <f>COUNTIFS(Invoices[Customer ID],A1402)</f>
        <v/>
      </c>
      <c r="F1402" s="15">
        <f>SUMIFS(Invoices[Value],Invoices[Customer ID],A1402)</f>
        <v/>
      </c>
      <c r="G1402" s="10">
        <f>5-COUNTIF(RCuts,"&lt;"&amp;D1402)</f>
        <v/>
      </c>
      <c r="H1402" s="10">
        <f>1+COUNTIF(FCuts,"&lt;"&amp;E1402)</f>
        <v/>
      </c>
      <c r="I1402" s="10">
        <f>1+COUNTIF(MCuts,"&lt;"&amp;F1402)</f>
        <v/>
      </c>
      <c r="J1402" s="10">
        <f>G1402&amp;H1402&amp;I1402</f>
        <v/>
      </c>
      <c r="K1402" s="10">
        <f>IF(AND(G1402&gt;=4,H1402&gt;=4),"Champions",IF(AND(G1402&gt;=3,H1402&gt;=3),"Loyal",IF(G1402&gt;=4,"New / promising",IF(H1402&gt;=3,"At risk",IF(G1402&lt;=2,"Lost / hibernating","Needs attention")))))</f>
        <v/>
      </c>
    </row>
    <row r="1403">
      <c r="A1403" t="n">
        <v>14860</v>
      </c>
      <c r="B1403" s="13">
        <f>_xlfn.MINIFS(Invoices[Date],Invoices[Customer ID],A1403)</f>
        <v/>
      </c>
      <c r="C1403" s="13">
        <f>_xlfn.MAXIFS(Invoices[Date],Invoices[Customer ID],A1403)</f>
        <v/>
      </c>
      <c r="D1403" s="14">
        <f>AsOfDate-C1403</f>
        <v/>
      </c>
      <c r="E1403" s="14">
        <f>COUNTIFS(Invoices[Customer ID],A1403)</f>
        <v/>
      </c>
      <c r="F1403" s="15">
        <f>SUMIFS(Invoices[Value],Invoices[Customer ID],A1403)</f>
        <v/>
      </c>
      <c r="G1403" s="10">
        <f>5-COUNTIF(RCuts,"&lt;"&amp;D1403)</f>
        <v/>
      </c>
      <c r="H1403" s="10">
        <f>1+COUNTIF(FCuts,"&lt;"&amp;E1403)</f>
        <v/>
      </c>
      <c r="I1403" s="10">
        <f>1+COUNTIF(MCuts,"&lt;"&amp;F1403)</f>
        <v/>
      </c>
      <c r="J1403" s="10">
        <f>G1403&amp;H1403&amp;I1403</f>
        <v/>
      </c>
      <c r="K1403" s="10">
        <f>IF(AND(G1403&gt;=4,H1403&gt;=4),"Champions",IF(AND(G1403&gt;=3,H1403&gt;=3),"Loyal",IF(G1403&gt;=4,"New / promising",IF(H1403&gt;=3,"At risk",IF(G1403&lt;=2,"Lost / hibernating","Needs attention")))))</f>
        <v/>
      </c>
    </row>
    <row r="1404">
      <c r="A1404" t="n">
        <v>14861</v>
      </c>
      <c r="B1404" s="13">
        <f>_xlfn.MINIFS(Invoices[Date],Invoices[Customer ID],A1404)</f>
        <v/>
      </c>
      <c r="C1404" s="13">
        <f>_xlfn.MAXIFS(Invoices[Date],Invoices[Customer ID],A1404)</f>
        <v/>
      </c>
      <c r="D1404" s="14">
        <f>AsOfDate-C1404</f>
        <v/>
      </c>
      <c r="E1404" s="14">
        <f>COUNTIFS(Invoices[Customer ID],A1404)</f>
        <v/>
      </c>
      <c r="F1404" s="15">
        <f>SUMIFS(Invoices[Value],Invoices[Customer ID],A1404)</f>
        <v/>
      </c>
      <c r="G1404" s="10">
        <f>5-COUNTIF(RCuts,"&lt;"&amp;D1404)</f>
        <v/>
      </c>
      <c r="H1404" s="10">
        <f>1+COUNTIF(FCuts,"&lt;"&amp;E1404)</f>
        <v/>
      </c>
      <c r="I1404" s="10">
        <f>1+COUNTIF(MCuts,"&lt;"&amp;F1404)</f>
        <v/>
      </c>
      <c r="J1404" s="10">
        <f>G1404&amp;H1404&amp;I1404</f>
        <v/>
      </c>
      <c r="K1404" s="10">
        <f>IF(AND(G1404&gt;=4,H1404&gt;=4),"Champions",IF(AND(G1404&gt;=3,H1404&gt;=3),"Loyal",IF(G1404&gt;=4,"New / promising",IF(H1404&gt;=3,"At risk",IF(G1404&lt;=2,"Lost / hibernating","Needs attention")))))</f>
        <v/>
      </c>
    </row>
    <row r="1405">
      <c r="A1405" t="n">
        <v>14862</v>
      </c>
      <c r="B1405" s="13">
        <f>_xlfn.MINIFS(Invoices[Date],Invoices[Customer ID],A1405)</f>
        <v/>
      </c>
      <c r="C1405" s="13">
        <f>_xlfn.MAXIFS(Invoices[Date],Invoices[Customer ID],A1405)</f>
        <v/>
      </c>
      <c r="D1405" s="14">
        <f>AsOfDate-C1405</f>
        <v/>
      </c>
      <c r="E1405" s="14">
        <f>COUNTIFS(Invoices[Customer ID],A1405)</f>
        <v/>
      </c>
      <c r="F1405" s="15">
        <f>SUMIFS(Invoices[Value],Invoices[Customer ID],A1405)</f>
        <v/>
      </c>
      <c r="G1405" s="10">
        <f>5-COUNTIF(RCuts,"&lt;"&amp;D1405)</f>
        <v/>
      </c>
      <c r="H1405" s="10">
        <f>1+COUNTIF(FCuts,"&lt;"&amp;E1405)</f>
        <v/>
      </c>
      <c r="I1405" s="10">
        <f>1+COUNTIF(MCuts,"&lt;"&amp;F1405)</f>
        <v/>
      </c>
      <c r="J1405" s="10">
        <f>G1405&amp;H1405&amp;I1405</f>
        <v/>
      </c>
      <c r="K1405" s="10">
        <f>IF(AND(G1405&gt;=4,H1405&gt;=4),"Champions",IF(AND(G1405&gt;=3,H1405&gt;=3),"Loyal",IF(G1405&gt;=4,"New / promising",IF(H1405&gt;=3,"At risk",IF(G1405&lt;=2,"Lost / hibernating","Needs attention")))))</f>
        <v/>
      </c>
    </row>
    <row r="1406">
      <c r="A1406" t="n">
        <v>14863</v>
      </c>
      <c r="B1406" s="13">
        <f>_xlfn.MINIFS(Invoices[Date],Invoices[Customer ID],A1406)</f>
        <v/>
      </c>
      <c r="C1406" s="13">
        <f>_xlfn.MAXIFS(Invoices[Date],Invoices[Customer ID],A1406)</f>
        <v/>
      </c>
      <c r="D1406" s="14">
        <f>AsOfDate-C1406</f>
        <v/>
      </c>
      <c r="E1406" s="14">
        <f>COUNTIFS(Invoices[Customer ID],A1406)</f>
        <v/>
      </c>
      <c r="F1406" s="15">
        <f>SUMIFS(Invoices[Value],Invoices[Customer ID],A1406)</f>
        <v/>
      </c>
      <c r="G1406" s="10">
        <f>5-COUNTIF(RCuts,"&lt;"&amp;D1406)</f>
        <v/>
      </c>
      <c r="H1406" s="10">
        <f>1+COUNTIF(FCuts,"&lt;"&amp;E1406)</f>
        <v/>
      </c>
      <c r="I1406" s="10">
        <f>1+COUNTIF(MCuts,"&lt;"&amp;F1406)</f>
        <v/>
      </c>
      <c r="J1406" s="10">
        <f>G1406&amp;H1406&amp;I1406</f>
        <v/>
      </c>
      <c r="K1406" s="10">
        <f>IF(AND(G1406&gt;=4,H1406&gt;=4),"Champions",IF(AND(G1406&gt;=3,H1406&gt;=3),"Loyal",IF(G1406&gt;=4,"New / promising",IF(H1406&gt;=3,"At risk",IF(G1406&lt;=2,"Lost / hibernating","Needs attention")))))</f>
        <v/>
      </c>
    </row>
    <row r="1407">
      <c r="A1407" t="n">
        <v>14866</v>
      </c>
      <c r="B1407" s="13">
        <f>_xlfn.MINIFS(Invoices[Date],Invoices[Customer ID],A1407)</f>
        <v/>
      </c>
      <c r="C1407" s="13">
        <f>_xlfn.MAXIFS(Invoices[Date],Invoices[Customer ID],A1407)</f>
        <v/>
      </c>
      <c r="D1407" s="14">
        <f>AsOfDate-C1407</f>
        <v/>
      </c>
      <c r="E1407" s="14">
        <f>COUNTIFS(Invoices[Customer ID],A1407)</f>
        <v/>
      </c>
      <c r="F1407" s="15">
        <f>SUMIFS(Invoices[Value],Invoices[Customer ID],A1407)</f>
        <v/>
      </c>
      <c r="G1407" s="10">
        <f>5-COUNTIF(RCuts,"&lt;"&amp;D1407)</f>
        <v/>
      </c>
      <c r="H1407" s="10">
        <f>1+COUNTIF(FCuts,"&lt;"&amp;E1407)</f>
        <v/>
      </c>
      <c r="I1407" s="10">
        <f>1+COUNTIF(MCuts,"&lt;"&amp;F1407)</f>
        <v/>
      </c>
      <c r="J1407" s="10">
        <f>G1407&amp;H1407&amp;I1407</f>
        <v/>
      </c>
      <c r="K1407" s="10">
        <f>IF(AND(G1407&gt;=4,H1407&gt;=4),"Champions",IF(AND(G1407&gt;=3,H1407&gt;=3),"Loyal",IF(G1407&gt;=4,"New / promising",IF(H1407&gt;=3,"At risk",IF(G1407&lt;=2,"Lost / hibernating","Needs attention")))))</f>
        <v/>
      </c>
    </row>
    <row r="1408">
      <c r="A1408" t="n">
        <v>14867</v>
      </c>
      <c r="B1408" s="13">
        <f>_xlfn.MINIFS(Invoices[Date],Invoices[Customer ID],A1408)</f>
        <v/>
      </c>
      <c r="C1408" s="13">
        <f>_xlfn.MAXIFS(Invoices[Date],Invoices[Customer ID],A1408)</f>
        <v/>
      </c>
      <c r="D1408" s="14">
        <f>AsOfDate-C1408</f>
        <v/>
      </c>
      <c r="E1408" s="14">
        <f>COUNTIFS(Invoices[Customer ID],A1408)</f>
        <v/>
      </c>
      <c r="F1408" s="15">
        <f>SUMIFS(Invoices[Value],Invoices[Customer ID],A1408)</f>
        <v/>
      </c>
      <c r="G1408" s="10">
        <f>5-COUNTIF(RCuts,"&lt;"&amp;D1408)</f>
        <v/>
      </c>
      <c r="H1408" s="10">
        <f>1+COUNTIF(FCuts,"&lt;"&amp;E1408)</f>
        <v/>
      </c>
      <c r="I1408" s="10">
        <f>1+COUNTIF(MCuts,"&lt;"&amp;F1408)</f>
        <v/>
      </c>
      <c r="J1408" s="10">
        <f>G1408&amp;H1408&amp;I1408</f>
        <v/>
      </c>
      <c r="K1408" s="10">
        <f>IF(AND(G1408&gt;=4,H1408&gt;=4),"Champions",IF(AND(G1408&gt;=3,H1408&gt;=3),"Loyal",IF(G1408&gt;=4,"New / promising",IF(H1408&gt;=3,"At risk",IF(G1408&lt;=2,"Lost / hibernating","Needs attention")))))</f>
        <v/>
      </c>
    </row>
    <row r="1409">
      <c r="A1409" t="n">
        <v>14868</v>
      </c>
      <c r="B1409" s="13">
        <f>_xlfn.MINIFS(Invoices[Date],Invoices[Customer ID],A1409)</f>
        <v/>
      </c>
      <c r="C1409" s="13">
        <f>_xlfn.MAXIFS(Invoices[Date],Invoices[Customer ID],A1409)</f>
        <v/>
      </c>
      <c r="D1409" s="14">
        <f>AsOfDate-C1409</f>
        <v/>
      </c>
      <c r="E1409" s="14">
        <f>COUNTIFS(Invoices[Customer ID],A1409)</f>
        <v/>
      </c>
      <c r="F1409" s="15">
        <f>SUMIFS(Invoices[Value],Invoices[Customer ID],A1409)</f>
        <v/>
      </c>
      <c r="G1409" s="10">
        <f>5-COUNTIF(RCuts,"&lt;"&amp;D1409)</f>
        <v/>
      </c>
      <c r="H1409" s="10">
        <f>1+COUNTIF(FCuts,"&lt;"&amp;E1409)</f>
        <v/>
      </c>
      <c r="I1409" s="10">
        <f>1+COUNTIF(MCuts,"&lt;"&amp;F1409)</f>
        <v/>
      </c>
      <c r="J1409" s="10">
        <f>G1409&amp;H1409&amp;I1409</f>
        <v/>
      </c>
      <c r="K1409" s="10">
        <f>IF(AND(G1409&gt;=4,H1409&gt;=4),"Champions",IF(AND(G1409&gt;=3,H1409&gt;=3),"Loyal",IF(G1409&gt;=4,"New / promising",IF(H1409&gt;=3,"At risk",IF(G1409&lt;=2,"Lost / hibernating","Needs attention")))))</f>
        <v/>
      </c>
    </row>
    <row r="1410">
      <c r="A1410" t="n">
        <v>14869</v>
      </c>
      <c r="B1410" s="13">
        <f>_xlfn.MINIFS(Invoices[Date],Invoices[Customer ID],A1410)</f>
        <v/>
      </c>
      <c r="C1410" s="13">
        <f>_xlfn.MAXIFS(Invoices[Date],Invoices[Customer ID],A1410)</f>
        <v/>
      </c>
      <c r="D1410" s="14">
        <f>AsOfDate-C1410</f>
        <v/>
      </c>
      <c r="E1410" s="14">
        <f>COUNTIFS(Invoices[Customer ID],A1410)</f>
        <v/>
      </c>
      <c r="F1410" s="15">
        <f>SUMIFS(Invoices[Value],Invoices[Customer ID],A1410)</f>
        <v/>
      </c>
      <c r="G1410" s="10">
        <f>5-COUNTIF(RCuts,"&lt;"&amp;D1410)</f>
        <v/>
      </c>
      <c r="H1410" s="10">
        <f>1+COUNTIF(FCuts,"&lt;"&amp;E1410)</f>
        <v/>
      </c>
      <c r="I1410" s="10">
        <f>1+COUNTIF(MCuts,"&lt;"&amp;F1410)</f>
        <v/>
      </c>
      <c r="J1410" s="10">
        <f>G1410&amp;H1410&amp;I1410</f>
        <v/>
      </c>
      <c r="K1410" s="10">
        <f>IF(AND(G1410&gt;=4,H1410&gt;=4),"Champions",IF(AND(G1410&gt;=3,H1410&gt;=3),"Loyal",IF(G1410&gt;=4,"New / promising",IF(H1410&gt;=3,"At risk",IF(G1410&lt;=2,"Lost / hibernating","Needs attention")))))</f>
        <v/>
      </c>
    </row>
    <row r="1411">
      <c r="A1411" t="n">
        <v>14870</v>
      </c>
      <c r="B1411" s="13">
        <f>_xlfn.MINIFS(Invoices[Date],Invoices[Customer ID],A1411)</f>
        <v/>
      </c>
      <c r="C1411" s="13">
        <f>_xlfn.MAXIFS(Invoices[Date],Invoices[Customer ID],A1411)</f>
        <v/>
      </c>
      <c r="D1411" s="14">
        <f>AsOfDate-C1411</f>
        <v/>
      </c>
      <c r="E1411" s="14">
        <f>COUNTIFS(Invoices[Customer ID],A1411)</f>
        <v/>
      </c>
      <c r="F1411" s="15">
        <f>SUMIFS(Invoices[Value],Invoices[Customer ID],A1411)</f>
        <v/>
      </c>
      <c r="G1411" s="10">
        <f>5-COUNTIF(RCuts,"&lt;"&amp;D1411)</f>
        <v/>
      </c>
      <c r="H1411" s="10">
        <f>1+COUNTIF(FCuts,"&lt;"&amp;E1411)</f>
        <v/>
      </c>
      <c r="I1411" s="10">
        <f>1+COUNTIF(MCuts,"&lt;"&amp;F1411)</f>
        <v/>
      </c>
      <c r="J1411" s="10">
        <f>G1411&amp;H1411&amp;I1411</f>
        <v/>
      </c>
      <c r="K1411" s="10">
        <f>IF(AND(G1411&gt;=4,H1411&gt;=4),"Champions",IF(AND(G1411&gt;=3,H1411&gt;=3),"Loyal",IF(G1411&gt;=4,"New / promising",IF(H1411&gt;=3,"At risk",IF(G1411&lt;=2,"Lost / hibernating","Needs attention")))))</f>
        <v/>
      </c>
    </row>
    <row r="1412">
      <c r="A1412" t="n">
        <v>14871</v>
      </c>
      <c r="B1412" s="13">
        <f>_xlfn.MINIFS(Invoices[Date],Invoices[Customer ID],A1412)</f>
        <v/>
      </c>
      <c r="C1412" s="13">
        <f>_xlfn.MAXIFS(Invoices[Date],Invoices[Customer ID],A1412)</f>
        <v/>
      </c>
      <c r="D1412" s="14">
        <f>AsOfDate-C1412</f>
        <v/>
      </c>
      <c r="E1412" s="14">
        <f>COUNTIFS(Invoices[Customer ID],A1412)</f>
        <v/>
      </c>
      <c r="F1412" s="15">
        <f>SUMIFS(Invoices[Value],Invoices[Customer ID],A1412)</f>
        <v/>
      </c>
      <c r="G1412" s="10">
        <f>5-COUNTIF(RCuts,"&lt;"&amp;D1412)</f>
        <v/>
      </c>
      <c r="H1412" s="10">
        <f>1+COUNTIF(FCuts,"&lt;"&amp;E1412)</f>
        <v/>
      </c>
      <c r="I1412" s="10">
        <f>1+COUNTIF(MCuts,"&lt;"&amp;F1412)</f>
        <v/>
      </c>
      <c r="J1412" s="10">
        <f>G1412&amp;H1412&amp;I1412</f>
        <v/>
      </c>
      <c r="K1412" s="10">
        <f>IF(AND(G1412&gt;=4,H1412&gt;=4),"Champions",IF(AND(G1412&gt;=3,H1412&gt;=3),"Loyal",IF(G1412&gt;=4,"New / promising",IF(H1412&gt;=3,"At risk",IF(G1412&lt;=2,"Lost / hibernating","Needs attention")))))</f>
        <v/>
      </c>
    </row>
    <row r="1413">
      <c r="A1413" t="n">
        <v>14873</v>
      </c>
      <c r="B1413" s="13">
        <f>_xlfn.MINIFS(Invoices[Date],Invoices[Customer ID],A1413)</f>
        <v/>
      </c>
      <c r="C1413" s="13">
        <f>_xlfn.MAXIFS(Invoices[Date],Invoices[Customer ID],A1413)</f>
        <v/>
      </c>
      <c r="D1413" s="14">
        <f>AsOfDate-C1413</f>
        <v/>
      </c>
      <c r="E1413" s="14">
        <f>COUNTIFS(Invoices[Customer ID],A1413)</f>
        <v/>
      </c>
      <c r="F1413" s="15">
        <f>SUMIFS(Invoices[Value],Invoices[Customer ID],A1413)</f>
        <v/>
      </c>
      <c r="G1413" s="10">
        <f>5-COUNTIF(RCuts,"&lt;"&amp;D1413)</f>
        <v/>
      </c>
      <c r="H1413" s="10">
        <f>1+COUNTIF(FCuts,"&lt;"&amp;E1413)</f>
        <v/>
      </c>
      <c r="I1413" s="10">
        <f>1+COUNTIF(MCuts,"&lt;"&amp;F1413)</f>
        <v/>
      </c>
      <c r="J1413" s="10">
        <f>G1413&amp;H1413&amp;I1413</f>
        <v/>
      </c>
      <c r="K1413" s="10">
        <f>IF(AND(G1413&gt;=4,H1413&gt;=4),"Champions",IF(AND(G1413&gt;=3,H1413&gt;=3),"Loyal",IF(G1413&gt;=4,"New / promising",IF(H1413&gt;=3,"At risk",IF(G1413&lt;=2,"Lost / hibernating","Needs attention")))))</f>
        <v/>
      </c>
    </row>
    <row r="1414">
      <c r="A1414" t="n">
        <v>14875</v>
      </c>
      <c r="B1414" s="13">
        <f>_xlfn.MINIFS(Invoices[Date],Invoices[Customer ID],A1414)</f>
        <v/>
      </c>
      <c r="C1414" s="13">
        <f>_xlfn.MAXIFS(Invoices[Date],Invoices[Customer ID],A1414)</f>
        <v/>
      </c>
      <c r="D1414" s="14">
        <f>AsOfDate-C1414</f>
        <v/>
      </c>
      <c r="E1414" s="14">
        <f>COUNTIFS(Invoices[Customer ID],A1414)</f>
        <v/>
      </c>
      <c r="F1414" s="15">
        <f>SUMIFS(Invoices[Value],Invoices[Customer ID],A1414)</f>
        <v/>
      </c>
      <c r="G1414" s="10">
        <f>5-COUNTIF(RCuts,"&lt;"&amp;D1414)</f>
        <v/>
      </c>
      <c r="H1414" s="10">
        <f>1+COUNTIF(FCuts,"&lt;"&amp;E1414)</f>
        <v/>
      </c>
      <c r="I1414" s="10">
        <f>1+COUNTIF(MCuts,"&lt;"&amp;F1414)</f>
        <v/>
      </c>
      <c r="J1414" s="10">
        <f>G1414&amp;H1414&amp;I1414</f>
        <v/>
      </c>
      <c r="K1414" s="10">
        <f>IF(AND(G1414&gt;=4,H1414&gt;=4),"Champions",IF(AND(G1414&gt;=3,H1414&gt;=3),"Loyal",IF(G1414&gt;=4,"New / promising",IF(H1414&gt;=3,"At risk",IF(G1414&lt;=2,"Lost / hibernating","Needs attention")))))</f>
        <v/>
      </c>
    </row>
    <row r="1415">
      <c r="A1415" t="n">
        <v>14878</v>
      </c>
      <c r="B1415" s="13">
        <f>_xlfn.MINIFS(Invoices[Date],Invoices[Customer ID],A1415)</f>
        <v/>
      </c>
      <c r="C1415" s="13">
        <f>_xlfn.MAXIFS(Invoices[Date],Invoices[Customer ID],A1415)</f>
        <v/>
      </c>
      <c r="D1415" s="14">
        <f>AsOfDate-C1415</f>
        <v/>
      </c>
      <c r="E1415" s="14">
        <f>COUNTIFS(Invoices[Customer ID],A1415)</f>
        <v/>
      </c>
      <c r="F1415" s="15">
        <f>SUMIFS(Invoices[Value],Invoices[Customer ID],A1415)</f>
        <v/>
      </c>
      <c r="G1415" s="10">
        <f>5-COUNTIF(RCuts,"&lt;"&amp;D1415)</f>
        <v/>
      </c>
      <c r="H1415" s="10">
        <f>1+COUNTIF(FCuts,"&lt;"&amp;E1415)</f>
        <v/>
      </c>
      <c r="I1415" s="10">
        <f>1+COUNTIF(MCuts,"&lt;"&amp;F1415)</f>
        <v/>
      </c>
      <c r="J1415" s="10">
        <f>G1415&amp;H1415&amp;I1415</f>
        <v/>
      </c>
      <c r="K1415" s="10">
        <f>IF(AND(G1415&gt;=4,H1415&gt;=4),"Champions",IF(AND(G1415&gt;=3,H1415&gt;=3),"Loyal",IF(G1415&gt;=4,"New / promising",IF(H1415&gt;=3,"At risk",IF(G1415&lt;=2,"Lost / hibernating","Needs attention")))))</f>
        <v/>
      </c>
    </row>
    <row r="1416">
      <c r="A1416" t="n">
        <v>14880</v>
      </c>
      <c r="B1416" s="13">
        <f>_xlfn.MINIFS(Invoices[Date],Invoices[Customer ID],A1416)</f>
        <v/>
      </c>
      <c r="C1416" s="13">
        <f>_xlfn.MAXIFS(Invoices[Date],Invoices[Customer ID],A1416)</f>
        <v/>
      </c>
      <c r="D1416" s="14">
        <f>AsOfDate-C1416</f>
        <v/>
      </c>
      <c r="E1416" s="14">
        <f>COUNTIFS(Invoices[Customer ID],A1416)</f>
        <v/>
      </c>
      <c r="F1416" s="15">
        <f>SUMIFS(Invoices[Value],Invoices[Customer ID],A1416)</f>
        <v/>
      </c>
      <c r="G1416" s="10">
        <f>5-COUNTIF(RCuts,"&lt;"&amp;D1416)</f>
        <v/>
      </c>
      <c r="H1416" s="10">
        <f>1+COUNTIF(FCuts,"&lt;"&amp;E1416)</f>
        <v/>
      </c>
      <c r="I1416" s="10">
        <f>1+COUNTIF(MCuts,"&lt;"&amp;F1416)</f>
        <v/>
      </c>
      <c r="J1416" s="10">
        <f>G1416&amp;H1416&amp;I1416</f>
        <v/>
      </c>
      <c r="K1416" s="10">
        <f>IF(AND(G1416&gt;=4,H1416&gt;=4),"Champions",IF(AND(G1416&gt;=3,H1416&gt;=3),"Loyal",IF(G1416&gt;=4,"New / promising",IF(H1416&gt;=3,"At risk",IF(G1416&lt;=2,"Lost / hibernating","Needs attention")))))</f>
        <v/>
      </c>
    </row>
    <row r="1417">
      <c r="A1417" t="n">
        <v>14881</v>
      </c>
      <c r="B1417" s="13">
        <f>_xlfn.MINIFS(Invoices[Date],Invoices[Customer ID],A1417)</f>
        <v/>
      </c>
      <c r="C1417" s="13">
        <f>_xlfn.MAXIFS(Invoices[Date],Invoices[Customer ID],A1417)</f>
        <v/>
      </c>
      <c r="D1417" s="14">
        <f>AsOfDate-C1417</f>
        <v/>
      </c>
      <c r="E1417" s="14">
        <f>COUNTIFS(Invoices[Customer ID],A1417)</f>
        <v/>
      </c>
      <c r="F1417" s="15">
        <f>SUMIFS(Invoices[Value],Invoices[Customer ID],A1417)</f>
        <v/>
      </c>
      <c r="G1417" s="10">
        <f>5-COUNTIF(RCuts,"&lt;"&amp;D1417)</f>
        <v/>
      </c>
      <c r="H1417" s="10">
        <f>1+COUNTIF(FCuts,"&lt;"&amp;E1417)</f>
        <v/>
      </c>
      <c r="I1417" s="10">
        <f>1+COUNTIF(MCuts,"&lt;"&amp;F1417)</f>
        <v/>
      </c>
      <c r="J1417" s="10">
        <f>G1417&amp;H1417&amp;I1417</f>
        <v/>
      </c>
      <c r="K1417" s="10">
        <f>IF(AND(G1417&gt;=4,H1417&gt;=4),"Champions",IF(AND(G1417&gt;=3,H1417&gt;=3),"Loyal",IF(G1417&gt;=4,"New / promising",IF(H1417&gt;=3,"At risk",IF(G1417&lt;=2,"Lost / hibernating","Needs attention")))))</f>
        <v/>
      </c>
    </row>
    <row r="1418">
      <c r="A1418" t="n">
        <v>14882</v>
      </c>
      <c r="B1418" s="13">
        <f>_xlfn.MINIFS(Invoices[Date],Invoices[Customer ID],A1418)</f>
        <v/>
      </c>
      <c r="C1418" s="13">
        <f>_xlfn.MAXIFS(Invoices[Date],Invoices[Customer ID],A1418)</f>
        <v/>
      </c>
      <c r="D1418" s="14">
        <f>AsOfDate-C1418</f>
        <v/>
      </c>
      <c r="E1418" s="14">
        <f>COUNTIFS(Invoices[Customer ID],A1418)</f>
        <v/>
      </c>
      <c r="F1418" s="15">
        <f>SUMIFS(Invoices[Value],Invoices[Customer ID],A1418)</f>
        <v/>
      </c>
      <c r="G1418" s="10">
        <f>5-COUNTIF(RCuts,"&lt;"&amp;D1418)</f>
        <v/>
      </c>
      <c r="H1418" s="10">
        <f>1+COUNTIF(FCuts,"&lt;"&amp;E1418)</f>
        <v/>
      </c>
      <c r="I1418" s="10">
        <f>1+COUNTIF(MCuts,"&lt;"&amp;F1418)</f>
        <v/>
      </c>
      <c r="J1418" s="10">
        <f>G1418&amp;H1418&amp;I1418</f>
        <v/>
      </c>
      <c r="K1418" s="10">
        <f>IF(AND(G1418&gt;=4,H1418&gt;=4),"Champions",IF(AND(G1418&gt;=3,H1418&gt;=3),"Loyal",IF(G1418&gt;=4,"New / promising",IF(H1418&gt;=3,"At risk",IF(G1418&lt;=2,"Lost / hibernating","Needs attention")))))</f>
        <v/>
      </c>
    </row>
    <row r="1419">
      <c r="A1419" t="n">
        <v>14883</v>
      </c>
      <c r="B1419" s="13">
        <f>_xlfn.MINIFS(Invoices[Date],Invoices[Customer ID],A1419)</f>
        <v/>
      </c>
      <c r="C1419" s="13">
        <f>_xlfn.MAXIFS(Invoices[Date],Invoices[Customer ID],A1419)</f>
        <v/>
      </c>
      <c r="D1419" s="14">
        <f>AsOfDate-C1419</f>
        <v/>
      </c>
      <c r="E1419" s="14">
        <f>COUNTIFS(Invoices[Customer ID],A1419)</f>
        <v/>
      </c>
      <c r="F1419" s="15">
        <f>SUMIFS(Invoices[Value],Invoices[Customer ID],A1419)</f>
        <v/>
      </c>
      <c r="G1419" s="10">
        <f>5-COUNTIF(RCuts,"&lt;"&amp;D1419)</f>
        <v/>
      </c>
      <c r="H1419" s="10">
        <f>1+COUNTIF(FCuts,"&lt;"&amp;E1419)</f>
        <v/>
      </c>
      <c r="I1419" s="10">
        <f>1+COUNTIF(MCuts,"&lt;"&amp;F1419)</f>
        <v/>
      </c>
      <c r="J1419" s="10">
        <f>G1419&amp;H1419&amp;I1419</f>
        <v/>
      </c>
      <c r="K1419" s="10">
        <f>IF(AND(G1419&gt;=4,H1419&gt;=4),"Champions",IF(AND(G1419&gt;=3,H1419&gt;=3),"Loyal",IF(G1419&gt;=4,"New / promising",IF(H1419&gt;=3,"At risk",IF(G1419&lt;=2,"Lost / hibernating","Needs attention")))))</f>
        <v/>
      </c>
    </row>
    <row r="1420">
      <c r="A1420" t="n">
        <v>14885</v>
      </c>
      <c r="B1420" s="13">
        <f>_xlfn.MINIFS(Invoices[Date],Invoices[Customer ID],A1420)</f>
        <v/>
      </c>
      <c r="C1420" s="13">
        <f>_xlfn.MAXIFS(Invoices[Date],Invoices[Customer ID],A1420)</f>
        <v/>
      </c>
      <c r="D1420" s="14">
        <f>AsOfDate-C1420</f>
        <v/>
      </c>
      <c r="E1420" s="14">
        <f>COUNTIFS(Invoices[Customer ID],A1420)</f>
        <v/>
      </c>
      <c r="F1420" s="15">
        <f>SUMIFS(Invoices[Value],Invoices[Customer ID],A1420)</f>
        <v/>
      </c>
      <c r="G1420" s="10">
        <f>5-COUNTIF(RCuts,"&lt;"&amp;D1420)</f>
        <v/>
      </c>
      <c r="H1420" s="10">
        <f>1+COUNTIF(FCuts,"&lt;"&amp;E1420)</f>
        <v/>
      </c>
      <c r="I1420" s="10">
        <f>1+COUNTIF(MCuts,"&lt;"&amp;F1420)</f>
        <v/>
      </c>
      <c r="J1420" s="10">
        <f>G1420&amp;H1420&amp;I1420</f>
        <v/>
      </c>
      <c r="K1420" s="10">
        <f>IF(AND(G1420&gt;=4,H1420&gt;=4),"Champions",IF(AND(G1420&gt;=3,H1420&gt;=3),"Loyal",IF(G1420&gt;=4,"New / promising",IF(H1420&gt;=3,"At risk",IF(G1420&lt;=2,"Lost / hibernating","Needs attention")))))</f>
        <v/>
      </c>
    </row>
    <row r="1421">
      <c r="A1421" t="n">
        <v>14886</v>
      </c>
      <c r="B1421" s="13">
        <f>_xlfn.MINIFS(Invoices[Date],Invoices[Customer ID],A1421)</f>
        <v/>
      </c>
      <c r="C1421" s="13">
        <f>_xlfn.MAXIFS(Invoices[Date],Invoices[Customer ID],A1421)</f>
        <v/>
      </c>
      <c r="D1421" s="14">
        <f>AsOfDate-C1421</f>
        <v/>
      </c>
      <c r="E1421" s="14">
        <f>COUNTIFS(Invoices[Customer ID],A1421)</f>
        <v/>
      </c>
      <c r="F1421" s="15">
        <f>SUMIFS(Invoices[Value],Invoices[Customer ID],A1421)</f>
        <v/>
      </c>
      <c r="G1421" s="10">
        <f>5-COUNTIF(RCuts,"&lt;"&amp;D1421)</f>
        <v/>
      </c>
      <c r="H1421" s="10">
        <f>1+COUNTIF(FCuts,"&lt;"&amp;E1421)</f>
        <v/>
      </c>
      <c r="I1421" s="10">
        <f>1+COUNTIF(MCuts,"&lt;"&amp;F1421)</f>
        <v/>
      </c>
      <c r="J1421" s="10">
        <f>G1421&amp;H1421&amp;I1421</f>
        <v/>
      </c>
      <c r="K1421" s="10">
        <f>IF(AND(G1421&gt;=4,H1421&gt;=4),"Champions",IF(AND(G1421&gt;=3,H1421&gt;=3),"Loyal",IF(G1421&gt;=4,"New / promising",IF(H1421&gt;=3,"At risk",IF(G1421&lt;=2,"Lost / hibernating","Needs attention")))))</f>
        <v/>
      </c>
    </row>
    <row r="1422">
      <c r="A1422" t="n">
        <v>14887</v>
      </c>
      <c r="B1422" s="13">
        <f>_xlfn.MINIFS(Invoices[Date],Invoices[Customer ID],A1422)</f>
        <v/>
      </c>
      <c r="C1422" s="13">
        <f>_xlfn.MAXIFS(Invoices[Date],Invoices[Customer ID],A1422)</f>
        <v/>
      </c>
      <c r="D1422" s="14">
        <f>AsOfDate-C1422</f>
        <v/>
      </c>
      <c r="E1422" s="14">
        <f>COUNTIFS(Invoices[Customer ID],A1422)</f>
        <v/>
      </c>
      <c r="F1422" s="15">
        <f>SUMIFS(Invoices[Value],Invoices[Customer ID],A1422)</f>
        <v/>
      </c>
      <c r="G1422" s="10">
        <f>5-COUNTIF(RCuts,"&lt;"&amp;D1422)</f>
        <v/>
      </c>
      <c r="H1422" s="10">
        <f>1+COUNTIF(FCuts,"&lt;"&amp;E1422)</f>
        <v/>
      </c>
      <c r="I1422" s="10">
        <f>1+COUNTIF(MCuts,"&lt;"&amp;F1422)</f>
        <v/>
      </c>
      <c r="J1422" s="10">
        <f>G1422&amp;H1422&amp;I1422</f>
        <v/>
      </c>
      <c r="K1422" s="10">
        <f>IF(AND(G1422&gt;=4,H1422&gt;=4),"Champions",IF(AND(G1422&gt;=3,H1422&gt;=3),"Loyal",IF(G1422&gt;=4,"New / promising",IF(H1422&gt;=3,"At risk",IF(G1422&lt;=2,"Lost / hibernating","Needs attention")))))</f>
        <v/>
      </c>
    </row>
    <row r="1423">
      <c r="A1423" t="n">
        <v>14888</v>
      </c>
      <c r="B1423" s="13">
        <f>_xlfn.MINIFS(Invoices[Date],Invoices[Customer ID],A1423)</f>
        <v/>
      </c>
      <c r="C1423" s="13">
        <f>_xlfn.MAXIFS(Invoices[Date],Invoices[Customer ID],A1423)</f>
        <v/>
      </c>
      <c r="D1423" s="14">
        <f>AsOfDate-C1423</f>
        <v/>
      </c>
      <c r="E1423" s="14">
        <f>COUNTIFS(Invoices[Customer ID],A1423)</f>
        <v/>
      </c>
      <c r="F1423" s="15">
        <f>SUMIFS(Invoices[Value],Invoices[Customer ID],A1423)</f>
        <v/>
      </c>
      <c r="G1423" s="10">
        <f>5-COUNTIF(RCuts,"&lt;"&amp;D1423)</f>
        <v/>
      </c>
      <c r="H1423" s="10">
        <f>1+COUNTIF(FCuts,"&lt;"&amp;E1423)</f>
        <v/>
      </c>
      <c r="I1423" s="10">
        <f>1+COUNTIF(MCuts,"&lt;"&amp;F1423)</f>
        <v/>
      </c>
      <c r="J1423" s="10">
        <f>G1423&amp;H1423&amp;I1423</f>
        <v/>
      </c>
      <c r="K1423" s="10">
        <f>IF(AND(G1423&gt;=4,H1423&gt;=4),"Champions",IF(AND(G1423&gt;=3,H1423&gt;=3),"Loyal",IF(G1423&gt;=4,"New / promising",IF(H1423&gt;=3,"At risk",IF(G1423&lt;=2,"Lost / hibernating","Needs attention")))))</f>
        <v/>
      </c>
    </row>
    <row r="1424">
      <c r="A1424" t="n">
        <v>14889</v>
      </c>
      <c r="B1424" s="13">
        <f>_xlfn.MINIFS(Invoices[Date],Invoices[Customer ID],A1424)</f>
        <v/>
      </c>
      <c r="C1424" s="13">
        <f>_xlfn.MAXIFS(Invoices[Date],Invoices[Customer ID],A1424)</f>
        <v/>
      </c>
      <c r="D1424" s="14">
        <f>AsOfDate-C1424</f>
        <v/>
      </c>
      <c r="E1424" s="14">
        <f>COUNTIFS(Invoices[Customer ID],A1424)</f>
        <v/>
      </c>
      <c r="F1424" s="15">
        <f>SUMIFS(Invoices[Value],Invoices[Customer ID],A1424)</f>
        <v/>
      </c>
      <c r="G1424" s="10">
        <f>5-COUNTIF(RCuts,"&lt;"&amp;D1424)</f>
        <v/>
      </c>
      <c r="H1424" s="10">
        <f>1+COUNTIF(FCuts,"&lt;"&amp;E1424)</f>
        <v/>
      </c>
      <c r="I1424" s="10">
        <f>1+COUNTIF(MCuts,"&lt;"&amp;F1424)</f>
        <v/>
      </c>
      <c r="J1424" s="10">
        <f>G1424&amp;H1424&amp;I1424</f>
        <v/>
      </c>
      <c r="K1424" s="10">
        <f>IF(AND(G1424&gt;=4,H1424&gt;=4),"Champions",IF(AND(G1424&gt;=3,H1424&gt;=3),"Loyal",IF(G1424&gt;=4,"New / promising",IF(H1424&gt;=3,"At risk",IF(G1424&lt;=2,"Lost / hibernating","Needs attention")))))</f>
        <v/>
      </c>
    </row>
    <row r="1425">
      <c r="A1425" t="n">
        <v>14890</v>
      </c>
      <c r="B1425" s="13">
        <f>_xlfn.MINIFS(Invoices[Date],Invoices[Customer ID],A1425)</f>
        <v/>
      </c>
      <c r="C1425" s="13">
        <f>_xlfn.MAXIFS(Invoices[Date],Invoices[Customer ID],A1425)</f>
        <v/>
      </c>
      <c r="D1425" s="14">
        <f>AsOfDate-C1425</f>
        <v/>
      </c>
      <c r="E1425" s="14">
        <f>COUNTIFS(Invoices[Customer ID],A1425)</f>
        <v/>
      </c>
      <c r="F1425" s="15">
        <f>SUMIFS(Invoices[Value],Invoices[Customer ID],A1425)</f>
        <v/>
      </c>
      <c r="G1425" s="10">
        <f>5-COUNTIF(RCuts,"&lt;"&amp;D1425)</f>
        <v/>
      </c>
      <c r="H1425" s="10">
        <f>1+COUNTIF(FCuts,"&lt;"&amp;E1425)</f>
        <v/>
      </c>
      <c r="I1425" s="10">
        <f>1+COUNTIF(MCuts,"&lt;"&amp;F1425)</f>
        <v/>
      </c>
      <c r="J1425" s="10">
        <f>G1425&amp;H1425&amp;I1425</f>
        <v/>
      </c>
      <c r="K1425" s="10">
        <f>IF(AND(G1425&gt;=4,H1425&gt;=4),"Champions",IF(AND(G1425&gt;=3,H1425&gt;=3),"Loyal",IF(G1425&gt;=4,"New / promising",IF(H1425&gt;=3,"At risk",IF(G1425&lt;=2,"Lost / hibernating","Needs attention")))))</f>
        <v/>
      </c>
    </row>
    <row r="1426">
      <c r="A1426" t="n">
        <v>14891</v>
      </c>
      <c r="B1426" s="13">
        <f>_xlfn.MINIFS(Invoices[Date],Invoices[Customer ID],A1426)</f>
        <v/>
      </c>
      <c r="C1426" s="13">
        <f>_xlfn.MAXIFS(Invoices[Date],Invoices[Customer ID],A1426)</f>
        <v/>
      </c>
      <c r="D1426" s="14">
        <f>AsOfDate-C1426</f>
        <v/>
      </c>
      <c r="E1426" s="14">
        <f>COUNTIFS(Invoices[Customer ID],A1426)</f>
        <v/>
      </c>
      <c r="F1426" s="15">
        <f>SUMIFS(Invoices[Value],Invoices[Customer ID],A1426)</f>
        <v/>
      </c>
      <c r="G1426" s="10">
        <f>5-COUNTIF(RCuts,"&lt;"&amp;D1426)</f>
        <v/>
      </c>
      <c r="H1426" s="10">
        <f>1+COUNTIF(FCuts,"&lt;"&amp;E1426)</f>
        <v/>
      </c>
      <c r="I1426" s="10">
        <f>1+COUNTIF(MCuts,"&lt;"&amp;F1426)</f>
        <v/>
      </c>
      <c r="J1426" s="10">
        <f>G1426&amp;H1426&amp;I1426</f>
        <v/>
      </c>
      <c r="K1426" s="10">
        <f>IF(AND(G1426&gt;=4,H1426&gt;=4),"Champions",IF(AND(G1426&gt;=3,H1426&gt;=3),"Loyal",IF(G1426&gt;=4,"New / promising",IF(H1426&gt;=3,"At risk",IF(G1426&lt;=2,"Lost / hibernating","Needs attention")))))</f>
        <v/>
      </c>
    </row>
    <row r="1427">
      <c r="A1427" t="n">
        <v>14893</v>
      </c>
      <c r="B1427" s="13">
        <f>_xlfn.MINIFS(Invoices[Date],Invoices[Customer ID],A1427)</f>
        <v/>
      </c>
      <c r="C1427" s="13">
        <f>_xlfn.MAXIFS(Invoices[Date],Invoices[Customer ID],A1427)</f>
        <v/>
      </c>
      <c r="D1427" s="14">
        <f>AsOfDate-C1427</f>
        <v/>
      </c>
      <c r="E1427" s="14">
        <f>COUNTIFS(Invoices[Customer ID],A1427)</f>
        <v/>
      </c>
      <c r="F1427" s="15">
        <f>SUMIFS(Invoices[Value],Invoices[Customer ID],A1427)</f>
        <v/>
      </c>
      <c r="G1427" s="10">
        <f>5-COUNTIF(RCuts,"&lt;"&amp;D1427)</f>
        <v/>
      </c>
      <c r="H1427" s="10">
        <f>1+COUNTIF(FCuts,"&lt;"&amp;E1427)</f>
        <v/>
      </c>
      <c r="I1427" s="10">
        <f>1+COUNTIF(MCuts,"&lt;"&amp;F1427)</f>
        <v/>
      </c>
      <c r="J1427" s="10">
        <f>G1427&amp;H1427&amp;I1427</f>
        <v/>
      </c>
      <c r="K1427" s="10">
        <f>IF(AND(G1427&gt;=4,H1427&gt;=4),"Champions",IF(AND(G1427&gt;=3,H1427&gt;=3),"Loyal",IF(G1427&gt;=4,"New / promising",IF(H1427&gt;=3,"At risk",IF(G1427&lt;=2,"Lost / hibernating","Needs attention")))))</f>
        <v/>
      </c>
    </row>
    <row r="1428">
      <c r="A1428" t="n">
        <v>14894</v>
      </c>
      <c r="B1428" s="13">
        <f>_xlfn.MINIFS(Invoices[Date],Invoices[Customer ID],A1428)</f>
        <v/>
      </c>
      <c r="C1428" s="13">
        <f>_xlfn.MAXIFS(Invoices[Date],Invoices[Customer ID],A1428)</f>
        <v/>
      </c>
      <c r="D1428" s="14">
        <f>AsOfDate-C1428</f>
        <v/>
      </c>
      <c r="E1428" s="14">
        <f>COUNTIFS(Invoices[Customer ID],A1428)</f>
        <v/>
      </c>
      <c r="F1428" s="15">
        <f>SUMIFS(Invoices[Value],Invoices[Customer ID],A1428)</f>
        <v/>
      </c>
      <c r="G1428" s="10">
        <f>5-COUNTIF(RCuts,"&lt;"&amp;D1428)</f>
        <v/>
      </c>
      <c r="H1428" s="10">
        <f>1+COUNTIF(FCuts,"&lt;"&amp;E1428)</f>
        <v/>
      </c>
      <c r="I1428" s="10">
        <f>1+COUNTIF(MCuts,"&lt;"&amp;F1428)</f>
        <v/>
      </c>
      <c r="J1428" s="10">
        <f>G1428&amp;H1428&amp;I1428</f>
        <v/>
      </c>
      <c r="K1428" s="10">
        <f>IF(AND(G1428&gt;=4,H1428&gt;=4),"Champions",IF(AND(G1428&gt;=3,H1428&gt;=3),"Loyal",IF(G1428&gt;=4,"New / promising",IF(H1428&gt;=3,"At risk",IF(G1428&lt;=2,"Lost / hibernating","Needs attention")))))</f>
        <v/>
      </c>
    </row>
    <row r="1429">
      <c r="A1429" t="n">
        <v>14895</v>
      </c>
      <c r="B1429" s="13">
        <f>_xlfn.MINIFS(Invoices[Date],Invoices[Customer ID],A1429)</f>
        <v/>
      </c>
      <c r="C1429" s="13">
        <f>_xlfn.MAXIFS(Invoices[Date],Invoices[Customer ID],A1429)</f>
        <v/>
      </c>
      <c r="D1429" s="14">
        <f>AsOfDate-C1429</f>
        <v/>
      </c>
      <c r="E1429" s="14">
        <f>COUNTIFS(Invoices[Customer ID],A1429)</f>
        <v/>
      </c>
      <c r="F1429" s="15">
        <f>SUMIFS(Invoices[Value],Invoices[Customer ID],A1429)</f>
        <v/>
      </c>
      <c r="G1429" s="10">
        <f>5-COUNTIF(RCuts,"&lt;"&amp;D1429)</f>
        <v/>
      </c>
      <c r="H1429" s="10">
        <f>1+COUNTIF(FCuts,"&lt;"&amp;E1429)</f>
        <v/>
      </c>
      <c r="I1429" s="10">
        <f>1+COUNTIF(MCuts,"&lt;"&amp;F1429)</f>
        <v/>
      </c>
      <c r="J1429" s="10">
        <f>G1429&amp;H1429&amp;I1429</f>
        <v/>
      </c>
      <c r="K1429" s="10">
        <f>IF(AND(G1429&gt;=4,H1429&gt;=4),"Champions",IF(AND(G1429&gt;=3,H1429&gt;=3),"Loyal",IF(G1429&gt;=4,"New / promising",IF(H1429&gt;=3,"At risk",IF(G1429&lt;=2,"Lost / hibernating","Needs attention")))))</f>
        <v/>
      </c>
    </row>
    <row r="1430">
      <c r="A1430" t="n">
        <v>14896</v>
      </c>
      <c r="B1430" s="13">
        <f>_xlfn.MINIFS(Invoices[Date],Invoices[Customer ID],A1430)</f>
        <v/>
      </c>
      <c r="C1430" s="13">
        <f>_xlfn.MAXIFS(Invoices[Date],Invoices[Customer ID],A1430)</f>
        <v/>
      </c>
      <c r="D1430" s="14">
        <f>AsOfDate-C1430</f>
        <v/>
      </c>
      <c r="E1430" s="14">
        <f>COUNTIFS(Invoices[Customer ID],A1430)</f>
        <v/>
      </c>
      <c r="F1430" s="15">
        <f>SUMIFS(Invoices[Value],Invoices[Customer ID],A1430)</f>
        <v/>
      </c>
      <c r="G1430" s="10">
        <f>5-COUNTIF(RCuts,"&lt;"&amp;D1430)</f>
        <v/>
      </c>
      <c r="H1430" s="10">
        <f>1+COUNTIF(FCuts,"&lt;"&amp;E1430)</f>
        <v/>
      </c>
      <c r="I1430" s="10">
        <f>1+COUNTIF(MCuts,"&lt;"&amp;F1430)</f>
        <v/>
      </c>
      <c r="J1430" s="10">
        <f>G1430&amp;H1430&amp;I1430</f>
        <v/>
      </c>
      <c r="K1430" s="10">
        <f>IF(AND(G1430&gt;=4,H1430&gt;=4),"Champions",IF(AND(G1430&gt;=3,H1430&gt;=3),"Loyal",IF(G1430&gt;=4,"New / promising",IF(H1430&gt;=3,"At risk",IF(G1430&lt;=2,"Lost / hibernating","Needs attention")))))</f>
        <v/>
      </c>
    </row>
    <row r="1431">
      <c r="A1431" t="n">
        <v>14897</v>
      </c>
      <c r="B1431" s="13">
        <f>_xlfn.MINIFS(Invoices[Date],Invoices[Customer ID],A1431)</f>
        <v/>
      </c>
      <c r="C1431" s="13">
        <f>_xlfn.MAXIFS(Invoices[Date],Invoices[Customer ID],A1431)</f>
        <v/>
      </c>
      <c r="D1431" s="14">
        <f>AsOfDate-C1431</f>
        <v/>
      </c>
      <c r="E1431" s="14">
        <f>COUNTIFS(Invoices[Customer ID],A1431)</f>
        <v/>
      </c>
      <c r="F1431" s="15">
        <f>SUMIFS(Invoices[Value],Invoices[Customer ID],A1431)</f>
        <v/>
      </c>
      <c r="G1431" s="10">
        <f>5-COUNTIF(RCuts,"&lt;"&amp;D1431)</f>
        <v/>
      </c>
      <c r="H1431" s="10">
        <f>1+COUNTIF(FCuts,"&lt;"&amp;E1431)</f>
        <v/>
      </c>
      <c r="I1431" s="10">
        <f>1+COUNTIF(MCuts,"&lt;"&amp;F1431)</f>
        <v/>
      </c>
      <c r="J1431" s="10">
        <f>G1431&amp;H1431&amp;I1431</f>
        <v/>
      </c>
      <c r="K1431" s="10">
        <f>IF(AND(G1431&gt;=4,H1431&gt;=4),"Champions",IF(AND(G1431&gt;=3,H1431&gt;=3),"Loyal",IF(G1431&gt;=4,"New / promising",IF(H1431&gt;=3,"At risk",IF(G1431&lt;=2,"Lost / hibernating","Needs attention")))))</f>
        <v/>
      </c>
    </row>
    <row r="1432">
      <c r="A1432" t="n">
        <v>14898</v>
      </c>
      <c r="B1432" s="13">
        <f>_xlfn.MINIFS(Invoices[Date],Invoices[Customer ID],A1432)</f>
        <v/>
      </c>
      <c r="C1432" s="13">
        <f>_xlfn.MAXIFS(Invoices[Date],Invoices[Customer ID],A1432)</f>
        <v/>
      </c>
      <c r="D1432" s="14">
        <f>AsOfDate-C1432</f>
        <v/>
      </c>
      <c r="E1432" s="14">
        <f>COUNTIFS(Invoices[Customer ID],A1432)</f>
        <v/>
      </c>
      <c r="F1432" s="15">
        <f>SUMIFS(Invoices[Value],Invoices[Customer ID],A1432)</f>
        <v/>
      </c>
      <c r="G1432" s="10">
        <f>5-COUNTIF(RCuts,"&lt;"&amp;D1432)</f>
        <v/>
      </c>
      <c r="H1432" s="10">
        <f>1+COUNTIF(FCuts,"&lt;"&amp;E1432)</f>
        <v/>
      </c>
      <c r="I1432" s="10">
        <f>1+COUNTIF(MCuts,"&lt;"&amp;F1432)</f>
        <v/>
      </c>
      <c r="J1432" s="10">
        <f>G1432&amp;H1432&amp;I1432</f>
        <v/>
      </c>
      <c r="K1432" s="10">
        <f>IF(AND(G1432&gt;=4,H1432&gt;=4),"Champions",IF(AND(G1432&gt;=3,H1432&gt;=3),"Loyal",IF(G1432&gt;=4,"New / promising",IF(H1432&gt;=3,"At risk",IF(G1432&lt;=2,"Lost / hibernating","Needs attention")))))</f>
        <v/>
      </c>
    </row>
    <row r="1433">
      <c r="A1433" t="n">
        <v>14901</v>
      </c>
      <c r="B1433" s="13">
        <f>_xlfn.MINIFS(Invoices[Date],Invoices[Customer ID],A1433)</f>
        <v/>
      </c>
      <c r="C1433" s="13">
        <f>_xlfn.MAXIFS(Invoices[Date],Invoices[Customer ID],A1433)</f>
        <v/>
      </c>
      <c r="D1433" s="14">
        <f>AsOfDate-C1433</f>
        <v/>
      </c>
      <c r="E1433" s="14">
        <f>COUNTIFS(Invoices[Customer ID],A1433)</f>
        <v/>
      </c>
      <c r="F1433" s="15">
        <f>SUMIFS(Invoices[Value],Invoices[Customer ID],A1433)</f>
        <v/>
      </c>
      <c r="G1433" s="10">
        <f>5-COUNTIF(RCuts,"&lt;"&amp;D1433)</f>
        <v/>
      </c>
      <c r="H1433" s="10">
        <f>1+COUNTIF(FCuts,"&lt;"&amp;E1433)</f>
        <v/>
      </c>
      <c r="I1433" s="10">
        <f>1+COUNTIF(MCuts,"&lt;"&amp;F1433)</f>
        <v/>
      </c>
      <c r="J1433" s="10">
        <f>G1433&amp;H1433&amp;I1433</f>
        <v/>
      </c>
      <c r="K1433" s="10">
        <f>IF(AND(G1433&gt;=4,H1433&gt;=4),"Champions",IF(AND(G1433&gt;=3,H1433&gt;=3),"Loyal",IF(G1433&gt;=4,"New / promising",IF(H1433&gt;=3,"At risk",IF(G1433&lt;=2,"Lost / hibernating","Needs attention")))))</f>
        <v/>
      </c>
    </row>
    <row r="1434">
      <c r="A1434" t="n">
        <v>14902</v>
      </c>
      <c r="B1434" s="13">
        <f>_xlfn.MINIFS(Invoices[Date],Invoices[Customer ID],A1434)</f>
        <v/>
      </c>
      <c r="C1434" s="13">
        <f>_xlfn.MAXIFS(Invoices[Date],Invoices[Customer ID],A1434)</f>
        <v/>
      </c>
      <c r="D1434" s="14">
        <f>AsOfDate-C1434</f>
        <v/>
      </c>
      <c r="E1434" s="14">
        <f>COUNTIFS(Invoices[Customer ID],A1434)</f>
        <v/>
      </c>
      <c r="F1434" s="15">
        <f>SUMIFS(Invoices[Value],Invoices[Customer ID],A1434)</f>
        <v/>
      </c>
      <c r="G1434" s="10">
        <f>5-COUNTIF(RCuts,"&lt;"&amp;D1434)</f>
        <v/>
      </c>
      <c r="H1434" s="10">
        <f>1+COUNTIF(FCuts,"&lt;"&amp;E1434)</f>
        <v/>
      </c>
      <c r="I1434" s="10">
        <f>1+COUNTIF(MCuts,"&lt;"&amp;F1434)</f>
        <v/>
      </c>
      <c r="J1434" s="10">
        <f>G1434&amp;H1434&amp;I1434</f>
        <v/>
      </c>
      <c r="K1434" s="10">
        <f>IF(AND(G1434&gt;=4,H1434&gt;=4),"Champions",IF(AND(G1434&gt;=3,H1434&gt;=3),"Loyal",IF(G1434&gt;=4,"New / promising",IF(H1434&gt;=3,"At risk",IF(G1434&lt;=2,"Lost / hibernating","Needs attention")))))</f>
        <v/>
      </c>
    </row>
    <row r="1435">
      <c r="A1435" t="n">
        <v>14903</v>
      </c>
      <c r="B1435" s="13">
        <f>_xlfn.MINIFS(Invoices[Date],Invoices[Customer ID],A1435)</f>
        <v/>
      </c>
      <c r="C1435" s="13">
        <f>_xlfn.MAXIFS(Invoices[Date],Invoices[Customer ID],A1435)</f>
        <v/>
      </c>
      <c r="D1435" s="14">
        <f>AsOfDate-C1435</f>
        <v/>
      </c>
      <c r="E1435" s="14">
        <f>COUNTIFS(Invoices[Customer ID],A1435)</f>
        <v/>
      </c>
      <c r="F1435" s="15">
        <f>SUMIFS(Invoices[Value],Invoices[Customer ID],A1435)</f>
        <v/>
      </c>
      <c r="G1435" s="10">
        <f>5-COUNTIF(RCuts,"&lt;"&amp;D1435)</f>
        <v/>
      </c>
      <c r="H1435" s="10">
        <f>1+COUNTIF(FCuts,"&lt;"&amp;E1435)</f>
        <v/>
      </c>
      <c r="I1435" s="10">
        <f>1+COUNTIF(MCuts,"&lt;"&amp;F1435)</f>
        <v/>
      </c>
      <c r="J1435" s="10">
        <f>G1435&amp;H1435&amp;I1435</f>
        <v/>
      </c>
      <c r="K1435" s="10">
        <f>IF(AND(G1435&gt;=4,H1435&gt;=4),"Champions",IF(AND(G1435&gt;=3,H1435&gt;=3),"Loyal",IF(G1435&gt;=4,"New / promising",IF(H1435&gt;=3,"At risk",IF(G1435&lt;=2,"Lost / hibernating","Needs attention")))))</f>
        <v/>
      </c>
    </row>
    <row r="1436">
      <c r="A1436" t="n">
        <v>14904</v>
      </c>
      <c r="B1436" s="13">
        <f>_xlfn.MINIFS(Invoices[Date],Invoices[Customer ID],A1436)</f>
        <v/>
      </c>
      <c r="C1436" s="13">
        <f>_xlfn.MAXIFS(Invoices[Date],Invoices[Customer ID],A1436)</f>
        <v/>
      </c>
      <c r="D1436" s="14">
        <f>AsOfDate-C1436</f>
        <v/>
      </c>
      <c r="E1436" s="14">
        <f>COUNTIFS(Invoices[Customer ID],A1436)</f>
        <v/>
      </c>
      <c r="F1436" s="15">
        <f>SUMIFS(Invoices[Value],Invoices[Customer ID],A1436)</f>
        <v/>
      </c>
      <c r="G1436" s="10">
        <f>5-COUNTIF(RCuts,"&lt;"&amp;D1436)</f>
        <v/>
      </c>
      <c r="H1436" s="10">
        <f>1+COUNTIF(FCuts,"&lt;"&amp;E1436)</f>
        <v/>
      </c>
      <c r="I1436" s="10">
        <f>1+COUNTIF(MCuts,"&lt;"&amp;F1436)</f>
        <v/>
      </c>
      <c r="J1436" s="10">
        <f>G1436&amp;H1436&amp;I1436</f>
        <v/>
      </c>
      <c r="K1436" s="10">
        <f>IF(AND(G1436&gt;=4,H1436&gt;=4),"Champions",IF(AND(G1436&gt;=3,H1436&gt;=3),"Loyal",IF(G1436&gt;=4,"New / promising",IF(H1436&gt;=3,"At risk",IF(G1436&lt;=2,"Lost / hibernating","Needs attention")))))</f>
        <v/>
      </c>
    </row>
    <row r="1437">
      <c r="A1437" t="n">
        <v>14905</v>
      </c>
      <c r="B1437" s="13">
        <f>_xlfn.MINIFS(Invoices[Date],Invoices[Customer ID],A1437)</f>
        <v/>
      </c>
      <c r="C1437" s="13">
        <f>_xlfn.MAXIFS(Invoices[Date],Invoices[Customer ID],A1437)</f>
        <v/>
      </c>
      <c r="D1437" s="14">
        <f>AsOfDate-C1437</f>
        <v/>
      </c>
      <c r="E1437" s="14">
        <f>COUNTIFS(Invoices[Customer ID],A1437)</f>
        <v/>
      </c>
      <c r="F1437" s="15">
        <f>SUMIFS(Invoices[Value],Invoices[Customer ID],A1437)</f>
        <v/>
      </c>
      <c r="G1437" s="10">
        <f>5-COUNTIF(RCuts,"&lt;"&amp;D1437)</f>
        <v/>
      </c>
      <c r="H1437" s="10">
        <f>1+COUNTIF(FCuts,"&lt;"&amp;E1437)</f>
        <v/>
      </c>
      <c r="I1437" s="10">
        <f>1+COUNTIF(MCuts,"&lt;"&amp;F1437)</f>
        <v/>
      </c>
      <c r="J1437" s="10">
        <f>G1437&amp;H1437&amp;I1437</f>
        <v/>
      </c>
      <c r="K1437" s="10">
        <f>IF(AND(G1437&gt;=4,H1437&gt;=4),"Champions",IF(AND(G1437&gt;=3,H1437&gt;=3),"Loyal",IF(G1437&gt;=4,"New / promising",IF(H1437&gt;=3,"At risk",IF(G1437&lt;=2,"Lost / hibernating","Needs attention")))))</f>
        <v/>
      </c>
    </row>
    <row r="1438">
      <c r="A1438" t="n">
        <v>14907</v>
      </c>
      <c r="B1438" s="13">
        <f>_xlfn.MINIFS(Invoices[Date],Invoices[Customer ID],A1438)</f>
        <v/>
      </c>
      <c r="C1438" s="13">
        <f>_xlfn.MAXIFS(Invoices[Date],Invoices[Customer ID],A1438)</f>
        <v/>
      </c>
      <c r="D1438" s="14">
        <f>AsOfDate-C1438</f>
        <v/>
      </c>
      <c r="E1438" s="14">
        <f>COUNTIFS(Invoices[Customer ID],A1438)</f>
        <v/>
      </c>
      <c r="F1438" s="15">
        <f>SUMIFS(Invoices[Value],Invoices[Customer ID],A1438)</f>
        <v/>
      </c>
      <c r="G1438" s="10">
        <f>5-COUNTIF(RCuts,"&lt;"&amp;D1438)</f>
        <v/>
      </c>
      <c r="H1438" s="10">
        <f>1+COUNTIF(FCuts,"&lt;"&amp;E1438)</f>
        <v/>
      </c>
      <c r="I1438" s="10">
        <f>1+COUNTIF(MCuts,"&lt;"&amp;F1438)</f>
        <v/>
      </c>
      <c r="J1438" s="10">
        <f>G1438&amp;H1438&amp;I1438</f>
        <v/>
      </c>
      <c r="K1438" s="10">
        <f>IF(AND(G1438&gt;=4,H1438&gt;=4),"Champions",IF(AND(G1438&gt;=3,H1438&gt;=3),"Loyal",IF(G1438&gt;=4,"New / promising",IF(H1438&gt;=3,"At risk",IF(G1438&lt;=2,"Lost / hibernating","Needs attention")))))</f>
        <v/>
      </c>
    </row>
    <row r="1439">
      <c r="A1439" t="n">
        <v>14908</v>
      </c>
      <c r="B1439" s="13">
        <f>_xlfn.MINIFS(Invoices[Date],Invoices[Customer ID],A1439)</f>
        <v/>
      </c>
      <c r="C1439" s="13">
        <f>_xlfn.MAXIFS(Invoices[Date],Invoices[Customer ID],A1439)</f>
        <v/>
      </c>
      <c r="D1439" s="14">
        <f>AsOfDate-C1439</f>
        <v/>
      </c>
      <c r="E1439" s="14">
        <f>COUNTIFS(Invoices[Customer ID],A1439)</f>
        <v/>
      </c>
      <c r="F1439" s="15">
        <f>SUMIFS(Invoices[Value],Invoices[Customer ID],A1439)</f>
        <v/>
      </c>
      <c r="G1439" s="10">
        <f>5-COUNTIF(RCuts,"&lt;"&amp;D1439)</f>
        <v/>
      </c>
      <c r="H1439" s="10">
        <f>1+COUNTIF(FCuts,"&lt;"&amp;E1439)</f>
        <v/>
      </c>
      <c r="I1439" s="10">
        <f>1+COUNTIF(MCuts,"&lt;"&amp;F1439)</f>
        <v/>
      </c>
      <c r="J1439" s="10">
        <f>G1439&amp;H1439&amp;I1439</f>
        <v/>
      </c>
      <c r="K1439" s="10">
        <f>IF(AND(G1439&gt;=4,H1439&gt;=4),"Champions",IF(AND(G1439&gt;=3,H1439&gt;=3),"Loyal",IF(G1439&gt;=4,"New / promising",IF(H1439&gt;=3,"At risk",IF(G1439&lt;=2,"Lost / hibernating","Needs attention")))))</f>
        <v/>
      </c>
    </row>
    <row r="1440">
      <c r="A1440" t="n">
        <v>14910</v>
      </c>
      <c r="B1440" s="13">
        <f>_xlfn.MINIFS(Invoices[Date],Invoices[Customer ID],A1440)</f>
        <v/>
      </c>
      <c r="C1440" s="13">
        <f>_xlfn.MAXIFS(Invoices[Date],Invoices[Customer ID],A1440)</f>
        <v/>
      </c>
      <c r="D1440" s="14">
        <f>AsOfDate-C1440</f>
        <v/>
      </c>
      <c r="E1440" s="14">
        <f>COUNTIFS(Invoices[Customer ID],A1440)</f>
        <v/>
      </c>
      <c r="F1440" s="15">
        <f>SUMIFS(Invoices[Value],Invoices[Customer ID],A1440)</f>
        <v/>
      </c>
      <c r="G1440" s="10">
        <f>5-COUNTIF(RCuts,"&lt;"&amp;D1440)</f>
        <v/>
      </c>
      <c r="H1440" s="10">
        <f>1+COUNTIF(FCuts,"&lt;"&amp;E1440)</f>
        <v/>
      </c>
      <c r="I1440" s="10">
        <f>1+COUNTIF(MCuts,"&lt;"&amp;F1440)</f>
        <v/>
      </c>
      <c r="J1440" s="10">
        <f>G1440&amp;H1440&amp;I1440</f>
        <v/>
      </c>
      <c r="K1440" s="10">
        <f>IF(AND(G1440&gt;=4,H1440&gt;=4),"Champions",IF(AND(G1440&gt;=3,H1440&gt;=3),"Loyal",IF(G1440&gt;=4,"New / promising",IF(H1440&gt;=3,"At risk",IF(G1440&lt;=2,"Lost / hibernating","Needs attention")))))</f>
        <v/>
      </c>
    </row>
    <row r="1441">
      <c r="A1441" t="n">
        <v>14913</v>
      </c>
      <c r="B1441" s="13">
        <f>_xlfn.MINIFS(Invoices[Date],Invoices[Customer ID],A1441)</f>
        <v/>
      </c>
      <c r="C1441" s="13">
        <f>_xlfn.MAXIFS(Invoices[Date],Invoices[Customer ID],A1441)</f>
        <v/>
      </c>
      <c r="D1441" s="14">
        <f>AsOfDate-C1441</f>
        <v/>
      </c>
      <c r="E1441" s="14">
        <f>COUNTIFS(Invoices[Customer ID],A1441)</f>
        <v/>
      </c>
      <c r="F1441" s="15">
        <f>SUMIFS(Invoices[Value],Invoices[Customer ID],A1441)</f>
        <v/>
      </c>
      <c r="G1441" s="10">
        <f>5-COUNTIF(RCuts,"&lt;"&amp;D1441)</f>
        <v/>
      </c>
      <c r="H1441" s="10">
        <f>1+COUNTIF(FCuts,"&lt;"&amp;E1441)</f>
        <v/>
      </c>
      <c r="I1441" s="10">
        <f>1+COUNTIF(MCuts,"&lt;"&amp;F1441)</f>
        <v/>
      </c>
      <c r="J1441" s="10">
        <f>G1441&amp;H1441&amp;I1441</f>
        <v/>
      </c>
      <c r="K1441" s="10">
        <f>IF(AND(G1441&gt;=4,H1441&gt;=4),"Champions",IF(AND(G1441&gt;=3,H1441&gt;=3),"Loyal",IF(G1441&gt;=4,"New / promising",IF(H1441&gt;=3,"At risk",IF(G1441&lt;=2,"Lost / hibernating","Needs attention")))))</f>
        <v/>
      </c>
    </row>
    <row r="1442">
      <c r="A1442" t="n">
        <v>14915</v>
      </c>
      <c r="B1442" s="13">
        <f>_xlfn.MINIFS(Invoices[Date],Invoices[Customer ID],A1442)</f>
        <v/>
      </c>
      <c r="C1442" s="13">
        <f>_xlfn.MAXIFS(Invoices[Date],Invoices[Customer ID],A1442)</f>
        <v/>
      </c>
      <c r="D1442" s="14">
        <f>AsOfDate-C1442</f>
        <v/>
      </c>
      <c r="E1442" s="14">
        <f>COUNTIFS(Invoices[Customer ID],A1442)</f>
        <v/>
      </c>
      <c r="F1442" s="15">
        <f>SUMIFS(Invoices[Value],Invoices[Customer ID],A1442)</f>
        <v/>
      </c>
      <c r="G1442" s="10">
        <f>5-COUNTIF(RCuts,"&lt;"&amp;D1442)</f>
        <v/>
      </c>
      <c r="H1442" s="10">
        <f>1+COUNTIF(FCuts,"&lt;"&amp;E1442)</f>
        <v/>
      </c>
      <c r="I1442" s="10">
        <f>1+COUNTIF(MCuts,"&lt;"&amp;F1442)</f>
        <v/>
      </c>
      <c r="J1442" s="10">
        <f>G1442&amp;H1442&amp;I1442</f>
        <v/>
      </c>
      <c r="K1442" s="10">
        <f>IF(AND(G1442&gt;=4,H1442&gt;=4),"Champions",IF(AND(G1442&gt;=3,H1442&gt;=3),"Loyal",IF(G1442&gt;=4,"New / promising",IF(H1442&gt;=3,"At risk",IF(G1442&lt;=2,"Lost / hibernating","Needs attention")))))</f>
        <v/>
      </c>
    </row>
    <row r="1443">
      <c r="A1443" t="n">
        <v>14916</v>
      </c>
      <c r="B1443" s="13">
        <f>_xlfn.MINIFS(Invoices[Date],Invoices[Customer ID],A1443)</f>
        <v/>
      </c>
      <c r="C1443" s="13">
        <f>_xlfn.MAXIFS(Invoices[Date],Invoices[Customer ID],A1443)</f>
        <v/>
      </c>
      <c r="D1443" s="14">
        <f>AsOfDate-C1443</f>
        <v/>
      </c>
      <c r="E1443" s="14">
        <f>COUNTIFS(Invoices[Customer ID],A1443)</f>
        <v/>
      </c>
      <c r="F1443" s="15">
        <f>SUMIFS(Invoices[Value],Invoices[Customer ID],A1443)</f>
        <v/>
      </c>
      <c r="G1443" s="10">
        <f>5-COUNTIF(RCuts,"&lt;"&amp;D1443)</f>
        <v/>
      </c>
      <c r="H1443" s="10">
        <f>1+COUNTIF(FCuts,"&lt;"&amp;E1443)</f>
        <v/>
      </c>
      <c r="I1443" s="10">
        <f>1+COUNTIF(MCuts,"&lt;"&amp;F1443)</f>
        <v/>
      </c>
      <c r="J1443" s="10">
        <f>G1443&amp;H1443&amp;I1443</f>
        <v/>
      </c>
      <c r="K1443" s="10">
        <f>IF(AND(G1443&gt;=4,H1443&gt;=4),"Champions",IF(AND(G1443&gt;=3,H1443&gt;=3),"Loyal",IF(G1443&gt;=4,"New / promising",IF(H1443&gt;=3,"At risk",IF(G1443&lt;=2,"Lost / hibernating","Needs attention")))))</f>
        <v/>
      </c>
    </row>
    <row r="1444">
      <c r="A1444" t="n">
        <v>14918</v>
      </c>
      <c r="B1444" s="13">
        <f>_xlfn.MINIFS(Invoices[Date],Invoices[Customer ID],A1444)</f>
        <v/>
      </c>
      <c r="C1444" s="13">
        <f>_xlfn.MAXIFS(Invoices[Date],Invoices[Customer ID],A1444)</f>
        <v/>
      </c>
      <c r="D1444" s="14">
        <f>AsOfDate-C1444</f>
        <v/>
      </c>
      <c r="E1444" s="14">
        <f>COUNTIFS(Invoices[Customer ID],A1444)</f>
        <v/>
      </c>
      <c r="F1444" s="15">
        <f>SUMIFS(Invoices[Value],Invoices[Customer ID],A1444)</f>
        <v/>
      </c>
      <c r="G1444" s="10">
        <f>5-COUNTIF(RCuts,"&lt;"&amp;D1444)</f>
        <v/>
      </c>
      <c r="H1444" s="10">
        <f>1+COUNTIF(FCuts,"&lt;"&amp;E1444)</f>
        <v/>
      </c>
      <c r="I1444" s="10">
        <f>1+COUNTIF(MCuts,"&lt;"&amp;F1444)</f>
        <v/>
      </c>
      <c r="J1444" s="10">
        <f>G1444&amp;H1444&amp;I1444</f>
        <v/>
      </c>
      <c r="K1444" s="10">
        <f>IF(AND(G1444&gt;=4,H1444&gt;=4),"Champions",IF(AND(G1444&gt;=3,H1444&gt;=3),"Loyal",IF(G1444&gt;=4,"New / promising",IF(H1444&gt;=3,"At risk",IF(G1444&lt;=2,"Lost / hibernating","Needs attention")))))</f>
        <v/>
      </c>
    </row>
    <row r="1445">
      <c r="A1445" t="n">
        <v>14920</v>
      </c>
      <c r="B1445" s="13">
        <f>_xlfn.MINIFS(Invoices[Date],Invoices[Customer ID],A1445)</f>
        <v/>
      </c>
      <c r="C1445" s="13">
        <f>_xlfn.MAXIFS(Invoices[Date],Invoices[Customer ID],A1445)</f>
        <v/>
      </c>
      <c r="D1445" s="14">
        <f>AsOfDate-C1445</f>
        <v/>
      </c>
      <c r="E1445" s="14">
        <f>COUNTIFS(Invoices[Customer ID],A1445)</f>
        <v/>
      </c>
      <c r="F1445" s="15">
        <f>SUMIFS(Invoices[Value],Invoices[Customer ID],A1445)</f>
        <v/>
      </c>
      <c r="G1445" s="10">
        <f>5-COUNTIF(RCuts,"&lt;"&amp;D1445)</f>
        <v/>
      </c>
      <c r="H1445" s="10">
        <f>1+COUNTIF(FCuts,"&lt;"&amp;E1445)</f>
        <v/>
      </c>
      <c r="I1445" s="10">
        <f>1+COUNTIF(MCuts,"&lt;"&amp;F1445)</f>
        <v/>
      </c>
      <c r="J1445" s="10">
        <f>G1445&amp;H1445&amp;I1445</f>
        <v/>
      </c>
      <c r="K1445" s="10">
        <f>IF(AND(G1445&gt;=4,H1445&gt;=4),"Champions",IF(AND(G1445&gt;=3,H1445&gt;=3),"Loyal",IF(G1445&gt;=4,"New / promising",IF(H1445&gt;=3,"At risk",IF(G1445&lt;=2,"Lost / hibernating","Needs attention")))))</f>
        <v/>
      </c>
    </row>
    <row r="1446">
      <c r="A1446" t="n">
        <v>14921</v>
      </c>
      <c r="B1446" s="13">
        <f>_xlfn.MINIFS(Invoices[Date],Invoices[Customer ID],A1446)</f>
        <v/>
      </c>
      <c r="C1446" s="13">
        <f>_xlfn.MAXIFS(Invoices[Date],Invoices[Customer ID],A1446)</f>
        <v/>
      </c>
      <c r="D1446" s="14">
        <f>AsOfDate-C1446</f>
        <v/>
      </c>
      <c r="E1446" s="14">
        <f>COUNTIFS(Invoices[Customer ID],A1446)</f>
        <v/>
      </c>
      <c r="F1446" s="15">
        <f>SUMIFS(Invoices[Value],Invoices[Customer ID],A1446)</f>
        <v/>
      </c>
      <c r="G1446" s="10">
        <f>5-COUNTIF(RCuts,"&lt;"&amp;D1446)</f>
        <v/>
      </c>
      <c r="H1446" s="10">
        <f>1+COUNTIF(FCuts,"&lt;"&amp;E1446)</f>
        <v/>
      </c>
      <c r="I1446" s="10">
        <f>1+COUNTIF(MCuts,"&lt;"&amp;F1446)</f>
        <v/>
      </c>
      <c r="J1446" s="10">
        <f>G1446&amp;H1446&amp;I1446</f>
        <v/>
      </c>
      <c r="K1446" s="10">
        <f>IF(AND(G1446&gt;=4,H1446&gt;=4),"Champions",IF(AND(G1446&gt;=3,H1446&gt;=3),"Loyal",IF(G1446&gt;=4,"New / promising",IF(H1446&gt;=3,"At risk",IF(G1446&lt;=2,"Lost / hibernating","Needs attention")))))</f>
        <v/>
      </c>
    </row>
    <row r="1447">
      <c r="A1447" t="n">
        <v>14923</v>
      </c>
      <c r="B1447" s="13">
        <f>_xlfn.MINIFS(Invoices[Date],Invoices[Customer ID],A1447)</f>
        <v/>
      </c>
      <c r="C1447" s="13">
        <f>_xlfn.MAXIFS(Invoices[Date],Invoices[Customer ID],A1447)</f>
        <v/>
      </c>
      <c r="D1447" s="14">
        <f>AsOfDate-C1447</f>
        <v/>
      </c>
      <c r="E1447" s="14">
        <f>COUNTIFS(Invoices[Customer ID],A1447)</f>
        <v/>
      </c>
      <c r="F1447" s="15">
        <f>SUMIFS(Invoices[Value],Invoices[Customer ID],A1447)</f>
        <v/>
      </c>
      <c r="G1447" s="10">
        <f>5-COUNTIF(RCuts,"&lt;"&amp;D1447)</f>
        <v/>
      </c>
      <c r="H1447" s="10">
        <f>1+COUNTIF(FCuts,"&lt;"&amp;E1447)</f>
        <v/>
      </c>
      <c r="I1447" s="10">
        <f>1+COUNTIF(MCuts,"&lt;"&amp;F1447)</f>
        <v/>
      </c>
      <c r="J1447" s="10">
        <f>G1447&amp;H1447&amp;I1447</f>
        <v/>
      </c>
      <c r="K1447" s="10">
        <f>IF(AND(G1447&gt;=4,H1447&gt;=4),"Champions",IF(AND(G1447&gt;=3,H1447&gt;=3),"Loyal",IF(G1447&gt;=4,"New / promising",IF(H1447&gt;=3,"At risk",IF(G1447&lt;=2,"Lost / hibernating","Needs attention")))))</f>
        <v/>
      </c>
    </row>
    <row r="1448">
      <c r="A1448" t="n">
        <v>14924</v>
      </c>
      <c r="B1448" s="13">
        <f>_xlfn.MINIFS(Invoices[Date],Invoices[Customer ID],A1448)</f>
        <v/>
      </c>
      <c r="C1448" s="13">
        <f>_xlfn.MAXIFS(Invoices[Date],Invoices[Customer ID],A1448)</f>
        <v/>
      </c>
      <c r="D1448" s="14">
        <f>AsOfDate-C1448</f>
        <v/>
      </c>
      <c r="E1448" s="14">
        <f>COUNTIFS(Invoices[Customer ID],A1448)</f>
        <v/>
      </c>
      <c r="F1448" s="15">
        <f>SUMIFS(Invoices[Value],Invoices[Customer ID],A1448)</f>
        <v/>
      </c>
      <c r="G1448" s="10">
        <f>5-COUNTIF(RCuts,"&lt;"&amp;D1448)</f>
        <v/>
      </c>
      <c r="H1448" s="10">
        <f>1+COUNTIF(FCuts,"&lt;"&amp;E1448)</f>
        <v/>
      </c>
      <c r="I1448" s="10">
        <f>1+COUNTIF(MCuts,"&lt;"&amp;F1448)</f>
        <v/>
      </c>
      <c r="J1448" s="10">
        <f>G1448&amp;H1448&amp;I1448</f>
        <v/>
      </c>
      <c r="K1448" s="10">
        <f>IF(AND(G1448&gt;=4,H1448&gt;=4),"Champions",IF(AND(G1448&gt;=3,H1448&gt;=3),"Loyal",IF(G1448&gt;=4,"New / promising",IF(H1448&gt;=3,"At risk",IF(G1448&lt;=2,"Lost / hibernating","Needs attention")))))</f>
        <v/>
      </c>
    </row>
    <row r="1449">
      <c r="A1449" t="n">
        <v>14929</v>
      </c>
      <c r="B1449" s="13">
        <f>_xlfn.MINIFS(Invoices[Date],Invoices[Customer ID],A1449)</f>
        <v/>
      </c>
      <c r="C1449" s="13">
        <f>_xlfn.MAXIFS(Invoices[Date],Invoices[Customer ID],A1449)</f>
        <v/>
      </c>
      <c r="D1449" s="14">
        <f>AsOfDate-C1449</f>
        <v/>
      </c>
      <c r="E1449" s="14">
        <f>COUNTIFS(Invoices[Customer ID],A1449)</f>
        <v/>
      </c>
      <c r="F1449" s="15">
        <f>SUMIFS(Invoices[Value],Invoices[Customer ID],A1449)</f>
        <v/>
      </c>
      <c r="G1449" s="10">
        <f>5-COUNTIF(RCuts,"&lt;"&amp;D1449)</f>
        <v/>
      </c>
      <c r="H1449" s="10">
        <f>1+COUNTIF(FCuts,"&lt;"&amp;E1449)</f>
        <v/>
      </c>
      <c r="I1449" s="10">
        <f>1+COUNTIF(MCuts,"&lt;"&amp;F1449)</f>
        <v/>
      </c>
      <c r="J1449" s="10">
        <f>G1449&amp;H1449&amp;I1449</f>
        <v/>
      </c>
      <c r="K1449" s="10">
        <f>IF(AND(G1449&gt;=4,H1449&gt;=4),"Champions",IF(AND(G1449&gt;=3,H1449&gt;=3),"Loyal",IF(G1449&gt;=4,"New / promising",IF(H1449&gt;=3,"At risk",IF(G1449&lt;=2,"Lost / hibernating","Needs attention")))))</f>
        <v/>
      </c>
    </row>
    <row r="1450">
      <c r="A1450" t="n">
        <v>14944</v>
      </c>
      <c r="B1450" s="13">
        <f>_xlfn.MINIFS(Invoices[Date],Invoices[Customer ID],A1450)</f>
        <v/>
      </c>
      <c r="C1450" s="13">
        <f>_xlfn.MAXIFS(Invoices[Date],Invoices[Customer ID],A1450)</f>
        <v/>
      </c>
      <c r="D1450" s="14">
        <f>AsOfDate-C1450</f>
        <v/>
      </c>
      <c r="E1450" s="14">
        <f>COUNTIFS(Invoices[Customer ID],A1450)</f>
        <v/>
      </c>
      <c r="F1450" s="15">
        <f>SUMIFS(Invoices[Value],Invoices[Customer ID],A1450)</f>
        <v/>
      </c>
      <c r="G1450" s="10">
        <f>5-COUNTIF(RCuts,"&lt;"&amp;D1450)</f>
        <v/>
      </c>
      <c r="H1450" s="10">
        <f>1+COUNTIF(FCuts,"&lt;"&amp;E1450)</f>
        <v/>
      </c>
      <c r="I1450" s="10">
        <f>1+COUNTIF(MCuts,"&lt;"&amp;F1450)</f>
        <v/>
      </c>
      <c r="J1450" s="10">
        <f>G1450&amp;H1450&amp;I1450</f>
        <v/>
      </c>
      <c r="K1450" s="10">
        <f>IF(AND(G1450&gt;=4,H1450&gt;=4),"Champions",IF(AND(G1450&gt;=3,H1450&gt;=3),"Loyal",IF(G1450&gt;=4,"New / promising",IF(H1450&gt;=3,"At risk",IF(G1450&lt;=2,"Lost / hibernating","Needs attention")))))</f>
        <v/>
      </c>
    </row>
    <row r="1451">
      <c r="A1451" t="n">
        <v>14946</v>
      </c>
      <c r="B1451" s="13">
        <f>_xlfn.MINIFS(Invoices[Date],Invoices[Customer ID],A1451)</f>
        <v/>
      </c>
      <c r="C1451" s="13">
        <f>_xlfn.MAXIFS(Invoices[Date],Invoices[Customer ID],A1451)</f>
        <v/>
      </c>
      <c r="D1451" s="14">
        <f>AsOfDate-C1451</f>
        <v/>
      </c>
      <c r="E1451" s="14">
        <f>COUNTIFS(Invoices[Customer ID],A1451)</f>
        <v/>
      </c>
      <c r="F1451" s="15">
        <f>SUMIFS(Invoices[Value],Invoices[Customer ID],A1451)</f>
        <v/>
      </c>
      <c r="G1451" s="10">
        <f>5-COUNTIF(RCuts,"&lt;"&amp;D1451)</f>
        <v/>
      </c>
      <c r="H1451" s="10">
        <f>1+COUNTIF(FCuts,"&lt;"&amp;E1451)</f>
        <v/>
      </c>
      <c r="I1451" s="10">
        <f>1+COUNTIF(MCuts,"&lt;"&amp;F1451)</f>
        <v/>
      </c>
      <c r="J1451" s="10">
        <f>G1451&amp;H1451&amp;I1451</f>
        <v/>
      </c>
      <c r="K1451" s="10">
        <f>IF(AND(G1451&gt;=4,H1451&gt;=4),"Champions",IF(AND(G1451&gt;=3,H1451&gt;=3),"Loyal",IF(G1451&gt;=4,"New / promising",IF(H1451&gt;=3,"At risk",IF(G1451&lt;=2,"Lost / hibernating","Needs attention")))))</f>
        <v/>
      </c>
    </row>
    <row r="1452">
      <c r="A1452" t="n">
        <v>14947</v>
      </c>
      <c r="B1452" s="13">
        <f>_xlfn.MINIFS(Invoices[Date],Invoices[Customer ID],A1452)</f>
        <v/>
      </c>
      <c r="C1452" s="13">
        <f>_xlfn.MAXIFS(Invoices[Date],Invoices[Customer ID],A1452)</f>
        <v/>
      </c>
      <c r="D1452" s="14">
        <f>AsOfDate-C1452</f>
        <v/>
      </c>
      <c r="E1452" s="14">
        <f>COUNTIFS(Invoices[Customer ID],A1452)</f>
        <v/>
      </c>
      <c r="F1452" s="15">
        <f>SUMIFS(Invoices[Value],Invoices[Customer ID],A1452)</f>
        <v/>
      </c>
      <c r="G1452" s="10">
        <f>5-COUNTIF(RCuts,"&lt;"&amp;D1452)</f>
        <v/>
      </c>
      <c r="H1452" s="10">
        <f>1+COUNTIF(FCuts,"&lt;"&amp;E1452)</f>
        <v/>
      </c>
      <c r="I1452" s="10">
        <f>1+COUNTIF(MCuts,"&lt;"&amp;F1452)</f>
        <v/>
      </c>
      <c r="J1452" s="10">
        <f>G1452&amp;H1452&amp;I1452</f>
        <v/>
      </c>
      <c r="K1452" s="10">
        <f>IF(AND(G1452&gt;=4,H1452&gt;=4),"Champions",IF(AND(G1452&gt;=3,H1452&gt;=3),"Loyal",IF(G1452&gt;=4,"New / promising",IF(H1452&gt;=3,"At risk",IF(G1452&lt;=2,"Lost / hibernating","Needs attention")))))</f>
        <v/>
      </c>
    </row>
    <row r="1453">
      <c r="A1453" t="n">
        <v>14948</v>
      </c>
      <c r="B1453" s="13">
        <f>_xlfn.MINIFS(Invoices[Date],Invoices[Customer ID],A1453)</f>
        <v/>
      </c>
      <c r="C1453" s="13">
        <f>_xlfn.MAXIFS(Invoices[Date],Invoices[Customer ID],A1453)</f>
        <v/>
      </c>
      <c r="D1453" s="14">
        <f>AsOfDate-C1453</f>
        <v/>
      </c>
      <c r="E1453" s="14">
        <f>COUNTIFS(Invoices[Customer ID],A1453)</f>
        <v/>
      </c>
      <c r="F1453" s="15">
        <f>SUMIFS(Invoices[Value],Invoices[Customer ID],A1453)</f>
        <v/>
      </c>
      <c r="G1453" s="10">
        <f>5-COUNTIF(RCuts,"&lt;"&amp;D1453)</f>
        <v/>
      </c>
      <c r="H1453" s="10">
        <f>1+COUNTIF(FCuts,"&lt;"&amp;E1453)</f>
        <v/>
      </c>
      <c r="I1453" s="10">
        <f>1+COUNTIF(MCuts,"&lt;"&amp;F1453)</f>
        <v/>
      </c>
      <c r="J1453" s="10">
        <f>G1453&amp;H1453&amp;I1453</f>
        <v/>
      </c>
      <c r="K1453" s="10">
        <f>IF(AND(G1453&gt;=4,H1453&gt;=4),"Champions",IF(AND(G1453&gt;=3,H1453&gt;=3),"Loyal",IF(G1453&gt;=4,"New / promising",IF(H1453&gt;=3,"At risk",IF(G1453&lt;=2,"Lost / hibernating","Needs attention")))))</f>
        <v/>
      </c>
    </row>
    <row r="1454">
      <c r="A1454" t="n">
        <v>14950</v>
      </c>
      <c r="B1454" s="13">
        <f>_xlfn.MINIFS(Invoices[Date],Invoices[Customer ID],A1454)</f>
        <v/>
      </c>
      <c r="C1454" s="13">
        <f>_xlfn.MAXIFS(Invoices[Date],Invoices[Customer ID],A1454)</f>
        <v/>
      </c>
      <c r="D1454" s="14">
        <f>AsOfDate-C1454</f>
        <v/>
      </c>
      <c r="E1454" s="14">
        <f>COUNTIFS(Invoices[Customer ID],A1454)</f>
        <v/>
      </c>
      <c r="F1454" s="15">
        <f>SUMIFS(Invoices[Value],Invoices[Customer ID],A1454)</f>
        <v/>
      </c>
      <c r="G1454" s="10">
        <f>5-COUNTIF(RCuts,"&lt;"&amp;D1454)</f>
        <v/>
      </c>
      <c r="H1454" s="10">
        <f>1+COUNTIF(FCuts,"&lt;"&amp;E1454)</f>
        <v/>
      </c>
      <c r="I1454" s="10">
        <f>1+COUNTIF(MCuts,"&lt;"&amp;F1454)</f>
        <v/>
      </c>
      <c r="J1454" s="10">
        <f>G1454&amp;H1454&amp;I1454</f>
        <v/>
      </c>
      <c r="K1454" s="10">
        <f>IF(AND(G1454&gt;=4,H1454&gt;=4),"Champions",IF(AND(G1454&gt;=3,H1454&gt;=3),"Loyal",IF(G1454&gt;=4,"New / promising",IF(H1454&gt;=3,"At risk",IF(G1454&lt;=2,"Lost / hibernating","Needs attention")))))</f>
        <v/>
      </c>
    </row>
    <row r="1455">
      <c r="A1455" t="n">
        <v>14951</v>
      </c>
      <c r="B1455" s="13">
        <f>_xlfn.MINIFS(Invoices[Date],Invoices[Customer ID],A1455)</f>
        <v/>
      </c>
      <c r="C1455" s="13">
        <f>_xlfn.MAXIFS(Invoices[Date],Invoices[Customer ID],A1455)</f>
        <v/>
      </c>
      <c r="D1455" s="14">
        <f>AsOfDate-C1455</f>
        <v/>
      </c>
      <c r="E1455" s="14">
        <f>COUNTIFS(Invoices[Customer ID],A1455)</f>
        <v/>
      </c>
      <c r="F1455" s="15">
        <f>SUMIFS(Invoices[Value],Invoices[Customer ID],A1455)</f>
        <v/>
      </c>
      <c r="G1455" s="10">
        <f>5-COUNTIF(RCuts,"&lt;"&amp;D1455)</f>
        <v/>
      </c>
      <c r="H1455" s="10">
        <f>1+COUNTIF(FCuts,"&lt;"&amp;E1455)</f>
        <v/>
      </c>
      <c r="I1455" s="10">
        <f>1+COUNTIF(MCuts,"&lt;"&amp;F1455)</f>
        <v/>
      </c>
      <c r="J1455" s="10">
        <f>G1455&amp;H1455&amp;I1455</f>
        <v/>
      </c>
      <c r="K1455" s="10">
        <f>IF(AND(G1455&gt;=4,H1455&gt;=4),"Champions",IF(AND(G1455&gt;=3,H1455&gt;=3),"Loyal",IF(G1455&gt;=4,"New / promising",IF(H1455&gt;=3,"At risk",IF(G1455&lt;=2,"Lost / hibernating","Needs attention")))))</f>
        <v/>
      </c>
    </row>
    <row r="1456">
      <c r="A1456" t="n">
        <v>14952</v>
      </c>
      <c r="B1456" s="13">
        <f>_xlfn.MINIFS(Invoices[Date],Invoices[Customer ID],A1456)</f>
        <v/>
      </c>
      <c r="C1456" s="13">
        <f>_xlfn.MAXIFS(Invoices[Date],Invoices[Customer ID],A1456)</f>
        <v/>
      </c>
      <c r="D1456" s="14">
        <f>AsOfDate-C1456</f>
        <v/>
      </c>
      <c r="E1456" s="14">
        <f>COUNTIFS(Invoices[Customer ID],A1456)</f>
        <v/>
      </c>
      <c r="F1456" s="15">
        <f>SUMIFS(Invoices[Value],Invoices[Customer ID],A1456)</f>
        <v/>
      </c>
      <c r="G1456" s="10">
        <f>5-COUNTIF(RCuts,"&lt;"&amp;D1456)</f>
        <v/>
      </c>
      <c r="H1456" s="10">
        <f>1+COUNTIF(FCuts,"&lt;"&amp;E1456)</f>
        <v/>
      </c>
      <c r="I1456" s="10">
        <f>1+COUNTIF(MCuts,"&lt;"&amp;F1456)</f>
        <v/>
      </c>
      <c r="J1456" s="10">
        <f>G1456&amp;H1456&amp;I1456</f>
        <v/>
      </c>
      <c r="K1456" s="10">
        <f>IF(AND(G1456&gt;=4,H1456&gt;=4),"Champions",IF(AND(G1456&gt;=3,H1456&gt;=3),"Loyal",IF(G1456&gt;=4,"New / promising",IF(H1456&gt;=3,"At risk",IF(G1456&lt;=2,"Lost / hibernating","Needs attention")))))</f>
        <v/>
      </c>
    </row>
    <row r="1457">
      <c r="A1457" t="n">
        <v>14953</v>
      </c>
      <c r="B1457" s="13">
        <f>_xlfn.MINIFS(Invoices[Date],Invoices[Customer ID],A1457)</f>
        <v/>
      </c>
      <c r="C1457" s="13">
        <f>_xlfn.MAXIFS(Invoices[Date],Invoices[Customer ID],A1457)</f>
        <v/>
      </c>
      <c r="D1457" s="14">
        <f>AsOfDate-C1457</f>
        <v/>
      </c>
      <c r="E1457" s="14">
        <f>COUNTIFS(Invoices[Customer ID],A1457)</f>
        <v/>
      </c>
      <c r="F1457" s="15">
        <f>SUMIFS(Invoices[Value],Invoices[Customer ID],A1457)</f>
        <v/>
      </c>
      <c r="G1457" s="10">
        <f>5-COUNTIF(RCuts,"&lt;"&amp;D1457)</f>
        <v/>
      </c>
      <c r="H1457" s="10">
        <f>1+COUNTIF(FCuts,"&lt;"&amp;E1457)</f>
        <v/>
      </c>
      <c r="I1457" s="10">
        <f>1+COUNTIF(MCuts,"&lt;"&amp;F1457)</f>
        <v/>
      </c>
      <c r="J1457" s="10">
        <f>G1457&amp;H1457&amp;I1457</f>
        <v/>
      </c>
      <c r="K1457" s="10">
        <f>IF(AND(G1457&gt;=4,H1457&gt;=4),"Champions",IF(AND(G1457&gt;=3,H1457&gt;=3),"Loyal",IF(G1457&gt;=4,"New / promising",IF(H1457&gt;=3,"At risk",IF(G1457&lt;=2,"Lost / hibernating","Needs attention")))))</f>
        <v/>
      </c>
    </row>
    <row r="1458">
      <c r="A1458" t="n">
        <v>14954</v>
      </c>
      <c r="B1458" s="13">
        <f>_xlfn.MINIFS(Invoices[Date],Invoices[Customer ID],A1458)</f>
        <v/>
      </c>
      <c r="C1458" s="13">
        <f>_xlfn.MAXIFS(Invoices[Date],Invoices[Customer ID],A1458)</f>
        <v/>
      </c>
      <c r="D1458" s="14">
        <f>AsOfDate-C1458</f>
        <v/>
      </c>
      <c r="E1458" s="14">
        <f>COUNTIFS(Invoices[Customer ID],A1458)</f>
        <v/>
      </c>
      <c r="F1458" s="15">
        <f>SUMIFS(Invoices[Value],Invoices[Customer ID],A1458)</f>
        <v/>
      </c>
      <c r="G1458" s="10">
        <f>5-COUNTIF(RCuts,"&lt;"&amp;D1458)</f>
        <v/>
      </c>
      <c r="H1458" s="10">
        <f>1+COUNTIF(FCuts,"&lt;"&amp;E1458)</f>
        <v/>
      </c>
      <c r="I1458" s="10">
        <f>1+COUNTIF(MCuts,"&lt;"&amp;F1458)</f>
        <v/>
      </c>
      <c r="J1458" s="10">
        <f>G1458&amp;H1458&amp;I1458</f>
        <v/>
      </c>
      <c r="K1458" s="10">
        <f>IF(AND(G1458&gt;=4,H1458&gt;=4),"Champions",IF(AND(G1458&gt;=3,H1458&gt;=3),"Loyal",IF(G1458&gt;=4,"New / promising",IF(H1458&gt;=3,"At risk",IF(G1458&lt;=2,"Lost / hibernating","Needs attention")))))</f>
        <v/>
      </c>
    </row>
    <row r="1459">
      <c r="A1459" t="n">
        <v>14957</v>
      </c>
      <c r="B1459" s="13">
        <f>_xlfn.MINIFS(Invoices[Date],Invoices[Customer ID],A1459)</f>
        <v/>
      </c>
      <c r="C1459" s="13">
        <f>_xlfn.MAXIFS(Invoices[Date],Invoices[Customer ID],A1459)</f>
        <v/>
      </c>
      <c r="D1459" s="14">
        <f>AsOfDate-C1459</f>
        <v/>
      </c>
      <c r="E1459" s="14">
        <f>COUNTIFS(Invoices[Customer ID],A1459)</f>
        <v/>
      </c>
      <c r="F1459" s="15">
        <f>SUMIFS(Invoices[Value],Invoices[Customer ID],A1459)</f>
        <v/>
      </c>
      <c r="G1459" s="10">
        <f>5-COUNTIF(RCuts,"&lt;"&amp;D1459)</f>
        <v/>
      </c>
      <c r="H1459" s="10">
        <f>1+COUNTIF(FCuts,"&lt;"&amp;E1459)</f>
        <v/>
      </c>
      <c r="I1459" s="10">
        <f>1+COUNTIF(MCuts,"&lt;"&amp;F1459)</f>
        <v/>
      </c>
      <c r="J1459" s="10">
        <f>G1459&amp;H1459&amp;I1459</f>
        <v/>
      </c>
      <c r="K1459" s="10">
        <f>IF(AND(G1459&gt;=4,H1459&gt;=4),"Champions",IF(AND(G1459&gt;=3,H1459&gt;=3),"Loyal",IF(G1459&gt;=4,"New / promising",IF(H1459&gt;=3,"At risk",IF(G1459&lt;=2,"Lost / hibernating","Needs attention")))))</f>
        <v/>
      </c>
    </row>
    <row r="1460">
      <c r="A1460" t="n">
        <v>14958</v>
      </c>
      <c r="B1460" s="13">
        <f>_xlfn.MINIFS(Invoices[Date],Invoices[Customer ID],A1460)</f>
        <v/>
      </c>
      <c r="C1460" s="13">
        <f>_xlfn.MAXIFS(Invoices[Date],Invoices[Customer ID],A1460)</f>
        <v/>
      </c>
      <c r="D1460" s="14">
        <f>AsOfDate-C1460</f>
        <v/>
      </c>
      <c r="E1460" s="14">
        <f>COUNTIFS(Invoices[Customer ID],A1460)</f>
        <v/>
      </c>
      <c r="F1460" s="15">
        <f>SUMIFS(Invoices[Value],Invoices[Customer ID],A1460)</f>
        <v/>
      </c>
      <c r="G1460" s="10">
        <f>5-COUNTIF(RCuts,"&lt;"&amp;D1460)</f>
        <v/>
      </c>
      <c r="H1460" s="10">
        <f>1+COUNTIF(FCuts,"&lt;"&amp;E1460)</f>
        <v/>
      </c>
      <c r="I1460" s="10">
        <f>1+COUNTIF(MCuts,"&lt;"&amp;F1460)</f>
        <v/>
      </c>
      <c r="J1460" s="10">
        <f>G1460&amp;H1460&amp;I1460</f>
        <v/>
      </c>
      <c r="K1460" s="10">
        <f>IF(AND(G1460&gt;=4,H1460&gt;=4),"Champions",IF(AND(G1460&gt;=3,H1460&gt;=3),"Loyal",IF(G1460&gt;=4,"New / promising",IF(H1460&gt;=3,"At risk",IF(G1460&lt;=2,"Lost / hibernating","Needs attention")))))</f>
        <v/>
      </c>
    </row>
    <row r="1461">
      <c r="A1461" t="n">
        <v>14959</v>
      </c>
      <c r="B1461" s="13">
        <f>_xlfn.MINIFS(Invoices[Date],Invoices[Customer ID],A1461)</f>
        <v/>
      </c>
      <c r="C1461" s="13">
        <f>_xlfn.MAXIFS(Invoices[Date],Invoices[Customer ID],A1461)</f>
        <v/>
      </c>
      <c r="D1461" s="14">
        <f>AsOfDate-C1461</f>
        <v/>
      </c>
      <c r="E1461" s="14">
        <f>COUNTIFS(Invoices[Customer ID],A1461)</f>
        <v/>
      </c>
      <c r="F1461" s="15">
        <f>SUMIFS(Invoices[Value],Invoices[Customer ID],A1461)</f>
        <v/>
      </c>
      <c r="G1461" s="10">
        <f>5-COUNTIF(RCuts,"&lt;"&amp;D1461)</f>
        <v/>
      </c>
      <c r="H1461" s="10">
        <f>1+COUNTIF(FCuts,"&lt;"&amp;E1461)</f>
        <v/>
      </c>
      <c r="I1461" s="10">
        <f>1+COUNTIF(MCuts,"&lt;"&amp;F1461)</f>
        <v/>
      </c>
      <c r="J1461" s="10">
        <f>G1461&amp;H1461&amp;I1461</f>
        <v/>
      </c>
      <c r="K1461" s="10">
        <f>IF(AND(G1461&gt;=4,H1461&gt;=4),"Champions",IF(AND(G1461&gt;=3,H1461&gt;=3),"Loyal",IF(G1461&gt;=4,"New / promising",IF(H1461&gt;=3,"At risk",IF(G1461&lt;=2,"Lost / hibernating","Needs attention")))))</f>
        <v/>
      </c>
    </row>
    <row r="1462">
      <c r="A1462" t="n">
        <v>14960</v>
      </c>
      <c r="B1462" s="13">
        <f>_xlfn.MINIFS(Invoices[Date],Invoices[Customer ID],A1462)</f>
        <v/>
      </c>
      <c r="C1462" s="13">
        <f>_xlfn.MAXIFS(Invoices[Date],Invoices[Customer ID],A1462)</f>
        <v/>
      </c>
      <c r="D1462" s="14">
        <f>AsOfDate-C1462</f>
        <v/>
      </c>
      <c r="E1462" s="14">
        <f>COUNTIFS(Invoices[Customer ID],A1462)</f>
        <v/>
      </c>
      <c r="F1462" s="15">
        <f>SUMIFS(Invoices[Value],Invoices[Customer ID],A1462)</f>
        <v/>
      </c>
      <c r="G1462" s="10">
        <f>5-COUNTIF(RCuts,"&lt;"&amp;D1462)</f>
        <v/>
      </c>
      <c r="H1462" s="10">
        <f>1+COUNTIF(FCuts,"&lt;"&amp;E1462)</f>
        <v/>
      </c>
      <c r="I1462" s="10">
        <f>1+COUNTIF(MCuts,"&lt;"&amp;F1462)</f>
        <v/>
      </c>
      <c r="J1462" s="10">
        <f>G1462&amp;H1462&amp;I1462</f>
        <v/>
      </c>
      <c r="K1462" s="10">
        <f>IF(AND(G1462&gt;=4,H1462&gt;=4),"Champions",IF(AND(G1462&gt;=3,H1462&gt;=3),"Loyal",IF(G1462&gt;=4,"New / promising",IF(H1462&gt;=3,"At risk",IF(G1462&lt;=2,"Lost / hibernating","Needs attention")))))</f>
        <v/>
      </c>
    </row>
    <row r="1463">
      <c r="A1463" t="n">
        <v>14961</v>
      </c>
      <c r="B1463" s="13">
        <f>_xlfn.MINIFS(Invoices[Date],Invoices[Customer ID],A1463)</f>
        <v/>
      </c>
      <c r="C1463" s="13">
        <f>_xlfn.MAXIFS(Invoices[Date],Invoices[Customer ID],A1463)</f>
        <v/>
      </c>
      <c r="D1463" s="14">
        <f>AsOfDate-C1463</f>
        <v/>
      </c>
      <c r="E1463" s="14">
        <f>COUNTIFS(Invoices[Customer ID],A1463)</f>
        <v/>
      </c>
      <c r="F1463" s="15">
        <f>SUMIFS(Invoices[Value],Invoices[Customer ID],A1463)</f>
        <v/>
      </c>
      <c r="G1463" s="10">
        <f>5-COUNTIF(RCuts,"&lt;"&amp;D1463)</f>
        <v/>
      </c>
      <c r="H1463" s="10">
        <f>1+COUNTIF(FCuts,"&lt;"&amp;E1463)</f>
        <v/>
      </c>
      <c r="I1463" s="10">
        <f>1+COUNTIF(MCuts,"&lt;"&amp;F1463)</f>
        <v/>
      </c>
      <c r="J1463" s="10">
        <f>G1463&amp;H1463&amp;I1463</f>
        <v/>
      </c>
      <c r="K1463" s="10">
        <f>IF(AND(G1463&gt;=4,H1463&gt;=4),"Champions",IF(AND(G1463&gt;=3,H1463&gt;=3),"Loyal",IF(G1463&gt;=4,"New / promising",IF(H1463&gt;=3,"At risk",IF(G1463&lt;=2,"Lost / hibernating","Needs attention")))))</f>
        <v/>
      </c>
    </row>
    <row r="1464">
      <c r="A1464" t="n">
        <v>14962</v>
      </c>
      <c r="B1464" s="13">
        <f>_xlfn.MINIFS(Invoices[Date],Invoices[Customer ID],A1464)</f>
        <v/>
      </c>
      <c r="C1464" s="13">
        <f>_xlfn.MAXIFS(Invoices[Date],Invoices[Customer ID],A1464)</f>
        <v/>
      </c>
      <c r="D1464" s="14">
        <f>AsOfDate-C1464</f>
        <v/>
      </c>
      <c r="E1464" s="14">
        <f>COUNTIFS(Invoices[Customer ID],A1464)</f>
        <v/>
      </c>
      <c r="F1464" s="15">
        <f>SUMIFS(Invoices[Value],Invoices[Customer ID],A1464)</f>
        <v/>
      </c>
      <c r="G1464" s="10">
        <f>5-COUNTIF(RCuts,"&lt;"&amp;D1464)</f>
        <v/>
      </c>
      <c r="H1464" s="10">
        <f>1+COUNTIF(FCuts,"&lt;"&amp;E1464)</f>
        <v/>
      </c>
      <c r="I1464" s="10">
        <f>1+COUNTIF(MCuts,"&lt;"&amp;F1464)</f>
        <v/>
      </c>
      <c r="J1464" s="10">
        <f>G1464&amp;H1464&amp;I1464</f>
        <v/>
      </c>
      <c r="K1464" s="10">
        <f>IF(AND(G1464&gt;=4,H1464&gt;=4),"Champions",IF(AND(G1464&gt;=3,H1464&gt;=3),"Loyal",IF(G1464&gt;=4,"New / promising",IF(H1464&gt;=3,"At risk",IF(G1464&lt;=2,"Lost / hibernating","Needs attention")))))</f>
        <v/>
      </c>
    </row>
    <row r="1465">
      <c r="A1465" t="n">
        <v>14963</v>
      </c>
      <c r="B1465" s="13">
        <f>_xlfn.MINIFS(Invoices[Date],Invoices[Customer ID],A1465)</f>
        <v/>
      </c>
      <c r="C1465" s="13">
        <f>_xlfn.MAXIFS(Invoices[Date],Invoices[Customer ID],A1465)</f>
        <v/>
      </c>
      <c r="D1465" s="14">
        <f>AsOfDate-C1465</f>
        <v/>
      </c>
      <c r="E1465" s="14">
        <f>COUNTIFS(Invoices[Customer ID],A1465)</f>
        <v/>
      </c>
      <c r="F1465" s="15">
        <f>SUMIFS(Invoices[Value],Invoices[Customer ID],A1465)</f>
        <v/>
      </c>
      <c r="G1465" s="10">
        <f>5-COUNTIF(RCuts,"&lt;"&amp;D1465)</f>
        <v/>
      </c>
      <c r="H1465" s="10">
        <f>1+COUNTIF(FCuts,"&lt;"&amp;E1465)</f>
        <v/>
      </c>
      <c r="I1465" s="10">
        <f>1+COUNTIF(MCuts,"&lt;"&amp;F1465)</f>
        <v/>
      </c>
      <c r="J1465" s="10">
        <f>G1465&amp;H1465&amp;I1465</f>
        <v/>
      </c>
      <c r="K1465" s="10">
        <f>IF(AND(G1465&gt;=4,H1465&gt;=4),"Champions",IF(AND(G1465&gt;=3,H1465&gt;=3),"Loyal",IF(G1465&gt;=4,"New / promising",IF(H1465&gt;=3,"At risk",IF(G1465&lt;=2,"Lost / hibernating","Needs attention")))))</f>
        <v/>
      </c>
    </row>
    <row r="1466">
      <c r="A1466" t="n">
        <v>14964</v>
      </c>
      <c r="B1466" s="13">
        <f>_xlfn.MINIFS(Invoices[Date],Invoices[Customer ID],A1466)</f>
        <v/>
      </c>
      <c r="C1466" s="13">
        <f>_xlfn.MAXIFS(Invoices[Date],Invoices[Customer ID],A1466)</f>
        <v/>
      </c>
      <c r="D1466" s="14">
        <f>AsOfDate-C1466</f>
        <v/>
      </c>
      <c r="E1466" s="14">
        <f>COUNTIFS(Invoices[Customer ID],A1466)</f>
        <v/>
      </c>
      <c r="F1466" s="15">
        <f>SUMIFS(Invoices[Value],Invoices[Customer ID],A1466)</f>
        <v/>
      </c>
      <c r="G1466" s="10">
        <f>5-COUNTIF(RCuts,"&lt;"&amp;D1466)</f>
        <v/>
      </c>
      <c r="H1466" s="10">
        <f>1+COUNTIF(FCuts,"&lt;"&amp;E1466)</f>
        <v/>
      </c>
      <c r="I1466" s="10">
        <f>1+COUNTIF(MCuts,"&lt;"&amp;F1466)</f>
        <v/>
      </c>
      <c r="J1466" s="10">
        <f>G1466&amp;H1466&amp;I1466</f>
        <v/>
      </c>
      <c r="K1466" s="10">
        <f>IF(AND(G1466&gt;=4,H1466&gt;=4),"Champions",IF(AND(G1466&gt;=3,H1466&gt;=3),"Loyal",IF(G1466&gt;=4,"New / promising",IF(H1466&gt;=3,"At risk",IF(G1466&lt;=2,"Lost / hibernating","Needs attention")))))</f>
        <v/>
      </c>
    </row>
    <row r="1467">
      <c r="A1467" t="n">
        <v>14965</v>
      </c>
      <c r="B1467" s="13">
        <f>_xlfn.MINIFS(Invoices[Date],Invoices[Customer ID],A1467)</f>
        <v/>
      </c>
      <c r="C1467" s="13">
        <f>_xlfn.MAXIFS(Invoices[Date],Invoices[Customer ID],A1467)</f>
        <v/>
      </c>
      <c r="D1467" s="14">
        <f>AsOfDate-C1467</f>
        <v/>
      </c>
      <c r="E1467" s="14">
        <f>COUNTIFS(Invoices[Customer ID],A1467)</f>
        <v/>
      </c>
      <c r="F1467" s="15">
        <f>SUMIFS(Invoices[Value],Invoices[Customer ID],A1467)</f>
        <v/>
      </c>
      <c r="G1467" s="10">
        <f>5-COUNTIF(RCuts,"&lt;"&amp;D1467)</f>
        <v/>
      </c>
      <c r="H1467" s="10">
        <f>1+COUNTIF(FCuts,"&lt;"&amp;E1467)</f>
        <v/>
      </c>
      <c r="I1467" s="10">
        <f>1+COUNTIF(MCuts,"&lt;"&amp;F1467)</f>
        <v/>
      </c>
      <c r="J1467" s="10">
        <f>G1467&amp;H1467&amp;I1467</f>
        <v/>
      </c>
      <c r="K1467" s="10">
        <f>IF(AND(G1467&gt;=4,H1467&gt;=4),"Champions",IF(AND(G1467&gt;=3,H1467&gt;=3),"Loyal",IF(G1467&gt;=4,"New / promising",IF(H1467&gt;=3,"At risk",IF(G1467&lt;=2,"Lost / hibernating","Needs attention")))))</f>
        <v/>
      </c>
    </row>
    <row r="1468">
      <c r="A1468" t="n">
        <v>14966</v>
      </c>
      <c r="B1468" s="13">
        <f>_xlfn.MINIFS(Invoices[Date],Invoices[Customer ID],A1468)</f>
        <v/>
      </c>
      <c r="C1468" s="13">
        <f>_xlfn.MAXIFS(Invoices[Date],Invoices[Customer ID],A1468)</f>
        <v/>
      </c>
      <c r="D1468" s="14">
        <f>AsOfDate-C1468</f>
        <v/>
      </c>
      <c r="E1468" s="14">
        <f>COUNTIFS(Invoices[Customer ID],A1468)</f>
        <v/>
      </c>
      <c r="F1468" s="15">
        <f>SUMIFS(Invoices[Value],Invoices[Customer ID],A1468)</f>
        <v/>
      </c>
      <c r="G1468" s="10">
        <f>5-COUNTIF(RCuts,"&lt;"&amp;D1468)</f>
        <v/>
      </c>
      <c r="H1468" s="10">
        <f>1+COUNTIF(FCuts,"&lt;"&amp;E1468)</f>
        <v/>
      </c>
      <c r="I1468" s="10">
        <f>1+COUNTIF(MCuts,"&lt;"&amp;F1468)</f>
        <v/>
      </c>
      <c r="J1468" s="10">
        <f>G1468&amp;H1468&amp;I1468</f>
        <v/>
      </c>
      <c r="K1468" s="10">
        <f>IF(AND(G1468&gt;=4,H1468&gt;=4),"Champions",IF(AND(G1468&gt;=3,H1468&gt;=3),"Loyal",IF(G1468&gt;=4,"New / promising",IF(H1468&gt;=3,"At risk",IF(G1468&lt;=2,"Lost / hibernating","Needs attention")))))</f>
        <v/>
      </c>
    </row>
    <row r="1469">
      <c r="A1469" t="n">
        <v>14967</v>
      </c>
      <c r="B1469" s="13">
        <f>_xlfn.MINIFS(Invoices[Date],Invoices[Customer ID],A1469)</f>
        <v/>
      </c>
      <c r="C1469" s="13">
        <f>_xlfn.MAXIFS(Invoices[Date],Invoices[Customer ID],A1469)</f>
        <v/>
      </c>
      <c r="D1469" s="14">
        <f>AsOfDate-C1469</f>
        <v/>
      </c>
      <c r="E1469" s="14">
        <f>COUNTIFS(Invoices[Customer ID],A1469)</f>
        <v/>
      </c>
      <c r="F1469" s="15">
        <f>SUMIFS(Invoices[Value],Invoices[Customer ID],A1469)</f>
        <v/>
      </c>
      <c r="G1469" s="10">
        <f>5-COUNTIF(RCuts,"&lt;"&amp;D1469)</f>
        <v/>
      </c>
      <c r="H1469" s="10">
        <f>1+COUNTIF(FCuts,"&lt;"&amp;E1469)</f>
        <v/>
      </c>
      <c r="I1469" s="10">
        <f>1+COUNTIF(MCuts,"&lt;"&amp;F1469)</f>
        <v/>
      </c>
      <c r="J1469" s="10">
        <f>G1469&amp;H1469&amp;I1469</f>
        <v/>
      </c>
      <c r="K1469" s="10">
        <f>IF(AND(G1469&gt;=4,H1469&gt;=4),"Champions",IF(AND(G1469&gt;=3,H1469&gt;=3),"Loyal",IF(G1469&gt;=4,"New / promising",IF(H1469&gt;=3,"At risk",IF(G1469&lt;=2,"Lost / hibernating","Needs attention")))))</f>
        <v/>
      </c>
    </row>
    <row r="1470">
      <c r="A1470" t="n">
        <v>14968</v>
      </c>
      <c r="B1470" s="13">
        <f>_xlfn.MINIFS(Invoices[Date],Invoices[Customer ID],A1470)</f>
        <v/>
      </c>
      <c r="C1470" s="13">
        <f>_xlfn.MAXIFS(Invoices[Date],Invoices[Customer ID],A1470)</f>
        <v/>
      </c>
      <c r="D1470" s="14">
        <f>AsOfDate-C1470</f>
        <v/>
      </c>
      <c r="E1470" s="14">
        <f>COUNTIFS(Invoices[Customer ID],A1470)</f>
        <v/>
      </c>
      <c r="F1470" s="15">
        <f>SUMIFS(Invoices[Value],Invoices[Customer ID],A1470)</f>
        <v/>
      </c>
      <c r="G1470" s="10">
        <f>5-COUNTIF(RCuts,"&lt;"&amp;D1470)</f>
        <v/>
      </c>
      <c r="H1470" s="10">
        <f>1+COUNTIF(FCuts,"&lt;"&amp;E1470)</f>
        <v/>
      </c>
      <c r="I1470" s="10">
        <f>1+COUNTIF(MCuts,"&lt;"&amp;F1470)</f>
        <v/>
      </c>
      <c r="J1470" s="10">
        <f>G1470&amp;H1470&amp;I1470</f>
        <v/>
      </c>
      <c r="K1470" s="10">
        <f>IF(AND(G1470&gt;=4,H1470&gt;=4),"Champions",IF(AND(G1470&gt;=3,H1470&gt;=3),"Loyal",IF(G1470&gt;=4,"New / promising",IF(H1470&gt;=3,"At risk",IF(G1470&lt;=2,"Lost / hibernating","Needs attention")))))</f>
        <v/>
      </c>
    </row>
    <row r="1471">
      <c r="A1471" t="n">
        <v>14970</v>
      </c>
      <c r="B1471" s="13">
        <f>_xlfn.MINIFS(Invoices[Date],Invoices[Customer ID],A1471)</f>
        <v/>
      </c>
      <c r="C1471" s="13">
        <f>_xlfn.MAXIFS(Invoices[Date],Invoices[Customer ID],A1471)</f>
        <v/>
      </c>
      <c r="D1471" s="14">
        <f>AsOfDate-C1471</f>
        <v/>
      </c>
      <c r="E1471" s="14">
        <f>COUNTIFS(Invoices[Customer ID],A1471)</f>
        <v/>
      </c>
      <c r="F1471" s="15">
        <f>SUMIFS(Invoices[Value],Invoices[Customer ID],A1471)</f>
        <v/>
      </c>
      <c r="G1471" s="10">
        <f>5-COUNTIF(RCuts,"&lt;"&amp;D1471)</f>
        <v/>
      </c>
      <c r="H1471" s="10">
        <f>1+COUNTIF(FCuts,"&lt;"&amp;E1471)</f>
        <v/>
      </c>
      <c r="I1471" s="10">
        <f>1+COUNTIF(MCuts,"&lt;"&amp;F1471)</f>
        <v/>
      </c>
      <c r="J1471" s="10">
        <f>G1471&amp;H1471&amp;I1471</f>
        <v/>
      </c>
      <c r="K1471" s="10">
        <f>IF(AND(G1471&gt;=4,H1471&gt;=4),"Champions",IF(AND(G1471&gt;=3,H1471&gt;=3),"Loyal",IF(G1471&gt;=4,"New / promising",IF(H1471&gt;=3,"At risk",IF(G1471&lt;=2,"Lost / hibernating","Needs attention")))))</f>
        <v/>
      </c>
    </row>
    <row r="1472">
      <c r="A1472" t="n">
        <v>14971</v>
      </c>
      <c r="B1472" s="13">
        <f>_xlfn.MINIFS(Invoices[Date],Invoices[Customer ID],A1472)</f>
        <v/>
      </c>
      <c r="C1472" s="13">
        <f>_xlfn.MAXIFS(Invoices[Date],Invoices[Customer ID],A1472)</f>
        <v/>
      </c>
      <c r="D1472" s="14">
        <f>AsOfDate-C1472</f>
        <v/>
      </c>
      <c r="E1472" s="14">
        <f>COUNTIFS(Invoices[Customer ID],A1472)</f>
        <v/>
      </c>
      <c r="F1472" s="15">
        <f>SUMIFS(Invoices[Value],Invoices[Customer ID],A1472)</f>
        <v/>
      </c>
      <c r="G1472" s="10">
        <f>5-COUNTIF(RCuts,"&lt;"&amp;D1472)</f>
        <v/>
      </c>
      <c r="H1472" s="10">
        <f>1+COUNTIF(FCuts,"&lt;"&amp;E1472)</f>
        <v/>
      </c>
      <c r="I1472" s="10">
        <f>1+COUNTIF(MCuts,"&lt;"&amp;F1472)</f>
        <v/>
      </c>
      <c r="J1472" s="10">
        <f>G1472&amp;H1472&amp;I1472</f>
        <v/>
      </c>
      <c r="K1472" s="10">
        <f>IF(AND(G1472&gt;=4,H1472&gt;=4),"Champions",IF(AND(G1472&gt;=3,H1472&gt;=3),"Loyal",IF(G1472&gt;=4,"New / promising",IF(H1472&gt;=3,"At risk",IF(G1472&lt;=2,"Lost / hibernating","Needs attention")))))</f>
        <v/>
      </c>
    </row>
    <row r="1473">
      <c r="A1473" t="n">
        <v>14972</v>
      </c>
      <c r="B1473" s="13">
        <f>_xlfn.MINIFS(Invoices[Date],Invoices[Customer ID],A1473)</f>
        <v/>
      </c>
      <c r="C1473" s="13">
        <f>_xlfn.MAXIFS(Invoices[Date],Invoices[Customer ID],A1473)</f>
        <v/>
      </c>
      <c r="D1473" s="14">
        <f>AsOfDate-C1473</f>
        <v/>
      </c>
      <c r="E1473" s="14">
        <f>COUNTIFS(Invoices[Customer ID],A1473)</f>
        <v/>
      </c>
      <c r="F1473" s="15">
        <f>SUMIFS(Invoices[Value],Invoices[Customer ID],A1473)</f>
        <v/>
      </c>
      <c r="G1473" s="10">
        <f>5-COUNTIF(RCuts,"&lt;"&amp;D1473)</f>
        <v/>
      </c>
      <c r="H1473" s="10">
        <f>1+COUNTIF(FCuts,"&lt;"&amp;E1473)</f>
        <v/>
      </c>
      <c r="I1473" s="10">
        <f>1+COUNTIF(MCuts,"&lt;"&amp;F1473)</f>
        <v/>
      </c>
      <c r="J1473" s="10">
        <f>G1473&amp;H1473&amp;I1473</f>
        <v/>
      </c>
      <c r="K1473" s="10">
        <f>IF(AND(G1473&gt;=4,H1473&gt;=4),"Champions",IF(AND(G1473&gt;=3,H1473&gt;=3),"Loyal",IF(G1473&gt;=4,"New / promising",IF(H1473&gt;=3,"At risk",IF(G1473&lt;=2,"Lost / hibernating","Needs attention")))))</f>
        <v/>
      </c>
    </row>
    <row r="1474">
      <c r="A1474" t="n">
        <v>14973</v>
      </c>
      <c r="B1474" s="13">
        <f>_xlfn.MINIFS(Invoices[Date],Invoices[Customer ID],A1474)</f>
        <v/>
      </c>
      <c r="C1474" s="13">
        <f>_xlfn.MAXIFS(Invoices[Date],Invoices[Customer ID],A1474)</f>
        <v/>
      </c>
      <c r="D1474" s="14">
        <f>AsOfDate-C1474</f>
        <v/>
      </c>
      <c r="E1474" s="14">
        <f>COUNTIFS(Invoices[Customer ID],A1474)</f>
        <v/>
      </c>
      <c r="F1474" s="15">
        <f>SUMIFS(Invoices[Value],Invoices[Customer ID],A1474)</f>
        <v/>
      </c>
      <c r="G1474" s="10">
        <f>5-COUNTIF(RCuts,"&lt;"&amp;D1474)</f>
        <v/>
      </c>
      <c r="H1474" s="10">
        <f>1+COUNTIF(FCuts,"&lt;"&amp;E1474)</f>
        <v/>
      </c>
      <c r="I1474" s="10">
        <f>1+COUNTIF(MCuts,"&lt;"&amp;F1474)</f>
        <v/>
      </c>
      <c r="J1474" s="10">
        <f>G1474&amp;H1474&amp;I1474</f>
        <v/>
      </c>
      <c r="K1474" s="10">
        <f>IF(AND(G1474&gt;=4,H1474&gt;=4),"Champions",IF(AND(G1474&gt;=3,H1474&gt;=3),"Loyal",IF(G1474&gt;=4,"New / promising",IF(H1474&gt;=3,"At risk",IF(G1474&lt;=2,"Lost / hibernating","Needs attention")))))</f>
        <v/>
      </c>
    </row>
    <row r="1475">
      <c r="A1475" t="n">
        <v>14974</v>
      </c>
      <c r="B1475" s="13">
        <f>_xlfn.MINIFS(Invoices[Date],Invoices[Customer ID],A1475)</f>
        <v/>
      </c>
      <c r="C1475" s="13">
        <f>_xlfn.MAXIFS(Invoices[Date],Invoices[Customer ID],A1475)</f>
        <v/>
      </c>
      <c r="D1475" s="14">
        <f>AsOfDate-C1475</f>
        <v/>
      </c>
      <c r="E1475" s="14">
        <f>COUNTIFS(Invoices[Customer ID],A1475)</f>
        <v/>
      </c>
      <c r="F1475" s="15">
        <f>SUMIFS(Invoices[Value],Invoices[Customer ID],A1475)</f>
        <v/>
      </c>
      <c r="G1475" s="10">
        <f>5-COUNTIF(RCuts,"&lt;"&amp;D1475)</f>
        <v/>
      </c>
      <c r="H1475" s="10">
        <f>1+COUNTIF(FCuts,"&lt;"&amp;E1475)</f>
        <v/>
      </c>
      <c r="I1475" s="10">
        <f>1+COUNTIF(MCuts,"&lt;"&amp;F1475)</f>
        <v/>
      </c>
      <c r="J1475" s="10">
        <f>G1475&amp;H1475&amp;I1475</f>
        <v/>
      </c>
      <c r="K1475" s="10">
        <f>IF(AND(G1475&gt;=4,H1475&gt;=4),"Champions",IF(AND(G1475&gt;=3,H1475&gt;=3),"Loyal",IF(G1475&gt;=4,"New / promising",IF(H1475&gt;=3,"At risk",IF(G1475&lt;=2,"Lost / hibernating","Needs attention")))))</f>
        <v/>
      </c>
    </row>
    <row r="1476">
      <c r="A1476" t="n">
        <v>14975</v>
      </c>
      <c r="B1476" s="13">
        <f>_xlfn.MINIFS(Invoices[Date],Invoices[Customer ID],A1476)</f>
        <v/>
      </c>
      <c r="C1476" s="13">
        <f>_xlfn.MAXIFS(Invoices[Date],Invoices[Customer ID],A1476)</f>
        <v/>
      </c>
      <c r="D1476" s="14">
        <f>AsOfDate-C1476</f>
        <v/>
      </c>
      <c r="E1476" s="14">
        <f>COUNTIFS(Invoices[Customer ID],A1476)</f>
        <v/>
      </c>
      <c r="F1476" s="15">
        <f>SUMIFS(Invoices[Value],Invoices[Customer ID],A1476)</f>
        <v/>
      </c>
      <c r="G1476" s="10">
        <f>5-COUNTIF(RCuts,"&lt;"&amp;D1476)</f>
        <v/>
      </c>
      <c r="H1476" s="10">
        <f>1+COUNTIF(FCuts,"&lt;"&amp;E1476)</f>
        <v/>
      </c>
      <c r="I1476" s="10">
        <f>1+COUNTIF(MCuts,"&lt;"&amp;F1476)</f>
        <v/>
      </c>
      <c r="J1476" s="10">
        <f>G1476&amp;H1476&amp;I1476</f>
        <v/>
      </c>
      <c r="K1476" s="10">
        <f>IF(AND(G1476&gt;=4,H1476&gt;=4),"Champions",IF(AND(G1476&gt;=3,H1476&gt;=3),"Loyal",IF(G1476&gt;=4,"New / promising",IF(H1476&gt;=3,"At risk",IF(G1476&lt;=2,"Lost / hibernating","Needs attention")))))</f>
        <v/>
      </c>
    </row>
    <row r="1477">
      <c r="A1477" t="n">
        <v>14976</v>
      </c>
      <c r="B1477" s="13">
        <f>_xlfn.MINIFS(Invoices[Date],Invoices[Customer ID],A1477)</f>
        <v/>
      </c>
      <c r="C1477" s="13">
        <f>_xlfn.MAXIFS(Invoices[Date],Invoices[Customer ID],A1477)</f>
        <v/>
      </c>
      <c r="D1477" s="14">
        <f>AsOfDate-C1477</f>
        <v/>
      </c>
      <c r="E1477" s="14">
        <f>COUNTIFS(Invoices[Customer ID],A1477)</f>
        <v/>
      </c>
      <c r="F1477" s="15">
        <f>SUMIFS(Invoices[Value],Invoices[Customer ID],A1477)</f>
        <v/>
      </c>
      <c r="G1477" s="10">
        <f>5-COUNTIF(RCuts,"&lt;"&amp;D1477)</f>
        <v/>
      </c>
      <c r="H1477" s="10">
        <f>1+COUNTIF(FCuts,"&lt;"&amp;E1477)</f>
        <v/>
      </c>
      <c r="I1477" s="10">
        <f>1+COUNTIF(MCuts,"&lt;"&amp;F1477)</f>
        <v/>
      </c>
      <c r="J1477" s="10">
        <f>G1477&amp;H1477&amp;I1477</f>
        <v/>
      </c>
      <c r="K1477" s="10">
        <f>IF(AND(G1477&gt;=4,H1477&gt;=4),"Champions",IF(AND(G1477&gt;=3,H1477&gt;=3),"Loyal",IF(G1477&gt;=4,"New / promising",IF(H1477&gt;=3,"At risk",IF(G1477&lt;=2,"Lost / hibernating","Needs attention")))))</f>
        <v/>
      </c>
    </row>
    <row r="1478">
      <c r="A1478" t="n">
        <v>14978</v>
      </c>
      <c r="B1478" s="13">
        <f>_xlfn.MINIFS(Invoices[Date],Invoices[Customer ID],A1478)</f>
        <v/>
      </c>
      <c r="C1478" s="13">
        <f>_xlfn.MAXIFS(Invoices[Date],Invoices[Customer ID],A1478)</f>
        <v/>
      </c>
      <c r="D1478" s="14">
        <f>AsOfDate-C1478</f>
        <v/>
      </c>
      <c r="E1478" s="14">
        <f>COUNTIFS(Invoices[Customer ID],A1478)</f>
        <v/>
      </c>
      <c r="F1478" s="15">
        <f>SUMIFS(Invoices[Value],Invoices[Customer ID],A1478)</f>
        <v/>
      </c>
      <c r="G1478" s="10">
        <f>5-COUNTIF(RCuts,"&lt;"&amp;D1478)</f>
        <v/>
      </c>
      <c r="H1478" s="10">
        <f>1+COUNTIF(FCuts,"&lt;"&amp;E1478)</f>
        <v/>
      </c>
      <c r="I1478" s="10">
        <f>1+COUNTIF(MCuts,"&lt;"&amp;F1478)</f>
        <v/>
      </c>
      <c r="J1478" s="10">
        <f>G1478&amp;H1478&amp;I1478</f>
        <v/>
      </c>
      <c r="K1478" s="10">
        <f>IF(AND(G1478&gt;=4,H1478&gt;=4),"Champions",IF(AND(G1478&gt;=3,H1478&gt;=3),"Loyal",IF(G1478&gt;=4,"New / promising",IF(H1478&gt;=3,"At risk",IF(G1478&lt;=2,"Lost / hibernating","Needs attention")))))</f>
        <v/>
      </c>
    </row>
    <row r="1479">
      <c r="A1479" t="n">
        <v>14981</v>
      </c>
      <c r="B1479" s="13">
        <f>_xlfn.MINIFS(Invoices[Date],Invoices[Customer ID],A1479)</f>
        <v/>
      </c>
      <c r="C1479" s="13">
        <f>_xlfn.MAXIFS(Invoices[Date],Invoices[Customer ID],A1479)</f>
        <v/>
      </c>
      <c r="D1479" s="14">
        <f>AsOfDate-C1479</f>
        <v/>
      </c>
      <c r="E1479" s="14">
        <f>COUNTIFS(Invoices[Customer ID],A1479)</f>
        <v/>
      </c>
      <c r="F1479" s="15">
        <f>SUMIFS(Invoices[Value],Invoices[Customer ID],A1479)</f>
        <v/>
      </c>
      <c r="G1479" s="10">
        <f>5-COUNTIF(RCuts,"&lt;"&amp;D1479)</f>
        <v/>
      </c>
      <c r="H1479" s="10">
        <f>1+COUNTIF(FCuts,"&lt;"&amp;E1479)</f>
        <v/>
      </c>
      <c r="I1479" s="10">
        <f>1+COUNTIF(MCuts,"&lt;"&amp;F1479)</f>
        <v/>
      </c>
      <c r="J1479" s="10">
        <f>G1479&amp;H1479&amp;I1479</f>
        <v/>
      </c>
      <c r="K1479" s="10">
        <f>IF(AND(G1479&gt;=4,H1479&gt;=4),"Champions",IF(AND(G1479&gt;=3,H1479&gt;=3),"Loyal",IF(G1479&gt;=4,"New / promising",IF(H1479&gt;=3,"At risk",IF(G1479&lt;=2,"Lost / hibernating","Needs attention")))))</f>
        <v/>
      </c>
    </row>
    <row r="1480">
      <c r="A1480" t="n">
        <v>14984</v>
      </c>
      <c r="B1480" s="13">
        <f>_xlfn.MINIFS(Invoices[Date],Invoices[Customer ID],A1480)</f>
        <v/>
      </c>
      <c r="C1480" s="13">
        <f>_xlfn.MAXIFS(Invoices[Date],Invoices[Customer ID],A1480)</f>
        <v/>
      </c>
      <c r="D1480" s="14">
        <f>AsOfDate-C1480</f>
        <v/>
      </c>
      <c r="E1480" s="14">
        <f>COUNTIFS(Invoices[Customer ID],A1480)</f>
        <v/>
      </c>
      <c r="F1480" s="15">
        <f>SUMIFS(Invoices[Value],Invoices[Customer ID],A1480)</f>
        <v/>
      </c>
      <c r="G1480" s="10">
        <f>5-COUNTIF(RCuts,"&lt;"&amp;D1480)</f>
        <v/>
      </c>
      <c r="H1480" s="10">
        <f>1+COUNTIF(FCuts,"&lt;"&amp;E1480)</f>
        <v/>
      </c>
      <c r="I1480" s="10">
        <f>1+COUNTIF(MCuts,"&lt;"&amp;F1480)</f>
        <v/>
      </c>
      <c r="J1480" s="10">
        <f>G1480&amp;H1480&amp;I1480</f>
        <v/>
      </c>
      <c r="K1480" s="10">
        <f>IF(AND(G1480&gt;=4,H1480&gt;=4),"Champions",IF(AND(G1480&gt;=3,H1480&gt;=3),"Loyal",IF(G1480&gt;=4,"New / promising",IF(H1480&gt;=3,"At risk",IF(G1480&lt;=2,"Lost / hibernating","Needs attention")))))</f>
        <v/>
      </c>
    </row>
    <row r="1481">
      <c r="A1481" t="n">
        <v>14985</v>
      </c>
      <c r="B1481" s="13">
        <f>_xlfn.MINIFS(Invoices[Date],Invoices[Customer ID],A1481)</f>
        <v/>
      </c>
      <c r="C1481" s="13">
        <f>_xlfn.MAXIFS(Invoices[Date],Invoices[Customer ID],A1481)</f>
        <v/>
      </c>
      <c r="D1481" s="14">
        <f>AsOfDate-C1481</f>
        <v/>
      </c>
      <c r="E1481" s="14">
        <f>COUNTIFS(Invoices[Customer ID],A1481)</f>
        <v/>
      </c>
      <c r="F1481" s="15">
        <f>SUMIFS(Invoices[Value],Invoices[Customer ID],A1481)</f>
        <v/>
      </c>
      <c r="G1481" s="10">
        <f>5-COUNTIF(RCuts,"&lt;"&amp;D1481)</f>
        <v/>
      </c>
      <c r="H1481" s="10">
        <f>1+COUNTIF(FCuts,"&lt;"&amp;E1481)</f>
        <v/>
      </c>
      <c r="I1481" s="10">
        <f>1+COUNTIF(MCuts,"&lt;"&amp;F1481)</f>
        <v/>
      </c>
      <c r="J1481" s="10">
        <f>G1481&amp;H1481&amp;I1481</f>
        <v/>
      </c>
      <c r="K1481" s="10">
        <f>IF(AND(G1481&gt;=4,H1481&gt;=4),"Champions",IF(AND(G1481&gt;=3,H1481&gt;=3),"Loyal",IF(G1481&gt;=4,"New / promising",IF(H1481&gt;=3,"At risk",IF(G1481&lt;=2,"Lost / hibernating","Needs attention")))))</f>
        <v/>
      </c>
    </row>
    <row r="1482">
      <c r="A1482" t="n">
        <v>14987</v>
      </c>
      <c r="B1482" s="13">
        <f>_xlfn.MINIFS(Invoices[Date],Invoices[Customer ID],A1482)</f>
        <v/>
      </c>
      <c r="C1482" s="13">
        <f>_xlfn.MAXIFS(Invoices[Date],Invoices[Customer ID],A1482)</f>
        <v/>
      </c>
      <c r="D1482" s="14">
        <f>AsOfDate-C1482</f>
        <v/>
      </c>
      <c r="E1482" s="14">
        <f>COUNTIFS(Invoices[Customer ID],A1482)</f>
        <v/>
      </c>
      <c r="F1482" s="15">
        <f>SUMIFS(Invoices[Value],Invoices[Customer ID],A1482)</f>
        <v/>
      </c>
      <c r="G1482" s="10">
        <f>5-COUNTIF(RCuts,"&lt;"&amp;D1482)</f>
        <v/>
      </c>
      <c r="H1482" s="10">
        <f>1+COUNTIF(FCuts,"&lt;"&amp;E1482)</f>
        <v/>
      </c>
      <c r="I1482" s="10">
        <f>1+COUNTIF(MCuts,"&lt;"&amp;F1482)</f>
        <v/>
      </c>
      <c r="J1482" s="10">
        <f>G1482&amp;H1482&amp;I1482</f>
        <v/>
      </c>
      <c r="K1482" s="10">
        <f>IF(AND(G1482&gt;=4,H1482&gt;=4),"Champions",IF(AND(G1482&gt;=3,H1482&gt;=3),"Loyal",IF(G1482&gt;=4,"New / promising",IF(H1482&gt;=3,"At risk",IF(G1482&lt;=2,"Lost / hibernating","Needs attention")))))</f>
        <v/>
      </c>
    </row>
    <row r="1483">
      <c r="A1483" t="n">
        <v>14988</v>
      </c>
      <c r="B1483" s="13">
        <f>_xlfn.MINIFS(Invoices[Date],Invoices[Customer ID],A1483)</f>
        <v/>
      </c>
      <c r="C1483" s="13">
        <f>_xlfn.MAXIFS(Invoices[Date],Invoices[Customer ID],A1483)</f>
        <v/>
      </c>
      <c r="D1483" s="14">
        <f>AsOfDate-C1483</f>
        <v/>
      </c>
      <c r="E1483" s="14">
        <f>COUNTIFS(Invoices[Customer ID],A1483)</f>
        <v/>
      </c>
      <c r="F1483" s="15">
        <f>SUMIFS(Invoices[Value],Invoices[Customer ID],A1483)</f>
        <v/>
      </c>
      <c r="G1483" s="10">
        <f>5-COUNTIF(RCuts,"&lt;"&amp;D1483)</f>
        <v/>
      </c>
      <c r="H1483" s="10">
        <f>1+COUNTIF(FCuts,"&lt;"&amp;E1483)</f>
        <v/>
      </c>
      <c r="I1483" s="10">
        <f>1+COUNTIF(MCuts,"&lt;"&amp;F1483)</f>
        <v/>
      </c>
      <c r="J1483" s="10">
        <f>G1483&amp;H1483&amp;I1483</f>
        <v/>
      </c>
      <c r="K1483" s="10">
        <f>IF(AND(G1483&gt;=4,H1483&gt;=4),"Champions",IF(AND(G1483&gt;=3,H1483&gt;=3),"Loyal",IF(G1483&gt;=4,"New / promising",IF(H1483&gt;=3,"At risk",IF(G1483&lt;=2,"Lost / hibernating","Needs attention")))))</f>
        <v/>
      </c>
    </row>
    <row r="1484">
      <c r="A1484" t="n">
        <v>14995</v>
      </c>
      <c r="B1484" s="13">
        <f>_xlfn.MINIFS(Invoices[Date],Invoices[Customer ID],A1484)</f>
        <v/>
      </c>
      <c r="C1484" s="13">
        <f>_xlfn.MAXIFS(Invoices[Date],Invoices[Customer ID],A1484)</f>
        <v/>
      </c>
      <c r="D1484" s="14">
        <f>AsOfDate-C1484</f>
        <v/>
      </c>
      <c r="E1484" s="14">
        <f>COUNTIFS(Invoices[Customer ID],A1484)</f>
        <v/>
      </c>
      <c r="F1484" s="15">
        <f>SUMIFS(Invoices[Value],Invoices[Customer ID],A1484)</f>
        <v/>
      </c>
      <c r="G1484" s="10">
        <f>5-COUNTIF(RCuts,"&lt;"&amp;D1484)</f>
        <v/>
      </c>
      <c r="H1484" s="10">
        <f>1+COUNTIF(FCuts,"&lt;"&amp;E1484)</f>
        <v/>
      </c>
      <c r="I1484" s="10">
        <f>1+COUNTIF(MCuts,"&lt;"&amp;F1484)</f>
        <v/>
      </c>
      <c r="J1484" s="10">
        <f>G1484&amp;H1484&amp;I1484</f>
        <v/>
      </c>
      <c r="K1484" s="10">
        <f>IF(AND(G1484&gt;=4,H1484&gt;=4),"Champions",IF(AND(G1484&gt;=3,H1484&gt;=3),"Loyal",IF(G1484&gt;=4,"New / promising",IF(H1484&gt;=3,"At risk",IF(G1484&lt;=2,"Lost / hibernating","Needs attention")))))</f>
        <v/>
      </c>
    </row>
    <row r="1485">
      <c r="A1485" t="n">
        <v>14997</v>
      </c>
      <c r="B1485" s="13">
        <f>_xlfn.MINIFS(Invoices[Date],Invoices[Customer ID],A1485)</f>
        <v/>
      </c>
      <c r="C1485" s="13">
        <f>_xlfn.MAXIFS(Invoices[Date],Invoices[Customer ID],A1485)</f>
        <v/>
      </c>
      <c r="D1485" s="14">
        <f>AsOfDate-C1485</f>
        <v/>
      </c>
      <c r="E1485" s="14">
        <f>COUNTIFS(Invoices[Customer ID],A1485)</f>
        <v/>
      </c>
      <c r="F1485" s="15">
        <f>SUMIFS(Invoices[Value],Invoices[Customer ID],A1485)</f>
        <v/>
      </c>
      <c r="G1485" s="10">
        <f>5-COUNTIF(RCuts,"&lt;"&amp;D1485)</f>
        <v/>
      </c>
      <c r="H1485" s="10">
        <f>1+COUNTIF(FCuts,"&lt;"&amp;E1485)</f>
        <v/>
      </c>
      <c r="I1485" s="10">
        <f>1+COUNTIF(MCuts,"&lt;"&amp;F1485)</f>
        <v/>
      </c>
      <c r="J1485" s="10">
        <f>G1485&amp;H1485&amp;I1485</f>
        <v/>
      </c>
      <c r="K1485" s="10">
        <f>IF(AND(G1485&gt;=4,H1485&gt;=4),"Champions",IF(AND(G1485&gt;=3,H1485&gt;=3),"Loyal",IF(G1485&gt;=4,"New / promising",IF(H1485&gt;=3,"At risk",IF(G1485&lt;=2,"Lost / hibernating","Needs attention")))))</f>
        <v/>
      </c>
    </row>
    <row r="1486">
      <c r="A1486" t="n">
        <v>14998</v>
      </c>
      <c r="B1486" s="13">
        <f>_xlfn.MINIFS(Invoices[Date],Invoices[Customer ID],A1486)</f>
        <v/>
      </c>
      <c r="C1486" s="13">
        <f>_xlfn.MAXIFS(Invoices[Date],Invoices[Customer ID],A1486)</f>
        <v/>
      </c>
      <c r="D1486" s="14">
        <f>AsOfDate-C1486</f>
        <v/>
      </c>
      <c r="E1486" s="14">
        <f>COUNTIFS(Invoices[Customer ID],A1486)</f>
        <v/>
      </c>
      <c r="F1486" s="15">
        <f>SUMIFS(Invoices[Value],Invoices[Customer ID],A1486)</f>
        <v/>
      </c>
      <c r="G1486" s="10">
        <f>5-COUNTIF(RCuts,"&lt;"&amp;D1486)</f>
        <v/>
      </c>
      <c r="H1486" s="10">
        <f>1+COUNTIF(FCuts,"&lt;"&amp;E1486)</f>
        <v/>
      </c>
      <c r="I1486" s="10">
        <f>1+COUNTIF(MCuts,"&lt;"&amp;F1486)</f>
        <v/>
      </c>
      <c r="J1486" s="10">
        <f>G1486&amp;H1486&amp;I1486</f>
        <v/>
      </c>
      <c r="K1486" s="10">
        <f>IF(AND(G1486&gt;=4,H1486&gt;=4),"Champions",IF(AND(G1486&gt;=3,H1486&gt;=3),"Loyal",IF(G1486&gt;=4,"New / promising",IF(H1486&gt;=3,"At risk",IF(G1486&lt;=2,"Lost / hibernating","Needs attention")))))</f>
        <v/>
      </c>
    </row>
    <row r="1487">
      <c r="A1487" t="n">
        <v>15000</v>
      </c>
      <c r="B1487" s="13">
        <f>_xlfn.MINIFS(Invoices[Date],Invoices[Customer ID],A1487)</f>
        <v/>
      </c>
      <c r="C1487" s="13">
        <f>_xlfn.MAXIFS(Invoices[Date],Invoices[Customer ID],A1487)</f>
        <v/>
      </c>
      <c r="D1487" s="14">
        <f>AsOfDate-C1487</f>
        <v/>
      </c>
      <c r="E1487" s="14">
        <f>COUNTIFS(Invoices[Customer ID],A1487)</f>
        <v/>
      </c>
      <c r="F1487" s="15">
        <f>SUMIFS(Invoices[Value],Invoices[Customer ID],A1487)</f>
        <v/>
      </c>
      <c r="G1487" s="10">
        <f>5-COUNTIF(RCuts,"&lt;"&amp;D1487)</f>
        <v/>
      </c>
      <c r="H1487" s="10">
        <f>1+COUNTIF(FCuts,"&lt;"&amp;E1487)</f>
        <v/>
      </c>
      <c r="I1487" s="10">
        <f>1+COUNTIF(MCuts,"&lt;"&amp;F1487)</f>
        <v/>
      </c>
      <c r="J1487" s="10">
        <f>G1487&amp;H1487&amp;I1487</f>
        <v/>
      </c>
      <c r="K1487" s="10">
        <f>IF(AND(G1487&gt;=4,H1487&gt;=4),"Champions",IF(AND(G1487&gt;=3,H1487&gt;=3),"Loyal",IF(G1487&gt;=4,"New / promising",IF(H1487&gt;=3,"At risk",IF(G1487&lt;=2,"Lost / hibernating","Needs attention")))))</f>
        <v/>
      </c>
    </row>
    <row r="1488">
      <c r="A1488" t="n">
        <v>15002</v>
      </c>
      <c r="B1488" s="13">
        <f>_xlfn.MINIFS(Invoices[Date],Invoices[Customer ID],A1488)</f>
        <v/>
      </c>
      <c r="C1488" s="13">
        <f>_xlfn.MAXIFS(Invoices[Date],Invoices[Customer ID],A1488)</f>
        <v/>
      </c>
      <c r="D1488" s="14">
        <f>AsOfDate-C1488</f>
        <v/>
      </c>
      <c r="E1488" s="14">
        <f>COUNTIFS(Invoices[Customer ID],A1488)</f>
        <v/>
      </c>
      <c r="F1488" s="15">
        <f>SUMIFS(Invoices[Value],Invoices[Customer ID],A1488)</f>
        <v/>
      </c>
      <c r="G1488" s="10">
        <f>5-COUNTIF(RCuts,"&lt;"&amp;D1488)</f>
        <v/>
      </c>
      <c r="H1488" s="10">
        <f>1+COUNTIF(FCuts,"&lt;"&amp;E1488)</f>
        <v/>
      </c>
      <c r="I1488" s="10">
        <f>1+COUNTIF(MCuts,"&lt;"&amp;F1488)</f>
        <v/>
      </c>
      <c r="J1488" s="10">
        <f>G1488&amp;H1488&amp;I1488</f>
        <v/>
      </c>
      <c r="K1488" s="10">
        <f>IF(AND(G1488&gt;=4,H1488&gt;=4),"Champions",IF(AND(G1488&gt;=3,H1488&gt;=3),"Loyal",IF(G1488&gt;=4,"New / promising",IF(H1488&gt;=3,"At risk",IF(G1488&lt;=2,"Lost / hibernating","Needs attention")))))</f>
        <v/>
      </c>
    </row>
    <row r="1489">
      <c r="A1489" t="n">
        <v>15004</v>
      </c>
      <c r="B1489" s="13">
        <f>_xlfn.MINIFS(Invoices[Date],Invoices[Customer ID],A1489)</f>
        <v/>
      </c>
      <c r="C1489" s="13">
        <f>_xlfn.MAXIFS(Invoices[Date],Invoices[Customer ID],A1489)</f>
        <v/>
      </c>
      <c r="D1489" s="14">
        <f>AsOfDate-C1489</f>
        <v/>
      </c>
      <c r="E1489" s="14">
        <f>COUNTIFS(Invoices[Customer ID],A1489)</f>
        <v/>
      </c>
      <c r="F1489" s="15">
        <f>SUMIFS(Invoices[Value],Invoices[Customer ID],A1489)</f>
        <v/>
      </c>
      <c r="G1489" s="10">
        <f>5-COUNTIF(RCuts,"&lt;"&amp;D1489)</f>
        <v/>
      </c>
      <c r="H1489" s="10">
        <f>1+COUNTIF(FCuts,"&lt;"&amp;E1489)</f>
        <v/>
      </c>
      <c r="I1489" s="10">
        <f>1+COUNTIF(MCuts,"&lt;"&amp;F1489)</f>
        <v/>
      </c>
      <c r="J1489" s="10">
        <f>G1489&amp;H1489&amp;I1489</f>
        <v/>
      </c>
      <c r="K1489" s="10">
        <f>IF(AND(G1489&gt;=4,H1489&gt;=4),"Champions",IF(AND(G1489&gt;=3,H1489&gt;=3),"Loyal",IF(G1489&gt;=4,"New / promising",IF(H1489&gt;=3,"At risk",IF(G1489&lt;=2,"Lost / hibernating","Needs attention")))))</f>
        <v/>
      </c>
    </row>
    <row r="1490">
      <c r="A1490" t="n">
        <v>15005</v>
      </c>
      <c r="B1490" s="13">
        <f>_xlfn.MINIFS(Invoices[Date],Invoices[Customer ID],A1490)</f>
        <v/>
      </c>
      <c r="C1490" s="13">
        <f>_xlfn.MAXIFS(Invoices[Date],Invoices[Customer ID],A1490)</f>
        <v/>
      </c>
      <c r="D1490" s="14">
        <f>AsOfDate-C1490</f>
        <v/>
      </c>
      <c r="E1490" s="14">
        <f>COUNTIFS(Invoices[Customer ID],A1490)</f>
        <v/>
      </c>
      <c r="F1490" s="15">
        <f>SUMIFS(Invoices[Value],Invoices[Customer ID],A1490)</f>
        <v/>
      </c>
      <c r="G1490" s="10">
        <f>5-COUNTIF(RCuts,"&lt;"&amp;D1490)</f>
        <v/>
      </c>
      <c r="H1490" s="10">
        <f>1+COUNTIF(FCuts,"&lt;"&amp;E1490)</f>
        <v/>
      </c>
      <c r="I1490" s="10">
        <f>1+COUNTIF(MCuts,"&lt;"&amp;F1490)</f>
        <v/>
      </c>
      <c r="J1490" s="10">
        <f>G1490&amp;H1490&amp;I1490</f>
        <v/>
      </c>
      <c r="K1490" s="10">
        <f>IF(AND(G1490&gt;=4,H1490&gt;=4),"Champions",IF(AND(G1490&gt;=3,H1490&gt;=3),"Loyal",IF(G1490&gt;=4,"New / promising",IF(H1490&gt;=3,"At risk",IF(G1490&lt;=2,"Lost / hibernating","Needs attention")))))</f>
        <v/>
      </c>
    </row>
    <row r="1491">
      <c r="A1491" t="n">
        <v>15006</v>
      </c>
      <c r="B1491" s="13">
        <f>_xlfn.MINIFS(Invoices[Date],Invoices[Customer ID],A1491)</f>
        <v/>
      </c>
      <c r="C1491" s="13">
        <f>_xlfn.MAXIFS(Invoices[Date],Invoices[Customer ID],A1491)</f>
        <v/>
      </c>
      <c r="D1491" s="14">
        <f>AsOfDate-C1491</f>
        <v/>
      </c>
      <c r="E1491" s="14">
        <f>COUNTIFS(Invoices[Customer ID],A1491)</f>
        <v/>
      </c>
      <c r="F1491" s="15">
        <f>SUMIFS(Invoices[Value],Invoices[Customer ID],A1491)</f>
        <v/>
      </c>
      <c r="G1491" s="10">
        <f>5-COUNTIF(RCuts,"&lt;"&amp;D1491)</f>
        <v/>
      </c>
      <c r="H1491" s="10">
        <f>1+COUNTIF(FCuts,"&lt;"&amp;E1491)</f>
        <v/>
      </c>
      <c r="I1491" s="10">
        <f>1+COUNTIF(MCuts,"&lt;"&amp;F1491)</f>
        <v/>
      </c>
      <c r="J1491" s="10">
        <f>G1491&amp;H1491&amp;I1491</f>
        <v/>
      </c>
      <c r="K1491" s="10">
        <f>IF(AND(G1491&gt;=4,H1491&gt;=4),"Champions",IF(AND(G1491&gt;=3,H1491&gt;=3),"Loyal",IF(G1491&gt;=4,"New / promising",IF(H1491&gt;=3,"At risk",IF(G1491&lt;=2,"Lost / hibernating","Needs attention")))))</f>
        <v/>
      </c>
    </row>
    <row r="1492">
      <c r="A1492" t="n">
        <v>15007</v>
      </c>
      <c r="B1492" s="13">
        <f>_xlfn.MINIFS(Invoices[Date],Invoices[Customer ID],A1492)</f>
        <v/>
      </c>
      <c r="C1492" s="13">
        <f>_xlfn.MAXIFS(Invoices[Date],Invoices[Customer ID],A1492)</f>
        <v/>
      </c>
      <c r="D1492" s="14">
        <f>AsOfDate-C1492</f>
        <v/>
      </c>
      <c r="E1492" s="14">
        <f>COUNTIFS(Invoices[Customer ID],A1492)</f>
        <v/>
      </c>
      <c r="F1492" s="15">
        <f>SUMIFS(Invoices[Value],Invoices[Customer ID],A1492)</f>
        <v/>
      </c>
      <c r="G1492" s="10">
        <f>5-COUNTIF(RCuts,"&lt;"&amp;D1492)</f>
        <v/>
      </c>
      <c r="H1492" s="10">
        <f>1+COUNTIF(FCuts,"&lt;"&amp;E1492)</f>
        <v/>
      </c>
      <c r="I1492" s="10">
        <f>1+COUNTIF(MCuts,"&lt;"&amp;F1492)</f>
        <v/>
      </c>
      <c r="J1492" s="10">
        <f>G1492&amp;H1492&amp;I1492</f>
        <v/>
      </c>
      <c r="K1492" s="10">
        <f>IF(AND(G1492&gt;=4,H1492&gt;=4),"Champions",IF(AND(G1492&gt;=3,H1492&gt;=3),"Loyal",IF(G1492&gt;=4,"New / promising",IF(H1492&gt;=3,"At risk",IF(G1492&lt;=2,"Lost / hibernating","Needs attention")))))</f>
        <v/>
      </c>
    </row>
    <row r="1493">
      <c r="A1493" t="n">
        <v>15009</v>
      </c>
      <c r="B1493" s="13">
        <f>_xlfn.MINIFS(Invoices[Date],Invoices[Customer ID],A1493)</f>
        <v/>
      </c>
      <c r="C1493" s="13">
        <f>_xlfn.MAXIFS(Invoices[Date],Invoices[Customer ID],A1493)</f>
        <v/>
      </c>
      <c r="D1493" s="14">
        <f>AsOfDate-C1493</f>
        <v/>
      </c>
      <c r="E1493" s="14">
        <f>COUNTIFS(Invoices[Customer ID],A1493)</f>
        <v/>
      </c>
      <c r="F1493" s="15">
        <f>SUMIFS(Invoices[Value],Invoices[Customer ID],A1493)</f>
        <v/>
      </c>
      <c r="G1493" s="10">
        <f>5-COUNTIF(RCuts,"&lt;"&amp;D1493)</f>
        <v/>
      </c>
      <c r="H1493" s="10">
        <f>1+COUNTIF(FCuts,"&lt;"&amp;E1493)</f>
        <v/>
      </c>
      <c r="I1493" s="10">
        <f>1+COUNTIF(MCuts,"&lt;"&amp;F1493)</f>
        <v/>
      </c>
      <c r="J1493" s="10">
        <f>G1493&amp;H1493&amp;I1493</f>
        <v/>
      </c>
      <c r="K1493" s="10">
        <f>IF(AND(G1493&gt;=4,H1493&gt;=4),"Champions",IF(AND(G1493&gt;=3,H1493&gt;=3),"Loyal",IF(G1493&gt;=4,"New / promising",IF(H1493&gt;=3,"At risk",IF(G1493&lt;=2,"Lost / hibernating","Needs attention")))))</f>
        <v/>
      </c>
    </row>
    <row r="1494">
      <c r="A1494" t="n">
        <v>15010</v>
      </c>
      <c r="B1494" s="13">
        <f>_xlfn.MINIFS(Invoices[Date],Invoices[Customer ID],A1494)</f>
        <v/>
      </c>
      <c r="C1494" s="13">
        <f>_xlfn.MAXIFS(Invoices[Date],Invoices[Customer ID],A1494)</f>
        <v/>
      </c>
      <c r="D1494" s="14">
        <f>AsOfDate-C1494</f>
        <v/>
      </c>
      <c r="E1494" s="14">
        <f>COUNTIFS(Invoices[Customer ID],A1494)</f>
        <v/>
      </c>
      <c r="F1494" s="15">
        <f>SUMIFS(Invoices[Value],Invoices[Customer ID],A1494)</f>
        <v/>
      </c>
      <c r="G1494" s="10">
        <f>5-COUNTIF(RCuts,"&lt;"&amp;D1494)</f>
        <v/>
      </c>
      <c r="H1494" s="10">
        <f>1+COUNTIF(FCuts,"&lt;"&amp;E1494)</f>
        <v/>
      </c>
      <c r="I1494" s="10">
        <f>1+COUNTIF(MCuts,"&lt;"&amp;F1494)</f>
        <v/>
      </c>
      <c r="J1494" s="10">
        <f>G1494&amp;H1494&amp;I1494</f>
        <v/>
      </c>
      <c r="K1494" s="10">
        <f>IF(AND(G1494&gt;=4,H1494&gt;=4),"Champions",IF(AND(G1494&gt;=3,H1494&gt;=3),"Loyal",IF(G1494&gt;=4,"New / promising",IF(H1494&gt;=3,"At risk",IF(G1494&lt;=2,"Lost / hibernating","Needs attention")))))</f>
        <v/>
      </c>
    </row>
    <row r="1495">
      <c r="A1495" t="n">
        <v>15012</v>
      </c>
      <c r="B1495" s="13">
        <f>_xlfn.MINIFS(Invoices[Date],Invoices[Customer ID],A1495)</f>
        <v/>
      </c>
      <c r="C1495" s="13">
        <f>_xlfn.MAXIFS(Invoices[Date],Invoices[Customer ID],A1495)</f>
        <v/>
      </c>
      <c r="D1495" s="14">
        <f>AsOfDate-C1495</f>
        <v/>
      </c>
      <c r="E1495" s="14">
        <f>COUNTIFS(Invoices[Customer ID],A1495)</f>
        <v/>
      </c>
      <c r="F1495" s="15">
        <f>SUMIFS(Invoices[Value],Invoices[Customer ID],A1495)</f>
        <v/>
      </c>
      <c r="G1495" s="10">
        <f>5-COUNTIF(RCuts,"&lt;"&amp;D1495)</f>
        <v/>
      </c>
      <c r="H1495" s="10">
        <f>1+COUNTIF(FCuts,"&lt;"&amp;E1495)</f>
        <v/>
      </c>
      <c r="I1495" s="10">
        <f>1+COUNTIF(MCuts,"&lt;"&amp;F1495)</f>
        <v/>
      </c>
      <c r="J1495" s="10">
        <f>G1495&amp;H1495&amp;I1495</f>
        <v/>
      </c>
      <c r="K1495" s="10">
        <f>IF(AND(G1495&gt;=4,H1495&gt;=4),"Champions",IF(AND(G1495&gt;=3,H1495&gt;=3),"Loyal",IF(G1495&gt;=4,"New / promising",IF(H1495&gt;=3,"At risk",IF(G1495&lt;=2,"Lost / hibernating","Needs attention")))))</f>
        <v/>
      </c>
    </row>
    <row r="1496">
      <c r="A1496" t="n">
        <v>15014</v>
      </c>
      <c r="B1496" s="13">
        <f>_xlfn.MINIFS(Invoices[Date],Invoices[Customer ID],A1496)</f>
        <v/>
      </c>
      <c r="C1496" s="13">
        <f>_xlfn.MAXIFS(Invoices[Date],Invoices[Customer ID],A1496)</f>
        <v/>
      </c>
      <c r="D1496" s="14">
        <f>AsOfDate-C1496</f>
        <v/>
      </c>
      <c r="E1496" s="14">
        <f>COUNTIFS(Invoices[Customer ID],A1496)</f>
        <v/>
      </c>
      <c r="F1496" s="15">
        <f>SUMIFS(Invoices[Value],Invoices[Customer ID],A1496)</f>
        <v/>
      </c>
      <c r="G1496" s="10">
        <f>5-COUNTIF(RCuts,"&lt;"&amp;D1496)</f>
        <v/>
      </c>
      <c r="H1496" s="10">
        <f>1+COUNTIF(FCuts,"&lt;"&amp;E1496)</f>
        <v/>
      </c>
      <c r="I1496" s="10">
        <f>1+COUNTIF(MCuts,"&lt;"&amp;F1496)</f>
        <v/>
      </c>
      <c r="J1496" s="10">
        <f>G1496&amp;H1496&amp;I1496</f>
        <v/>
      </c>
      <c r="K1496" s="10">
        <f>IF(AND(G1496&gt;=4,H1496&gt;=4),"Champions",IF(AND(G1496&gt;=3,H1496&gt;=3),"Loyal",IF(G1496&gt;=4,"New / promising",IF(H1496&gt;=3,"At risk",IF(G1496&lt;=2,"Lost / hibernating","Needs attention")))))</f>
        <v/>
      </c>
    </row>
    <row r="1497">
      <c r="A1497" t="n">
        <v>15016</v>
      </c>
      <c r="B1497" s="13">
        <f>_xlfn.MINIFS(Invoices[Date],Invoices[Customer ID],A1497)</f>
        <v/>
      </c>
      <c r="C1497" s="13">
        <f>_xlfn.MAXIFS(Invoices[Date],Invoices[Customer ID],A1497)</f>
        <v/>
      </c>
      <c r="D1497" s="14">
        <f>AsOfDate-C1497</f>
        <v/>
      </c>
      <c r="E1497" s="14">
        <f>COUNTIFS(Invoices[Customer ID],A1497)</f>
        <v/>
      </c>
      <c r="F1497" s="15">
        <f>SUMIFS(Invoices[Value],Invoices[Customer ID],A1497)</f>
        <v/>
      </c>
      <c r="G1497" s="10">
        <f>5-COUNTIF(RCuts,"&lt;"&amp;D1497)</f>
        <v/>
      </c>
      <c r="H1497" s="10">
        <f>1+COUNTIF(FCuts,"&lt;"&amp;E1497)</f>
        <v/>
      </c>
      <c r="I1497" s="10">
        <f>1+COUNTIF(MCuts,"&lt;"&amp;F1497)</f>
        <v/>
      </c>
      <c r="J1497" s="10">
        <f>G1497&amp;H1497&amp;I1497</f>
        <v/>
      </c>
      <c r="K1497" s="10">
        <f>IF(AND(G1497&gt;=4,H1497&gt;=4),"Champions",IF(AND(G1497&gt;=3,H1497&gt;=3),"Loyal",IF(G1497&gt;=4,"New / promising",IF(H1497&gt;=3,"At risk",IF(G1497&lt;=2,"Lost / hibernating","Needs attention")))))</f>
        <v/>
      </c>
    </row>
    <row r="1498">
      <c r="A1498" t="n">
        <v>15017</v>
      </c>
      <c r="B1498" s="13">
        <f>_xlfn.MINIFS(Invoices[Date],Invoices[Customer ID],A1498)</f>
        <v/>
      </c>
      <c r="C1498" s="13">
        <f>_xlfn.MAXIFS(Invoices[Date],Invoices[Customer ID],A1498)</f>
        <v/>
      </c>
      <c r="D1498" s="14">
        <f>AsOfDate-C1498</f>
        <v/>
      </c>
      <c r="E1498" s="14">
        <f>COUNTIFS(Invoices[Customer ID],A1498)</f>
        <v/>
      </c>
      <c r="F1498" s="15">
        <f>SUMIFS(Invoices[Value],Invoices[Customer ID],A1498)</f>
        <v/>
      </c>
      <c r="G1498" s="10">
        <f>5-COUNTIF(RCuts,"&lt;"&amp;D1498)</f>
        <v/>
      </c>
      <c r="H1498" s="10">
        <f>1+COUNTIF(FCuts,"&lt;"&amp;E1498)</f>
        <v/>
      </c>
      <c r="I1498" s="10">
        <f>1+COUNTIF(MCuts,"&lt;"&amp;F1498)</f>
        <v/>
      </c>
      <c r="J1498" s="10">
        <f>G1498&amp;H1498&amp;I1498</f>
        <v/>
      </c>
      <c r="K1498" s="10">
        <f>IF(AND(G1498&gt;=4,H1498&gt;=4),"Champions",IF(AND(G1498&gt;=3,H1498&gt;=3),"Loyal",IF(G1498&gt;=4,"New / promising",IF(H1498&gt;=3,"At risk",IF(G1498&lt;=2,"Lost / hibernating","Needs attention")))))</f>
        <v/>
      </c>
    </row>
    <row r="1499">
      <c r="A1499" t="n">
        <v>15018</v>
      </c>
      <c r="B1499" s="13">
        <f>_xlfn.MINIFS(Invoices[Date],Invoices[Customer ID],A1499)</f>
        <v/>
      </c>
      <c r="C1499" s="13">
        <f>_xlfn.MAXIFS(Invoices[Date],Invoices[Customer ID],A1499)</f>
        <v/>
      </c>
      <c r="D1499" s="14">
        <f>AsOfDate-C1499</f>
        <v/>
      </c>
      <c r="E1499" s="14">
        <f>COUNTIFS(Invoices[Customer ID],A1499)</f>
        <v/>
      </c>
      <c r="F1499" s="15">
        <f>SUMIFS(Invoices[Value],Invoices[Customer ID],A1499)</f>
        <v/>
      </c>
      <c r="G1499" s="10">
        <f>5-COUNTIF(RCuts,"&lt;"&amp;D1499)</f>
        <v/>
      </c>
      <c r="H1499" s="10">
        <f>1+COUNTIF(FCuts,"&lt;"&amp;E1499)</f>
        <v/>
      </c>
      <c r="I1499" s="10">
        <f>1+COUNTIF(MCuts,"&lt;"&amp;F1499)</f>
        <v/>
      </c>
      <c r="J1499" s="10">
        <f>G1499&amp;H1499&amp;I1499</f>
        <v/>
      </c>
      <c r="K1499" s="10">
        <f>IF(AND(G1499&gt;=4,H1499&gt;=4),"Champions",IF(AND(G1499&gt;=3,H1499&gt;=3),"Loyal",IF(G1499&gt;=4,"New / promising",IF(H1499&gt;=3,"At risk",IF(G1499&lt;=2,"Lost / hibernating","Needs attention")))))</f>
        <v/>
      </c>
    </row>
    <row r="1500">
      <c r="A1500" t="n">
        <v>15019</v>
      </c>
      <c r="B1500" s="13">
        <f>_xlfn.MINIFS(Invoices[Date],Invoices[Customer ID],A1500)</f>
        <v/>
      </c>
      <c r="C1500" s="13">
        <f>_xlfn.MAXIFS(Invoices[Date],Invoices[Customer ID],A1500)</f>
        <v/>
      </c>
      <c r="D1500" s="14">
        <f>AsOfDate-C1500</f>
        <v/>
      </c>
      <c r="E1500" s="14">
        <f>COUNTIFS(Invoices[Customer ID],A1500)</f>
        <v/>
      </c>
      <c r="F1500" s="15">
        <f>SUMIFS(Invoices[Value],Invoices[Customer ID],A1500)</f>
        <v/>
      </c>
      <c r="G1500" s="10">
        <f>5-COUNTIF(RCuts,"&lt;"&amp;D1500)</f>
        <v/>
      </c>
      <c r="H1500" s="10">
        <f>1+COUNTIF(FCuts,"&lt;"&amp;E1500)</f>
        <v/>
      </c>
      <c r="I1500" s="10">
        <f>1+COUNTIF(MCuts,"&lt;"&amp;F1500)</f>
        <v/>
      </c>
      <c r="J1500" s="10">
        <f>G1500&amp;H1500&amp;I1500</f>
        <v/>
      </c>
      <c r="K1500" s="10">
        <f>IF(AND(G1500&gt;=4,H1500&gt;=4),"Champions",IF(AND(G1500&gt;=3,H1500&gt;=3),"Loyal",IF(G1500&gt;=4,"New / promising",IF(H1500&gt;=3,"At risk",IF(G1500&lt;=2,"Lost / hibernating","Needs attention")))))</f>
        <v/>
      </c>
    </row>
    <row r="1501">
      <c r="A1501" t="n">
        <v>15021</v>
      </c>
      <c r="B1501" s="13">
        <f>_xlfn.MINIFS(Invoices[Date],Invoices[Customer ID],A1501)</f>
        <v/>
      </c>
      <c r="C1501" s="13">
        <f>_xlfn.MAXIFS(Invoices[Date],Invoices[Customer ID],A1501)</f>
        <v/>
      </c>
      <c r="D1501" s="14">
        <f>AsOfDate-C1501</f>
        <v/>
      </c>
      <c r="E1501" s="14">
        <f>COUNTIFS(Invoices[Customer ID],A1501)</f>
        <v/>
      </c>
      <c r="F1501" s="15">
        <f>SUMIFS(Invoices[Value],Invoices[Customer ID],A1501)</f>
        <v/>
      </c>
      <c r="G1501" s="10">
        <f>5-COUNTIF(RCuts,"&lt;"&amp;D1501)</f>
        <v/>
      </c>
      <c r="H1501" s="10">
        <f>1+COUNTIF(FCuts,"&lt;"&amp;E1501)</f>
        <v/>
      </c>
      <c r="I1501" s="10">
        <f>1+COUNTIF(MCuts,"&lt;"&amp;F1501)</f>
        <v/>
      </c>
      <c r="J1501" s="10">
        <f>G1501&amp;H1501&amp;I1501</f>
        <v/>
      </c>
      <c r="K1501" s="10">
        <f>IF(AND(G1501&gt;=4,H1501&gt;=4),"Champions",IF(AND(G1501&gt;=3,H1501&gt;=3),"Loyal",IF(G1501&gt;=4,"New / promising",IF(H1501&gt;=3,"At risk",IF(G1501&lt;=2,"Lost / hibernating","Needs attention")))))</f>
        <v/>
      </c>
    </row>
    <row r="1502">
      <c r="A1502" t="n">
        <v>15022</v>
      </c>
      <c r="B1502" s="13">
        <f>_xlfn.MINIFS(Invoices[Date],Invoices[Customer ID],A1502)</f>
        <v/>
      </c>
      <c r="C1502" s="13">
        <f>_xlfn.MAXIFS(Invoices[Date],Invoices[Customer ID],A1502)</f>
        <v/>
      </c>
      <c r="D1502" s="14">
        <f>AsOfDate-C1502</f>
        <v/>
      </c>
      <c r="E1502" s="14">
        <f>COUNTIFS(Invoices[Customer ID],A1502)</f>
        <v/>
      </c>
      <c r="F1502" s="15">
        <f>SUMIFS(Invoices[Value],Invoices[Customer ID],A1502)</f>
        <v/>
      </c>
      <c r="G1502" s="10">
        <f>5-COUNTIF(RCuts,"&lt;"&amp;D1502)</f>
        <v/>
      </c>
      <c r="H1502" s="10">
        <f>1+COUNTIF(FCuts,"&lt;"&amp;E1502)</f>
        <v/>
      </c>
      <c r="I1502" s="10">
        <f>1+COUNTIF(MCuts,"&lt;"&amp;F1502)</f>
        <v/>
      </c>
      <c r="J1502" s="10">
        <f>G1502&amp;H1502&amp;I1502</f>
        <v/>
      </c>
      <c r="K1502" s="10">
        <f>IF(AND(G1502&gt;=4,H1502&gt;=4),"Champions",IF(AND(G1502&gt;=3,H1502&gt;=3),"Loyal",IF(G1502&gt;=4,"New / promising",IF(H1502&gt;=3,"At risk",IF(G1502&lt;=2,"Lost / hibernating","Needs attention")))))</f>
        <v/>
      </c>
    </row>
    <row r="1503">
      <c r="A1503" t="n">
        <v>15023</v>
      </c>
      <c r="B1503" s="13">
        <f>_xlfn.MINIFS(Invoices[Date],Invoices[Customer ID],A1503)</f>
        <v/>
      </c>
      <c r="C1503" s="13">
        <f>_xlfn.MAXIFS(Invoices[Date],Invoices[Customer ID],A1503)</f>
        <v/>
      </c>
      <c r="D1503" s="14">
        <f>AsOfDate-C1503</f>
        <v/>
      </c>
      <c r="E1503" s="14">
        <f>COUNTIFS(Invoices[Customer ID],A1503)</f>
        <v/>
      </c>
      <c r="F1503" s="15">
        <f>SUMIFS(Invoices[Value],Invoices[Customer ID],A1503)</f>
        <v/>
      </c>
      <c r="G1503" s="10">
        <f>5-COUNTIF(RCuts,"&lt;"&amp;D1503)</f>
        <v/>
      </c>
      <c r="H1503" s="10">
        <f>1+COUNTIF(FCuts,"&lt;"&amp;E1503)</f>
        <v/>
      </c>
      <c r="I1503" s="10">
        <f>1+COUNTIF(MCuts,"&lt;"&amp;F1503)</f>
        <v/>
      </c>
      <c r="J1503" s="10">
        <f>G1503&amp;H1503&amp;I1503</f>
        <v/>
      </c>
      <c r="K1503" s="10">
        <f>IF(AND(G1503&gt;=4,H1503&gt;=4),"Champions",IF(AND(G1503&gt;=3,H1503&gt;=3),"Loyal",IF(G1503&gt;=4,"New / promising",IF(H1503&gt;=3,"At risk",IF(G1503&lt;=2,"Lost / hibernating","Needs attention")))))</f>
        <v/>
      </c>
    </row>
    <row r="1504">
      <c r="A1504" t="n">
        <v>15024</v>
      </c>
      <c r="B1504" s="13">
        <f>_xlfn.MINIFS(Invoices[Date],Invoices[Customer ID],A1504)</f>
        <v/>
      </c>
      <c r="C1504" s="13">
        <f>_xlfn.MAXIFS(Invoices[Date],Invoices[Customer ID],A1504)</f>
        <v/>
      </c>
      <c r="D1504" s="14">
        <f>AsOfDate-C1504</f>
        <v/>
      </c>
      <c r="E1504" s="14">
        <f>COUNTIFS(Invoices[Customer ID],A1504)</f>
        <v/>
      </c>
      <c r="F1504" s="15">
        <f>SUMIFS(Invoices[Value],Invoices[Customer ID],A1504)</f>
        <v/>
      </c>
      <c r="G1504" s="10">
        <f>5-COUNTIF(RCuts,"&lt;"&amp;D1504)</f>
        <v/>
      </c>
      <c r="H1504" s="10">
        <f>1+COUNTIF(FCuts,"&lt;"&amp;E1504)</f>
        <v/>
      </c>
      <c r="I1504" s="10">
        <f>1+COUNTIF(MCuts,"&lt;"&amp;F1504)</f>
        <v/>
      </c>
      <c r="J1504" s="10">
        <f>G1504&amp;H1504&amp;I1504</f>
        <v/>
      </c>
      <c r="K1504" s="10">
        <f>IF(AND(G1504&gt;=4,H1504&gt;=4),"Champions",IF(AND(G1504&gt;=3,H1504&gt;=3),"Loyal",IF(G1504&gt;=4,"New / promising",IF(H1504&gt;=3,"At risk",IF(G1504&lt;=2,"Lost / hibernating","Needs attention")))))</f>
        <v/>
      </c>
    </row>
    <row r="1505">
      <c r="A1505" t="n">
        <v>15025</v>
      </c>
      <c r="B1505" s="13">
        <f>_xlfn.MINIFS(Invoices[Date],Invoices[Customer ID],A1505)</f>
        <v/>
      </c>
      <c r="C1505" s="13">
        <f>_xlfn.MAXIFS(Invoices[Date],Invoices[Customer ID],A1505)</f>
        <v/>
      </c>
      <c r="D1505" s="14">
        <f>AsOfDate-C1505</f>
        <v/>
      </c>
      <c r="E1505" s="14">
        <f>COUNTIFS(Invoices[Customer ID],A1505)</f>
        <v/>
      </c>
      <c r="F1505" s="15">
        <f>SUMIFS(Invoices[Value],Invoices[Customer ID],A1505)</f>
        <v/>
      </c>
      <c r="G1505" s="10">
        <f>5-COUNTIF(RCuts,"&lt;"&amp;D1505)</f>
        <v/>
      </c>
      <c r="H1505" s="10">
        <f>1+COUNTIF(FCuts,"&lt;"&amp;E1505)</f>
        <v/>
      </c>
      <c r="I1505" s="10">
        <f>1+COUNTIF(MCuts,"&lt;"&amp;F1505)</f>
        <v/>
      </c>
      <c r="J1505" s="10">
        <f>G1505&amp;H1505&amp;I1505</f>
        <v/>
      </c>
      <c r="K1505" s="10">
        <f>IF(AND(G1505&gt;=4,H1505&gt;=4),"Champions",IF(AND(G1505&gt;=3,H1505&gt;=3),"Loyal",IF(G1505&gt;=4,"New / promising",IF(H1505&gt;=3,"At risk",IF(G1505&lt;=2,"Lost / hibernating","Needs attention")))))</f>
        <v/>
      </c>
    </row>
    <row r="1506">
      <c r="A1506" t="n">
        <v>15026</v>
      </c>
      <c r="B1506" s="13">
        <f>_xlfn.MINIFS(Invoices[Date],Invoices[Customer ID],A1506)</f>
        <v/>
      </c>
      <c r="C1506" s="13">
        <f>_xlfn.MAXIFS(Invoices[Date],Invoices[Customer ID],A1506)</f>
        <v/>
      </c>
      <c r="D1506" s="14">
        <f>AsOfDate-C1506</f>
        <v/>
      </c>
      <c r="E1506" s="14">
        <f>COUNTIFS(Invoices[Customer ID],A1506)</f>
        <v/>
      </c>
      <c r="F1506" s="15">
        <f>SUMIFS(Invoices[Value],Invoices[Customer ID],A1506)</f>
        <v/>
      </c>
      <c r="G1506" s="10">
        <f>5-COUNTIF(RCuts,"&lt;"&amp;D1506)</f>
        <v/>
      </c>
      <c r="H1506" s="10">
        <f>1+COUNTIF(FCuts,"&lt;"&amp;E1506)</f>
        <v/>
      </c>
      <c r="I1506" s="10">
        <f>1+COUNTIF(MCuts,"&lt;"&amp;F1506)</f>
        <v/>
      </c>
      <c r="J1506" s="10">
        <f>G1506&amp;H1506&amp;I1506</f>
        <v/>
      </c>
      <c r="K1506" s="10">
        <f>IF(AND(G1506&gt;=4,H1506&gt;=4),"Champions",IF(AND(G1506&gt;=3,H1506&gt;=3),"Loyal",IF(G1506&gt;=4,"New / promising",IF(H1506&gt;=3,"At risk",IF(G1506&lt;=2,"Lost / hibernating","Needs attention")))))</f>
        <v/>
      </c>
    </row>
    <row r="1507">
      <c r="A1507" t="n">
        <v>15027</v>
      </c>
      <c r="B1507" s="13">
        <f>_xlfn.MINIFS(Invoices[Date],Invoices[Customer ID],A1507)</f>
        <v/>
      </c>
      <c r="C1507" s="13">
        <f>_xlfn.MAXIFS(Invoices[Date],Invoices[Customer ID],A1507)</f>
        <v/>
      </c>
      <c r="D1507" s="14">
        <f>AsOfDate-C1507</f>
        <v/>
      </c>
      <c r="E1507" s="14">
        <f>COUNTIFS(Invoices[Customer ID],A1507)</f>
        <v/>
      </c>
      <c r="F1507" s="15">
        <f>SUMIFS(Invoices[Value],Invoices[Customer ID],A1507)</f>
        <v/>
      </c>
      <c r="G1507" s="10">
        <f>5-COUNTIF(RCuts,"&lt;"&amp;D1507)</f>
        <v/>
      </c>
      <c r="H1507" s="10">
        <f>1+COUNTIF(FCuts,"&lt;"&amp;E1507)</f>
        <v/>
      </c>
      <c r="I1507" s="10">
        <f>1+COUNTIF(MCuts,"&lt;"&amp;F1507)</f>
        <v/>
      </c>
      <c r="J1507" s="10">
        <f>G1507&amp;H1507&amp;I1507</f>
        <v/>
      </c>
      <c r="K1507" s="10">
        <f>IF(AND(G1507&gt;=4,H1507&gt;=4),"Champions",IF(AND(G1507&gt;=3,H1507&gt;=3),"Loyal",IF(G1507&gt;=4,"New / promising",IF(H1507&gt;=3,"At risk",IF(G1507&lt;=2,"Lost / hibernating","Needs attention")))))</f>
        <v/>
      </c>
    </row>
    <row r="1508">
      <c r="A1508" t="n">
        <v>15028</v>
      </c>
      <c r="B1508" s="13">
        <f>_xlfn.MINIFS(Invoices[Date],Invoices[Customer ID],A1508)</f>
        <v/>
      </c>
      <c r="C1508" s="13">
        <f>_xlfn.MAXIFS(Invoices[Date],Invoices[Customer ID],A1508)</f>
        <v/>
      </c>
      <c r="D1508" s="14">
        <f>AsOfDate-C1508</f>
        <v/>
      </c>
      <c r="E1508" s="14">
        <f>COUNTIFS(Invoices[Customer ID],A1508)</f>
        <v/>
      </c>
      <c r="F1508" s="15">
        <f>SUMIFS(Invoices[Value],Invoices[Customer ID],A1508)</f>
        <v/>
      </c>
      <c r="G1508" s="10">
        <f>5-COUNTIF(RCuts,"&lt;"&amp;D1508)</f>
        <v/>
      </c>
      <c r="H1508" s="10">
        <f>1+COUNTIF(FCuts,"&lt;"&amp;E1508)</f>
        <v/>
      </c>
      <c r="I1508" s="10">
        <f>1+COUNTIF(MCuts,"&lt;"&amp;F1508)</f>
        <v/>
      </c>
      <c r="J1508" s="10">
        <f>G1508&amp;H1508&amp;I1508</f>
        <v/>
      </c>
      <c r="K1508" s="10">
        <f>IF(AND(G1508&gt;=4,H1508&gt;=4),"Champions",IF(AND(G1508&gt;=3,H1508&gt;=3),"Loyal",IF(G1508&gt;=4,"New / promising",IF(H1508&gt;=3,"At risk",IF(G1508&lt;=2,"Lost / hibernating","Needs attention")))))</f>
        <v/>
      </c>
    </row>
    <row r="1509">
      <c r="A1509" t="n">
        <v>15030</v>
      </c>
      <c r="B1509" s="13">
        <f>_xlfn.MINIFS(Invoices[Date],Invoices[Customer ID],A1509)</f>
        <v/>
      </c>
      <c r="C1509" s="13">
        <f>_xlfn.MAXIFS(Invoices[Date],Invoices[Customer ID],A1509)</f>
        <v/>
      </c>
      <c r="D1509" s="14">
        <f>AsOfDate-C1509</f>
        <v/>
      </c>
      <c r="E1509" s="14">
        <f>COUNTIFS(Invoices[Customer ID],A1509)</f>
        <v/>
      </c>
      <c r="F1509" s="15">
        <f>SUMIFS(Invoices[Value],Invoices[Customer ID],A1509)</f>
        <v/>
      </c>
      <c r="G1509" s="10">
        <f>5-COUNTIF(RCuts,"&lt;"&amp;D1509)</f>
        <v/>
      </c>
      <c r="H1509" s="10">
        <f>1+COUNTIF(FCuts,"&lt;"&amp;E1509)</f>
        <v/>
      </c>
      <c r="I1509" s="10">
        <f>1+COUNTIF(MCuts,"&lt;"&amp;F1509)</f>
        <v/>
      </c>
      <c r="J1509" s="10">
        <f>G1509&amp;H1509&amp;I1509</f>
        <v/>
      </c>
      <c r="K1509" s="10">
        <f>IF(AND(G1509&gt;=4,H1509&gt;=4),"Champions",IF(AND(G1509&gt;=3,H1509&gt;=3),"Loyal",IF(G1509&gt;=4,"New / promising",IF(H1509&gt;=3,"At risk",IF(G1509&lt;=2,"Lost / hibernating","Needs attention")))))</f>
        <v/>
      </c>
    </row>
    <row r="1510">
      <c r="A1510" t="n">
        <v>15031</v>
      </c>
      <c r="B1510" s="13">
        <f>_xlfn.MINIFS(Invoices[Date],Invoices[Customer ID],A1510)</f>
        <v/>
      </c>
      <c r="C1510" s="13">
        <f>_xlfn.MAXIFS(Invoices[Date],Invoices[Customer ID],A1510)</f>
        <v/>
      </c>
      <c r="D1510" s="14">
        <f>AsOfDate-C1510</f>
        <v/>
      </c>
      <c r="E1510" s="14">
        <f>COUNTIFS(Invoices[Customer ID],A1510)</f>
        <v/>
      </c>
      <c r="F1510" s="15">
        <f>SUMIFS(Invoices[Value],Invoices[Customer ID],A1510)</f>
        <v/>
      </c>
      <c r="G1510" s="10">
        <f>5-COUNTIF(RCuts,"&lt;"&amp;D1510)</f>
        <v/>
      </c>
      <c r="H1510" s="10">
        <f>1+COUNTIF(FCuts,"&lt;"&amp;E1510)</f>
        <v/>
      </c>
      <c r="I1510" s="10">
        <f>1+COUNTIF(MCuts,"&lt;"&amp;F1510)</f>
        <v/>
      </c>
      <c r="J1510" s="10">
        <f>G1510&amp;H1510&amp;I1510</f>
        <v/>
      </c>
      <c r="K1510" s="10">
        <f>IF(AND(G1510&gt;=4,H1510&gt;=4),"Champions",IF(AND(G1510&gt;=3,H1510&gt;=3),"Loyal",IF(G1510&gt;=4,"New / promising",IF(H1510&gt;=3,"At risk",IF(G1510&lt;=2,"Lost / hibernating","Needs attention")))))</f>
        <v/>
      </c>
    </row>
    <row r="1511">
      <c r="A1511" t="n">
        <v>15032</v>
      </c>
      <c r="B1511" s="13">
        <f>_xlfn.MINIFS(Invoices[Date],Invoices[Customer ID],A1511)</f>
        <v/>
      </c>
      <c r="C1511" s="13">
        <f>_xlfn.MAXIFS(Invoices[Date],Invoices[Customer ID],A1511)</f>
        <v/>
      </c>
      <c r="D1511" s="14">
        <f>AsOfDate-C1511</f>
        <v/>
      </c>
      <c r="E1511" s="14">
        <f>COUNTIFS(Invoices[Customer ID],A1511)</f>
        <v/>
      </c>
      <c r="F1511" s="15">
        <f>SUMIFS(Invoices[Value],Invoices[Customer ID],A1511)</f>
        <v/>
      </c>
      <c r="G1511" s="10">
        <f>5-COUNTIF(RCuts,"&lt;"&amp;D1511)</f>
        <v/>
      </c>
      <c r="H1511" s="10">
        <f>1+COUNTIF(FCuts,"&lt;"&amp;E1511)</f>
        <v/>
      </c>
      <c r="I1511" s="10">
        <f>1+COUNTIF(MCuts,"&lt;"&amp;F1511)</f>
        <v/>
      </c>
      <c r="J1511" s="10">
        <f>G1511&amp;H1511&amp;I1511</f>
        <v/>
      </c>
      <c r="K1511" s="10">
        <f>IF(AND(G1511&gt;=4,H1511&gt;=4),"Champions",IF(AND(G1511&gt;=3,H1511&gt;=3),"Loyal",IF(G1511&gt;=4,"New / promising",IF(H1511&gt;=3,"At risk",IF(G1511&lt;=2,"Lost / hibernating","Needs attention")))))</f>
        <v/>
      </c>
    </row>
    <row r="1512">
      <c r="A1512" t="n">
        <v>15033</v>
      </c>
      <c r="B1512" s="13">
        <f>_xlfn.MINIFS(Invoices[Date],Invoices[Customer ID],A1512)</f>
        <v/>
      </c>
      <c r="C1512" s="13">
        <f>_xlfn.MAXIFS(Invoices[Date],Invoices[Customer ID],A1512)</f>
        <v/>
      </c>
      <c r="D1512" s="14">
        <f>AsOfDate-C1512</f>
        <v/>
      </c>
      <c r="E1512" s="14">
        <f>COUNTIFS(Invoices[Customer ID],A1512)</f>
        <v/>
      </c>
      <c r="F1512" s="15">
        <f>SUMIFS(Invoices[Value],Invoices[Customer ID],A1512)</f>
        <v/>
      </c>
      <c r="G1512" s="10">
        <f>5-COUNTIF(RCuts,"&lt;"&amp;D1512)</f>
        <v/>
      </c>
      <c r="H1512" s="10">
        <f>1+COUNTIF(FCuts,"&lt;"&amp;E1512)</f>
        <v/>
      </c>
      <c r="I1512" s="10">
        <f>1+COUNTIF(MCuts,"&lt;"&amp;F1512)</f>
        <v/>
      </c>
      <c r="J1512" s="10">
        <f>G1512&amp;H1512&amp;I1512</f>
        <v/>
      </c>
      <c r="K1512" s="10">
        <f>IF(AND(G1512&gt;=4,H1512&gt;=4),"Champions",IF(AND(G1512&gt;=3,H1512&gt;=3),"Loyal",IF(G1512&gt;=4,"New / promising",IF(H1512&gt;=3,"At risk",IF(G1512&lt;=2,"Lost / hibernating","Needs attention")))))</f>
        <v/>
      </c>
    </row>
    <row r="1513">
      <c r="A1513" t="n">
        <v>15034</v>
      </c>
      <c r="B1513" s="13">
        <f>_xlfn.MINIFS(Invoices[Date],Invoices[Customer ID],A1513)</f>
        <v/>
      </c>
      <c r="C1513" s="13">
        <f>_xlfn.MAXIFS(Invoices[Date],Invoices[Customer ID],A1513)</f>
        <v/>
      </c>
      <c r="D1513" s="14">
        <f>AsOfDate-C1513</f>
        <v/>
      </c>
      <c r="E1513" s="14">
        <f>COUNTIFS(Invoices[Customer ID],A1513)</f>
        <v/>
      </c>
      <c r="F1513" s="15">
        <f>SUMIFS(Invoices[Value],Invoices[Customer ID],A1513)</f>
        <v/>
      </c>
      <c r="G1513" s="10">
        <f>5-COUNTIF(RCuts,"&lt;"&amp;D1513)</f>
        <v/>
      </c>
      <c r="H1513" s="10">
        <f>1+COUNTIF(FCuts,"&lt;"&amp;E1513)</f>
        <v/>
      </c>
      <c r="I1513" s="10">
        <f>1+COUNTIF(MCuts,"&lt;"&amp;F1513)</f>
        <v/>
      </c>
      <c r="J1513" s="10">
        <f>G1513&amp;H1513&amp;I1513</f>
        <v/>
      </c>
      <c r="K1513" s="10">
        <f>IF(AND(G1513&gt;=4,H1513&gt;=4),"Champions",IF(AND(G1513&gt;=3,H1513&gt;=3),"Loyal",IF(G1513&gt;=4,"New / promising",IF(H1513&gt;=3,"At risk",IF(G1513&lt;=2,"Lost / hibernating","Needs attention")))))</f>
        <v/>
      </c>
    </row>
    <row r="1514">
      <c r="A1514" t="n">
        <v>15035</v>
      </c>
      <c r="B1514" s="13">
        <f>_xlfn.MINIFS(Invoices[Date],Invoices[Customer ID],A1514)</f>
        <v/>
      </c>
      <c r="C1514" s="13">
        <f>_xlfn.MAXIFS(Invoices[Date],Invoices[Customer ID],A1514)</f>
        <v/>
      </c>
      <c r="D1514" s="14">
        <f>AsOfDate-C1514</f>
        <v/>
      </c>
      <c r="E1514" s="14">
        <f>COUNTIFS(Invoices[Customer ID],A1514)</f>
        <v/>
      </c>
      <c r="F1514" s="15">
        <f>SUMIFS(Invoices[Value],Invoices[Customer ID],A1514)</f>
        <v/>
      </c>
      <c r="G1514" s="10">
        <f>5-COUNTIF(RCuts,"&lt;"&amp;D1514)</f>
        <v/>
      </c>
      <c r="H1514" s="10">
        <f>1+COUNTIF(FCuts,"&lt;"&amp;E1514)</f>
        <v/>
      </c>
      <c r="I1514" s="10">
        <f>1+COUNTIF(MCuts,"&lt;"&amp;F1514)</f>
        <v/>
      </c>
      <c r="J1514" s="10">
        <f>G1514&amp;H1514&amp;I1514</f>
        <v/>
      </c>
      <c r="K1514" s="10">
        <f>IF(AND(G1514&gt;=4,H1514&gt;=4),"Champions",IF(AND(G1514&gt;=3,H1514&gt;=3),"Loyal",IF(G1514&gt;=4,"New / promising",IF(H1514&gt;=3,"At risk",IF(G1514&lt;=2,"Lost / hibernating","Needs attention")))))</f>
        <v/>
      </c>
    </row>
    <row r="1515">
      <c r="A1515" t="n">
        <v>15036</v>
      </c>
      <c r="B1515" s="13">
        <f>_xlfn.MINIFS(Invoices[Date],Invoices[Customer ID],A1515)</f>
        <v/>
      </c>
      <c r="C1515" s="13">
        <f>_xlfn.MAXIFS(Invoices[Date],Invoices[Customer ID],A1515)</f>
        <v/>
      </c>
      <c r="D1515" s="14">
        <f>AsOfDate-C1515</f>
        <v/>
      </c>
      <c r="E1515" s="14">
        <f>COUNTIFS(Invoices[Customer ID],A1515)</f>
        <v/>
      </c>
      <c r="F1515" s="15">
        <f>SUMIFS(Invoices[Value],Invoices[Customer ID],A1515)</f>
        <v/>
      </c>
      <c r="G1515" s="10">
        <f>5-COUNTIF(RCuts,"&lt;"&amp;D1515)</f>
        <v/>
      </c>
      <c r="H1515" s="10">
        <f>1+COUNTIF(FCuts,"&lt;"&amp;E1515)</f>
        <v/>
      </c>
      <c r="I1515" s="10">
        <f>1+COUNTIF(MCuts,"&lt;"&amp;F1515)</f>
        <v/>
      </c>
      <c r="J1515" s="10">
        <f>G1515&amp;H1515&amp;I1515</f>
        <v/>
      </c>
      <c r="K1515" s="10">
        <f>IF(AND(G1515&gt;=4,H1515&gt;=4),"Champions",IF(AND(G1515&gt;=3,H1515&gt;=3),"Loyal",IF(G1515&gt;=4,"New / promising",IF(H1515&gt;=3,"At risk",IF(G1515&lt;=2,"Lost / hibernating","Needs attention")))))</f>
        <v/>
      </c>
    </row>
    <row r="1516">
      <c r="A1516" t="n">
        <v>15038</v>
      </c>
      <c r="B1516" s="13">
        <f>_xlfn.MINIFS(Invoices[Date],Invoices[Customer ID],A1516)</f>
        <v/>
      </c>
      <c r="C1516" s="13">
        <f>_xlfn.MAXIFS(Invoices[Date],Invoices[Customer ID],A1516)</f>
        <v/>
      </c>
      <c r="D1516" s="14">
        <f>AsOfDate-C1516</f>
        <v/>
      </c>
      <c r="E1516" s="14">
        <f>COUNTIFS(Invoices[Customer ID],A1516)</f>
        <v/>
      </c>
      <c r="F1516" s="15">
        <f>SUMIFS(Invoices[Value],Invoices[Customer ID],A1516)</f>
        <v/>
      </c>
      <c r="G1516" s="10">
        <f>5-COUNTIF(RCuts,"&lt;"&amp;D1516)</f>
        <v/>
      </c>
      <c r="H1516" s="10">
        <f>1+COUNTIF(FCuts,"&lt;"&amp;E1516)</f>
        <v/>
      </c>
      <c r="I1516" s="10">
        <f>1+COUNTIF(MCuts,"&lt;"&amp;F1516)</f>
        <v/>
      </c>
      <c r="J1516" s="10">
        <f>G1516&amp;H1516&amp;I1516</f>
        <v/>
      </c>
      <c r="K1516" s="10">
        <f>IF(AND(G1516&gt;=4,H1516&gt;=4),"Champions",IF(AND(G1516&gt;=3,H1516&gt;=3),"Loyal",IF(G1516&gt;=4,"New / promising",IF(H1516&gt;=3,"At risk",IF(G1516&lt;=2,"Lost / hibernating","Needs attention")))))</f>
        <v/>
      </c>
    </row>
    <row r="1517">
      <c r="A1517" t="n">
        <v>15039</v>
      </c>
      <c r="B1517" s="13">
        <f>_xlfn.MINIFS(Invoices[Date],Invoices[Customer ID],A1517)</f>
        <v/>
      </c>
      <c r="C1517" s="13">
        <f>_xlfn.MAXIFS(Invoices[Date],Invoices[Customer ID],A1517)</f>
        <v/>
      </c>
      <c r="D1517" s="14">
        <f>AsOfDate-C1517</f>
        <v/>
      </c>
      <c r="E1517" s="14">
        <f>COUNTIFS(Invoices[Customer ID],A1517)</f>
        <v/>
      </c>
      <c r="F1517" s="15">
        <f>SUMIFS(Invoices[Value],Invoices[Customer ID],A1517)</f>
        <v/>
      </c>
      <c r="G1517" s="10">
        <f>5-COUNTIF(RCuts,"&lt;"&amp;D1517)</f>
        <v/>
      </c>
      <c r="H1517" s="10">
        <f>1+COUNTIF(FCuts,"&lt;"&amp;E1517)</f>
        <v/>
      </c>
      <c r="I1517" s="10">
        <f>1+COUNTIF(MCuts,"&lt;"&amp;F1517)</f>
        <v/>
      </c>
      <c r="J1517" s="10">
        <f>G1517&amp;H1517&amp;I1517</f>
        <v/>
      </c>
      <c r="K1517" s="10">
        <f>IF(AND(G1517&gt;=4,H1517&gt;=4),"Champions",IF(AND(G1517&gt;=3,H1517&gt;=3),"Loyal",IF(G1517&gt;=4,"New / promising",IF(H1517&gt;=3,"At risk",IF(G1517&lt;=2,"Lost / hibernating","Needs attention")))))</f>
        <v/>
      </c>
    </row>
    <row r="1518">
      <c r="A1518" t="n">
        <v>15041</v>
      </c>
      <c r="B1518" s="13">
        <f>_xlfn.MINIFS(Invoices[Date],Invoices[Customer ID],A1518)</f>
        <v/>
      </c>
      <c r="C1518" s="13">
        <f>_xlfn.MAXIFS(Invoices[Date],Invoices[Customer ID],A1518)</f>
        <v/>
      </c>
      <c r="D1518" s="14">
        <f>AsOfDate-C1518</f>
        <v/>
      </c>
      <c r="E1518" s="14">
        <f>COUNTIFS(Invoices[Customer ID],A1518)</f>
        <v/>
      </c>
      <c r="F1518" s="15">
        <f>SUMIFS(Invoices[Value],Invoices[Customer ID],A1518)</f>
        <v/>
      </c>
      <c r="G1518" s="10">
        <f>5-COUNTIF(RCuts,"&lt;"&amp;D1518)</f>
        <v/>
      </c>
      <c r="H1518" s="10">
        <f>1+COUNTIF(FCuts,"&lt;"&amp;E1518)</f>
        <v/>
      </c>
      <c r="I1518" s="10">
        <f>1+COUNTIF(MCuts,"&lt;"&amp;F1518)</f>
        <v/>
      </c>
      <c r="J1518" s="10">
        <f>G1518&amp;H1518&amp;I1518</f>
        <v/>
      </c>
      <c r="K1518" s="10">
        <f>IF(AND(G1518&gt;=4,H1518&gt;=4),"Champions",IF(AND(G1518&gt;=3,H1518&gt;=3),"Loyal",IF(G1518&gt;=4,"New / promising",IF(H1518&gt;=3,"At risk",IF(G1518&lt;=2,"Lost / hibernating","Needs attention")))))</f>
        <v/>
      </c>
    </row>
    <row r="1519">
      <c r="A1519" t="n">
        <v>15042</v>
      </c>
      <c r="B1519" s="13">
        <f>_xlfn.MINIFS(Invoices[Date],Invoices[Customer ID],A1519)</f>
        <v/>
      </c>
      <c r="C1519" s="13">
        <f>_xlfn.MAXIFS(Invoices[Date],Invoices[Customer ID],A1519)</f>
        <v/>
      </c>
      <c r="D1519" s="14">
        <f>AsOfDate-C1519</f>
        <v/>
      </c>
      <c r="E1519" s="14">
        <f>COUNTIFS(Invoices[Customer ID],A1519)</f>
        <v/>
      </c>
      <c r="F1519" s="15">
        <f>SUMIFS(Invoices[Value],Invoices[Customer ID],A1519)</f>
        <v/>
      </c>
      <c r="G1519" s="10">
        <f>5-COUNTIF(RCuts,"&lt;"&amp;D1519)</f>
        <v/>
      </c>
      <c r="H1519" s="10">
        <f>1+COUNTIF(FCuts,"&lt;"&amp;E1519)</f>
        <v/>
      </c>
      <c r="I1519" s="10">
        <f>1+COUNTIF(MCuts,"&lt;"&amp;F1519)</f>
        <v/>
      </c>
      <c r="J1519" s="10">
        <f>G1519&amp;H1519&amp;I1519</f>
        <v/>
      </c>
      <c r="K1519" s="10">
        <f>IF(AND(G1519&gt;=4,H1519&gt;=4),"Champions",IF(AND(G1519&gt;=3,H1519&gt;=3),"Loyal",IF(G1519&gt;=4,"New / promising",IF(H1519&gt;=3,"At risk",IF(G1519&lt;=2,"Lost / hibernating","Needs attention")))))</f>
        <v/>
      </c>
    </row>
    <row r="1520">
      <c r="A1520" t="n">
        <v>15043</v>
      </c>
      <c r="B1520" s="13">
        <f>_xlfn.MINIFS(Invoices[Date],Invoices[Customer ID],A1520)</f>
        <v/>
      </c>
      <c r="C1520" s="13">
        <f>_xlfn.MAXIFS(Invoices[Date],Invoices[Customer ID],A1520)</f>
        <v/>
      </c>
      <c r="D1520" s="14">
        <f>AsOfDate-C1520</f>
        <v/>
      </c>
      <c r="E1520" s="14">
        <f>COUNTIFS(Invoices[Customer ID],A1520)</f>
        <v/>
      </c>
      <c r="F1520" s="15">
        <f>SUMIFS(Invoices[Value],Invoices[Customer ID],A1520)</f>
        <v/>
      </c>
      <c r="G1520" s="10">
        <f>5-COUNTIF(RCuts,"&lt;"&amp;D1520)</f>
        <v/>
      </c>
      <c r="H1520" s="10">
        <f>1+COUNTIF(FCuts,"&lt;"&amp;E1520)</f>
        <v/>
      </c>
      <c r="I1520" s="10">
        <f>1+COUNTIF(MCuts,"&lt;"&amp;F1520)</f>
        <v/>
      </c>
      <c r="J1520" s="10">
        <f>G1520&amp;H1520&amp;I1520</f>
        <v/>
      </c>
      <c r="K1520" s="10">
        <f>IF(AND(G1520&gt;=4,H1520&gt;=4),"Champions",IF(AND(G1520&gt;=3,H1520&gt;=3),"Loyal",IF(G1520&gt;=4,"New / promising",IF(H1520&gt;=3,"At risk",IF(G1520&lt;=2,"Lost / hibernating","Needs attention")))))</f>
        <v/>
      </c>
    </row>
    <row r="1521">
      <c r="A1521" t="n">
        <v>15044</v>
      </c>
      <c r="B1521" s="13">
        <f>_xlfn.MINIFS(Invoices[Date],Invoices[Customer ID],A1521)</f>
        <v/>
      </c>
      <c r="C1521" s="13">
        <f>_xlfn.MAXIFS(Invoices[Date],Invoices[Customer ID],A1521)</f>
        <v/>
      </c>
      <c r="D1521" s="14">
        <f>AsOfDate-C1521</f>
        <v/>
      </c>
      <c r="E1521" s="14">
        <f>COUNTIFS(Invoices[Customer ID],A1521)</f>
        <v/>
      </c>
      <c r="F1521" s="15">
        <f>SUMIFS(Invoices[Value],Invoices[Customer ID],A1521)</f>
        <v/>
      </c>
      <c r="G1521" s="10">
        <f>5-COUNTIF(RCuts,"&lt;"&amp;D1521)</f>
        <v/>
      </c>
      <c r="H1521" s="10">
        <f>1+COUNTIF(FCuts,"&lt;"&amp;E1521)</f>
        <v/>
      </c>
      <c r="I1521" s="10">
        <f>1+COUNTIF(MCuts,"&lt;"&amp;F1521)</f>
        <v/>
      </c>
      <c r="J1521" s="10">
        <f>G1521&amp;H1521&amp;I1521</f>
        <v/>
      </c>
      <c r="K1521" s="10">
        <f>IF(AND(G1521&gt;=4,H1521&gt;=4),"Champions",IF(AND(G1521&gt;=3,H1521&gt;=3),"Loyal",IF(G1521&gt;=4,"New / promising",IF(H1521&gt;=3,"At risk",IF(G1521&lt;=2,"Lost / hibernating","Needs attention")))))</f>
        <v/>
      </c>
    </row>
    <row r="1522">
      <c r="A1522" t="n">
        <v>15045</v>
      </c>
      <c r="B1522" s="13">
        <f>_xlfn.MINIFS(Invoices[Date],Invoices[Customer ID],A1522)</f>
        <v/>
      </c>
      <c r="C1522" s="13">
        <f>_xlfn.MAXIFS(Invoices[Date],Invoices[Customer ID],A1522)</f>
        <v/>
      </c>
      <c r="D1522" s="14">
        <f>AsOfDate-C1522</f>
        <v/>
      </c>
      <c r="E1522" s="14">
        <f>COUNTIFS(Invoices[Customer ID],A1522)</f>
        <v/>
      </c>
      <c r="F1522" s="15">
        <f>SUMIFS(Invoices[Value],Invoices[Customer ID],A1522)</f>
        <v/>
      </c>
      <c r="G1522" s="10">
        <f>5-COUNTIF(RCuts,"&lt;"&amp;D1522)</f>
        <v/>
      </c>
      <c r="H1522" s="10">
        <f>1+COUNTIF(FCuts,"&lt;"&amp;E1522)</f>
        <v/>
      </c>
      <c r="I1522" s="10">
        <f>1+COUNTIF(MCuts,"&lt;"&amp;F1522)</f>
        <v/>
      </c>
      <c r="J1522" s="10">
        <f>G1522&amp;H1522&amp;I1522</f>
        <v/>
      </c>
      <c r="K1522" s="10">
        <f>IF(AND(G1522&gt;=4,H1522&gt;=4),"Champions",IF(AND(G1522&gt;=3,H1522&gt;=3),"Loyal",IF(G1522&gt;=4,"New / promising",IF(H1522&gt;=3,"At risk",IF(G1522&lt;=2,"Lost / hibernating","Needs attention")))))</f>
        <v/>
      </c>
    </row>
    <row r="1523">
      <c r="A1523" t="n">
        <v>15046</v>
      </c>
      <c r="B1523" s="13">
        <f>_xlfn.MINIFS(Invoices[Date],Invoices[Customer ID],A1523)</f>
        <v/>
      </c>
      <c r="C1523" s="13">
        <f>_xlfn.MAXIFS(Invoices[Date],Invoices[Customer ID],A1523)</f>
        <v/>
      </c>
      <c r="D1523" s="14">
        <f>AsOfDate-C1523</f>
        <v/>
      </c>
      <c r="E1523" s="14">
        <f>COUNTIFS(Invoices[Customer ID],A1523)</f>
        <v/>
      </c>
      <c r="F1523" s="15">
        <f>SUMIFS(Invoices[Value],Invoices[Customer ID],A1523)</f>
        <v/>
      </c>
      <c r="G1523" s="10">
        <f>5-COUNTIF(RCuts,"&lt;"&amp;D1523)</f>
        <v/>
      </c>
      <c r="H1523" s="10">
        <f>1+COUNTIF(FCuts,"&lt;"&amp;E1523)</f>
        <v/>
      </c>
      <c r="I1523" s="10">
        <f>1+COUNTIF(MCuts,"&lt;"&amp;F1523)</f>
        <v/>
      </c>
      <c r="J1523" s="10">
        <f>G1523&amp;H1523&amp;I1523</f>
        <v/>
      </c>
      <c r="K1523" s="10">
        <f>IF(AND(G1523&gt;=4,H1523&gt;=4),"Champions",IF(AND(G1523&gt;=3,H1523&gt;=3),"Loyal",IF(G1523&gt;=4,"New / promising",IF(H1523&gt;=3,"At risk",IF(G1523&lt;=2,"Lost / hibernating","Needs attention")))))</f>
        <v/>
      </c>
    </row>
    <row r="1524">
      <c r="A1524" t="n">
        <v>15047</v>
      </c>
      <c r="B1524" s="13">
        <f>_xlfn.MINIFS(Invoices[Date],Invoices[Customer ID],A1524)</f>
        <v/>
      </c>
      <c r="C1524" s="13">
        <f>_xlfn.MAXIFS(Invoices[Date],Invoices[Customer ID],A1524)</f>
        <v/>
      </c>
      <c r="D1524" s="14">
        <f>AsOfDate-C1524</f>
        <v/>
      </c>
      <c r="E1524" s="14">
        <f>COUNTIFS(Invoices[Customer ID],A1524)</f>
        <v/>
      </c>
      <c r="F1524" s="15">
        <f>SUMIFS(Invoices[Value],Invoices[Customer ID],A1524)</f>
        <v/>
      </c>
      <c r="G1524" s="10">
        <f>5-COUNTIF(RCuts,"&lt;"&amp;D1524)</f>
        <v/>
      </c>
      <c r="H1524" s="10">
        <f>1+COUNTIF(FCuts,"&lt;"&amp;E1524)</f>
        <v/>
      </c>
      <c r="I1524" s="10">
        <f>1+COUNTIF(MCuts,"&lt;"&amp;F1524)</f>
        <v/>
      </c>
      <c r="J1524" s="10">
        <f>G1524&amp;H1524&amp;I1524</f>
        <v/>
      </c>
      <c r="K1524" s="10">
        <f>IF(AND(G1524&gt;=4,H1524&gt;=4),"Champions",IF(AND(G1524&gt;=3,H1524&gt;=3),"Loyal",IF(G1524&gt;=4,"New / promising",IF(H1524&gt;=3,"At risk",IF(G1524&lt;=2,"Lost / hibernating","Needs attention")))))</f>
        <v/>
      </c>
    </row>
    <row r="1525">
      <c r="A1525" t="n">
        <v>15048</v>
      </c>
      <c r="B1525" s="13">
        <f>_xlfn.MINIFS(Invoices[Date],Invoices[Customer ID],A1525)</f>
        <v/>
      </c>
      <c r="C1525" s="13">
        <f>_xlfn.MAXIFS(Invoices[Date],Invoices[Customer ID],A1525)</f>
        <v/>
      </c>
      <c r="D1525" s="14">
        <f>AsOfDate-C1525</f>
        <v/>
      </c>
      <c r="E1525" s="14">
        <f>COUNTIFS(Invoices[Customer ID],A1525)</f>
        <v/>
      </c>
      <c r="F1525" s="15">
        <f>SUMIFS(Invoices[Value],Invoices[Customer ID],A1525)</f>
        <v/>
      </c>
      <c r="G1525" s="10">
        <f>5-COUNTIF(RCuts,"&lt;"&amp;D1525)</f>
        <v/>
      </c>
      <c r="H1525" s="10">
        <f>1+COUNTIF(FCuts,"&lt;"&amp;E1525)</f>
        <v/>
      </c>
      <c r="I1525" s="10">
        <f>1+COUNTIF(MCuts,"&lt;"&amp;F1525)</f>
        <v/>
      </c>
      <c r="J1525" s="10">
        <f>G1525&amp;H1525&amp;I1525</f>
        <v/>
      </c>
      <c r="K1525" s="10">
        <f>IF(AND(G1525&gt;=4,H1525&gt;=4),"Champions",IF(AND(G1525&gt;=3,H1525&gt;=3),"Loyal",IF(G1525&gt;=4,"New / promising",IF(H1525&gt;=3,"At risk",IF(G1525&lt;=2,"Lost / hibernating","Needs attention")))))</f>
        <v/>
      </c>
    </row>
    <row r="1526">
      <c r="A1526" t="n">
        <v>15049</v>
      </c>
      <c r="B1526" s="13">
        <f>_xlfn.MINIFS(Invoices[Date],Invoices[Customer ID],A1526)</f>
        <v/>
      </c>
      <c r="C1526" s="13">
        <f>_xlfn.MAXIFS(Invoices[Date],Invoices[Customer ID],A1526)</f>
        <v/>
      </c>
      <c r="D1526" s="14">
        <f>AsOfDate-C1526</f>
        <v/>
      </c>
      <c r="E1526" s="14">
        <f>COUNTIFS(Invoices[Customer ID],A1526)</f>
        <v/>
      </c>
      <c r="F1526" s="15">
        <f>SUMIFS(Invoices[Value],Invoices[Customer ID],A1526)</f>
        <v/>
      </c>
      <c r="G1526" s="10">
        <f>5-COUNTIF(RCuts,"&lt;"&amp;D1526)</f>
        <v/>
      </c>
      <c r="H1526" s="10">
        <f>1+COUNTIF(FCuts,"&lt;"&amp;E1526)</f>
        <v/>
      </c>
      <c r="I1526" s="10">
        <f>1+COUNTIF(MCuts,"&lt;"&amp;F1526)</f>
        <v/>
      </c>
      <c r="J1526" s="10">
        <f>G1526&amp;H1526&amp;I1526</f>
        <v/>
      </c>
      <c r="K1526" s="10">
        <f>IF(AND(G1526&gt;=4,H1526&gt;=4),"Champions",IF(AND(G1526&gt;=3,H1526&gt;=3),"Loyal",IF(G1526&gt;=4,"New / promising",IF(H1526&gt;=3,"At risk",IF(G1526&lt;=2,"Lost / hibernating","Needs attention")))))</f>
        <v/>
      </c>
    </row>
    <row r="1527">
      <c r="A1527" t="n">
        <v>15050</v>
      </c>
      <c r="B1527" s="13">
        <f>_xlfn.MINIFS(Invoices[Date],Invoices[Customer ID],A1527)</f>
        <v/>
      </c>
      <c r="C1527" s="13">
        <f>_xlfn.MAXIFS(Invoices[Date],Invoices[Customer ID],A1527)</f>
        <v/>
      </c>
      <c r="D1527" s="14">
        <f>AsOfDate-C1527</f>
        <v/>
      </c>
      <c r="E1527" s="14">
        <f>COUNTIFS(Invoices[Customer ID],A1527)</f>
        <v/>
      </c>
      <c r="F1527" s="15">
        <f>SUMIFS(Invoices[Value],Invoices[Customer ID],A1527)</f>
        <v/>
      </c>
      <c r="G1527" s="10">
        <f>5-COUNTIF(RCuts,"&lt;"&amp;D1527)</f>
        <v/>
      </c>
      <c r="H1527" s="10">
        <f>1+COUNTIF(FCuts,"&lt;"&amp;E1527)</f>
        <v/>
      </c>
      <c r="I1527" s="10">
        <f>1+COUNTIF(MCuts,"&lt;"&amp;F1527)</f>
        <v/>
      </c>
      <c r="J1527" s="10">
        <f>G1527&amp;H1527&amp;I1527</f>
        <v/>
      </c>
      <c r="K1527" s="10">
        <f>IF(AND(G1527&gt;=4,H1527&gt;=4),"Champions",IF(AND(G1527&gt;=3,H1527&gt;=3),"Loyal",IF(G1527&gt;=4,"New / promising",IF(H1527&gt;=3,"At risk",IF(G1527&lt;=2,"Lost / hibernating","Needs attention")))))</f>
        <v/>
      </c>
    </row>
    <row r="1528">
      <c r="A1528" t="n">
        <v>15051</v>
      </c>
      <c r="B1528" s="13">
        <f>_xlfn.MINIFS(Invoices[Date],Invoices[Customer ID],A1528)</f>
        <v/>
      </c>
      <c r="C1528" s="13">
        <f>_xlfn.MAXIFS(Invoices[Date],Invoices[Customer ID],A1528)</f>
        <v/>
      </c>
      <c r="D1528" s="14">
        <f>AsOfDate-C1528</f>
        <v/>
      </c>
      <c r="E1528" s="14">
        <f>COUNTIFS(Invoices[Customer ID],A1528)</f>
        <v/>
      </c>
      <c r="F1528" s="15">
        <f>SUMIFS(Invoices[Value],Invoices[Customer ID],A1528)</f>
        <v/>
      </c>
      <c r="G1528" s="10">
        <f>5-COUNTIF(RCuts,"&lt;"&amp;D1528)</f>
        <v/>
      </c>
      <c r="H1528" s="10">
        <f>1+COUNTIF(FCuts,"&lt;"&amp;E1528)</f>
        <v/>
      </c>
      <c r="I1528" s="10">
        <f>1+COUNTIF(MCuts,"&lt;"&amp;F1528)</f>
        <v/>
      </c>
      <c r="J1528" s="10">
        <f>G1528&amp;H1528&amp;I1528</f>
        <v/>
      </c>
      <c r="K1528" s="10">
        <f>IF(AND(G1528&gt;=4,H1528&gt;=4),"Champions",IF(AND(G1528&gt;=3,H1528&gt;=3),"Loyal",IF(G1528&gt;=4,"New / promising",IF(H1528&gt;=3,"At risk",IF(G1528&lt;=2,"Lost / hibernating","Needs attention")))))</f>
        <v/>
      </c>
    </row>
    <row r="1529">
      <c r="A1529" t="n">
        <v>15052</v>
      </c>
      <c r="B1529" s="13">
        <f>_xlfn.MINIFS(Invoices[Date],Invoices[Customer ID],A1529)</f>
        <v/>
      </c>
      <c r="C1529" s="13">
        <f>_xlfn.MAXIFS(Invoices[Date],Invoices[Customer ID],A1529)</f>
        <v/>
      </c>
      <c r="D1529" s="14">
        <f>AsOfDate-C1529</f>
        <v/>
      </c>
      <c r="E1529" s="14">
        <f>COUNTIFS(Invoices[Customer ID],A1529)</f>
        <v/>
      </c>
      <c r="F1529" s="15">
        <f>SUMIFS(Invoices[Value],Invoices[Customer ID],A1529)</f>
        <v/>
      </c>
      <c r="G1529" s="10">
        <f>5-COUNTIF(RCuts,"&lt;"&amp;D1529)</f>
        <v/>
      </c>
      <c r="H1529" s="10">
        <f>1+COUNTIF(FCuts,"&lt;"&amp;E1529)</f>
        <v/>
      </c>
      <c r="I1529" s="10">
        <f>1+COUNTIF(MCuts,"&lt;"&amp;F1529)</f>
        <v/>
      </c>
      <c r="J1529" s="10">
        <f>G1529&amp;H1529&amp;I1529</f>
        <v/>
      </c>
      <c r="K1529" s="10">
        <f>IF(AND(G1529&gt;=4,H1529&gt;=4),"Champions",IF(AND(G1529&gt;=3,H1529&gt;=3),"Loyal",IF(G1529&gt;=4,"New / promising",IF(H1529&gt;=3,"At risk",IF(G1529&lt;=2,"Lost / hibernating","Needs attention")))))</f>
        <v/>
      </c>
    </row>
    <row r="1530">
      <c r="A1530" t="n">
        <v>15053</v>
      </c>
      <c r="B1530" s="13">
        <f>_xlfn.MINIFS(Invoices[Date],Invoices[Customer ID],A1530)</f>
        <v/>
      </c>
      <c r="C1530" s="13">
        <f>_xlfn.MAXIFS(Invoices[Date],Invoices[Customer ID],A1530)</f>
        <v/>
      </c>
      <c r="D1530" s="14">
        <f>AsOfDate-C1530</f>
        <v/>
      </c>
      <c r="E1530" s="14">
        <f>COUNTIFS(Invoices[Customer ID],A1530)</f>
        <v/>
      </c>
      <c r="F1530" s="15">
        <f>SUMIFS(Invoices[Value],Invoices[Customer ID],A1530)</f>
        <v/>
      </c>
      <c r="G1530" s="10">
        <f>5-COUNTIF(RCuts,"&lt;"&amp;D1530)</f>
        <v/>
      </c>
      <c r="H1530" s="10">
        <f>1+COUNTIF(FCuts,"&lt;"&amp;E1530)</f>
        <v/>
      </c>
      <c r="I1530" s="10">
        <f>1+COUNTIF(MCuts,"&lt;"&amp;F1530)</f>
        <v/>
      </c>
      <c r="J1530" s="10">
        <f>G1530&amp;H1530&amp;I1530</f>
        <v/>
      </c>
      <c r="K1530" s="10">
        <f>IF(AND(G1530&gt;=4,H1530&gt;=4),"Champions",IF(AND(G1530&gt;=3,H1530&gt;=3),"Loyal",IF(G1530&gt;=4,"New / promising",IF(H1530&gt;=3,"At risk",IF(G1530&lt;=2,"Lost / hibernating","Needs attention")))))</f>
        <v/>
      </c>
    </row>
    <row r="1531">
      <c r="A1531" t="n">
        <v>15054</v>
      </c>
      <c r="B1531" s="13">
        <f>_xlfn.MINIFS(Invoices[Date],Invoices[Customer ID],A1531)</f>
        <v/>
      </c>
      <c r="C1531" s="13">
        <f>_xlfn.MAXIFS(Invoices[Date],Invoices[Customer ID],A1531)</f>
        <v/>
      </c>
      <c r="D1531" s="14">
        <f>AsOfDate-C1531</f>
        <v/>
      </c>
      <c r="E1531" s="14">
        <f>COUNTIFS(Invoices[Customer ID],A1531)</f>
        <v/>
      </c>
      <c r="F1531" s="15">
        <f>SUMIFS(Invoices[Value],Invoices[Customer ID],A1531)</f>
        <v/>
      </c>
      <c r="G1531" s="10">
        <f>5-COUNTIF(RCuts,"&lt;"&amp;D1531)</f>
        <v/>
      </c>
      <c r="H1531" s="10">
        <f>1+COUNTIF(FCuts,"&lt;"&amp;E1531)</f>
        <v/>
      </c>
      <c r="I1531" s="10">
        <f>1+COUNTIF(MCuts,"&lt;"&amp;F1531)</f>
        <v/>
      </c>
      <c r="J1531" s="10">
        <f>G1531&amp;H1531&amp;I1531</f>
        <v/>
      </c>
      <c r="K1531" s="10">
        <f>IF(AND(G1531&gt;=4,H1531&gt;=4),"Champions",IF(AND(G1531&gt;=3,H1531&gt;=3),"Loyal",IF(G1531&gt;=4,"New / promising",IF(H1531&gt;=3,"At risk",IF(G1531&lt;=2,"Lost / hibernating","Needs attention")))))</f>
        <v/>
      </c>
    </row>
    <row r="1532">
      <c r="A1532" t="n">
        <v>15057</v>
      </c>
      <c r="B1532" s="13">
        <f>_xlfn.MINIFS(Invoices[Date],Invoices[Customer ID],A1532)</f>
        <v/>
      </c>
      <c r="C1532" s="13">
        <f>_xlfn.MAXIFS(Invoices[Date],Invoices[Customer ID],A1532)</f>
        <v/>
      </c>
      <c r="D1532" s="14">
        <f>AsOfDate-C1532</f>
        <v/>
      </c>
      <c r="E1532" s="14">
        <f>COUNTIFS(Invoices[Customer ID],A1532)</f>
        <v/>
      </c>
      <c r="F1532" s="15">
        <f>SUMIFS(Invoices[Value],Invoices[Customer ID],A1532)</f>
        <v/>
      </c>
      <c r="G1532" s="10">
        <f>5-COUNTIF(RCuts,"&lt;"&amp;D1532)</f>
        <v/>
      </c>
      <c r="H1532" s="10">
        <f>1+COUNTIF(FCuts,"&lt;"&amp;E1532)</f>
        <v/>
      </c>
      <c r="I1532" s="10">
        <f>1+COUNTIF(MCuts,"&lt;"&amp;F1532)</f>
        <v/>
      </c>
      <c r="J1532" s="10">
        <f>G1532&amp;H1532&amp;I1532</f>
        <v/>
      </c>
      <c r="K1532" s="10">
        <f>IF(AND(G1532&gt;=4,H1532&gt;=4),"Champions",IF(AND(G1532&gt;=3,H1532&gt;=3),"Loyal",IF(G1532&gt;=4,"New / promising",IF(H1532&gt;=3,"At risk",IF(G1532&lt;=2,"Lost / hibernating","Needs attention")))))</f>
        <v/>
      </c>
    </row>
    <row r="1533">
      <c r="A1533" t="n">
        <v>15058</v>
      </c>
      <c r="B1533" s="13">
        <f>_xlfn.MINIFS(Invoices[Date],Invoices[Customer ID],A1533)</f>
        <v/>
      </c>
      <c r="C1533" s="13">
        <f>_xlfn.MAXIFS(Invoices[Date],Invoices[Customer ID],A1533)</f>
        <v/>
      </c>
      <c r="D1533" s="14">
        <f>AsOfDate-C1533</f>
        <v/>
      </c>
      <c r="E1533" s="14">
        <f>COUNTIFS(Invoices[Customer ID],A1533)</f>
        <v/>
      </c>
      <c r="F1533" s="15">
        <f>SUMIFS(Invoices[Value],Invoices[Customer ID],A1533)</f>
        <v/>
      </c>
      <c r="G1533" s="10">
        <f>5-COUNTIF(RCuts,"&lt;"&amp;D1533)</f>
        <v/>
      </c>
      <c r="H1533" s="10">
        <f>1+COUNTIF(FCuts,"&lt;"&amp;E1533)</f>
        <v/>
      </c>
      <c r="I1533" s="10">
        <f>1+COUNTIF(MCuts,"&lt;"&amp;F1533)</f>
        <v/>
      </c>
      <c r="J1533" s="10">
        <f>G1533&amp;H1533&amp;I1533</f>
        <v/>
      </c>
      <c r="K1533" s="10">
        <f>IF(AND(G1533&gt;=4,H1533&gt;=4),"Champions",IF(AND(G1533&gt;=3,H1533&gt;=3),"Loyal",IF(G1533&gt;=4,"New / promising",IF(H1533&gt;=3,"At risk",IF(G1533&lt;=2,"Lost / hibernating","Needs attention")))))</f>
        <v/>
      </c>
    </row>
    <row r="1534">
      <c r="A1534" t="n">
        <v>15059</v>
      </c>
      <c r="B1534" s="13">
        <f>_xlfn.MINIFS(Invoices[Date],Invoices[Customer ID],A1534)</f>
        <v/>
      </c>
      <c r="C1534" s="13">
        <f>_xlfn.MAXIFS(Invoices[Date],Invoices[Customer ID],A1534)</f>
        <v/>
      </c>
      <c r="D1534" s="14">
        <f>AsOfDate-C1534</f>
        <v/>
      </c>
      <c r="E1534" s="14">
        <f>COUNTIFS(Invoices[Customer ID],A1534)</f>
        <v/>
      </c>
      <c r="F1534" s="15">
        <f>SUMIFS(Invoices[Value],Invoices[Customer ID],A1534)</f>
        <v/>
      </c>
      <c r="G1534" s="10">
        <f>5-COUNTIF(RCuts,"&lt;"&amp;D1534)</f>
        <v/>
      </c>
      <c r="H1534" s="10">
        <f>1+COUNTIF(FCuts,"&lt;"&amp;E1534)</f>
        <v/>
      </c>
      <c r="I1534" s="10">
        <f>1+COUNTIF(MCuts,"&lt;"&amp;F1534)</f>
        <v/>
      </c>
      <c r="J1534" s="10">
        <f>G1534&amp;H1534&amp;I1534</f>
        <v/>
      </c>
      <c r="K1534" s="10">
        <f>IF(AND(G1534&gt;=4,H1534&gt;=4),"Champions",IF(AND(G1534&gt;=3,H1534&gt;=3),"Loyal",IF(G1534&gt;=4,"New / promising",IF(H1534&gt;=3,"At risk",IF(G1534&lt;=2,"Lost / hibernating","Needs attention")))))</f>
        <v/>
      </c>
    </row>
    <row r="1535">
      <c r="A1535" t="n">
        <v>15060</v>
      </c>
      <c r="B1535" s="13">
        <f>_xlfn.MINIFS(Invoices[Date],Invoices[Customer ID],A1535)</f>
        <v/>
      </c>
      <c r="C1535" s="13">
        <f>_xlfn.MAXIFS(Invoices[Date],Invoices[Customer ID],A1535)</f>
        <v/>
      </c>
      <c r="D1535" s="14">
        <f>AsOfDate-C1535</f>
        <v/>
      </c>
      <c r="E1535" s="14">
        <f>COUNTIFS(Invoices[Customer ID],A1535)</f>
        <v/>
      </c>
      <c r="F1535" s="15">
        <f>SUMIFS(Invoices[Value],Invoices[Customer ID],A1535)</f>
        <v/>
      </c>
      <c r="G1535" s="10">
        <f>5-COUNTIF(RCuts,"&lt;"&amp;D1535)</f>
        <v/>
      </c>
      <c r="H1535" s="10">
        <f>1+COUNTIF(FCuts,"&lt;"&amp;E1535)</f>
        <v/>
      </c>
      <c r="I1535" s="10">
        <f>1+COUNTIF(MCuts,"&lt;"&amp;F1535)</f>
        <v/>
      </c>
      <c r="J1535" s="10">
        <f>G1535&amp;H1535&amp;I1535</f>
        <v/>
      </c>
      <c r="K1535" s="10">
        <f>IF(AND(G1535&gt;=4,H1535&gt;=4),"Champions",IF(AND(G1535&gt;=3,H1535&gt;=3),"Loyal",IF(G1535&gt;=4,"New / promising",IF(H1535&gt;=3,"At risk",IF(G1535&lt;=2,"Lost / hibernating","Needs attention")))))</f>
        <v/>
      </c>
    </row>
    <row r="1536">
      <c r="A1536" t="n">
        <v>15061</v>
      </c>
      <c r="B1536" s="13">
        <f>_xlfn.MINIFS(Invoices[Date],Invoices[Customer ID],A1536)</f>
        <v/>
      </c>
      <c r="C1536" s="13">
        <f>_xlfn.MAXIFS(Invoices[Date],Invoices[Customer ID],A1536)</f>
        <v/>
      </c>
      <c r="D1536" s="14">
        <f>AsOfDate-C1536</f>
        <v/>
      </c>
      <c r="E1536" s="14">
        <f>COUNTIFS(Invoices[Customer ID],A1536)</f>
        <v/>
      </c>
      <c r="F1536" s="15">
        <f>SUMIFS(Invoices[Value],Invoices[Customer ID],A1536)</f>
        <v/>
      </c>
      <c r="G1536" s="10">
        <f>5-COUNTIF(RCuts,"&lt;"&amp;D1536)</f>
        <v/>
      </c>
      <c r="H1536" s="10">
        <f>1+COUNTIF(FCuts,"&lt;"&amp;E1536)</f>
        <v/>
      </c>
      <c r="I1536" s="10">
        <f>1+COUNTIF(MCuts,"&lt;"&amp;F1536)</f>
        <v/>
      </c>
      <c r="J1536" s="10">
        <f>G1536&amp;H1536&amp;I1536</f>
        <v/>
      </c>
      <c r="K1536" s="10">
        <f>IF(AND(G1536&gt;=4,H1536&gt;=4),"Champions",IF(AND(G1536&gt;=3,H1536&gt;=3),"Loyal",IF(G1536&gt;=4,"New / promising",IF(H1536&gt;=3,"At risk",IF(G1536&lt;=2,"Lost / hibernating","Needs attention")))))</f>
        <v/>
      </c>
    </row>
    <row r="1537">
      <c r="A1537" t="n">
        <v>15062</v>
      </c>
      <c r="B1537" s="13">
        <f>_xlfn.MINIFS(Invoices[Date],Invoices[Customer ID],A1537)</f>
        <v/>
      </c>
      <c r="C1537" s="13">
        <f>_xlfn.MAXIFS(Invoices[Date],Invoices[Customer ID],A1537)</f>
        <v/>
      </c>
      <c r="D1537" s="14">
        <f>AsOfDate-C1537</f>
        <v/>
      </c>
      <c r="E1537" s="14">
        <f>COUNTIFS(Invoices[Customer ID],A1537)</f>
        <v/>
      </c>
      <c r="F1537" s="15">
        <f>SUMIFS(Invoices[Value],Invoices[Customer ID],A1537)</f>
        <v/>
      </c>
      <c r="G1537" s="10">
        <f>5-COUNTIF(RCuts,"&lt;"&amp;D1537)</f>
        <v/>
      </c>
      <c r="H1537" s="10">
        <f>1+COUNTIF(FCuts,"&lt;"&amp;E1537)</f>
        <v/>
      </c>
      <c r="I1537" s="10">
        <f>1+COUNTIF(MCuts,"&lt;"&amp;F1537)</f>
        <v/>
      </c>
      <c r="J1537" s="10">
        <f>G1537&amp;H1537&amp;I1537</f>
        <v/>
      </c>
      <c r="K1537" s="10">
        <f>IF(AND(G1537&gt;=4,H1537&gt;=4),"Champions",IF(AND(G1537&gt;=3,H1537&gt;=3),"Loyal",IF(G1537&gt;=4,"New / promising",IF(H1537&gt;=3,"At risk",IF(G1537&lt;=2,"Lost / hibernating","Needs attention")))))</f>
        <v/>
      </c>
    </row>
    <row r="1538">
      <c r="A1538" t="n">
        <v>15063</v>
      </c>
      <c r="B1538" s="13">
        <f>_xlfn.MINIFS(Invoices[Date],Invoices[Customer ID],A1538)</f>
        <v/>
      </c>
      <c r="C1538" s="13">
        <f>_xlfn.MAXIFS(Invoices[Date],Invoices[Customer ID],A1538)</f>
        <v/>
      </c>
      <c r="D1538" s="14">
        <f>AsOfDate-C1538</f>
        <v/>
      </c>
      <c r="E1538" s="14">
        <f>COUNTIFS(Invoices[Customer ID],A1538)</f>
        <v/>
      </c>
      <c r="F1538" s="15">
        <f>SUMIFS(Invoices[Value],Invoices[Customer ID],A1538)</f>
        <v/>
      </c>
      <c r="G1538" s="10">
        <f>5-COUNTIF(RCuts,"&lt;"&amp;D1538)</f>
        <v/>
      </c>
      <c r="H1538" s="10">
        <f>1+COUNTIF(FCuts,"&lt;"&amp;E1538)</f>
        <v/>
      </c>
      <c r="I1538" s="10">
        <f>1+COUNTIF(MCuts,"&lt;"&amp;F1538)</f>
        <v/>
      </c>
      <c r="J1538" s="10">
        <f>G1538&amp;H1538&amp;I1538</f>
        <v/>
      </c>
      <c r="K1538" s="10">
        <f>IF(AND(G1538&gt;=4,H1538&gt;=4),"Champions",IF(AND(G1538&gt;=3,H1538&gt;=3),"Loyal",IF(G1538&gt;=4,"New / promising",IF(H1538&gt;=3,"At risk",IF(G1538&lt;=2,"Lost / hibernating","Needs attention")))))</f>
        <v/>
      </c>
    </row>
    <row r="1539">
      <c r="A1539" t="n">
        <v>15065</v>
      </c>
      <c r="B1539" s="13">
        <f>_xlfn.MINIFS(Invoices[Date],Invoices[Customer ID],A1539)</f>
        <v/>
      </c>
      <c r="C1539" s="13">
        <f>_xlfn.MAXIFS(Invoices[Date],Invoices[Customer ID],A1539)</f>
        <v/>
      </c>
      <c r="D1539" s="14">
        <f>AsOfDate-C1539</f>
        <v/>
      </c>
      <c r="E1539" s="14">
        <f>COUNTIFS(Invoices[Customer ID],A1539)</f>
        <v/>
      </c>
      <c r="F1539" s="15">
        <f>SUMIFS(Invoices[Value],Invoices[Customer ID],A1539)</f>
        <v/>
      </c>
      <c r="G1539" s="10">
        <f>5-COUNTIF(RCuts,"&lt;"&amp;D1539)</f>
        <v/>
      </c>
      <c r="H1539" s="10">
        <f>1+COUNTIF(FCuts,"&lt;"&amp;E1539)</f>
        <v/>
      </c>
      <c r="I1539" s="10">
        <f>1+COUNTIF(MCuts,"&lt;"&amp;F1539)</f>
        <v/>
      </c>
      <c r="J1539" s="10">
        <f>G1539&amp;H1539&amp;I1539</f>
        <v/>
      </c>
      <c r="K1539" s="10">
        <f>IF(AND(G1539&gt;=4,H1539&gt;=4),"Champions",IF(AND(G1539&gt;=3,H1539&gt;=3),"Loyal",IF(G1539&gt;=4,"New / promising",IF(H1539&gt;=3,"At risk",IF(G1539&lt;=2,"Lost / hibernating","Needs attention")))))</f>
        <v/>
      </c>
    </row>
    <row r="1540">
      <c r="A1540" t="n">
        <v>15066</v>
      </c>
      <c r="B1540" s="13">
        <f>_xlfn.MINIFS(Invoices[Date],Invoices[Customer ID],A1540)</f>
        <v/>
      </c>
      <c r="C1540" s="13">
        <f>_xlfn.MAXIFS(Invoices[Date],Invoices[Customer ID],A1540)</f>
        <v/>
      </c>
      <c r="D1540" s="14">
        <f>AsOfDate-C1540</f>
        <v/>
      </c>
      <c r="E1540" s="14">
        <f>COUNTIFS(Invoices[Customer ID],A1540)</f>
        <v/>
      </c>
      <c r="F1540" s="15">
        <f>SUMIFS(Invoices[Value],Invoices[Customer ID],A1540)</f>
        <v/>
      </c>
      <c r="G1540" s="10">
        <f>5-COUNTIF(RCuts,"&lt;"&amp;D1540)</f>
        <v/>
      </c>
      <c r="H1540" s="10">
        <f>1+COUNTIF(FCuts,"&lt;"&amp;E1540)</f>
        <v/>
      </c>
      <c r="I1540" s="10">
        <f>1+COUNTIF(MCuts,"&lt;"&amp;F1540)</f>
        <v/>
      </c>
      <c r="J1540" s="10">
        <f>G1540&amp;H1540&amp;I1540</f>
        <v/>
      </c>
      <c r="K1540" s="10">
        <f>IF(AND(G1540&gt;=4,H1540&gt;=4),"Champions",IF(AND(G1540&gt;=3,H1540&gt;=3),"Loyal",IF(G1540&gt;=4,"New / promising",IF(H1540&gt;=3,"At risk",IF(G1540&lt;=2,"Lost / hibernating","Needs attention")))))</f>
        <v/>
      </c>
    </row>
    <row r="1541">
      <c r="A1541" t="n">
        <v>15067</v>
      </c>
      <c r="B1541" s="13">
        <f>_xlfn.MINIFS(Invoices[Date],Invoices[Customer ID],A1541)</f>
        <v/>
      </c>
      <c r="C1541" s="13">
        <f>_xlfn.MAXIFS(Invoices[Date],Invoices[Customer ID],A1541)</f>
        <v/>
      </c>
      <c r="D1541" s="14">
        <f>AsOfDate-C1541</f>
        <v/>
      </c>
      <c r="E1541" s="14">
        <f>COUNTIFS(Invoices[Customer ID],A1541)</f>
        <v/>
      </c>
      <c r="F1541" s="15">
        <f>SUMIFS(Invoices[Value],Invoices[Customer ID],A1541)</f>
        <v/>
      </c>
      <c r="G1541" s="10">
        <f>5-COUNTIF(RCuts,"&lt;"&amp;D1541)</f>
        <v/>
      </c>
      <c r="H1541" s="10">
        <f>1+COUNTIF(FCuts,"&lt;"&amp;E1541)</f>
        <v/>
      </c>
      <c r="I1541" s="10">
        <f>1+COUNTIF(MCuts,"&lt;"&amp;F1541)</f>
        <v/>
      </c>
      <c r="J1541" s="10">
        <f>G1541&amp;H1541&amp;I1541</f>
        <v/>
      </c>
      <c r="K1541" s="10">
        <f>IF(AND(G1541&gt;=4,H1541&gt;=4),"Champions",IF(AND(G1541&gt;=3,H1541&gt;=3),"Loyal",IF(G1541&gt;=4,"New / promising",IF(H1541&gt;=3,"At risk",IF(G1541&lt;=2,"Lost / hibernating","Needs attention")))))</f>
        <v/>
      </c>
    </row>
    <row r="1542">
      <c r="A1542" t="n">
        <v>15068</v>
      </c>
      <c r="B1542" s="13">
        <f>_xlfn.MINIFS(Invoices[Date],Invoices[Customer ID],A1542)</f>
        <v/>
      </c>
      <c r="C1542" s="13">
        <f>_xlfn.MAXIFS(Invoices[Date],Invoices[Customer ID],A1542)</f>
        <v/>
      </c>
      <c r="D1542" s="14">
        <f>AsOfDate-C1542</f>
        <v/>
      </c>
      <c r="E1542" s="14">
        <f>COUNTIFS(Invoices[Customer ID],A1542)</f>
        <v/>
      </c>
      <c r="F1542" s="15">
        <f>SUMIFS(Invoices[Value],Invoices[Customer ID],A1542)</f>
        <v/>
      </c>
      <c r="G1542" s="10">
        <f>5-COUNTIF(RCuts,"&lt;"&amp;D1542)</f>
        <v/>
      </c>
      <c r="H1542" s="10">
        <f>1+COUNTIF(FCuts,"&lt;"&amp;E1542)</f>
        <v/>
      </c>
      <c r="I1542" s="10">
        <f>1+COUNTIF(MCuts,"&lt;"&amp;F1542)</f>
        <v/>
      </c>
      <c r="J1542" s="10">
        <f>G1542&amp;H1542&amp;I1542</f>
        <v/>
      </c>
      <c r="K1542" s="10">
        <f>IF(AND(G1542&gt;=4,H1542&gt;=4),"Champions",IF(AND(G1542&gt;=3,H1542&gt;=3),"Loyal",IF(G1542&gt;=4,"New / promising",IF(H1542&gt;=3,"At risk",IF(G1542&lt;=2,"Lost / hibernating","Needs attention")))))</f>
        <v/>
      </c>
    </row>
    <row r="1543">
      <c r="A1543" t="n">
        <v>15069</v>
      </c>
      <c r="B1543" s="13">
        <f>_xlfn.MINIFS(Invoices[Date],Invoices[Customer ID],A1543)</f>
        <v/>
      </c>
      <c r="C1543" s="13">
        <f>_xlfn.MAXIFS(Invoices[Date],Invoices[Customer ID],A1543)</f>
        <v/>
      </c>
      <c r="D1543" s="14">
        <f>AsOfDate-C1543</f>
        <v/>
      </c>
      <c r="E1543" s="14">
        <f>COUNTIFS(Invoices[Customer ID],A1543)</f>
        <v/>
      </c>
      <c r="F1543" s="15">
        <f>SUMIFS(Invoices[Value],Invoices[Customer ID],A1543)</f>
        <v/>
      </c>
      <c r="G1543" s="10">
        <f>5-COUNTIF(RCuts,"&lt;"&amp;D1543)</f>
        <v/>
      </c>
      <c r="H1543" s="10">
        <f>1+COUNTIF(FCuts,"&lt;"&amp;E1543)</f>
        <v/>
      </c>
      <c r="I1543" s="10">
        <f>1+COUNTIF(MCuts,"&lt;"&amp;F1543)</f>
        <v/>
      </c>
      <c r="J1543" s="10">
        <f>G1543&amp;H1543&amp;I1543</f>
        <v/>
      </c>
      <c r="K1543" s="10">
        <f>IF(AND(G1543&gt;=4,H1543&gt;=4),"Champions",IF(AND(G1543&gt;=3,H1543&gt;=3),"Loyal",IF(G1543&gt;=4,"New / promising",IF(H1543&gt;=3,"At risk",IF(G1543&lt;=2,"Lost / hibernating","Needs attention")))))</f>
        <v/>
      </c>
    </row>
    <row r="1544">
      <c r="A1544" t="n">
        <v>15071</v>
      </c>
      <c r="B1544" s="13">
        <f>_xlfn.MINIFS(Invoices[Date],Invoices[Customer ID],A1544)</f>
        <v/>
      </c>
      <c r="C1544" s="13">
        <f>_xlfn.MAXIFS(Invoices[Date],Invoices[Customer ID],A1544)</f>
        <v/>
      </c>
      <c r="D1544" s="14">
        <f>AsOfDate-C1544</f>
        <v/>
      </c>
      <c r="E1544" s="14">
        <f>COUNTIFS(Invoices[Customer ID],A1544)</f>
        <v/>
      </c>
      <c r="F1544" s="15">
        <f>SUMIFS(Invoices[Value],Invoices[Customer ID],A1544)</f>
        <v/>
      </c>
      <c r="G1544" s="10">
        <f>5-COUNTIF(RCuts,"&lt;"&amp;D1544)</f>
        <v/>
      </c>
      <c r="H1544" s="10">
        <f>1+COUNTIF(FCuts,"&lt;"&amp;E1544)</f>
        <v/>
      </c>
      <c r="I1544" s="10">
        <f>1+COUNTIF(MCuts,"&lt;"&amp;F1544)</f>
        <v/>
      </c>
      <c r="J1544" s="10">
        <f>G1544&amp;H1544&amp;I1544</f>
        <v/>
      </c>
      <c r="K1544" s="10">
        <f>IF(AND(G1544&gt;=4,H1544&gt;=4),"Champions",IF(AND(G1544&gt;=3,H1544&gt;=3),"Loyal",IF(G1544&gt;=4,"New / promising",IF(H1544&gt;=3,"At risk",IF(G1544&lt;=2,"Lost / hibernating","Needs attention")))))</f>
        <v/>
      </c>
    </row>
    <row r="1545">
      <c r="A1545" t="n">
        <v>15073</v>
      </c>
      <c r="B1545" s="13">
        <f>_xlfn.MINIFS(Invoices[Date],Invoices[Customer ID],A1545)</f>
        <v/>
      </c>
      <c r="C1545" s="13">
        <f>_xlfn.MAXIFS(Invoices[Date],Invoices[Customer ID],A1545)</f>
        <v/>
      </c>
      <c r="D1545" s="14">
        <f>AsOfDate-C1545</f>
        <v/>
      </c>
      <c r="E1545" s="14">
        <f>COUNTIFS(Invoices[Customer ID],A1545)</f>
        <v/>
      </c>
      <c r="F1545" s="15">
        <f>SUMIFS(Invoices[Value],Invoices[Customer ID],A1545)</f>
        <v/>
      </c>
      <c r="G1545" s="10">
        <f>5-COUNTIF(RCuts,"&lt;"&amp;D1545)</f>
        <v/>
      </c>
      <c r="H1545" s="10">
        <f>1+COUNTIF(FCuts,"&lt;"&amp;E1545)</f>
        <v/>
      </c>
      <c r="I1545" s="10">
        <f>1+COUNTIF(MCuts,"&lt;"&amp;F1545)</f>
        <v/>
      </c>
      <c r="J1545" s="10">
        <f>G1545&amp;H1545&amp;I1545</f>
        <v/>
      </c>
      <c r="K1545" s="10">
        <f>IF(AND(G1545&gt;=4,H1545&gt;=4),"Champions",IF(AND(G1545&gt;=3,H1545&gt;=3),"Loyal",IF(G1545&gt;=4,"New / promising",IF(H1545&gt;=3,"At risk",IF(G1545&lt;=2,"Lost / hibernating","Needs attention")))))</f>
        <v/>
      </c>
    </row>
    <row r="1546">
      <c r="A1546" t="n">
        <v>15074</v>
      </c>
      <c r="B1546" s="13">
        <f>_xlfn.MINIFS(Invoices[Date],Invoices[Customer ID],A1546)</f>
        <v/>
      </c>
      <c r="C1546" s="13">
        <f>_xlfn.MAXIFS(Invoices[Date],Invoices[Customer ID],A1546)</f>
        <v/>
      </c>
      <c r="D1546" s="14">
        <f>AsOfDate-C1546</f>
        <v/>
      </c>
      <c r="E1546" s="14">
        <f>COUNTIFS(Invoices[Customer ID],A1546)</f>
        <v/>
      </c>
      <c r="F1546" s="15">
        <f>SUMIFS(Invoices[Value],Invoices[Customer ID],A1546)</f>
        <v/>
      </c>
      <c r="G1546" s="10">
        <f>5-COUNTIF(RCuts,"&lt;"&amp;D1546)</f>
        <v/>
      </c>
      <c r="H1546" s="10">
        <f>1+COUNTIF(FCuts,"&lt;"&amp;E1546)</f>
        <v/>
      </c>
      <c r="I1546" s="10">
        <f>1+COUNTIF(MCuts,"&lt;"&amp;F1546)</f>
        <v/>
      </c>
      <c r="J1546" s="10">
        <f>G1546&amp;H1546&amp;I1546</f>
        <v/>
      </c>
      <c r="K1546" s="10">
        <f>IF(AND(G1546&gt;=4,H1546&gt;=4),"Champions",IF(AND(G1546&gt;=3,H1546&gt;=3),"Loyal",IF(G1546&gt;=4,"New / promising",IF(H1546&gt;=3,"At risk",IF(G1546&lt;=2,"Lost / hibernating","Needs attention")))))</f>
        <v/>
      </c>
    </row>
    <row r="1547">
      <c r="A1547" t="n">
        <v>15075</v>
      </c>
      <c r="B1547" s="13">
        <f>_xlfn.MINIFS(Invoices[Date],Invoices[Customer ID],A1547)</f>
        <v/>
      </c>
      <c r="C1547" s="13">
        <f>_xlfn.MAXIFS(Invoices[Date],Invoices[Customer ID],A1547)</f>
        <v/>
      </c>
      <c r="D1547" s="14">
        <f>AsOfDate-C1547</f>
        <v/>
      </c>
      <c r="E1547" s="14">
        <f>COUNTIFS(Invoices[Customer ID],A1547)</f>
        <v/>
      </c>
      <c r="F1547" s="15">
        <f>SUMIFS(Invoices[Value],Invoices[Customer ID],A1547)</f>
        <v/>
      </c>
      <c r="G1547" s="10">
        <f>5-COUNTIF(RCuts,"&lt;"&amp;D1547)</f>
        <v/>
      </c>
      <c r="H1547" s="10">
        <f>1+COUNTIF(FCuts,"&lt;"&amp;E1547)</f>
        <v/>
      </c>
      <c r="I1547" s="10">
        <f>1+COUNTIF(MCuts,"&lt;"&amp;F1547)</f>
        <v/>
      </c>
      <c r="J1547" s="10">
        <f>G1547&amp;H1547&amp;I1547</f>
        <v/>
      </c>
      <c r="K1547" s="10">
        <f>IF(AND(G1547&gt;=4,H1547&gt;=4),"Champions",IF(AND(G1547&gt;=3,H1547&gt;=3),"Loyal",IF(G1547&gt;=4,"New / promising",IF(H1547&gt;=3,"At risk",IF(G1547&lt;=2,"Lost / hibernating","Needs attention")))))</f>
        <v/>
      </c>
    </row>
    <row r="1548">
      <c r="A1548" t="n">
        <v>15076</v>
      </c>
      <c r="B1548" s="13">
        <f>_xlfn.MINIFS(Invoices[Date],Invoices[Customer ID],A1548)</f>
        <v/>
      </c>
      <c r="C1548" s="13">
        <f>_xlfn.MAXIFS(Invoices[Date],Invoices[Customer ID],A1548)</f>
        <v/>
      </c>
      <c r="D1548" s="14">
        <f>AsOfDate-C1548</f>
        <v/>
      </c>
      <c r="E1548" s="14">
        <f>COUNTIFS(Invoices[Customer ID],A1548)</f>
        <v/>
      </c>
      <c r="F1548" s="15">
        <f>SUMIFS(Invoices[Value],Invoices[Customer ID],A1548)</f>
        <v/>
      </c>
      <c r="G1548" s="10">
        <f>5-COUNTIF(RCuts,"&lt;"&amp;D1548)</f>
        <v/>
      </c>
      <c r="H1548" s="10">
        <f>1+COUNTIF(FCuts,"&lt;"&amp;E1548)</f>
        <v/>
      </c>
      <c r="I1548" s="10">
        <f>1+COUNTIF(MCuts,"&lt;"&amp;F1548)</f>
        <v/>
      </c>
      <c r="J1548" s="10">
        <f>G1548&amp;H1548&amp;I1548</f>
        <v/>
      </c>
      <c r="K1548" s="10">
        <f>IF(AND(G1548&gt;=4,H1548&gt;=4),"Champions",IF(AND(G1548&gt;=3,H1548&gt;=3),"Loyal",IF(G1548&gt;=4,"New / promising",IF(H1548&gt;=3,"At risk",IF(G1548&lt;=2,"Lost / hibernating","Needs attention")))))</f>
        <v/>
      </c>
    </row>
    <row r="1549">
      <c r="A1549" t="n">
        <v>15078</v>
      </c>
      <c r="B1549" s="13">
        <f>_xlfn.MINIFS(Invoices[Date],Invoices[Customer ID],A1549)</f>
        <v/>
      </c>
      <c r="C1549" s="13">
        <f>_xlfn.MAXIFS(Invoices[Date],Invoices[Customer ID],A1549)</f>
        <v/>
      </c>
      <c r="D1549" s="14">
        <f>AsOfDate-C1549</f>
        <v/>
      </c>
      <c r="E1549" s="14">
        <f>COUNTIFS(Invoices[Customer ID],A1549)</f>
        <v/>
      </c>
      <c r="F1549" s="15">
        <f>SUMIFS(Invoices[Value],Invoices[Customer ID],A1549)</f>
        <v/>
      </c>
      <c r="G1549" s="10">
        <f>5-COUNTIF(RCuts,"&lt;"&amp;D1549)</f>
        <v/>
      </c>
      <c r="H1549" s="10">
        <f>1+COUNTIF(FCuts,"&lt;"&amp;E1549)</f>
        <v/>
      </c>
      <c r="I1549" s="10">
        <f>1+COUNTIF(MCuts,"&lt;"&amp;F1549)</f>
        <v/>
      </c>
      <c r="J1549" s="10">
        <f>G1549&amp;H1549&amp;I1549</f>
        <v/>
      </c>
      <c r="K1549" s="10">
        <f>IF(AND(G1549&gt;=4,H1549&gt;=4),"Champions",IF(AND(G1549&gt;=3,H1549&gt;=3),"Loyal",IF(G1549&gt;=4,"New / promising",IF(H1549&gt;=3,"At risk",IF(G1549&lt;=2,"Lost / hibernating","Needs attention")))))</f>
        <v/>
      </c>
    </row>
    <row r="1550">
      <c r="A1550" t="n">
        <v>15079</v>
      </c>
      <c r="B1550" s="13">
        <f>_xlfn.MINIFS(Invoices[Date],Invoices[Customer ID],A1550)</f>
        <v/>
      </c>
      <c r="C1550" s="13">
        <f>_xlfn.MAXIFS(Invoices[Date],Invoices[Customer ID],A1550)</f>
        <v/>
      </c>
      <c r="D1550" s="14">
        <f>AsOfDate-C1550</f>
        <v/>
      </c>
      <c r="E1550" s="14">
        <f>COUNTIFS(Invoices[Customer ID],A1550)</f>
        <v/>
      </c>
      <c r="F1550" s="15">
        <f>SUMIFS(Invoices[Value],Invoices[Customer ID],A1550)</f>
        <v/>
      </c>
      <c r="G1550" s="10">
        <f>5-COUNTIF(RCuts,"&lt;"&amp;D1550)</f>
        <v/>
      </c>
      <c r="H1550" s="10">
        <f>1+COUNTIF(FCuts,"&lt;"&amp;E1550)</f>
        <v/>
      </c>
      <c r="I1550" s="10">
        <f>1+COUNTIF(MCuts,"&lt;"&amp;F1550)</f>
        <v/>
      </c>
      <c r="J1550" s="10">
        <f>G1550&amp;H1550&amp;I1550</f>
        <v/>
      </c>
      <c r="K1550" s="10">
        <f>IF(AND(G1550&gt;=4,H1550&gt;=4),"Champions",IF(AND(G1550&gt;=3,H1550&gt;=3),"Loyal",IF(G1550&gt;=4,"New / promising",IF(H1550&gt;=3,"At risk",IF(G1550&lt;=2,"Lost / hibernating","Needs attention")))))</f>
        <v/>
      </c>
    </row>
    <row r="1551">
      <c r="A1551" t="n">
        <v>15081</v>
      </c>
      <c r="B1551" s="13">
        <f>_xlfn.MINIFS(Invoices[Date],Invoices[Customer ID],A1551)</f>
        <v/>
      </c>
      <c r="C1551" s="13">
        <f>_xlfn.MAXIFS(Invoices[Date],Invoices[Customer ID],A1551)</f>
        <v/>
      </c>
      <c r="D1551" s="14">
        <f>AsOfDate-C1551</f>
        <v/>
      </c>
      <c r="E1551" s="14">
        <f>COUNTIFS(Invoices[Customer ID],A1551)</f>
        <v/>
      </c>
      <c r="F1551" s="15">
        <f>SUMIFS(Invoices[Value],Invoices[Customer ID],A1551)</f>
        <v/>
      </c>
      <c r="G1551" s="10">
        <f>5-COUNTIF(RCuts,"&lt;"&amp;D1551)</f>
        <v/>
      </c>
      <c r="H1551" s="10">
        <f>1+COUNTIF(FCuts,"&lt;"&amp;E1551)</f>
        <v/>
      </c>
      <c r="I1551" s="10">
        <f>1+COUNTIF(MCuts,"&lt;"&amp;F1551)</f>
        <v/>
      </c>
      <c r="J1551" s="10">
        <f>G1551&amp;H1551&amp;I1551</f>
        <v/>
      </c>
      <c r="K1551" s="10">
        <f>IF(AND(G1551&gt;=4,H1551&gt;=4),"Champions",IF(AND(G1551&gt;=3,H1551&gt;=3),"Loyal",IF(G1551&gt;=4,"New / promising",IF(H1551&gt;=3,"At risk",IF(G1551&lt;=2,"Lost / hibernating","Needs attention")))))</f>
        <v/>
      </c>
    </row>
    <row r="1552">
      <c r="A1552" t="n">
        <v>15083</v>
      </c>
      <c r="B1552" s="13">
        <f>_xlfn.MINIFS(Invoices[Date],Invoices[Customer ID],A1552)</f>
        <v/>
      </c>
      <c r="C1552" s="13">
        <f>_xlfn.MAXIFS(Invoices[Date],Invoices[Customer ID],A1552)</f>
        <v/>
      </c>
      <c r="D1552" s="14">
        <f>AsOfDate-C1552</f>
        <v/>
      </c>
      <c r="E1552" s="14">
        <f>COUNTIFS(Invoices[Customer ID],A1552)</f>
        <v/>
      </c>
      <c r="F1552" s="15">
        <f>SUMIFS(Invoices[Value],Invoices[Customer ID],A1552)</f>
        <v/>
      </c>
      <c r="G1552" s="10">
        <f>5-COUNTIF(RCuts,"&lt;"&amp;D1552)</f>
        <v/>
      </c>
      <c r="H1552" s="10">
        <f>1+COUNTIF(FCuts,"&lt;"&amp;E1552)</f>
        <v/>
      </c>
      <c r="I1552" s="10">
        <f>1+COUNTIF(MCuts,"&lt;"&amp;F1552)</f>
        <v/>
      </c>
      <c r="J1552" s="10">
        <f>G1552&amp;H1552&amp;I1552</f>
        <v/>
      </c>
      <c r="K1552" s="10">
        <f>IF(AND(G1552&gt;=4,H1552&gt;=4),"Champions",IF(AND(G1552&gt;=3,H1552&gt;=3),"Loyal",IF(G1552&gt;=4,"New / promising",IF(H1552&gt;=3,"At risk",IF(G1552&lt;=2,"Lost / hibernating","Needs attention")))))</f>
        <v/>
      </c>
    </row>
    <row r="1553">
      <c r="A1553" t="n">
        <v>15087</v>
      </c>
      <c r="B1553" s="13">
        <f>_xlfn.MINIFS(Invoices[Date],Invoices[Customer ID],A1553)</f>
        <v/>
      </c>
      <c r="C1553" s="13">
        <f>_xlfn.MAXIFS(Invoices[Date],Invoices[Customer ID],A1553)</f>
        <v/>
      </c>
      <c r="D1553" s="14">
        <f>AsOfDate-C1553</f>
        <v/>
      </c>
      <c r="E1553" s="14">
        <f>COUNTIFS(Invoices[Customer ID],A1553)</f>
        <v/>
      </c>
      <c r="F1553" s="15">
        <f>SUMIFS(Invoices[Value],Invoices[Customer ID],A1553)</f>
        <v/>
      </c>
      <c r="G1553" s="10">
        <f>5-COUNTIF(RCuts,"&lt;"&amp;D1553)</f>
        <v/>
      </c>
      <c r="H1553" s="10">
        <f>1+COUNTIF(FCuts,"&lt;"&amp;E1553)</f>
        <v/>
      </c>
      <c r="I1553" s="10">
        <f>1+COUNTIF(MCuts,"&lt;"&amp;F1553)</f>
        <v/>
      </c>
      <c r="J1553" s="10">
        <f>G1553&amp;H1553&amp;I1553</f>
        <v/>
      </c>
      <c r="K1553" s="10">
        <f>IF(AND(G1553&gt;=4,H1553&gt;=4),"Champions",IF(AND(G1553&gt;=3,H1553&gt;=3),"Loyal",IF(G1553&gt;=4,"New / promising",IF(H1553&gt;=3,"At risk",IF(G1553&lt;=2,"Lost / hibernating","Needs attention")))))</f>
        <v/>
      </c>
    </row>
    <row r="1554">
      <c r="A1554" t="n">
        <v>15088</v>
      </c>
      <c r="B1554" s="13">
        <f>_xlfn.MINIFS(Invoices[Date],Invoices[Customer ID],A1554)</f>
        <v/>
      </c>
      <c r="C1554" s="13">
        <f>_xlfn.MAXIFS(Invoices[Date],Invoices[Customer ID],A1554)</f>
        <v/>
      </c>
      <c r="D1554" s="14">
        <f>AsOfDate-C1554</f>
        <v/>
      </c>
      <c r="E1554" s="14">
        <f>COUNTIFS(Invoices[Customer ID],A1554)</f>
        <v/>
      </c>
      <c r="F1554" s="15">
        <f>SUMIFS(Invoices[Value],Invoices[Customer ID],A1554)</f>
        <v/>
      </c>
      <c r="G1554" s="10">
        <f>5-COUNTIF(RCuts,"&lt;"&amp;D1554)</f>
        <v/>
      </c>
      <c r="H1554" s="10">
        <f>1+COUNTIF(FCuts,"&lt;"&amp;E1554)</f>
        <v/>
      </c>
      <c r="I1554" s="10">
        <f>1+COUNTIF(MCuts,"&lt;"&amp;F1554)</f>
        <v/>
      </c>
      <c r="J1554" s="10">
        <f>G1554&amp;H1554&amp;I1554</f>
        <v/>
      </c>
      <c r="K1554" s="10">
        <f>IF(AND(G1554&gt;=4,H1554&gt;=4),"Champions",IF(AND(G1554&gt;=3,H1554&gt;=3),"Loyal",IF(G1554&gt;=4,"New / promising",IF(H1554&gt;=3,"At risk",IF(G1554&lt;=2,"Lost / hibernating","Needs attention")))))</f>
        <v/>
      </c>
    </row>
    <row r="1555">
      <c r="A1555" t="n">
        <v>15089</v>
      </c>
      <c r="B1555" s="13">
        <f>_xlfn.MINIFS(Invoices[Date],Invoices[Customer ID],A1555)</f>
        <v/>
      </c>
      <c r="C1555" s="13">
        <f>_xlfn.MAXIFS(Invoices[Date],Invoices[Customer ID],A1555)</f>
        <v/>
      </c>
      <c r="D1555" s="14">
        <f>AsOfDate-C1555</f>
        <v/>
      </c>
      <c r="E1555" s="14">
        <f>COUNTIFS(Invoices[Customer ID],A1555)</f>
        <v/>
      </c>
      <c r="F1555" s="15">
        <f>SUMIFS(Invoices[Value],Invoices[Customer ID],A1555)</f>
        <v/>
      </c>
      <c r="G1555" s="10">
        <f>5-COUNTIF(RCuts,"&lt;"&amp;D1555)</f>
        <v/>
      </c>
      <c r="H1555" s="10">
        <f>1+COUNTIF(FCuts,"&lt;"&amp;E1555)</f>
        <v/>
      </c>
      <c r="I1555" s="10">
        <f>1+COUNTIF(MCuts,"&lt;"&amp;F1555)</f>
        <v/>
      </c>
      <c r="J1555" s="10">
        <f>G1555&amp;H1555&amp;I1555</f>
        <v/>
      </c>
      <c r="K1555" s="10">
        <f>IF(AND(G1555&gt;=4,H1555&gt;=4),"Champions",IF(AND(G1555&gt;=3,H1555&gt;=3),"Loyal",IF(G1555&gt;=4,"New / promising",IF(H1555&gt;=3,"At risk",IF(G1555&lt;=2,"Lost / hibernating","Needs attention")))))</f>
        <v/>
      </c>
    </row>
    <row r="1556">
      <c r="A1556" t="n">
        <v>15090</v>
      </c>
      <c r="B1556" s="13">
        <f>_xlfn.MINIFS(Invoices[Date],Invoices[Customer ID],A1556)</f>
        <v/>
      </c>
      <c r="C1556" s="13">
        <f>_xlfn.MAXIFS(Invoices[Date],Invoices[Customer ID],A1556)</f>
        <v/>
      </c>
      <c r="D1556" s="14">
        <f>AsOfDate-C1556</f>
        <v/>
      </c>
      <c r="E1556" s="14">
        <f>COUNTIFS(Invoices[Customer ID],A1556)</f>
        <v/>
      </c>
      <c r="F1556" s="15">
        <f>SUMIFS(Invoices[Value],Invoices[Customer ID],A1556)</f>
        <v/>
      </c>
      <c r="G1556" s="10">
        <f>5-COUNTIF(RCuts,"&lt;"&amp;D1556)</f>
        <v/>
      </c>
      <c r="H1556" s="10">
        <f>1+COUNTIF(FCuts,"&lt;"&amp;E1556)</f>
        <v/>
      </c>
      <c r="I1556" s="10">
        <f>1+COUNTIF(MCuts,"&lt;"&amp;F1556)</f>
        <v/>
      </c>
      <c r="J1556" s="10">
        <f>G1556&amp;H1556&amp;I1556</f>
        <v/>
      </c>
      <c r="K1556" s="10">
        <f>IF(AND(G1556&gt;=4,H1556&gt;=4),"Champions",IF(AND(G1556&gt;=3,H1556&gt;=3),"Loyal",IF(G1556&gt;=4,"New / promising",IF(H1556&gt;=3,"At risk",IF(G1556&lt;=2,"Lost / hibernating","Needs attention")))))</f>
        <v/>
      </c>
    </row>
    <row r="1557">
      <c r="A1557" t="n">
        <v>15091</v>
      </c>
      <c r="B1557" s="13">
        <f>_xlfn.MINIFS(Invoices[Date],Invoices[Customer ID],A1557)</f>
        <v/>
      </c>
      <c r="C1557" s="13">
        <f>_xlfn.MAXIFS(Invoices[Date],Invoices[Customer ID],A1557)</f>
        <v/>
      </c>
      <c r="D1557" s="14">
        <f>AsOfDate-C1557</f>
        <v/>
      </c>
      <c r="E1557" s="14">
        <f>COUNTIFS(Invoices[Customer ID],A1557)</f>
        <v/>
      </c>
      <c r="F1557" s="15">
        <f>SUMIFS(Invoices[Value],Invoices[Customer ID],A1557)</f>
        <v/>
      </c>
      <c r="G1557" s="10">
        <f>5-COUNTIF(RCuts,"&lt;"&amp;D1557)</f>
        <v/>
      </c>
      <c r="H1557" s="10">
        <f>1+COUNTIF(FCuts,"&lt;"&amp;E1557)</f>
        <v/>
      </c>
      <c r="I1557" s="10">
        <f>1+COUNTIF(MCuts,"&lt;"&amp;F1557)</f>
        <v/>
      </c>
      <c r="J1557" s="10">
        <f>G1557&amp;H1557&amp;I1557</f>
        <v/>
      </c>
      <c r="K1557" s="10">
        <f>IF(AND(G1557&gt;=4,H1557&gt;=4),"Champions",IF(AND(G1557&gt;=3,H1557&gt;=3),"Loyal",IF(G1557&gt;=4,"New / promising",IF(H1557&gt;=3,"At risk",IF(G1557&lt;=2,"Lost / hibernating","Needs attention")))))</f>
        <v/>
      </c>
    </row>
    <row r="1558">
      <c r="A1558" t="n">
        <v>15092</v>
      </c>
      <c r="B1558" s="13">
        <f>_xlfn.MINIFS(Invoices[Date],Invoices[Customer ID],A1558)</f>
        <v/>
      </c>
      <c r="C1558" s="13">
        <f>_xlfn.MAXIFS(Invoices[Date],Invoices[Customer ID],A1558)</f>
        <v/>
      </c>
      <c r="D1558" s="14">
        <f>AsOfDate-C1558</f>
        <v/>
      </c>
      <c r="E1558" s="14">
        <f>COUNTIFS(Invoices[Customer ID],A1558)</f>
        <v/>
      </c>
      <c r="F1558" s="15">
        <f>SUMIFS(Invoices[Value],Invoices[Customer ID],A1558)</f>
        <v/>
      </c>
      <c r="G1558" s="10">
        <f>5-COUNTIF(RCuts,"&lt;"&amp;D1558)</f>
        <v/>
      </c>
      <c r="H1558" s="10">
        <f>1+COUNTIF(FCuts,"&lt;"&amp;E1558)</f>
        <v/>
      </c>
      <c r="I1558" s="10">
        <f>1+COUNTIF(MCuts,"&lt;"&amp;F1558)</f>
        <v/>
      </c>
      <c r="J1558" s="10">
        <f>G1558&amp;H1558&amp;I1558</f>
        <v/>
      </c>
      <c r="K1558" s="10">
        <f>IF(AND(G1558&gt;=4,H1558&gt;=4),"Champions",IF(AND(G1558&gt;=3,H1558&gt;=3),"Loyal",IF(G1558&gt;=4,"New / promising",IF(H1558&gt;=3,"At risk",IF(G1558&lt;=2,"Lost / hibernating","Needs attention")))))</f>
        <v/>
      </c>
    </row>
    <row r="1559">
      <c r="A1559" t="n">
        <v>15093</v>
      </c>
      <c r="B1559" s="13">
        <f>_xlfn.MINIFS(Invoices[Date],Invoices[Customer ID],A1559)</f>
        <v/>
      </c>
      <c r="C1559" s="13">
        <f>_xlfn.MAXIFS(Invoices[Date],Invoices[Customer ID],A1559)</f>
        <v/>
      </c>
      <c r="D1559" s="14">
        <f>AsOfDate-C1559</f>
        <v/>
      </c>
      <c r="E1559" s="14">
        <f>COUNTIFS(Invoices[Customer ID],A1559)</f>
        <v/>
      </c>
      <c r="F1559" s="15">
        <f>SUMIFS(Invoices[Value],Invoices[Customer ID],A1559)</f>
        <v/>
      </c>
      <c r="G1559" s="10">
        <f>5-COUNTIF(RCuts,"&lt;"&amp;D1559)</f>
        <v/>
      </c>
      <c r="H1559" s="10">
        <f>1+COUNTIF(FCuts,"&lt;"&amp;E1559)</f>
        <v/>
      </c>
      <c r="I1559" s="10">
        <f>1+COUNTIF(MCuts,"&lt;"&amp;F1559)</f>
        <v/>
      </c>
      <c r="J1559" s="10">
        <f>G1559&amp;H1559&amp;I1559</f>
        <v/>
      </c>
      <c r="K1559" s="10">
        <f>IF(AND(G1559&gt;=4,H1559&gt;=4),"Champions",IF(AND(G1559&gt;=3,H1559&gt;=3),"Loyal",IF(G1559&gt;=4,"New / promising",IF(H1559&gt;=3,"At risk",IF(G1559&lt;=2,"Lost / hibernating","Needs attention")))))</f>
        <v/>
      </c>
    </row>
    <row r="1560">
      <c r="A1560" t="n">
        <v>15095</v>
      </c>
      <c r="B1560" s="13">
        <f>_xlfn.MINIFS(Invoices[Date],Invoices[Customer ID],A1560)</f>
        <v/>
      </c>
      <c r="C1560" s="13">
        <f>_xlfn.MAXIFS(Invoices[Date],Invoices[Customer ID],A1560)</f>
        <v/>
      </c>
      <c r="D1560" s="14">
        <f>AsOfDate-C1560</f>
        <v/>
      </c>
      <c r="E1560" s="14">
        <f>COUNTIFS(Invoices[Customer ID],A1560)</f>
        <v/>
      </c>
      <c r="F1560" s="15">
        <f>SUMIFS(Invoices[Value],Invoices[Customer ID],A1560)</f>
        <v/>
      </c>
      <c r="G1560" s="10">
        <f>5-COUNTIF(RCuts,"&lt;"&amp;D1560)</f>
        <v/>
      </c>
      <c r="H1560" s="10">
        <f>1+COUNTIF(FCuts,"&lt;"&amp;E1560)</f>
        <v/>
      </c>
      <c r="I1560" s="10">
        <f>1+COUNTIF(MCuts,"&lt;"&amp;F1560)</f>
        <v/>
      </c>
      <c r="J1560" s="10">
        <f>G1560&amp;H1560&amp;I1560</f>
        <v/>
      </c>
      <c r="K1560" s="10">
        <f>IF(AND(G1560&gt;=4,H1560&gt;=4),"Champions",IF(AND(G1560&gt;=3,H1560&gt;=3),"Loyal",IF(G1560&gt;=4,"New / promising",IF(H1560&gt;=3,"At risk",IF(G1560&lt;=2,"Lost / hibernating","Needs attention")))))</f>
        <v/>
      </c>
    </row>
    <row r="1561">
      <c r="A1561" t="n">
        <v>15096</v>
      </c>
      <c r="B1561" s="13">
        <f>_xlfn.MINIFS(Invoices[Date],Invoices[Customer ID],A1561)</f>
        <v/>
      </c>
      <c r="C1561" s="13">
        <f>_xlfn.MAXIFS(Invoices[Date],Invoices[Customer ID],A1561)</f>
        <v/>
      </c>
      <c r="D1561" s="14">
        <f>AsOfDate-C1561</f>
        <v/>
      </c>
      <c r="E1561" s="14">
        <f>COUNTIFS(Invoices[Customer ID],A1561)</f>
        <v/>
      </c>
      <c r="F1561" s="15">
        <f>SUMIFS(Invoices[Value],Invoices[Customer ID],A1561)</f>
        <v/>
      </c>
      <c r="G1561" s="10">
        <f>5-COUNTIF(RCuts,"&lt;"&amp;D1561)</f>
        <v/>
      </c>
      <c r="H1561" s="10">
        <f>1+COUNTIF(FCuts,"&lt;"&amp;E1561)</f>
        <v/>
      </c>
      <c r="I1561" s="10">
        <f>1+COUNTIF(MCuts,"&lt;"&amp;F1561)</f>
        <v/>
      </c>
      <c r="J1561" s="10">
        <f>G1561&amp;H1561&amp;I1561</f>
        <v/>
      </c>
      <c r="K1561" s="10">
        <f>IF(AND(G1561&gt;=4,H1561&gt;=4),"Champions",IF(AND(G1561&gt;=3,H1561&gt;=3),"Loyal",IF(G1561&gt;=4,"New / promising",IF(H1561&gt;=3,"At risk",IF(G1561&lt;=2,"Lost / hibernating","Needs attention")))))</f>
        <v/>
      </c>
    </row>
    <row r="1562">
      <c r="A1562" t="n">
        <v>15098</v>
      </c>
      <c r="B1562" s="13">
        <f>_xlfn.MINIFS(Invoices[Date],Invoices[Customer ID],A1562)</f>
        <v/>
      </c>
      <c r="C1562" s="13">
        <f>_xlfn.MAXIFS(Invoices[Date],Invoices[Customer ID],A1562)</f>
        <v/>
      </c>
      <c r="D1562" s="14">
        <f>AsOfDate-C1562</f>
        <v/>
      </c>
      <c r="E1562" s="14">
        <f>COUNTIFS(Invoices[Customer ID],A1562)</f>
        <v/>
      </c>
      <c r="F1562" s="15">
        <f>SUMIFS(Invoices[Value],Invoices[Customer ID],A1562)</f>
        <v/>
      </c>
      <c r="G1562" s="10">
        <f>5-COUNTIF(RCuts,"&lt;"&amp;D1562)</f>
        <v/>
      </c>
      <c r="H1562" s="10">
        <f>1+COUNTIF(FCuts,"&lt;"&amp;E1562)</f>
        <v/>
      </c>
      <c r="I1562" s="10">
        <f>1+COUNTIF(MCuts,"&lt;"&amp;F1562)</f>
        <v/>
      </c>
      <c r="J1562" s="10">
        <f>G1562&amp;H1562&amp;I1562</f>
        <v/>
      </c>
      <c r="K1562" s="10">
        <f>IF(AND(G1562&gt;=4,H1562&gt;=4),"Champions",IF(AND(G1562&gt;=3,H1562&gt;=3),"Loyal",IF(G1562&gt;=4,"New / promising",IF(H1562&gt;=3,"At risk",IF(G1562&lt;=2,"Lost / hibernating","Needs attention")))))</f>
        <v/>
      </c>
    </row>
    <row r="1563">
      <c r="A1563" t="n">
        <v>15099</v>
      </c>
      <c r="B1563" s="13">
        <f>_xlfn.MINIFS(Invoices[Date],Invoices[Customer ID],A1563)</f>
        <v/>
      </c>
      <c r="C1563" s="13">
        <f>_xlfn.MAXIFS(Invoices[Date],Invoices[Customer ID],A1563)</f>
        <v/>
      </c>
      <c r="D1563" s="14">
        <f>AsOfDate-C1563</f>
        <v/>
      </c>
      <c r="E1563" s="14">
        <f>COUNTIFS(Invoices[Customer ID],A1563)</f>
        <v/>
      </c>
      <c r="F1563" s="15">
        <f>SUMIFS(Invoices[Value],Invoices[Customer ID],A1563)</f>
        <v/>
      </c>
      <c r="G1563" s="10">
        <f>5-COUNTIF(RCuts,"&lt;"&amp;D1563)</f>
        <v/>
      </c>
      <c r="H1563" s="10">
        <f>1+COUNTIF(FCuts,"&lt;"&amp;E1563)</f>
        <v/>
      </c>
      <c r="I1563" s="10">
        <f>1+COUNTIF(MCuts,"&lt;"&amp;F1563)</f>
        <v/>
      </c>
      <c r="J1563" s="10">
        <f>G1563&amp;H1563&amp;I1563</f>
        <v/>
      </c>
      <c r="K1563" s="10">
        <f>IF(AND(G1563&gt;=4,H1563&gt;=4),"Champions",IF(AND(G1563&gt;=3,H1563&gt;=3),"Loyal",IF(G1563&gt;=4,"New / promising",IF(H1563&gt;=3,"At risk",IF(G1563&lt;=2,"Lost / hibernating","Needs attention")))))</f>
        <v/>
      </c>
    </row>
    <row r="1564">
      <c r="A1564" t="n">
        <v>15100</v>
      </c>
      <c r="B1564" s="13">
        <f>_xlfn.MINIFS(Invoices[Date],Invoices[Customer ID],A1564)</f>
        <v/>
      </c>
      <c r="C1564" s="13">
        <f>_xlfn.MAXIFS(Invoices[Date],Invoices[Customer ID],A1564)</f>
        <v/>
      </c>
      <c r="D1564" s="14">
        <f>AsOfDate-C1564</f>
        <v/>
      </c>
      <c r="E1564" s="14">
        <f>COUNTIFS(Invoices[Customer ID],A1564)</f>
        <v/>
      </c>
      <c r="F1564" s="15">
        <f>SUMIFS(Invoices[Value],Invoices[Customer ID],A1564)</f>
        <v/>
      </c>
      <c r="G1564" s="10">
        <f>5-COUNTIF(RCuts,"&lt;"&amp;D1564)</f>
        <v/>
      </c>
      <c r="H1564" s="10">
        <f>1+COUNTIF(FCuts,"&lt;"&amp;E1564)</f>
        <v/>
      </c>
      <c r="I1564" s="10">
        <f>1+COUNTIF(MCuts,"&lt;"&amp;F1564)</f>
        <v/>
      </c>
      <c r="J1564" s="10">
        <f>G1564&amp;H1564&amp;I1564</f>
        <v/>
      </c>
      <c r="K1564" s="10">
        <f>IF(AND(G1564&gt;=4,H1564&gt;=4),"Champions",IF(AND(G1564&gt;=3,H1564&gt;=3),"Loyal",IF(G1564&gt;=4,"New / promising",IF(H1564&gt;=3,"At risk",IF(G1564&lt;=2,"Lost / hibernating","Needs attention")))))</f>
        <v/>
      </c>
    </row>
    <row r="1565">
      <c r="A1565" t="n">
        <v>15103</v>
      </c>
      <c r="B1565" s="13">
        <f>_xlfn.MINIFS(Invoices[Date],Invoices[Customer ID],A1565)</f>
        <v/>
      </c>
      <c r="C1565" s="13">
        <f>_xlfn.MAXIFS(Invoices[Date],Invoices[Customer ID],A1565)</f>
        <v/>
      </c>
      <c r="D1565" s="14">
        <f>AsOfDate-C1565</f>
        <v/>
      </c>
      <c r="E1565" s="14">
        <f>COUNTIFS(Invoices[Customer ID],A1565)</f>
        <v/>
      </c>
      <c r="F1565" s="15">
        <f>SUMIFS(Invoices[Value],Invoices[Customer ID],A1565)</f>
        <v/>
      </c>
      <c r="G1565" s="10">
        <f>5-COUNTIF(RCuts,"&lt;"&amp;D1565)</f>
        <v/>
      </c>
      <c r="H1565" s="10">
        <f>1+COUNTIF(FCuts,"&lt;"&amp;E1565)</f>
        <v/>
      </c>
      <c r="I1565" s="10">
        <f>1+COUNTIF(MCuts,"&lt;"&amp;F1565)</f>
        <v/>
      </c>
      <c r="J1565" s="10">
        <f>G1565&amp;H1565&amp;I1565</f>
        <v/>
      </c>
      <c r="K1565" s="10">
        <f>IF(AND(G1565&gt;=4,H1565&gt;=4),"Champions",IF(AND(G1565&gt;=3,H1565&gt;=3),"Loyal",IF(G1565&gt;=4,"New / promising",IF(H1565&gt;=3,"At risk",IF(G1565&lt;=2,"Lost / hibernating","Needs attention")))))</f>
        <v/>
      </c>
    </row>
    <row r="1566">
      <c r="A1566" t="n">
        <v>15104</v>
      </c>
      <c r="B1566" s="13">
        <f>_xlfn.MINIFS(Invoices[Date],Invoices[Customer ID],A1566)</f>
        <v/>
      </c>
      <c r="C1566" s="13">
        <f>_xlfn.MAXIFS(Invoices[Date],Invoices[Customer ID],A1566)</f>
        <v/>
      </c>
      <c r="D1566" s="14">
        <f>AsOfDate-C1566</f>
        <v/>
      </c>
      <c r="E1566" s="14">
        <f>COUNTIFS(Invoices[Customer ID],A1566)</f>
        <v/>
      </c>
      <c r="F1566" s="15">
        <f>SUMIFS(Invoices[Value],Invoices[Customer ID],A1566)</f>
        <v/>
      </c>
      <c r="G1566" s="10">
        <f>5-COUNTIF(RCuts,"&lt;"&amp;D1566)</f>
        <v/>
      </c>
      <c r="H1566" s="10">
        <f>1+COUNTIF(FCuts,"&lt;"&amp;E1566)</f>
        <v/>
      </c>
      <c r="I1566" s="10">
        <f>1+COUNTIF(MCuts,"&lt;"&amp;F1566)</f>
        <v/>
      </c>
      <c r="J1566" s="10">
        <f>G1566&amp;H1566&amp;I1566</f>
        <v/>
      </c>
      <c r="K1566" s="10">
        <f>IF(AND(G1566&gt;=4,H1566&gt;=4),"Champions",IF(AND(G1566&gt;=3,H1566&gt;=3),"Loyal",IF(G1566&gt;=4,"New / promising",IF(H1566&gt;=3,"At risk",IF(G1566&lt;=2,"Lost / hibernating","Needs attention")))))</f>
        <v/>
      </c>
    </row>
    <row r="1567">
      <c r="A1567" t="n">
        <v>15105</v>
      </c>
      <c r="B1567" s="13">
        <f>_xlfn.MINIFS(Invoices[Date],Invoices[Customer ID],A1567)</f>
        <v/>
      </c>
      <c r="C1567" s="13">
        <f>_xlfn.MAXIFS(Invoices[Date],Invoices[Customer ID],A1567)</f>
        <v/>
      </c>
      <c r="D1567" s="14">
        <f>AsOfDate-C1567</f>
        <v/>
      </c>
      <c r="E1567" s="14">
        <f>COUNTIFS(Invoices[Customer ID],A1567)</f>
        <v/>
      </c>
      <c r="F1567" s="15">
        <f>SUMIFS(Invoices[Value],Invoices[Customer ID],A1567)</f>
        <v/>
      </c>
      <c r="G1567" s="10">
        <f>5-COUNTIF(RCuts,"&lt;"&amp;D1567)</f>
        <v/>
      </c>
      <c r="H1567" s="10">
        <f>1+COUNTIF(FCuts,"&lt;"&amp;E1567)</f>
        <v/>
      </c>
      <c r="I1567" s="10">
        <f>1+COUNTIF(MCuts,"&lt;"&amp;F1567)</f>
        <v/>
      </c>
      <c r="J1567" s="10">
        <f>G1567&amp;H1567&amp;I1567</f>
        <v/>
      </c>
      <c r="K1567" s="10">
        <f>IF(AND(G1567&gt;=4,H1567&gt;=4),"Champions",IF(AND(G1567&gt;=3,H1567&gt;=3),"Loyal",IF(G1567&gt;=4,"New / promising",IF(H1567&gt;=3,"At risk",IF(G1567&lt;=2,"Lost / hibernating","Needs attention")))))</f>
        <v/>
      </c>
    </row>
    <row r="1568">
      <c r="A1568" t="n">
        <v>15106</v>
      </c>
      <c r="B1568" s="13">
        <f>_xlfn.MINIFS(Invoices[Date],Invoices[Customer ID],A1568)</f>
        <v/>
      </c>
      <c r="C1568" s="13">
        <f>_xlfn.MAXIFS(Invoices[Date],Invoices[Customer ID],A1568)</f>
        <v/>
      </c>
      <c r="D1568" s="14">
        <f>AsOfDate-C1568</f>
        <v/>
      </c>
      <c r="E1568" s="14">
        <f>COUNTIFS(Invoices[Customer ID],A1568)</f>
        <v/>
      </c>
      <c r="F1568" s="15">
        <f>SUMIFS(Invoices[Value],Invoices[Customer ID],A1568)</f>
        <v/>
      </c>
      <c r="G1568" s="10">
        <f>5-COUNTIF(RCuts,"&lt;"&amp;D1568)</f>
        <v/>
      </c>
      <c r="H1568" s="10">
        <f>1+COUNTIF(FCuts,"&lt;"&amp;E1568)</f>
        <v/>
      </c>
      <c r="I1568" s="10">
        <f>1+COUNTIF(MCuts,"&lt;"&amp;F1568)</f>
        <v/>
      </c>
      <c r="J1568" s="10">
        <f>G1568&amp;H1568&amp;I1568</f>
        <v/>
      </c>
      <c r="K1568" s="10">
        <f>IF(AND(G1568&gt;=4,H1568&gt;=4),"Champions",IF(AND(G1568&gt;=3,H1568&gt;=3),"Loyal",IF(G1568&gt;=4,"New / promising",IF(H1568&gt;=3,"At risk",IF(G1568&lt;=2,"Lost / hibernating","Needs attention")))))</f>
        <v/>
      </c>
    </row>
    <row r="1569">
      <c r="A1569" t="n">
        <v>15107</v>
      </c>
      <c r="B1569" s="13">
        <f>_xlfn.MINIFS(Invoices[Date],Invoices[Customer ID],A1569)</f>
        <v/>
      </c>
      <c r="C1569" s="13">
        <f>_xlfn.MAXIFS(Invoices[Date],Invoices[Customer ID],A1569)</f>
        <v/>
      </c>
      <c r="D1569" s="14">
        <f>AsOfDate-C1569</f>
        <v/>
      </c>
      <c r="E1569" s="14">
        <f>COUNTIFS(Invoices[Customer ID],A1569)</f>
        <v/>
      </c>
      <c r="F1569" s="15">
        <f>SUMIFS(Invoices[Value],Invoices[Customer ID],A1569)</f>
        <v/>
      </c>
      <c r="G1569" s="10">
        <f>5-COUNTIF(RCuts,"&lt;"&amp;D1569)</f>
        <v/>
      </c>
      <c r="H1569" s="10">
        <f>1+COUNTIF(FCuts,"&lt;"&amp;E1569)</f>
        <v/>
      </c>
      <c r="I1569" s="10">
        <f>1+COUNTIF(MCuts,"&lt;"&amp;F1569)</f>
        <v/>
      </c>
      <c r="J1569" s="10">
        <f>G1569&amp;H1569&amp;I1569</f>
        <v/>
      </c>
      <c r="K1569" s="10">
        <f>IF(AND(G1569&gt;=4,H1569&gt;=4),"Champions",IF(AND(G1569&gt;=3,H1569&gt;=3),"Loyal",IF(G1569&gt;=4,"New / promising",IF(H1569&gt;=3,"At risk",IF(G1569&lt;=2,"Lost / hibernating","Needs attention")))))</f>
        <v/>
      </c>
    </row>
    <row r="1570">
      <c r="A1570" t="n">
        <v>15109</v>
      </c>
      <c r="B1570" s="13">
        <f>_xlfn.MINIFS(Invoices[Date],Invoices[Customer ID],A1570)</f>
        <v/>
      </c>
      <c r="C1570" s="13">
        <f>_xlfn.MAXIFS(Invoices[Date],Invoices[Customer ID],A1570)</f>
        <v/>
      </c>
      <c r="D1570" s="14">
        <f>AsOfDate-C1570</f>
        <v/>
      </c>
      <c r="E1570" s="14">
        <f>COUNTIFS(Invoices[Customer ID],A1570)</f>
        <v/>
      </c>
      <c r="F1570" s="15">
        <f>SUMIFS(Invoices[Value],Invoices[Customer ID],A1570)</f>
        <v/>
      </c>
      <c r="G1570" s="10">
        <f>5-COUNTIF(RCuts,"&lt;"&amp;D1570)</f>
        <v/>
      </c>
      <c r="H1570" s="10">
        <f>1+COUNTIF(FCuts,"&lt;"&amp;E1570)</f>
        <v/>
      </c>
      <c r="I1570" s="10">
        <f>1+COUNTIF(MCuts,"&lt;"&amp;F1570)</f>
        <v/>
      </c>
      <c r="J1570" s="10">
        <f>G1570&amp;H1570&amp;I1570</f>
        <v/>
      </c>
      <c r="K1570" s="10">
        <f>IF(AND(G1570&gt;=4,H1570&gt;=4),"Champions",IF(AND(G1570&gt;=3,H1570&gt;=3),"Loyal",IF(G1570&gt;=4,"New / promising",IF(H1570&gt;=3,"At risk",IF(G1570&lt;=2,"Lost / hibernating","Needs attention")))))</f>
        <v/>
      </c>
    </row>
    <row r="1571">
      <c r="A1571" t="n">
        <v>15110</v>
      </c>
      <c r="B1571" s="13">
        <f>_xlfn.MINIFS(Invoices[Date],Invoices[Customer ID],A1571)</f>
        <v/>
      </c>
      <c r="C1571" s="13">
        <f>_xlfn.MAXIFS(Invoices[Date],Invoices[Customer ID],A1571)</f>
        <v/>
      </c>
      <c r="D1571" s="14">
        <f>AsOfDate-C1571</f>
        <v/>
      </c>
      <c r="E1571" s="14">
        <f>COUNTIFS(Invoices[Customer ID],A1571)</f>
        <v/>
      </c>
      <c r="F1571" s="15">
        <f>SUMIFS(Invoices[Value],Invoices[Customer ID],A1571)</f>
        <v/>
      </c>
      <c r="G1571" s="10">
        <f>5-COUNTIF(RCuts,"&lt;"&amp;D1571)</f>
        <v/>
      </c>
      <c r="H1571" s="10">
        <f>1+COUNTIF(FCuts,"&lt;"&amp;E1571)</f>
        <v/>
      </c>
      <c r="I1571" s="10">
        <f>1+COUNTIF(MCuts,"&lt;"&amp;F1571)</f>
        <v/>
      </c>
      <c r="J1571" s="10">
        <f>G1571&amp;H1571&amp;I1571</f>
        <v/>
      </c>
      <c r="K1571" s="10">
        <f>IF(AND(G1571&gt;=4,H1571&gt;=4),"Champions",IF(AND(G1571&gt;=3,H1571&gt;=3),"Loyal",IF(G1571&gt;=4,"New / promising",IF(H1571&gt;=3,"At risk",IF(G1571&lt;=2,"Lost / hibernating","Needs attention")))))</f>
        <v/>
      </c>
    </row>
    <row r="1572">
      <c r="A1572" t="n">
        <v>15111</v>
      </c>
      <c r="B1572" s="13">
        <f>_xlfn.MINIFS(Invoices[Date],Invoices[Customer ID],A1572)</f>
        <v/>
      </c>
      <c r="C1572" s="13">
        <f>_xlfn.MAXIFS(Invoices[Date],Invoices[Customer ID],A1572)</f>
        <v/>
      </c>
      <c r="D1572" s="14">
        <f>AsOfDate-C1572</f>
        <v/>
      </c>
      <c r="E1572" s="14">
        <f>COUNTIFS(Invoices[Customer ID],A1572)</f>
        <v/>
      </c>
      <c r="F1572" s="15">
        <f>SUMIFS(Invoices[Value],Invoices[Customer ID],A1572)</f>
        <v/>
      </c>
      <c r="G1572" s="10">
        <f>5-COUNTIF(RCuts,"&lt;"&amp;D1572)</f>
        <v/>
      </c>
      <c r="H1572" s="10">
        <f>1+COUNTIF(FCuts,"&lt;"&amp;E1572)</f>
        <v/>
      </c>
      <c r="I1572" s="10">
        <f>1+COUNTIF(MCuts,"&lt;"&amp;F1572)</f>
        <v/>
      </c>
      <c r="J1572" s="10">
        <f>G1572&amp;H1572&amp;I1572</f>
        <v/>
      </c>
      <c r="K1572" s="10">
        <f>IF(AND(G1572&gt;=4,H1572&gt;=4),"Champions",IF(AND(G1572&gt;=3,H1572&gt;=3),"Loyal",IF(G1572&gt;=4,"New / promising",IF(H1572&gt;=3,"At risk",IF(G1572&lt;=2,"Lost / hibernating","Needs attention")))))</f>
        <v/>
      </c>
    </row>
    <row r="1573">
      <c r="A1573" t="n">
        <v>15113</v>
      </c>
      <c r="B1573" s="13">
        <f>_xlfn.MINIFS(Invoices[Date],Invoices[Customer ID],A1573)</f>
        <v/>
      </c>
      <c r="C1573" s="13">
        <f>_xlfn.MAXIFS(Invoices[Date],Invoices[Customer ID],A1573)</f>
        <v/>
      </c>
      <c r="D1573" s="14">
        <f>AsOfDate-C1573</f>
        <v/>
      </c>
      <c r="E1573" s="14">
        <f>COUNTIFS(Invoices[Customer ID],A1573)</f>
        <v/>
      </c>
      <c r="F1573" s="15">
        <f>SUMIFS(Invoices[Value],Invoices[Customer ID],A1573)</f>
        <v/>
      </c>
      <c r="G1573" s="10">
        <f>5-COUNTIF(RCuts,"&lt;"&amp;D1573)</f>
        <v/>
      </c>
      <c r="H1573" s="10">
        <f>1+COUNTIF(FCuts,"&lt;"&amp;E1573)</f>
        <v/>
      </c>
      <c r="I1573" s="10">
        <f>1+COUNTIF(MCuts,"&lt;"&amp;F1573)</f>
        <v/>
      </c>
      <c r="J1573" s="10">
        <f>G1573&amp;H1573&amp;I1573</f>
        <v/>
      </c>
      <c r="K1573" s="10">
        <f>IF(AND(G1573&gt;=4,H1573&gt;=4),"Champions",IF(AND(G1573&gt;=3,H1573&gt;=3),"Loyal",IF(G1573&gt;=4,"New / promising",IF(H1573&gt;=3,"At risk",IF(G1573&lt;=2,"Lost / hibernating","Needs attention")))))</f>
        <v/>
      </c>
    </row>
    <row r="1574">
      <c r="A1574" t="n">
        <v>15114</v>
      </c>
      <c r="B1574" s="13">
        <f>_xlfn.MINIFS(Invoices[Date],Invoices[Customer ID],A1574)</f>
        <v/>
      </c>
      <c r="C1574" s="13">
        <f>_xlfn.MAXIFS(Invoices[Date],Invoices[Customer ID],A1574)</f>
        <v/>
      </c>
      <c r="D1574" s="14">
        <f>AsOfDate-C1574</f>
        <v/>
      </c>
      <c r="E1574" s="14">
        <f>COUNTIFS(Invoices[Customer ID],A1574)</f>
        <v/>
      </c>
      <c r="F1574" s="15">
        <f>SUMIFS(Invoices[Value],Invoices[Customer ID],A1574)</f>
        <v/>
      </c>
      <c r="G1574" s="10">
        <f>5-COUNTIF(RCuts,"&lt;"&amp;D1574)</f>
        <v/>
      </c>
      <c r="H1574" s="10">
        <f>1+COUNTIF(FCuts,"&lt;"&amp;E1574)</f>
        <v/>
      </c>
      <c r="I1574" s="10">
        <f>1+COUNTIF(MCuts,"&lt;"&amp;F1574)</f>
        <v/>
      </c>
      <c r="J1574" s="10">
        <f>G1574&amp;H1574&amp;I1574</f>
        <v/>
      </c>
      <c r="K1574" s="10">
        <f>IF(AND(G1574&gt;=4,H1574&gt;=4),"Champions",IF(AND(G1574&gt;=3,H1574&gt;=3),"Loyal",IF(G1574&gt;=4,"New / promising",IF(H1574&gt;=3,"At risk",IF(G1574&lt;=2,"Lost / hibernating","Needs attention")))))</f>
        <v/>
      </c>
    </row>
    <row r="1575">
      <c r="A1575" t="n">
        <v>15115</v>
      </c>
      <c r="B1575" s="13">
        <f>_xlfn.MINIFS(Invoices[Date],Invoices[Customer ID],A1575)</f>
        <v/>
      </c>
      <c r="C1575" s="13">
        <f>_xlfn.MAXIFS(Invoices[Date],Invoices[Customer ID],A1575)</f>
        <v/>
      </c>
      <c r="D1575" s="14">
        <f>AsOfDate-C1575</f>
        <v/>
      </c>
      <c r="E1575" s="14">
        <f>COUNTIFS(Invoices[Customer ID],A1575)</f>
        <v/>
      </c>
      <c r="F1575" s="15">
        <f>SUMIFS(Invoices[Value],Invoices[Customer ID],A1575)</f>
        <v/>
      </c>
      <c r="G1575" s="10">
        <f>5-COUNTIF(RCuts,"&lt;"&amp;D1575)</f>
        <v/>
      </c>
      <c r="H1575" s="10">
        <f>1+COUNTIF(FCuts,"&lt;"&amp;E1575)</f>
        <v/>
      </c>
      <c r="I1575" s="10">
        <f>1+COUNTIF(MCuts,"&lt;"&amp;F1575)</f>
        <v/>
      </c>
      <c r="J1575" s="10">
        <f>G1575&amp;H1575&amp;I1575</f>
        <v/>
      </c>
      <c r="K1575" s="10">
        <f>IF(AND(G1575&gt;=4,H1575&gt;=4),"Champions",IF(AND(G1575&gt;=3,H1575&gt;=3),"Loyal",IF(G1575&gt;=4,"New / promising",IF(H1575&gt;=3,"At risk",IF(G1575&lt;=2,"Lost / hibernating","Needs attention")))))</f>
        <v/>
      </c>
    </row>
    <row r="1576">
      <c r="A1576" t="n">
        <v>15116</v>
      </c>
      <c r="B1576" s="13">
        <f>_xlfn.MINIFS(Invoices[Date],Invoices[Customer ID],A1576)</f>
        <v/>
      </c>
      <c r="C1576" s="13">
        <f>_xlfn.MAXIFS(Invoices[Date],Invoices[Customer ID],A1576)</f>
        <v/>
      </c>
      <c r="D1576" s="14">
        <f>AsOfDate-C1576</f>
        <v/>
      </c>
      <c r="E1576" s="14">
        <f>COUNTIFS(Invoices[Customer ID],A1576)</f>
        <v/>
      </c>
      <c r="F1576" s="15">
        <f>SUMIFS(Invoices[Value],Invoices[Customer ID],A1576)</f>
        <v/>
      </c>
      <c r="G1576" s="10">
        <f>5-COUNTIF(RCuts,"&lt;"&amp;D1576)</f>
        <v/>
      </c>
      <c r="H1576" s="10">
        <f>1+COUNTIF(FCuts,"&lt;"&amp;E1576)</f>
        <v/>
      </c>
      <c r="I1576" s="10">
        <f>1+COUNTIF(MCuts,"&lt;"&amp;F1576)</f>
        <v/>
      </c>
      <c r="J1576" s="10">
        <f>G1576&amp;H1576&amp;I1576</f>
        <v/>
      </c>
      <c r="K1576" s="10">
        <f>IF(AND(G1576&gt;=4,H1576&gt;=4),"Champions",IF(AND(G1576&gt;=3,H1576&gt;=3),"Loyal",IF(G1576&gt;=4,"New / promising",IF(H1576&gt;=3,"At risk",IF(G1576&lt;=2,"Lost / hibernating","Needs attention")))))</f>
        <v/>
      </c>
    </row>
    <row r="1577">
      <c r="A1577" t="n">
        <v>15117</v>
      </c>
      <c r="B1577" s="13">
        <f>_xlfn.MINIFS(Invoices[Date],Invoices[Customer ID],A1577)</f>
        <v/>
      </c>
      <c r="C1577" s="13">
        <f>_xlfn.MAXIFS(Invoices[Date],Invoices[Customer ID],A1577)</f>
        <v/>
      </c>
      <c r="D1577" s="14">
        <f>AsOfDate-C1577</f>
        <v/>
      </c>
      <c r="E1577" s="14">
        <f>COUNTIFS(Invoices[Customer ID],A1577)</f>
        <v/>
      </c>
      <c r="F1577" s="15">
        <f>SUMIFS(Invoices[Value],Invoices[Customer ID],A1577)</f>
        <v/>
      </c>
      <c r="G1577" s="10">
        <f>5-COUNTIF(RCuts,"&lt;"&amp;D1577)</f>
        <v/>
      </c>
      <c r="H1577" s="10">
        <f>1+COUNTIF(FCuts,"&lt;"&amp;E1577)</f>
        <v/>
      </c>
      <c r="I1577" s="10">
        <f>1+COUNTIF(MCuts,"&lt;"&amp;F1577)</f>
        <v/>
      </c>
      <c r="J1577" s="10">
        <f>G1577&amp;H1577&amp;I1577</f>
        <v/>
      </c>
      <c r="K1577" s="10">
        <f>IF(AND(G1577&gt;=4,H1577&gt;=4),"Champions",IF(AND(G1577&gt;=3,H1577&gt;=3),"Loyal",IF(G1577&gt;=4,"New / promising",IF(H1577&gt;=3,"At risk",IF(G1577&lt;=2,"Lost / hibernating","Needs attention")))))</f>
        <v/>
      </c>
    </row>
    <row r="1578">
      <c r="A1578" t="n">
        <v>15118</v>
      </c>
      <c r="B1578" s="13">
        <f>_xlfn.MINIFS(Invoices[Date],Invoices[Customer ID],A1578)</f>
        <v/>
      </c>
      <c r="C1578" s="13">
        <f>_xlfn.MAXIFS(Invoices[Date],Invoices[Customer ID],A1578)</f>
        <v/>
      </c>
      <c r="D1578" s="14">
        <f>AsOfDate-C1578</f>
        <v/>
      </c>
      <c r="E1578" s="14">
        <f>COUNTIFS(Invoices[Customer ID],A1578)</f>
        <v/>
      </c>
      <c r="F1578" s="15">
        <f>SUMIFS(Invoices[Value],Invoices[Customer ID],A1578)</f>
        <v/>
      </c>
      <c r="G1578" s="10">
        <f>5-COUNTIF(RCuts,"&lt;"&amp;D1578)</f>
        <v/>
      </c>
      <c r="H1578" s="10">
        <f>1+COUNTIF(FCuts,"&lt;"&amp;E1578)</f>
        <v/>
      </c>
      <c r="I1578" s="10">
        <f>1+COUNTIF(MCuts,"&lt;"&amp;F1578)</f>
        <v/>
      </c>
      <c r="J1578" s="10">
        <f>G1578&amp;H1578&amp;I1578</f>
        <v/>
      </c>
      <c r="K1578" s="10">
        <f>IF(AND(G1578&gt;=4,H1578&gt;=4),"Champions",IF(AND(G1578&gt;=3,H1578&gt;=3),"Loyal",IF(G1578&gt;=4,"New / promising",IF(H1578&gt;=3,"At risk",IF(G1578&lt;=2,"Lost / hibernating","Needs attention")))))</f>
        <v/>
      </c>
    </row>
    <row r="1579">
      <c r="A1579" t="n">
        <v>15119</v>
      </c>
      <c r="B1579" s="13">
        <f>_xlfn.MINIFS(Invoices[Date],Invoices[Customer ID],A1579)</f>
        <v/>
      </c>
      <c r="C1579" s="13">
        <f>_xlfn.MAXIFS(Invoices[Date],Invoices[Customer ID],A1579)</f>
        <v/>
      </c>
      <c r="D1579" s="14">
        <f>AsOfDate-C1579</f>
        <v/>
      </c>
      <c r="E1579" s="14">
        <f>COUNTIFS(Invoices[Customer ID],A1579)</f>
        <v/>
      </c>
      <c r="F1579" s="15">
        <f>SUMIFS(Invoices[Value],Invoices[Customer ID],A1579)</f>
        <v/>
      </c>
      <c r="G1579" s="10">
        <f>5-COUNTIF(RCuts,"&lt;"&amp;D1579)</f>
        <v/>
      </c>
      <c r="H1579" s="10">
        <f>1+COUNTIF(FCuts,"&lt;"&amp;E1579)</f>
        <v/>
      </c>
      <c r="I1579" s="10">
        <f>1+COUNTIF(MCuts,"&lt;"&amp;F1579)</f>
        <v/>
      </c>
      <c r="J1579" s="10">
        <f>G1579&amp;H1579&amp;I1579</f>
        <v/>
      </c>
      <c r="K1579" s="10">
        <f>IF(AND(G1579&gt;=4,H1579&gt;=4),"Champions",IF(AND(G1579&gt;=3,H1579&gt;=3),"Loyal",IF(G1579&gt;=4,"New / promising",IF(H1579&gt;=3,"At risk",IF(G1579&lt;=2,"Lost / hibernating","Needs attention")))))</f>
        <v/>
      </c>
    </row>
    <row r="1580">
      <c r="A1580" t="n">
        <v>15120</v>
      </c>
      <c r="B1580" s="13">
        <f>_xlfn.MINIFS(Invoices[Date],Invoices[Customer ID],A1580)</f>
        <v/>
      </c>
      <c r="C1580" s="13">
        <f>_xlfn.MAXIFS(Invoices[Date],Invoices[Customer ID],A1580)</f>
        <v/>
      </c>
      <c r="D1580" s="14">
        <f>AsOfDate-C1580</f>
        <v/>
      </c>
      <c r="E1580" s="14">
        <f>COUNTIFS(Invoices[Customer ID],A1580)</f>
        <v/>
      </c>
      <c r="F1580" s="15">
        <f>SUMIFS(Invoices[Value],Invoices[Customer ID],A1580)</f>
        <v/>
      </c>
      <c r="G1580" s="10">
        <f>5-COUNTIF(RCuts,"&lt;"&amp;D1580)</f>
        <v/>
      </c>
      <c r="H1580" s="10">
        <f>1+COUNTIF(FCuts,"&lt;"&amp;E1580)</f>
        <v/>
      </c>
      <c r="I1580" s="10">
        <f>1+COUNTIF(MCuts,"&lt;"&amp;F1580)</f>
        <v/>
      </c>
      <c r="J1580" s="10">
        <f>G1580&amp;H1580&amp;I1580</f>
        <v/>
      </c>
      <c r="K1580" s="10">
        <f>IF(AND(G1580&gt;=4,H1580&gt;=4),"Champions",IF(AND(G1580&gt;=3,H1580&gt;=3),"Loyal",IF(G1580&gt;=4,"New / promising",IF(H1580&gt;=3,"At risk",IF(G1580&lt;=2,"Lost / hibernating","Needs attention")))))</f>
        <v/>
      </c>
    </row>
    <row r="1581">
      <c r="A1581" t="n">
        <v>15121</v>
      </c>
      <c r="B1581" s="13">
        <f>_xlfn.MINIFS(Invoices[Date],Invoices[Customer ID],A1581)</f>
        <v/>
      </c>
      <c r="C1581" s="13">
        <f>_xlfn.MAXIFS(Invoices[Date],Invoices[Customer ID],A1581)</f>
        <v/>
      </c>
      <c r="D1581" s="14">
        <f>AsOfDate-C1581</f>
        <v/>
      </c>
      <c r="E1581" s="14">
        <f>COUNTIFS(Invoices[Customer ID],A1581)</f>
        <v/>
      </c>
      <c r="F1581" s="15">
        <f>SUMIFS(Invoices[Value],Invoices[Customer ID],A1581)</f>
        <v/>
      </c>
      <c r="G1581" s="10">
        <f>5-COUNTIF(RCuts,"&lt;"&amp;D1581)</f>
        <v/>
      </c>
      <c r="H1581" s="10">
        <f>1+COUNTIF(FCuts,"&lt;"&amp;E1581)</f>
        <v/>
      </c>
      <c r="I1581" s="10">
        <f>1+COUNTIF(MCuts,"&lt;"&amp;F1581)</f>
        <v/>
      </c>
      <c r="J1581" s="10">
        <f>G1581&amp;H1581&amp;I1581</f>
        <v/>
      </c>
      <c r="K1581" s="10">
        <f>IF(AND(G1581&gt;=4,H1581&gt;=4),"Champions",IF(AND(G1581&gt;=3,H1581&gt;=3),"Loyal",IF(G1581&gt;=4,"New / promising",IF(H1581&gt;=3,"At risk",IF(G1581&lt;=2,"Lost / hibernating","Needs attention")))))</f>
        <v/>
      </c>
    </row>
    <row r="1582">
      <c r="A1582" t="n">
        <v>15122</v>
      </c>
      <c r="B1582" s="13">
        <f>_xlfn.MINIFS(Invoices[Date],Invoices[Customer ID],A1582)</f>
        <v/>
      </c>
      <c r="C1582" s="13">
        <f>_xlfn.MAXIFS(Invoices[Date],Invoices[Customer ID],A1582)</f>
        <v/>
      </c>
      <c r="D1582" s="14">
        <f>AsOfDate-C1582</f>
        <v/>
      </c>
      <c r="E1582" s="14">
        <f>COUNTIFS(Invoices[Customer ID],A1582)</f>
        <v/>
      </c>
      <c r="F1582" s="15">
        <f>SUMIFS(Invoices[Value],Invoices[Customer ID],A1582)</f>
        <v/>
      </c>
      <c r="G1582" s="10">
        <f>5-COUNTIF(RCuts,"&lt;"&amp;D1582)</f>
        <v/>
      </c>
      <c r="H1582" s="10">
        <f>1+COUNTIF(FCuts,"&lt;"&amp;E1582)</f>
        <v/>
      </c>
      <c r="I1582" s="10">
        <f>1+COUNTIF(MCuts,"&lt;"&amp;F1582)</f>
        <v/>
      </c>
      <c r="J1582" s="10">
        <f>G1582&amp;H1582&amp;I1582</f>
        <v/>
      </c>
      <c r="K1582" s="10">
        <f>IF(AND(G1582&gt;=4,H1582&gt;=4),"Champions",IF(AND(G1582&gt;=3,H1582&gt;=3),"Loyal",IF(G1582&gt;=4,"New / promising",IF(H1582&gt;=3,"At risk",IF(G1582&lt;=2,"Lost / hibernating","Needs attention")))))</f>
        <v/>
      </c>
    </row>
    <row r="1583">
      <c r="A1583" t="n">
        <v>15123</v>
      </c>
      <c r="B1583" s="13">
        <f>_xlfn.MINIFS(Invoices[Date],Invoices[Customer ID],A1583)</f>
        <v/>
      </c>
      <c r="C1583" s="13">
        <f>_xlfn.MAXIFS(Invoices[Date],Invoices[Customer ID],A1583)</f>
        <v/>
      </c>
      <c r="D1583" s="14">
        <f>AsOfDate-C1583</f>
        <v/>
      </c>
      <c r="E1583" s="14">
        <f>COUNTIFS(Invoices[Customer ID],A1583)</f>
        <v/>
      </c>
      <c r="F1583" s="15">
        <f>SUMIFS(Invoices[Value],Invoices[Customer ID],A1583)</f>
        <v/>
      </c>
      <c r="G1583" s="10">
        <f>5-COUNTIF(RCuts,"&lt;"&amp;D1583)</f>
        <v/>
      </c>
      <c r="H1583" s="10">
        <f>1+COUNTIF(FCuts,"&lt;"&amp;E1583)</f>
        <v/>
      </c>
      <c r="I1583" s="10">
        <f>1+COUNTIF(MCuts,"&lt;"&amp;F1583)</f>
        <v/>
      </c>
      <c r="J1583" s="10">
        <f>G1583&amp;H1583&amp;I1583</f>
        <v/>
      </c>
      <c r="K1583" s="10">
        <f>IF(AND(G1583&gt;=4,H1583&gt;=4),"Champions",IF(AND(G1583&gt;=3,H1583&gt;=3),"Loyal",IF(G1583&gt;=4,"New / promising",IF(H1583&gt;=3,"At risk",IF(G1583&lt;=2,"Lost / hibernating","Needs attention")))))</f>
        <v/>
      </c>
    </row>
    <row r="1584">
      <c r="A1584" t="n">
        <v>15124</v>
      </c>
      <c r="B1584" s="13">
        <f>_xlfn.MINIFS(Invoices[Date],Invoices[Customer ID],A1584)</f>
        <v/>
      </c>
      <c r="C1584" s="13">
        <f>_xlfn.MAXIFS(Invoices[Date],Invoices[Customer ID],A1584)</f>
        <v/>
      </c>
      <c r="D1584" s="14">
        <f>AsOfDate-C1584</f>
        <v/>
      </c>
      <c r="E1584" s="14">
        <f>COUNTIFS(Invoices[Customer ID],A1584)</f>
        <v/>
      </c>
      <c r="F1584" s="15">
        <f>SUMIFS(Invoices[Value],Invoices[Customer ID],A1584)</f>
        <v/>
      </c>
      <c r="G1584" s="10">
        <f>5-COUNTIF(RCuts,"&lt;"&amp;D1584)</f>
        <v/>
      </c>
      <c r="H1584" s="10">
        <f>1+COUNTIF(FCuts,"&lt;"&amp;E1584)</f>
        <v/>
      </c>
      <c r="I1584" s="10">
        <f>1+COUNTIF(MCuts,"&lt;"&amp;F1584)</f>
        <v/>
      </c>
      <c r="J1584" s="10">
        <f>G1584&amp;H1584&amp;I1584</f>
        <v/>
      </c>
      <c r="K1584" s="10">
        <f>IF(AND(G1584&gt;=4,H1584&gt;=4),"Champions",IF(AND(G1584&gt;=3,H1584&gt;=3),"Loyal",IF(G1584&gt;=4,"New / promising",IF(H1584&gt;=3,"At risk",IF(G1584&lt;=2,"Lost / hibernating","Needs attention")))))</f>
        <v/>
      </c>
    </row>
    <row r="1585">
      <c r="A1585" t="n">
        <v>15125</v>
      </c>
      <c r="B1585" s="13">
        <f>_xlfn.MINIFS(Invoices[Date],Invoices[Customer ID],A1585)</f>
        <v/>
      </c>
      <c r="C1585" s="13">
        <f>_xlfn.MAXIFS(Invoices[Date],Invoices[Customer ID],A1585)</f>
        <v/>
      </c>
      <c r="D1585" s="14">
        <f>AsOfDate-C1585</f>
        <v/>
      </c>
      <c r="E1585" s="14">
        <f>COUNTIFS(Invoices[Customer ID],A1585)</f>
        <v/>
      </c>
      <c r="F1585" s="15">
        <f>SUMIFS(Invoices[Value],Invoices[Customer ID],A1585)</f>
        <v/>
      </c>
      <c r="G1585" s="10">
        <f>5-COUNTIF(RCuts,"&lt;"&amp;D1585)</f>
        <v/>
      </c>
      <c r="H1585" s="10">
        <f>1+COUNTIF(FCuts,"&lt;"&amp;E1585)</f>
        <v/>
      </c>
      <c r="I1585" s="10">
        <f>1+COUNTIF(MCuts,"&lt;"&amp;F1585)</f>
        <v/>
      </c>
      <c r="J1585" s="10">
        <f>G1585&amp;H1585&amp;I1585</f>
        <v/>
      </c>
      <c r="K1585" s="10">
        <f>IF(AND(G1585&gt;=4,H1585&gt;=4),"Champions",IF(AND(G1585&gt;=3,H1585&gt;=3),"Loyal",IF(G1585&gt;=4,"New / promising",IF(H1585&gt;=3,"At risk",IF(G1585&lt;=2,"Lost / hibernating","Needs attention")))))</f>
        <v/>
      </c>
    </row>
    <row r="1586">
      <c r="A1586" t="n">
        <v>15127</v>
      </c>
      <c r="B1586" s="13">
        <f>_xlfn.MINIFS(Invoices[Date],Invoices[Customer ID],A1586)</f>
        <v/>
      </c>
      <c r="C1586" s="13">
        <f>_xlfn.MAXIFS(Invoices[Date],Invoices[Customer ID],A1586)</f>
        <v/>
      </c>
      <c r="D1586" s="14">
        <f>AsOfDate-C1586</f>
        <v/>
      </c>
      <c r="E1586" s="14">
        <f>COUNTIFS(Invoices[Customer ID],A1586)</f>
        <v/>
      </c>
      <c r="F1586" s="15">
        <f>SUMIFS(Invoices[Value],Invoices[Customer ID],A1586)</f>
        <v/>
      </c>
      <c r="G1586" s="10">
        <f>5-COUNTIF(RCuts,"&lt;"&amp;D1586)</f>
        <v/>
      </c>
      <c r="H1586" s="10">
        <f>1+COUNTIF(FCuts,"&lt;"&amp;E1586)</f>
        <v/>
      </c>
      <c r="I1586" s="10">
        <f>1+COUNTIF(MCuts,"&lt;"&amp;F1586)</f>
        <v/>
      </c>
      <c r="J1586" s="10">
        <f>G1586&amp;H1586&amp;I1586</f>
        <v/>
      </c>
      <c r="K1586" s="10">
        <f>IF(AND(G1586&gt;=4,H1586&gt;=4),"Champions",IF(AND(G1586&gt;=3,H1586&gt;=3),"Loyal",IF(G1586&gt;=4,"New / promising",IF(H1586&gt;=3,"At risk",IF(G1586&lt;=2,"Lost / hibernating","Needs attention")))))</f>
        <v/>
      </c>
    </row>
    <row r="1587">
      <c r="A1587" t="n">
        <v>15128</v>
      </c>
      <c r="B1587" s="13">
        <f>_xlfn.MINIFS(Invoices[Date],Invoices[Customer ID],A1587)</f>
        <v/>
      </c>
      <c r="C1587" s="13">
        <f>_xlfn.MAXIFS(Invoices[Date],Invoices[Customer ID],A1587)</f>
        <v/>
      </c>
      <c r="D1587" s="14">
        <f>AsOfDate-C1587</f>
        <v/>
      </c>
      <c r="E1587" s="14">
        <f>COUNTIFS(Invoices[Customer ID],A1587)</f>
        <v/>
      </c>
      <c r="F1587" s="15">
        <f>SUMIFS(Invoices[Value],Invoices[Customer ID],A1587)</f>
        <v/>
      </c>
      <c r="G1587" s="10">
        <f>5-COUNTIF(RCuts,"&lt;"&amp;D1587)</f>
        <v/>
      </c>
      <c r="H1587" s="10">
        <f>1+COUNTIF(FCuts,"&lt;"&amp;E1587)</f>
        <v/>
      </c>
      <c r="I1587" s="10">
        <f>1+COUNTIF(MCuts,"&lt;"&amp;F1587)</f>
        <v/>
      </c>
      <c r="J1587" s="10">
        <f>G1587&amp;H1587&amp;I1587</f>
        <v/>
      </c>
      <c r="K1587" s="10">
        <f>IF(AND(G1587&gt;=4,H1587&gt;=4),"Champions",IF(AND(G1587&gt;=3,H1587&gt;=3),"Loyal",IF(G1587&gt;=4,"New / promising",IF(H1587&gt;=3,"At risk",IF(G1587&lt;=2,"Lost / hibernating","Needs attention")))))</f>
        <v/>
      </c>
    </row>
    <row r="1588">
      <c r="A1588" t="n">
        <v>15129</v>
      </c>
      <c r="B1588" s="13">
        <f>_xlfn.MINIFS(Invoices[Date],Invoices[Customer ID],A1588)</f>
        <v/>
      </c>
      <c r="C1588" s="13">
        <f>_xlfn.MAXIFS(Invoices[Date],Invoices[Customer ID],A1588)</f>
        <v/>
      </c>
      <c r="D1588" s="14">
        <f>AsOfDate-C1588</f>
        <v/>
      </c>
      <c r="E1588" s="14">
        <f>COUNTIFS(Invoices[Customer ID],A1588)</f>
        <v/>
      </c>
      <c r="F1588" s="15">
        <f>SUMIFS(Invoices[Value],Invoices[Customer ID],A1588)</f>
        <v/>
      </c>
      <c r="G1588" s="10">
        <f>5-COUNTIF(RCuts,"&lt;"&amp;D1588)</f>
        <v/>
      </c>
      <c r="H1588" s="10">
        <f>1+COUNTIF(FCuts,"&lt;"&amp;E1588)</f>
        <v/>
      </c>
      <c r="I1588" s="10">
        <f>1+COUNTIF(MCuts,"&lt;"&amp;F1588)</f>
        <v/>
      </c>
      <c r="J1588" s="10">
        <f>G1588&amp;H1588&amp;I1588</f>
        <v/>
      </c>
      <c r="K1588" s="10">
        <f>IF(AND(G1588&gt;=4,H1588&gt;=4),"Champions",IF(AND(G1588&gt;=3,H1588&gt;=3),"Loyal",IF(G1588&gt;=4,"New / promising",IF(H1588&gt;=3,"At risk",IF(G1588&lt;=2,"Lost / hibernating","Needs attention")))))</f>
        <v/>
      </c>
    </row>
    <row r="1589">
      <c r="A1589" t="n">
        <v>15130</v>
      </c>
      <c r="B1589" s="13">
        <f>_xlfn.MINIFS(Invoices[Date],Invoices[Customer ID],A1589)</f>
        <v/>
      </c>
      <c r="C1589" s="13">
        <f>_xlfn.MAXIFS(Invoices[Date],Invoices[Customer ID],A1589)</f>
        <v/>
      </c>
      <c r="D1589" s="14">
        <f>AsOfDate-C1589</f>
        <v/>
      </c>
      <c r="E1589" s="14">
        <f>COUNTIFS(Invoices[Customer ID],A1589)</f>
        <v/>
      </c>
      <c r="F1589" s="15">
        <f>SUMIFS(Invoices[Value],Invoices[Customer ID],A1589)</f>
        <v/>
      </c>
      <c r="G1589" s="10">
        <f>5-COUNTIF(RCuts,"&lt;"&amp;D1589)</f>
        <v/>
      </c>
      <c r="H1589" s="10">
        <f>1+COUNTIF(FCuts,"&lt;"&amp;E1589)</f>
        <v/>
      </c>
      <c r="I1589" s="10">
        <f>1+COUNTIF(MCuts,"&lt;"&amp;F1589)</f>
        <v/>
      </c>
      <c r="J1589" s="10">
        <f>G1589&amp;H1589&amp;I1589</f>
        <v/>
      </c>
      <c r="K1589" s="10">
        <f>IF(AND(G1589&gt;=4,H1589&gt;=4),"Champions",IF(AND(G1589&gt;=3,H1589&gt;=3),"Loyal",IF(G1589&gt;=4,"New / promising",IF(H1589&gt;=3,"At risk",IF(G1589&lt;=2,"Lost / hibernating","Needs attention")))))</f>
        <v/>
      </c>
    </row>
    <row r="1590">
      <c r="A1590" t="n">
        <v>15132</v>
      </c>
      <c r="B1590" s="13">
        <f>_xlfn.MINIFS(Invoices[Date],Invoices[Customer ID],A1590)</f>
        <v/>
      </c>
      <c r="C1590" s="13">
        <f>_xlfn.MAXIFS(Invoices[Date],Invoices[Customer ID],A1590)</f>
        <v/>
      </c>
      <c r="D1590" s="14">
        <f>AsOfDate-C1590</f>
        <v/>
      </c>
      <c r="E1590" s="14">
        <f>COUNTIFS(Invoices[Customer ID],A1590)</f>
        <v/>
      </c>
      <c r="F1590" s="15">
        <f>SUMIFS(Invoices[Value],Invoices[Customer ID],A1590)</f>
        <v/>
      </c>
      <c r="G1590" s="10">
        <f>5-COUNTIF(RCuts,"&lt;"&amp;D1590)</f>
        <v/>
      </c>
      <c r="H1590" s="10">
        <f>1+COUNTIF(FCuts,"&lt;"&amp;E1590)</f>
        <v/>
      </c>
      <c r="I1590" s="10">
        <f>1+COUNTIF(MCuts,"&lt;"&amp;F1590)</f>
        <v/>
      </c>
      <c r="J1590" s="10">
        <f>G1590&amp;H1590&amp;I1590</f>
        <v/>
      </c>
      <c r="K1590" s="10">
        <f>IF(AND(G1590&gt;=4,H1590&gt;=4),"Champions",IF(AND(G1590&gt;=3,H1590&gt;=3),"Loyal",IF(G1590&gt;=4,"New / promising",IF(H1590&gt;=3,"At risk",IF(G1590&lt;=2,"Lost / hibernating","Needs attention")))))</f>
        <v/>
      </c>
    </row>
    <row r="1591">
      <c r="A1591" t="n">
        <v>15133</v>
      </c>
      <c r="B1591" s="13">
        <f>_xlfn.MINIFS(Invoices[Date],Invoices[Customer ID],A1591)</f>
        <v/>
      </c>
      <c r="C1591" s="13">
        <f>_xlfn.MAXIFS(Invoices[Date],Invoices[Customer ID],A1591)</f>
        <v/>
      </c>
      <c r="D1591" s="14">
        <f>AsOfDate-C1591</f>
        <v/>
      </c>
      <c r="E1591" s="14">
        <f>COUNTIFS(Invoices[Customer ID],A1591)</f>
        <v/>
      </c>
      <c r="F1591" s="15">
        <f>SUMIFS(Invoices[Value],Invoices[Customer ID],A1591)</f>
        <v/>
      </c>
      <c r="G1591" s="10">
        <f>5-COUNTIF(RCuts,"&lt;"&amp;D1591)</f>
        <v/>
      </c>
      <c r="H1591" s="10">
        <f>1+COUNTIF(FCuts,"&lt;"&amp;E1591)</f>
        <v/>
      </c>
      <c r="I1591" s="10">
        <f>1+COUNTIF(MCuts,"&lt;"&amp;F1591)</f>
        <v/>
      </c>
      <c r="J1591" s="10">
        <f>G1591&amp;H1591&amp;I1591</f>
        <v/>
      </c>
      <c r="K1591" s="10">
        <f>IF(AND(G1591&gt;=4,H1591&gt;=4),"Champions",IF(AND(G1591&gt;=3,H1591&gt;=3),"Loyal",IF(G1591&gt;=4,"New / promising",IF(H1591&gt;=3,"At risk",IF(G1591&lt;=2,"Lost / hibernating","Needs attention")))))</f>
        <v/>
      </c>
    </row>
    <row r="1592">
      <c r="A1592" t="n">
        <v>15134</v>
      </c>
      <c r="B1592" s="13">
        <f>_xlfn.MINIFS(Invoices[Date],Invoices[Customer ID],A1592)</f>
        <v/>
      </c>
      <c r="C1592" s="13">
        <f>_xlfn.MAXIFS(Invoices[Date],Invoices[Customer ID],A1592)</f>
        <v/>
      </c>
      <c r="D1592" s="14">
        <f>AsOfDate-C1592</f>
        <v/>
      </c>
      <c r="E1592" s="14">
        <f>COUNTIFS(Invoices[Customer ID],A1592)</f>
        <v/>
      </c>
      <c r="F1592" s="15">
        <f>SUMIFS(Invoices[Value],Invoices[Customer ID],A1592)</f>
        <v/>
      </c>
      <c r="G1592" s="10">
        <f>5-COUNTIF(RCuts,"&lt;"&amp;D1592)</f>
        <v/>
      </c>
      <c r="H1592" s="10">
        <f>1+COUNTIF(FCuts,"&lt;"&amp;E1592)</f>
        <v/>
      </c>
      <c r="I1592" s="10">
        <f>1+COUNTIF(MCuts,"&lt;"&amp;F1592)</f>
        <v/>
      </c>
      <c r="J1592" s="10">
        <f>G1592&amp;H1592&amp;I1592</f>
        <v/>
      </c>
      <c r="K1592" s="10">
        <f>IF(AND(G1592&gt;=4,H1592&gt;=4),"Champions",IF(AND(G1592&gt;=3,H1592&gt;=3),"Loyal",IF(G1592&gt;=4,"New / promising",IF(H1592&gt;=3,"At risk",IF(G1592&lt;=2,"Lost / hibernating","Needs attention")))))</f>
        <v/>
      </c>
    </row>
    <row r="1593">
      <c r="A1593" t="n">
        <v>15135</v>
      </c>
      <c r="B1593" s="13">
        <f>_xlfn.MINIFS(Invoices[Date],Invoices[Customer ID],A1593)</f>
        <v/>
      </c>
      <c r="C1593" s="13">
        <f>_xlfn.MAXIFS(Invoices[Date],Invoices[Customer ID],A1593)</f>
        <v/>
      </c>
      <c r="D1593" s="14">
        <f>AsOfDate-C1593</f>
        <v/>
      </c>
      <c r="E1593" s="14">
        <f>COUNTIFS(Invoices[Customer ID],A1593)</f>
        <v/>
      </c>
      <c r="F1593" s="15">
        <f>SUMIFS(Invoices[Value],Invoices[Customer ID],A1593)</f>
        <v/>
      </c>
      <c r="G1593" s="10">
        <f>5-COUNTIF(RCuts,"&lt;"&amp;D1593)</f>
        <v/>
      </c>
      <c r="H1593" s="10">
        <f>1+COUNTIF(FCuts,"&lt;"&amp;E1593)</f>
        <v/>
      </c>
      <c r="I1593" s="10">
        <f>1+COUNTIF(MCuts,"&lt;"&amp;F1593)</f>
        <v/>
      </c>
      <c r="J1593" s="10">
        <f>G1593&amp;H1593&amp;I1593</f>
        <v/>
      </c>
      <c r="K1593" s="10">
        <f>IF(AND(G1593&gt;=4,H1593&gt;=4),"Champions",IF(AND(G1593&gt;=3,H1593&gt;=3),"Loyal",IF(G1593&gt;=4,"New / promising",IF(H1593&gt;=3,"At risk",IF(G1593&lt;=2,"Lost / hibernating","Needs attention")))))</f>
        <v/>
      </c>
    </row>
    <row r="1594">
      <c r="A1594" t="n">
        <v>15136</v>
      </c>
      <c r="B1594" s="13">
        <f>_xlfn.MINIFS(Invoices[Date],Invoices[Customer ID],A1594)</f>
        <v/>
      </c>
      <c r="C1594" s="13">
        <f>_xlfn.MAXIFS(Invoices[Date],Invoices[Customer ID],A1594)</f>
        <v/>
      </c>
      <c r="D1594" s="14">
        <f>AsOfDate-C1594</f>
        <v/>
      </c>
      <c r="E1594" s="14">
        <f>COUNTIFS(Invoices[Customer ID],A1594)</f>
        <v/>
      </c>
      <c r="F1594" s="15">
        <f>SUMIFS(Invoices[Value],Invoices[Customer ID],A1594)</f>
        <v/>
      </c>
      <c r="G1594" s="10">
        <f>5-COUNTIF(RCuts,"&lt;"&amp;D1594)</f>
        <v/>
      </c>
      <c r="H1594" s="10">
        <f>1+COUNTIF(FCuts,"&lt;"&amp;E1594)</f>
        <v/>
      </c>
      <c r="I1594" s="10">
        <f>1+COUNTIF(MCuts,"&lt;"&amp;F1594)</f>
        <v/>
      </c>
      <c r="J1594" s="10">
        <f>G1594&amp;H1594&amp;I1594</f>
        <v/>
      </c>
      <c r="K1594" s="10">
        <f>IF(AND(G1594&gt;=4,H1594&gt;=4),"Champions",IF(AND(G1594&gt;=3,H1594&gt;=3),"Loyal",IF(G1594&gt;=4,"New / promising",IF(H1594&gt;=3,"At risk",IF(G1594&lt;=2,"Lost / hibernating","Needs attention")))))</f>
        <v/>
      </c>
    </row>
    <row r="1595">
      <c r="A1595" t="n">
        <v>15139</v>
      </c>
      <c r="B1595" s="13">
        <f>_xlfn.MINIFS(Invoices[Date],Invoices[Customer ID],A1595)</f>
        <v/>
      </c>
      <c r="C1595" s="13">
        <f>_xlfn.MAXIFS(Invoices[Date],Invoices[Customer ID],A1595)</f>
        <v/>
      </c>
      <c r="D1595" s="14">
        <f>AsOfDate-C1595</f>
        <v/>
      </c>
      <c r="E1595" s="14">
        <f>COUNTIFS(Invoices[Customer ID],A1595)</f>
        <v/>
      </c>
      <c r="F1595" s="15">
        <f>SUMIFS(Invoices[Value],Invoices[Customer ID],A1595)</f>
        <v/>
      </c>
      <c r="G1595" s="10">
        <f>5-COUNTIF(RCuts,"&lt;"&amp;D1595)</f>
        <v/>
      </c>
      <c r="H1595" s="10">
        <f>1+COUNTIF(FCuts,"&lt;"&amp;E1595)</f>
        <v/>
      </c>
      <c r="I1595" s="10">
        <f>1+COUNTIF(MCuts,"&lt;"&amp;F1595)</f>
        <v/>
      </c>
      <c r="J1595" s="10">
        <f>G1595&amp;H1595&amp;I1595</f>
        <v/>
      </c>
      <c r="K1595" s="10">
        <f>IF(AND(G1595&gt;=4,H1595&gt;=4),"Champions",IF(AND(G1595&gt;=3,H1595&gt;=3),"Loyal",IF(G1595&gt;=4,"New / promising",IF(H1595&gt;=3,"At risk",IF(G1595&lt;=2,"Lost / hibernating","Needs attention")))))</f>
        <v/>
      </c>
    </row>
    <row r="1596">
      <c r="A1596" t="n">
        <v>15140</v>
      </c>
      <c r="B1596" s="13">
        <f>_xlfn.MINIFS(Invoices[Date],Invoices[Customer ID],A1596)</f>
        <v/>
      </c>
      <c r="C1596" s="13">
        <f>_xlfn.MAXIFS(Invoices[Date],Invoices[Customer ID],A1596)</f>
        <v/>
      </c>
      <c r="D1596" s="14">
        <f>AsOfDate-C1596</f>
        <v/>
      </c>
      <c r="E1596" s="14">
        <f>COUNTIFS(Invoices[Customer ID],A1596)</f>
        <v/>
      </c>
      <c r="F1596" s="15">
        <f>SUMIFS(Invoices[Value],Invoices[Customer ID],A1596)</f>
        <v/>
      </c>
      <c r="G1596" s="10">
        <f>5-COUNTIF(RCuts,"&lt;"&amp;D1596)</f>
        <v/>
      </c>
      <c r="H1596" s="10">
        <f>1+COUNTIF(FCuts,"&lt;"&amp;E1596)</f>
        <v/>
      </c>
      <c r="I1596" s="10">
        <f>1+COUNTIF(MCuts,"&lt;"&amp;F1596)</f>
        <v/>
      </c>
      <c r="J1596" s="10">
        <f>G1596&amp;H1596&amp;I1596</f>
        <v/>
      </c>
      <c r="K1596" s="10">
        <f>IF(AND(G1596&gt;=4,H1596&gt;=4),"Champions",IF(AND(G1596&gt;=3,H1596&gt;=3),"Loyal",IF(G1596&gt;=4,"New / promising",IF(H1596&gt;=3,"At risk",IF(G1596&lt;=2,"Lost / hibernating","Needs attention")))))</f>
        <v/>
      </c>
    </row>
    <row r="1597">
      <c r="A1597" t="n">
        <v>15142</v>
      </c>
      <c r="B1597" s="13">
        <f>_xlfn.MINIFS(Invoices[Date],Invoices[Customer ID],A1597)</f>
        <v/>
      </c>
      <c r="C1597" s="13">
        <f>_xlfn.MAXIFS(Invoices[Date],Invoices[Customer ID],A1597)</f>
        <v/>
      </c>
      <c r="D1597" s="14">
        <f>AsOfDate-C1597</f>
        <v/>
      </c>
      <c r="E1597" s="14">
        <f>COUNTIFS(Invoices[Customer ID],A1597)</f>
        <v/>
      </c>
      <c r="F1597" s="15">
        <f>SUMIFS(Invoices[Value],Invoices[Customer ID],A1597)</f>
        <v/>
      </c>
      <c r="G1597" s="10">
        <f>5-COUNTIF(RCuts,"&lt;"&amp;D1597)</f>
        <v/>
      </c>
      <c r="H1597" s="10">
        <f>1+COUNTIF(FCuts,"&lt;"&amp;E1597)</f>
        <v/>
      </c>
      <c r="I1597" s="10">
        <f>1+COUNTIF(MCuts,"&lt;"&amp;F1597)</f>
        <v/>
      </c>
      <c r="J1597" s="10">
        <f>G1597&amp;H1597&amp;I1597</f>
        <v/>
      </c>
      <c r="K1597" s="10">
        <f>IF(AND(G1597&gt;=4,H1597&gt;=4),"Champions",IF(AND(G1597&gt;=3,H1597&gt;=3),"Loyal",IF(G1597&gt;=4,"New / promising",IF(H1597&gt;=3,"At risk",IF(G1597&lt;=2,"Lost / hibernating","Needs attention")))))</f>
        <v/>
      </c>
    </row>
    <row r="1598">
      <c r="A1598" t="n">
        <v>15143</v>
      </c>
      <c r="B1598" s="13">
        <f>_xlfn.MINIFS(Invoices[Date],Invoices[Customer ID],A1598)</f>
        <v/>
      </c>
      <c r="C1598" s="13">
        <f>_xlfn.MAXIFS(Invoices[Date],Invoices[Customer ID],A1598)</f>
        <v/>
      </c>
      <c r="D1598" s="14">
        <f>AsOfDate-C1598</f>
        <v/>
      </c>
      <c r="E1598" s="14">
        <f>COUNTIFS(Invoices[Customer ID],A1598)</f>
        <v/>
      </c>
      <c r="F1598" s="15">
        <f>SUMIFS(Invoices[Value],Invoices[Customer ID],A1598)</f>
        <v/>
      </c>
      <c r="G1598" s="10">
        <f>5-COUNTIF(RCuts,"&lt;"&amp;D1598)</f>
        <v/>
      </c>
      <c r="H1598" s="10">
        <f>1+COUNTIF(FCuts,"&lt;"&amp;E1598)</f>
        <v/>
      </c>
      <c r="I1598" s="10">
        <f>1+COUNTIF(MCuts,"&lt;"&amp;F1598)</f>
        <v/>
      </c>
      <c r="J1598" s="10">
        <f>G1598&amp;H1598&amp;I1598</f>
        <v/>
      </c>
      <c r="K1598" s="10">
        <f>IF(AND(G1598&gt;=4,H1598&gt;=4),"Champions",IF(AND(G1598&gt;=3,H1598&gt;=3),"Loyal",IF(G1598&gt;=4,"New / promising",IF(H1598&gt;=3,"At risk",IF(G1598&lt;=2,"Lost / hibernating","Needs attention")))))</f>
        <v/>
      </c>
    </row>
    <row r="1599">
      <c r="A1599" t="n">
        <v>15144</v>
      </c>
      <c r="B1599" s="13">
        <f>_xlfn.MINIFS(Invoices[Date],Invoices[Customer ID],A1599)</f>
        <v/>
      </c>
      <c r="C1599" s="13">
        <f>_xlfn.MAXIFS(Invoices[Date],Invoices[Customer ID],A1599)</f>
        <v/>
      </c>
      <c r="D1599" s="14">
        <f>AsOfDate-C1599</f>
        <v/>
      </c>
      <c r="E1599" s="14">
        <f>COUNTIFS(Invoices[Customer ID],A1599)</f>
        <v/>
      </c>
      <c r="F1599" s="15">
        <f>SUMIFS(Invoices[Value],Invoices[Customer ID],A1599)</f>
        <v/>
      </c>
      <c r="G1599" s="10">
        <f>5-COUNTIF(RCuts,"&lt;"&amp;D1599)</f>
        <v/>
      </c>
      <c r="H1599" s="10">
        <f>1+COUNTIF(FCuts,"&lt;"&amp;E1599)</f>
        <v/>
      </c>
      <c r="I1599" s="10">
        <f>1+COUNTIF(MCuts,"&lt;"&amp;F1599)</f>
        <v/>
      </c>
      <c r="J1599" s="10">
        <f>G1599&amp;H1599&amp;I1599</f>
        <v/>
      </c>
      <c r="K1599" s="10">
        <f>IF(AND(G1599&gt;=4,H1599&gt;=4),"Champions",IF(AND(G1599&gt;=3,H1599&gt;=3),"Loyal",IF(G1599&gt;=4,"New / promising",IF(H1599&gt;=3,"At risk",IF(G1599&lt;=2,"Lost / hibernating","Needs attention")))))</f>
        <v/>
      </c>
    </row>
    <row r="1600">
      <c r="A1600" t="n">
        <v>15145</v>
      </c>
      <c r="B1600" s="13">
        <f>_xlfn.MINIFS(Invoices[Date],Invoices[Customer ID],A1600)</f>
        <v/>
      </c>
      <c r="C1600" s="13">
        <f>_xlfn.MAXIFS(Invoices[Date],Invoices[Customer ID],A1600)</f>
        <v/>
      </c>
      <c r="D1600" s="14">
        <f>AsOfDate-C1600</f>
        <v/>
      </c>
      <c r="E1600" s="14">
        <f>COUNTIFS(Invoices[Customer ID],A1600)</f>
        <v/>
      </c>
      <c r="F1600" s="15">
        <f>SUMIFS(Invoices[Value],Invoices[Customer ID],A1600)</f>
        <v/>
      </c>
      <c r="G1600" s="10">
        <f>5-COUNTIF(RCuts,"&lt;"&amp;D1600)</f>
        <v/>
      </c>
      <c r="H1600" s="10">
        <f>1+COUNTIF(FCuts,"&lt;"&amp;E1600)</f>
        <v/>
      </c>
      <c r="I1600" s="10">
        <f>1+COUNTIF(MCuts,"&lt;"&amp;F1600)</f>
        <v/>
      </c>
      <c r="J1600" s="10">
        <f>G1600&amp;H1600&amp;I1600</f>
        <v/>
      </c>
      <c r="K1600" s="10">
        <f>IF(AND(G1600&gt;=4,H1600&gt;=4),"Champions",IF(AND(G1600&gt;=3,H1600&gt;=3),"Loyal",IF(G1600&gt;=4,"New / promising",IF(H1600&gt;=3,"At risk",IF(G1600&lt;=2,"Lost / hibernating","Needs attention")))))</f>
        <v/>
      </c>
    </row>
    <row r="1601">
      <c r="A1601" t="n">
        <v>15146</v>
      </c>
      <c r="B1601" s="13">
        <f>_xlfn.MINIFS(Invoices[Date],Invoices[Customer ID],A1601)</f>
        <v/>
      </c>
      <c r="C1601" s="13">
        <f>_xlfn.MAXIFS(Invoices[Date],Invoices[Customer ID],A1601)</f>
        <v/>
      </c>
      <c r="D1601" s="14">
        <f>AsOfDate-C1601</f>
        <v/>
      </c>
      <c r="E1601" s="14">
        <f>COUNTIFS(Invoices[Customer ID],A1601)</f>
        <v/>
      </c>
      <c r="F1601" s="15">
        <f>SUMIFS(Invoices[Value],Invoices[Customer ID],A1601)</f>
        <v/>
      </c>
      <c r="G1601" s="10">
        <f>5-COUNTIF(RCuts,"&lt;"&amp;D1601)</f>
        <v/>
      </c>
      <c r="H1601" s="10">
        <f>1+COUNTIF(FCuts,"&lt;"&amp;E1601)</f>
        <v/>
      </c>
      <c r="I1601" s="10">
        <f>1+COUNTIF(MCuts,"&lt;"&amp;F1601)</f>
        <v/>
      </c>
      <c r="J1601" s="10">
        <f>G1601&amp;H1601&amp;I1601</f>
        <v/>
      </c>
      <c r="K1601" s="10">
        <f>IF(AND(G1601&gt;=4,H1601&gt;=4),"Champions",IF(AND(G1601&gt;=3,H1601&gt;=3),"Loyal",IF(G1601&gt;=4,"New / promising",IF(H1601&gt;=3,"At risk",IF(G1601&lt;=2,"Lost / hibernating","Needs attention")))))</f>
        <v/>
      </c>
    </row>
    <row r="1602">
      <c r="A1602" t="n">
        <v>15147</v>
      </c>
      <c r="B1602" s="13">
        <f>_xlfn.MINIFS(Invoices[Date],Invoices[Customer ID],A1602)</f>
        <v/>
      </c>
      <c r="C1602" s="13">
        <f>_xlfn.MAXIFS(Invoices[Date],Invoices[Customer ID],A1602)</f>
        <v/>
      </c>
      <c r="D1602" s="14">
        <f>AsOfDate-C1602</f>
        <v/>
      </c>
      <c r="E1602" s="14">
        <f>COUNTIFS(Invoices[Customer ID],A1602)</f>
        <v/>
      </c>
      <c r="F1602" s="15">
        <f>SUMIFS(Invoices[Value],Invoices[Customer ID],A1602)</f>
        <v/>
      </c>
      <c r="G1602" s="10">
        <f>5-COUNTIF(RCuts,"&lt;"&amp;D1602)</f>
        <v/>
      </c>
      <c r="H1602" s="10">
        <f>1+COUNTIF(FCuts,"&lt;"&amp;E1602)</f>
        <v/>
      </c>
      <c r="I1602" s="10">
        <f>1+COUNTIF(MCuts,"&lt;"&amp;F1602)</f>
        <v/>
      </c>
      <c r="J1602" s="10">
        <f>G1602&amp;H1602&amp;I1602</f>
        <v/>
      </c>
      <c r="K1602" s="10">
        <f>IF(AND(G1602&gt;=4,H1602&gt;=4),"Champions",IF(AND(G1602&gt;=3,H1602&gt;=3),"Loyal",IF(G1602&gt;=4,"New / promising",IF(H1602&gt;=3,"At risk",IF(G1602&lt;=2,"Lost / hibernating","Needs attention")))))</f>
        <v/>
      </c>
    </row>
    <row r="1603">
      <c r="A1603" t="n">
        <v>15148</v>
      </c>
      <c r="B1603" s="13">
        <f>_xlfn.MINIFS(Invoices[Date],Invoices[Customer ID],A1603)</f>
        <v/>
      </c>
      <c r="C1603" s="13">
        <f>_xlfn.MAXIFS(Invoices[Date],Invoices[Customer ID],A1603)</f>
        <v/>
      </c>
      <c r="D1603" s="14">
        <f>AsOfDate-C1603</f>
        <v/>
      </c>
      <c r="E1603" s="14">
        <f>COUNTIFS(Invoices[Customer ID],A1603)</f>
        <v/>
      </c>
      <c r="F1603" s="15">
        <f>SUMIFS(Invoices[Value],Invoices[Customer ID],A1603)</f>
        <v/>
      </c>
      <c r="G1603" s="10">
        <f>5-COUNTIF(RCuts,"&lt;"&amp;D1603)</f>
        <v/>
      </c>
      <c r="H1603" s="10">
        <f>1+COUNTIF(FCuts,"&lt;"&amp;E1603)</f>
        <v/>
      </c>
      <c r="I1603" s="10">
        <f>1+COUNTIF(MCuts,"&lt;"&amp;F1603)</f>
        <v/>
      </c>
      <c r="J1603" s="10">
        <f>G1603&amp;H1603&amp;I1603</f>
        <v/>
      </c>
      <c r="K1603" s="10">
        <f>IF(AND(G1603&gt;=4,H1603&gt;=4),"Champions",IF(AND(G1603&gt;=3,H1603&gt;=3),"Loyal",IF(G1603&gt;=4,"New / promising",IF(H1603&gt;=3,"At risk",IF(G1603&lt;=2,"Lost / hibernating","Needs attention")))))</f>
        <v/>
      </c>
    </row>
    <row r="1604">
      <c r="A1604" t="n">
        <v>15149</v>
      </c>
      <c r="B1604" s="13">
        <f>_xlfn.MINIFS(Invoices[Date],Invoices[Customer ID],A1604)</f>
        <v/>
      </c>
      <c r="C1604" s="13">
        <f>_xlfn.MAXIFS(Invoices[Date],Invoices[Customer ID],A1604)</f>
        <v/>
      </c>
      <c r="D1604" s="14">
        <f>AsOfDate-C1604</f>
        <v/>
      </c>
      <c r="E1604" s="14">
        <f>COUNTIFS(Invoices[Customer ID],A1604)</f>
        <v/>
      </c>
      <c r="F1604" s="15">
        <f>SUMIFS(Invoices[Value],Invoices[Customer ID],A1604)</f>
        <v/>
      </c>
      <c r="G1604" s="10">
        <f>5-COUNTIF(RCuts,"&lt;"&amp;D1604)</f>
        <v/>
      </c>
      <c r="H1604" s="10">
        <f>1+COUNTIF(FCuts,"&lt;"&amp;E1604)</f>
        <v/>
      </c>
      <c r="I1604" s="10">
        <f>1+COUNTIF(MCuts,"&lt;"&amp;F1604)</f>
        <v/>
      </c>
      <c r="J1604" s="10">
        <f>G1604&amp;H1604&amp;I1604</f>
        <v/>
      </c>
      <c r="K1604" s="10">
        <f>IF(AND(G1604&gt;=4,H1604&gt;=4),"Champions",IF(AND(G1604&gt;=3,H1604&gt;=3),"Loyal",IF(G1604&gt;=4,"New / promising",IF(H1604&gt;=3,"At risk",IF(G1604&lt;=2,"Lost / hibernating","Needs attention")))))</f>
        <v/>
      </c>
    </row>
    <row r="1605">
      <c r="A1605" t="n">
        <v>15150</v>
      </c>
      <c r="B1605" s="13">
        <f>_xlfn.MINIFS(Invoices[Date],Invoices[Customer ID],A1605)</f>
        <v/>
      </c>
      <c r="C1605" s="13">
        <f>_xlfn.MAXIFS(Invoices[Date],Invoices[Customer ID],A1605)</f>
        <v/>
      </c>
      <c r="D1605" s="14">
        <f>AsOfDate-C1605</f>
        <v/>
      </c>
      <c r="E1605" s="14">
        <f>COUNTIFS(Invoices[Customer ID],A1605)</f>
        <v/>
      </c>
      <c r="F1605" s="15">
        <f>SUMIFS(Invoices[Value],Invoices[Customer ID],A1605)</f>
        <v/>
      </c>
      <c r="G1605" s="10">
        <f>5-COUNTIF(RCuts,"&lt;"&amp;D1605)</f>
        <v/>
      </c>
      <c r="H1605" s="10">
        <f>1+COUNTIF(FCuts,"&lt;"&amp;E1605)</f>
        <v/>
      </c>
      <c r="I1605" s="10">
        <f>1+COUNTIF(MCuts,"&lt;"&amp;F1605)</f>
        <v/>
      </c>
      <c r="J1605" s="10">
        <f>G1605&amp;H1605&amp;I1605</f>
        <v/>
      </c>
      <c r="K1605" s="10">
        <f>IF(AND(G1605&gt;=4,H1605&gt;=4),"Champions",IF(AND(G1605&gt;=3,H1605&gt;=3),"Loyal",IF(G1605&gt;=4,"New / promising",IF(H1605&gt;=3,"At risk",IF(G1605&lt;=2,"Lost / hibernating","Needs attention")))))</f>
        <v/>
      </c>
    </row>
    <row r="1606">
      <c r="A1606" t="n">
        <v>15152</v>
      </c>
      <c r="B1606" s="13">
        <f>_xlfn.MINIFS(Invoices[Date],Invoices[Customer ID],A1606)</f>
        <v/>
      </c>
      <c r="C1606" s="13">
        <f>_xlfn.MAXIFS(Invoices[Date],Invoices[Customer ID],A1606)</f>
        <v/>
      </c>
      <c r="D1606" s="14">
        <f>AsOfDate-C1606</f>
        <v/>
      </c>
      <c r="E1606" s="14">
        <f>COUNTIFS(Invoices[Customer ID],A1606)</f>
        <v/>
      </c>
      <c r="F1606" s="15">
        <f>SUMIFS(Invoices[Value],Invoices[Customer ID],A1606)</f>
        <v/>
      </c>
      <c r="G1606" s="10">
        <f>5-COUNTIF(RCuts,"&lt;"&amp;D1606)</f>
        <v/>
      </c>
      <c r="H1606" s="10">
        <f>1+COUNTIF(FCuts,"&lt;"&amp;E1606)</f>
        <v/>
      </c>
      <c r="I1606" s="10">
        <f>1+COUNTIF(MCuts,"&lt;"&amp;F1606)</f>
        <v/>
      </c>
      <c r="J1606" s="10">
        <f>G1606&amp;H1606&amp;I1606</f>
        <v/>
      </c>
      <c r="K1606" s="10">
        <f>IF(AND(G1606&gt;=4,H1606&gt;=4),"Champions",IF(AND(G1606&gt;=3,H1606&gt;=3),"Loyal",IF(G1606&gt;=4,"New / promising",IF(H1606&gt;=3,"At risk",IF(G1606&lt;=2,"Lost / hibernating","Needs attention")))))</f>
        <v/>
      </c>
    </row>
    <row r="1607">
      <c r="A1607" t="n">
        <v>15153</v>
      </c>
      <c r="B1607" s="13">
        <f>_xlfn.MINIFS(Invoices[Date],Invoices[Customer ID],A1607)</f>
        <v/>
      </c>
      <c r="C1607" s="13">
        <f>_xlfn.MAXIFS(Invoices[Date],Invoices[Customer ID],A1607)</f>
        <v/>
      </c>
      <c r="D1607" s="14">
        <f>AsOfDate-C1607</f>
        <v/>
      </c>
      <c r="E1607" s="14">
        <f>COUNTIFS(Invoices[Customer ID],A1607)</f>
        <v/>
      </c>
      <c r="F1607" s="15">
        <f>SUMIFS(Invoices[Value],Invoices[Customer ID],A1607)</f>
        <v/>
      </c>
      <c r="G1607" s="10">
        <f>5-COUNTIF(RCuts,"&lt;"&amp;D1607)</f>
        <v/>
      </c>
      <c r="H1607" s="10">
        <f>1+COUNTIF(FCuts,"&lt;"&amp;E1607)</f>
        <v/>
      </c>
      <c r="I1607" s="10">
        <f>1+COUNTIF(MCuts,"&lt;"&amp;F1607)</f>
        <v/>
      </c>
      <c r="J1607" s="10">
        <f>G1607&amp;H1607&amp;I1607</f>
        <v/>
      </c>
      <c r="K1607" s="10">
        <f>IF(AND(G1607&gt;=4,H1607&gt;=4),"Champions",IF(AND(G1607&gt;=3,H1607&gt;=3),"Loyal",IF(G1607&gt;=4,"New / promising",IF(H1607&gt;=3,"At risk",IF(G1607&lt;=2,"Lost / hibernating","Needs attention")))))</f>
        <v/>
      </c>
    </row>
    <row r="1608">
      <c r="A1608" t="n">
        <v>15154</v>
      </c>
      <c r="B1608" s="13">
        <f>_xlfn.MINIFS(Invoices[Date],Invoices[Customer ID],A1608)</f>
        <v/>
      </c>
      <c r="C1608" s="13">
        <f>_xlfn.MAXIFS(Invoices[Date],Invoices[Customer ID],A1608)</f>
        <v/>
      </c>
      <c r="D1608" s="14">
        <f>AsOfDate-C1608</f>
        <v/>
      </c>
      <c r="E1608" s="14">
        <f>COUNTIFS(Invoices[Customer ID],A1608)</f>
        <v/>
      </c>
      <c r="F1608" s="15">
        <f>SUMIFS(Invoices[Value],Invoices[Customer ID],A1608)</f>
        <v/>
      </c>
      <c r="G1608" s="10">
        <f>5-COUNTIF(RCuts,"&lt;"&amp;D1608)</f>
        <v/>
      </c>
      <c r="H1608" s="10">
        <f>1+COUNTIF(FCuts,"&lt;"&amp;E1608)</f>
        <v/>
      </c>
      <c r="I1608" s="10">
        <f>1+COUNTIF(MCuts,"&lt;"&amp;F1608)</f>
        <v/>
      </c>
      <c r="J1608" s="10">
        <f>G1608&amp;H1608&amp;I1608</f>
        <v/>
      </c>
      <c r="K1608" s="10">
        <f>IF(AND(G1608&gt;=4,H1608&gt;=4),"Champions",IF(AND(G1608&gt;=3,H1608&gt;=3),"Loyal",IF(G1608&gt;=4,"New / promising",IF(H1608&gt;=3,"At risk",IF(G1608&lt;=2,"Lost / hibernating","Needs attention")))))</f>
        <v/>
      </c>
    </row>
    <row r="1609">
      <c r="A1609" t="n">
        <v>15156</v>
      </c>
      <c r="B1609" s="13">
        <f>_xlfn.MINIFS(Invoices[Date],Invoices[Customer ID],A1609)</f>
        <v/>
      </c>
      <c r="C1609" s="13">
        <f>_xlfn.MAXIFS(Invoices[Date],Invoices[Customer ID],A1609)</f>
        <v/>
      </c>
      <c r="D1609" s="14">
        <f>AsOfDate-C1609</f>
        <v/>
      </c>
      <c r="E1609" s="14">
        <f>COUNTIFS(Invoices[Customer ID],A1609)</f>
        <v/>
      </c>
      <c r="F1609" s="15">
        <f>SUMIFS(Invoices[Value],Invoices[Customer ID],A1609)</f>
        <v/>
      </c>
      <c r="G1609" s="10">
        <f>5-COUNTIF(RCuts,"&lt;"&amp;D1609)</f>
        <v/>
      </c>
      <c r="H1609" s="10">
        <f>1+COUNTIF(FCuts,"&lt;"&amp;E1609)</f>
        <v/>
      </c>
      <c r="I1609" s="10">
        <f>1+COUNTIF(MCuts,"&lt;"&amp;F1609)</f>
        <v/>
      </c>
      <c r="J1609" s="10">
        <f>G1609&amp;H1609&amp;I1609</f>
        <v/>
      </c>
      <c r="K1609" s="10">
        <f>IF(AND(G1609&gt;=4,H1609&gt;=4),"Champions",IF(AND(G1609&gt;=3,H1609&gt;=3),"Loyal",IF(G1609&gt;=4,"New / promising",IF(H1609&gt;=3,"At risk",IF(G1609&lt;=2,"Lost / hibernating","Needs attention")))))</f>
        <v/>
      </c>
    </row>
    <row r="1610">
      <c r="A1610" t="n">
        <v>15157</v>
      </c>
      <c r="B1610" s="13">
        <f>_xlfn.MINIFS(Invoices[Date],Invoices[Customer ID],A1610)</f>
        <v/>
      </c>
      <c r="C1610" s="13">
        <f>_xlfn.MAXIFS(Invoices[Date],Invoices[Customer ID],A1610)</f>
        <v/>
      </c>
      <c r="D1610" s="14">
        <f>AsOfDate-C1610</f>
        <v/>
      </c>
      <c r="E1610" s="14">
        <f>COUNTIFS(Invoices[Customer ID],A1610)</f>
        <v/>
      </c>
      <c r="F1610" s="15">
        <f>SUMIFS(Invoices[Value],Invoices[Customer ID],A1610)</f>
        <v/>
      </c>
      <c r="G1610" s="10">
        <f>5-COUNTIF(RCuts,"&lt;"&amp;D1610)</f>
        <v/>
      </c>
      <c r="H1610" s="10">
        <f>1+COUNTIF(FCuts,"&lt;"&amp;E1610)</f>
        <v/>
      </c>
      <c r="I1610" s="10">
        <f>1+COUNTIF(MCuts,"&lt;"&amp;F1610)</f>
        <v/>
      </c>
      <c r="J1610" s="10">
        <f>G1610&amp;H1610&amp;I1610</f>
        <v/>
      </c>
      <c r="K1610" s="10">
        <f>IF(AND(G1610&gt;=4,H1610&gt;=4),"Champions",IF(AND(G1610&gt;=3,H1610&gt;=3),"Loyal",IF(G1610&gt;=4,"New / promising",IF(H1610&gt;=3,"At risk",IF(G1610&lt;=2,"Lost / hibernating","Needs attention")))))</f>
        <v/>
      </c>
    </row>
    <row r="1611">
      <c r="A1611" t="n">
        <v>15158</v>
      </c>
      <c r="B1611" s="13">
        <f>_xlfn.MINIFS(Invoices[Date],Invoices[Customer ID],A1611)</f>
        <v/>
      </c>
      <c r="C1611" s="13">
        <f>_xlfn.MAXIFS(Invoices[Date],Invoices[Customer ID],A1611)</f>
        <v/>
      </c>
      <c r="D1611" s="14">
        <f>AsOfDate-C1611</f>
        <v/>
      </c>
      <c r="E1611" s="14">
        <f>COUNTIFS(Invoices[Customer ID],A1611)</f>
        <v/>
      </c>
      <c r="F1611" s="15">
        <f>SUMIFS(Invoices[Value],Invoices[Customer ID],A1611)</f>
        <v/>
      </c>
      <c r="G1611" s="10">
        <f>5-COUNTIF(RCuts,"&lt;"&amp;D1611)</f>
        <v/>
      </c>
      <c r="H1611" s="10">
        <f>1+COUNTIF(FCuts,"&lt;"&amp;E1611)</f>
        <v/>
      </c>
      <c r="I1611" s="10">
        <f>1+COUNTIF(MCuts,"&lt;"&amp;F1611)</f>
        <v/>
      </c>
      <c r="J1611" s="10">
        <f>G1611&amp;H1611&amp;I1611</f>
        <v/>
      </c>
      <c r="K1611" s="10">
        <f>IF(AND(G1611&gt;=4,H1611&gt;=4),"Champions",IF(AND(G1611&gt;=3,H1611&gt;=3),"Loyal",IF(G1611&gt;=4,"New / promising",IF(H1611&gt;=3,"At risk",IF(G1611&lt;=2,"Lost / hibernating","Needs attention")))))</f>
        <v/>
      </c>
    </row>
    <row r="1612">
      <c r="A1612" t="n">
        <v>15159</v>
      </c>
      <c r="B1612" s="13">
        <f>_xlfn.MINIFS(Invoices[Date],Invoices[Customer ID],A1612)</f>
        <v/>
      </c>
      <c r="C1612" s="13">
        <f>_xlfn.MAXIFS(Invoices[Date],Invoices[Customer ID],A1612)</f>
        <v/>
      </c>
      <c r="D1612" s="14">
        <f>AsOfDate-C1612</f>
        <v/>
      </c>
      <c r="E1612" s="14">
        <f>COUNTIFS(Invoices[Customer ID],A1612)</f>
        <v/>
      </c>
      <c r="F1612" s="15">
        <f>SUMIFS(Invoices[Value],Invoices[Customer ID],A1612)</f>
        <v/>
      </c>
      <c r="G1612" s="10">
        <f>5-COUNTIF(RCuts,"&lt;"&amp;D1612)</f>
        <v/>
      </c>
      <c r="H1612" s="10">
        <f>1+COUNTIF(FCuts,"&lt;"&amp;E1612)</f>
        <v/>
      </c>
      <c r="I1612" s="10">
        <f>1+COUNTIF(MCuts,"&lt;"&amp;F1612)</f>
        <v/>
      </c>
      <c r="J1612" s="10">
        <f>G1612&amp;H1612&amp;I1612</f>
        <v/>
      </c>
      <c r="K1612" s="10">
        <f>IF(AND(G1612&gt;=4,H1612&gt;=4),"Champions",IF(AND(G1612&gt;=3,H1612&gt;=3),"Loyal",IF(G1612&gt;=4,"New / promising",IF(H1612&gt;=3,"At risk",IF(G1612&lt;=2,"Lost / hibernating","Needs attention")))))</f>
        <v/>
      </c>
    </row>
    <row r="1613">
      <c r="A1613" t="n">
        <v>15163</v>
      </c>
      <c r="B1613" s="13">
        <f>_xlfn.MINIFS(Invoices[Date],Invoices[Customer ID],A1613)</f>
        <v/>
      </c>
      <c r="C1613" s="13">
        <f>_xlfn.MAXIFS(Invoices[Date],Invoices[Customer ID],A1613)</f>
        <v/>
      </c>
      <c r="D1613" s="14">
        <f>AsOfDate-C1613</f>
        <v/>
      </c>
      <c r="E1613" s="14">
        <f>COUNTIFS(Invoices[Customer ID],A1613)</f>
        <v/>
      </c>
      <c r="F1613" s="15">
        <f>SUMIFS(Invoices[Value],Invoices[Customer ID],A1613)</f>
        <v/>
      </c>
      <c r="G1613" s="10">
        <f>5-COUNTIF(RCuts,"&lt;"&amp;D1613)</f>
        <v/>
      </c>
      <c r="H1613" s="10">
        <f>1+COUNTIF(FCuts,"&lt;"&amp;E1613)</f>
        <v/>
      </c>
      <c r="I1613" s="10">
        <f>1+COUNTIF(MCuts,"&lt;"&amp;F1613)</f>
        <v/>
      </c>
      <c r="J1613" s="10">
        <f>G1613&amp;H1613&amp;I1613</f>
        <v/>
      </c>
      <c r="K1613" s="10">
        <f>IF(AND(G1613&gt;=4,H1613&gt;=4),"Champions",IF(AND(G1613&gt;=3,H1613&gt;=3),"Loyal",IF(G1613&gt;=4,"New / promising",IF(H1613&gt;=3,"At risk",IF(G1613&lt;=2,"Lost / hibernating","Needs attention")))))</f>
        <v/>
      </c>
    </row>
    <row r="1614">
      <c r="A1614" t="n">
        <v>15164</v>
      </c>
      <c r="B1614" s="13">
        <f>_xlfn.MINIFS(Invoices[Date],Invoices[Customer ID],A1614)</f>
        <v/>
      </c>
      <c r="C1614" s="13">
        <f>_xlfn.MAXIFS(Invoices[Date],Invoices[Customer ID],A1614)</f>
        <v/>
      </c>
      <c r="D1614" s="14">
        <f>AsOfDate-C1614</f>
        <v/>
      </c>
      <c r="E1614" s="14">
        <f>COUNTIFS(Invoices[Customer ID],A1614)</f>
        <v/>
      </c>
      <c r="F1614" s="15">
        <f>SUMIFS(Invoices[Value],Invoices[Customer ID],A1614)</f>
        <v/>
      </c>
      <c r="G1614" s="10">
        <f>5-COUNTIF(RCuts,"&lt;"&amp;D1614)</f>
        <v/>
      </c>
      <c r="H1614" s="10">
        <f>1+COUNTIF(FCuts,"&lt;"&amp;E1614)</f>
        <v/>
      </c>
      <c r="I1614" s="10">
        <f>1+COUNTIF(MCuts,"&lt;"&amp;F1614)</f>
        <v/>
      </c>
      <c r="J1614" s="10">
        <f>G1614&amp;H1614&amp;I1614</f>
        <v/>
      </c>
      <c r="K1614" s="10">
        <f>IF(AND(G1614&gt;=4,H1614&gt;=4),"Champions",IF(AND(G1614&gt;=3,H1614&gt;=3),"Loyal",IF(G1614&gt;=4,"New / promising",IF(H1614&gt;=3,"At risk",IF(G1614&lt;=2,"Lost / hibernating","Needs attention")))))</f>
        <v/>
      </c>
    </row>
    <row r="1615">
      <c r="A1615" t="n">
        <v>15167</v>
      </c>
      <c r="B1615" s="13">
        <f>_xlfn.MINIFS(Invoices[Date],Invoices[Customer ID],A1615)</f>
        <v/>
      </c>
      <c r="C1615" s="13">
        <f>_xlfn.MAXIFS(Invoices[Date],Invoices[Customer ID],A1615)</f>
        <v/>
      </c>
      <c r="D1615" s="14">
        <f>AsOfDate-C1615</f>
        <v/>
      </c>
      <c r="E1615" s="14">
        <f>COUNTIFS(Invoices[Customer ID],A1615)</f>
        <v/>
      </c>
      <c r="F1615" s="15">
        <f>SUMIFS(Invoices[Value],Invoices[Customer ID],A1615)</f>
        <v/>
      </c>
      <c r="G1615" s="10">
        <f>5-COUNTIF(RCuts,"&lt;"&amp;D1615)</f>
        <v/>
      </c>
      <c r="H1615" s="10">
        <f>1+COUNTIF(FCuts,"&lt;"&amp;E1615)</f>
        <v/>
      </c>
      <c r="I1615" s="10">
        <f>1+COUNTIF(MCuts,"&lt;"&amp;F1615)</f>
        <v/>
      </c>
      <c r="J1615" s="10">
        <f>G1615&amp;H1615&amp;I1615</f>
        <v/>
      </c>
      <c r="K1615" s="10">
        <f>IF(AND(G1615&gt;=4,H1615&gt;=4),"Champions",IF(AND(G1615&gt;=3,H1615&gt;=3),"Loyal",IF(G1615&gt;=4,"New / promising",IF(H1615&gt;=3,"At risk",IF(G1615&lt;=2,"Lost / hibernating","Needs attention")))))</f>
        <v/>
      </c>
    </row>
    <row r="1616">
      <c r="A1616" t="n">
        <v>15168</v>
      </c>
      <c r="B1616" s="13">
        <f>_xlfn.MINIFS(Invoices[Date],Invoices[Customer ID],A1616)</f>
        <v/>
      </c>
      <c r="C1616" s="13">
        <f>_xlfn.MAXIFS(Invoices[Date],Invoices[Customer ID],A1616)</f>
        <v/>
      </c>
      <c r="D1616" s="14">
        <f>AsOfDate-C1616</f>
        <v/>
      </c>
      <c r="E1616" s="14">
        <f>COUNTIFS(Invoices[Customer ID],A1616)</f>
        <v/>
      </c>
      <c r="F1616" s="15">
        <f>SUMIFS(Invoices[Value],Invoices[Customer ID],A1616)</f>
        <v/>
      </c>
      <c r="G1616" s="10">
        <f>5-COUNTIF(RCuts,"&lt;"&amp;D1616)</f>
        <v/>
      </c>
      <c r="H1616" s="10">
        <f>1+COUNTIF(FCuts,"&lt;"&amp;E1616)</f>
        <v/>
      </c>
      <c r="I1616" s="10">
        <f>1+COUNTIF(MCuts,"&lt;"&amp;F1616)</f>
        <v/>
      </c>
      <c r="J1616" s="10">
        <f>G1616&amp;H1616&amp;I1616</f>
        <v/>
      </c>
      <c r="K1616" s="10">
        <f>IF(AND(G1616&gt;=4,H1616&gt;=4),"Champions",IF(AND(G1616&gt;=3,H1616&gt;=3),"Loyal",IF(G1616&gt;=4,"New / promising",IF(H1616&gt;=3,"At risk",IF(G1616&lt;=2,"Lost / hibernating","Needs attention")))))</f>
        <v/>
      </c>
    </row>
    <row r="1617">
      <c r="A1617" t="n">
        <v>15171</v>
      </c>
      <c r="B1617" s="13">
        <f>_xlfn.MINIFS(Invoices[Date],Invoices[Customer ID],A1617)</f>
        <v/>
      </c>
      <c r="C1617" s="13">
        <f>_xlfn.MAXIFS(Invoices[Date],Invoices[Customer ID],A1617)</f>
        <v/>
      </c>
      <c r="D1617" s="14">
        <f>AsOfDate-C1617</f>
        <v/>
      </c>
      <c r="E1617" s="14">
        <f>COUNTIFS(Invoices[Customer ID],A1617)</f>
        <v/>
      </c>
      <c r="F1617" s="15">
        <f>SUMIFS(Invoices[Value],Invoices[Customer ID],A1617)</f>
        <v/>
      </c>
      <c r="G1617" s="10">
        <f>5-COUNTIF(RCuts,"&lt;"&amp;D1617)</f>
        <v/>
      </c>
      <c r="H1617" s="10">
        <f>1+COUNTIF(FCuts,"&lt;"&amp;E1617)</f>
        <v/>
      </c>
      <c r="I1617" s="10">
        <f>1+COUNTIF(MCuts,"&lt;"&amp;F1617)</f>
        <v/>
      </c>
      <c r="J1617" s="10">
        <f>G1617&amp;H1617&amp;I1617</f>
        <v/>
      </c>
      <c r="K1617" s="10">
        <f>IF(AND(G1617&gt;=4,H1617&gt;=4),"Champions",IF(AND(G1617&gt;=3,H1617&gt;=3),"Loyal",IF(G1617&gt;=4,"New / promising",IF(H1617&gt;=3,"At risk",IF(G1617&lt;=2,"Lost / hibernating","Needs attention")))))</f>
        <v/>
      </c>
    </row>
    <row r="1618">
      <c r="A1618" t="n">
        <v>15172</v>
      </c>
      <c r="B1618" s="13">
        <f>_xlfn.MINIFS(Invoices[Date],Invoices[Customer ID],A1618)</f>
        <v/>
      </c>
      <c r="C1618" s="13">
        <f>_xlfn.MAXIFS(Invoices[Date],Invoices[Customer ID],A1618)</f>
        <v/>
      </c>
      <c r="D1618" s="14">
        <f>AsOfDate-C1618</f>
        <v/>
      </c>
      <c r="E1618" s="14">
        <f>COUNTIFS(Invoices[Customer ID],A1618)</f>
        <v/>
      </c>
      <c r="F1618" s="15">
        <f>SUMIFS(Invoices[Value],Invoices[Customer ID],A1618)</f>
        <v/>
      </c>
      <c r="G1618" s="10">
        <f>5-COUNTIF(RCuts,"&lt;"&amp;D1618)</f>
        <v/>
      </c>
      <c r="H1618" s="10">
        <f>1+COUNTIF(FCuts,"&lt;"&amp;E1618)</f>
        <v/>
      </c>
      <c r="I1618" s="10">
        <f>1+COUNTIF(MCuts,"&lt;"&amp;F1618)</f>
        <v/>
      </c>
      <c r="J1618" s="10">
        <f>G1618&amp;H1618&amp;I1618</f>
        <v/>
      </c>
      <c r="K1618" s="10">
        <f>IF(AND(G1618&gt;=4,H1618&gt;=4),"Champions",IF(AND(G1618&gt;=3,H1618&gt;=3),"Loyal",IF(G1618&gt;=4,"New / promising",IF(H1618&gt;=3,"At risk",IF(G1618&lt;=2,"Lost / hibernating","Needs attention")))))</f>
        <v/>
      </c>
    </row>
    <row r="1619">
      <c r="A1619" t="n">
        <v>15174</v>
      </c>
      <c r="B1619" s="13">
        <f>_xlfn.MINIFS(Invoices[Date],Invoices[Customer ID],A1619)</f>
        <v/>
      </c>
      <c r="C1619" s="13">
        <f>_xlfn.MAXIFS(Invoices[Date],Invoices[Customer ID],A1619)</f>
        <v/>
      </c>
      <c r="D1619" s="14">
        <f>AsOfDate-C1619</f>
        <v/>
      </c>
      <c r="E1619" s="14">
        <f>COUNTIFS(Invoices[Customer ID],A1619)</f>
        <v/>
      </c>
      <c r="F1619" s="15">
        <f>SUMIFS(Invoices[Value],Invoices[Customer ID],A1619)</f>
        <v/>
      </c>
      <c r="G1619" s="10">
        <f>5-COUNTIF(RCuts,"&lt;"&amp;D1619)</f>
        <v/>
      </c>
      <c r="H1619" s="10">
        <f>1+COUNTIF(FCuts,"&lt;"&amp;E1619)</f>
        <v/>
      </c>
      <c r="I1619" s="10">
        <f>1+COUNTIF(MCuts,"&lt;"&amp;F1619)</f>
        <v/>
      </c>
      <c r="J1619" s="10">
        <f>G1619&amp;H1619&amp;I1619</f>
        <v/>
      </c>
      <c r="K1619" s="10">
        <f>IF(AND(G1619&gt;=4,H1619&gt;=4),"Champions",IF(AND(G1619&gt;=3,H1619&gt;=3),"Loyal",IF(G1619&gt;=4,"New / promising",IF(H1619&gt;=3,"At risk",IF(G1619&lt;=2,"Lost / hibernating","Needs attention")))))</f>
        <v/>
      </c>
    </row>
    <row r="1620">
      <c r="A1620" t="n">
        <v>15175</v>
      </c>
      <c r="B1620" s="13">
        <f>_xlfn.MINIFS(Invoices[Date],Invoices[Customer ID],A1620)</f>
        <v/>
      </c>
      <c r="C1620" s="13">
        <f>_xlfn.MAXIFS(Invoices[Date],Invoices[Customer ID],A1620)</f>
        <v/>
      </c>
      <c r="D1620" s="14">
        <f>AsOfDate-C1620</f>
        <v/>
      </c>
      <c r="E1620" s="14">
        <f>COUNTIFS(Invoices[Customer ID],A1620)</f>
        <v/>
      </c>
      <c r="F1620" s="15">
        <f>SUMIFS(Invoices[Value],Invoices[Customer ID],A1620)</f>
        <v/>
      </c>
      <c r="G1620" s="10">
        <f>5-COUNTIF(RCuts,"&lt;"&amp;D1620)</f>
        <v/>
      </c>
      <c r="H1620" s="10">
        <f>1+COUNTIF(FCuts,"&lt;"&amp;E1620)</f>
        <v/>
      </c>
      <c r="I1620" s="10">
        <f>1+COUNTIF(MCuts,"&lt;"&amp;F1620)</f>
        <v/>
      </c>
      <c r="J1620" s="10">
        <f>G1620&amp;H1620&amp;I1620</f>
        <v/>
      </c>
      <c r="K1620" s="10">
        <f>IF(AND(G1620&gt;=4,H1620&gt;=4),"Champions",IF(AND(G1620&gt;=3,H1620&gt;=3),"Loyal",IF(G1620&gt;=4,"New / promising",IF(H1620&gt;=3,"At risk",IF(G1620&lt;=2,"Lost / hibernating","Needs attention")))))</f>
        <v/>
      </c>
    </row>
    <row r="1621">
      <c r="A1621" t="n">
        <v>15178</v>
      </c>
      <c r="B1621" s="13">
        <f>_xlfn.MINIFS(Invoices[Date],Invoices[Customer ID],A1621)</f>
        <v/>
      </c>
      <c r="C1621" s="13">
        <f>_xlfn.MAXIFS(Invoices[Date],Invoices[Customer ID],A1621)</f>
        <v/>
      </c>
      <c r="D1621" s="14">
        <f>AsOfDate-C1621</f>
        <v/>
      </c>
      <c r="E1621" s="14">
        <f>COUNTIFS(Invoices[Customer ID],A1621)</f>
        <v/>
      </c>
      <c r="F1621" s="15">
        <f>SUMIFS(Invoices[Value],Invoices[Customer ID],A1621)</f>
        <v/>
      </c>
      <c r="G1621" s="10">
        <f>5-COUNTIF(RCuts,"&lt;"&amp;D1621)</f>
        <v/>
      </c>
      <c r="H1621" s="10">
        <f>1+COUNTIF(FCuts,"&lt;"&amp;E1621)</f>
        <v/>
      </c>
      <c r="I1621" s="10">
        <f>1+COUNTIF(MCuts,"&lt;"&amp;F1621)</f>
        <v/>
      </c>
      <c r="J1621" s="10">
        <f>G1621&amp;H1621&amp;I1621</f>
        <v/>
      </c>
      <c r="K1621" s="10">
        <f>IF(AND(G1621&gt;=4,H1621&gt;=4),"Champions",IF(AND(G1621&gt;=3,H1621&gt;=3),"Loyal",IF(G1621&gt;=4,"New / promising",IF(H1621&gt;=3,"At risk",IF(G1621&lt;=2,"Lost / hibernating","Needs attention")))))</f>
        <v/>
      </c>
    </row>
    <row r="1622">
      <c r="A1622" t="n">
        <v>15179</v>
      </c>
      <c r="B1622" s="13">
        <f>_xlfn.MINIFS(Invoices[Date],Invoices[Customer ID],A1622)</f>
        <v/>
      </c>
      <c r="C1622" s="13">
        <f>_xlfn.MAXIFS(Invoices[Date],Invoices[Customer ID],A1622)</f>
        <v/>
      </c>
      <c r="D1622" s="14">
        <f>AsOfDate-C1622</f>
        <v/>
      </c>
      <c r="E1622" s="14">
        <f>COUNTIFS(Invoices[Customer ID],A1622)</f>
        <v/>
      </c>
      <c r="F1622" s="15">
        <f>SUMIFS(Invoices[Value],Invoices[Customer ID],A1622)</f>
        <v/>
      </c>
      <c r="G1622" s="10">
        <f>5-COUNTIF(RCuts,"&lt;"&amp;D1622)</f>
        <v/>
      </c>
      <c r="H1622" s="10">
        <f>1+COUNTIF(FCuts,"&lt;"&amp;E1622)</f>
        <v/>
      </c>
      <c r="I1622" s="10">
        <f>1+COUNTIF(MCuts,"&lt;"&amp;F1622)</f>
        <v/>
      </c>
      <c r="J1622" s="10">
        <f>G1622&amp;H1622&amp;I1622</f>
        <v/>
      </c>
      <c r="K1622" s="10">
        <f>IF(AND(G1622&gt;=4,H1622&gt;=4),"Champions",IF(AND(G1622&gt;=3,H1622&gt;=3),"Loyal",IF(G1622&gt;=4,"New / promising",IF(H1622&gt;=3,"At risk",IF(G1622&lt;=2,"Lost / hibernating","Needs attention")))))</f>
        <v/>
      </c>
    </row>
    <row r="1623">
      <c r="A1623" t="n">
        <v>15181</v>
      </c>
      <c r="B1623" s="13">
        <f>_xlfn.MINIFS(Invoices[Date],Invoices[Customer ID],A1623)</f>
        <v/>
      </c>
      <c r="C1623" s="13">
        <f>_xlfn.MAXIFS(Invoices[Date],Invoices[Customer ID],A1623)</f>
        <v/>
      </c>
      <c r="D1623" s="14">
        <f>AsOfDate-C1623</f>
        <v/>
      </c>
      <c r="E1623" s="14">
        <f>COUNTIFS(Invoices[Customer ID],A1623)</f>
        <v/>
      </c>
      <c r="F1623" s="15">
        <f>SUMIFS(Invoices[Value],Invoices[Customer ID],A1623)</f>
        <v/>
      </c>
      <c r="G1623" s="10">
        <f>5-COUNTIF(RCuts,"&lt;"&amp;D1623)</f>
        <v/>
      </c>
      <c r="H1623" s="10">
        <f>1+COUNTIF(FCuts,"&lt;"&amp;E1623)</f>
        <v/>
      </c>
      <c r="I1623" s="10">
        <f>1+COUNTIF(MCuts,"&lt;"&amp;F1623)</f>
        <v/>
      </c>
      <c r="J1623" s="10">
        <f>G1623&amp;H1623&amp;I1623</f>
        <v/>
      </c>
      <c r="K1623" s="10">
        <f>IF(AND(G1623&gt;=4,H1623&gt;=4),"Champions",IF(AND(G1623&gt;=3,H1623&gt;=3),"Loyal",IF(G1623&gt;=4,"New / promising",IF(H1623&gt;=3,"At risk",IF(G1623&lt;=2,"Lost / hibernating","Needs attention")))))</f>
        <v/>
      </c>
    </row>
    <row r="1624">
      <c r="A1624" t="n">
        <v>15182</v>
      </c>
      <c r="B1624" s="13">
        <f>_xlfn.MINIFS(Invoices[Date],Invoices[Customer ID],A1624)</f>
        <v/>
      </c>
      <c r="C1624" s="13">
        <f>_xlfn.MAXIFS(Invoices[Date],Invoices[Customer ID],A1624)</f>
        <v/>
      </c>
      <c r="D1624" s="14">
        <f>AsOfDate-C1624</f>
        <v/>
      </c>
      <c r="E1624" s="14">
        <f>COUNTIFS(Invoices[Customer ID],A1624)</f>
        <v/>
      </c>
      <c r="F1624" s="15">
        <f>SUMIFS(Invoices[Value],Invoices[Customer ID],A1624)</f>
        <v/>
      </c>
      <c r="G1624" s="10">
        <f>5-COUNTIF(RCuts,"&lt;"&amp;D1624)</f>
        <v/>
      </c>
      <c r="H1624" s="10">
        <f>1+COUNTIF(FCuts,"&lt;"&amp;E1624)</f>
        <v/>
      </c>
      <c r="I1624" s="10">
        <f>1+COUNTIF(MCuts,"&lt;"&amp;F1624)</f>
        <v/>
      </c>
      <c r="J1624" s="10">
        <f>G1624&amp;H1624&amp;I1624</f>
        <v/>
      </c>
      <c r="K1624" s="10">
        <f>IF(AND(G1624&gt;=4,H1624&gt;=4),"Champions",IF(AND(G1624&gt;=3,H1624&gt;=3),"Loyal",IF(G1624&gt;=4,"New / promising",IF(H1624&gt;=3,"At risk",IF(G1624&lt;=2,"Lost / hibernating","Needs attention")))))</f>
        <v/>
      </c>
    </row>
    <row r="1625">
      <c r="A1625" t="n">
        <v>15184</v>
      </c>
      <c r="B1625" s="13">
        <f>_xlfn.MINIFS(Invoices[Date],Invoices[Customer ID],A1625)</f>
        <v/>
      </c>
      <c r="C1625" s="13">
        <f>_xlfn.MAXIFS(Invoices[Date],Invoices[Customer ID],A1625)</f>
        <v/>
      </c>
      <c r="D1625" s="14">
        <f>AsOfDate-C1625</f>
        <v/>
      </c>
      <c r="E1625" s="14">
        <f>COUNTIFS(Invoices[Customer ID],A1625)</f>
        <v/>
      </c>
      <c r="F1625" s="15">
        <f>SUMIFS(Invoices[Value],Invoices[Customer ID],A1625)</f>
        <v/>
      </c>
      <c r="G1625" s="10">
        <f>5-COUNTIF(RCuts,"&lt;"&amp;D1625)</f>
        <v/>
      </c>
      <c r="H1625" s="10">
        <f>1+COUNTIF(FCuts,"&lt;"&amp;E1625)</f>
        <v/>
      </c>
      <c r="I1625" s="10">
        <f>1+COUNTIF(MCuts,"&lt;"&amp;F1625)</f>
        <v/>
      </c>
      <c r="J1625" s="10">
        <f>G1625&amp;H1625&amp;I1625</f>
        <v/>
      </c>
      <c r="K1625" s="10">
        <f>IF(AND(G1625&gt;=4,H1625&gt;=4),"Champions",IF(AND(G1625&gt;=3,H1625&gt;=3),"Loyal",IF(G1625&gt;=4,"New / promising",IF(H1625&gt;=3,"At risk",IF(G1625&lt;=2,"Lost / hibernating","Needs attention")))))</f>
        <v/>
      </c>
    </row>
    <row r="1626">
      <c r="A1626" t="n">
        <v>15185</v>
      </c>
      <c r="B1626" s="13">
        <f>_xlfn.MINIFS(Invoices[Date],Invoices[Customer ID],A1626)</f>
        <v/>
      </c>
      <c r="C1626" s="13">
        <f>_xlfn.MAXIFS(Invoices[Date],Invoices[Customer ID],A1626)</f>
        <v/>
      </c>
      <c r="D1626" s="14">
        <f>AsOfDate-C1626</f>
        <v/>
      </c>
      <c r="E1626" s="14">
        <f>COUNTIFS(Invoices[Customer ID],A1626)</f>
        <v/>
      </c>
      <c r="F1626" s="15">
        <f>SUMIFS(Invoices[Value],Invoices[Customer ID],A1626)</f>
        <v/>
      </c>
      <c r="G1626" s="10">
        <f>5-COUNTIF(RCuts,"&lt;"&amp;D1626)</f>
        <v/>
      </c>
      <c r="H1626" s="10">
        <f>1+COUNTIF(FCuts,"&lt;"&amp;E1626)</f>
        <v/>
      </c>
      <c r="I1626" s="10">
        <f>1+COUNTIF(MCuts,"&lt;"&amp;F1626)</f>
        <v/>
      </c>
      <c r="J1626" s="10">
        <f>G1626&amp;H1626&amp;I1626</f>
        <v/>
      </c>
      <c r="K1626" s="10">
        <f>IF(AND(G1626&gt;=4,H1626&gt;=4),"Champions",IF(AND(G1626&gt;=3,H1626&gt;=3),"Loyal",IF(G1626&gt;=4,"New / promising",IF(H1626&gt;=3,"At risk",IF(G1626&lt;=2,"Lost / hibernating","Needs attention")))))</f>
        <v/>
      </c>
    </row>
    <row r="1627">
      <c r="A1627" t="n">
        <v>15186</v>
      </c>
      <c r="B1627" s="13">
        <f>_xlfn.MINIFS(Invoices[Date],Invoices[Customer ID],A1627)</f>
        <v/>
      </c>
      <c r="C1627" s="13">
        <f>_xlfn.MAXIFS(Invoices[Date],Invoices[Customer ID],A1627)</f>
        <v/>
      </c>
      <c r="D1627" s="14">
        <f>AsOfDate-C1627</f>
        <v/>
      </c>
      <c r="E1627" s="14">
        <f>COUNTIFS(Invoices[Customer ID],A1627)</f>
        <v/>
      </c>
      <c r="F1627" s="15">
        <f>SUMIFS(Invoices[Value],Invoices[Customer ID],A1627)</f>
        <v/>
      </c>
      <c r="G1627" s="10">
        <f>5-COUNTIF(RCuts,"&lt;"&amp;D1627)</f>
        <v/>
      </c>
      <c r="H1627" s="10">
        <f>1+COUNTIF(FCuts,"&lt;"&amp;E1627)</f>
        <v/>
      </c>
      <c r="I1627" s="10">
        <f>1+COUNTIF(MCuts,"&lt;"&amp;F1627)</f>
        <v/>
      </c>
      <c r="J1627" s="10">
        <f>G1627&amp;H1627&amp;I1627</f>
        <v/>
      </c>
      <c r="K1627" s="10">
        <f>IF(AND(G1627&gt;=4,H1627&gt;=4),"Champions",IF(AND(G1627&gt;=3,H1627&gt;=3),"Loyal",IF(G1627&gt;=4,"New / promising",IF(H1627&gt;=3,"At risk",IF(G1627&lt;=2,"Lost / hibernating","Needs attention")))))</f>
        <v/>
      </c>
    </row>
    <row r="1628">
      <c r="A1628" t="n">
        <v>15187</v>
      </c>
      <c r="B1628" s="13">
        <f>_xlfn.MINIFS(Invoices[Date],Invoices[Customer ID],A1628)</f>
        <v/>
      </c>
      <c r="C1628" s="13">
        <f>_xlfn.MAXIFS(Invoices[Date],Invoices[Customer ID],A1628)</f>
        <v/>
      </c>
      <c r="D1628" s="14">
        <f>AsOfDate-C1628</f>
        <v/>
      </c>
      <c r="E1628" s="14">
        <f>COUNTIFS(Invoices[Customer ID],A1628)</f>
        <v/>
      </c>
      <c r="F1628" s="15">
        <f>SUMIFS(Invoices[Value],Invoices[Customer ID],A1628)</f>
        <v/>
      </c>
      <c r="G1628" s="10">
        <f>5-COUNTIF(RCuts,"&lt;"&amp;D1628)</f>
        <v/>
      </c>
      <c r="H1628" s="10">
        <f>1+COUNTIF(FCuts,"&lt;"&amp;E1628)</f>
        <v/>
      </c>
      <c r="I1628" s="10">
        <f>1+COUNTIF(MCuts,"&lt;"&amp;F1628)</f>
        <v/>
      </c>
      <c r="J1628" s="10">
        <f>G1628&amp;H1628&amp;I1628</f>
        <v/>
      </c>
      <c r="K1628" s="10">
        <f>IF(AND(G1628&gt;=4,H1628&gt;=4),"Champions",IF(AND(G1628&gt;=3,H1628&gt;=3),"Loyal",IF(G1628&gt;=4,"New / promising",IF(H1628&gt;=3,"At risk",IF(G1628&lt;=2,"Lost / hibernating","Needs attention")))))</f>
        <v/>
      </c>
    </row>
    <row r="1629">
      <c r="A1629" t="n">
        <v>15189</v>
      </c>
      <c r="B1629" s="13">
        <f>_xlfn.MINIFS(Invoices[Date],Invoices[Customer ID],A1629)</f>
        <v/>
      </c>
      <c r="C1629" s="13">
        <f>_xlfn.MAXIFS(Invoices[Date],Invoices[Customer ID],A1629)</f>
        <v/>
      </c>
      <c r="D1629" s="14">
        <f>AsOfDate-C1629</f>
        <v/>
      </c>
      <c r="E1629" s="14">
        <f>COUNTIFS(Invoices[Customer ID],A1629)</f>
        <v/>
      </c>
      <c r="F1629" s="15">
        <f>SUMIFS(Invoices[Value],Invoices[Customer ID],A1629)</f>
        <v/>
      </c>
      <c r="G1629" s="10">
        <f>5-COUNTIF(RCuts,"&lt;"&amp;D1629)</f>
        <v/>
      </c>
      <c r="H1629" s="10">
        <f>1+COUNTIF(FCuts,"&lt;"&amp;E1629)</f>
        <v/>
      </c>
      <c r="I1629" s="10">
        <f>1+COUNTIF(MCuts,"&lt;"&amp;F1629)</f>
        <v/>
      </c>
      <c r="J1629" s="10">
        <f>G1629&amp;H1629&amp;I1629</f>
        <v/>
      </c>
      <c r="K1629" s="10">
        <f>IF(AND(G1629&gt;=4,H1629&gt;=4),"Champions",IF(AND(G1629&gt;=3,H1629&gt;=3),"Loyal",IF(G1629&gt;=4,"New / promising",IF(H1629&gt;=3,"At risk",IF(G1629&lt;=2,"Lost / hibernating","Needs attention")))))</f>
        <v/>
      </c>
    </row>
    <row r="1630">
      <c r="A1630" t="n">
        <v>15192</v>
      </c>
      <c r="B1630" s="13">
        <f>_xlfn.MINIFS(Invoices[Date],Invoices[Customer ID],A1630)</f>
        <v/>
      </c>
      <c r="C1630" s="13">
        <f>_xlfn.MAXIFS(Invoices[Date],Invoices[Customer ID],A1630)</f>
        <v/>
      </c>
      <c r="D1630" s="14">
        <f>AsOfDate-C1630</f>
        <v/>
      </c>
      <c r="E1630" s="14">
        <f>COUNTIFS(Invoices[Customer ID],A1630)</f>
        <v/>
      </c>
      <c r="F1630" s="15">
        <f>SUMIFS(Invoices[Value],Invoices[Customer ID],A1630)</f>
        <v/>
      </c>
      <c r="G1630" s="10">
        <f>5-COUNTIF(RCuts,"&lt;"&amp;D1630)</f>
        <v/>
      </c>
      <c r="H1630" s="10">
        <f>1+COUNTIF(FCuts,"&lt;"&amp;E1630)</f>
        <v/>
      </c>
      <c r="I1630" s="10">
        <f>1+COUNTIF(MCuts,"&lt;"&amp;F1630)</f>
        <v/>
      </c>
      <c r="J1630" s="10">
        <f>G1630&amp;H1630&amp;I1630</f>
        <v/>
      </c>
      <c r="K1630" s="10">
        <f>IF(AND(G1630&gt;=4,H1630&gt;=4),"Champions",IF(AND(G1630&gt;=3,H1630&gt;=3),"Loyal",IF(G1630&gt;=4,"New / promising",IF(H1630&gt;=3,"At risk",IF(G1630&lt;=2,"Lost / hibernating","Needs attention")))))</f>
        <v/>
      </c>
    </row>
    <row r="1631">
      <c r="A1631" t="n">
        <v>15193</v>
      </c>
      <c r="B1631" s="13">
        <f>_xlfn.MINIFS(Invoices[Date],Invoices[Customer ID],A1631)</f>
        <v/>
      </c>
      <c r="C1631" s="13">
        <f>_xlfn.MAXIFS(Invoices[Date],Invoices[Customer ID],A1631)</f>
        <v/>
      </c>
      <c r="D1631" s="14">
        <f>AsOfDate-C1631</f>
        <v/>
      </c>
      <c r="E1631" s="14">
        <f>COUNTIFS(Invoices[Customer ID],A1631)</f>
        <v/>
      </c>
      <c r="F1631" s="15">
        <f>SUMIFS(Invoices[Value],Invoices[Customer ID],A1631)</f>
        <v/>
      </c>
      <c r="G1631" s="10">
        <f>5-COUNTIF(RCuts,"&lt;"&amp;D1631)</f>
        <v/>
      </c>
      <c r="H1631" s="10">
        <f>1+COUNTIF(FCuts,"&lt;"&amp;E1631)</f>
        <v/>
      </c>
      <c r="I1631" s="10">
        <f>1+COUNTIF(MCuts,"&lt;"&amp;F1631)</f>
        <v/>
      </c>
      <c r="J1631" s="10">
        <f>G1631&amp;H1631&amp;I1631</f>
        <v/>
      </c>
      <c r="K1631" s="10">
        <f>IF(AND(G1631&gt;=4,H1631&gt;=4),"Champions",IF(AND(G1631&gt;=3,H1631&gt;=3),"Loyal",IF(G1631&gt;=4,"New / promising",IF(H1631&gt;=3,"At risk",IF(G1631&lt;=2,"Lost / hibernating","Needs attention")))))</f>
        <v/>
      </c>
    </row>
    <row r="1632">
      <c r="A1632" t="n">
        <v>15194</v>
      </c>
      <c r="B1632" s="13">
        <f>_xlfn.MINIFS(Invoices[Date],Invoices[Customer ID],A1632)</f>
        <v/>
      </c>
      <c r="C1632" s="13">
        <f>_xlfn.MAXIFS(Invoices[Date],Invoices[Customer ID],A1632)</f>
        <v/>
      </c>
      <c r="D1632" s="14">
        <f>AsOfDate-C1632</f>
        <v/>
      </c>
      <c r="E1632" s="14">
        <f>COUNTIFS(Invoices[Customer ID],A1632)</f>
        <v/>
      </c>
      <c r="F1632" s="15">
        <f>SUMIFS(Invoices[Value],Invoices[Customer ID],A1632)</f>
        <v/>
      </c>
      <c r="G1632" s="10">
        <f>5-COUNTIF(RCuts,"&lt;"&amp;D1632)</f>
        <v/>
      </c>
      <c r="H1632" s="10">
        <f>1+COUNTIF(FCuts,"&lt;"&amp;E1632)</f>
        <v/>
      </c>
      <c r="I1632" s="10">
        <f>1+COUNTIF(MCuts,"&lt;"&amp;F1632)</f>
        <v/>
      </c>
      <c r="J1632" s="10">
        <f>G1632&amp;H1632&amp;I1632</f>
        <v/>
      </c>
      <c r="K1632" s="10">
        <f>IF(AND(G1632&gt;=4,H1632&gt;=4),"Champions",IF(AND(G1632&gt;=3,H1632&gt;=3),"Loyal",IF(G1632&gt;=4,"New / promising",IF(H1632&gt;=3,"At risk",IF(G1632&lt;=2,"Lost / hibernating","Needs attention")))))</f>
        <v/>
      </c>
    </row>
    <row r="1633">
      <c r="A1633" t="n">
        <v>15197</v>
      </c>
      <c r="B1633" s="13">
        <f>_xlfn.MINIFS(Invoices[Date],Invoices[Customer ID],A1633)</f>
        <v/>
      </c>
      <c r="C1633" s="13">
        <f>_xlfn.MAXIFS(Invoices[Date],Invoices[Customer ID],A1633)</f>
        <v/>
      </c>
      <c r="D1633" s="14">
        <f>AsOfDate-C1633</f>
        <v/>
      </c>
      <c r="E1633" s="14">
        <f>COUNTIFS(Invoices[Customer ID],A1633)</f>
        <v/>
      </c>
      <c r="F1633" s="15">
        <f>SUMIFS(Invoices[Value],Invoices[Customer ID],A1633)</f>
        <v/>
      </c>
      <c r="G1633" s="10">
        <f>5-COUNTIF(RCuts,"&lt;"&amp;D1633)</f>
        <v/>
      </c>
      <c r="H1633" s="10">
        <f>1+COUNTIF(FCuts,"&lt;"&amp;E1633)</f>
        <v/>
      </c>
      <c r="I1633" s="10">
        <f>1+COUNTIF(MCuts,"&lt;"&amp;F1633)</f>
        <v/>
      </c>
      <c r="J1633" s="10">
        <f>G1633&amp;H1633&amp;I1633</f>
        <v/>
      </c>
      <c r="K1633" s="10">
        <f>IF(AND(G1633&gt;=4,H1633&gt;=4),"Champions",IF(AND(G1633&gt;=3,H1633&gt;=3),"Loyal",IF(G1633&gt;=4,"New / promising",IF(H1633&gt;=3,"At risk",IF(G1633&lt;=2,"Lost / hibernating","Needs attention")))))</f>
        <v/>
      </c>
    </row>
    <row r="1634">
      <c r="A1634" t="n">
        <v>15198</v>
      </c>
      <c r="B1634" s="13">
        <f>_xlfn.MINIFS(Invoices[Date],Invoices[Customer ID],A1634)</f>
        <v/>
      </c>
      <c r="C1634" s="13">
        <f>_xlfn.MAXIFS(Invoices[Date],Invoices[Customer ID],A1634)</f>
        <v/>
      </c>
      <c r="D1634" s="14">
        <f>AsOfDate-C1634</f>
        <v/>
      </c>
      <c r="E1634" s="14">
        <f>COUNTIFS(Invoices[Customer ID],A1634)</f>
        <v/>
      </c>
      <c r="F1634" s="15">
        <f>SUMIFS(Invoices[Value],Invoices[Customer ID],A1634)</f>
        <v/>
      </c>
      <c r="G1634" s="10">
        <f>5-COUNTIF(RCuts,"&lt;"&amp;D1634)</f>
        <v/>
      </c>
      <c r="H1634" s="10">
        <f>1+COUNTIF(FCuts,"&lt;"&amp;E1634)</f>
        <v/>
      </c>
      <c r="I1634" s="10">
        <f>1+COUNTIF(MCuts,"&lt;"&amp;F1634)</f>
        <v/>
      </c>
      <c r="J1634" s="10">
        <f>G1634&amp;H1634&amp;I1634</f>
        <v/>
      </c>
      <c r="K1634" s="10">
        <f>IF(AND(G1634&gt;=4,H1634&gt;=4),"Champions",IF(AND(G1634&gt;=3,H1634&gt;=3),"Loyal",IF(G1634&gt;=4,"New / promising",IF(H1634&gt;=3,"At risk",IF(G1634&lt;=2,"Lost / hibernating","Needs attention")))))</f>
        <v/>
      </c>
    </row>
    <row r="1635">
      <c r="A1635" t="n">
        <v>15199</v>
      </c>
      <c r="B1635" s="13">
        <f>_xlfn.MINIFS(Invoices[Date],Invoices[Customer ID],A1635)</f>
        <v/>
      </c>
      <c r="C1635" s="13">
        <f>_xlfn.MAXIFS(Invoices[Date],Invoices[Customer ID],A1635)</f>
        <v/>
      </c>
      <c r="D1635" s="14">
        <f>AsOfDate-C1635</f>
        <v/>
      </c>
      <c r="E1635" s="14">
        <f>COUNTIFS(Invoices[Customer ID],A1635)</f>
        <v/>
      </c>
      <c r="F1635" s="15">
        <f>SUMIFS(Invoices[Value],Invoices[Customer ID],A1635)</f>
        <v/>
      </c>
      <c r="G1635" s="10">
        <f>5-COUNTIF(RCuts,"&lt;"&amp;D1635)</f>
        <v/>
      </c>
      <c r="H1635" s="10">
        <f>1+COUNTIF(FCuts,"&lt;"&amp;E1635)</f>
        <v/>
      </c>
      <c r="I1635" s="10">
        <f>1+COUNTIF(MCuts,"&lt;"&amp;F1635)</f>
        <v/>
      </c>
      <c r="J1635" s="10">
        <f>G1635&amp;H1635&amp;I1635</f>
        <v/>
      </c>
      <c r="K1635" s="10">
        <f>IF(AND(G1635&gt;=4,H1635&gt;=4),"Champions",IF(AND(G1635&gt;=3,H1635&gt;=3),"Loyal",IF(G1635&gt;=4,"New / promising",IF(H1635&gt;=3,"At risk",IF(G1635&lt;=2,"Lost / hibernating","Needs attention")))))</f>
        <v/>
      </c>
    </row>
    <row r="1636">
      <c r="A1636" t="n">
        <v>15201</v>
      </c>
      <c r="B1636" s="13">
        <f>_xlfn.MINIFS(Invoices[Date],Invoices[Customer ID],A1636)</f>
        <v/>
      </c>
      <c r="C1636" s="13">
        <f>_xlfn.MAXIFS(Invoices[Date],Invoices[Customer ID],A1636)</f>
        <v/>
      </c>
      <c r="D1636" s="14">
        <f>AsOfDate-C1636</f>
        <v/>
      </c>
      <c r="E1636" s="14">
        <f>COUNTIFS(Invoices[Customer ID],A1636)</f>
        <v/>
      </c>
      <c r="F1636" s="15">
        <f>SUMIFS(Invoices[Value],Invoices[Customer ID],A1636)</f>
        <v/>
      </c>
      <c r="G1636" s="10">
        <f>5-COUNTIF(RCuts,"&lt;"&amp;D1636)</f>
        <v/>
      </c>
      <c r="H1636" s="10">
        <f>1+COUNTIF(FCuts,"&lt;"&amp;E1636)</f>
        <v/>
      </c>
      <c r="I1636" s="10">
        <f>1+COUNTIF(MCuts,"&lt;"&amp;F1636)</f>
        <v/>
      </c>
      <c r="J1636" s="10">
        <f>G1636&amp;H1636&amp;I1636</f>
        <v/>
      </c>
      <c r="K1636" s="10">
        <f>IF(AND(G1636&gt;=4,H1636&gt;=4),"Champions",IF(AND(G1636&gt;=3,H1636&gt;=3),"Loyal",IF(G1636&gt;=4,"New / promising",IF(H1636&gt;=3,"At risk",IF(G1636&lt;=2,"Lost / hibernating","Needs attention")))))</f>
        <v/>
      </c>
    </row>
    <row r="1637">
      <c r="A1637" t="n">
        <v>15203</v>
      </c>
      <c r="B1637" s="13">
        <f>_xlfn.MINIFS(Invoices[Date],Invoices[Customer ID],A1637)</f>
        <v/>
      </c>
      <c r="C1637" s="13">
        <f>_xlfn.MAXIFS(Invoices[Date],Invoices[Customer ID],A1637)</f>
        <v/>
      </c>
      <c r="D1637" s="14">
        <f>AsOfDate-C1637</f>
        <v/>
      </c>
      <c r="E1637" s="14">
        <f>COUNTIFS(Invoices[Customer ID],A1637)</f>
        <v/>
      </c>
      <c r="F1637" s="15">
        <f>SUMIFS(Invoices[Value],Invoices[Customer ID],A1637)</f>
        <v/>
      </c>
      <c r="G1637" s="10">
        <f>5-COUNTIF(RCuts,"&lt;"&amp;D1637)</f>
        <v/>
      </c>
      <c r="H1637" s="10">
        <f>1+COUNTIF(FCuts,"&lt;"&amp;E1637)</f>
        <v/>
      </c>
      <c r="I1637" s="10">
        <f>1+COUNTIF(MCuts,"&lt;"&amp;F1637)</f>
        <v/>
      </c>
      <c r="J1637" s="10">
        <f>G1637&amp;H1637&amp;I1637</f>
        <v/>
      </c>
      <c r="K1637" s="10">
        <f>IF(AND(G1637&gt;=4,H1637&gt;=4),"Champions",IF(AND(G1637&gt;=3,H1637&gt;=3),"Loyal",IF(G1637&gt;=4,"New / promising",IF(H1637&gt;=3,"At risk",IF(G1637&lt;=2,"Lost / hibernating","Needs attention")))))</f>
        <v/>
      </c>
    </row>
    <row r="1638">
      <c r="A1638" t="n">
        <v>15205</v>
      </c>
      <c r="B1638" s="13">
        <f>_xlfn.MINIFS(Invoices[Date],Invoices[Customer ID],A1638)</f>
        <v/>
      </c>
      <c r="C1638" s="13">
        <f>_xlfn.MAXIFS(Invoices[Date],Invoices[Customer ID],A1638)</f>
        <v/>
      </c>
      <c r="D1638" s="14">
        <f>AsOfDate-C1638</f>
        <v/>
      </c>
      <c r="E1638" s="14">
        <f>COUNTIFS(Invoices[Customer ID],A1638)</f>
        <v/>
      </c>
      <c r="F1638" s="15">
        <f>SUMIFS(Invoices[Value],Invoices[Customer ID],A1638)</f>
        <v/>
      </c>
      <c r="G1638" s="10">
        <f>5-COUNTIF(RCuts,"&lt;"&amp;D1638)</f>
        <v/>
      </c>
      <c r="H1638" s="10">
        <f>1+COUNTIF(FCuts,"&lt;"&amp;E1638)</f>
        <v/>
      </c>
      <c r="I1638" s="10">
        <f>1+COUNTIF(MCuts,"&lt;"&amp;F1638)</f>
        <v/>
      </c>
      <c r="J1638" s="10">
        <f>G1638&amp;H1638&amp;I1638</f>
        <v/>
      </c>
      <c r="K1638" s="10">
        <f>IF(AND(G1638&gt;=4,H1638&gt;=4),"Champions",IF(AND(G1638&gt;=3,H1638&gt;=3),"Loyal",IF(G1638&gt;=4,"New / promising",IF(H1638&gt;=3,"At risk",IF(G1638&lt;=2,"Lost / hibernating","Needs attention")))))</f>
        <v/>
      </c>
    </row>
    <row r="1639">
      <c r="A1639" t="n">
        <v>15206</v>
      </c>
      <c r="B1639" s="13">
        <f>_xlfn.MINIFS(Invoices[Date],Invoices[Customer ID],A1639)</f>
        <v/>
      </c>
      <c r="C1639" s="13">
        <f>_xlfn.MAXIFS(Invoices[Date],Invoices[Customer ID],A1639)</f>
        <v/>
      </c>
      <c r="D1639" s="14">
        <f>AsOfDate-C1639</f>
        <v/>
      </c>
      <c r="E1639" s="14">
        <f>COUNTIFS(Invoices[Customer ID],A1639)</f>
        <v/>
      </c>
      <c r="F1639" s="15">
        <f>SUMIFS(Invoices[Value],Invoices[Customer ID],A1639)</f>
        <v/>
      </c>
      <c r="G1639" s="10">
        <f>5-COUNTIF(RCuts,"&lt;"&amp;D1639)</f>
        <v/>
      </c>
      <c r="H1639" s="10">
        <f>1+COUNTIF(FCuts,"&lt;"&amp;E1639)</f>
        <v/>
      </c>
      <c r="I1639" s="10">
        <f>1+COUNTIF(MCuts,"&lt;"&amp;F1639)</f>
        <v/>
      </c>
      <c r="J1639" s="10">
        <f>G1639&amp;H1639&amp;I1639</f>
        <v/>
      </c>
      <c r="K1639" s="10">
        <f>IF(AND(G1639&gt;=4,H1639&gt;=4),"Champions",IF(AND(G1639&gt;=3,H1639&gt;=3),"Loyal",IF(G1639&gt;=4,"New / promising",IF(H1639&gt;=3,"At risk",IF(G1639&lt;=2,"Lost / hibernating","Needs attention")))))</f>
        <v/>
      </c>
    </row>
    <row r="1640">
      <c r="A1640" t="n">
        <v>15208</v>
      </c>
      <c r="B1640" s="13">
        <f>_xlfn.MINIFS(Invoices[Date],Invoices[Customer ID],A1640)</f>
        <v/>
      </c>
      <c r="C1640" s="13">
        <f>_xlfn.MAXIFS(Invoices[Date],Invoices[Customer ID],A1640)</f>
        <v/>
      </c>
      <c r="D1640" s="14">
        <f>AsOfDate-C1640</f>
        <v/>
      </c>
      <c r="E1640" s="14">
        <f>COUNTIFS(Invoices[Customer ID],A1640)</f>
        <v/>
      </c>
      <c r="F1640" s="15">
        <f>SUMIFS(Invoices[Value],Invoices[Customer ID],A1640)</f>
        <v/>
      </c>
      <c r="G1640" s="10">
        <f>5-COUNTIF(RCuts,"&lt;"&amp;D1640)</f>
        <v/>
      </c>
      <c r="H1640" s="10">
        <f>1+COUNTIF(FCuts,"&lt;"&amp;E1640)</f>
        <v/>
      </c>
      <c r="I1640" s="10">
        <f>1+COUNTIF(MCuts,"&lt;"&amp;F1640)</f>
        <v/>
      </c>
      <c r="J1640" s="10">
        <f>G1640&amp;H1640&amp;I1640</f>
        <v/>
      </c>
      <c r="K1640" s="10">
        <f>IF(AND(G1640&gt;=4,H1640&gt;=4),"Champions",IF(AND(G1640&gt;=3,H1640&gt;=3),"Loyal",IF(G1640&gt;=4,"New / promising",IF(H1640&gt;=3,"At risk",IF(G1640&lt;=2,"Lost / hibernating","Needs attention")))))</f>
        <v/>
      </c>
    </row>
    <row r="1641">
      <c r="A1641" t="n">
        <v>15210</v>
      </c>
      <c r="B1641" s="13">
        <f>_xlfn.MINIFS(Invoices[Date],Invoices[Customer ID],A1641)</f>
        <v/>
      </c>
      <c r="C1641" s="13">
        <f>_xlfn.MAXIFS(Invoices[Date],Invoices[Customer ID],A1641)</f>
        <v/>
      </c>
      <c r="D1641" s="14">
        <f>AsOfDate-C1641</f>
        <v/>
      </c>
      <c r="E1641" s="14">
        <f>COUNTIFS(Invoices[Customer ID],A1641)</f>
        <v/>
      </c>
      <c r="F1641" s="15">
        <f>SUMIFS(Invoices[Value],Invoices[Customer ID],A1641)</f>
        <v/>
      </c>
      <c r="G1641" s="10">
        <f>5-COUNTIF(RCuts,"&lt;"&amp;D1641)</f>
        <v/>
      </c>
      <c r="H1641" s="10">
        <f>1+COUNTIF(FCuts,"&lt;"&amp;E1641)</f>
        <v/>
      </c>
      <c r="I1641" s="10">
        <f>1+COUNTIF(MCuts,"&lt;"&amp;F1641)</f>
        <v/>
      </c>
      <c r="J1641" s="10">
        <f>G1641&amp;H1641&amp;I1641</f>
        <v/>
      </c>
      <c r="K1641" s="10">
        <f>IF(AND(G1641&gt;=4,H1641&gt;=4),"Champions",IF(AND(G1641&gt;=3,H1641&gt;=3),"Loyal",IF(G1641&gt;=4,"New / promising",IF(H1641&gt;=3,"At risk",IF(G1641&lt;=2,"Lost / hibernating","Needs attention")))))</f>
        <v/>
      </c>
    </row>
    <row r="1642">
      <c r="A1642" t="n">
        <v>15211</v>
      </c>
      <c r="B1642" s="13">
        <f>_xlfn.MINIFS(Invoices[Date],Invoices[Customer ID],A1642)</f>
        <v/>
      </c>
      <c r="C1642" s="13">
        <f>_xlfn.MAXIFS(Invoices[Date],Invoices[Customer ID],A1642)</f>
        <v/>
      </c>
      <c r="D1642" s="14">
        <f>AsOfDate-C1642</f>
        <v/>
      </c>
      <c r="E1642" s="14">
        <f>COUNTIFS(Invoices[Customer ID],A1642)</f>
        <v/>
      </c>
      <c r="F1642" s="15">
        <f>SUMIFS(Invoices[Value],Invoices[Customer ID],A1642)</f>
        <v/>
      </c>
      <c r="G1642" s="10">
        <f>5-COUNTIF(RCuts,"&lt;"&amp;D1642)</f>
        <v/>
      </c>
      <c r="H1642" s="10">
        <f>1+COUNTIF(FCuts,"&lt;"&amp;E1642)</f>
        <v/>
      </c>
      <c r="I1642" s="10">
        <f>1+COUNTIF(MCuts,"&lt;"&amp;F1642)</f>
        <v/>
      </c>
      <c r="J1642" s="10">
        <f>G1642&amp;H1642&amp;I1642</f>
        <v/>
      </c>
      <c r="K1642" s="10">
        <f>IF(AND(G1642&gt;=4,H1642&gt;=4),"Champions",IF(AND(G1642&gt;=3,H1642&gt;=3),"Loyal",IF(G1642&gt;=4,"New / promising",IF(H1642&gt;=3,"At risk",IF(G1642&lt;=2,"Lost / hibernating","Needs attention")))))</f>
        <v/>
      </c>
    </row>
    <row r="1643">
      <c r="A1643" t="n">
        <v>15212</v>
      </c>
      <c r="B1643" s="13">
        <f>_xlfn.MINIFS(Invoices[Date],Invoices[Customer ID],A1643)</f>
        <v/>
      </c>
      <c r="C1643" s="13">
        <f>_xlfn.MAXIFS(Invoices[Date],Invoices[Customer ID],A1643)</f>
        <v/>
      </c>
      <c r="D1643" s="14">
        <f>AsOfDate-C1643</f>
        <v/>
      </c>
      <c r="E1643" s="14">
        <f>COUNTIFS(Invoices[Customer ID],A1643)</f>
        <v/>
      </c>
      <c r="F1643" s="15">
        <f>SUMIFS(Invoices[Value],Invoices[Customer ID],A1643)</f>
        <v/>
      </c>
      <c r="G1643" s="10">
        <f>5-COUNTIF(RCuts,"&lt;"&amp;D1643)</f>
        <v/>
      </c>
      <c r="H1643" s="10">
        <f>1+COUNTIF(FCuts,"&lt;"&amp;E1643)</f>
        <v/>
      </c>
      <c r="I1643" s="10">
        <f>1+COUNTIF(MCuts,"&lt;"&amp;F1643)</f>
        <v/>
      </c>
      <c r="J1643" s="10">
        <f>G1643&amp;H1643&amp;I1643</f>
        <v/>
      </c>
      <c r="K1643" s="10">
        <f>IF(AND(G1643&gt;=4,H1643&gt;=4),"Champions",IF(AND(G1643&gt;=3,H1643&gt;=3),"Loyal",IF(G1643&gt;=4,"New / promising",IF(H1643&gt;=3,"At risk",IF(G1643&lt;=2,"Lost / hibernating","Needs attention")))))</f>
        <v/>
      </c>
    </row>
    <row r="1644">
      <c r="A1644" t="n">
        <v>15213</v>
      </c>
      <c r="B1644" s="13">
        <f>_xlfn.MINIFS(Invoices[Date],Invoices[Customer ID],A1644)</f>
        <v/>
      </c>
      <c r="C1644" s="13">
        <f>_xlfn.MAXIFS(Invoices[Date],Invoices[Customer ID],A1644)</f>
        <v/>
      </c>
      <c r="D1644" s="14">
        <f>AsOfDate-C1644</f>
        <v/>
      </c>
      <c r="E1644" s="14">
        <f>COUNTIFS(Invoices[Customer ID],A1644)</f>
        <v/>
      </c>
      <c r="F1644" s="15">
        <f>SUMIFS(Invoices[Value],Invoices[Customer ID],A1644)</f>
        <v/>
      </c>
      <c r="G1644" s="10">
        <f>5-COUNTIF(RCuts,"&lt;"&amp;D1644)</f>
        <v/>
      </c>
      <c r="H1644" s="10">
        <f>1+COUNTIF(FCuts,"&lt;"&amp;E1644)</f>
        <v/>
      </c>
      <c r="I1644" s="10">
        <f>1+COUNTIF(MCuts,"&lt;"&amp;F1644)</f>
        <v/>
      </c>
      <c r="J1644" s="10">
        <f>G1644&amp;H1644&amp;I1644</f>
        <v/>
      </c>
      <c r="K1644" s="10">
        <f>IF(AND(G1644&gt;=4,H1644&gt;=4),"Champions",IF(AND(G1644&gt;=3,H1644&gt;=3),"Loyal",IF(G1644&gt;=4,"New / promising",IF(H1644&gt;=3,"At risk",IF(G1644&lt;=2,"Lost / hibernating","Needs attention")))))</f>
        <v/>
      </c>
    </row>
    <row r="1645">
      <c r="A1645" t="n">
        <v>15214</v>
      </c>
      <c r="B1645" s="13">
        <f>_xlfn.MINIFS(Invoices[Date],Invoices[Customer ID],A1645)</f>
        <v/>
      </c>
      <c r="C1645" s="13">
        <f>_xlfn.MAXIFS(Invoices[Date],Invoices[Customer ID],A1645)</f>
        <v/>
      </c>
      <c r="D1645" s="14">
        <f>AsOfDate-C1645</f>
        <v/>
      </c>
      <c r="E1645" s="14">
        <f>COUNTIFS(Invoices[Customer ID],A1645)</f>
        <v/>
      </c>
      <c r="F1645" s="15">
        <f>SUMIFS(Invoices[Value],Invoices[Customer ID],A1645)</f>
        <v/>
      </c>
      <c r="G1645" s="10">
        <f>5-COUNTIF(RCuts,"&lt;"&amp;D1645)</f>
        <v/>
      </c>
      <c r="H1645" s="10">
        <f>1+COUNTIF(FCuts,"&lt;"&amp;E1645)</f>
        <v/>
      </c>
      <c r="I1645" s="10">
        <f>1+COUNTIF(MCuts,"&lt;"&amp;F1645)</f>
        <v/>
      </c>
      <c r="J1645" s="10">
        <f>G1645&amp;H1645&amp;I1645</f>
        <v/>
      </c>
      <c r="K1645" s="10">
        <f>IF(AND(G1645&gt;=4,H1645&gt;=4),"Champions",IF(AND(G1645&gt;=3,H1645&gt;=3),"Loyal",IF(G1645&gt;=4,"New / promising",IF(H1645&gt;=3,"At risk",IF(G1645&lt;=2,"Lost / hibernating","Needs attention")))))</f>
        <v/>
      </c>
    </row>
    <row r="1646">
      <c r="A1646" t="n">
        <v>15215</v>
      </c>
      <c r="B1646" s="13">
        <f>_xlfn.MINIFS(Invoices[Date],Invoices[Customer ID],A1646)</f>
        <v/>
      </c>
      <c r="C1646" s="13">
        <f>_xlfn.MAXIFS(Invoices[Date],Invoices[Customer ID],A1646)</f>
        <v/>
      </c>
      <c r="D1646" s="14">
        <f>AsOfDate-C1646</f>
        <v/>
      </c>
      <c r="E1646" s="14">
        <f>COUNTIFS(Invoices[Customer ID],A1646)</f>
        <v/>
      </c>
      <c r="F1646" s="15">
        <f>SUMIFS(Invoices[Value],Invoices[Customer ID],A1646)</f>
        <v/>
      </c>
      <c r="G1646" s="10">
        <f>5-COUNTIF(RCuts,"&lt;"&amp;D1646)</f>
        <v/>
      </c>
      <c r="H1646" s="10">
        <f>1+COUNTIF(FCuts,"&lt;"&amp;E1646)</f>
        <v/>
      </c>
      <c r="I1646" s="10">
        <f>1+COUNTIF(MCuts,"&lt;"&amp;F1646)</f>
        <v/>
      </c>
      <c r="J1646" s="10">
        <f>G1646&amp;H1646&amp;I1646</f>
        <v/>
      </c>
      <c r="K1646" s="10">
        <f>IF(AND(G1646&gt;=4,H1646&gt;=4),"Champions",IF(AND(G1646&gt;=3,H1646&gt;=3),"Loyal",IF(G1646&gt;=4,"New / promising",IF(H1646&gt;=3,"At risk",IF(G1646&lt;=2,"Lost / hibernating","Needs attention")))))</f>
        <v/>
      </c>
    </row>
    <row r="1647">
      <c r="A1647" t="n">
        <v>15216</v>
      </c>
      <c r="B1647" s="13">
        <f>_xlfn.MINIFS(Invoices[Date],Invoices[Customer ID],A1647)</f>
        <v/>
      </c>
      <c r="C1647" s="13">
        <f>_xlfn.MAXIFS(Invoices[Date],Invoices[Customer ID],A1647)</f>
        <v/>
      </c>
      <c r="D1647" s="14">
        <f>AsOfDate-C1647</f>
        <v/>
      </c>
      <c r="E1647" s="14">
        <f>COUNTIFS(Invoices[Customer ID],A1647)</f>
        <v/>
      </c>
      <c r="F1647" s="15">
        <f>SUMIFS(Invoices[Value],Invoices[Customer ID],A1647)</f>
        <v/>
      </c>
      <c r="G1647" s="10">
        <f>5-COUNTIF(RCuts,"&lt;"&amp;D1647)</f>
        <v/>
      </c>
      <c r="H1647" s="10">
        <f>1+COUNTIF(FCuts,"&lt;"&amp;E1647)</f>
        <v/>
      </c>
      <c r="I1647" s="10">
        <f>1+COUNTIF(MCuts,"&lt;"&amp;F1647)</f>
        <v/>
      </c>
      <c r="J1647" s="10">
        <f>G1647&amp;H1647&amp;I1647</f>
        <v/>
      </c>
      <c r="K1647" s="10">
        <f>IF(AND(G1647&gt;=4,H1647&gt;=4),"Champions",IF(AND(G1647&gt;=3,H1647&gt;=3),"Loyal",IF(G1647&gt;=4,"New / promising",IF(H1647&gt;=3,"At risk",IF(G1647&lt;=2,"Lost / hibernating","Needs attention")))))</f>
        <v/>
      </c>
    </row>
    <row r="1648">
      <c r="A1648" t="n">
        <v>15218</v>
      </c>
      <c r="B1648" s="13">
        <f>_xlfn.MINIFS(Invoices[Date],Invoices[Customer ID],A1648)</f>
        <v/>
      </c>
      <c r="C1648" s="13">
        <f>_xlfn.MAXIFS(Invoices[Date],Invoices[Customer ID],A1648)</f>
        <v/>
      </c>
      <c r="D1648" s="14">
        <f>AsOfDate-C1648</f>
        <v/>
      </c>
      <c r="E1648" s="14">
        <f>COUNTIFS(Invoices[Customer ID],A1648)</f>
        <v/>
      </c>
      <c r="F1648" s="15">
        <f>SUMIFS(Invoices[Value],Invoices[Customer ID],A1648)</f>
        <v/>
      </c>
      <c r="G1648" s="10">
        <f>5-COUNTIF(RCuts,"&lt;"&amp;D1648)</f>
        <v/>
      </c>
      <c r="H1648" s="10">
        <f>1+COUNTIF(FCuts,"&lt;"&amp;E1648)</f>
        <v/>
      </c>
      <c r="I1648" s="10">
        <f>1+COUNTIF(MCuts,"&lt;"&amp;F1648)</f>
        <v/>
      </c>
      <c r="J1648" s="10">
        <f>G1648&amp;H1648&amp;I1648</f>
        <v/>
      </c>
      <c r="K1648" s="10">
        <f>IF(AND(G1648&gt;=4,H1648&gt;=4),"Champions",IF(AND(G1648&gt;=3,H1648&gt;=3),"Loyal",IF(G1648&gt;=4,"New / promising",IF(H1648&gt;=3,"At risk",IF(G1648&lt;=2,"Lost / hibernating","Needs attention")))))</f>
        <v/>
      </c>
    </row>
    <row r="1649">
      <c r="A1649" t="n">
        <v>15219</v>
      </c>
      <c r="B1649" s="13">
        <f>_xlfn.MINIFS(Invoices[Date],Invoices[Customer ID],A1649)</f>
        <v/>
      </c>
      <c r="C1649" s="13">
        <f>_xlfn.MAXIFS(Invoices[Date],Invoices[Customer ID],A1649)</f>
        <v/>
      </c>
      <c r="D1649" s="14">
        <f>AsOfDate-C1649</f>
        <v/>
      </c>
      <c r="E1649" s="14">
        <f>COUNTIFS(Invoices[Customer ID],A1649)</f>
        <v/>
      </c>
      <c r="F1649" s="15">
        <f>SUMIFS(Invoices[Value],Invoices[Customer ID],A1649)</f>
        <v/>
      </c>
      <c r="G1649" s="10">
        <f>5-COUNTIF(RCuts,"&lt;"&amp;D1649)</f>
        <v/>
      </c>
      <c r="H1649" s="10">
        <f>1+COUNTIF(FCuts,"&lt;"&amp;E1649)</f>
        <v/>
      </c>
      <c r="I1649" s="10">
        <f>1+COUNTIF(MCuts,"&lt;"&amp;F1649)</f>
        <v/>
      </c>
      <c r="J1649" s="10">
        <f>G1649&amp;H1649&amp;I1649</f>
        <v/>
      </c>
      <c r="K1649" s="10">
        <f>IF(AND(G1649&gt;=4,H1649&gt;=4),"Champions",IF(AND(G1649&gt;=3,H1649&gt;=3),"Loyal",IF(G1649&gt;=4,"New / promising",IF(H1649&gt;=3,"At risk",IF(G1649&lt;=2,"Lost / hibernating","Needs attention")))))</f>
        <v/>
      </c>
    </row>
    <row r="1650">
      <c r="A1650" t="n">
        <v>15220</v>
      </c>
      <c r="B1650" s="13">
        <f>_xlfn.MINIFS(Invoices[Date],Invoices[Customer ID],A1650)</f>
        <v/>
      </c>
      <c r="C1650" s="13">
        <f>_xlfn.MAXIFS(Invoices[Date],Invoices[Customer ID],A1650)</f>
        <v/>
      </c>
      <c r="D1650" s="14">
        <f>AsOfDate-C1650</f>
        <v/>
      </c>
      <c r="E1650" s="14">
        <f>COUNTIFS(Invoices[Customer ID],A1650)</f>
        <v/>
      </c>
      <c r="F1650" s="15">
        <f>SUMIFS(Invoices[Value],Invoices[Customer ID],A1650)</f>
        <v/>
      </c>
      <c r="G1650" s="10">
        <f>5-COUNTIF(RCuts,"&lt;"&amp;D1650)</f>
        <v/>
      </c>
      <c r="H1650" s="10">
        <f>1+COUNTIF(FCuts,"&lt;"&amp;E1650)</f>
        <v/>
      </c>
      <c r="I1650" s="10">
        <f>1+COUNTIF(MCuts,"&lt;"&amp;F1650)</f>
        <v/>
      </c>
      <c r="J1650" s="10">
        <f>G1650&amp;H1650&amp;I1650</f>
        <v/>
      </c>
      <c r="K1650" s="10">
        <f>IF(AND(G1650&gt;=4,H1650&gt;=4),"Champions",IF(AND(G1650&gt;=3,H1650&gt;=3),"Loyal",IF(G1650&gt;=4,"New / promising",IF(H1650&gt;=3,"At risk",IF(G1650&lt;=2,"Lost / hibernating","Needs attention")))))</f>
        <v/>
      </c>
    </row>
    <row r="1651">
      <c r="A1651" t="n">
        <v>15222</v>
      </c>
      <c r="B1651" s="13">
        <f>_xlfn.MINIFS(Invoices[Date],Invoices[Customer ID],A1651)</f>
        <v/>
      </c>
      <c r="C1651" s="13">
        <f>_xlfn.MAXIFS(Invoices[Date],Invoices[Customer ID],A1651)</f>
        <v/>
      </c>
      <c r="D1651" s="14">
        <f>AsOfDate-C1651</f>
        <v/>
      </c>
      <c r="E1651" s="14">
        <f>COUNTIFS(Invoices[Customer ID],A1651)</f>
        <v/>
      </c>
      <c r="F1651" s="15">
        <f>SUMIFS(Invoices[Value],Invoices[Customer ID],A1651)</f>
        <v/>
      </c>
      <c r="G1651" s="10">
        <f>5-COUNTIF(RCuts,"&lt;"&amp;D1651)</f>
        <v/>
      </c>
      <c r="H1651" s="10">
        <f>1+COUNTIF(FCuts,"&lt;"&amp;E1651)</f>
        <v/>
      </c>
      <c r="I1651" s="10">
        <f>1+COUNTIF(MCuts,"&lt;"&amp;F1651)</f>
        <v/>
      </c>
      <c r="J1651" s="10">
        <f>G1651&amp;H1651&amp;I1651</f>
        <v/>
      </c>
      <c r="K1651" s="10">
        <f>IF(AND(G1651&gt;=4,H1651&gt;=4),"Champions",IF(AND(G1651&gt;=3,H1651&gt;=3),"Loyal",IF(G1651&gt;=4,"New / promising",IF(H1651&gt;=3,"At risk",IF(G1651&lt;=2,"Lost / hibernating","Needs attention")))))</f>
        <v/>
      </c>
    </row>
    <row r="1652">
      <c r="A1652" t="n">
        <v>15223</v>
      </c>
      <c r="B1652" s="13">
        <f>_xlfn.MINIFS(Invoices[Date],Invoices[Customer ID],A1652)</f>
        <v/>
      </c>
      <c r="C1652" s="13">
        <f>_xlfn.MAXIFS(Invoices[Date],Invoices[Customer ID],A1652)</f>
        <v/>
      </c>
      <c r="D1652" s="14">
        <f>AsOfDate-C1652</f>
        <v/>
      </c>
      <c r="E1652" s="14">
        <f>COUNTIFS(Invoices[Customer ID],A1652)</f>
        <v/>
      </c>
      <c r="F1652" s="15">
        <f>SUMIFS(Invoices[Value],Invoices[Customer ID],A1652)</f>
        <v/>
      </c>
      <c r="G1652" s="10">
        <f>5-COUNTIF(RCuts,"&lt;"&amp;D1652)</f>
        <v/>
      </c>
      <c r="H1652" s="10">
        <f>1+COUNTIF(FCuts,"&lt;"&amp;E1652)</f>
        <v/>
      </c>
      <c r="I1652" s="10">
        <f>1+COUNTIF(MCuts,"&lt;"&amp;F1652)</f>
        <v/>
      </c>
      <c r="J1652" s="10">
        <f>G1652&amp;H1652&amp;I1652</f>
        <v/>
      </c>
      <c r="K1652" s="10">
        <f>IF(AND(G1652&gt;=4,H1652&gt;=4),"Champions",IF(AND(G1652&gt;=3,H1652&gt;=3),"Loyal",IF(G1652&gt;=4,"New / promising",IF(H1652&gt;=3,"At risk",IF(G1652&lt;=2,"Lost / hibernating","Needs attention")))))</f>
        <v/>
      </c>
    </row>
    <row r="1653">
      <c r="A1653" t="n">
        <v>15225</v>
      </c>
      <c r="B1653" s="13">
        <f>_xlfn.MINIFS(Invoices[Date],Invoices[Customer ID],A1653)</f>
        <v/>
      </c>
      <c r="C1653" s="13">
        <f>_xlfn.MAXIFS(Invoices[Date],Invoices[Customer ID],A1653)</f>
        <v/>
      </c>
      <c r="D1653" s="14">
        <f>AsOfDate-C1653</f>
        <v/>
      </c>
      <c r="E1653" s="14">
        <f>COUNTIFS(Invoices[Customer ID],A1653)</f>
        <v/>
      </c>
      <c r="F1653" s="15">
        <f>SUMIFS(Invoices[Value],Invoices[Customer ID],A1653)</f>
        <v/>
      </c>
      <c r="G1653" s="10">
        <f>5-COUNTIF(RCuts,"&lt;"&amp;D1653)</f>
        <v/>
      </c>
      <c r="H1653" s="10">
        <f>1+COUNTIF(FCuts,"&lt;"&amp;E1653)</f>
        <v/>
      </c>
      <c r="I1653" s="10">
        <f>1+COUNTIF(MCuts,"&lt;"&amp;F1653)</f>
        <v/>
      </c>
      <c r="J1653" s="10">
        <f>G1653&amp;H1653&amp;I1653</f>
        <v/>
      </c>
      <c r="K1653" s="10">
        <f>IF(AND(G1653&gt;=4,H1653&gt;=4),"Champions",IF(AND(G1653&gt;=3,H1653&gt;=3),"Loyal",IF(G1653&gt;=4,"New / promising",IF(H1653&gt;=3,"At risk",IF(G1653&lt;=2,"Lost / hibernating","Needs attention")))))</f>
        <v/>
      </c>
    </row>
    <row r="1654">
      <c r="A1654" t="n">
        <v>15226</v>
      </c>
      <c r="B1654" s="13">
        <f>_xlfn.MINIFS(Invoices[Date],Invoices[Customer ID],A1654)</f>
        <v/>
      </c>
      <c r="C1654" s="13">
        <f>_xlfn.MAXIFS(Invoices[Date],Invoices[Customer ID],A1654)</f>
        <v/>
      </c>
      <c r="D1654" s="14">
        <f>AsOfDate-C1654</f>
        <v/>
      </c>
      <c r="E1654" s="14">
        <f>COUNTIFS(Invoices[Customer ID],A1654)</f>
        <v/>
      </c>
      <c r="F1654" s="15">
        <f>SUMIFS(Invoices[Value],Invoices[Customer ID],A1654)</f>
        <v/>
      </c>
      <c r="G1654" s="10">
        <f>5-COUNTIF(RCuts,"&lt;"&amp;D1654)</f>
        <v/>
      </c>
      <c r="H1654" s="10">
        <f>1+COUNTIF(FCuts,"&lt;"&amp;E1654)</f>
        <v/>
      </c>
      <c r="I1654" s="10">
        <f>1+COUNTIF(MCuts,"&lt;"&amp;F1654)</f>
        <v/>
      </c>
      <c r="J1654" s="10">
        <f>G1654&amp;H1654&amp;I1654</f>
        <v/>
      </c>
      <c r="K1654" s="10">
        <f>IF(AND(G1654&gt;=4,H1654&gt;=4),"Champions",IF(AND(G1654&gt;=3,H1654&gt;=3),"Loyal",IF(G1654&gt;=4,"New / promising",IF(H1654&gt;=3,"At risk",IF(G1654&lt;=2,"Lost / hibernating","Needs attention")))))</f>
        <v/>
      </c>
    </row>
    <row r="1655">
      <c r="A1655" t="n">
        <v>15227</v>
      </c>
      <c r="B1655" s="13">
        <f>_xlfn.MINIFS(Invoices[Date],Invoices[Customer ID],A1655)</f>
        <v/>
      </c>
      <c r="C1655" s="13">
        <f>_xlfn.MAXIFS(Invoices[Date],Invoices[Customer ID],A1655)</f>
        <v/>
      </c>
      <c r="D1655" s="14">
        <f>AsOfDate-C1655</f>
        <v/>
      </c>
      <c r="E1655" s="14">
        <f>COUNTIFS(Invoices[Customer ID],A1655)</f>
        <v/>
      </c>
      <c r="F1655" s="15">
        <f>SUMIFS(Invoices[Value],Invoices[Customer ID],A1655)</f>
        <v/>
      </c>
      <c r="G1655" s="10">
        <f>5-COUNTIF(RCuts,"&lt;"&amp;D1655)</f>
        <v/>
      </c>
      <c r="H1655" s="10">
        <f>1+COUNTIF(FCuts,"&lt;"&amp;E1655)</f>
        <v/>
      </c>
      <c r="I1655" s="10">
        <f>1+COUNTIF(MCuts,"&lt;"&amp;F1655)</f>
        <v/>
      </c>
      <c r="J1655" s="10">
        <f>G1655&amp;H1655&amp;I1655</f>
        <v/>
      </c>
      <c r="K1655" s="10">
        <f>IF(AND(G1655&gt;=4,H1655&gt;=4),"Champions",IF(AND(G1655&gt;=3,H1655&gt;=3),"Loyal",IF(G1655&gt;=4,"New / promising",IF(H1655&gt;=3,"At risk",IF(G1655&lt;=2,"Lost / hibernating","Needs attention")))))</f>
        <v/>
      </c>
    </row>
    <row r="1656">
      <c r="A1656" t="n">
        <v>15228</v>
      </c>
      <c r="B1656" s="13">
        <f>_xlfn.MINIFS(Invoices[Date],Invoices[Customer ID],A1656)</f>
        <v/>
      </c>
      <c r="C1656" s="13">
        <f>_xlfn.MAXIFS(Invoices[Date],Invoices[Customer ID],A1656)</f>
        <v/>
      </c>
      <c r="D1656" s="14">
        <f>AsOfDate-C1656</f>
        <v/>
      </c>
      <c r="E1656" s="14">
        <f>COUNTIFS(Invoices[Customer ID],A1656)</f>
        <v/>
      </c>
      <c r="F1656" s="15">
        <f>SUMIFS(Invoices[Value],Invoices[Customer ID],A1656)</f>
        <v/>
      </c>
      <c r="G1656" s="10">
        <f>5-COUNTIF(RCuts,"&lt;"&amp;D1656)</f>
        <v/>
      </c>
      <c r="H1656" s="10">
        <f>1+COUNTIF(FCuts,"&lt;"&amp;E1656)</f>
        <v/>
      </c>
      <c r="I1656" s="10">
        <f>1+COUNTIF(MCuts,"&lt;"&amp;F1656)</f>
        <v/>
      </c>
      <c r="J1656" s="10">
        <f>G1656&amp;H1656&amp;I1656</f>
        <v/>
      </c>
      <c r="K1656" s="10">
        <f>IF(AND(G1656&gt;=4,H1656&gt;=4),"Champions",IF(AND(G1656&gt;=3,H1656&gt;=3),"Loyal",IF(G1656&gt;=4,"New / promising",IF(H1656&gt;=3,"At risk",IF(G1656&lt;=2,"Lost / hibernating","Needs attention")))))</f>
        <v/>
      </c>
    </row>
    <row r="1657">
      <c r="A1657" t="n">
        <v>15230</v>
      </c>
      <c r="B1657" s="13">
        <f>_xlfn.MINIFS(Invoices[Date],Invoices[Customer ID],A1657)</f>
        <v/>
      </c>
      <c r="C1657" s="13">
        <f>_xlfn.MAXIFS(Invoices[Date],Invoices[Customer ID],A1657)</f>
        <v/>
      </c>
      <c r="D1657" s="14">
        <f>AsOfDate-C1657</f>
        <v/>
      </c>
      <c r="E1657" s="14">
        <f>COUNTIFS(Invoices[Customer ID],A1657)</f>
        <v/>
      </c>
      <c r="F1657" s="15">
        <f>SUMIFS(Invoices[Value],Invoices[Customer ID],A1657)</f>
        <v/>
      </c>
      <c r="G1657" s="10">
        <f>5-COUNTIF(RCuts,"&lt;"&amp;D1657)</f>
        <v/>
      </c>
      <c r="H1657" s="10">
        <f>1+COUNTIF(FCuts,"&lt;"&amp;E1657)</f>
        <v/>
      </c>
      <c r="I1657" s="10">
        <f>1+COUNTIF(MCuts,"&lt;"&amp;F1657)</f>
        <v/>
      </c>
      <c r="J1657" s="10">
        <f>G1657&amp;H1657&amp;I1657</f>
        <v/>
      </c>
      <c r="K1657" s="10">
        <f>IF(AND(G1657&gt;=4,H1657&gt;=4),"Champions",IF(AND(G1657&gt;=3,H1657&gt;=3),"Loyal",IF(G1657&gt;=4,"New / promising",IF(H1657&gt;=3,"At risk",IF(G1657&lt;=2,"Lost / hibernating","Needs attention")))))</f>
        <v/>
      </c>
    </row>
    <row r="1658">
      <c r="A1658" t="n">
        <v>15232</v>
      </c>
      <c r="B1658" s="13">
        <f>_xlfn.MINIFS(Invoices[Date],Invoices[Customer ID],A1658)</f>
        <v/>
      </c>
      <c r="C1658" s="13">
        <f>_xlfn.MAXIFS(Invoices[Date],Invoices[Customer ID],A1658)</f>
        <v/>
      </c>
      <c r="D1658" s="14">
        <f>AsOfDate-C1658</f>
        <v/>
      </c>
      <c r="E1658" s="14">
        <f>COUNTIFS(Invoices[Customer ID],A1658)</f>
        <v/>
      </c>
      <c r="F1658" s="15">
        <f>SUMIFS(Invoices[Value],Invoices[Customer ID],A1658)</f>
        <v/>
      </c>
      <c r="G1658" s="10">
        <f>5-COUNTIF(RCuts,"&lt;"&amp;D1658)</f>
        <v/>
      </c>
      <c r="H1658" s="10">
        <f>1+COUNTIF(FCuts,"&lt;"&amp;E1658)</f>
        <v/>
      </c>
      <c r="I1658" s="10">
        <f>1+COUNTIF(MCuts,"&lt;"&amp;F1658)</f>
        <v/>
      </c>
      <c r="J1658" s="10">
        <f>G1658&amp;H1658&amp;I1658</f>
        <v/>
      </c>
      <c r="K1658" s="10">
        <f>IF(AND(G1658&gt;=4,H1658&gt;=4),"Champions",IF(AND(G1658&gt;=3,H1658&gt;=3),"Loyal",IF(G1658&gt;=4,"New / promising",IF(H1658&gt;=3,"At risk",IF(G1658&lt;=2,"Lost / hibernating","Needs attention")))))</f>
        <v/>
      </c>
    </row>
    <row r="1659">
      <c r="A1659" t="n">
        <v>15234</v>
      </c>
      <c r="B1659" s="13">
        <f>_xlfn.MINIFS(Invoices[Date],Invoices[Customer ID],A1659)</f>
        <v/>
      </c>
      <c r="C1659" s="13">
        <f>_xlfn.MAXIFS(Invoices[Date],Invoices[Customer ID],A1659)</f>
        <v/>
      </c>
      <c r="D1659" s="14">
        <f>AsOfDate-C1659</f>
        <v/>
      </c>
      <c r="E1659" s="14">
        <f>COUNTIFS(Invoices[Customer ID],A1659)</f>
        <v/>
      </c>
      <c r="F1659" s="15">
        <f>SUMIFS(Invoices[Value],Invoices[Customer ID],A1659)</f>
        <v/>
      </c>
      <c r="G1659" s="10">
        <f>5-COUNTIF(RCuts,"&lt;"&amp;D1659)</f>
        <v/>
      </c>
      <c r="H1659" s="10">
        <f>1+COUNTIF(FCuts,"&lt;"&amp;E1659)</f>
        <v/>
      </c>
      <c r="I1659" s="10">
        <f>1+COUNTIF(MCuts,"&lt;"&amp;F1659)</f>
        <v/>
      </c>
      <c r="J1659" s="10">
        <f>G1659&amp;H1659&amp;I1659</f>
        <v/>
      </c>
      <c r="K1659" s="10">
        <f>IF(AND(G1659&gt;=4,H1659&gt;=4),"Champions",IF(AND(G1659&gt;=3,H1659&gt;=3),"Loyal",IF(G1659&gt;=4,"New / promising",IF(H1659&gt;=3,"At risk",IF(G1659&lt;=2,"Lost / hibernating","Needs attention")))))</f>
        <v/>
      </c>
    </row>
    <row r="1660">
      <c r="A1660" t="n">
        <v>15235</v>
      </c>
      <c r="B1660" s="13">
        <f>_xlfn.MINIFS(Invoices[Date],Invoices[Customer ID],A1660)</f>
        <v/>
      </c>
      <c r="C1660" s="13">
        <f>_xlfn.MAXIFS(Invoices[Date],Invoices[Customer ID],A1660)</f>
        <v/>
      </c>
      <c r="D1660" s="14">
        <f>AsOfDate-C1660</f>
        <v/>
      </c>
      <c r="E1660" s="14">
        <f>COUNTIFS(Invoices[Customer ID],A1660)</f>
        <v/>
      </c>
      <c r="F1660" s="15">
        <f>SUMIFS(Invoices[Value],Invoices[Customer ID],A1660)</f>
        <v/>
      </c>
      <c r="G1660" s="10">
        <f>5-COUNTIF(RCuts,"&lt;"&amp;D1660)</f>
        <v/>
      </c>
      <c r="H1660" s="10">
        <f>1+COUNTIF(FCuts,"&lt;"&amp;E1660)</f>
        <v/>
      </c>
      <c r="I1660" s="10">
        <f>1+COUNTIF(MCuts,"&lt;"&amp;F1660)</f>
        <v/>
      </c>
      <c r="J1660" s="10">
        <f>G1660&amp;H1660&amp;I1660</f>
        <v/>
      </c>
      <c r="K1660" s="10">
        <f>IF(AND(G1660&gt;=4,H1660&gt;=4),"Champions",IF(AND(G1660&gt;=3,H1660&gt;=3),"Loyal",IF(G1660&gt;=4,"New / promising",IF(H1660&gt;=3,"At risk",IF(G1660&lt;=2,"Lost / hibernating","Needs attention")))))</f>
        <v/>
      </c>
    </row>
    <row r="1661">
      <c r="A1661" t="n">
        <v>15236</v>
      </c>
      <c r="B1661" s="13">
        <f>_xlfn.MINIFS(Invoices[Date],Invoices[Customer ID],A1661)</f>
        <v/>
      </c>
      <c r="C1661" s="13">
        <f>_xlfn.MAXIFS(Invoices[Date],Invoices[Customer ID],A1661)</f>
        <v/>
      </c>
      <c r="D1661" s="14">
        <f>AsOfDate-C1661</f>
        <v/>
      </c>
      <c r="E1661" s="14">
        <f>COUNTIFS(Invoices[Customer ID],A1661)</f>
        <v/>
      </c>
      <c r="F1661" s="15">
        <f>SUMIFS(Invoices[Value],Invoices[Customer ID],A1661)</f>
        <v/>
      </c>
      <c r="G1661" s="10">
        <f>5-COUNTIF(RCuts,"&lt;"&amp;D1661)</f>
        <v/>
      </c>
      <c r="H1661" s="10">
        <f>1+COUNTIF(FCuts,"&lt;"&amp;E1661)</f>
        <v/>
      </c>
      <c r="I1661" s="10">
        <f>1+COUNTIF(MCuts,"&lt;"&amp;F1661)</f>
        <v/>
      </c>
      <c r="J1661" s="10">
        <f>G1661&amp;H1661&amp;I1661</f>
        <v/>
      </c>
      <c r="K1661" s="10">
        <f>IF(AND(G1661&gt;=4,H1661&gt;=4),"Champions",IF(AND(G1661&gt;=3,H1661&gt;=3),"Loyal",IF(G1661&gt;=4,"New / promising",IF(H1661&gt;=3,"At risk",IF(G1661&lt;=2,"Lost / hibernating","Needs attention")))))</f>
        <v/>
      </c>
    </row>
    <row r="1662">
      <c r="A1662" t="n">
        <v>15237</v>
      </c>
      <c r="B1662" s="13">
        <f>_xlfn.MINIFS(Invoices[Date],Invoices[Customer ID],A1662)</f>
        <v/>
      </c>
      <c r="C1662" s="13">
        <f>_xlfn.MAXIFS(Invoices[Date],Invoices[Customer ID],A1662)</f>
        <v/>
      </c>
      <c r="D1662" s="14">
        <f>AsOfDate-C1662</f>
        <v/>
      </c>
      <c r="E1662" s="14">
        <f>COUNTIFS(Invoices[Customer ID],A1662)</f>
        <v/>
      </c>
      <c r="F1662" s="15">
        <f>SUMIFS(Invoices[Value],Invoices[Customer ID],A1662)</f>
        <v/>
      </c>
      <c r="G1662" s="10">
        <f>5-COUNTIF(RCuts,"&lt;"&amp;D1662)</f>
        <v/>
      </c>
      <c r="H1662" s="10">
        <f>1+COUNTIF(FCuts,"&lt;"&amp;E1662)</f>
        <v/>
      </c>
      <c r="I1662" s="10">
        <f>1+COUNTIF(MCuts,"&lt;"&amp;F1662)</f>
        <v/>
      </c>
      <c r="J1662" s="10">
        <f>G1662&amp;H1662&amp;I1662</f>
        <v/>
      </c>
      <c r="K1662" s="10">
        <f>IF(AND(G1662&gt;=4,H1662&gt;=4),"Champions",IF(AND(G1662&gt;=3,H1662&gt;=3),"Loyal",IF(G1662&gt;=4,"New / promising",IF(H1662&gt;=3,"At risk",IF(G1662&lt;=2,"Lost / hibernating","Needs attention")))))</f>
        <v/>
      </c>
    </row>
    <row r="1663">
      <c r="A1663" t="n">
        <v>15238</v>
      </c>
      <c r="B1663" s="13">
        <f>_xlfn.MINIFS(Invoices[Date],Invoices[Customer ID],A1663)</f>
        <v/>
      </c>
      <c r="C1663" s="13">
        <f>_xlfn.MAXIFS(Invoices[Date],Invoices[Customer ID],A1663)</f>
        <v/>
      </c>
      <c r="D1663" s="14">
        <f>AsOfDate-C1663</f>
        <v/>
      </c>
      <c r="E1663" s="14">
        <f>COUNTIFS(Invoices[Customer ID],A1663)</f>
        <v/>
      </c>
      <c r="F1663" s="15">
        <f>SUMIFS(Invoices[Value],Invoices[Customer ID],A1663)</f>
        <v/>
      </c>
      <c r="G1663" s="10">
        <f>5-COUNTIF(RCuts,"&lt;"&amp;D1663)</f>
        <v/>
      </c>
      <c r="H1663" s="10">
        <f>1+COUNTIF(FCuts,"&lt;"&amp;E1663)</f>
        <v/>
      </c>
      <c r="I1663" s="10">
        <f>1+COUNTIF(MCuts,"&lt;"&amp;F1663)</f>
        <v/>
      </c>
      <c r="J1663" s="10">
        <f>G1663&amp;H1663&amp;I1663</f>
        <v/>
      </c>
      <c r="K1663" s="10">
        <f>IF(AND(G1663&gt;=4,H1663&gt;=4),"Champions",IF(AND(G1663&gt;=3,H1663&gt;=3),"Loyal",IF(G1663&gt;=4,"New / promising",IF(H1663&gt;=3,"At risk",IF(G1663&lt;=2,"Lost / hibernating","Needs attention")))))</f>
        <v/>
      </c>
    </row>
    <row r="1664">
      <c r="A1664" t="n">
        <v>15239</v>
      </c>
      <c r="B1664" s="13">
        <f>_xlfn.MINIFS(Invoices[Date],Invoices[Customer ID],A1664)</f>
        <v/>
      </c>
      <c r="C1664" s="13">
        <f>_xlfn.MAXIFS(Invoices[Date],Invoices[Customer ID],A1664)</f>
        <v/>
      </c>
      <c r="D1664" s="14">
        <f>AsOfDate-C1664</f>
        <v/>
      </c>
      <c r="E1664" s="14">
        <f>COUNTIFS(Invoices[Customer ID],A1664)</f>
        <v/>
      </c>
      <c r="F1664" s="15">
        <f>SUMIFS(Invoices[Value],Invoices[Customer ID],A1664)</f>
        <v/>
      </c>
      <c r="G1664" s="10">
        <f>5-COUNTIF(RCuts,"&lt;"&amp;D1664)</f>
        <v/>
      </c>
      <c r="H1664" s="10">
        <f>1+COUNTIF(FCuts,"&lt;"&amp;E1664)</f>
        <v/>
      </c>
      <c r="I1664" s="10">
        <f>1+COUNTIF(MCuts,"&lt;"&amp;F1664)</f>
        <v/>
      </c>
      <c r="J1664" s="10">
        <f>G1664&amp;H1664&amp;I1664</f>
        <v/>
      </c>
      <c r="K1664" s="10">
        <f>IF(AND(G1664&gt;=4,H1664&gt;=4),"Champions",IF(AND(G1664&gt;=3,H1664&gt;=3),"Loyal",IF(G1664&gt;=4,"New / promising",IF(H1664&gt;=3,"At risk",IF(G1664&lt;=2,"Lost / hibernating","Needs attention")))))</f>
        <v/>
      </c>
    </row>
    <row r="1665">
      <c r="A1665" t="n">
        <v>15240</v>
      </c>
      <c r="B1665" s="13">
        <f>_xlfn.MINIFS(Invoices[Date],Invoices[Customer ID],A1665)</f>
        <v/>
      </c>
      <c r="C1665" s="13">
        <f>_xlfn.MAXIFS(Invoices[Date],Invoices[Customer ID],A1665)</f>
        <v/>
      </c>
      <c r="D1665" s="14">
        <f>AsOfDate-C1665</f>
        <v/>
      </c>
      <c r="E1665" s="14">
        <f>COUNTIFS(Invoices[Customer ID],A1665)</f>
        <v/>
      </c>
      <c r="F1665" s="15">
        <f>SUMIFS(Invoices[Value],Invoices[Customer ID],A1665)</f>
        <v/>
      </c>
      <c r="G1665" s="10">
        <f>5-COUNTIF(RCuts,"&lt;"&amp;D1665)</f>
        <v/>
      </c>
      <c r="H1665" s="10">
        <f>1+COUNTIF(FCuts,"&lt;"&amp;E1665)</f>
        <v/>
      </c>
      <c r="I1665" s="10">
        <f>1+COUNTIF(MCuts,"&lt;"&amp;F1665)</f>
        <v/>
      </c>
      <c r="J1665" s="10">
        <f>G1665&amp;H1665&amp;I1665</f>
        <v/>
      </c>
      <c r="K1665" s="10">
        <f>IF(AND(G1665&gt;=4,H1665&gt;=4),"Champions",IF(AND(G1665&gt;=3,H1665&gt;=3),"Loyal",IF(G1665&gt;=4,"New / promising",IF(H1665&gt;=3,"At risk",IF(G1665&lt;=2,"Lost / hibernating","Needs attention")))))</f>
        <v/>
      </c>
    </row>
    <row r="1666">
      <c r="A1666" t="n">
        <v>15241</v>
      </c>
      <c r="B1666" s="13">
        <f>_xlfn.MINIFS(Invoices[Date],Invoices[Customer ID],A1666)</f>
        <v/>
      </c>
      <c r="C1666" s="13">
        <f>_xlfn.MAXIFS(Invoices[Date],Invoices[Customer ID],A1666)</f>
        <v/>
      </c>
      <c r="D1666" s="14">
        <f>AsOfDate-C1666</f>
        <v/>
      </c>
      <c r="E1666" s="14">
        <f>COUNTIFS(Invoices[Customer ID],A1666)</f>
        <v/>
      </c>
      <c r="F1666" s="15">
        <f>SUMIFS(Invoices[Value],Invoices[Customer ID],A1666)</f>
        <v/>
      </c>
      <c r="G1666" s="10">
        <f>5-COUNTIF(RCuts,"&lt;"&amp;D1666)</f>
        <v/>
      </c>
      <c r="H1666" s="10">
        <f>1+COUNTIF(FCuts,"&lt;"&amp;E1666)</f>
        <v/>
      </c>
      <c r="I1666" s="10">
        <f>1+COUNTIF(MCuts,"&lt;"&amp;F1666)</f>
        <v/>
      </c>
      <c r="J1666" s="10">
        <f>G1666&amp;H1666&amp;I1666</f>
        <v/>
      </c>
      <c r="K1666" s="10">
        <f>IF(AND(G1666&gt;=4,H1666&gt;=4),"Champions",IF(AND(G1666&gt;=3,H1666&gt;=3),"Loyal",IF(G1666&gt;=4,"New / promising",IF(H1666&gt;=3,"At risk",IF(G1666&lt;=2,"Lost / hibernating","Needs attention")))))</f>
        <v/>
      </c>
    </row>
    <row r="1667">
      <c r="A1667" t="n">
        <v>15243</v>
      </c>
      <c r="B1667" s="13">
        <f>_xlfn.MINIFS(Invoices[Date],Invoices[Customer ID],A1667)</f>
        <v/>
      </c>
      <c r="C1667" s="13">
        <f>_xlfn.MAXIFS(Invoices[Date],Invoices[Customer ID],A1667)</f>
        <v/>
      </c>
      <c r="D1667" s="14">
        <f>AsOfDate-C1667</f>
        <v/>
      </c>
      <c r="E1667" s="14">
        <f>COUNTIFS(Invoices[Customer ID],A1667)</f>
        <v/>
      </c>
      <c r="F1667" s="15">
        <f>SUMIFS(Invoices[Value],Invoices[Customer ID],A1667)</f>
        <v/>
      </c>
      <c r="G1667" s="10">
        <f>5-COUNTIF(RCuts,"&lt;"&amp;D1667)</f>
        <v/>
      </c>
      <c r="H1667" s="10">
        <f>1+COUNTIF(FCuts,"&lt;"&amp;E1667)</f>
        <v/>
      </c>
      <c r="I1667" s="10">
        <f>1+COUNTIF(MCuts,"&lt;"&amp;F1667)</f>
        <v/>
      </c>
      <c r="J1667" s="10">
        <f>G1667&amp;H1667&amp;I1667</f>
        <v/>
      </c>
      <c r="K1667" s="10">
        <f>IF(AND(G1667&gt;=4,H1667&gt;=4),"Champions",IF(AND(G1667&gt;=3,H1667&gt;=3),"Loyal",IF(G1667&gt;=4,"New / promising",IF(H1667&gt;=3,"At risk",IF(G1667&lt;=2,"Lost / hibernating","Needs attention")))))</f>
        <v/>
      </c>
    </row>
    <row r="1668">
      <c r="A1668" t="n">
        <v>15244</v>
      </c>
      <c r="B1668" s="13">
        <f>_xlfn.MINIFS(Invoices[Date],Invoices[Customer ID],A1668)</f>
        <v/>
      </c>
      <c r="C1668" s="13">
        <f>_xlfn.MAXIFS(Invoices[Date],Invoices[Customer ID],A1668)</f>
        <v/>
      </c>
      <c r="D1668" s="14">
        <f>AsOfDate-C1668</f>
        <v/>
      </c>
      <c r="E1668" s="14">
        <f>COUNTIFS(Invoices[Customer ID],A1668)</f>
        <v/>
      </c>
      <c r="F1668" s="15">
        <f>SUMIFS(Invoices[Value],Invoices[Customer ID],A1668)</f>
        <v/>
      </c>
      <c r="G1668" s="10">
        <f>5-COUNTIF(RCuts,"&lt;"&amp;D1668)</f>
        <v/>
      </c>
      <c r="H1668" s="10">
        <f>1+COUNTIF(FCuts,"&lt;"&amp;E1668)</f>
        <v/>
      </c>
      <c r="I1668" s="10">
        <f>1+COUNTIF(MCuts,"&lt;"&amp;F1668)</f>
        <v/>
      </c>
      <c r="J1668" s="10">
        <f>G1668&amp;H1668&amp;I1668</f>
        <v/>
      </c>
      <c r="K1668" s="10">
        <f>IF(AND(G1668&gt;=4,H1668&gt;=4),"Champions",IF(AND(G1668&gt;=3,H1668&gt;=3),"Loyal",IF(G1668&gt;=4,"New / promising",IF(H1668&gt;=3,"At risk",IF(G1668&lt;=2,"Lost / hibernating","Needs attention")))))</f>
        <v/>
      </c>
    </row>
    <row r="1669">
      <c r="A1669" t="n">
        <v>15245</v>
      </c>
      <c r="B1669" s="13">
        <f>_xlfn.MINIFS(Invoices[Date],Invoices[Customer ID],A1669)</f>
        <v/>
      </c>
      <c r="C1669" s="13">
        <f>_xlfn.MAXIFS(Invoices[Date],Invoices[Customer ID],A1669)</f>
        <v/>
      </c>
      <c r="D1669" s="14">
        <f>AsOfDate-C1669</f>
        <v/>
      </c>
      <c r="E1669" s="14">
        <f>COUNTIFS(Invoices[Customer ID],A1669)</f>
        <v/>
      </c>
      <c r="F1669" s="15">
        <f>SUMIFS(Invoices[Value],Invoices[Customer ID],A1669)</f>
        <v/>
      </c>
      <c r="G1669" s="10">
        <f>5-COUNTIF(RCuts,"&lt;"&amp;D1669)</f>
        <v/>
      </c>
      <c r="H1669" s="10">
        <f>1+COUNTIF(FCuts,"&lt;"&amp;E1669)</f>
        <v/>
      </c>
      <c r="I1669" s="10">
        <f>1+COUNTIF(MCuts,"&lt;"&amp;F1669)</f>
        <v/>
      </c>
      <c r="J1669" s="10">
        <f>G1669&amp;H1669&amp;I1669</f>
        <v/>
      </c>
      <c r="K1669" s="10">
        <f>IF(AND(G1669&gt;=4,H1669&gt;=4),"Champions",IF(AND(G1669&gt;=3,H1669&gt;=3),"Loyal",IF(G1669&gt;=4,"New / promising",IF(H1669&gt;=3,"At risk",IF(G1669&lt;=2,"Lost / hibernating","Needs attention")))))</f>
        <v/>
      </c>
    </row>
    <row r="1670">
      <c r="A1670" t="n">
        <v>15246</v>
      </c>
      <c r="B1670" s="13">
        <f>_xlfn.MINIFS(Invoices[Date],Invoices[Customer ID],A1670)</f>
        <v/>
      </c>
      <c r="C1670" s="13">
        <f>_xlfn.MAXIFS(Invoices[Date],Invoices[Customer ID],A1670)</f>
        <v/>
      </c>
      <c r="D1670" s="14">
        <f>AsOfDate-C1670</f>
        <v/>
      </c>
      <c r="E1670" s="14">
        <f>COUNTIFS(Invoices[Customer ID],A1670)</f>
        <v/>
      </c>
      <c r="F1670" s="15">
        <f>SUMIFS(Invoices[Value],Invoices[Customer ID],A1670)</f>
        <v/>
      </c>
      <c r="G1670" s="10">
        <f>5-COUNTIF(RCuts,"&lt;"&amp;D1670)</f>
        <v/>
      </c>
      <c r="H1670" s="10">
        <f>1+COUNTIF(FCuts,"&lt;"&amp;E1670)</f>
        <v/>
      </c>
      <c r="I1670" s="10">
        <f>1+COUNTIF(MCuts,"&lt;"&amp;F1670)</f>
        <v/>
      </c>
      <c r="J1670" s="10">
        <f>G1670&amp;H1670&amp;I1670</f>
        <v/>
      </c>
      <c r="K1670" s="10">
        <f>IF(AND(G1670&gt;=4,H1670&gt;=4),"Champions",IF(AND(G1670&gt;=3,H1670&gt;=3),"Loyal",IF(G1670&gt;=4,"New / promising",IF(H1670&gt;=3,"At risk",IF(G1670&lt;=2,"Lost / hibernating","Needs attention")))))</f>
        <v/>
      </c>
    </row>
    <row r="1671">
      <c r="A1671" t="n">
        <v>15247</v>
      </c>
      <c r="B1671" s="13">
        <f>_xlfn.MINIFS(Invoices[Date],Invoices[Customer ID],A1671)</f>
        <v/>
      </c>
      <c r="C1671" s="13">
        <f>_xlfn.MAXIFS(Invoices[Date],Invoices[Customer ID],A1671)</f>
        <v/>
      </c>
      <c r="D1671" s="14">
        <f>AsOfDate-C1671</f>
        <v/>
      </c>
      <c r="E1671" s="14">
        <f>COUNTIFS(Invoices[Customer ID],A1671)</f>
        <v/>
      </c>
      <c r="F1671" s="15">
        <f>SUMIFS(Invoices[Value],Invoices[Customer ID],A1671)</f>
        <v/>
      </c>
      <c r="G1671" s="10">
        <f>5-COUNTIF(RCuts,"&lt;"&amp;D1671)</f>
        <v/>
      </c>
      <c r="H1671" s="10">
        <f>1+COUNTIF(FCuts,"&lt;"&amp;E1671)</f>
        <v/>
      </c>
      <c r="I1671" s="10">
        <f>1+COUNTIF(MCuts,"&lt;"&amp;F1671)</f>
        <v/>
      </c>
      <c r="J1671" s="10">
        <f>G1671&amp;H1671&amp;I1671</f>
        <v/>
      </c>
      <c r="K1671" s="10">
        <f>IF(AND(G1671&gt;=4,H1671&gt;=4),"Champions",IF(AND(G1671&gt;=3,H1671&gt;=3),"Loyal",IF(G1671&gt;=4,"New / promising",IF(H1671&gt;=3,"At risk",IF(G1671&lt;=2,"Lost / hibernating","Needs attention")))))</f>
        <v/>
      </c>
    </row>
    <row r="1672">
      <c r="A1672" t="n">
        <v>15249</v>
      </c>
      <c r="B1672" s="13">
        <f>_xlfn.MINIFS(Invoices[Date],Invoices[Customer ID],A1672)</f>
        <v/>
      </c>
      <c r="C1672" s="13">
        <f>_xlfn.MAXIFS(Invoices[Date],Invoices[Customer ID],A1672)</f>
        <v/>
      </c>
      <c r="D1672" s="14">
        <f>AsOfDate-C1672</f>
        <v/>
      </c>
      <c r="E1672" s="14">
        <f>COUNTIFS(Invoices[Customer ID],A1672)</f>
        <v/>
      </c>
      <c r="F1672" s="15">
        <f>SUMIFS(Invoices[Value],Invoices[Customer ID],A1672)</f>
        <v/>
      </c>
      <c r="G1672" s="10">
        <f>5-COUNTIF(RCuts,"&lt;"&amp;D1672)</f>
        <v/>
      </c>
      <c r="H1672" s="10">
        <f>1+COUNTIF(FCuts,"&lt;"&amp;E1672)</f>
        <v/>
      </c>
      <c r="I1672" s="10">
        <f>1+COUNTIF(MCuts,"&lt;"&amp;F1672)</f>
        <v/>
      </c>
      <c r="J1672" s="10">
        <f>G1672&amp;H1672&amp;I1672</f>
        <v/>
      </c>
      <c r="K1672" s="10">
        <f>IF(AND(G1672&gt;=4,H1672&gt;=4),"Champions",IF(AND(G1672&gt;=3,H1672&gt;=3),"Loyal",IF(G1672&gt;=4,"New / promising",IF(H1672&gt;=3,"At risk",IF(G1672&lt;=2,"Lost / hibernating","Needs attention")))))</f>
        <v/>
      </c>
    </row>
    <row r="1673">
      <c r="A1673" t="n">
        <v>15251</v>
      </c>
      <c r="B1673" s="13">
        <f>_xlfn.MINIFS(Invoices[Date],Invoices[Customer ID],A1673)</f>
        <v/>
      </c>
      <c r="C1673" s="13">
        <f>_xlfn.MAXIFS(Invoices[Date],Invoices[Customer ID],A1673)</f>
        <v/>
      </c>
      <c r="D1673" s="14">
        <f>AsOfDate-C1673</f>
        <v/>
      </c>
      <c r="E1673" s="14">
        <f>COUNTIFS(Invoices[Customer ID],A1673)</f>
        <v/>
      </c>
      <c r="F1673" s="15">
        <f>SUMIFS(Invoices[Value],Invoices[Customer ID],A1673)</f>
        <v/>
      </c>
      <c r="G1673" s="10">
        <f>5-COUNTIF(RCuts,"&lt;"&amp;D1673)</f>
        <v/>
      </c>
      <c r="H1673" s="10">
        <f>1+COUNTIF(FCuts,"&lt;"&amp;E1673)</f>
        <v/>
      </c>
      <c r="I1673" s="10">
        <f>1+COUNTIF(MCuts,"&lt;"&amp;F1673)</f>
        <v/>
      </c>
      <c r="J1673" s="10">
        <f>G1673&amp;H1673&amp;I1673</f>
        <v/>
      </c>
      <c r="K1673" s="10">
        <f>IF(AND(G1673&gt;=4,H1673&gt;=4),"Champions",IF(AND(G1673&gt;=3,H1673&gt;=3),"Loyal",IF(G1673&gt;=4,"New / promising",IF(H1673&gt;=3,"At risk",IF(G1673&lt;=2,"Lost / hibernating","Needs attention")))))</f>
        <v/>
      </c>
    </row>
    <row r="1674">
      <c r="A1674" t="n">
        <v>15252</v>
      </c>
      <c r="B1674" s="13">
        <f>_xlfn.MINIFS(Invoices[Date],Invoices[Customer ID],A1674)</f>
        <v/>
      </c>
      <c r="C1674" s="13">
        <f>_xlfn.MAXIFS(Invoices[Date],Invoices[Customer ID],A1674)</f>
        <v/>
      </c>
      <c r="D1674" s="14">
        <f>AsOfDate-C1674</f>
        <v/>
      </c>
      <c r="E1674" s="14">
        <f>COUNTIFS(Invoices[Customer ID],A1674)</f>
        <v/>
      </c>
      <c r="F1674" s="15">
        <f>SUMIFS(Invoices[Value],Invoices[Customer ID],A1674)</f>
        <v/>
      </c>
      <c r="G1674" s="10">
        <f>5-COUNTIF(RCuts,"&lt;"&amp;D1674)</f>
        <v/>
      </c>
      <c r="H1674" s="10">
        <f>1+COUNTIF(FCuts,"&lt;"&amp;E1674)</f>
        <v/>
      </c>
      <c r="I1674" s="10">
        <f>1+COUNTIF(MCuts,"&lt;"&amp;F1674)</f>
        <v/>
      </c>
      <c r="J1674" s="10">
        <f>G1674&amp;H1674&amp;I1674</f>
        <v/>
      </c>
      <c r="K1674" s="10">
        <f>IF(AND(G1674&gt;=4,H1674&gt;=4),"Champions",IF(AND(G1674&gt;=3,H1674&gt;=3),"Loyal",IF(G1674&gt;=4,"New / promising",IF(H1674&gt;=3,"At risk",IF(G1674&lt;=2,"Lost / hibernating","Needs attention")))))</f>
        <v/>
      </c>
    </row>
    <row r="1675">
      <c r="A1675" t="n">
        <v>15253</v>
      </c>
      <c r="B1675" s="13">
        <f>_xlfn.MINIFS(Invoices[Date],Invoices[Customer ID],A1675)</f>
        <v/>
      </c>
      <c r="C1675" s="13">
        <f>_xlfn.MAXIFS(Invoices[Date],Invoices[Customer ID],A1675)</f>
        <v/>
      </c>
      <c r="D1675" s="14">
        <f>AsOfDate-C1675</f>
        <v/>
      </c>
      <c r="E1675" s="14">
        <f>COUNTIFS(Invoices[Customer ID],A1675)</f>
        <v/>
      </c>
      <c r="F1675" s="15">
        <f>SUMIFS(Invoices[Value],Invoices[Customer ID],A1675)</f>
        <v/>
      </c>
      <c r="G1675" s="10">
        <f>5-COUNTIF(RCuts,"&lt;"&amp;D1675)</f>
        <v/>
      </c>
      <c r="H1675" s="10">
        <f>1+COUNTIF(FCuts,"&lt;"&amp;E1675)</f>
        <v/>
      </c>
      <c r="I1675" s="10">
        <f>1+COUNTIF(MCuts,"&lt;"&amp;F1675)</f>
        <v/>
      </c>
      <c r="J1675" s="10">
        <f>G1675&amp;H1675&amp;I1675</f>
        <v/>
      </c>
      <c r="K1675" s="10">
        <f>IF(AND(G1675&gt;=4,H1675&gt;=4),"Champions",IF(AND(G1675&gt;=3,H1675&gt;=3),"Loyal",IF(G1675&gt;=4,"New / promising",IF(H1675&gt;=3,"At risk",IF(G1675&lt;=2,"Lost / hibernating","Needs attention")))))</f>
        <v/>
      </c>
    </row>
    <row r="1676">
      <c r="A1676" t="n">
        <v>15254</v>
      </c>
      <c r="B1676" s="13">
        <f>_xlfn.MINIFS(Invoices[Date],Invoices[Customer ID],A1676)</f>
        <v/>
      </c>
      <c r="C1676" s="13">
        <f>_xlfn.MAXIFS(Invoices[Date],Invoices[Customer ID],A1676)</f>
        <v/>
      </c>
      <c r="D1676" s="14">
        <f>AsOfDate-C1676</f>
        <v/>
      </c>
      <c r="E1676" s="14">
        <f>COUNTIFS(Invoices[Customer ID],A1676)</f>
        <v/>
      </c>
      <c r="F1676" s="15">
        <f>SUMIFS(Invoices[Value],Invoices[Customer ID],A1676)</f>
        <v/>
      </c>
      <c r="G1676" s="10">
        <f>5-COUNTIF(RCuts,"&lt;"&amp;D1676)</f>
        <v/>
      </c>
      <c r="H1676" s="10">
        <f>1+COUNTIF(FCuts,"&lt;"&amp;E1676)</f>
        <v/>
      </c>
      <c r="I1676" s="10">
        <f>1+COUNTIF(MCuts,"&lt;"&amp;F1676)</f>
        <v/>
      </c>
      <c r="J1676" s="10">
        <f>G1676&amp;H1676&amp;I1676</f>
        <v/>
      </c>
      <c r="K1676" s="10">
        <f>IF(AND(G1676&gt;=4,H1676&gt;=4),"Champions",IF(AND(G1676&gt;=3,H1676&gt;=3),"Loyal",IF(G1676&gt;=4,"New / promising",IF(H1676&gt;=3,"At risk",IF(G1676&lt;=2,"Lost / hibernating","Needs attention")))))</f>
        <v/>
      </c>
    </row>
    <row r="1677">
      <c r="A1677" t="n">
        <v>15255</v>
      </c>
      <c r="B1677" s="13">
        <f>_xlfn.MINIFS(Invoices[Date],Invoices[Customer ID],A1677)</f>
        <v/>
      </c>
      <c r="C1677" s="13">
        <f>_xlfn.MAXIFS(Invoices[Date],Invoices[Customer ID],A1677)</f>
        <v/>
      </c>
      <c r="D1677" s="14">
        <f>AsOfDate-C1677</f>
        <v/>
      </c>
      <c r="E1677" s="14">
        <f>COUNTIFS(Invoices[Customer ID],A1677)</f>
        <v/>
      </c>
      <c r="F1677" s="15">
        <f>SUMIFS(Invoices[Value],Invoices[Customer ID],A1677)</f>
        <v/>
      </c>
      <c r="G1677" s="10">
        <f>5-COUNTIF(RCuts,"&lt;"&amp;D1677)</f>
        <v/>
      </c>
      <c r="H1677" s="10">
        <f>1+COUNTIF(FCuts,"&lt;"&amp;E1677)</f>
        <v/>
      </c>
      <c r="I1677" s="10">
        <f>1+COUNTIF(MCuts,"&lt;"&amp;F1677)</f>
        <v/>
      </c>
      <c r="J1677" s="10">
        <f>G1677&amp;H1677&amp;I1677</f>
        <v/>
      </c>
      <c r="K1677" s="10">
        <f>IF(AND(G1677&gt;=4,H1677&gt;=4),"Champions",IF(AND(G1677&gt;=3,H1677&gt;=3),"Loyal",IF(G1677&gt;=4,"New / promising",IF(H1677&gt;=3,"At risk",IF(G1677&lt;=2,"Lost / hibernating","Needs attention")))))</f>
        <v/>
      </c>
    </row>
    <row r="1678">
      <c r="A1678" t="n">
        <v>15256</v>
      </c>
      <c r="B1678" s="13">
        <f>_xlfn.MINIFS(Invoices[Date],Invoices[Customer ID],A1678)</f>
        <v/>
      </c>
      <c r="C1678" s="13">
        <f>_xlfn.MAXIFS(Invoices[Date],Invoices[Customer ID],A1678)</f>
        <v/>
      </c>
      <c r="D1678" s="14">
        <f>AsOfDate-C1678</f>
        <v/>
      </c>
      <c r="E1678" s="14">
        <f>COUNTIFS(Invoices[Customer ID],A1678)</f>
        <v/>
      </c>
      <c r="F1678" s="15">
        <f>SUMIFS(Invoices[Value],Invoices[Customer ID],A1678)</f>
        <v/>
      </c>
      <c r="G1678" s="10">
        <f>5-COUNTIF(RCuts,"&lt;"&amp;D1678)</f>
        <v/>
      </c>
      <c r="H1678" s="10">
        <f>1+COUNTIF(FCuts,"&lt;"&amp;E1678)</f>
        <v/>
      </c>
      <c r="I1678" s="10">
        <f>1+COUNTIF(MCuts,"&lt;"&amp;F1678)</f>
        <v/>
      </c>
      <c r="J1678" s="10">
        <f>G1678&amp;H1678&amp;I1678</f>
        <v/>
      </c>
      <c r="K1678" s="10">
        <f>IF(AND(G1678&gt;=4,H1678&gt;=4),"Champions",IF(AND(G1678&gt;=3,H1678&gt;=3),"Loyal",IF(G1678&gt;=4,"New / promising",IF(H1678&gt;=3,"At risk",IF(G1678&lt;=2,"Lost / hibernating","Needs attention")))))</f>
        <v/>
      </c>
    </row>
    <row r="1679">
      <c r="A1679" t="n">
        <v>15257</v>
      </c>
      <c r="B1679" s="13">
        <f>_xlfn.MINIFS(Invoices[Date],Invoices[Customer ID],A1679)</f>
        <v/>
      </c>
      <c r="C1679" s="13">
        <f>_xlfn.MAXIFS(Invoices[Date],Invoices[Customer ID],A1679)</f>
        <v/>
      </c>
      <c r="D1679" s="14">
        <f>AsOfDate-C1679</f>
        <v/>
      </c>
      <c r="E1679" s="14">
        <f>COUNTIFS(Invoices[Customer ID],A1679)</f>
        <v/>
      </c>
      <c r="F1679" s="15">
        <f>SUMIFS(Invoices[Value],Invoices[Customer ID],A1679)</f>
        <v/>
      </c>
      <c r="G1679" s="10">
        <f>5-COUNTIF(RCuts,"&lt;"&amp;D1679)</f>
        <v/>
      </c>
      <c r="H1679" s="10">
        <f>1+COUNTIF(FCuts,"&lt;"&amp;E1679)</f>
        <v/>
      </c>
      <c r="I1679" s="10">
        <f>1+COUNTIF(MCuts,"&lt;"&amp;F1679)</f>
        <v/>
      </c>
      <c r="J1679" s="10">
        <f>G1679&amp;H1679&amp;I1679</f>
        <v/>
      </c>
      <c r="K1679" s="10">
        <f>IF(AND(G1679&gt;=4,H1679&gt;=4),"Champions",IF(AND(G1679&gt;=3,H1679&gt;=3),"Loyal",IF(G1679&gt;=4,"New / promising",IF(H1679&gt;=3,"At risk",IF(G1679&lt;=2,"Lost / hibernating","Needs attention")))))</f>
        <v/>
      </c>
    </row>
    <row r="1680">
      <c r="A1680" t="n">
        <v>15258</v>
      </c>
      <c r="B1680" s="13">
        <f>_xlfn.MINIFS(Invoices[Date],Invoices[Customer ID],A1680)</f>
        <v/>
      </c>
      <c r="C1680" s="13">
        <f>_xlfn.MAXIFS(Invoices[Date],Invoices[Customer ID],A1680)</f>
        <v/>
      </c>
      <c r="D1680" s="14">
        <f>AsOfDate-C1680</f>
        <v/>
      </c>
      <c r="E1680" s="14">
        <f>COUNTIFS(Invoices[Customer ID],A1680)</f>
        <v/>
      </c>
      <c r="F1680" s="15">
        <f>SUMIFS(Invoices[Value],Invoices[Customer ID],A1680)</f>
        <v/>
      </c>
      <c r="G1680" s="10">
        <f>5-COUNTIF(RCuts,"&lt;"&amp;D1680)</f>
        <v/>
      </c>
      <c r="H1680" s="10">
        <f>1+COUNTIF(FCuts,"&lt;"&amp;E1680)</f>
        <v/>
      </c>
      <c r="I1680" s="10">
        <f>1+COUNTIF(MCuts,"&lt;"&amp;F1680)</f>
        <v/>
      </c>
      <c r="J1680" s="10">
        <f>G1680&amp;H1680&amp;I1680</f>
        <v/>
      </c>
      <c r="K1680" s="10">
        <f>IF(AND(G1680&gt;=4,H1680&gt;=4),"Champions",IF(AND(G1680&gt;=3,H1680&gt;=3),"Loyal",IF(G1680&gt;=4,"New / promising",IF(H1680&gt;=3,"At risk",IF(G1680&lt;=2,"Lost / hibernating","Needs attention")))))</f>
        <v/>
      </c>
    </row>
    <row r="1681">
      <c r="A1681" t="n">
        <v>15260</v>
      </c>
      <c r="B1681" s="13">
        <f>_xlfn.MINIFS(Invoices[Date],Invoices[Customer ID],A1681)</f>
        <v/>
      </c>
      <c r="C1681" s="13">
        <f>_xlfn.MAXIFS(Invoices[Date],Invoices[Customer ID],A1681)</f>
        <v/>
      </c>
      <c r="D1681" s="14">
        <f>AsOfDate-C1681</f>
        <v/>
      </c>
      <c r="E1681" s="14">
        <f>COUNTIFS(Invoices[Customer ID],A1681)</f>
        <v/>
      </c>
      <c r="F1681" s="15">
        <f>SUMIFS(Invoices[Value],Invoices[Customer ID],A1681)</f>
        <v/>
      </c>
      <c r="G1681" s="10">
        <f>5-COUNTIF(RCuts,"&lt;"&amp;D1681)</f>
        <v/>
      </c>
      <c r="H1681" s="10">
        <f>1+COUNTIF(FCuts,"&lt;"&amp;E1681)</f>
        <v/>
      </c>
      <c r="I1681" s="10">
        <f>1+COUNTIF(MCuts,"&lt;"&amp;F1681)</f>
        <v/>
      </c>
      <c r="J1681" s="10">
        <f>G1681&amp;H1681&amp;I1681</f>
        <v/>
      </c>
      <c r="K1681" s="10">
        <f>IF(AND(G1681&gt;=4,H1681&gt;=4),"Champions",IF(AND(G1681&gt;=3,H1681&gt;=3),"Loyal",IF(G1681&gt;=4,"New / promising",IF(H1681&gt;=3,"At risk",IF(G1681&lt;=2,"Lost / hibernating","Needs attention")))))</f>
        <v/>
      </c>
    </row>
    <row r="1682">
      <c r="A1682" t="n">
        <v>15261</v>
      </c>
      <c r="B1682" s="13">
        <f>_xlfn.MINIFS(Invoices[Date],Invoices[Customer ID],A1682)</f>
        <v/>
      </c>
      <c r="C1682" s="13">
        <f>_xlfn.MAXIFS(Invoices[Date],Invoices[Customer ID],A1682)</f>
        <v/>
      </c>
      <c r="D1682" s="14">
        <f>AsOfDate-C1682</f>
        <v/>
      </c>
      <c r="E1682" s="14">
        <f>COUNTIFS(Invoices[Customer ID],A1682)</f>
        <v/>
      </c>
      <c r="F1682" s="15">
        <f>SUMIFS(Invoices[Value],Invoices[Customer ID],A1682)</f>
        <v/>
      </c>
      <c r="G1682" s="10">
        <f>5-COUNTIF(RCuts,"&lt;"&amp;D1682)</f>
        <v/>
      </c>
      <c r="H1682" s="10">
        <f>1+COUNTIF(FCuts,"&lt;"&amp;E1682)</f>
        <v/>
      </c>
      <c r="I1682" s="10">
        <f>1+COUNTIF(MCuts,"&lt;"&amp;F1682)</f>
        <v/>
      </c>
      <c r="J1682" s="10">
        <f>G1682&amp;H1682&amp;I1682</f>
        <v/>
      </c>
      <c r="K1682" s="10">
        <f>IF(AND(G1682&gt;=4,H1682&gt;=4),"Champions",IF(AND(G1682&gt;=3,H1682&gt;=3),"Loyal",IF(G1682&gt;=4,"New / promising",IF(H1682&gt;=3,"At risk",IF(G1682&lt;=2,"Lost / hibernating","Needs attention")))))</f>
        <v/>
      </c>
    </row>
    <row r="1683">
      <c r="A1683" t="n">
        <v>15262</v>
      </c>
      <c r="B1683" s="13">
        <f>_xlfn.MINIFS(Invoices[Date],Invoices[Customer ID],A1683)</f>
        <v/>
      </c>
      <c r="C1683" s="13">
        <f>_xlfn.MAXIFS(Invoices[Date],Invoices[Customer ID],A1683)</f>
        <v/>
      </c>
      <c r="D1683" s="14">
        <f>AsOfDate-C1683</f>
        <v/>
      </c>
      <c r="E1683" s="14">
        <f>COUNTIFS(Invoices[Customer ID],A1683)</f>
        <v/>
      </c>
      <c r="F1683" s="15">
        <f>SUMIFS(Invoices[Value],Invoices[Customer ID],A1683)</f>
        <v/>
      </c>
      <c r="G1683" s="10">
        <f>5-COUNTIF(RCuts,"&lt;"&amp;D1683)</f>
        <v/>
      </c>
      <c r="H1683" s="10">
        <f>1+COUNTIF(FCuts,"&lt;"&amp;E1683)</f>
        <v/>
      </c>
      <c r="I1683" s="10">
        <f>1+COUNTIF(MCuts,"&lt;"&amp;F1683)</f>
        <v/>
      </c>
      <c r="J1683" s="10">
        <f>G1683&amp;H1683&amp;I1683</f>
        <v/>
      </c>
      <c r="K1683" s="10">
        <f>IF(AND(G1683&gt;=4,H1683&gt;=4),"Champions",IF(AND(G1683&gt;=3,H1683&gt;=3),"Loyal",IF(G1683&gt;=4,"New / promising",IF(H1683&gt;=3,"At risk",IF(G1683&lt;=2,"Lost / hibernating","Needs attention")))))</f>
        <v/>
      </c>
    </row>
    <row r="1684">
      <c r="A1684" t="n">
        <v>15263</v>
      </c>
      <c r="B1684" s="13">
        <f>_xlfn.MINIFS(Invoices[Date],Invoices[Customer ID],A1684)</f>
        <v/>
      </c>
      <c r="C1684" s="13">
        <f>_xlfn.MAXIFS(Invoices[Date],Invoices[Customer ID],A1684)</f>
        <v/>
      </c>
      <c r="D1684" s="14">
        <f>AsOfDate-C1684</f>
        <v/>
      </c>
      <c r="E1684" s="14">
        <f>COUNTIFS(Invoices[Customer ID],A1684)</f>
        <v/>
      </c>
      <c r="F1684" s="15">
        <f>SUMIFS(Invoices[Value],Invoices[Customer ID],A1684)</f>
        <v/>
      </c>
      <c r="G1684" s="10">
        <f>5-COUNTIF(RCuts,"&lt;"&amp;D1684)</f>
        <v/>
      </c>
      <c r="H1684" s="10">
        <f>1+COUNTIF(FCuts,"&lt;"&amp;E1684)</f>
        <v/>
      </c>
      <c r="I1684" s="10">
        <f>1+COUNTIF(MCuts,"&lt;"&amp;F1684)</f>
        <v/>
      </c>
      <c r="J1684" s="10">
        <f>G1684&amp;H1684&amp;I1684</f>
        <v/>
      </c>
      <c r="K1684" s="10">
        <f>IF(AND(G1684&gt;=4,H1684&gt;=4),"Champions",IF(AND(G1684&gt;=3,H1684&gt;=3),"Loyal",IF(G1684&gt;=4,"New / promising",IF(H1684&gt;=3,"At risk",IF(G1684&lt;=2,"Lost / hibernating","Needs attention")))))</f>
        <v/>
      </c>
    </row>
    <row r="1685">
      <c r="A1685" t="n">
        <v>15264</v>
      </c>
      <c r="B1685" s="13">
        <f>_xlfn.MINIFS(Invoices[Date],Invoices[Customer ID],A1685)</f>
        <v/>
      </c>
      <c r="C1685" s="13">
        <f>_xlfn.MAXIFS(Invoices[Date],Invoices[Customer ID],A1685)</f>
        <v/>
      </c>
      <c r="D1685" s="14">
        <f>AsOfDate-C1685</f>
        <v/>
      </c>
      <c r="E1685" s="14">
        <f>COUNTIFS(Invoices[Customer ID],A1685)</f>
        <v/>
      </c>
      <c r="F1685" s="15">
        <f>SUMIFS(Invoices[Value],Invoices[Customer ID],A1685)</f>
        <v/>
      </c>
      <c r="G1685" s="10">
        <f>5-COUNTIF(RCuts,"&lt;"&amp;D1685)</f>
        <v/>
      </c>
      <c r="H1685" s="10">
        <f>1+COUNTIF(FCuts,"&lt;"&amp;E1685)</f>
        <v/>
      </c>
      <c r="I1685" s="10">
        <f>1+COUNTIF(MCuts,"&lt;"&amp;F1685)</f>
        <v/>
      </c>
      <c r="J1685" s="10">
        <f>G1685&amp;H1685&amp;I1685</f>
        <v/>
      </c>
      <c r="K1685" s="10">
        <f>IF(AND(G1685&gt;=4,H1685&gt;=4),"Champions",IF(AND(G1685&gt;=3,H1685&gt;=3),"Loyal",IF(G1685&gt;=4,"New / promising",IF(H1685&gt;=3,"At risk",IF(G1685&lt;=2,"Lost / hibernating","Needs attention")))))</f>
        <v/>
      </c>
    </row>
    <row r="1686">
      <c r="A1686" t="n">
        <v>15265</v>
      </c>
      <c r="B1686" s="13">
        <f>_xlfn.MINIFS(Invoices[Date],Invoices[Customer ID],A1686)</f>
        <v/>
      </c>
      <c r="C1686" s="13">
        <f>_xlfn.MAXIFS(Invoices[Date],Invoices[Customer ID],A1686)</f>
        <v/>
      </c>
      <c r="D1686" s="14">
        <f>AsOfDate-C1686</f>
        <v/>
      </c>
      <c r="E1686" s="14">
        <f>COUNTIFS(Invoices[Customer ID],A1686)</f>
        <v/>
      </c>
      <c r="F1686" s="15">
        <f>SUMIFS(Invoices[Value],Invoices[Customer ID],A1686)</f>
        <v/>
      </c>
      <c r="G1686" s="10">
        <f>5-COUNTIF(RCuts,"&lt;"&amp;D1686)</f>
        <v/>
      </c>
      <c r="H1686" s="10">
        <f>1+COUNTIF(FCuts,"&lt;"&amp;E1686)</f>
        <v/>
      </c>
      <c r="I1686" s="10">
        <f>1+COUNTIF(MCuts,"&lt;"&amp;F1686)</f>
        <v/>
      </c>
      <c r="J1686" s="10">
        <f>G1686&amp;H1686&amp;I1686</f>
        <v/>
      </c>
      <c r="K1686" s="10">
        <f>IF(AND(G1686&gt;=4,H1686&gt;=4),"Champions",IF(AND(G1686&gt;=3,H1686&gt;=3),"Loyal",IF(G1686&gt;=4,"New / promising",IF(H1686&gt;=3,"At risk",IF(G1686&lt;=2,"Lost / hibernating","Needs attention")))))</f>
        <v/>
      </c>
    </row>
    <row r="1687">
      <c r="A1687" t="n">
        <v>15266</v>
      </c>
      <c r="B1687" s="13">
        <f>_xlfn.MINIFS(Invoices[Date],Invoices[Customer ID],A1687)</f>
        <v/>
      </c>
      <c r="C1687" s="13">
        <f>_xlfn.MAXIFS(Invoices[Date],Invoices[Customer ID],A1687)</f>
        <v/>
      </c>
      <c r="D1687" s="14">
        <f>AsOfDate-C1687</f>
        <v/>
      </c>
      <c r="E1687" s="14">
        <f>COUNTIFS(Invoices[Customer ID],A1687)</f>
        <v/>
      </c>
      <c r="F1687" s="15">
        <f>SUMIFS(Invoices[Value],Invoices[Customer ID],A1687)</f>
        <v/>
      </c>
      <c r="G1687" s="10">
        <f>5-COUNTIF(RCuts,"&lt;"&amp;D1687)</f>
        <v/>
      </c>
      <c r="H1687" s="10">
        <f>1+COUNTIF(FCuts,"&lt;"&amp;E1687)</f>
        <v/>
      </c>
      <c r="I1687" s="10">
        <f>1+COUNTIF(MCuts,"&lt;"&amp;F1687)</f>
        <v/>
      </c>
      <c r="J1687" s="10">
        <f>G1687&amp;H1687&amp;I1687</f>
        <v/>
      </c>
      <c r="K1687" s="10">
        <f>IF(AND(G1687&gt;=4,H1687&gt;=4),"Champions",IF(AND(G1687&gt;=3,H1687&gt;=3),"Loyal",IF(G1687&gt;=4,"New / promising",IF(H1687&gt;=3,"At risk",IF(G1687&lt;=2,"Lost / hibernating","Needs attention")))))</f>
        <v/>
      </c>
    </row>
    <row r="1688">
      <c r="A1688" t="n">
        <v>15267</v>
      </c>
      <c r="B1688" s="13">
        <f>_xlfn.MINIFS(Invoices[Date],Invoices[Customer ID],A1688)</f>
        <v/>
      </c>
      <c r="C1688" s="13">
        <f>_xlfn.MAXIFS(Invoices[Date],Invoices[Customer ID],A1688)</f>
        <v/>
      </c>
      <c r="D1688" s="14">
        <f>AsOfDate-C1688</f>
        <v/>
      </c>
      <c r="E1688" s="14">
        <f>COUNTIFS(Invoices[Customer ID],A1688)</f>
        <v/>
      </c>
      <c r="F1688" s="15">
        <f>SUMIFS(Invoices[Value],Invoices[Customer ID],A1688)</f>
        <v/>
      </c>
      <c r="G1688" s="10">
        <f>5-COUNTIF(RCuts,"&lt;"&amp;D1688)</f>
        <v/>
      </c>
      <c r="H1688" s="10">
        <f>1+COUNTIF(FCuts,"&lt;"&amp;E1688)</f>
        <v/>
      </c>
      <c r="I1688" s="10">
        <f>1+COUNTIF(MCuts,"&lt;"&amp;F1688)</f>
        <v/>
      </c>
      <c r="J1688" s="10">
        <f>G1688&amp;H1688&amp;I1688</f>
        <v/>
      </c>
      <c r="K1688" s="10">
        <f>IF(AND(G1688&gt;=4,H1688&gt;=4),"Champions",IF(AND(G1688&gt;=3,H1688&gt;=3),"Loyal",IF(G1688&gt;=4,"New / promising",IF(H1688&gt;=3,"At risk",IF(G1688&lt;=2,"Lost / hibernating","Needs attention")))))</f>
        <v/>
      </c>
    </row>
    <row r="1689">
      <c r="A1689" t="n">
        <v>15269</v>
      </c>
      <c r="B1689" s="13">
        <f>_xlfn.MINIFS(Invoices[Date],Invoices[Customer ID],A1689)</f>
        <v/>
      </c>
      <c r="C1689" s="13">
        <f>_xlfn.MAXIFS(Invoices[Date],Invoices[Customer ID],A1689)</f>
        <v/>
      </c>
      <c r="D1689" s="14">
        <f>AsOfDate-C1689</f>
        <v/>
      </c>
      <c r="E1689" s="14">
        <f>COUNTIFS(Invoices[Customer ID],A1689)</f>
        <v/>
      </c>
      <c r="F1689" s="15">
        <f>SUMIFS(Invoices[Value],Invoices[Customer ID],A1689)</f>
        <v/>
      </c>
      <c r="G1689" s="10">
        <f>5-COUNTIF(RCuts,"&lt;"&amp;D1689)</f>
        <v/>
      </c>
      <c r="H1689" s="10">
        <f>1+COUNTIF(FCuts,"&lt;"&amp;E1689)</f>
        <v/>
      </c>
      <c r="I1689" s="10">
        <f>1+COUNTIF(MCuts,"&lt;"&amp;F1689)</f>
        <v/>
      </c>
      <c r="J1689" s="10">
        <f>G1689&amp;H1689&amp;I1689</f>
        <v/>
      </c>
      <c r="K1689" s="10">
        <f>IF(AND(G1689&gt;=4,H1689&gt;=4),"Champions",IF(AND(G1689&gt;=3,H1689&gt;=3),"Loyal",IF(G1689&gt;=4,"New / promising",IF(H1689&gt;=3,"At risk",IF(G1689&lt;=2,"Lost / hibernating","Needs attention")))))</f>
        <v/>
      </c>
    </row>
    <row r="1690">
      <c r="A1690" t="n">
        <v>15270</v>
      </c>
      <c r="B1690" s="13">
        <f>_xlfn.MINIFS(Invoices[Date],Invoices[Customer ID],A1690)</f>
        <v/>
      </c>
      <c r="C1690" s="13">
        <f>_xlfn.MAXIFS(Invoices[Date],Invoices[Customer ID],A1690)</f>
        <v/>
      </c>
      <c r="D1690" s="14">
        <f>AsOfDate-C1690</f>
        <v/>
      </c>
      <c r="E1690" s="14">
        <f>COUNTIFS(Invoices[Customer ID],A1690)</f>
        <v/>
      </c>
      <c r="F1690" s="15">
        <f>SUMIFS(Invoices[Value],Invoices[Customer ID],A1690)</f>
        <v/>
      </c>
      <c r="G1690" s="10">
        <f>5-COUNTIF(RCuts,"&lt;"&amp;D1690)</f>
        <v/>
      </c>
      <c r="H1690" s="10">
        <f>1+COUNTIF(FCuts,"&lt;"&amp;E1690)</f>
        <v/>
      </c>
      <c r="I1690" s="10">
        <f>1+COUNTIF(MCuts,"&lt;"&amp;F1690)</f>
        <v/>
      </c>
      <c r="J1690" s="10">
        <f>G1690&amp;H1690&amp;I1690</f>
        <v/>
      </c>
      <c r="K1690" s="10">
        <f>IF(AND(G1690&gt;=4,H1690&gt;=4),"Champions",IF(AND(G1690&gt;=3,H1690&gt;=3),"Loyal",IF(G1690&gt;=4,"New / promising",IF(H1690&gt;=3,"At risk",IF(G1690&lt;=2,"Lost / hibernating","Needs attention")))))</f>
        <v/>
      </c>
    </row>
    <row r="1691">
      <c r="A1691" t="n">
        <v>15271</v>
      </c>
      <c r="B1691" s="13">
        <f>_xlfn.MINIFS(Invoices[Date],Invoices[Customer ID],A1691)</f>
        <v/>
      </c>
      <c r="C1691" s="13">
        <f>_xlfn.MAXIFS(Invoices[Date],Invoices[Customer ID],A1691)</f>
        <v/>
      </c>
      <c r="D1691" s="14">
        <f>AsOfDate-C1691</f>
        <v/>
      </c>
      <c r="E1691" s="14">
        <f>COUNTIFS(Invoices[Customer ID],A1691)</f>
        <v/>
      </c>
      <c r="F1691" s="15">
        <f>SUMIFS(Invoices[Value],Invoices[Customer ID],A1691)</f>
        <v/>
      </c>
      <c r="G1691" s="10">
        <f>5-COUNTIF(RCuts,"&lt;"&amp;D1691)</f>
        <v/>
      </c>
      <c r="H1691" s="10">
        <f>1+COUNTIF(FCuts,"&lt;"&amp;E1691)</f>
        <v/>
      </c>
      <c r="I1691" s="10">
        <f>1+COUNTIF(MCuts,"&lt;"&amp;F1691)</f>
        <v/>
      </c>
      <c r="J1691" s="10">
        <f>G1691&amp;H1691&amp;I1691</f>
        <v/>
      </c>
      <c r="K1691" s="10">
        <f>IF(AND(G1691&gt;=4,H1691&gt;=4),"Champions",IF(AND(G1691&gt;=3,H1691&gt;=3),"Loyal",IF(G1691&gt;=4,"New / promising",IF(H1691&gt;=3,"At risk",IF(G1691&lt;=2,"Lost / hibernating","Needs attention")))))</f>
        <v/>
      </c>
    </row>
    <row r="1692">
      <c r="A1692" t="n">
        <v>15272</v>
      </c>
      <c r="B1692" s="13">
        <f>_xlfn.MINIFS(Invoices[Date],Invoices[Customer ID],A1692)</f>
        <v/>
      </c>
      <c r="C1692" s="13">
        <f>_xlfn.MAXIFS(Invoices[Date],Invoices[Customer ID],A1692)</f>
        <v/>
      </c>
      <c r="D1692" s="14">
        <f>AsOfDate-C1692</f>
        <v/>
      </c>
      <c r="E1692" s="14">
        <f>COUNTIFS(Invoices[Customer ID],A1692)</f>
        <v/>
      </c>
      <c r="F1692" s="15">
        <f>SUMIFS(Invoices[Value],Invoices[Customer ID],A1692)</f>
        <v/>
      </c>
      <c r="G1692" s="10">
        <f>5-COUNTIF(RCuts,"&lt;"&amp;D1692)</f>
        <v/>
      </c>
      <c r="H1692" s="10">
        <f>1+COUNTIF(FCuts,"&lt;"&amp;E1692)</f>
        <v/>
      </c>
      <c r="I1692" s="10">
        <f>1+COUNTIF(MCuts,"&lt;"&amp;F1692)</f>
        <v/>
      </c>
      <c r="J1692" s="10">
        <f>G1692&amp;H1692&amp;I1692</f>
        <v/>
      </c>
      <c r="K1692" s="10">
        <f>IF(AND(G1692&gt;=4,H1692&gt;=4),"Champions",IF(AND(G1692&gt;=3,H1692&gt;=3),"Loyal",IF(G1692&gt;=4,"New / promising",IF(H1692&gt;=3,"At risk",IF(G1692&lt;=2,"Lost / hibernating","Needs attention")))))</f>
        <v/>
      </c>
    </row>
    <row r="1693">
      <c r="A1693" t="n">
        <v>15274</v>
      </c>
      <c r="B1693" s="13">
        <f>_xlfn.MINIFS(Invoices[Date],Invoices[Customer ID],A1693)</f>
        <v/>
      </c>
      <c r="C1693" s="13">
        <f>_xlfn.MAXIFS(Invoices[Date],Invoices[Customer ID],A1693)</f>
        <v/>
      </c>
      <c r="D1693" s="14">
        <f>AsOfDate-C1693</f>
        <v/>
      </c>
      <c r="E1693" s="14">
        <f>COUNTIFS(Invoices[Customer ID],A1693)</f>
        <v/>
      </c>
      <c r="F1693" s="15">
        <f>SUMIFS(Invoices[Value],Invoices[Customer ID],A1693)</f>
        <v/>
      </c>
      <c r="G1693" s="10">
        <f>5-COUNTIF(RCuts,"&lt;"&amp;D1693)</f>
        <v/>
      </c>
      <c r="H1693" s="10">
        <f>1+COUNTIF(FCuts,"&lt;"&amp;E1693)</f>
        <v/>
      </c>
      <c r="I1693" s="10">
        <f>1+COUNTIF(MCuts,"&lt;"&amp;F1693)</f>
        <v/>
      </c>
      <c r="J1693" s="10">
        <f>G1693&amp;H1693&amp;I1693</f>
        <v/>
      </c>
      <c r="K1693" s="10">
        <f>IF(AND(G1693&gt;=4,H1693&gt;=4),"Champions",IF(AND(G1693&gt;=3,H1693&gt;=3),"Loyal",IF(G1693&gt;=4,"New / promising",IF(H1693&gt;=3,"At risk",IF(G1693&lt;=2,"Lost / hibernating","Needs attention")))))</f>
        <v/>
      </c>
    </row>
    <row r="1694">
      <c r="A1694" t="n">
        <v>15275</v>
      </c>
      <c r="B1694" s="13">
        <f>_xlfn.MINIFS(Invoices[Date],Invoices[Customer ID],A1694)</f>
        <v/>
      </c>
      <c r="C1694" s="13">
        <f>_xlfn.MAXIFS(Invoices[Date],Invoices[Customer ID],A1694)</f>
        <v/>
      </c>
      <c r="D1694" s="14">
        <f>AsOfDate-C1694</f>
        <v/>
      </c>
      <c r="E1694" s="14">
        <f>COUNTIFS(Invoices[Customer ID],A1694)</f>
        <v/>
      </c>
      <c r="F1694" s="15">
        <f>SUMIFS(Invoices[Value],Invoices[Customer ID],A1694)</f>
        <v/>
      </c>
      <c r="G1694" s="10">
        <f>5-COUNTIF(RCuts,"&lt;"&amp;D1694)</f>
        <v/>
      </c>
      <c r="H1694" s="10">
        <f>1+COUNTIF(FCuts,"&lt;"&amp;E1694)</f>
        <v/>
      </c>
      <c r="I1694" s="10">
        <f>1+COUNTIF(MCuts,"&lt;"&amp;F1694)</f>
        <v/>
      </c>
      <c r="J1694" s="10">
        <f>G1694&amp;H1694&amp;I1694</f>
        <v/>
      </c>
      <c r="K1694" s="10">
        <f>IF(AND(G1694&gt;=4,H1694&gt;=4),"Champions",IF(AND(G1694&gt;=3,H1694&gt;=3),"Loyal",IF(G1694&gt;=4,"New / promising",IF(H1694&gt;=3,"At risk",IF(G1694&lt;=2,"Lost / hibernating","Needs attention")))))</f>
        <v/>
      </c>
    </row>
    <row r="1695">
      <c r="A1695" t="n">
        <v>15276</v>
      </c>
      <c r="B1695" s="13">
        <f>_xlfn.MINIFS(Invoices[Date],Invoices[Customer ID],A1695)</f>
        <v/>
      </c>
      <c r="C1695" s="13">
        <f>_xlfn.MAXIFS(Invoices[Date],Invoices[Customer ID],A1695)</f>
        <v/>
      </c>
      <c r="D1695" s="14">
        <f>AsOfDate-C1695</f>
        <v/>
      </c>
      <c r="E1695" s="14">
        <f>COUNTIFS(Invoices[Customer ID],A1695)</f>
        <v/>
      </c>
      <c r="F1695" s="15">
        <f>SUMIFS(Invoices[Value],Invoices[Customer ID],A1695)</f>
        <v/>
      </c>
      <c r="G1695" s="10">
        <f>5-COUNTIF(RCuts,"&lt;"&amp;D1695)</f>
        <v/>
      </c>
      <c r="H1695" s="10">
        <f>1+COUNTIF(FCuts,"&lt;"&amp;E1695)</f>
        <v/>
      </c>
      <c r="I1695" s="10">
        <f>1+COUNTIF(MCuts,"&lt;"&amp;F1695)</f>
        <v/>
      </c>
      <c r="J1695" s="10">
        <f>G1695&amp;H1695&amp;I1695</f>
        <v/>
      </c>
      <c r="K1695" s="10">
        <f>IF(AND(G1695&gt;=4,H1695&gt;=4),"Champions",IF(AND(G1695&gt;=3,H1695&gt;=3),"Loyal",IF(G1695&gt;=4,"New / promising",IF(H1695&gt;=3,"At risk",IF(G1695&lt;=2,"Lost / hibernating","Needs attention")))))</f>
        <v/>
      </c>
    </row>
    <row r="1696">
      <c r="A1696" t="n">
        <v>15277</v>
      </c>
      <c r="B1696" s="13">
        <f>_xlfn.MINIFS(Invoices[Date],Invoices[Customer ID],A1696)</f>
        <v/>
      </c>
      <c r="C1696" s="13">
        <f>_xlfn.MAXIFS(Invoices[Date],Invoices[Customer ID],A1696)</f>
        <v/>
      </c>
      <c r="D1696" s="14">
        <f>AsOfDate-C1696</f>
        <v/>
      </c>
      <c r="E1696" s="14">
        <f>COUNTIFS(Invoices[Customer ID],A1696)</f>
        <v/>
      </c>
      <c r="F1696" s="15">
        <f>SUMIFS(Invoices[Value],Invoices[Customer ID],A1696)</f>
        <v/>
      </c>
      <c r="G1696" s="10">
        <f>5-COUNTIF(RCuts,"&lt;"&amp;D1696)</f>
        <v/>
      </c>
      <c r="H1696" s="10">
        <f>1+COUNTIF(FCuts,"&lt;"&amp;E1696)</f>
        <v/>
      </c>
      <c r="I1696" s="10">
        <f>1+COUNTIF(MCuts,"&lt;"&amp;F1696)</f>
        <v/>
      </c>
      <c r="J1696" s="10">
        <f>G1696&amp;H1696&amp;I1696</f>
        <v/>
      </c>
      <c r="K1696" s="10">
        <f>IF(AND(G1696&gt;=4,H1696&gt;=4),"Champions",IF(AND(G1696&gt;=3,H1696&gt;=3),"Loyal",IF(G1696&gt;=4,"New / promising",IF(H1696&gt;=3,"At risk",IF(G1696&lt;=2,"Lost / hibernating","Needs attention")))))</f>
        <v/>
      </c>
    </row>
    <row r="1697">
      <c r="A1697" t="n">
        <v>15280</v>
      </c>
      <c r="B1697" s="13">
        <f>_xlfn.MINIFS(Invoices[Date],Invoices[Customer ID],A1697)</f>
        <v/>
      </c>
      <c r="C1697" s="13">
        <f>_xlfn.MAXIFS(Invoices[Date],Invoices[Customer ID],A1697)</f>
        <v/>
      </c>
      <c r="D1697" s="14">
        <f>AsOfDate-C1697</f>
        <v/>
      </c>
      <c r="E1697" s="14">
        <f>COUNTIFS(Invoices[Customer ID],A1697)</f>
        <v/>
      </c>
      <c r="F1697" s="15">
        <f>SUMIFS(Invoices[Value],Invoices[Customer ID],A1697)</f>
        <v/>
      </c>
      <c r="G1697" s="10">
        <f>5-COUNTIF(RCuts,"&lt;"&amp;D1697)</f>
        <v/>
      </c>
      <c r="H1697" s="10">
        <f>1+COUNTIF(FCuts,"&lt;"&amp;E1697)</f>
        <v/>
      </c>
      <c r="I1697" s="10">
        <f>1+COUNTIF(MCuts,"&lt;"&amp;F1697)</f>
        <v/>
      </c>
      <c r="J1697" s="10">
        <f>G1697&amp;H1697&amp;I1697</f>
        <v/>
      </c>
      <c r="K1697" s="10">
        <f>IF(AND(G1697&gt;=4,H1697&gt;=4),"Champions",IF(AND(G1697&gt;=3,H1697&gt;=3),"Loyal",IF(G1697&gt;=4,"New / promising",IF(H1697&gt;=3,"At risk",IF(G1697&lt;=2,"Lost / hibernating","Needs attention")))))</f>
        <v/>
      </c>
    </row>
    <row r="1698">
      <c r="A1698" t="n">
        <v>15281</v>
      </c>
      <c r="B1698" s="13">
        <f>_xlfn.MINIFS(Invoices[Date],Invoices[Customer ID],A1698)</f>
        <v/>
      </c>
      <c r="C1698" s="13">
        <f>_xlfn.MAXIFS(Invoices[Date],Invoices[Customer ID],A1698)</f>
        <v/>
      </c>
      <c r="D1698" s="14">
        <f>AsOfDate-C1698</f>
        <v/>
      </c>
      <c r="E1698" s="14">
        <f>COUNTIFS(Invoices[Customer ID],A1698)</f>
        <v/>
      </c>
      <c r="F1698" s="15">
        <f>SUMIFS(Invoices[Value],Invoices[Customer ID],A1698)</f>
        <v/>
      </c>
      <c r="G1698" s="10">
        <f>5-COUNTIF(RCuts,"&lt;"&amp;D1698)</f>
        <v/>
      </c>
      <c r="H1698" s="10">
        <f>1+COUNTIF(FCuts,"&lt;"&amp;E1698)</f>
        <v/>
      </c>
      <c r="I1698" s="10">
        <f>1+COUNTIF(MCuts,"&lt;"&amp;F1698)</f>
        <v/>
      </c>
      <c r="J1698" s="10">
        <f>G1698&amp;H1698&amp;I1698</f>
        <v/>
      </c>
      <c r="K1698" s="10">
        <f>IF(AND(G1698&gt;=4,H1698&gt;=4),"Champions",IF(AND(G1698&gt;=3,H1698&gt;=3),"Loyal",IF(G1698&gt;=4,"New / promising",IF(H1698&gt;=3,"At risk",IF(G1698&lt;=2,"Lost / hibernating","Needs attention")))))</f>
        <v/>
      </c>
    </row>
    <row r="1699">
      <c r="A1699" t="n">
        <v>15286</v>
      </c>
      <c r="B1699" s="13">
        <f>_xlfn.MINIFS(Invoices[Date],Invoices[Customer ID],A1699)</f>
        <v/>
      </c>
      <c r="C1699" s="13">
        <f>_xlfn.MAXIFS(Invoices[Date],Invoices[Customer ID],A1699)</f>
        <v/>
      </c>
      <c r="D1699" s="14">
        <f>AsOfDate-C1699</f>
        <v/>
      </c>
      <c r="E1699" s="14">
        <f>COUNTIFS(Invoices[Customer ID],A1699)</f>
        <v/>
      </c>
      <c r="F1699" s="15">
        <f>SUMIFS(Invoices[Value],Invoices[Customer ID],A1699)</f>
        <v/>
      </c>
      <c r="G1699" s="10">
        <f>5-COUNTIF(RCuts,"&lt;"&amp;D1699)</f>
        <v/>
      </c>
      <c r="H1699" s="10">
        <f>1+COUNTIF(FCuts,"&lt;"&amp;E1699)</f>
        <v/>
      </c>
      <c r="I1699" s="10">
        <f>1+COUNTIF(MCuts,"&lt;"&amp;F1699)</f>
        <v/>
      </c>
      <c r="J1699" s="10">
        <f>G1699&amp;H1699&amp;I1699</f>
        <v/>
      </c>
      <c r="K1699" s="10">
        <f>IF(AND(G1699&gt;=4,H1699&gt;=4),"Champions",IF(AND(G1699&gt;=3,H1699&gt;=3),"Loyal",IF(G1699&gt;=4,"New / promising",IF(H1699&gt;=3,"At risk",IF(G1699&lt;=2,"Lost / hibernating","Needs attention")))))</f>
        <v/>
      </c>
    </row>
    <row r="1700">
      <c r="A1700" t="n">
        <v>15287</v>
      </c>
      <c r="B1700" s="13">
        <f>_xlfn.MINIFS(Invoices[Date],Invoices[Customer ID],A1700)</f>
        <v/>
      </c>
      <c r="C1700" s="13">
        <f>_xlfn.MAXIFS(Invoices[Date],Invoices[Customer ID],A1700)</f>
        <v/>
      </c>
      <c r="D1700" s="14">
        <f>AsOfDate-C1700</f>
        <v/>
      </c>
      <c r="E1700" s="14">
        <f>COUNTIFS(Invoices[Customer ID],A1700)</f>
        <v/>
      </c>
      <c r="F1700" s="15">
        <f>SUMIFS(Invoices[Value],Invoices[Customer ID],A1700)</f>
        <v/>
      </c>
      <c r="G1700" s="10">
        <f>5-COUNTIF(RCuts,"&lt;"&amp;D1700)</f>
        <v/>
      </c>
      <c r="H1700" s="10">
        <f>1+COUNTIF(FCuts,"&lt;"&amp;E1700)</f>
        <v/>
      </c>
      <c r="I1700" s="10">
        <f>1+COUNTIF(MCuts,"&lt;"&amp;F1700)</f>
        <v/>
      </c>
      <c r="J1700" s="10">
        <f>G1700&amp;H1700&amp;I1700</f>
        <v/>
      </c>
      <c r="K1700" s="10">
        <f>IF(AND(G1700&gt;=4,H1700&gt;=4),"Champions",IF(AND(G1700&gt;=3,H1700&gt;=3),"Loyal",IF(G1700&gt;=4,"New / promising",IF(H1700&gt;=3,"At risk",IF(G1700&lt;=2,"Lost / hibernating","Needs attention")))))</f>
        <v/>
      </c>
    </row>
    <row r="1701">
      <c r="A1701" t="n">
        <v>15288</v>
      </c>
      <c r="B1701" s="13">
        <f>_xlfn.MINIFS(Invoices[Date],Invoices[Customer ID],A1701)</f>
        <v/>
      </c>
      <c r="C1701" s="13">
        <f>_xlfn.MAXIFS(Invoices[Date],Invoices[Customer ID],A1701)</f>
        <v/>
      </c>
      <c r="D1701" s="14">
        <f>AsOfDate-C1701</f>
        <v/>
      </c>
      <c r="E1701" s="14">
        <f>COUNTIFS(Invoices[Customer ID],A1701)</f>
        <v/>
      </c>
      <c r="F1701" s="15">
        <f>SUMIFS(Invoices[Value],Invoices[Customer ID],A1701)</f>
        <v/>
      </c>
      <c r="G1701" s="10">
        <f>5-COUNTIF(RCuts,"&lt;"&amp;D1701)</f>
        <v/>
      </c>
      <c r="H1701" s="10">
        <f>1+COUNTIF(FCuts,"&lt;"&amp;E1701)</f>
        <v/>
      </c>
      <c r="I1701" s="10">
        <f>1+COUNTIF(MCuts,"&lt;"&amp;F1701)</f>
        <v/>
      </c>
      <c r="J1701" s="10">
        <f>G1701&amp;H1701&amp;I1701</f>
        <v/>
      </c>
      <c r="K1701" s="10">
        <f>IF(AND(G1701&gt;=4,H1701&gt;=4),"Champions",IF(AND(G1701&gt;=3,H1701&gt;=3),"Loyal",IF(G1701&gt;=4,"New / promising",IF(H1701&gt;=3,"At risk",IF(G1701&lt;=2,"Lost / hibernating","Needs attention")))))</f>
        <v/>
      </c>
    </row>
    <row r="1702">
      <c r="A1702" t="n">
        <v>15289</v>
      </c>
      <c r="B1702" s="13">
        <f>_xlfn.MINIFS(Invoices[Date],Invoices[Customer ID],A1702)</f>
        <v/>
      </c>
      <c r="C1702" s="13">
        <f>_xlfn.MAXIFS(Invoices[Date],Invoices[Customer ID],A1702)</f>
        <v/>
      </c>
      <c r="D1702" s="14">
        <f>AsOfDate-C1702</f>
        <v/>
      </c>
      <c r="E1702" s="14">
        <f>COUNTIFS(Invoices[Customer ID],A1702)</f>
        <v/>
      </c>
      <c r="F1702" s="15">
        <f>SUMIFS(Invoices[Value],Invoices[Customer ID],A1702)</f>
        <v/>
      </c>
      <c r="G1702" s="10">
        <f>5-COUNTIF(RCuts,"&lt;"&amp;D1702)</f>
        <v/>
      </c>
      <c r="H1702" s="10">
        <f>1+COUNTIF(FCuts,"&lt;"&amp;E1702)</f>
        <v/>
      </c>
      <c r="I1702" s="10">
        <f>1+COUNTIF(MCuts,"&lt;"&amp;F1702)</f>
        <v/>
      </c>
      <c r="J1702" s="10">
        <f>G1702&amp;H1702&amp;I1702</f>
        <v/>
      </c>
      <c r="K1702" s="10">
        <f>IF(AND(G1702&gt;=4,H1702&gt;=4),"Champions",IF(AND(G1702&gt;=3,H1702&gt;=3),"Loyal",IF(G1702&gt;=4,"New / promising",IF(H1702&gt;=3,"At risk",IF(G1702&lt;=2,"Lost / hibernating","Needs attention")))))</f>
        <v/>
      </c>
    </row>
    <row r="1703">
      <c r="A1703" t="n">
        <v>15290</v>
      </c>
      <c r="B1703" s="13">
        <f>_xlfn.MINIFS(Invoices[Date],Invoices[Customer ID],A1703)</f>
        <v/>
      </c>
      <c r="C1703" s="13">
        <f>_xlfn.MAXIFS(Invoices[Date],Invoices[Customer ID],A1703)</f>
        <v/>
      </c>
      <c r="D1703" s="14">
        <f>AsOfDate-C1703</f>
        <v/>
      </c>
      <c r="E1703" s="14">
        <f>COUNTIFS(Invoices[Customer ID],A1703)</f>
        <v/>
      </c>
      <c r="F1703" s="15">
        <f>SUMIFS(Invoices[Value],Invoices[Customer ID],A1703)</f>
        <v/>
      </c>
      <c r="G1703" s="10">
        <f>5-COUNTIF(RCuts,"&lt;"&amp;D1703)</f>
        <v/>
      </c>
      <c r="H1703" s="10">
        <f>1+COUNTIF(FCuts,"&lt;"&amp;E1703)</f>
        <v/>
      </c>
      <c r="I1703" s="10">
        <f>1+COUNTIF(MCuts,"&lt;"&amp;F1703)</f>
        <v/>
      </c>
      <c r="J1703" s="10">
        <f>G1703&amp;H1703&amp;I1703</f>
        <v/>
      </c>
      <c r="K1703" s="10">
        <f>IF(AND(G1703&gt;=4,H1703&gt;=4),"Champions",IF(AND(G1703&gt;=3,H1703&gt;=3),"Loyal",IF(G1703&gt;=4,"New / promising",IF(H1703&gt;=3,"At risk",IF(G1703&lt;=2,"Lost / hibernating","Needs attention")))))</f>
        <v/>
      </c>
    </row>
    <row r="1704">
      <c r="A1704" t="n">
        <v>15291</v>
      </c>
      <c r="B1704" s="13">
        <f>_xlfn.MINIFS(Invoices[Date],Invoices[Customer ID],A1704)</f>
        <v/>
      </c>
      <c r="C1704" s="13">
        <f>_xlfn.MAXIFS(Invoices[Date],Invoices[Customer ID],A1704)</f>
        <v/>
      </c>
      <c r="D1704" s="14">
        <f>AsOfDate-C1704</f>
        <v/>
      </c>
      <c r="E1704" s="14">
        <f>COUNTIFS(Invoices[Customer ID],A1704)</f>
        <v/>
      </c>
      <c r="F1704" s="15">
        <f>SUMIFS(Invoices[Value],Invoices[Customer ID],A1704)</f>
        <v/>
      </c>
      <c r="G1704" s="10">
        <f>5-COUNTIF(RCuts,"&lt;"&amp;D1704)</f>
        <v/>
      </c>
      <c r="H1704" s="10">
        <f>1+COUNTIF(FCuts,"&lt;"&amp;E1704)</f>
        <v/>
      </c>
      <c r="I1704" s="10">
        <f>1+COUNTIF(MCuts,"&lt;"&amp;F1704)</f>
        <v/>
      </c>
      <c r="J1704" s="10">
        <f>G1704&amp;H1704&amp;I1704</f>
        <v/>
      </c>
      <c r="K1704" s="10">
        <f>IF(AND(G1704&gt;=4,H1704&gt;=4),"Champions",IF(AND(G1704&gt;=3,H1704&gt;=3),"Loyal",IF(G1704&gt;=4,"New / promising",IF(H1704&gt;=3,"At risk",IF(G1704&lt;=2,"Lost / hibernating","Needs attention")))))</f>
        <v/>
      </c>
    </row>
    <row r="1705">
      <c r="A1705" t="n">
        <v>15292</v>
      </c>
      <c r="B1705" s="13">
        <f>_xlfn.MINIFS(Invoices[Date],Invoices[Customer ID],A1705)</f>
        <v/>
      </c>
      <c r="C1705" s="13">
        <f>_xlfn.MAXIFS(Invoices[Date],Invoices[Customer ID],A1705)</f>
        <v/>
      </c>
      <c r="D1705" s="14">
        <f>AsOfDate-C1705</f>
        <v/>
      </c>
      <c r="E1705" s="14">
        <f>COUNTIFS(Invoices[Customer ID],A1705)</f>
        <v/>
      </c>
      <c r="F1705" s="15">
        <f>SUMIFS(Invoices[Value],Invoices[Customer ID],A1705)</f>
        <v/>
      </c>
      <c r="G1705" s="10">
        <f>5-COUNTIF(RCuts,"&lt;"&amp;D1705)</f>
        <v/>
      </c>
      <c r="H1705" s="10">
        <f>1+COUNTIF(FCuts,"&lt;"&amp;E1705)</f>
        <v/>
      </c>
      <c r="I1705" s="10">
        <f>1+COUNTIF(MCuts,"&lt;"&amp;F1705)</f>
        <v/>
      </c>
      <c r="J1705" s="10">
        <f>G1705&amp;H1705&amp;I1705</f>
        <v/>
      </c>
      <c r="K1705" s="10">
        <f>IF(AND(G1705&gt;=4,H1705&gt;=4),"Champions",IF(AND(G1705&gt;=3,H1705&gt;=3),"Loyal",IF(G1705&gt;=4,"New / promising",IF(H1705&gt;=3,"At risk",IF(G1705&lt;=2,"Lost / hibernating","Needs attention")))))</f>
        <v/>
      </c>
    </row>
    <row r="1706">
      <c r="A1706" t="n">
        <v>15296</v>
      </c>
      <c r="B1706" s="13">
        <f>_xlfn.MINIFS(Invoices[Date],Invoices[Customer ID],A1706)</f>
        <v/>
      </c>
      <c r="C1706" s="13">
        <f>_xlfn.MAXIFS(Invoices[Date],Invoices[Customer ID],A1706)</f>
        <v/>
      </c>
      <c r="D1706" s="14">
        <f>AsOfDate-C1706</f>
        <v/>
      </c>
      <c r="E1706" s="14">
        <f>COUNTIFS(Invoices[Customer ID],A1706)</f>
        <v/>
      </c>
      <c r="F1706" s="15">
        <f>SUMIFS(Invoices[Value],Invoices[Customer ID],A1706)</f>
        <v/>
      </c>
      <c r="G1706" s="10">
        <f>5-COUNTIF(RCuts,"&lt;"&amp;D1706)</f>
        <v/>
      </c>
      <c r="H1706" s="10">
        <f>1+COUNTIF(FCuts,"&lt;"&amp;E1706)</f>
        <v/>
      </c>
      <c r="I1706" s="10">
        <f>1+COUNTIF(MCuts,"&lt;"&amp;F1706)</f>
        <v/>
      </c>
      <c r="J1706" s="10">
        <f>G1706&amp;H1706&amp;I1706</f>
        <v/>
      </c>
      <c r="K1706" s="10">
        <f>IF(AND(G1706&gt;=4,H1706&gt;=4),"Champions",IF(AND(G1706&gt;=3,H1706&gt;=3),"Loyal",IF(G1706&gt;=4,"New / promising",IF(H1706&gt;=3,"At risk",IF(G1706&lt;=2,"Lost / hibernating","Needs attention")))))</f>
        <v/>
      </c>
    </row>
    <row r="1707">
      <c r="A1707" t="n">
        <v>15297</v>
      </c>
      <c r="B1707" s="13">
        <f>_xlfn.MINIFS(Invoices[Date],Invoices[Customer ID],A1707)</f>
        <v/>
      </c>
      <c r="C1707" s="13">
        <f>_xlfn.MAXIFS(Invoices[Date],Invoices[Customer ID],A1707)</f>
        <v/>
      </c>
      <c r="D1707" s="14">
        <f>AsOfDate-C1707</f>
        <v/>
      </c>
      <c r="E1707" s="14">
        <f>COUNTIFS(Invoices[Customer ID],A1707)</f>
        <v/>
      </c>
      <c r="F1707" s="15">
        <f>SUMIFS(Invoices[Value],Invoices[Customer ID],A1707)</f>
        <v/>
      </c>
      <c r="G1707" s="10">
        <f>5-COUNTIF(RCuts,"&lt;"&amp;D1707)</f>
        <v/>
      </c>
      <c r="H1707" s="10">
        <f>1+COUNTIF(FCuts,"&lt;"&amp;E1707)</f>
        <v/>
      </c>
      <c r="I1707" s="10">
        <f>1+COUNTIF(MCuts,"&lt;"&amp;F1707)</f>
        <v/>
      </c>
      <c r="J1707" s="10">
        <f>G1707&amp;H1707&amp;I1707</f>
        <v/>
      </c>
      <c r="K1707" s="10">
        <f>IF(AND(G1707&gt;=4,H1707&gt;=4),"Champions",IF(AND(G1707&gt;=3,H1707&gt;=3),"Loyal",IF(G1707&gt;=4,"New / promising",IF(H1707&gt;=3,"At risk",IF(G1707&lt;=2,"Lost / hibernating","Needs attention")))))</f>
        <v/>
      </c>
    </row>
    <row r="1708">
      <c r="A1708" t="n">
        <v>15298</v>
      </c>
      <c r="B1708" s="13">
        <f>_xlfn.MINIFS(Invoices[Date],Invoices[Customer ID],A1708)</f>
        <v/>
      </c>
      <c r="C1708" s="13">
        <f>_xlfn.MAXIFS(Invoices[Date],Invoices[Customer ID],A1708)</f>
        <v/>
      </c>
      <c r="D1708" s="14">
        <f>AsOfDate-C1708</f>
        <v/>
      </c>
      <c r="E1708" s="14">
        <f>COUNTIFS(Invoices[Customer ID],A1708)</f>
        <v/>
      </c>
      <c r="F1708" s="15">
        <f>SUMIFS(Invoices[Value],Invoices[Customer ID],A1708)</f>
        <v/>
      </c>
      <c r="G1708" s="10">
        <f>5-COUNTIF(RCuts,"&lt;"&amp;D1708)</f>
        <v/>
      </c>
      <c r="H1708" s="10">
        <f>1+COUNTIF(FCuts,"&lt;"&amp;E1708)</f>
        <v/>
      </c>
      <c r="I1708" s="10">
        <f>1+COUNTIF(MCuts,"&lt;"&amp;F1708)</f>
        <v/>
      </c>
      <c r="J1708" s="10">
        <f>G1708&amp;H1708&amp;I1708</f>
        <v/>
      </c>
      <c r="K1708" s="10">
        <f>IF(AND(G1708&gt;=4,H1708&gt;=4),"Champions",IF(AND(G1708&gt;=3,H1708&gt;=3),"Loyal",IF(G1708&gt;=4,"New / promising",IF(H1708&gt;=3,"At risk",IF(G1708&lt;=2,"Lost / hibernating","Needs attention")))))</f>
        <v/>
      </c>
    </row>
    <row r="1709">
      <c r="A1709" t="n">
        <v>15299</v>
      </c>
      <c r="B1709" s="13">
        <f>_xlfn.MINIFS(Invoices[Date],Invoices[Customer ID],A1709)</f>
        <v/>
      </c>
      <c r="C1709" s="13">
        <f>_xlfn.MAXIFS(Invoices[Date],Invoices[Customer ID],A1709)</f>
        <v/>
      </c>
      <c r="D1709" s="14">
        <f>AsOfDate-C1709</f>
        <v/>
      </c>
      <c r="E1709" s="14">
        <f>COUNTIFS(Invoices[Customer ID],A1709)</f>
        <v/>
      </c>
      <c r="F1709" s="15">
        <f>SUMIFS(Invoices[Value],Invoices[Customer ID],A1709)</f>
        <v/>
      </c>
      <c r="G1709" s="10">
        <f>5-COUNTIF(RCuts,"&lt;"&amp;D1709)</f>
        <v/>
      </c>
      <c r="H1709" s="10">
        <f>1+COUNTIF(FCuts,"&lt;"&amp;E1709)</f>
        <v/>
      </c>
      <c r="I1709" s="10">
        <f>1+COUNTIF(MCuts,"&lt;"&amp;F1709)</f>
        <v/>
      </c>
      <c r="J1709" s="10">
        <f>G1709&amp;H1709&amp;I1709</f>
        <v/>
      </c>
      <c r="K1709" s="10">
        <f>IF(AND(G1709&gt;=4,H1709&gt;=4),"Champions",IF(AND(G1709&gt;=3,H1709&gt;=3),"Loyal",IF(G1709&gt;=4,"New / promising",IF(H1709&gt;=3,"At risk",IF(G1709&lt;=2,"Lost / hibernating","Needs attention")))))</f>
        <v/>
      </c>
    </row>
    <row r="1710">
      <c r="A1710" t="n">
        <v>15300</v>
      </c>
      <c r="B1710" s="13">
        <f>_xlfn.MINIFS(Invoices[Date],Invoices[Customer ID],A1710)</f>
        <v/>
      </c>
      <c r="C1710" s="13">
        <f>_xlfn.MAXIFS(Invoices[Date],Invoices[Customer ID],A1710)</f>
        <v/>
      </c>
      <c r="D1710" s="14">
        <f>AsOfDate-C1710</f>
        <v/>
      </c>
      <c r="E1710" s="14">
        <f>COUNTIFS(Invoices[Customer ID],A1710)</f>
        <v/>
      </c>
      <c r="F1710" s="15">
        <f>SUMIFS(Invoices[Value],Invoices[Customer ID],A1710)</f>
        <v/>
      </c>
      <c r="G1710" s="10">
        <f>5-COUNTIF(RCuts,"&lt;"&amp;D1710)</f>
        <v/>
      </c>
      <c r="H1710" s="10">
        <f>1+COUNTIF(FCuts,"&lt;"&amp;E1710)</f>
        <v/>
      </c>
      <c r="I1710" s="10">
        <f>1+COUNTIF(MCuts,"&lt;"&amp;F1710)</f>
        <v/>
      </c>
      <c r="J1710" s="10">
        <f>G1710&amp;H1710&amp;I1710</f>
        <v/>
      </c>
      <c r="K1710" s="10">
        <f>IF(AND(G1710&gt;=4,H1710&gt;=4),"Champions",IF(AND(G1710&gt;=3,H1710&gt;=3),"Loyal",IF(G1710&gt;=4,"New / promising",IF(H1710&gt;=3,"At risk",IF(G1710&lt;=2,"Lost / hibernating","Needs attention")))))</f>
        <v/>
      </c>
    </row>
    <row r="1711">
      <c r="A1711" t="n">
        <v>15301</v>
      </c>
      <c r="B1711" s="13">
        <f>_xlfn.MINIFS(Invoices[Date],Invoices[Customer ID],A1711)</f>
        <v/>
      </c>
      <c r="C1711" s="13">
        <f>_xlfn.MAXIFS(Invoices[Date],Invoices[Customer ID],A1711)</f>
        <v/>
      </c>
      <c r="D1711" s="14">
        <f>AsOfDate-C1711</f>
        <v/>
      </c>
      <c r="E1711" s="14">
        <f>COUNTIFS(Invoices[Customer ID],A1711)</f>
        <v/>
      </c>
      <c r="F1711" s="15">
        <f>SUMIFS(Invoices[Value],Invoices[Customer ID],A1711)</f>
        <v/>
      </c>
      <c r="G1711" s="10">
        <f>5-COUNTIF(RCuts,"&lt;"&amp;D1711)</f>
        <v/>
      </c>
      <c r="H1711" s="10">
        <f>1+COUNTIF(FCuts,"&lt;"&amp;E1711)</f>
        <v/>
      </c>
      <c r="I1711" s="10">
        <f>1+COUNTIF(MCuts,"&lt;"&amp;F1711)</f>
        <v/>
      </c>
      <c r="J1711" s="10">
        <f>G1711&amp;H1711&amp;I1711</f>
        <v/>
      </c>
      <c r="K1711" s="10">
        <f>IF(AND(G1711&gt;=4,H1711&gt;=4),"Champions",IF(AND(G1711&gt;=3,H1711&gt;=3),"Loyal",IF(G1711&gt;=4,"New / promising",IF(H1711&gt;=3,"At risk",IF(G1711&lt;=2,"Lost / hibernating","Needs attention")))))</f>
        <v/>
      </c>
    </row>
    <row r="1712">
      <c r="A1712" t="n">
        <v>15303</v>
      </c>
      <c r="B1712" s="13">
        <f>_xlfn.MINIFS(Invoices[Date],Invoices[Customer ID],A1712)</f>
        <v/>
      </c>
      <c r="C1712" s="13">
        <f>_xlfn.MAXIFS(Invoices[Date],Invoices[Customer ID],A1712)</f>
        <v/>
      </c>
      <c r="D1712" s="14">
        <f>AsOfDate-C1712</f>
        <v/>
      </c>
      <c r="E1712" s="14">
        <f>COUNTIFS(Invoices[Customer ID],A1712)</f>
        <v/>
      </c>
      <c r="F1712" s="15">
        <f>SUMIFS(Invoices[Value],Invoices[Customer ID],A1712)</f>
        <v/>
      </c>
      <c r="G1712" s="10">
        <f>5-COUNTIF(RCuts,"&lt;"&amp;D1712)</f>
        <v/>
      </c>
      <c r="H1712" s="10">
        <f>1+COUNTIF(FCuts,"&lt;"&amp;E1712)</f>
        <v/>
      </c>
      <c r="I1712" s="10">
        <f>1+COUNTIF(MCuts,"&lt;"&amp;F1712)</f>
        <v/>
      </c>
      <c r="J1712" s="10">
        <f>G1712&amp;H1712&amp;I1712</f>
        <v/>
      </c>
      <c r="K1712" s="10">
        <f>IF(AND(G1712&gt;=4,H1712&gt;=4),"Champions",IF(AND(G1712&gt;=3,H1712&gt;=3),"Loyal",IF(G1712&gt;=4,"New / promising",IF(H1712&gt;=3,"At risk",IF(G1712&lt;=2,"Lost / hibernating","Needs attention")))))</f>
        <v/>
      </c>
    </row>
    <row r="1713">
      <c r="A1713" t="n">
        <v>15304</v>
      </c>
      <c r="B1713" s="13">
        <f>_xlfn.MINIFS(Invoices[Date],Invoices[Customer ID],A1713)</f>
        <v/>
      </c>
      <c r="C1713" s="13">
        <f>_xlfn.MAXIFS(Invoices[Date],Invoices[Customer ID],A1713)</f>
        <v/>
      </c>
      <c r="D1713" s="14">
        <f>AsOfDate-C1713</f>
        <v/>
      </c>
      <c r="E1713" s="14">
        <f>COUNTIFS(Invoices[Customer ID],A1713)</f>
        <v/>
      </c>
      <c r="F1713" s="15">
        <f>SUMIFS(Invoices[Value],Invoices[Customer ID],A1713)</f>
        <v/>
      </c>
      <c r="G1713" s="10">
        <f>5-COUNTIF(RCuts,"&lt;"&amp;D1713)</f>
        <v/>
      </c>
      <c r="H1713" s="10">
        <f>1+COUNTIF(FCuts,"&lt;"&amp;E1713)</f>
        <v/>
      </c>
      <c r="I1713" s="10">
        <f>1+COUNTIF(MCuts,"&lt;"&amp;F1713)</f>
        <v/>
      </c>
      <c r="J1713" s="10">
        <f>G1713&amp;H1713&amp;I1713</f>
        <v/>
      </c>
      <c r="K1713" s="10">
        <f>IF(AND(G1713&gt;=4,H1713&gt;=4),"Champions",IF(AND(G1713&gt;=3,H1713&gt;=3),"Loyal",IF(G1713&gt;=4,"New / promising",IF(H1713&gt;=3,"At risk",IF(G1713&lt;=2,"Lost / hibernating","Needs attention")))))</f>
        <v/>
      </c>
    </row>
    <row r="1714">
      <c r="A1714" t="n">
        <v>15306</v>
      </c>
      <c r="B1714" s="13">
        <f>_xlfn.MINIFS(Invoices[Date],Invoices[Customer ID],A1714)</f>
        <v/>
      </c>
      <c r="C1714" s="13">
        <f>_xlfn.MAXIFS(Invoices[Date],Invoices[Customer ID],A1714)</f>
        <v/>
      </c>
      <c r="D1714" s="14">
        <f>AsOfDate-C1714</f>
        <v/>
      </c>
      <c r="E1714" s="14">
        <f>COUNTIFS(Invoices[Customer ID],A1714)</f>
        <v/>
      </c>
      <c r="F1714" s="15">
        <f>SUMIFS(Invoices[Value],Invoices[Customer ID],A1714)</f>
        <v/>
      </c>
      <c r="G1714" s="10">
        <f>5-COUNTIF(RCuts,"&lt;"&amp;D1714)</f>
        <v/>
      </c>
      <c r="H1714" s="10">
        <f>1+COUNTIF(FCuts,"&lt;"&amp;E1714)</f>
        <v/>
      </c>
      <c r="I1714" s="10">
        <f>1+COUNTIF(MCuts,"&lt;"&amp;F1714)</f>
        <v/>
      </c>
      <c r="J1714" s="10">
        <f>G1714&amp;H1714&amp;I1714</f>
        <v/>
      </c>
      <c r="K1714" s="10">
        <f>IF(AND(G1714&gt;=4,H1714&gt;=4),"Champions",IF(AND(G1714&gt;=3,H1714&gt;=3),"Loyal",IF(G1714&gt;=4,"New / promising",IF(H1714&gt;=3,"At risk",IF(G1714&lt;=2,"Lost / hibernating","Needs attention")))))</f>
        <v/>
      </c>
    </row>
    <row r="1715">
      <c r="A1715" t="n">
        <v>15307</v>
      </c>
      <c r="B1715" s="13">
        <f>_xlfn.MINIFS(Invoices[Date],Invoices[Customer ID],A1715)</f>
        <v/>
      </c>
      <c r="C1715" s="13">
        <f>_xlfn.MAXIFS(Invoices[Date],Invoices[Customer ID],A1715)</f>
        <v/>
      </c>
      <c r="D1715" s="14">
        <f>AsOfDate-C1715</f>
        <v/>
      </c>
      <c r="E1715" s="14">
        <f>COUNTIFS(Invoices[Customer ID],A1715)</f>
        <v/>
      </c>
      <c r="F1715" s="15">
        <f>SUMIFS(Invoices[Value],Invoices[Customer ID],A1715)</f>
        <v/>
      </c>
      <c r="G1715" s="10">
        <f>5-COUNTIF(RCuts,"&lt;"&amp;D1715)</f>
        <v/>
      </c>
      <c r="H1715" s="10">
        <f>1+COUNTIF(FCuts,"&lt;"&amp;E1715)</f>
        <v/>
      </c>
      <c r="I1715" s="10">
        <f>1+COUNTIF(MCuts,"&lt;"&amp;F1715)</f>
        <v/>
      </c>
      <c r="J1715" s="10">
        <f>G1715&amp;H1715&amp;I1715</f>
        <v/>
      </c>
      <c r="K1715" s="10">
        <f>IF(AND(G1715&gt;=4,H1715&gt;=4),"Champions",IF(AND(G1715&gt;=3,H1715&gt;=3),"Loyal",IF(G1715&gt;=4,"New / promising",IF(H1715&gt;=3,"At risk",IF(G1715&lt;=2,"Lost / hibernating","Needs attention")))))</f>
        <v/>
      </c>
    </row>
    <row r="1716">
      <c r="A1716" t="n">
        <v>15308</v>
      </c>
      <c r="B1716" s="13">
        <f>_xlfn.MINIFS(Invoices[Date],Invoices[Customer ID],A1716)</f>
        <v/>
      </c>
      <c r="C1716" s="13">
        <f>_xlfn.MAXIFS(Invoices[Date],Invoices[Customer ID],A1716)</f>
        <v/>
      </c>
      <c r="D1716" s="14">
        <f>AsOfDate-C1716</f>
        <v/>
      </c>
      <c r="E1716" s="14">
        <f>COUNTIFS(Invoices[Customer ID],A1716)</f>
        <v/>
      </c>
      <c r="F1716" s="15">
        <f>SUMIFS(Invoices[Value],Invoices[Customer ID],A1716)</f>
        <v/>
      </c>
      <c r="G1716" s="10">
        <f>5-COUNTIF(RCuts,"&lt;"&amp;D1716)</f>
        <v/>
      </c>
      <c r="H1716" s="10">
        <f>1+COUNTIF(FCuts,"&lt;"&amp;E1716)</f>
        <v/>
      </c>
      <c r="I1716" s="10">
        <f>1+COUNTIF(MCuts,"&lt;"&amp;F1716)</f>
        <v/>
      </c>
      <c r="J1716" s="10">
        <f>G1716&amp;H1716&amp;I1716</f>
        <v/>
      </c>
      <c r="K1716" s="10">
        <f>IF(AND(G1716&gt;=4,H1716&gt;=4),"Champions",IF(AND(G1716&gt;=3,H1716&gt;=3),"Loyal",IF(G1716&gt;=4,"New / promising",IF(H1716&gt;=3,"At risk",IF(G1716&lt;=2,"Lost / hibernating","Needs attention")))))</f>
        <v/>
      </c>
    </row>
    <row r="1717">
      <c r="A1717" t="n">
        <v>15311</v>
      </c>
      <c r="B1717" s="13">
        <f>_xlfn.MINIFS(Invoices[Date],Invoices[Customer ID],A1717)</f>
        <v/>
      </c>
      <c r="C1717" s="13">
        <f>_xlfn.MAXIFS(Invoices[Date],Invoices[Customer ID],A1717)</f>
        <v/>
      </c>
      <c r="D1717" s="14">
        <f>AsOfDate-C1717</f>
        <v/>
      </c>
      <c r="E1717" s="14">
        <f>COUNTIFS(Invoices[Customer ID],A1717)</f>
        <v/>
      </c>
      <c r="F1717" s="15">
        <f>SUMIFS(Invoices[Value],Invoices[Customer ID],A1717)</f>
        <v/>
      </c>
      <c r="G1717" s="10">
        <f>5-COUNTIF(RCuts,"&lt;"&amp;D1717)</f>
        <v/>
      </c>
      <c r="H1717" s="10">
        <f>1+COUNTIF(FCuts,"&lt;"&amp;E1717)</f>
        <v/>
      </c>
      <c r="I1717" s="10">
        <f>1+COUNTIF(MCuts,"&lt;"&amp;F1717)</f>
        <v/>
      </c>
      <c r="J1717" s="10">
        <f>G1717&amp;H1717&amp;I1717</f>
        <v/>
      </c>
      <c r="K1717" s="10">
        <f>IF(AND(G1717&gt;=4,H1717&gt;=4),"Champions",IF(AND(G1717&gt;=3,H1717&gt;=3),"Loyal",IF(G1717&gt;=4,"New / promising",IF(H1717&gt;=3,"At risk",IF(G1717&lt;=2,"Lost / hibernating","Needs attention")))))</f>
        <v/>
      </c>
    </row>
    <row r="1718">
      <c r="A1718" t="n">
        <v>15312</v>
      </c>
      <c r="B1718" s="13">
        <f>_xlfn.MINIFS(Invoices[Date],Invoices[Customer ID],A1718)</f>
        <v/>
      </c>
      <c r="C1718" s="13">
        <f>_xlfn.MAXIFS(Invoices[Date],Invoices[Customer ID],A1718)</f>
        <v/>
      </c>
      <c r="D1718" s="14">
        <f>AsOfDate-C1718</f>
        <v/>
      </c>
      <c r="E1718" s="14">
        <f>COUNTIFS(Invoices[Customer ID],A1718)</f>
        <v/>
      </c>
      <c r="F1718" s="15">
        <f>SUMIFS(Invoices[Value],Invoices[Customer ID],A1718)</f>
        <v/>
      </c>
      <c r="G1718" s="10">
        <f>5-COUNTIF(RCuts,"&lt;"&amp;D1718)</f>
        <v/>
      </c>
      <c r="H1718" s="10">
        <f>1+COUNTIF(FCuts,"&lt;"&amp;E1718)</f>
        <v/>
      </c>
      <c r="I1718" s="10">
        <f>1+COUNTIF(MCuts,"&lt;"&amp;F1718)</f>
        <v/>
      </c>
      <c r="J1718" s="10">
        <f>G1718&amp;H1718&amp;I1718</f>
        <v/>
      </c>
      <c r="K1718" s="10">
        <f>IF(AND(G1718&gt;=4,H1718&gt;=4),"Champions",IF(AND(G1718&gt;=3,H1718&gt;=3),"Loyal",IF(G1718&gt;=4,"New / promising",IF(H1718&gt;=3,"At risk",IF(G1718&lt;=2,"Lost / hibernating","Needs attention")))))</f>
        <v/>
      </c>
    </row>
    <row r="1719">
      <c r="A1719" t="n">
        <v>15313</v>
      </c>
      <c r="B1719" s="13">
        <f>_xlfn.MINIFS(Invoices[Date],Invoices[Customer ID],A1719)</f>
        <v/>
      </c>
      <c r="C1719" s="13">
        <f>_xlfn.MAXIFS(Invoices[Date],Invoices[Customer ID],A1719)</f>
        <v/>
      </c>
      <c r="D1719" s="14">
        <f>AsOfDate-C1719</f>
        <v/>
      </c>
      <c r="E1719" s="14">
        <f>COUNTIFS(Invoices[Customer ID],A1719)</f>
        <v/>
      </c>
      <c r="F1719" s="15">
        <f>SUMIFS(Invoices[Value],Invoices[Customer ID],A1719)</f>
        <v/>
      </c>
      <c r="G1719" s="10">
        <f>5-COUNTIF(RCuts,"&lt;"&amp;D1719)</f>
        <v/>
      </c>
      <c r="H1719" s="10">
        <f>1+COUNTIF(FCuts,"&lt;"&amp;E1719)</f>
        <v/>
      </c>
      <c r="I1719" s="10">
        <f>1+COUNTIF(MCuts,"&lt;"&amp;F1719)</f>
        <v/>
      </c>
      <c r="J1719" s="10">
        <f>G1719&amp;H1719&amp;I1719</f>
        <v/>
      </c>
      <c r="K1719" s="10">
        <f>IF(AND(G1719&gt;=4,H1719&gt;=4),"Champions",IF(AND(G1719&gt;=3,H1719&gt;=3),"Loyal",IF(G1719&gt;=4,"New / promising",IF(H1719&gt;=3,"At risk",IF(G1719&lt;=2,"Lost / hibernating","Needs attention")))))</f>
        <v/>
      </c>
    </row>
    <row r="1720">
      <c r="A1720" t="n">
        <v>15314</v>
      </c>
      <c r="B1720" s="13">
        <f>_xlfn.MINIFS(Invoices[Date],Invoices[Customer ID],A1720)</f>
        <v/>
      </c>
      <c r="C1720" s="13">
        <f>_xlfn.MAXIFS(Invoices[Date],Invoices[Customer ID],A1720)</f>
        <v/>
      </c>
      <c r="D1720" s="14">
        <f>AsOfDate-C1720</f>
        <v/>
      </c>
      <c r="E1720" s="14">
        <f>COUNTIFS(Invoices[Customer ID],A1720)</f>
        <v/>
      </c>
      <c r="F1720" s="15">
        <f>SUMIFS(Invoices[Value],Invoices[Customer ID],A1720)</f>
        <v/>
      </c>
      <c r="G1720" s="10">
        <f>5-COUNTIF(RCuts,"&lt;"&amp;D1720)</f>
        <v/>
      </c>
      <c r="H1720" s="10">
        <f>1+COUNTIF(FCuts,"&lt;"&amp;E1720)</f>
        <v/>
      </c>
      <c r="I1720" s="10">
        <f>1+COUNTIF(MCuts,"&lt;"&amp;F1720)</f>
        <v/>
      </c>
      <c r="J1720" s="10">
        <f>G1720&amp;H1720&amp;I1720</f>
        <v/>
      </c>
      <c r="K1720" s="10">
        <f>IF(AND(G1720&gt;=4,H1720&gt;=4),"Champions",IF(AND(G1720&gt;=3,H1720&gt;=3),"Loyal",IF(G1720&gt;=4,"New / promising",IF(H1720&gt;=3,"At risk",IF(G1720&lt;=2,"Lost / hibernating","Needs attention")))))</f>
        <v/>
      </c>
    </row>
    <row r="1721">
      <c r="A1721" t="n">
        <v>15315</v>
      </c>
      <c r="B1721" s="13">
        <f>_xlfn.MINIFS(Invoices[Date],Invoices[Customer ID],A1721)</f>
        <v/>
      </c>
      <c r="C1721" s="13">
        <f>_xlfn.MAXIFS(Invoices[Date],Invoices[Customer ID],A1721)</f>
        <v/>
      </c>
      <c r="D1721" s="14">
        <f>AsOfDate-C1721</f>
        <v/>
      </c>
      <c r="E1721" s="14">
        <f>COUNTIFS(Invoices[Customer ID],A1721)</f>
        <v/>
      </c>
      <c r="F1721" s="15">
        <f>SUMIFS(Invoices[Value],Invoices[Customer ID],A1721)</f>
        <v/>
      </c>
      <c r="G1721" s="10">
        <f>5-COUNTIF(RCuts,"&lt;"&amp;D1721)</f>
        <v/>
      </c>
      <c r="H1721" s="10">
        <f>1+COUNTIF(FCuts,"&lt;"&amp;E1721)</f>
        <v/>
      </c>
      <c r="I1721" s="10">
        <f>1+COUNTIF(MCuts,"&lt;"&amp;F1721)</f>
        <v/>
      </c>
      <c r="J1721" s="10">
        <f>G1721&amp;H1721&amp;I1721</f>
        <v/>
      </c>
      <c r="K1721" s="10">
        <f>IF(AND(G1721&gt;=4,H1721&gt;=4),"Champions",IF(AND(G1721&gt;=3,H1721&gt;=3),"Loyal",IF(G1721&gt;=4,"New / promising",IF(H1721&gt;=3,"At risk",IF(G1721&lt;=2,"Lost / hibernating","Needs attention")))))</f>
        <v/>
      </c>
    </row>
    <row r="1722">
      <c r="A1722" t="n">
        <v>15316</v>
      </c>
      <c r="B1722" s="13">
        <f>_xlfn.MINIFS(Invoices[Date],Invoices[Customer ID],A1722)</f>
        <v/>
      </c>
      <c r="C1722" s="13">
        <f>_xlfn.MAXIFS(Invoices[Date],Invoices[Customer ID],A1722)</f>
        <v/>
      </c>
      <c r="D1722" s="14">
        <f>AsOfDate-C1722</f>
        <v/>
      </c>
      <c r="E1722" s="14">
        <f>COUNTIFS(Invoices[Customer ID],A1722)</f>
        <v/>
      </c>
      <c r="F1722" s="15">
        <f>SUMIFS(Invoices[Value],Invoices[Customer ID],A1722)</f>
        <v/>
      </c>
      <c r="G1722" s="10">
        <f>5-COUNTIF(RCuts,"&lt;"&amp;D1722)</f>
        <v/>
      </c>
      <c r="H1722" s="10">
        <f>1+COUNTIF(FCuts,"&lt;"&amp;E1722)</f>
        <v/>
      </c>
      <c r="I1722" s="10">
        <f>1+COUNTIF(MCuts,"&lt;"&amp;F1722)</f>
        <v/>
      </c>
      <c r="J1722" s="10">
        <f>G1722&amp;H1722&amp;I1722</f>
        <v/>
      </c>
      <c r="K1722" s="10">
        <f>IF(AND(G1722&gt;=4,H1722&gt;=4),"Champions",IF(AND(G1722&gt;=3,H1722&gt;=3),"Loyal",IF(G1722&gt;=4,"New / promising",IF(H1722&gt;=3,"At risk",IF(G1722&lt;=2,"Lost / hibernating","Needs attention")))))</f>
        <v/>
      </c>
    </row>
    <row r="1723">
      <c r="A1723" t="n">
        <v>15319</v>
      </c>
      <c r="B1723" s="13">
        <f>_xlfn.MINIFS(Invoices[Date],Invoices[Customer ID],A1723)</f>
        <v/>
      </c>
      <c r="C1723" s="13">
        <f>_xlfn.MAXIFS(Invoices[Date],Invoices[Customer ID],A1723)</f>
        <v/>
      </c>
      <c r="D1723" s="14">
        <f>AsOfDate-C1723</f>
        <v/>
      </c>
      <c r="E1723" s="14">
        <f>COUNTIFS(Invoices[Customer ID],A1723)</f>
        <v/>
      </c>
      <c r="F1723" s="15">
        <f>SUMIFS(Invoices[Value],Invoices[Customer ID],A1723)</f>
        <v/>
      </c>
      <c r="G1723" s="10">
        <f>5-COUNTIF(RCuts,"&lt;"&amp;D1723)</f>
        <v/>
      </c>
      <c r="H1723" s="10">
        <f>1+COUNTIF(FCuts,"&lt;"&amp;E1723)</f>
        <v/>
      </c>
      <c r="I1723" s="10">
        <f>1+COUNTIF(MCuts,"&lt;"&amp;F1723)</f>
        <v/>
      </c>
      <c r="J1723" s="10">
        <f>G1723&amp;H1723&amp;I1723</f>
        <v/>
      </c>
      <c r="K1723" s="10">
        <f>IF(AND(G1723&gt;=4,H1723&gt;=4),"Champions",IF(AND(G1723&gt;=3,H1723&gt;=3),"Loyal",IF(G1723&gt;=4,"New / promising",IF(H1723&gt;=3,"At risk",IF(G1723&lt;=2,"Lost / hibernating","Needs attention")))))</f>
        <v/>
      </c>
    </row>
    <row r="1724">
      <c r="A1724" t="n">
        <v>15320</v>
      </c>
      <c r="B1724" s="13">
        <f>_xlfn.MINIFS(Invoices[Date],Invoices[Customer ID],A1724)</f>
        <v/>
      </c>
      <c r="C1724" s="13">
        <f>_xlfn.MAXIFS(Invoices[Date],Invoices[Customer ID],A1724)</f>
        <v/>
      </c>
      <c r="D1724" s="14">
        <f>AsOfDate-C1724</f>
        <v/>
      </c>
      <c r="E1724" s="14">
        <f>COUNTIFS(Invoices[Customer ID],A1724)</f>
        <v/>
      </c>
      <c r="F1724" s="15">
        <f>SUMIFS(Invoices[Value],Invoices[Customer ID],A1724)</f>
        <v/>
      </c>
      <c r="G1724" s="10">
        <f>5-COUNTIF(RCuts,"&lt;"&amp;D1724)</f>
        <v/>
      </c>
      <c r="H1724" s="10">
        <f>1+COUNTIF(FCuts,"&lt;"&amp;E1724)</f>
        <v/>
      </c>
      <c r="I1724" s="10">
        <f>1+COUNTIF(MCuts,"&lt;"&amp;F1724)</f>
        <v/>
      </c>
      <c r="J1724" s="10">
        <f>G1724&amp;H1724&amp;I1724</f>
        <v/>
      </c>
      <c r="K1724" s="10">
        <f>IF(AND(G1724&gt;=4,H1724&gt;=4),"Champions",IF(AND(G1724&gt;=3,H1724&gt;=3),"Loyal",IF(G1724&gt;=4,"New / promising",IF(H1724&gt;=3,"At risk",IF(G1724&lt;=2,"Lost / hibernating","Needs attention")))))</f>
        <v/>
      </c>
    </row>
    <row r="1725">
      <c r="A1725" t="n">
        <v>15321</v>
      </c>
      <c r="B1725" s="13">
        <f>_xlfn.MINIFS(Invoices[Date],Invoices[Customer ID],A1725)</f>
        <v/>
      </c>
      <c r="C1725" s="13">
        <f>_xlfn.MAXIFS(Invoices[Date],Invoices[Customer ID],A1725)</f>
        <v/>
      </c>
      <c r="D1725" s="14">
        <f>AsOfDate-C1725</f>
        <v/>
      </c>
      <c r="E1725" s="14">
        <f>COUNTIFS(Invoices[Customer ID],A1725)</f>
        <v/>
      </c>
      <c r="F1725" s="15">
        <f>SUMIFS(Invoices[Value],Invoices[Customer ID],A1725)</f>
        <v/>
      </c>
      <c r="G1725" s="10">
        <f>5-COUNTIF(RCuts,"&lt;"&amp;D1725)</f>
        <v/>
      </c>
      <c r="H1725" s="10">
        <f>1+COUNTIF(FCuts,"&lt;"&amp;E1725)</f>
        <v/>
      </c>
      <c r="I1725" s="10">
        <f>1+COUNTIF(MCuts,"&lt;"&amp;F1725)</f>
        <v/>
      </c>
      <c r="J1725" s="10">
        <f>G1725&amp;H1725&amp;I1725</f>
        <v/>
      </c>
      <c r="K1725" s="10">
        <f>IF(AND(G1725&gt;=4,H1725&gt;=4),"Champions",IF(AND(G1725&gt;=3,H1725&gt;=3),"Loyal",IF(G1725&gt;=4,"New / promising",IF(H1725&gt;=3,"At risk",IF(G1725&lt;=2,"Lost / hibernating","Needs attention")))))</f>
        <v/>
      </c>
    </row>
    <row r="1726">
      <c r="A1726" t="n">
        <v>15322</v>
      </c>
      <c r="B1726" s="13">
        <f>_xlfn.MINIFS(Invoices[Date],Invoices[Customer ID],A1726)</f>
        <v/>
      </c>
      <c r="C1726" s="13">
        <f>_xlfn.MAXIFS(Invoices[Date],Invoices[Customer ID],A1726)</f>
        <v/>
      </c>
      <c r="D1726" s="14">
        <f>AsOfDate-C1726</f>
        <v/>
      </c>
      <c r="E1726" s="14">
        <f>COUNTIFS(Invoices[Customer ID],A1726)</f>
        <v/>
      </c>
      <c r="F1726" s="15">
        <f>SUMIFS(Invoices[Value],Invoices[Customer ID],A1726)</f>
        <v/>
      </c>
      <c r="G1726" s="10">
        <f>5-COUNTIF(RCuts,"&lt;"&amp;D1726)</f>
        <v/>
      </c>
      <c r="H1726" s="10">
        <f>1+COUNTIF(FCuts,"&lt;"&amp;E1726)</f>
        <v/>
      </c>
      <c r="I1726" s="10">
        <f>1+COUNTIF(MCuts,"&lt;"&amp;F1726)</f>
        <v/>
      </c>
      <c r="J1726" s="10">
        <f>G1726&amp;H1726&amp;I1726</f>
        <v/>
      </c>
      <c r="K1726" s="10">
        <f>IF(AND(G1726&gt;=4,H1726&gt;=4),"Champions",IF(AND(G1726&gt;=3,H1726&gt;=3),"Loyal",IF(G1726&gt;=4,"New / promising",IF(H1726&gt;=3,"At risk",IF(G1726&lt;=2,"Lost / hibernating","Needs attention")))))</f>
        <v/>
      </c>
    </row>
    <row r="1727">
      <c r="A1727" t="n">
        <v>15325</v>
      </c>
      <c r="B1727" s="13">
        <f>_xlfn.MINIFS(Invoices[Date],Invoices[Customer ID],A1727)</f>
        <v/>
      </c>
      <c r="C1727" s="13">
        <f>_xlfn.MAXIFS(Invoices[Date],Invoices[Customer ID],A1727)</f>
        <v/>
      </c>
      <c r="D1727" s="14">
        <f>AsOfDate-C1727</f>
        <v/>
      </c>
      <c r="E1727" s="14">
        <f>COUNTIFS(Invoices[Customer ID],A1727)</f>
        <v/>
      </c>
      <c r="F1727" s="15">
        <f>SUMIFS(Invoices[Value],Invoices[Customer ID],A1727)</f>
        <v/>
      </c>
      <c r="G1727" s="10">
        <f>5-COUNTIF(RCuts,"&lt;"&amp;D1727)</f>
        <v/>
      </c>
      <c r="H1727" s="10">
        <f>1+COUNTIF(FCuts,"&lt;"&amp;E1727)</f>
        <v/>
      </c>
      <c r="I1727" s="10">
        <f>1+COUNTIF(MCuts,"&lt;"&amp;F1727)</f>
        <v/>
      </c>
      <c r="J1727" s="10">
        <f>G1727&amp;H1727&amp;I1727</f>
        <v/>
      </c>
      <c r="K1727" s="10">
        <f>IF(AND(G1727&gt;=4,H1727&gt;=4),"Champions",IF(AND(G1727&gt;=3,H1727&gt;=3),"Loyal",IF(G1727&gt;=4,"New / promising",IF(H1727&gt;=3,"At risk",IF(G1727&lt;=2,"Lost / hibernating","Needs attention")))))</f>
        <v/>
      </c>
    </row>
    <row r="1728">
      <c r="A1728" t="n">
        <v>15326</v>
      </c>
      <c r="B1728" s="13">
        <f>_xlfn.MINIFS(Invoices[Date],Invoices[Customer ID],A1728)</f>
        <v/>
      </c>
      <c r="C1728" s="13">
        <f>_xlfn.MAXIFS(Invoices[Date],Invoices[Customer ID],A1728)</f>
        <v/>
      </c>
      <c r="D1728" s="14">
        <f>AsOfDate-C1728</f>
        <v/>
      </c>
      <c r="E1728" s="14">
        <f>COUNTIFS(Invoices[Customer ID],A1728)</f>
        <v/>
      </c>
      <c r="F1728" s="15">
        <f>SUMIFS(Invoices[Value],Invoices[Customer ID],A1728)</f>
        <v/>
      </c>
      <c r="G1728" s="10">
        <f>5-COUNTIF(RCuts,"&lt;"&amp;D1728)</f>
        <v/>
      </c>
      <c r="H1728" s="10">
        <f>1+COUNTIF(FCuts,"&lt;"&amp;E1728)</f>
        <v/>
      </c>
      <c r="I1728" s="10">
        <f>1+COUNTIF(MCuts,"&lt;"&amp;F1728)</f>
        <v/>
      </c>
      <c r="J1728" s="10">
        <f>G1728&amp;H1728&amp;I1728</f>
        <v/>
      </c>
      <c r="K1728" s="10">
        <f>IF(AND(G1728&gt;=4,H1728&gt;=4),"Champions",IF(AND(G1728&gt;=3,H1728&gt;=3),"Loyal",IF(G1728&gt;=4,"New / promising",IF(H1728&gt;=3,"At risk",IF(G1728&lt;=2,"Lost / hibernating","Needs attention")))))</f>
        <v/>
      </c>
    </row>
    <row r="1729">
      <c r="A1729" t="n">
        <v>15327</v>
      </c>
      <c r="B1729" s="13">
        <f>_xlfn.MINIFS(Invoices[Date],Invoices[Customer ID],A1729)</f>
        <v/>
      </c>
      <c r="C1729" s="13">
        <f>_xlfn.MAXIFS(Invoices[Date],Invoices[Customer ID],A1729)</f>
        <v/>
      </c>
      <c r="D1729" s="14">
        <f>AsOfDate-C1729</f>
        <v/>
      </c>
      <c r="E1729" s="14">
        <f>COUNTIFS(Invoices[Customer ID],A1729)</f>
        <v/>
      </c>
      <c r="F1729" s="15">
        <f>SUMIFS(Invoices[Value],Invoices[Customer ID],A1729)</f>
        <v/>
      </c>
      <c r="G1729" s="10">
        <f>5-COUNTIF(RCuts,"&lt;"&amp;D1729)</f>
        <v/>
      </c>
      <c r="H1729" s="10">
        <f>1+COUNTIF(FCuts,"&lt;"&amp;E1729)</f>
        <v/>
      </c>
      <c r="I1729" s="10">
        <f>1+COUNTIF(MCuts,"&lt;"&amp;F1729)</f>
        <v/>
      </c>
      <c r="J1729" s="10">
        <f>G1729&amp;H1729&amp;I1729</f>
        <v/>
      </c>
      <c r="K1729" s="10">
        <f>IF(AND(G1729&gt;=4,H1729&gt;=4),"Champions",IF(AND(G1729&gt;=3,H1729&gt;=3),"Loyal",IF(G1729&gt;=4,"New / promising",IF(H1729&gt;=3,"At risk",IF(G1729&lt;=2,"Lost / hibernating","Needs attention")))))</f>
        <v/>
      </c>
    </row>
    <row r="1730">
      <c r="A1730" t="n">
        <v>15329</v>
      </c>
      <c r="B1730" s="13">
        <f>_xlfn.MINIFS(Invoices[Date],Invoices[Customer ID],A1730)</f>
        <v/>
      </c>
      <c r="C1730" s="13">
        <f>_xlfn.MAXIFS(Invoices[Date],Invoices[Customer ID],A1730)</f>
        <v/>
      </c>
      <c r="D1730" s="14">
        <f>AsOfDate-C1730</f>
        <v/>
      </c>
      <c r="E1730" s="14">
        <f>COUNTIFS(Invoices[Customer ID],A1730)</f>
        <v/>
      </c>
      <c r="F1730" s="15">
        <f>SUMIFS(Invoices[Value],Invoices[Customer ID],A1730)</f>
        <v/>
      </c>
      <c r="G1730" s="10">
        <f>5-COUNTIF(RCuts,"&lt;"&amp;D1730)</f>
        <v/>
      </c>
      <c r="H1730" s="10">
        <f>1+COUNTIF(FCuts,"&lt;"&amp;E1730)</f>
        <v/>
      </c>
      <c r="I1730" s="10">
        <f>1+COUNTIF(MCuts,"&lt;"&amp;F1730)</f>
        <v/>
      </c>
      <c r="J1730" s="10">
        <f>G1730&amp;H1730&amp;I1730</f>
        <v/>
      </c>
      <c r="K1730" s="10">
        <f>IF(AND(G1730&gt;=4,H1730&gt;=4),"Champions",IF(AND(G1730&gt;=3,H1730&gt;=3),"Loyal",IF(G1730&gt;=4,"New / promising",IF(H1730&gt;=3,"At risk",IF(G1730&lt;=2,"Lost / hibernating","Needs attention")))))</f>
        <v/>
      </c>
    </row>
    <row r="1731">
      <c r="A1731" t="n">
        <v>15330</v>
      </c>
      <c r="B1731" s="13">
        <f>_xlfn.MINIFS(Invoices[Date],Invoices[Customer ID],A1731)</f>
        <v/>
      </c>
      <c r="C1731" s="13">
        <f>_xlfn.MAXIFS(Invoices[Date],Invoices[Customer ID],A1731)</f>
        <v/>
      </c>
      <c r="D1731" s="14">
        <f>AsOfDate-C1731</f>
        <v/>
      </c>
      <c r="E1731" s="14">
        <f>COUNTIFS(Invoices[Customer ID],A1731)</f>
        <v/>
      </c>
      <c r="F1731" s="15">
        <f>SUMIFS(Invoices[Value],Invoices[Customer ID],A1731)</f>
        <v/>
      </c>
      <c r="G1731" s="10">
        <f>5-COUNTIF(RCuts,"&lt;"&amp;D1731)</f>
        <v/>
      </c>
      <c r="H1731" s="10">
        <f>1+COUNTIF(FCuts,"&lt;"&amp;E1731)</f>
        <v/>
      </c>
      <c r="I1731" s="10">
        <f>1+COUNTIF(MCuts,"&lt;"&amp;F1731)</f>
        <v/>
      </c>
      <c r="J1731" s="10">
        <f>G1731&amp;H1731&amp;I1731</f>
        <v/>
      </c>
      <c r="K1731" s="10">
        <f>IF(AND(G1731&gt;=4,H1731&gt;=4),"Champions",IF(AND(G1731&gt;=3,H1731&gt;=3),"Loyal",IF(G1731&gt;=4,"New / promising",IF(H1731&gt;=3,"At risk",IF(G1731&lt;=2,"Lost / hibernating","Needs attention")))))</f>
        <v/>
      </c>
    </row>
    <row r="1732">
      <c r="A1732" t="n">
        <v>15333</v>
      </c>
      <c r="B1732" s="13">
        <f>_xlfn.MINIFS(Invoices[Date],Invoices[Customer ID],A1732)</f>
        <v/>
      </c>
      <c r="C1732" s="13">
        <f>_xlfn.MAXIFS(Invoices[Date],Invoices[Customer ID],A1732)</f>
        <v/>
      </c>
      <c r="D1732" s="14">
        <f>AsOfDate-C1732</f>
        <v/>
      </c>
      <c r="E1732" s="14">
        <f>COUNTIFS(Invoices[Customer ID],A1732)</f>
        <v/>
      </c>
      <c r="F1732" s="15">
        <f>SUMIFS(Invoices[Value],Invoices[Customer ID],A1732)</f>
        <v/>
      </c>
      <c r="G1732" s="10">
        <f>5-COUNTIF(RCuts,"&lt;"&amp;D1732)</f>
        <v/>
      </c>
      <c r="H1732" s="10">
        <f>1+COUNTIF(FCuts,"&lt;"&amp;E1732)</f>
        <v/>
      </c>
      <c r="I1732" s="10">
        <f>1+COUNTIF(MCuts,"&lt;"&amp;F1732)</f>
        <v/>
      </c>
      <c r="J1732" s="10">
        <f>G1732&amp;H1732&amp;I1732</f>
        <v/>
      </c>
      <c r="K1732" s="10">
        <f>IF(AND(G1732&gt;=4,H1732&gt;=4),"Champions",IF(AND(G1732&gt;=3,H1732&gt;=3),"Loyal",IF(G1732&gt;=4,"New / promising",IF(H1732&gt;=3,"At risk",IF(G1732&lt;=2,"Lost / hibernating","Needs attention")))))</f>
        <v/>
      </c>
    </row>
    <row r="1733">
      <c r="A1733" t="n">
        <v>15334</v>
      </c>
      <c r="B1733" s="13">
        <f>_xlfn.MINIFS(Invoices[Date],Invoices[Customer ID],A1733)</f>
        <v/>
      </c>
      <c r="C1733" s="13">
        <f>_xlfn.MAXIFS(Invoices[Date],Invoices[Customer ID],A1733)</f>
        <v/>
      </c>
      <c r="D1733" s="14">
        <f>AsOfDate-C1733</f>
        <v/>
      </c>
      <c r="E1733" s="14">
        <f>COUNTIFS(Invoices[Customer ID],A1733)</f>
        <v/>
      </c>
      <c r="F1733" s="15">
        <f>SUMIFS(Invoices[Value],Invoices[Customer ID],A1733)</f>
        <v/>
      </c>
      <c r="G1733" s="10">
        <f>5-COUNTIF(RCuts,"&lt;"&amp;D1733)</f>
        <v/>
      </c>
      <c r="H1733" s="10">
        <f>1+COUNTIF(FCuts,"&lt;"&amp;E1733)</f>
        <v/>
      </c>
      <c r="I1733" s="10">
        <f>1+COUNTIF(MCuts,"&lt;"&amp;F1733)</f>
        <v/>
      </c>
      <c r="J1733" s="10">
        <f>G1733&amp;H1733&amp;I1733</f>
        <v/>
      </c>
      <c r="K1733" s="10">
        <f>IF(AND(G1733&gt;=4,H1733&gt;=4),"Champions",IF(AND(G1733&gt;=3,H1733&gt;=3),"Loyal",IF(G1733&gt;=4,"New / promising",IF(H1733&gt;=3,"At risk",IF(G1733&lt;=2,"Lost / hibernating","Needs attention")))))</f>
        <v/>
      </c>
    </row>
    <row r="1734">
      <c r="A1734" t="n">
        <v>15335</v>
      </c>
      <c r="B1734" s="13">
        <f>_xlfn.MINIFS(Invoices[Date],Invoices[Customer ID],A1734)</f>
        <v/>
      </c>
      <c r="C1734" s="13">
        <f>_xlfn.MAXIFS(Invoices[Date],Invoices[Customer ID],A1734)</f>
        <v/>
      </c>
      <c r="D1734" s="14">
        <f>AsOfDate-C1734</f>
        <v/>
      </c>
      <c r="E1734" s="14">
        <f>COUNTIFS(Invoices[Customer ID],A1734)</f>
        <v/>
      </c>
      <c r="F1734" s="15">
        <f>SUMIFS(Invoices[Value],Invoices[Customer ID],A1734)</f>
        <v/>
      </c>
      <c r="G1734" s="10">
        <f>5-COUNTIF(RCuts,"&lt;"&amp;D1734)</f>
        <v/>
      </c>
      <c r="H1734" s="10">
        <f>1+COUNTIF(FCuts,"&lt;"&amp;E1734)</f>
        <v/>
      </c>
      <c r="I1734" s="10">
        <f>1+COUNTIF(MCuts,"&lt;"&amp;F1734)</f>
        <v/>
      </c>
      <c r="J1734" s="10">
        <f>G1734&amp;H1734&amp;I1734</f>
        <v/>
      </c>
      <c r="K1734" s="10">
        <f>IF(AND(G1734&gt;=4,H1734&gt;=4),"Champions",IF(AND(G1734&gt;=3,H1734&gt;=3),"Loyal",IF(G1734&gt;=4,"New / promising",IF(H1734&gt;=3,"At risk",IF(G1734&lt;=2,"Lost / hibernating","Needs attention")))))</f>
        <v/>
      </c>
    </row>
    <row r="1735">
      <c r="A1735" t="n">
        <v>15339</v>
      </c>
      <c r="B1735" s="13">
        <f>_xlfn.MINIFS(Invoices[Date],Invoices[Customer ID],A1735)</f>
        <v/>
      </c>
      <c r="C1735" s="13">
        <f>_xlfn.MAXIFS(Invoices[Date],Invoices[Customer ID],A1735)</f>
        <v/>
      </c>
      <c r="D1735" s="14">
        <f>AsOfDate-C1735</f>
        <v/>
      </c>
      <c r="E1735" s="14">
        <f>COUNTIFS(Invoices[Customer ID],A1735)</f>
        <v/>
      </c>
      <c r="F1735" s="15">
        <f>SUMIFS(Invoices[Value],Invoices[Customer ID],A1735)</f>
        <v/>
      </c>
      <c r="G1735" s="10">
        <f>5-COUNTIF(RCuts,"&lt;"&amp;D1735)</f>
        <v/>
      </c>
      <c r="H1735" s="10">
        <f>1+COUNTIF(FCuts,"&lt;"&amp;E1735)</f>
        <v/>
      </c>
      <c r="I1735" s="10">
        <f>1+COUNTIF(MCuts,"&lt;"&amp;F1735)</f>
        <v/>
      </c>
      <c r="J1735" s="10">
        <f>G1735&amp;H1735&amp;I1735</f>
        <v/>
      </c>
      <c r="K1735" s="10">
        <f>IF(AND(G1735&gt;=4,H1735&gt;=4),"Champions",IF(AND(G1735&gt;=3,H1735&gt;=3),"Loyal",IF(G1735&gt;=4,"New / promising",IF(H1735&gt;=3,"At risk",IF(G1735&lt;=2,"Lost / hibernating","Needs attention")))))</f>
        <v/>
      </c>
    </row>
    <row r="1736">
      <c r="A1736" t="n">
        <v>15341</v>
      </c>
      <c r="B1736" s="13">
        <f>_xlfn.MINIFS(Invoices[Date],Invoices[Customer ID],A1736)</f>
        <v/>
      </c>
      <c r="C1736" s="13">
        <f>_xlfn.MAXIFS(Invoices[Date],Invoices[Customer ID],A1736)</f>
        <v/>
      </c>
      <c r="D1736" s="14">
        <f>AsOfDate-C1736</f>
        <v/>
      </c>
      <c r="E1736" s="14">
        <f>COUNTIFS(Invoices[Customer ID],A1736)</f>
        <v/>
      </c>
      <c r="F1736" s="15">
        <f>SUMIFS(Invoices[Value],Invoices[Customer ID],A1736)</f>
        <v/>
      </c>
      <c r="G1736" s="10">
        <f>5-COUNTIF(RCuts,"&lt;"&amp;D1736)</f>
        <v/>
      </c>
      <c r="H1736" s="10">
        <f>1+COUNTIF(FCuts,"&lt;"&amp;E1736)</f>
        <v/>
      </c>
      <c r="I1736" s="10">
        <f>1+COUNTIF(MCuts,"&lt;"&amp;F1736)</f>
        <v/>
      </c>
      <c r="J1736" s="10">
        <f>G1736&amp;H1736&amp;I1736</f>
        <v/>
      </c>
      <c r="K1736" s="10">
        <f>IF(AND(G1736&gt;=4,H1736&gt;=4),"Champions",IF(AND(G1736&gt;=3,H1736&gt;=3),"Loyal",IF(G1736&gt;=4,"New / promising",IF(H1736&gt;=3,"At risk",IF(G1736&lt;=2,"Lost / hibernating","Needs attention")))))</f>
        <v/>
      </c>
    </row>
    <row r="1737">
      <c r="A1737" t="n">
        <v>15342</v>
      </c>
      <c r="B1737" s="13">
        <f>_xlfn.MINIFS(Invoices[Date],Invoices[Customer ID],A1737)</f>
        <v/>
      </c>
      <c r="C1737" s="13">
        <f>_xlfn.MAXIFS(Invoices[Date],Invoices[Customer ID],A1737)</f>
        <v/>
      </c>
      <c r="D1737" s="14">
        <f>AsOfDate-C1737</f>
        <v/>
      </c>
      <c r="E1737" s="14">
        <f>COUNTIFS(Invoices[Customer ID],A1737)</f>
        <v/>
      </c>
      <c r="F1737" s="15">
        <f>SUMIFS(Invoices[Value],Invoices[Customer ID],A1737)</f>
        <v/>
      </c>
      <c r="G1737" s="10">
        <f>5-COUNTIF(RCuts,"&lt;"&amp;D1737)</f>
        <v/>
      </c>
      <c r="H1737" s="10">
        <f>1+COUNTIF(FCuts,"&lt;"&amp;E1737)</f>
        <v/>
      </c>
      <c r="I1737" s="10">
        <f>1+COUNTIF(MCuts,"&lt;"&amp;F1737)</f>
        <v/>
      </c>
      <c r="J1737" s="10">
        <f>G1737&amp;H1737&amp;I1737</f>
        <v/>
      </c>
      <c r="K1737" s="10">
        <f>IF(AND(G1737&gt;=4,H1737&gt;=4),"Champions",IF(AND(G1737&gt;=3,H1737&gt;=3),"Loyal",IF(G1737&gt;=4,"New / promising",IF(H1737&gt;=3,"At risk",IF(G1737&lt;=2,"Lost / hibernating","Needs attention")))))</f>
        <v/>
      </c>
    </row>
    <row r="1738">
      <c r="A1738" t="n">
        <v>15343</v>
      </c>
      <c r="B1738" s="13">
        <f>_xlfn.MINIFS(Invoices[Date],Invoices[Customer ID],A1738)</f>
        <v/>
      </c>
      <c r="C1738" s="13">
        <f>_xlfn.MAXIFS(Invoices[Date],Invoices[Customer ID],A1738)</f>
        <v/>
      </c>
      <c r="D1738" s="14">
        <f>AsOfDate-C1738</f>
        <v/>
      </c>
      <c r="E1738" s="14">
        <f>COUNTIFS(Invoices[Customer ID],A1738)</f>
        <v/>
      </c>
      <c r="F1738" s="15">
        <f>SUMIFS(Invoices[Value],Invoices[Customer ID],A1738)</f>
        <v/>
      </c>
      <c r="G1738" s="10">
        <f>5-COUNTIF(RCuts,"&lt;"&amp;D1738)</f>
        <v/>
      </c>
      <c r="H1738" s="10">
        <f>1+COUNTIF(FCuts,"&lt;"&amp;E1738)</f>
        <v/>
      </c>
      <c r="I1738" s="10">
        <f>1+COUNTIF(MCuts,"&lt;"&amp;F1738)</f>
        <v/>
      </c>
      <c r="J1738" s="10">
        <f>G1738&amp;H1738&amp;I1738</f>
        <v/>
      </c>
      <c r="K1738" s="10">
        <f>IF(AND(G1738&gt;=4,H1738&gt;=4),"Champions",IF(AND(G1738&gt;=3,H1738&gt;=3),"Loyal",IF(G1738&gt;=4,"New / promising",IF(H1738&gt;=3,"At risk",IF(G1738&lt;=2,"Lost / hibernating","Needs attention")))))</f>
        <v/>
      </c>
    </row>
    <row r="1739">
      <c r="A1739" t="n">
        <v>15344</v>
      </c>
      <c r="B1739" s="13">
        <f>_xlfn.MINIFS(Invoices[Date],Invoices[Customer ID],A1739)</f>
        <v/>
      </c>
      <c r="C1739" s="13">
        <f>_xlfn.MAXIFS(Invoices[Date],Invoices[Customer ID],A1739)</f>
        <v/>
      </c>
      <c r="D1739" s="14">
        <f>AsOfDate-C1739</f>
        <v/>
      </c>
      <c r="E1739" s="14">
        <f>COUNTIFS(Invoices[Customer ID],A1739)</f>
        <v/>
      </c>
      <c r="F1739" s="15">
        <f>SUMIFS(Invoices[Value],Invoices[Customer ID],A1739)</f>
        <v/>
      </c>
      <c r="G1739" s="10">
        <f>5-COUNTIF(RCuts,"&lt;"&amp;D1739)</f>
        <v/>
      </c>
      <c r="H1739" s="10">
        <f>1+COUNTIF(FCuts,"&lt;"&amp;E1739)</f>
        <v/>
      </c>
      <c r="I1739" s="10">
        <f>1+COUNTIF(MCuts,"&lt;"&amp;F1739)</f>
        <v/>
      </c>
      <c r="J1739" s="10">
        <f>G1739&amp;H1739&amp;I1739</f>
        <v/>
      </c>
      <c r="K1739" s="10">
        <f>IF(AND(G1739&gt;=4,H1739&gt;=4),"Champions",IF(AND(G1739&gt;=3,H1739&gt;=3),"Loyal",IF(G1739&gt;=4,"New / promising",IF(H1739&gt;=3,"At risk",IF(G1739&lt;=2,"Lost / hibernating","Needs attention")))))</f>
        <v/>
      </c>
    </row>
    <row r="1740">
      <c r="A1740" t="n">
        <v>15345</v>
      </c>
      <c r="B1740" s="13">
        <f>_xlfn.MINIFS(Invoices[Date],Invoices[Customer ID],A1740)</f>
        <v/>
      </c>
      <c r="C1740" s="13">
        <f>_xlfn.MAXIFS(Invoices[Date],Invoices[Customer ID],A1740)</f>
        <v/>
      </c>
      <c r="D1740" s="14">
        <f>AsOfDate-C1740</f>
        <v/>
      </c>
      <c r="E1740" s="14">
        <f>COUNTIFS(Invoices[Customer ID],A1740)</f>
        <v/>
      </c>
      <c r="F1740" s="15">
        <f>SUMIFS(Invoices[Value],Invoices[Customer ID],A1740)</f>
        <v/>
      </c>
      <c r="G1740" s="10">
        <f>5-COUNTIF(RCuts,"&lt;"&amp;D1740)</f>
        <v/>
      </c>
      <c r="H1740" s="10">
        <f>1+COUNTIF(FCuts,"&lt;"&amp;E1740)</f>
        <v/>
      </c>
      <c r="I1740" s="10">
        <f>1+COUNTIF(MCuts,"&lt;"&amp;F1740)</f>
        <v/>
      </c>
      <c r="J1740" s="10">
        <f>G1740&amp;H1740&amp;I1740</f>
        <v/>
      </c>
      <c r="K1740" s="10">
        <f>IF(AND(G1740&gt;=4,H1740&gt;=4),"Champions",IF(AND(G1740&gt;=3,H1740&gt;=3),"Loyal",IF(G1740&gt;=4,"New / promising",IF(H1740&gt;=3,"At risk",IF(G1740&lt;=2,"Lost / hibernating","Needs attention")))))</f>
        <v/>
      </c>
    </row>
    <row r="1741">
      <c r="A1741" t="n">
        <v>15346</v>
      </c>
      <c r="B1741" s="13">
        <f>_xlfn.MINIFS(Invoices[Date],Invoices[Customer ID],A1741)</f>
        <v/>
      </c>
      <c r="C1741" s="13">
        <f>_xlfn.MAXIFS(Invoices[Date],Invoices[Customer ID],A1741)</f>
        <v/>
      </c>
      <c r="D1741" s="14">
        <f>AsOfDate-C1741</f>
        <v/>
      </c>
      <c r="E1741" s="14">
        <f>COUNTIFS(Invoices[Customer ID],A1741)</f>
        <v/>
      </c>
      <c r="F1741" s="15">
        <f>SUMIFS(Invoices[Value],Invoices[Customer ID],A1741)</f>
        <v/>
      </c>
      <c r="G1741" s="10">
        <f>5-COUNTIF(RCuts,"&lt;"&amp;D1741)</f>
        <v/>
      </c>
      <c r="H1741" s="10">
        <f>1+COUNTIF(FCuts,"&lt;"&amp;E1741)</f>
        <v/>
      </c>
      <c r="I1741" s="10">
        <f>1+COUNTIF(MCuts,"&lt;"&amp;F1741)</f>
        <v/>
      </c>
      <c r="J1741" s="10">
        <f>G1741&amp;H1741&amp;I1741</f>
        <v/>
      </c>
      <c r="K1741" s="10">
        <f>IF(AND(G1741&gt;=4,H1741&gt;=4),"Champions",IF(AND(G1741&gt;=3,H1741&gt;=3),"Loyal",IF(G1741&gt;=4,"New / promising",IF(H1741&gt;=3,"At risk",IF(G1741&lt;=2,"Lost / hibernating","Needs attention")))))</f>
        <v/>
      </c>
    </row>
    <row r="1742">
      <c r="A1742" t="n">
        <v>15348</v>
      </c>
      <c r="B1742" s="13">
        <f>_xlfn.MINIFS(Invoices[Date],Invoices[Customer ID],A1742)</f>
        <v/>
      </c>
      <c r="C1742" s="13">
        <f>_xlfn.MAXIFS(Invoices[Date],Invoices[Customer ID],A1742)</f>
        <v/>
      </c>
      <c r="D1742" s="14">
        <f>AsOfDate-C1742</f>
        <v/>
      </c>
      <c r="E1742" s="14">
        <f>COUNTIFS(Invoices[Customer ID],A1742)</f>
        <v/>
      </c>
      <c r="F1742" s="15">
        <f>SUMIFS(Invoices[Value],Invoices[Customer ID],A1742)</f>
        <v/>
      </c>
      <c r="G1742" s="10">
        <f>5-COUNTIF(RCuts,"&lt;"&amp;D1742)</f>
        <v/>
      </c>
      <c r="H1742" s="10">
        <f>1+COUNTIF(FCuts,"&lt;"&amp;E1742)</f>
        <v/>
      </c>
      <c r="I1742" s="10">
        <f>1+COUNTIF(MCuts,"&lt;"&amp;F1742)</f>
        <v/>
      </c>
      <c r="J1742" s="10">
        <f>G1742&amp;H1742&amp;I1742</f>
        <v/>
      </c>
      <c r="K1742" s="10">
        <f>IF(AND(G1742&gt;=4,H1742&gt;=4),"Champions",IF(AND(G1742&gt;=3,H1742&gt;=3),"Loyal",IF(G1742&gt;=4,"New / promising",IF(H1742&gt;=3,"At risk",IF(G1742&lt;=2,"Lost / hibernating","Needs attention")))))</f>
        <v/>
      </c>
    </row>
    <row r="1743">
      <c r="A1743" t="n">
        <v>15349</v>
      </c>
      <c r="B1743" s="13">
        <f>_xlfn.MINIFS(Invoices[Date],Invoices[Customer ID],A1743)</f>
        <v/>
      </c>
      <c r="C1743" s="13">
        <f>_xlfn.MAXIFS(Invoices[Date],Invoices[Customer ID],A1743)</f>
        <v/>
      </c>
      <c r="D1743" s="14">
        <f>AsOfDate-C1743</f>
        <v/>
      </c>
      <c r="E1743" s="14">
        <f>COUNTIFS(Invoices[Customer ID],A1743)</f>
        <v/>
      </c>
      <c r="F1743" s="15">
        <f>SUMIFS(Invoices[Value],Invoices[Customer ID],A1743)</f>
        <v/>
      </c>
      <c r="G1743" s="10">
        <f>5-COUNTIF(RCuts,"&lt;"&amp;D1743)</f>
        <v/>
      </c>
      <c r="H1743" s="10">
        <f>1+COUNTIF(FCuts,"&lt;"&amp;E1743)</f>
        <v/>
      </c>
      <c r="I1743" s="10">
        <f>1+COUNTIF(MCuts,"&lt;"&amp;F1743)</f>
        <v/>
      </c>
      <c r="J1743" s="10">
        <f>G1743&amp;H1743&amp;I1743</f>
        <v/>
      </c>
      <c r="K1743" s="10">
        <f>IF(AND(G1743&gt;=4,H1743&gt;=4),"Champions",IF(AND(G1743&gt;=3,H1743&gt;=3),"Loyal",IF(G1743&gt;=4,"New / promising",IF(H1743&gt;=3,"At risk",IF(G1743&lt;=2,"Lost / hibernating","Needs attention")))))</f>
        <v/>
      </c>
    </row>
    <row r="1744">
      <c r="A1744" t="n">
        <v>15351</v>
      </c>
      <c r="B1744" s="13">
        <f>_xlfn.MINIFS(Invoices[Date],Invoices[Customer ID],A1744)</f>
        <v/>
      </c>
      <c r="C1744" s="13">
        <f>_xlfn.MAXIFS(Invoices[Date],Invoices[Customer ID],A1744)</f>
        <v/>
      </c>
      <c r="D1744" s="14">
        <f>AsOfDate-C1744</f>
        <v/>
      </c>
      <c r="E1744" s="14">
        <f>COUNTIFS(Invoices[Customer ID],A1744)</f>
        <v/>
      </c>
      <c r="F1744" s="15">
        <f>SUMIFS(Invoices[Value],Invoices[Customer ID],A1744)</f>
        <v/>
      </c>
      <c r="G1744" s="10">
        <f>5-COUNTIF(RCuts,"&lt;"&amp;D1744)</f>
        <v/>
      </c>
      <c r="H1744" s="10">
        <f>1+COUNTIF(FCuts,"&lt;"&amp;E1744)</f>
        <v/>
      </c>
      <c r="I1744" s="10">
        <f>1+COUNTIF(MCuts,"&lt;"&amp;F1744)</f>
        <v/>
      </c>
      <c r="J1744" s="10">
        <f>G1744&amp;H1744&amp;I1744</f>
        <v/>
      </c>
      <c r="K1744" s="10">
        <f>IF(AND(G1744&gt;=4,H1744&gt;=4),"Champions",IF(AND(G1744&gt;=3,H1744&gt;=3),"Loyal",IF(G1744&gt;=4,"New / promising",IF(H1744&gt;=3,"At risk",IF(G1744&lt;=2,"Lost / hibernating","Needs attention")))))</f>
        <v/>
      </c>
    </row>
    <row r="1745">
      <c r="A1745" t="n">
        <v>15353</v>
      </c>
      <c r="B1745" s="13">
        <f>_xlfn.MINIFS(Invoices[Date],Invoices[Customer ID],A1745)</f>
        <v/>
      </c>
      <c r="C1745" s="13">
        <f>_xlfn.MAXIFS(Invoices[Date],Invoices[Customer ID],A1745)</f>
        <v/>
      </c>
      <c r="D1745" s="14">
        <f>AsOfDate-C1745</f>
        <v/>
      </c>
      <c r="E1745" s="14">
        <f>COUNTIFS(Invoices[Customer ID],A1745)</f>
        <v/>
      </c>
      <c r="F1745" s="15">
        <f>SUMIFS(Invoices[Value],Invoices[Customer ID],A1745)</f>
        <v/>
      </c>
      <c r="G1745" s="10">
        <f>5-COUNTIF(RCuts,"&lt;"&amp;D1745)</f>
        <v/>
      </c>
      <c r="H1745" s="10">
        <f>1+COUNTIF(FCuts,"&lt;"&amp;E1745)</f>
        <v/>
      </c>
      <c r="I1745" s="10">
        <f>1+COUNTIF(MCuts,"&lt;"&amp;F1745)</f>
        <v/>
      </c>
      <c r="J1745" s="10">
        <f>G1745&amp;H1745&amp;I1745</f>
        <v/>
      </c>
      <c r="K1745" s="10">
        <f>IF(AND(G1745&gt;=4,H1745&gt;=4),"Champions",IF(AND(G1745&gt;=3,H1745&gt;=3),"Loyal",IF(G1745&gt;=4,"New / promising",IF(H1745&gt;=3,"At risk",IF(G1745&lt;=2,"Lost / hibernating","Needs attention")))))</f>
        <v/>
      </c>
    </row>
    <row r="1746">
      <c r="A1746" t="n">
        <v>15355</v>
      </c>
      <c r="B1746" s="13">
        <f>_xlfn.MINIFS(Invoices[Date],Invoices[Customer ID],A1746)</f>
        <v/>
      </c>
      <c r="C1746" s="13">
        <f>_xlfn.MAXIFS(Invoices[Date],Invoices[Customer ID],A1746)</f>
        <v/>
      </c>
      <c r="D1746" s="14">
        <f>AsOfDate-C1746</f>
        <v/>
      </c>
      <c r="E1746" s="14">
        <f>COUNTIFS(Invoices[Customer ID],A1746)</f>
        <v/>
      </c>
      <c r="F1746" s="15">
        <f>SUMIFS(Invoices[Value],Invoices[Customer ID],A1746)</f>
        <v/>
      </c>
      <c r="G1746" s="10">
        <f>5-COUNTIF(RCuts,"&lt;"&amp;D1746)</f>
        <v/>
      </c>
      <c r="H1746" s="10">
        <f>1+COUNTIF(FCuts,"&lt;"&amp;E1746)</f>
        <v/>
      </c>
      <c r="I1746" s="10">
        <f>1+COUNTIF(MCuts,"&lt;"&amp;F1746)</f>
        <v/>
      </c>
      <c r="J1746" s="10">
        <f>G1746&amp;H1746&amp;I1746</f>
        <v/>
      </c>
      <c r="K1746" s="10">
        <f>IF(AND(G1746&gt;=4,H1746&gt;=4),"Champions",IF(AND(G1746&gt;=3,H1746&gt;=3),"Loyal",IF(G1746&gt;=4,"New / promising",IF(H1746&gt;=3,"At risk",IF(G1746&lt;=2,"Lost / hibernating","Needs attention")))))</f>
        <v/>
      </c>
    </row>
    <row r="1747">
      <c r="A1747" t="n">
        <v>15356</v>
      </c>
      <c r="B1747" s="13">
        <f>_xlfn.MINIFS(Invoices[Date],Invoices[Customer ID],A1747)</f>
        <v/>
      </c>
      <c r="C1747" s="13">
        <f>_xlfn.MAXIFS(Invoices[Date],Invoices[Customer ID],A1747)</f>
        <v/>
      </c>
      <c r="D1747" s="14">
        <f>AsOfDate-C1747</f>
        <v/>
      </c>
      <c r="E1747" s="14">
        <f>COUNTIFS(Invoices[Customer ID],A1747)</f>
        <v/>
      </c>
      <c r="F1747" s="15">
        <f>SUMIFS(Invoices[Value],Invoices[Customer ID],A1747)</f>
        <v/>
      </c>
      <c r="G1747" s="10">
        <f>5-COUNTIF(RCuts,"&lt;"&amp;D1747)</f>
        <v/>
      </c>
      <c r="H1747" s="10">
        <f>1+COUNTIF(FCuts,"&lt;"&amp;E1747)</f>
        <v/>
      </c>
      <c r="I1747" s="10">
        <f>1+COUNTIF(MCuts,"&lt;"&amp;F1747)</f>
        <v/>
      </c>
      <c r="J1747" s="10">
        <f>G1747&amp;H1747&amp;I1747</f>
        <v/>
      </c>
      <c r="K1747" s="10">
        <f>IF(AND(G1747&gt;=4,H1747&gt;=4),"Champions",IF(AND(G1747&gt;=3,H1747&gt;=3),"Loyal",IF(G1747&gt;=4,"New / promising",IF(H1747&gt;=3,"At risk",IF(G1747&lt;=2,"Lost / hibernating","Needs attention")))))</f>
        <v/>
      </c>
    </row>
    <row r="1748">
      <c r="A1748" t="n">
        <v>15358</v>
      </c>
      <c r="B1748" s="13">
        <f>_xlfn.MINIFS(Invoices[Date],Invoices[Customer ID],A1748)</f>
        <v/>
      </c>
      <c r="C1748" s="13">
        <f>_xlfn.MAXIFS(Invoices[Date],Invoices[Customer ID],A1748)</f>
        <v/>
      </c>
      <c r="D1748" s="14">
        <f>AsOfDate-C1748</f>
        <v/>
      </c>
      <c r="E1748" s="14">
        <f>COUNTIFS(Invoices[Customer ID],A1748)</f>
        <v/>
      </c>
      <c r="F1748" s="15">
        <f>SUMIFS(Invoices[Value],Invoices[Customer ID],A1748)</f>
        <v/>
      </c>
      <c r="G1748" s="10">
        <f>5-COUNTIF(RCuts,"&lt;"&amp;D1748)</f>
        <v/>
      </c>
      <c r="H1748" s="10">
        <f>1+COUNTIF(FCuts,"&lt;"&amp;E1748)</f>
        <v/>
      </c>
      <c r="I1748" s="10">
        <f>1+COUNTIF(MCuts,"&lt;"&amp;F1748)</f>
        <v/>
      </c>
      <c r="J1748" s="10">
        <f>G1748&amp;H1748&amp;I1748</f>
        <v/>
      </c>
      <c r="K1748" s="10">
        <f>IF(AND(G1748&gt;=4,H1748&gt;=4),"Champions",IF(AND(G1748&gt;=3,H1748&gt;=3),"Loyal",IF(G1748&gt;=4,"New / promising",IF(H1748&gt;=3,"At risk",IF(G1748&lt;=2,"Lost / hibernating","Needs attention")))))</f>
        <v/>
      </c>
    </row>
    <row r="1749">
      <c r="A1749" t="n">
        <v>15360</v>
      </c>
      <c r="B1749" s="13">
        <f>_xlfn.MINIFS(Invoices[Date],Invoices[Customer ID],A1749)</f>
        <v/>
      </c>
      <c r="C1749" s="13">
        <f>_xlfn.MAXIFS(Invoices[Date],Invoices[Customer ID],A1749)</f>
        <v/>
      </c>
      <c r="D1749" s="14">
        <f>AsOfDate-C1749</f>
        <v/>
      </c>
      <c r="E1749" s="14">
        <f>COUNTIFS(Invoices[Customer ID],A1749)</f>
        <v/>
      </c>
      <c r="F1749" s="15">
        <f>SUMIFS(Invoices[Value],Invoices[Customer ID],A1749)</f>
        <v/>
      </c>
      <c r="G1749" s="10">
        <f>5-COUNTIF(RCuts,"&lt;"&amp;D1749)</f>
        <v/>
      </c>
      <c r="H1749" s="10">
        <f>1+COUNTIF(FCuts,"&lt;"&amp;E1749)</f>
        <v/>
      </c>
      <c r="I1749" s="10">
        <f>1+COUNTIF(MCuts,"&lt;"&amp;F1749)</f>
        <v/>
      </c>
      <c r="J1749" s="10">
        <f>G1749&amp;H1749&amp;I1749</f>
        <v/>
      </c>
      <c r="K1749" s="10">
        <f>IF(AND(G1749&gt;=4,H1749&gt;=4),"Champions",IF(AND(G1749&gt;=3,H1749&gt;=3),"Loyal",IF(G1749&gt;=4,"New / promising",IF(H1749&gt;=3,"At risk",IF(G1749&lt;=2,"Lost / hibernating","Needs attention")))))</f>
        <v/>
      </c>
    </row>
    <row r="1750">
      <c r="A1750" t="n">
        <v>15364</v>
      </c>
      <c r="B1750" s="13">
        <f>_xlfn.MINIFS(Invoices[Date],Invoices[Customer ID],A1750)</f>
        <v/>
      </c>
      <c r="C1750" s="13">
        <f>_xlfn.MAXIFS(Invoices[Date],Invoices[Customer ID],A1750)</f>
        <v/>
      </c>
      <c r="D1750" s="14">
        <f>AsOfDate-C1750</f>
        <v/>
      </c>
      <c r="E1750" s="14">
        <f>COUNTIFS(Invoices[Customer ID],A1750)</f>
        <v/>
      </c>
      <c r="F1750" s="15">
        <f>SUMIFS(Invoices[Value],Invoices[Customer ID],A1750)</f>
        <v/>
      </c>
      <c r="G1750" s="10">
        <f>5-COUNTIF(RCuts,"&lt;"&amp;D1750)</f>
        <v/>
      </c>
      <c r="H1750" s="10">
        <f>1+COUNTIF(FCuts,"&lt;"&amp;E1750)</f>
        <v/>
      </c>
      <c r="I1750" s="10">
        <f>1+COUNTIF(MCuts,"&lt;"&amp;F1750)</f>
        <v/>
      </c>
      <c r="J1750" s="10">
        <f>G1750&amp;H1750&amp;I1750</f>
        <v/>
      </c>
      <c r="K1750" s="10">
        <f>IF(AND(G1750&gt;=4,H1750&gt;=4),"Champions",IF(AND(G1750&gt;=3,H1750&gt;=3),"Loyal",IF(G1750&gt;=4,"New / promising",IF(H1750&gt;=3,"At risk",IF(G1750&lt;=2,"Lost / hibernating","Needs attention")))))</f>
        <v/>
      </c>
    </row>
    <row r="1751">
      <c r="A1751" t="n">
        <v>15365</v>
      </c>
      <c r="B1751" s="13">
        <f>_xlfn.MINIFS(Invoices[Date],Invoices[Customer ID],A1751)</f>
        <v/>
      </c>
      <c r="C1751" s="13">
        <f>_xlfn.MAXIFS(Invoices[Date],Invoices[Customer ID],A1751)</f>
        <v/>
      </c>
      <c r="D1751" s="14">
        <f>AsOfDate-C1751</f>
        <v/>
      </c>
      <c r="E1751" s="14">
        <f>COUNTIFS(Invoices[Customer ID],A1751)</f>
        <v/>
      </c>
      <c r="F1751" s="15">
        <f>SUMIFS(Invoices[Value],Invoices[Customer ID],A1751)</f>
        <v/>
      </c>
      <c r="G1751" s="10">
        <f>5-COUNTIF(RCuts,"&lt;"&amp;D1751)</f>
        <v/>
      </c>
      <c r="H1751" s="10">
        <f>1+COUNTIF(FCuts,"&lt;"&amp;E1751)</f>
        <v/>
      </c>
      <c r="I1751" s="10">
        <f>1+COUNTIF(MCuts,"&lt;"&amp;F1751)</f>
        <v/>
      </c>
      <c r="J1751" s="10">
        <f>G1751&amp;H1751&amp;I1751</f>
        <v/>
      </c>
      <c r="K1751" s="10">
        <f>IF(AND(G1751&gt;=4,H1751&gt;=4),"Champions",IF(AND(G1751&gt;=3,H1751&gt;=3),"Loyal",IF(G1751&gt;=4,"New / promising",IF(H1751&gt;=3,"At risk",IF(G1751&lt;=2,"Lost / hibernating","Needs attention")))))</f>
        <v/>
      </c>
    </row>
    <row r="1752">
      <c r="A1752" t="n">
        <v>15366</v>
      </c>
      <c r="B1752" s="13">
        <f>_xlfn.MINIFS(Invoices[Date],Invoices[Customer ID],A1752)</f>
        <v/>
      </c>
      <c r="C1752" s="13">
        <f>_xlfn.MAXIFS(Invoices[Date],Invoices[Customer ID],A1752)</f>
        <v/>
      </c>
      <c r="D1752" s="14">
        <f>AsOfDate-C1752</f>
        <v/>
      </c>
      <c r="E1752" s="14">
        <f>COUNTIFS(Invoices[Customer ID],A1752)</f>
        <v/>
      </c>
      <c r="F1752" s="15">
        <f>SUMIFS(Invoices[Value],Invoices[Customer ID],A1752)</f>
        <v/>
      </c>
      <c r="G1752" s="10">
        <f>5-COUNTIF(RCuts,"&lt;"&amp;D1752)</f>
        <v/>
      </c>
      <c r="H1752" s="10">
        <f>1+COUNTIF(FCuts,"&lt;"&amp;E1752)</f>
        <v/>
      </c>
      <c r="I1752" s="10">
        <f>1+COUNTIF(MCuts,"&lt;"&amp;F1752)</f>
        <v/>
      </c>
      <c r="J1752" s="10">
        <f>G1752&amp;H1752&amp;I1752</f>
        <v/>
      </c>
      <c r="K1752" s="10">
        <f>IF(AND(G1752&gt;=4,H1752&gt;=4),"Champions",IF(AND(G1752&gt;=3,H1752&gt;=3),"Loyal",IF(G1752&gt;=4,"New / promising",IF(H1752&gt;=3,"At risk",IF(G1752&lt;=2,"Lost / hibernating","Needs attention")))))</f>
        <v/>
      </c>
    </row>
    <row r="1753">
      <c r="A1753" t="n">
        <v>15367</v>
      </c>
      <c r="B1753" s="13">
        <f>_xlfn.MINIFS(Invoices[Date],Invoices[Customer ID],A1753)</f>
        <v/>
      </c>
      <c r="C1753" s="13">
        <f>_xlfn.MAXIFS(Invoices[Date],Invoices[Customer ID],A1753)</f>
        <v/>
      </c>
      <c r="D1753" s="14">
        <f>AsOfDate-C1753</f>
        <v/>
      </c>
      <c r="E1753" s="14">
        <f>COUNTIFS(Invoices[Customer ID],A1753)</f>
        <v/>
      </c>
      <c r="F1753" s="15">
        <f>SUMIFS(Invoices[Value],Invoices[Customer ID],A1753)</f>
        <v/>
      </c>
      <c r="G1753" s="10">
        <f>5-COUNTIF(RCuts,"&lt;"&amp;D1753)</f>
        <v/>
      </c>
      <c r="H1753" s="10">
        <f>1+COUNTIF(FCuts,"&lt;"&amp;E1753)</f>
        <v/>
      </c>
      <c r="I1753" s="10">
        <f>1+COUNTIF(MCuts,"&lt;"&amp;F1753)</f>
        <v/>
      </c>
      <c r="J1753" s="10">
        <f>G1753&amp;H1753&amp;I1753</f>
        <v/>
      </c>
      <c r="K1753" s="10">
        <f>IF(AND(G1753&gt;=4,H1753&gt;=4),"Champions",IF(AND(G1753&gt;=3,H1753&gt;=3),"Loyal",IF(G1753&gt;=4,"New / promising",IF(H1753&gt;=3,"At risk",IF(G1753&lt;=2,"Lost / hibernating","Needs attention")))))</f>
        <v/>
      </c>
    </row>
    <row r="1754">
      <c r="A1754" t="n">
        <v>15368</v>
      </c>
      <c r="B1754" s="13">
        <f>_xlfn.MINIFS(Invoices[Date],Invoices[Customer ID],A1754)</f>
        <v/>
      </c>
      <c r="C1754" s="13">
        <f>_xlfn.MAXIFS(Invoices[Date],Invoices[Customer ID],A1754)</f>
        <v/>
      </c>
      <c r="D1754" s="14">
        <f>AsOfDate-C1754</f>
        <v/>
      </c>
      <c r="E1754" s="14">
        <f>COUNTIFS(Invoices[Customer ID],A1754)</f>
        <v/>
      </c>
      <c r="F1754" s="15">
        <f>SUMIFS(Invoices[Value],Invoices[Customer ID],A1754)</f>
        <v/>
      </c>
      <c r="G1754" s="10">
        <f>5-COUNTIF(RCuts,"&lt;"&amp;D1754)</f>
        <v/>
      </c>
      <c r="H1754" s="10">
        <f>1+COUNTIF(FCuts,"&lt;"&amp;E1754)</f>
        <v/>
      </c>
      <c r="I1754" s="10">
        <f>1+COUNTIF(MCuts,"&lt;"&amp;F1754)</f>
        <v/>
      </c>
      <c r="J1754" s="10">
        <f>G1754&amp;H1754&amp;I1754</f>
        <v/>
      </c>
      <c r="K1754" s="10">
        <f>IF(AND(G1754&gt;=4,H1754&gt;=4),"Champions",IF(AND(G1754&gt;=3,H1754&gt;=3),"Loyal",IF(G1754&gt;=4,"New / promising",IF(H1754&gt;=3,"At risk",IF(G1754&lt;=2,"Lost / hibernating","Needs attention")))))</f>
        <v/>
      </c>
    </row>
    <row r="1755">
      <c r="A1755" t="n">
        <v>15370</v>
      </c>
      <c r="B1755" s="13">
        <f>_xlfn.MINIFS(Invoices[Date],Invoices[Customer ID],A1755)</f>
        <v/>
      </c>
      <c r="C1755" s="13">
        <f>_xlfn.MAXIFS(Invoices[Date],Invoices[Customer ID],A1755)</f>
        <v/>
      </c>
      <c r="D1755" s="14">
        <f>AsOfDate-C1755</f>
        <v/>
      </c>
      <c r="E1755" s="14">
        <f>COUNTIFS(Invoices[Customer ID],A1755)</f>
        <v/>
      </c>
      <c r="F1755" s="15">
        <f>SUMIFS(Invoices[Value],Invoices[Customer ID],A1755)</f>
        <v/>
      </c>
      <c r="G1755" s="10">
        <f>5-COUNTIF(RCuts,"&lt;"&amp;D1755)</f>
        <v/>
      </c>
      <c r="H1755" s="10">
        <f>1+COUNTIF(FCuts,"&lt;"&amp;E1755)</f>
        <v/>
      </c>
      <c r="I1755" s="10">
        <f>1+COUNTIF(MCuts,"&lt;"&amp;F1755)</f>
        <v/>
      </c>
      <c r="J1755" s="10">
        <f>G1755&amp;H1755&amp;I1755</f>
        <v/>
      </c>
      <c r="K1755" s="10">
        <f>IF(AND(G1755&gt;=4,H1755&gt;=4),"Champions",IF(AND(G1755&gt;=3,H1755&gt;=3),"Loyal",IF(G1755&gt;=4,"New / promising",IF(H1755&gt;=3,"At risk",IF(G1755&lt;=2,"Lost / hibernating","Needs attention")))))</f>
        <v/>
      </c>
    </row>
    <row r="1756">
      <c r="A1756" t="n">
        <v>15372</v>
      </c>
      <c r="B1756" s="13">
        <f>_xlfn.MINIFS(Invoices[Date],Invoices[Customer ID],A1756)</f>
        <v/>
      </c>
      <c r="C1756" s="13">
        <f>_xlfn.MAXIFS(Invoices[Date],Invoices[Customer ID],A1756)</f>
        <v/>
      </c>
      <c r="D1756" s="14">
        <f>AsOfDate-C1756</f>
        <v/>
      </c>
      <c r="E1756" s="14">
        <f>COUNTIFS(Invoices[Customer ID],A1756)</f>
        <v/>
      </c>
      <c r="F1756" s="15">
        <f>SUMIFS(Invoices[Value],Invoices[Customer ID],A1756)</f>
        <v/>
      </c>
      <c r="G1756" s="10">
        <f>5-COUNTIF(RCuts,"&lt;"&amp;D1756)</f>
        <v/>
      </c>
      <c r="H1756" s="10">
        <f>1+COUNTIF(FCuts,"&lt;"&amp;E1756)</f>
        <v/>
      </c>
      <c r="I1756" s="10">
        <f>1+COUNTIF(MCuts,"&lt;"&amp;F1756)</f>
        <v/>
      </c>
      <c r="J1756" s="10">
        <f>G1756&amp;H1756&amp;I1756</f>
        <v/>
      </c>
      <c r="K1756" s="10">
        <f>IF(AND(G1756&gt;=4,H1756&gt;=4),"Champions",IF(AND(G1756&gt;=3,H1756&gt;=3),"Loyal",IF(G1756&gt;=4,"New / promising",IF(H1756&gt;=3,"At risk",IF(G1756&lt;=2,"Lost / hibernating","Needs attention")))))</f>
        <v/>
      </c>
    </row>
    <row r="1757">
      <c r="A1757" t="n">
        <v>15373</v>
      </c>
      <c r="B1757" s="13">
        <f>_xlfn.MINIFS(Invoices[Date],Invoices[Customer ID],A1757)</f>
        <v/>
      </c>
      <c r="C1757" s="13">
        <f>_xlfn.MAXIFS(Invoices[Date],Invoices[Customer ID],A1757)</f>
        <v/>
      </c>
      <c r="D1757" s="14">
        <f>AsOfDate-C1757</f>
        <v/>
      </c>
      <c r="E1757" s="14">
        <f>COUNTIFS(Invoices[Customer ID],A1757)</f>
        <v/>
      </c>
      <c r="F1757" s="15">
        <f>SUMIFS(Invoices[Value],Invoices[Customer ID],A1757)</f>
        <v/>
      </c>
      <c r="G1757" s="10">
        <f>5-COUNTIF(RCuts,"&lt;"&amp;D1757)</f>
        <v/>
      </c>
      <c r="H1757" s="10">
        <f>1+COUNTIF(FCuts,"&lt;"&amp;E1757)</f>
        <v/>
      </c>
      <c r="I1757" s="10">
        <f>1+COUNTIF(MCuts,"&lt;"&amp;F1757)</f>
        <v/>
      </c>
      <c r="J1757" s="10">
        <f>G1757&amp;H1757&amp;I1757</f>
        <v/>
      </c>
      <c r="K1757" s="10">
        <f>IF(AND(G1757&gt;=4,H1757&gt;=4),"Champions",IF(AND(G1757&gt;=3,H1757&gt;=3),"Loyal",IF(G1757&gt;=4,"New / promising",IF(H1757&gt;=3,"At risk",IF(G1757&lt;=2,"Lost / hibernating","Needs attention")))))</f>
        <v/>
      </c>
    </row>
    <row r="1758">
      <c r="A1758" t="n">
        <v>15374</v>
      </c>
      <c r="B1758" s="13">
        <f>_xlfn.MINIFS(Invoices[Date],Invoices[Customer ID],A1758)</f>
        <v/>
      </c>
      <c r="C1758" s="13">
        <f>_xlfn.MAXIFS(Invoices[Date],Invoices[Customer ID],A1758)</f>
        <v/>
      </c>
      <c r="D1758" s="14">
        <f>AsOfDate-C1758</f>
        <v/>
      </c>
      <c r="E1758" s="14">
        <f>COUNTIFS(Invoices[Customer ID],A1758)</f>
        <v/>
      </c>
      <c r="F1758" s="15">
        <f>SUMIFS(Invoices[Value],Invoices[Customer ID],A1758)</f>
        <v/>
      </c>
      <c r="G1758" s="10">
        <f>5-COUNTIF(RCuts,"&lt;"&amp;D1758)</f>
        <v/>
      </c>
      <c r="H1758" s="10">
        <f>1+COUNTIF(FCuts,"&lt;"&amp;E1758)</f>
        <v/>
      </c>
      <c r="I1758" s="10">
        <f>1+COUNTIF(MCuts,"&lt;"&amp;F1758)</f>
        <v/>
      </c>
      <c r="J1758" s="10">
        <f>G1758&amp;H1758&amp;I1758</f>
        <v/>
      </c>
      <c r="K1758" s="10">
        <f>IF(AND(G1758&gt;=4,H1758&gt;=4),"Champions",IF(AND(G1758&gt;=3,H1758&gt;=3),"Loyal",IF(G1758&gt;=4,"New / promising",IF(H1758&gt;=3,"At risk",IF(G1758&lt;=2,"Lost / hibernating","Needs attention")))))</f>
        <v/>
      </c>
    </row>
    <row r="1759">
      <c r="A1759" t="n">
        <v>15376</v>
      </c>
      <c r="B1759" s="13">
        <f>_xlfn.MINIFS(Invoices[Date],Invoices[Customer ID],A1759)</f>
        <v/>
      </c>
      <c r="C1759" s="13">
        <f>_xlfn.MAXIFS(Invoices[Date],Invoices[Customer ID],A1759)</f>
        <v/>
      </c>
      <c r="D1759" s="14">
        <f>AsOfDate-C1759</f>
        <v/>
      </c>
      <c r="E1759" s="14">
        <f>COUNTIFS(Invoices[Customer ID],A1759)</f>
        <v/>
      </c>
      <c r="F1759" s="15">
        <f>SUMIFS(Invoices[Value],Invoices[Customer ID],A1759)</f>
        <v/>
      </c>
      <c r="G1759" s="10">
        <f>5-COUNTIF(RCuts,"&lt;"&amp;D1759)</f>
        <v/>
      </c>
      <c r="H1759" s="10">
        <f>1+COUNTIF(FCuts,"&lt;"&amp;E1759)</f>
        <v/>
      </c>
      <c r="I1759" s="10">
        <f>1+COUNTIF(MCuts,"&lt;"&amp;F1759)</f>
        <v/>
      </c>
      <c r="J1759" s="10">
        <f>G1759&amp;H1759&amp;I1759</f>
        <v/>
      </c>
      <c r="K1759" s="10">
        <f>IF(AND(G1759&gt;=4,H1759&gt;=4),"Champions",IF(AND(G1759&gt;=3,H1759&gt;=3),"Loyal",IF(G1759&gt;=4,"New / promising",IF(H1759&gt;=3,"At risk",IF(G1759&lt;=2,"Lost / hibernating","Needs attention")))))</f>
        <v/>
      </c>
    </row>
    <row r="1760">
      <c r="A1760" t="n">
        <v>15379</v>
      </c>
      <c r="B1760" s="13">
        <f>_xlfn.MINIFS(Invoices[Date],Invoices[Customer ID],A1760)</f>
        <v/>
      </c>
      <c r="C1760" s="13">
        <f>_xlfn.MAXIFS(Invoices[Date],Invoices[Customer ID],A1760)</f>
        <v/>
      </c>
      <c r="D1760" s="14">
        <f>AsOfDate-C1760</f>
        <v/>
      </c>
      <c r="E1760" s="14">
        <f>COUNTIFS(Invoices[Customer ID],A1760)</f>
        <v/>
      </c>
      <c r="F1760" s="15">
        <f>SUMIFS(Invoices[Value],Invoices[Customer ID],A1760)</f>
        <v/>
      </c>
      <c r="G1760" s="10">
        <f>5-COUNTIF(RCuts,"&lt;"&amp;D1760)</f>
        <v/>
      </c>
      <c r="H1760" s="10">
        <f>1+COUNTIF(FCuts,"&lt;"&amp;E1760)</f>
        <v/>
      </c>
      <c r="I1760" s="10">
        <f>1+COUNTIF(MCuts,"&lt;"&amp;F1760)</f>
        <v/>
      </c>
      <c r="J1760" s="10">
        <f>G1760&amp;H1760&amp;I1760</f>
        <v/>
      </c>
      <c r="K1760" s="10">
        <f>IF(AND(G1760&gt;=4,H1760&gt;=4),"Champions",IF(AND(G1760&gt;=3,H1760&gt;=3),"Loyal",IF(G1760&gt;=4,"New / promising",IF(H1760&gt;=3,"At risk",IF(G1760&lt;=2,"Lost / hibernating","Needs attention")))))</f>
        <v/>
      </c>
    </row>
    <row r="1761">
      <c r="A1761" t="n">
        <v>15380</v>
      </c>
      <c r="B1761" s="13">
        <f>_xlfn.MINIFS(Invoices[Date],Invoices[Customer ID],A1761)</f>
        <v/>
      </c>
      <c r="C1761" s="13">
        <f>_xlfn.MAXIFS(Invoices[Date],Invoices[Customer ID],A1761)</f>
        <v/>
      </c>
      <c r="D1761" s="14">
        <f>AsOfDate-C1761</f>
        <v/>
      </c>
      <c r="E1761" s="14">
        <f>COUNTIFS(Invoices[Customer ID],A1761)</f>
        <v/>
      </c>
      <c r="F1761" s="15">
        <f>SUMIFS(Invoices[Value],Invoices[Customer ID],A1761)</f>
        <v/>
      </c>
      <c r="G1761" s="10">
        <f>5-COUNTIF(RCuts,"&lt;"&amp;D1761)</f>
        <v/>
      </c>
      <c r="H1761" s="10">
        <f>1+COUNTIF(FCuts,"&lt;"&amp;E1761)</f>
        <v/>
      </c>
      <c r="I1761" s="10">
        <f>1+COUNTIF(MCuts,"&lt;"&amp;F1761)</f>
        <v/>
      </c>
      <c r="J1761" s="10">
        <f>G1761&amp;H1761&amp;I1761</f>
        <v/>
      </c>
      <c r="K1761" s="10">
        <f>IF(AND(G1761&gt;=4,H1761&gt;=4),"Champions",IF(AND(G1761&gt;=3,H1761&gt;=3),"Loyal",IF(G1761&gt;=4,"New / promising",IF(H1761&gt;=3,"At risk",IF(G1761&lt;=2,"Lost / hibernating","Needs attention")))))</f>
        <v/>
      </c>
    </row>
    <row r="1762">
      <c r="A1762" t="n">
        <v>15381</v>
      </c>
      <c r="B1762" s="13">
        <f>_xlfn.MINIFS(Invoices[Date],Invoices[Customer ID],A1762)</f>
        <v/>
      </c>
      <c r="C1762" s="13">
        <f>_xlfn.MAXIFS(Invoices[Date],Invoices[Customer ID],A1762)</f>
        <v/>
      </c>
      <c r="D1762" s="14">
        <f>AsOfDate-C1762</f>
        <v/>
      </c>
      <c r="E1762" s="14">
        <f>COUNTIFS(Invoices[Customer ID],A1762)</f>
        <v/>
      </c>
      <c r="F1762" s="15">
        <f>SUMIFS(Invoices[Value],Invoices[Customer ID],A1762)</f>
        <v/>
      </c>
      <c r="G1762" s="10">
        <f>5-COUNTIF(RCuts,"&lt;"&amp;D1762)</f>
        <v/>
      </c>
      <c r="H1762" s="10">
        <f>1+COUNTIF(FCuts,"&lt;"&amp;E1762)</f>
        <v/>
      </c>
      <c r="I1762" s="10">
        <f>1+COUNTIF(MCuts,"&lt;"&amp;F1762)</f>
        <v/>
      </c>
      <c r="J1762" s="10">
        <f>G1762&amp;H1762&amp;I1762</f>
        <v/>
      </c>
      <c r="K1762" s="10">
        <f>IF(AND(G1762&gt;=4,H1762&gt;=4),"Champions",IF(AND(G1762&gt;=3,H1762&gt;=3),"Loyal",IF(G1762&gt;=4,"New / promising",IF(H1762&gt;=3,"At risk",IF(G1762&lt;=2,"Lost / hibernating","Needs attention")))))</f>
        <v/>
      </c>
    </row>
    <row r="1763">
      <c r="A1763" t="n">
        <v>15382</v>
      </c>
      <c r="B1763" s="13">
        <f>_xlfn.MINIFS(Invoices[Date],Invoices[Customer ID],A1763)</f>
        <v/>
      </c>
      <c r="C1763" s="13">
        <f>_xlfn.MAXIFS(Invoices[Date],Invoices[Customer ID],A1763)</f>
        <v/>
      </c>
      <c r="D1763" s="14">
        <f>AsOfDate-C1763</f>
        <v/>
      </c>
      <c r="E1763" s="14">
        <f>COUNTIFS(Invoices[Customer ID],A1763)</f>
        <v/>
      </c>
      <c r="F1763" s="15">
        <f>SUMIFS(Invoices[Value],Invoices[Customer ID],A1763)</f>
        <v/>
      </c>
      <c r="G1763" s="10">
        <f>5-COUNTIF(RCuts,"&lt;"&amp;D1763)</f>
        <v/>
      </c>
      <c r="H1763" s="10">
        <f>1+COUNTIF(FCuts,"&lt;"&amp;E1763)</f>
        <v/>
      </c>
      <c r="I1763" s="10">
        <f>1+COUNTIF(MCuts,"&lt;"&amp;F1763)</f>
        <v/>
      </c>
      <c r="J1763" s="10">
        <f>G1763&amp;H1763&amp;I1763</f>
        <v/>
      </c>
      <c r="K1763" s="10">
        <f>IF(AND(G1763&gt;=4,H1763&gt;=4),"Champions",IF(AND(G1763&gt;=3,H1763&gt;=3),"Loyal",IF(G1763&gt;=4,"New / promising",IF(H1763&gt;=3,"At risk",IF(G1763&lt;=2,"Lost / hibernating","Needs attention")))))</f>
        <v/>
      </c>
    </row>
    <row r="1764">
      <c r="A1764" t="n">
        <v>15384</v>
      </c>
      <c r="B1764" s="13">
        <f>_xlfn.MINIFS(Invoices[Date],Invoices[Customer ID],A1764)</f>
        <v/>
      </c>
      <c r="C1764" s="13">
        <f>_xlfn.MAXIFS(Invoices[Date],Invoices[Customer ID],A1764)</f>
        <v/>
      </c>
      <c r="D1764" s="14">
        <f>AsOfDate-C1764</f>
        <v/>
      </c>
      <c r="E1764" s="14">
        <f>COUNTIFS(Invoices[Customer ID],A1764)</f>
        <v/>
      </c>
      <c r="F1764" s="15">
        <f>SUMIFS(Invoices[Value],Invoices[Customer ID],A1764)</f>
        <v/>
      </c>
      <c r="G1764" s="10">
        <f>5-COUNTIF(RCuts,"&lt;"&amp;D1764)</f>
        <v/>
      </c>
      <c r="H1764" s="10">
        <f>1+COUNTIF(FCuts,"&lt;"&amp;E1764)</f>
        <v/>
      </c>
      <c r="I1764" s="10">
        <f>1+COUNTIF(MCuts,"&lt;"&amp;F1764)</f>
        <v/>
      </c>
      <c r="J1764" s="10">
        <f>G1764&amp;H1764&amp;I1764</f>
        <v/>
      </c>
      <c r="K1764" s="10">
        <f>IF(AND(G1764&gt;=4,H1764&gt;=4),"Champions",IF(AND(G1764&gt;=3,H1764&gt;=3),"Loyal",IF(G1764&gt;=4,"New / promising",IF(H1764&gt;=3,"At risk",IF(G1764&lt;=2,"Lost / hibernating","Needs attention")))))</f>
        <v/>
      </c>
    </row>
    <row r="1765">
      <c r="A1765" t="n">
        <v>15385</v>
      </c>
      <c r="B1765" s="13">
        <f>_xlfn.MINIFS(Invoices[Date],Invoices[Customer ID],A1765)</f>
        <v/>
      </c>
      <c r="C1765" s="13">
        <f>_xlfn.MAXIFS(Invoices[Date],Invoices[Customer ID],A1765)</f>
        <v/>
      </c>
      <c r="D1765" s="14">
        <f>AsOfDate-C1765</f>
        <v/>
      </c>
      <c r="E1765" s="14">
        <f>COUNTIFS(Invoices[Customer ID],A1765)</f>
        <v/>
      </c>
      <c r="F1765" s="15">
        <f>SUMIFS(Invoices[Value],Invoices[Customer ID],A1765)</f>
        <v/>
      </c>
      <c r="G1765" s="10">
        <f>5-COUNTIF(RCuts,"&lt;"&amp;D1765)</f>
        <v/>
      </c>
      <c r="H1765" s="10">
        <f>1+COUNTIF(FCuts,"&lt;"&amp;E1765)</f>
        <v/>
      </c>
      <c r="I1765" s="10">
        <f>1+COUNTIF(MCuts,"&lt;"&amp;F1765)</f>
        <v/>
      </c>
      <c r="J1765" s="10">
        <f>G1765&amp;H1765&amp;I1765</f>
        <v/>
      </c>
      <c r="K1765" s="10">
        <f>IF(AND(G1765&gt;=4,H1765&gt;=4),"Champions",IF(AND(G1765&gt;=3,H1765&gt;=3),"Loyal",IF(G1765&gt;=4,"New / promising",IF(H1765&gt;=3,"At risk",IF(G1765&lt;=2,"Lost / hibernating","Needs attention")))))</f>
        <v/>
      </c>
    </row>
    <row r="1766">
      <c r="A1766" t="n">
        <v>15386</v>
      </c>
      <c r="B1766" s="13">
        <f>_xlfn.MINIFS(Invoices[Date],Invoices[Customer ID],A1766)</f>
        <v/>
      </c>
      <c r="C1766" s="13">
        <f>_xlfn.MAXIFS(Invoices[Date],Invoices[Customer ID],A1766)</f>
        <v/>
      </c>
      <c r="D1766" s="14">
        <f>AsOfDate-C1766</f>
        <v/>
      </c>
      <c r="E1766" s="14">
        <f>COUNTIFS(Invoices[Customer ID],A1766)</f>
        <v/>
      </c>
      <c r="F1766" s="15">
        <f>SUMIFS(Invoices[Value],Invoices[Customer ID],A1766)</f>
        <v/>
      </c>
      <c r="G1766" s="10">
        <f>5-COUNTIF(RCuts,"&lt;"&amp;D1766)</f>
        <v/>
      </c>
      <c r="H1766" s="10">
        <f>1+COUNTIF(FCuts,"&lt;"&amp;E1766)</f>
        <v/>
      </c>
      <c r="I1766" s="10">
        <f>1+COUNTIF(MCuts,"&lt;"&amp;F1766)</f>
        <v/>
      </c>
      <c r="J1766" s="10">
        <f>G1766&amp;H1766&amp;I1766</f>
        <v/>
      </c>
      <c r="K1766" s="10">
        <f>IF(AND(G1766&gt;=4,H1766&gt;=4),"Champions",IF(AND(G1766&gt;=3,H1766&gt;=3),"Loyal",IF(G1766&gt;=4,"New / promising",IF(H1766&gt;=3,"At risk",IF(G1766&lt;=2,"Lost / hibernating","Needs attention")))))</f>
        <v/>
      </c>
    </row>
    <row r="1767">
      <c r="A1767" t="n">
        <v>15389</v>
      </c>
      <c r="B1767" s="13">
        <f>_xlfn.MINIFS(Invoices[Date],Invoices[Customer ID],A1767)</f>
        <v/>
      </c>
      <c r="C1767" s="13">
        <f>_xlfn.MAXIFS(Invoices[Date],Invoices[Customer ID],A1767)</f>
        <v/>
      </c>
      <c r="D1767" s="14">
        <f>AsOfDate-C1767</f>
        <v/>
      </c>
      <c r="E1767" s="14">
        <f>COUNTIFS(Invoices[Customer ID],A1767)</f>
        <v/>
      </c>
      <c r="F1767" s="15">
        <f>SUMIFS(Invoices[Value],Invoices[Customer ID],A1767)</f>
        <v/>
      </c>
      <c r="G1767" s="10">
        <f>5-COUNTIF(RCuts,"&lt;"&amp;D1767)</f>
        <v/>
      </c>
      <c r="H1767" s="10">
        <f>1+COUNTIF(FCuts,"&lt;"&amp;E1767)</f>
        <v/>
      </c>
      <c r="I1767" s="10">
        <f>1+COUNTIF(MCuts,"&lt;"&amp;F1767)</f>
        <v/>
      </c>
      <c r="J1767" s="10">
        <f>G1767&amp;H1767&amp;I1767</f>
        <v/>
      </c>
      <c r="K1767" s="10">
        <f>IF(AND(G1767&gt;=4,H1767&gt;=4),"Champions",IF(AND(G1767&gt;=3,H1767&gt;=3),"Loyal",IF(G1767&gt;=4,"New / promising",IF(H1767&gt;=3,"At risk",IF(G1767&lt;=2,"Lost / hibernating","Needs attention")))))</f>
        <v/>
      </c>
    </row>
    <row r="1768">
      <c r="A1768" t="n">
        <v>15392</v>
      </c>
      <c r="B1768" s="13">
        <f>_xlfn.MINIFS(Invoices[Date],Invoices[Customer ID],A1768)</f>
        <v/>
      </c>
      <c r="C1768" s="13">
        <f>_xlfn.MAXIFS(Invoices[Date],Invoices[Customer ID],A1768)</f>
        <v/>
      </c>
      <c r="D1768" s="14">
        <f>AsOfDate-C1768</f>
        <v/>
      </c>
      <c r="E1768" s="14">
        <f>COUNTIFS(Invoices[Customer ID],A1768)</f>
        <v/>
      </c>
      <c r="F1768" s="15">
        <f>SUMIFS(Invoices[Value],Invoices[Customer ID],A1768)</f>
        <v/>
      </c>
      <c r="G1768" s="10">
        <f>5-COUNTIF(RCuts,"&lt;"&amp;D1768)</f>
        <v/>
      </c>
      <c r="H1768" s="10">
        <f>1+COUNTIF(FCuts,"&lt;"&amp;E1768)</f>
        <v/>
      </c>
      <c r="I1768" s="10">
        <f>1+COUNTIF(MCuts,"&lt;"&amp;F1768)</f>
        <v/>
      </c>
      <c r="J1768" s="10">
        <f>G1768&amp;H1768&amp;I1768</f>
        <v/>
      </c>
      <c r="K1768" s="10">
        <f>IF(AND(G1768&gt;=4,H1768&gt;=4),"Champions",IF(AND(G1768&gt;=3,H1768&gt;=3),"Loyal",IF(G1768&gt;=4,"New / promising",IF(H1768&gt;=3,"At risk",IF(G1768&lt;=2,"Lost / hibernating","Needs attention")))))</f>
        <v/>
      </c>
    </row>
    <row r="1769">
      <c r="A1769" t="n">
        <v>15393</v>
      </c>
      <c r="B1769" s="13">
        <f>_xlfn.MINIFS(Invoices[Date],Invoices[Customer ID],A1769)</f>
        <v/>
      </c>
      <c r="C1769" s="13">
        <f>_xlfn.MAXIFS(Invoices[Date],Invoices[Customer ID],A1769)</f>
        <v/>
      </c>
      <c r="D1769" s="14">
        <f>AsOfDate-C1769</f>
        <v/>
      </c>
      <c r="E1769" s="14">
        <f>COUNTIFS(Invoices[Customer ID],A1769)</f>
        <v/>
      </c>
      <c r="F1769" s="15">
        <f>SUMIFS(Invoices[Value],Invoices[Customer ID],A1769)</f>
        <v/>
      </c>
      <c r="G1769" s="10">
        <f>5-COUNTIF(RCuts,"&lt;"&amp;D1769)</f>
        <v/>
      </c>
      <c r="H1769" s="10">
        <f>1+COUNTIF(FCuts,"&lt;"&amp;E1769)</f>
        <v/>
      </c>
      <c r="I1769" s="10">
        <f>1+COUNTIF(MCuts,"&lt;"&amp;F1769)</f>
        <v/>
      </c>
      <c r="J1769" s="10">
        <f>G1769&amp;H1769&amp;I1769</f>
        <v/>
      </c>
      <c r="K1769" s="10">
        <f>IF(AND(G1769&gt;=4,H1769&gt;=4),"Champions",IF(AND(G1769&gt;=3,H1769&gt;=3),"Loyal",IF(G1769&gt;=4,"New / promising",IF(H1769&gt;=3,"At risk",IF(G1769&lt;=2,"Lost / hibernating","Needs attention")))))</f>
        <v/>
      </c>
    </row>
    <row r="1770">
      <c r="A1770" t="n">
        <v>15394</v>
      </c>
      <c r="B1770" s="13">
        <f>_xlfn.MINIFS(Invoices[Date],Invoices[Customer ID],A1770)</f>
        <v/>
      </c>
      <c r="C1770" s="13">
        <f>_xlfn.MAXIFS(Invoices[Date],Invoices[Customer ID],A1770)</f>
        <v/>
      </c>
      <c r="D1770" s="14">
        <f>AsOfDate-C1770</f>
        <v/>
      </c>
      <c r="E1770" s="14">
        <f>COUNTIFS(Invoices[Customer ID],A1770)</f>
        <v/>
      </c>
      <c r="F1770" s="15">
        <f>SUMIFS(Invoices[Value],Invoices[Customer ID],A1770)</f>
        <v/>
      </c>
      <c r="G1770" s="10">
        <f>5-COUNTIF(RCuts,"&lt;"&amp;D1770)</f>
        <v/>
      </c>
      <c r="H1770" s="10">
        <f>1+COUNTIF(FCuts,"&lt;"&amp;E1770)</f>
        <v/>
      </c>
      <c r="I1770" s="10">
        <f>1+COUNTIF(MCuts,"&lt;"&amp;F1770)</f>
        <v/>
      </c>
      <c r="J1770" s="10">
        <f>G1770&amp;H1770&amp;I1770</f>
        <v/>
      </c>
      <c r="K1770" s="10">
        <f>IF(AND(G1770&gt;=4,H1770&gt;=4),"Champions",IF(AND(G1770&gt;=3,H1770&gt;=3),"Loyal",IF(G1770&gt;=4,"New / promising",IF(H1770&gt;=3,"At risk",IF(G1770&lt;=2,"Lost / hibernating","Needs attention")))))</f>
        <v/>
      </c>
    </row>
    <row r="1771">
      <c r="A1771" t="n">
        <v>15395</v>
      </c>
      <c r="B1771" s="13">
        <f>_xlfn.MINIFS(Invoices[Date],Invoices[Customer ID],A1771)</f>
        <v/>
      </c>
      <c r="C1771" s="13">
        <f>_xlfn.MAXIFS(Invoices[Date],Invoices[Customer ID],A1771)</f>
        <v/>
      </c>
      <c r="D1771" s="14">
        <f>AsOfDate-C1771</f>
        <v/>
      </c>
      <c r="E1771" s="14">
        <f>COUNTIFS(Invoices[Customer ID],A1771)</f>
        <v/>
      </c>
      <c r="F1771" s="15">
        <f>SUMIFS(Invoices[Value],Invoices[Customer ID],A1771)</f>
        <v/>
      </c>
      <c r="G1771" s="10">
        <f>5-COUNTIF(RCuts,"&lt;"&amp;D1771)</f>
        <v/>
      </c>
      <c r="H1771" s="10">
        <f>1+COUNTIF(FCuts,"&lt;"&amp;E1771)</f>
        <v/>
      </c>
      <c r="I1771" s="10">
        <f>1+COUNTIF(MCuts,"&lt;"&amp;F1771)</f>
        <v/>
      </c>
      <c r="J1771" s="10">
        <f>G1771&amp;H1771&amp;I1771</f>
        <v/>
      </c>
      <c r="K1771" s="10">
        <f>IF(AND(G1771&gt;=4,H1771&gt;=4),"Champions",IF(AND(G1771&gt;=3,H1771&gt;=3),"Loyal",IF(G1771&gt;=4,"New / promising",IF(H1771&gt;=3,"At risk",IF(G1771&lt;=2,"Lost / hibernating","Needs attention")))))</f>
        <v/>
      </c>
    </row>
    <row r="1772">
      <c r="A1772" t="n">
        <v>15396</v>
      </c>
      <c r="B1772" s="13">
        <f>_xlfn.MINIFS(Invoices[Date],Invoices[Customer ID],A1772)</f>
        <v/>
      </c>
      <c r="C1772" s="13">
        <f>_xlfn.MAXIFS(Invoices[Date],Invoices[Customer ID],A1772)</f>
        <v/>
      </c>
      <c r="D1772" s="14">
        <f>AsOfDate-C1772</f>
        <v/>
      </c>
      <c r="E1772" s="14">
        <f>COUNTIFS(Invoices[Customer ID],A1772)</f>
        <v/>
      </c>
      <c r="F1772" s="15">
        <f>SUMIFS(Invoices[Value],Invoices[Customer ID],A1772)</f>
        <v/>
      </c>
      <c r="G1772" s="10">
        <f>5-COUNTIF(RCuts,"&lt;"&amp;D1772)</f>
        <v/>
      </c>
      <c r="H1772" s="10">
        <f>1+COUNTIF(FCuts,"&lt;"&amp;E1772)</f>
        <v/>
      </c>
      <c r="I1772" s="10">
        <f>1+COUNTIF(MCuts,"&lt;"&amp;F1772)</f>
        <v/>
      </c>
      <c r="J1772" s="10">
        <f>G1772&amp;H1772&amp;I1772</f>
        <v/>
      </c>
      <c r="K1772" s="10">
        <f>IF(AND(G1772&gt;=4,H1772&gt;=4),"Champions",IF(AND(G1772&gt;=3,H1772&gt;=3),"Loyal",IF(G1772&gt;=4,"New / promising",IF(H1772&gt;=3,"At risk",IF(G1772&lt;=2,"Lost / hibernating","Needs attention")))))</f>
        <v/>
      </c>
    </row>
    <row r="1773">
      <c r="A1773" t="n">
        <v>15397</v>
      </c>
      <c r="B1773" s="13">
        <f>_xlfn.MINIFS(Invoices[Date],Invoices[Customer ID],A1773)</f>
        <v/>
      </c>
      <c r="C1773" s="13">
        <f>_xlfn.MAXIFS(Invoices[Date],Invoices[Customer ID],A1773)</f>
        <v/>
      </c>
      <c r="D1773" s="14">
        <f>AsOfDate-C1773</f>
        <v/>
      </c>
      <c r="E1773" s="14">
        <f>COUNTIFS(Invoices[Customer ID],A1773)</f>
        <v/>
      </c>
      <c r="F1773" s="15">
        <f>SUMIFS(Invoices[Value],Invoices[Customer ID],A1773)</f>
        <v/>
      </c>
      <c r="G1773" s="10">
        <f>5-COUNTIF(RCuts,"&lt;"&amp;D1773)</f>
        <v/>
      </c>
      <c r="H1773" s="10">
        <f>1+COUNTIF(FCuts,"&lt;"&amp;E1773)</f>
        <v/>
      </c>
      <c r="I1773" s="10">
        <f>1+COUNTIF(MCuts,"&lt;"&amp;F1773)</f>
        <v/>
      </c>
      <c r="J1773" s="10">
        <f>G1773&amp;H1773&amp;I1773</f>
        <v/>
      </c>
      <c r="K1773" s="10">
        <f>IF(AND(G1773&gt;=4,H1773&gt;=4),"Champions",IF(AND(G1773&gt;=3,H1773&gt;=3),"Loyal",IF(G1773&gt;=4,"New / promising",IF(H1773&gt;=3,"At risk",IF(G1773&lt;=2,"Lost / hibernating","Needs attention")))))</f>
        <v/>
      </c>
    </row>
    <row r="1774">
      <c r="A1774" t="n">
        <v>15398</v>
      </c>
      <c r="B1774" s="13">
        <f>_xlfn.MINIFS(Invoices[Date],Invoices[Customer ID],A1774)</f>
        <v/>
      </c>
      <c r="C1774" s="13">
        <f>_xlfn.MAXIFS(Invoices[Date],Invoices[Customer ID],A1774)</f>
        <v/>
      </c>
      <c r="D1774" s="14">
        <f>AsOfDate-C1774</f>
        <v/>
      </c>
      <c r="E1774" s="14">
        <f>COUNTIFS(Invoices[Customer ID],A1774)</f>
        <v/>
      </c>
      <c r="F1774" s="15">
        <f>SUMIFS(Invoices[Value],Invoices[Customer ID],A1774)</f>
        <v/>
      </c>
      <c r="G1774" s="10">
        <f>5-COUNTIF(RCuts,"&lt;"&amp;D1774)</f>
        <v/>
      </c>
      <c r="H1774" s="10">
        <f>1+COUNTIF(FCuts,"&lt;"&amp;E1774)</f>
        <v/>
      </c>
      <c r="I1774" s="10">
        <f>1+COUNTIF(MCuts,"&lt;"&amp;F1774)</f>
        <v/>
      </c>
      <c r="J1774" s="10">
        <f>G1774&amp;H1774&amp;I1774</f>
        <v/>
      </c>
      <c r="K1774" s="10">
        <f>IF(AND(G1774&gt;=4,H1774&gt;=4),"Champions",IF(AND(G1774&gt;=3,H1774&gt;=3),"Loyal",IF(G1774&gt;=4,"New / promising",IF(H1774&gt;=3,"At risk",IF(G1774&lt;=2,"Lost / hibernating","Needs attention")))))</f>
        <v/>
      </c>
    </row>
    <row r="1775">
      <c r="A1775" t="n">
        <v>15399</v>
      </c>
      <c r="B1775" s="13">
        <f>_xlfn.MINIFS(Invoices[Date],Invoices[Customer ID],A1775)</f>
        <v/>
      </c>
      <c r="C1775" s="13">
        <f>_xlfn.MAXIFS(Invoices[Date],Invoices[Customer ID],A1775)</f>
        <v/>
      </c>
      <c r="D1775" s="14">
        <f>AsOfDate-C1775</f>
        <v/>
      </c>
      <c r="E1775" s="14">
        <f>COUNTIFS(Invoices[Customer ID],A1775)</f>
        <v/>
      </c>
      <c r="F1775" s="15">
        <f>SUMIFS(Invoices[Value],Invoices[Customer ID],A1775)</f>
        <v/>
      </c>
      <c r="G1775" s="10">
        <f>5-COUNTIF(RCuts,"&lt;"&amp;D1775)</f>
        <v/>
      </c>
      <c r="H1775" s="10">
        <f>1+COUNTIF(FCuts,"&lt;"&amp;E1775)</f>
        <v/>
      </c>
      <c r="I1775" s="10">
        <f>1+COUNTIF(MCuts,"&lt;"&amp;F1775)</f>
        <v/>
      </c>
      <c r="J1775" s="10">
        <f>G1775&amp;H1775&amp;I1775</f>
        <v/>
      </c>
      <c r="K1775" s="10">
        <f>IF(AND(G1775&gt;=4,H1775&gt;=4),"Champions",IF(AND(G1775&gt;=3,H1775&gt;=3),"Loyal",IF(G1775&gt;=4,"New / promising",IF(H1775&gt;=3,"At risk",IF(G1775&lt;=2,"Lost / hibernating","Needs attention")))))</f>
        <v/>
      </c>
    </row>
    <row r="1776">
      <c r="A1776" t="n">
        <v>15400</v>
      </c>
      <c r="B1776" s="13">
        <f>_xlfn.MINIFS(Invoices[Date],Invoices[Customer ID],A1776)</f>
        <v/>
      </c>
      <c r="C1776" s="13">
        <f>_xlfn.MAXIFS(Invoices[Date],Invoices[Customer ID],A1776)</f>
        <v/>
      </c>
      <c r="D1776" s="14">
        <f>AsOfDate-C1776</f>
        <v/>
      </c>
      <c r="E1776" s="14">
        <f>COUNTIFS(Invoices[Customer ID],A1776)</f>
        <v/>
      </c>
      <c r="F1776" s="15">
        <f>SUMIFS(Invoices[Value],Invoices[Customer ID],A1776)</f>
        <v/>
      </c>
      <c r="G1776" s="10">
        <f>5-COUNTIF(RCuts,"&lt;"&amp;D1776)</f>
        <v/>
      </c>
      <c r="H1776" s="10">
        <f>1+COUNTIF(FCuts,"&lt;"&amp;E1776)</f>
        <v/>
      </c>
      <c r="I1776" s="10">
        <f>1+COUNTIF(MCuts,"&lt;"&amp;F1776)</f>
        <v/>
      </c>
      <c r="J1776" s="10">
        <f>G1776&amp;H1776&amp;I1776</f>
        <v/>
      </c>
      <c r="K1776" s="10">
        <f>IF(AND(G1776&gt;=4,H1776&gt;=4),"Champions",IF(AND(G1776&gt;=3,H1776&gt;=3),"Loyal",IF(G1776&gt;=4,"New / promising",IF(H1776&gt;=3,"At risk",IF(G1776&lt;=2,"Lost / hibernating","Needs attention")))))</f>
        <v/>
      </c>
    </row>
    <row r="1777">
      <c r="A1777" t="n">
        <v>15402</v>
      </c>
      <c r="B1777" s="13">
        <f>_xlfn.MINIFS(Invoices[Date],Invoices[Customer ID],A1777)</f>
        <v/>
      </c>
      <c r="C1777" s="13">
        <f>_xlfn.MAXIFS(Invoices[Date],Invoices[Customer ID],A1777)</f>
        <v/>
      </c>
      <c r="D1777" s="14">
        <f>AsOfDate-C1777</f>
        <v/>
      </c>
      <c r="E1777" s="14">
        <f>COUNTIFS(Invoices[Customer ID],A1777)</f>
        <v/>
      </c>
      <c r="F1777" s="15">
        <f>SUMIFS(Invoices[Value],Invoices[Customer ID],A1777)</f>
        <v/>
      </c>
      <c r="G1777" s="10">
        <f>5-COUNTIF(RCuts,"&lt;"&amp;D1777)</f>
        <v/>
      </c>
      <c r="H1777" s="10">
        <f>1+COUNTIF(FCuts,"&lt;"&amp;E1777)</f>
        <v/>
      </c>
      <c r="I1777" s="10">
        <f>1+COUNTIF(MCuts,"&lt;"&amp;F1777)</f>
        <v/>
      </c>
      <c r="J1777" s="10">
        <f>G1777&amp;H1777&amp;I1777</f>
        <v/>
      </c>
      <c r="K1777" s="10">
        <f>IF(AND(G1777&gt;=4,H1777&gt;=4),"Champions",IF(AND(G1777&gt;=3,H1777&gt;=3),"Loyal",IF(G1777&gt;=4,"New / promising",IF(H1777&gt;=3,"At risk",IF(G1777&lt;=2,"Lost / hibernating","Needs attention")))))</f>
        <v/>
      </c>
    </row>
    <row r="1778">
      <c r="A1778" t="n">
        <v>15405</v>
      </c>
      <c r="B1778" s="13">
        <f>_xlfn.MINIFS(Invoices[Date],Invoices[Customer ID],A1778)</f>
        <v/>
      </c>
      <c r="C1778" s="13">
        <f>_xlfn.MAXIFS(Invoices[Date],Invoices[Customer ID],A1778)</f>
        <v/>
      </c>
      <c r="D1778" s="14">
        <f>AsOfDate-C1778</f>
        <v/>
      </c>
      <c r="E1778" s="14">
        <f>COUNTIFS(Invoices[Customer ID],A1778)</f>
        <v/>
      </c>
      <c r="F1778" s="15">
        <f>SUMIFS(Invoices[Value],Invoices[Customer ID],A1778)</f>
        <v/>
      </c>
      <c r="G1778" s="10">
        <f>5-COUNTIF(RCuts,"&lt;"&amp;D1778)</f>
        <v/>
      </c>
      <c r="H1778" s="10">
        <f>1+COUNTIF(FCuts,"&lt;"&amp;E1778)</f>
        <v/>
      </c>
      <c r="I1778" s="10">
        <f>1+COUNTIF(MCuts,"&lt;"&amp;F1778)</f>
        <v/>
      </c>
      <c r="J1778" s="10">
        <f>G1778&amp;H1778&amp;I1778</f>
        <v/>
      </c>
      <c r="K1778" s="10">
        <f>IF(AND(G1778&gt;=4,H1778&gt;=4),"Champions",IF(AND(G1778&gt;=3,H1778&gt;=3),"Loyal",IF(G1778&gt;=4,"New / promising",IF(H1778&gt;=3,"At risk",IF(G1778&lt;=2,"Lost / hibernating","Needs attention")))))</f>
        <v/>
      </c>
    </row>
    <row r="1779">
      <c r="A1779" t="n">
        <v>15406</v>
      </c>
      <c r="B1779" s="13">
        <f>_xlfn.MINIFS(Invoices[Date],Invoices[Customer ID],A1779)</f>
        <v/>
      </c>
      <c r="C1779" s="13">
        <f>_xlfn.MAXIFS(Invoices[Date],Invoices[Customer ID],A1779)</f>
        <v/>
      </c>
      <c r="D1779" s="14">
        <f>AsOfDate-C1779</f>
        <v/>
      </c>
      <c r="E1779" s="14">
        <f>COUNTIFS(Invoices[Customer ID],A1779)</f>
        <v/>
      </c>
      <c r="F1779" s="15">
        <f>SUMIFS(Invoices[Value],Invoices[Customer ID],A1779)</f>
        <v/>
      </c>
      <c r="G1779" s="10">
        <f>5-COUNTIF(RCuts,"&lt;"&amp;D1779)</f>
        <v/>
      </c>
      <c r="H1779" s="10">
        <f>1+COUNTIF(FCuts,"&lt;"&amp;E1779)</f>
        <v/>
      </c>
      <c r="I1779" s="10">
        <f>1+COUNTIF(MCuts,"&lt;"&amp;F1779)</f>
        <v/>
      </c>
      <c r="J1779" s="10">
        <f>G1779&amp;H1779&amp;I1779</f>
        <v/>
      </c>
      <c r="K1779" s="10">
        <f>IF(AND(G1779&gt;=4,H1779&gt;=4),"Champions",IF(AND(G1779&gt;=3,H1779&gt;=3),"Loyal",IF(G1779&gt;=4,"New / promising",IF(H1779&gt;=3,"At risk",IF(G1779&lt;=2,"Lost / hibernating","Needs attention")))))</f>
        <v/>
      </c>
    </row>
    <row r="1780">
      <c r="A1780" t="n">
        <v>15407</v>
      </c>
      <c r="B1780" s="13">
        <f>_xlfn.MINIFS(Invoices[Date],Invoices[Customer ID],A1780)</f>
        <v/>
      </c>
      <c r="C1780" s="13">
        <f>_xlfn.MAXIFS(Invoices[Date],Invoices[Customer ID],A1780)</f>
        <v/>
      </c>
      <c r="D1780" s="14">
        <f>AsOfDate-C1780</f>
        <v/>
      </c>
      <c r="E1780" s="14">
        <f>COUNTIFS(Invoices[Customer ID],A1780)</f>
        <v/>
      </c>
      <c r="F1780" s="15">
        <f>SUMIFS(Invoices[Value],Invoices[Customer ID],A1780)</f>
        <v/>
      </c>
      <c r="G1780" s="10">
        <f>5-COUNTIF(RCuts,"&lt;"&amp;D1780)</f>
        <v/>
      </c>
      <c r="H1780" s="10">
        <f>1+COUNTIF(FCuts,"&lt;"&amp;E1780)</f>
        <v/>
      </c>
      <c r="I1780" s="10">
        <f>1+COUNTIF(MCuts,"&lt;"&amp;F1780)</f>
        <v/>
      </c>
      <c r="J1780" s="10">
        <f>G1780&amp;H1780&amp;I1780</f>
        <v/>
      </c>
      <c r="K1780" s="10">
        <f>IF(AND(G1780&gt;=4,H1780&gt;=4),"Champions",IF(AND(G1780&gt;=3,H1780&gt;=3),"Loyal",IF(G1780&gt;=4,"New / promising",IF(H1780&gt;=3,"At risk",IF(G1780&lt;=2,"Lost / hibernating","Needs attention")))))</f>
        <v/>
      </c>
    </row>
    <row r="1781">
      <c r="A1781" t="n">
        <v>15408</v>
      </c>
      <c r="B1781" s="13">
        <f>_xlfn.MINIFS(Invoices[Date],Invoices[Customer ID],A1781)</f>
        <v/>
      </c>
      <c r="C1781" s="13">
        <f>_xlfn.MAXIFS(Invoices[Date],Invoices[Customer ID],A1781)</f>
        <v/>
      </c>
      <c r="D1781" s="14">
        <f>AsOfDate-C1781</f>
        <v/>
      </c>
      <c r="E1781" s="14">
        <f>COUNTIFS(Invoices[Customer ID],A1781)</f>
        <v/>
      </c>
      <c r="F1781" s="15">
        <f>SUMIFS(Invoices[Value],Invoices[Customer ID],A1781)</f>
        <v/>
      </c>
      <c r="G1781" s="10">
        <f>5-COUNTIF(RCuts,"&lt;"&amp;D1781)</f>
        <v/>
      </c>
      <c r="H1781" s="10">
        <f>1+COUNTIF(FCuts,"&lt;"&amp;E1781)</f>
        <v/>
      </c>
      <c r="I1781" s="10">
        <f>1+COUNTIF(MCuts,"&lt;"&amp;F1781)</f>
        <v/>
      </c>
      <c r="J1781" s="10">
        <f>G1781&amp;H1781&amp;I1781</f>
        <v/>
      </c>
      <c r="K1781" s="10">
        <f>IF(AND(G1781&gt;=4,H1781&gt;=4),"Champions",IF(AND(G1781&gt;=3,H1781&gt;=3),"Loyal",IF(G1781&gt;=4,"New / promising",IF(H1781&gt;=3,"At risk",IF(G1781&lt;=2,"Lost / hibernating","Needs attention")))))</f>
        <v/>
      </c>
    </row>
    <row r="1782">
      <c r="A1782" t="n">
        <v>15410</v>
      </c>
      <c r="B1782" s="13">
        <f>_xlfn.MINIFS(Invoices[Date],Invoices[Customer ID],A1782)</f>
        <v/>
      </c>
      <c r="C1782" s="13">
        <f>_xlfn.MAXIFS(Invoices[Date],Invoices[Customer ID],A1782)</f>
        <v/>
      </c>
      <c r="D1782" s="14">
        <f>AsOfDate-C1782</f>
        <v/>
      </c>
      <c r="E1782" s="14">
        <f>COUNTIFS(Invoices[Customer ID],A1782)</f>
        <v/>
      </c>
      <c r="F1782" s="15">
        <f>SUMIFS(Invoices[Value],Invoices[Customer ID],A1782)</f>
        <v/>
      </c>
      <c r="G1782" s="10">
        <f>5-COUNTIF(RCuts,"&lt;"&amp;D1782)</f>
        <v/>
      </c>
      <c r="H1782" s="10">
        <f>1+COUNTIF(FCuts,"&lt;"&amp;E1782)</f>
        <v/>
      </c>
      <c r="I1782" s="10">
        <f>1+COUNTIF(MCuts,"&lt;"&amp;F1782)</f>
        <v/>
      </c>
      <c r="J1782" s="10">
        <f>G1782&amp;H1782&amp;I1782</f>
        <v/>
      </c>
      <c r="K1782" s="10">
        <f>IF(AND(G1782&gt;=4,H1782&gt;=4),"Champions",IF(AND(G1782&gt;=3,H1782&gt;=3),"Loyal",IF(G1782&gt;=4,"New / promising",IF(H1782&gt;=3,"At risk",IF(G1782&lt;=2,"Lost / hibernating","Needs attention")))))</f>
        <v/>
      </c>
    </row>
    <row r="1783">
      <c r="A1783" t="n">
        <v>15411</v>
      </c>
      <c r="B1783" s="13">
        <f>_xlfn.MINIFS(Invoices[Date],Invoices[Customer ID],A1783)</f>
        <v/>
      </c>
      <c r="C1783" s="13">
        <f>_xlfn.MAXIFS(Invoices[Date],Invoices[Customer ID],A1783)</f>
        <v/>
      </c>
      <c r="D1783" s="14">
        <f>AsOfDate-C1783</f>
        <v/>
      </c>
      <c r="E1783" s="14">
        <f>COUNTIFS(Invoices[Customer ID],A1783)</f>
        <v/>
      </c>
      <c r="F1783" s="15">
        <f>SUMIFS(Invoices[Value],Invoices[Customer ID],A1783)</f>
        <v/>
      </c>
      <c r="G1783" s="10">
        <f>5-COUNTIF(RCuts,"&lt;"&amp;D1783)</f>
        <v/>
      </c>
      <c r="H1783" s="10">
        <f>1+COUNTIF(FCuts,"&lt;"&amp;E1783)</f>
        <v/>
      </c>
      <c r="I1783" s="10">
        <f>1+COUNTIF(MCuts,"&lt;"&amp;F1783)</f>
        <v/>
      </c>
      <c r="J1783" s="10">
        <f>G1783&amp;H1783&amp;I1783</f>
        <v/>
      </c>
      <c r="K1783" s="10">
        <f>IF(AND(G1783&gt;=4,H1783&gt;=4),"Champions",IF(AND(G1783&gt;=3,H1783&gt;=3),"Loyal",IF(G1783&gt;=4,"New / promising",IF(H1783&gt;=3,"At risk",IF(G1783&lt;=2,"Lost / hibernating","Needs attention")))))</f>
        <v/>
      </c>
    </row>
    <row r="1784">
      <c r="A1784" t="n">
        <v>15412</v>
      </c>
      <c r="B1784" s="13">
        <f>_xlfn.MINIFS(Invoices[Date],Invoices[Customer ID],A1784)</f>
        <v/>
      </c>
      <c r="C1784" s="13">
        <f>_xlfn.MAXIFS(Invoices[Date],Invoices[Customer ID],A1784)</f>
        <v/>
      </c>
      <c r="D1784" s="14">
        <f>AsOfDate-C1784</f>
        <v/>
      </c>
      <c r="E1784" s="14">
        <f>COUNTIFS(Invoices[Customer ID],A1784)</f>
        <v/>
      </c>
      <c r="F1784" s="15">
        <f>SUMIFS(Invoices[Value],Invoices[Customer ID],A1784)</f>
        <v/>
      </c>
      <c r="G1784" s="10">
        <f>5-COUNTIF(RCuts,"&lt;"&amp;D1784)</f>
        <v/>
      </c>
      <c r="H1784" s="10">
        <f>1+COUNTIF(FCuts,"&lt;"&amp;E1784)</f>
        <v/>
      </c>
      <c r="I1784" s="10">
        <f>1+COUNTIF(MCuts,"&lt;"&amp;F1784)</f>
        <v/>
      </c>
      <c r="J1784" s="10">
        <f>G1784&amp;H1784&amp;I1784</f>
        <v/>
      </c>
      <c r="K1784" s="10">
        <f>IF(AND(G1784&gt;=4,H1784&gt;=4),"Champions",IF(AND(G1784&gt;=3,H1784&gt;=3),"Loyal",IF(G1784&gt;=4,"New / promising",IF(H1784&gt;=3,"At risk",IF(G1784&lt;=2,"Lost / hibernating","Needs attention")))))</f>
        <v/>
      </c>
    </row>
    <row r="1785">
      <c r="A1785" t="n">
        <v>15414</v>
      </c>
      <c r="B1785" s="13">
        <f>_xlfn.MINIFS(Invoices[Date],Invoices[Customer ID],A1785)</f>
        <v/>
      </c>
      <c r="C1785" s="13">
        <f>_xlfn.MAXIFS(Invoices[Date],Invoices[Customer ID],A1785)</f>
        <v/>
      </c>
      <c r="D1785" s="14">
        <f>AsOfDate-C1785</f>
        <v/>
      </c>
      <c r="E1785" s="14">
        <f>COUNTIFS(Invoices[Customer ID],A1785)</f>
        <v/>
      </c>
      <c r="F1785" s="15">
        <f>SUMIFS(Invoices[Value],Invoices[Customer ID],A1785)</f>
        <v/>
      </c>
      <c r="G1785" s="10">
        <f>5-COUNTIF(RCuts,"&lt;"&amp;D1785)</f>
        <v/>
      </c>
      <c r="H1785" s="10">
        <f>1+COUNTIF(FCuts,"&lt;"&amp;E1785)</f>
        <v/>
      </c>
      <c r="I1785" s="10">
        <f>1+COUNTIF(MCuts,"&lt;"&amp;F1785)</f>
        <v/>
      </c>
      <c r="J1785" s="10">
        <f>G1785&amp;H1785&amp;I1785</f>
        <v/>
      </c>
      <c r="K1785" s="10">
        <f>IF(AND(G1785&gt;=4,H1785&gt;=4),"Champions",IF(AND(G1785&gt;=3,H1785&gt;=3),"Loyal",IF(G1785&gt;=4,"New / promising",IF(H1785&gt;=3,"At risk",IF(G1785&lt;=2,"Lost / hibernating","Needs attention")))))</f>
        <v/>
      </c>
    </row>
    <row r="1786">
      <c r="A1786" t="n">
        <v>15415</v>
      </c>
      <c r="B1786" s="13">
        <f>_xlfn.MINIFS(Invoices[Date],Invoices[Customer ID],A1786)</f>
        <v/>
      </c>
      <c r="C1786" s="13">
        <f>_xlfn.MAXIFS(Invoices[Date],Invoices[Customer ID],A1786)</f>
        <v/>
      </c>
      <c r="D1786" s="14">
        <f>AsOfDate-C1786</f>
        <v/>
      </c>
      <c r="E1786" s="14">
        <f>COUNTIFS(Invoices[Customer ID],A1786)</f>
        <v/>
      </c>
      <c r="F1786" s="15">
        <f>SUMIFS(Invoices[Value],Invoices[Customer ID],A1786)</f>
        <v/>
      </c>
      <c r="G1786" s="10">
        <f>5-COUNTIF(RCuts,"&lt;"&amp;D1786)</f>
        <v/>
      </c>
      <c r="H1786" s="10">
        <f>1+COUNTIF(FCuts,"&lt;"&amp;E1786)</f>
        <v/>
      </c>
      <c r="I1786" s="10">
        <f>1+COUNTIF(MCuts,"&lt;"&amp;F1786)</f>
        <v/>
      </c>
      <c r="J1786" s="10">
        <f>G1786&amp;H1786&amp;I1786</f>
        <v/>
      </c>
      <c r="K1786" s="10">
        <f>IF(AND(G1786&gt;=4,H1786&gt;=4),"Champions",IF(AND(G1786&gt;=3,H1786&gt;=3),"Loyal",IF(G1786&gt;=4,"New / promising",IF(H1786&gt;=3,"At risk",IF(G1786&lt;=2,"Lost / hibernating","Needs attention")))))</f>
        <v/>
      </c>
    </row>
    <row r="1787">
      <c r="A1787" t="n">
        <v>15416</v>
      </c>
      <c r="B1787" s="13">
        <f>_xlfn.MINIFS(Invoices[Date],Invoices[Customer ID],A1787)</f>
        <v/>
      </c>
      <c r="C1787" s="13">
        <f>_xlfn.MAXIFS(Invoices[Date],Invoices[Customer ID],A1787)</f>
        <v/>
      </c>
      <c r="D1787" s="14">
        <f>AsOfDate-C1787</f>
        <v/>
      </c>
      <c r="E1787" s="14">
        <f>COUNTIFS(Invoices[Customer ID],A1787)</f>
        <v/>
      </c>
      <c r="F1787" s="15">
        <f>SUMIFS(Invoices[Value],Invoices[Customer ID],A1787)</f>
        <v/>
      </c>
      <c r="G1787" s="10">
        <f>5-COUNTIF(RCuts,"&lt;"&amp;D1787)</f>
        <v/>
      </c>
      <c r="H1787" s="10">
        <f>1+COUNTIF(FCuts,"&lt;"&amp;E1787)</f>
        <v/>
      </c>
      <c r="I1787" s="10">
        <f>1+COUNTIF(MCuts,"&lt;"&amp;F1787)</f>
        <v/>
      </c>
      <c r="J1787" s="10">
        <f>G1787&amp;H1787&amp;I1787</f>
        <v/>
      </c>
      <c r="K1787" s="10">
        <f>IF(AND(G1787&gt;=4,H1787&gt;=4),"Champions",IF(AND(G1787&gt;=3,H1787&gt;=3),"Loyal",IF(G1787&gt;=4,"New / promising",IF(H1787&gt;=3,"At risk",IF(G1787&lt;=2,"Lost / hibernating","Needs attention")))))</f>
        <v/>
      </c>
    </row>
    <row r="1788">
      <c r="A1788" t="n">
        <v>15417</v>
      </c>
      <c r="B1788" s="13">
        <f>_xlfn.MINIFS(Invoices[Date],Invoices[Customer ID],A1788)</f>
        <v/>
      </c>
      <c r="C1788" s="13">
        <f>_xlfn.MAXIFS(Invoices[Date],Invoices[Customer ID],A1788)</f>
        <v/>
      </c>
      <c r="D1788" s="14">
        <f>AsOfDate-C1788</f>
        <v/>
      </c>
      <c r="E1788" s="14">
        <f>COUNTIFS(Invoices[Customer ID],A1788)</f>
        <v/>
      </c>
      <c r="F1788" s="15">
        <f>SUMIFS(Invoices[Value],Invoices[Customer ID],A1788)</f>
        <v/>
      </c>
      <c r="G1788" s="10">
        <f>5-COUNTIF(RCuts,"&lt;"&amp;D1788)</f>
        <v/>
      </c>
      <c r="H1788" s="10">
        <f>1+COUNTIF(FCuts,"&lt;"&amp;E1788)</f>
        <v/>
      </c>
      <c r="I1788" s="10">
        <f>1+COUNTIF(MCuts,"&lt;"&amp;F1788)</f>
        <v/>
      </c>
      <c r="J1788" s="10">
        <f>G1788&amp;H1788&amp;I1788</f>
        <v/>
      </c>
      <c r="K1788" s="10">
        <f>IF(AND(G1788&gt;=4,H1788&gt;=4),"Champions",IF(AND(G1788&gt;=3,H1788&gt;=3),"Loyal",IF(G1788&gt;=4,"New / promising",IF(H1788&gt;=3,"At risk",IF(G1788&lt;=2,"Lost / hibernating","Needs attention")))))</f>
        <v/>
      </c>
    </row>
    <row r="1789">
      <c r="A1789" t="n">
        <v>15419</v>
      </c>
      <c r="B1789" s="13">
        <f>_xlfn.MINIFS(Invoices[Date],Invoices[Customer ID],A1789)</f>
        <v/>
      </c>
      <c r="C1789" s="13">
        <f>_xlfn.MAXIFS(Invoices[Date],Invoices[Customer ID],A1789)</f>
        <v/>
      </c>
      <c r="D1789" s="14">
        <f>AsOfDate-C1789</f>
        <v/>
      </c>
      <c r="E1789" s="14">
        <f>COUNTIFS(Invoices[Customer ID],A1789)</f>
        <v/>
      </c>
      <c r="F1789" s="15">
        <f>SUMIFS(Invoices[Value],Invoices[Customer ID],A1789)</f>
        <v/>
      </c>
      <c r="G1789" s="10">
        <f>5-COUNTIF(RCuts,"&lt;"&amp;D1789)</f>
        <v/>
      </c>
      <c r="H1789" s="10">
        <f>1+COUNTIF(FCuts,"&lt;"&amp;E1789)</f>
        <v/>
      </c>
      <c r="I1789" s="10">
        <f>1+COUNTIF(MCuts,"&lt;"&amp;F1789)</f>
        <v/>
      </c>
      <c r="J1789" s="10">
        <f>G1789&amp;H1789&amp;I1789</f>
        <v/>
      </c>
      <c r="K1789" s="10">
        <f>IF(AND(G1789&gt;=4,H1789&gt;=4),"Champions",IF(AND(G1789&gt;=3,H1789&gt;=3),"Loyal",IF(G1789&gt;=4,"New / promising",IF(H1789&gt;=3,"At risk",IF(G1789&lt;=2,"Lost / hibernating","Needs attention")))))</f>
        <v/>
      </c>
    </row>
    <row r="1790">
      <c r="A1790" t="n">
        <v>15421</v>
      </c>
      <c r="B1790" s="13">
        <f>_xlfn.MINIFS(Invoices[Date],Invoices[Customer ID],A1790)</f>
        <v/>
      </c>
      <c r="C1790" s="13">
        <f>_xlfn.MAXIFS(Invoices[Date],Invoices[Customer ID],A1790)</f>
        <v/>
      </c>
      <c r="D1790" s="14">
        <f>AsOfDate-C1790</f>
        <v/>
      </c>
      <c r="E1790" s="14">
        <f>COUNTIFS(Invoices[Customer ID],A1790)</f>
        <v/>
      </c>
      <c r="F1790" s="15">
        <f>SUMIFS(Invoices[Value],Invoices[Customer ID],A1790)</f>
        <v/>
      </c>
      <c r="G1790" s="10">
        <f>5-COUNTIF(RCuts,"&lt;"&amp;D1790)</f>
        <v/>
      </c>
      <c r="H1790" s="10">
        <f>1+COUNTIF(FCuts,"&lt;"&amp;E1790)</f>
        <v/>
      </c>
      <c r="I1790" s="10">
        <f>1+COUNTIF(MCuts,"&lt;"&amp;F1790)</f>
        <v/>
      </c>
      <c r="J1790" s="10">
        <f>G1790&amp;H1790&amp;I1790</f>
        <v/>
      </c>
      <c r="K1790" s="10">
        <f>IF(AND(G1790&gt;=4,H1790&gt;=4),"Champions",IF(AND(G1790&gt;=3,H1790&gt;=3),"Loyal",IF(G1790&gt;=4,"New / promising",IF(H1790&gt;=3,"At risk",IF(G1790&lt;=2,"Lost / hibernating","Needs attention")))))</f>
        <v/>
      </c>
    </row>
    <row r="1791">
      <c r="A1791" t="n">
        <v>15422</v>
      </c>
      <c r="B1791" s="13">
        <f>_xlfn.MINIFS(Invoices[Date],Invoices[Customer ID],A1791)</f>
        <v/>
      </c>
      <c r="C1791" s="13">
        <f>_xlfn.MAXIFS(Invoices[Date],Invoices[Customer ID],A1791)</f>
        <v/>
      </c>
      <c r="D1791" s="14">
        <f>AsOfDate-C1791</f>
        <v/>
      </c>
      <c r="E1791" s="14">
        <f>COUNTIFS(Invoices[Customer ID],A1791)</f>
        <v/>
      </c>
      <c r="F1791" s="15">
        <f>SUMIFS(Invoices[Value],Invoices[Customer ID],A1791)</f>
        <v/>
      </c>
      <c r="G1791" s="10">
        <f>5-COUNTIF(RCuts,"&lt;"&amp;D1791)</f>
        <v/>
      </c>
      <c r="H1791" s="10">
        <f>1+COUNTIF(FCuts,"&lt;"&amp;E1791)</f>
        <v/>
      </c>
      <c r="I1791" s="10">
        <f>1+COUNTIF(MCuts,"&lt;"&amp;F1791)</f>
        <v/>
      </c>
      <c r="J1791" s="10">
        <f>G1791&amp;H1791&amp;I1791</f>
        <v/>
      </c>
      <c r="K1791" s="10">
        <f>IF(AND(G1791&gt;=4,H1791&gt;=4),"Champions",IF(AND(G1791&gt;=3,H1791&gt;=3),"Loyal",IF(G1791&gt;=4,"New / promising",IF(H1791&gt;=3,"At risk",IF(G1791&lt;=2,"Lost / hibernating","Needs attention")))))</f>
        <v/>
      </c>
    </row>
    <row r="1792">
      <c r="A1792" t="n">
        <v>15423</v>
      </c>
      <c r="B1792" s="13">
        <f>_xlfn.MINIFS(Invoices[Date],Invoices[Customer ID],A1792)</f>
        <v/>
      </c>
      <c r="C1792" s="13">
        <f>_xlfn.MAXIFS(Invoices[Date],Invoices[Customer ID],A1792)</f>
        <v/>
      </c>
      <c r="D1792" s="14">
        <f>AsOfDate-C1792</f>
        <v/>
      </c>
      <c r="E1792" s="14">
        <f>COUNTIFS(Invoices[Customer ID],A1792)</f>
        <v/>
      </c>
      <c r="F1792" s="15">
        <f>SUMIFS(Invoices[Value],Invoices[Customer ID],A1792)</f>
        <v/>
      </c>
      <c r="G1792" s="10">
        <f>5-COUNTIF(RCuts,"&lt;"&amp;D1792)</f>
        <v/>
      </c>
      <c r="H1792" s="10">
        <f>1+COUNTIF(FCuts,"&lt;"&amp;E1792)</f>
        <v/>
      </c>
      <c r="I1792" s="10">
        <f>1+COUNTIF(MCuts,"&lt;"&amp;F1792)</f>
        <v/>
      </c>
      <c r="J1792" s="10">
        <f>G1792&amp;H1792&amp;I1792</f>
        <v/>
      </c>
      <c r="K1792" s="10">
        <f>IF(AND(G1792&gt;=4,H1792&gt;=4),"Champions",IF(AND(G1792&gt;=3,H1792&gt;=3),"Loyal",IF(G1792&gt;=4,"New / promising",IF(H1792&gt;=3,"At risk",IF(G1792&lt;=2,"Lost / hibernating","Needs attention")))))</f>
        <v/>
      </c>
    </row>
    <row r="1793">
      <c r="A1793" t="n">
        <v>15424</v>
      </c>
      <c r="B1793" s="13">
        <f>_xlfn.MINIFS(Invoices[Date],Invoices[Customer ID],A1793)</f>
        <v/>
      </c>
      <c r="C1793" s="13">
        <f>_xlfn.MAXIFS(Invoices[Date],Invoices[Customer ID],A1793)</f>
        <v/>
      </c>
      <c r="D1793" s="14">
        <f>AsOfDate-C1793</f>
        <v/>
      </c>
      <c r="E1793" s="14">
        <f>COUNTIFS(Invoices[Customer ID],A1793)</f>
        <v/>
      </c>
      <c r="F1793" s="15">
        <f>SUMIFS(Invoices[Value],Invoices[Customer ID],A1793)</f>
        <v/>
      </c>
      <c r="G1793" s="10">
        <f>5-COUNTIF(RCuts,"&lt;"&amp;D1793)</f>
        <v/>
      </c>
      <c r="H1793" s="10">
        <f>1+COUNTIF(FCuts,"&lt;"&amp;E1793)</f>
        <v/>
      </c>
      <c r="I1793" s="10">
        <f>1+COUNTIF(MCuts,"&lt;"&amp;F1793)</f>
        <v/>
      </c>
      <c r="J1793" s="10">
        <f>G1793&amp;H1793&amp;I1793</f>
        <v/>
      </c>
      <c r="K1793" s="10">
        <f>IF(AND(G1793&gt;=4,H1793&gt;=4),"Champions",IF(AND(G1793&gt;=3,H1793&gt;=3),"Loyal",IF(G1793&gt;=4,"New / promising",IF(H1793&gt;=3,"At risk",IF(G1793&lt;=2,"Lost / hibernating","Needs attention")))))</f>
        <v/>
      </c>
    </row>
    <row r="1794">
      <c r="A1794" t="n">
        <v>15426</v>
      </c>
      <c r="B1794" s="13">
        <f>_xlfn.MINIFS(Invoices[Date],Invoices[Customer ID],A1794)</f>
        <v/>
      </c>
      <c r="C1794" s="13">
        <f>_xlfn.MAXIFS(Invoices[Date],Invoices[Customer ID],A1794)</f>
        <v/>
      </c>
      <c r="D1794" s="14">
        <f>AsOfDate-C1794</f>
        <v/>
      </c>
      <c r="E1794" s="14">
        <f>COUNTIFS(Invoices[Customer ID],A1794)</f>
        <v/>
      </c>
      <c r="F1794" s="15">
        <f>SUMIFS(Invoices[Value],Invoices[Customer ID],A1794)</f>
        <v/>
      </c>
      <c r="G1794" s="10">
        <f>5-COUNTIF(RCuts,"&lt;"&amp;D1794)</f>
        <v/>
      </c>
      <c r="H1794" s="10">
        <f>1+COUNTIF(FCuts,"&lt;"&amp;E1794)</f>
        <v/>
      </c>
      <c r="I1794" s="10">
        <f>1+COUNTIF(MCuts,"&lt;"&amp;F1794)</f>
        <v/>
      </c>
      <c r="J1794" s="10">
        <f>G1794&amp;H1794&amp;I1794</f>
        <v/>
      </c>
      <c r="K1794" s="10">
        <f>IF(AND(G1794&gt;=4,H1794&gt;=4),"Champions",IF(AND(G1794&gt;=3,H1794&gt;=3),"Loyal",IF(G1794&gt;=4,"New / promising",IF(H1794&gt;=3,"At risk",IF(G1794&lt;=2,"Lost / hibernating","Needs attention")))))</f>
        <v/>
      </c>
    </row>
    <row r="1795">
      <c r="A1795" t="n">
        <v>15427</v>
      </c>
      <c r="B1795" s="13">
        <f>_xlfn.MINIFS(Invoices[Date],Invoices[Customer ID],A1795)</f>
        <v/>
      </c>
      <c r="C1795" s="13">
        <f>_xlfn.MAXIFS(Invoices[Date],Invoices[Customer ID],A1795)</f>
        <v/>
      </c>
      <c r="D1795" s="14">
        <f>AsOfDate-C1795</f>
        <v/>
      </c>
      <c r="E1795" s="14">
        <f>COUNTIFS(Invoices[Customer ID],A1795)</f>
        <v/>
      </c>
      <c r="F1795" s="15">
        <f>SUMIFS(Invoices[Value],Invoices[Customer ID],A1795)</f>
        <v/>
      </c>
      <c r="G1795" s="10">
        <f>5-COUNTIF(RCuts,"&lt;"&amp;D1795)</f>
        <v/>
      </c>
      <c r="H1795" s="10">
        <f>1+COUNTIF(FCuts,"&lt;"&amp;E1795)</f>
        <v/>
      </c>
      <c r="I1795" s="10">
        <f>1+COUNTIF(MCuts,"&lt;"&amp;F1795)</f>
        <v/>
      </c>
      <c r="J1795" s="10">
        <f>G1795&amp;H1795&amp;I1795</f>
        <v/>
      </c>
      <c r="K1795" s="10">
        <f>IF(AND(G1795&gt;=4,H1795&gt;=4),"Champions",IF(AND(G1795&gt;=3,H1795&gt;=3),"Loyal",IF(G1795&gt;=4,"New / promising",IF(H1795&gt;=3,"At risk",IF(G1795&lt;=2,"Lost / hibernating","Needs attention")))))</f>
        <v/>
      </c>
    </row>
    <row r="1796">
      <c r="A1796" t="n">
        <v>15428</v>
      </c>
      <c r="B1796" s="13">
        <f>_xlfn.MINIFS(Invoices[Date],Invoices[Customer ID],A1796)</f>
        <v/>
      </c>
      <c r="C1796" s="13">
        <f>_xlfn.MAXIFS(Invoices[Date],Invoices[Customer ID],A1796)</f>
        <v/>
      </c>
      <c r="D1796" s="14">
        <f>AsOfDate-C1796</f>
        <v/>
      </c>
      <c r="E1796" s="14">
        <f>COUNTIFS(Invoices[Customer ID],A1796)</f>
        <v/>
      </c>
      <c r="F1796" s="15">
        <f>SUMIFS(Invoices[Value],Invoices[Customer ID],A1796)</f>
        <v/>
      </c>
      <c r="G1796" s="10">
        <f>5-COUNTIF(RCuts,"&lt;"&amp;D1796)</f>
        <v/>
      </c>
      <c r="H1796" s="10">
        <f>1+COUNTIF(FCuts,"&lt;"&amp;E1796)</f>
        <v/>
      </c>
      <c r="I1796" s="10">
        <f>1+COUNTIF(MCuts,"&lt;"&amp;F1796)</f>
        <v/>
      </c>
      <c r="J1796" s="10">
        <f>G1796&amp;H1796&amp;I1796</f>
        <v/>
      </c>
      <c r="K1796" s="10">
        <f>IF(AND(G1796&gt;=4,H1796&gt;=4),"Champions",IF(AND(G1796&gt;=3,H1796&gt;=3),"Loyal",IF(G1796&gt;=4,"New / promising",IF(H1796&gt;=3,"At risk",IF(G1796&lt;=2,"Lost / hibernating","Needs attention")))))</f>
        <v/>
      </c>
    </row>
    <row r="1797">
      <c r="A1797" t="n">
        <v>15429</v>
      </c>
      <c r="B1797" s="13">
        <f>_xlfn.MINIFS(Invoices[Date],Invoices[Customer ID],A1797)</f>
        <v/>
      </c>
      <c r="C1797" s="13">
        <f>_xlfn.MAXIFS(Invoices[Date],Invoices[Customer ID],A1797)</f>
        <v/>
      </c>
      <c r="D1797" s="14">
        <f>AsOfDate-C1797</f>
        <v/>
      </c>
      <c r="E1797" s="14">
        <f>COUNTIFS(Invoices[Customer ID],A1797)</f>
        <v/>
      </c>
      <c r="F1797" s="15">
        <f>SUMIFS(Invoices[Value],Invoices[Customer ID],A1797)</f>
        <v/>
      </c>
      <c r="G1797" s="10">
        <f>5-COUNTIF(RCuts,"&lt;"&amp;D1797)</f>
        <v/>
      </c>
      <c r="H1797" s="10">
        <f>1+COUNTIF(FCuts,"&lt;"&amp;E1797)</f>
        <v/>
      </c>
      <c r="I1797" s="10">
        <f>1+COUNTIF(MCuts,"&lt;"&amp;F1797)</f>
        <v/>
      </c>
      <c r="J1797" s="10">
        <f>G1797&amp;H1797&amp;I1797</f>
        <v/>
      </c>
      <c r="K1797" s="10">
        <f>IF(AND(G1797&gt;=4,H1797&gt;=4),"Champions",IF(AND(G1797&gt;=3,H1797&gt;=3),"Loyal",IF(G1797&gt;=4,"New / promising",IF(H1797&gt;=3,"At risk",IF(G1797&lt;=2,"Lost / hibernating","Needs attention")))))</f>
        <v/>
      </c>
    </row>
    <row r="1798">
      <c r="A1798" t="n">
        <v>15432</v>
      </c>
      <c r="B1798" s="13">
        <f>_xlfn.MINIFS(Invoices[Date],Invoices[Customer ID],A1798)</f>
        <v/>
      </c>
      <c r="C1798" s="13">
        <f>_xlfn.MAXIFS(Invoices[Date],Invoices[Customer ID],A1798)</f>
        <v/>
      </c>
      <c r="D1798" s="14">
        <f>AsOfDate-C1798</f>
        <v/>
      </c>
      <c r="E1798" s="14">
        <f>COUNTIFS(Invoices[Customer ID],A1798)</f>
        <v/>
      </c>
      <c r="F1798" s="15">
        <f>SUMIFS(Invoices[Value],Invoices[Customer ID],A1798)</f>
        <v/>
      </c>
      <c r="G1798" s="10">
        <f>5-COUNTIF(RCuts,"&lt;"&amp;D1798)</f>
        <v/>
      </c>
      <c r="H1798" s="10">
        <f>1+COUNTIF(FCuts,"&lt;"&amp;E1798)</f>
        <v/>
      </c>
      <c r="I1798" s="10">
        <f>1+COUNTIF(MCuts,"&lt;"&amp;F1798)</f>
        <v/>
      </c>
      <c r="J1798" s="10">
        <f>G1798&amp;H1798&amp;I1798</f>
        <v/>
      </c>
      <c r="K1798" s="10">
        <f>IF(AND(G1798&gt;=4,H1798&gt;=4),"Champions",IF(AND(G1798&gt;=3,H1798&gt;=3),"Loyal",IF(G1798&gt;=4,"New / promising",IF(H1798&gt;=3,"At risk",IF(G1798&lt;=2,"Lost / hibernating","Needs attention")))))</f>
        <v/>
      </c>
    </row>
    <row r="1799">
      <c r="A1799" t="n">
        <v>15433</v>
      </c>
      <c r="B1799" s="13">
        <f>_xlfn.MINIFS(Invoices[Date],Invoices[Customer ID],A1799)</f>
        <v/>
      </c>
      <c r="C1799" s="13">
        <f>_xlfn.MAXIFS(Invoices[Date],Invoices[Customer ID],A1799)</f>
        <v/>
      </c>
      <c r="D1799" s="14">
        <f>AsOfDate-C1799</f>
        <v/>
      </c>
      <c r="E1799" s="14">
        <f>COUNTIFS(Invoices[Customer ID],A1799)</f>
        <v/>
      </c>
      <c r="F1799" s="15">
        <f>SUMIFS(Invoices[Value],Invoices[Customer ID],A1799)</f>
        <v/>
      </c>
      <c r="G1799" s="10">
        <f>5-COUNTIF(RCuts,"&lt;"&amp;D1799)</f>
        <v/>
      </c>
      <c r="H1799" s="10">
        <f>1+COUNTIF(FCuts,"&lt;"&amp;E1799)</f>
        <v/>
      </c>
      <c r="I1799" s="10">
        <f>1+COUNTIF(MCuts,"&lt;"&amp;F1799)</f>
        <v/>
      </c>
      <c r="J1799" s="10">
        <f>G1799&amp;H1799&amp;I1799</f>
        <v/>
      </c>
      <c r="K1799" s="10">
        <f>IF(AND(G1799&gt;=4,H1799&gt;=4),"Champions",IF(AND(G1799&gt;=3,H1799&gt;=3),"Loyal",IF(G1799&gt;=4,"New / promising",IF(H1799&gt;=3,"At risk",IF(G1799&lt;=2,"Lost / hibernating","Needs attention")))))</f>
        <v/>
      </c>
    </row>
    <row r="1800">
      <c r="A1800" t="n">
        <v>15434</v>
      </c>
      <c r="B1800" s="13">
        <f>_xlfn.MINIFS(Invoices[Date],Invoices[Customer ID],A1800)</f>
        <v/>
      </c>
      <c r="C1800" s="13">
        <f>_xlfn.MAXIFS(Invoices[Date],Invoices[Customer ID],A1800)</f>
        <v/>
      </c>
      <c r="D1800" s="14">
        <f>AsOfDate-C1800</f>
        <v/>
      </c>
      <c r="E1800" s="14">
        <f>COUNTIFS(Invoices[Customer ID],A1800)</f>
        <v/>
      </c>
      <c r="F1800" s="15">
        <f>SUMIFS(Invoices[Value],Invoices[Customer ID],A1800)</f>
        <v/>
      </c>
      <c r="G1800" s="10">
        <f>5-COUNTIF(RCuts,"&lt;"&amp;D1800)</f>
        <v/>
      </c>
      <c r="H1800" s="10">
        <f>1+COUNTIF(FCuts,"&lt;"&amp;E1800)</f>
        <v/>
      </c>
      <c r="I1800" s="10">
        <f>1+COUNTIF(MCuts,"&lt;"&amp;F1800)</f>
        <v/>
      </c>
      <c r="J1800" s="10">
        <f>G1800&amp;H1800&amp;I1800</f>
        <v/>
      </c>
      <c r="K1800" s="10">
        <f>IF(AND(G1800&gt;=4,H1800&gt;=4),"Champions",IF(AND(G1800&gt;=3,H1800&gt;=3),"Loyal",IF(G1800&gt;=4,"New / promising",IF(H1800&gt;=3,"At risk",IF(G1800&lt;=2,"Lost / hibernating","Needs attention")))))</f>
        <v/>
      </c>
    </row>
    <row r="1801">
      <c r="A1801" t="n">
        <v>15435</v>
      </c>
      <c r="B1801" s="13">
        <f>_xlfn.MINIFS(Invoices[Date],Invoices[Customer ID],A1801)</f>
        <v/>
      </c>
      <c r="C1801" s="13">
        <f>_xlfn.MAXIFS(Invoices[Date],Invoices[Customer ID],A1801)</f>
        <v/>
      </c>
      <c r="D1801" s="14">
        <f>AsOfDate-C1801</f>
        <v/>
      </c>
      <c r="E1801" s="14">
        <f>COUNTIFS(Invoices[Customer ID],A1801)</f>
        <v/>
      </c>
      <c r="F1801" s="15">
        <f>SUMIFS(Invoices[Value],Invoices[Customer ID],A1801)</f>
        <v/>
      </c>
      <c r="G1801" s="10">
        <f>5-COUNTIF(RCuts,"&lt;"&amp;D1801)</f>
        <v/>
      </c>
      <c r="H1801" s="10">
        <f>1+COUNTIF(FCuts,"&lt;"&amp;E1801)</f>
        <v/>
      </c>
      <c r="I1801" s="10">
        <f>1+COUNTIF(MCuts,"&lt;"&amp;F1801)</f>
        <v/>
      </c>
      <c r="J1801" s="10">
        <f>G1801&amp;H1801&amp;I1801</f>
        <v/>
      </c>
      <c r="K1801" s="10">
        <f>IF(AND(G1801&gt;=4,H1801&gt;=4),"Champions",IF(AND(G1801&gt;=3,H1801&gt;=3),"Loyal",IF(G1801&gt;=4,"New / promising",IF(H1801&gt;=3,"At risk",IF(G1801&lt;=2,"Lost / hibernating","Needs attention")))))</f>
        <v/>
      </c>
    </row>
    <row r="1802">
      <c r="A1802" t="n">
        <v>15436</v>
      </c>
      <c r="B1802" s="13">
        <f>_xlfn.MINIFS(Invoices[Date],Invoices[Customer ID],A1802)</f>
        <v/>
      </c>
      <c r="C1802" s="13">
        <f>_xlfn.MAXIFS(Invoices[Date],Invoices[Customer ID],A1802)</f>
        <v/>
      </c>
      <c r="D1802" s="14">
        <f>AsOfDate-C1802</f>
        <v/>
      </c>
      <c r="E1802" s="14">
        <f>COUNTIFS(Invoices[Customer ID],A1802)</f>
        <v/>
      </c>
      <c r="F1802" s="15">
        <f>SUMIFS(Invoices[Value],Invoices[Customer ID],A1802)</f>
        <v/>
      </c>
      <c r="G1802" s="10">
        <f>5-COUNTIF(RCuts,"&lt;"&amp;D1802)</f>
        <v/>
      </c>
      <c r="H1802" s="10">
        <f>1+COUNTIF(FCuts,"&lt;"&amp;E1802)</f>
        <v/>
      </c>
      <c r="I1802" s="10">
        <f>1+COUNTIF(MCuts,"&lt;"&amp;F1802)</f>
        <v/>
      </c>
      <c r="J1802" s="10">
        <f>G1802&amp;H1802&amp;I1802</f>
        <v/>
      </c>
      <c r="K1802" s="10">
        <f>IF(AND(G1802&gt;=4,H1802&gt;=4),"Champions",IF(AND(G1802&gt;=3,H1802&gt;=3),"Loyal",IF(G1802&gt;=4,"New / promising",IF(H1802&gt;=3,"At risk",IF(G1802&lt;=2,"Lost / hibernating","Needs attention")))))</f>
        <v/>
      </c>
    </row>
    <row r="1803">
      <c r="A1803" t="n">
        <v>15437</v>
      </c>
      <c r="B1803" s="13">
        <f>_xlfn.MINIFS(Invoices[Date],Invoices[Customer ID],A1803)</f>
        <v/>
      </c>
      <c r="C1803" s="13">
        <f>_xlfn.MAXIFS(Invoices[Date],Invoices[Customer ID],A1803)</f>
        <v/>
      </c>
      <c r="D1803" s="14">
        <f>AsOfDate-C1803</f>
        <v/>
      </c>
      <c r="E1803" s="14">
        <f>COUNTIFS(Invoices[Customer ID],A1803)</f>
        <v/>
      </c>
      <c r="F1803" s="15">
        <f>SUMIFS(Invoices[Value],Invoices[Customer ID],A1803)</f>
        <v/>
      </c>
      <c r="G1803" s="10">
        <f>5-COUNTIF(RCuts,"&lt;"&amp;D1803)</f>
        <v/>
      </c>
      <c r="H1803" s="10">
        <f>1+COUNTIF(FCuts,"&lt;"&amp;E1803)</f>
        <v/>
      </c>
      <c r="I1803" s="10">
        <f>1+COUNTIF(MCuts,"&lt;"&amp;F1803)</f>
        <v/>
      </c>
      <c r="J1803" s="10">
        <f>G1803&amp;H1803&amp;I1803</f>
        <v/>
      </c>
      <c r="K1803" s="10">
        <f>IF(AND(G1803&gt;=4,H1803&gt;=4),"Champions",IF(AND(G1803&gt;=3,H1803&gt;=3),"Loyal",IF(G1803&gt;=4,"New / promising",IF(H1803&gt;=3,"At risk",IF(G1803&lt;=2,"Lost / hibernating","Needs attention")))))</f>
        <v/>
      </c>
    </row>
    <row r="1804">
      <c r="A1804" t="n">
        <v>15438</v>
      </c>
      <c r="B1804" s="13">
        <f>_xlfn.MINIFS(Invoices[Date],Invoices[Customer ID],A1804)</f>
        <v/>
      </c>
      <c r="C1804" s="13">
        <f>_xlfn.MAXIFS(Invoices[Date],Invoices[Customer ID],A1804)</f>
        <v/>
      </c>
      <c r="D1804" s="14">
        <f>AsOfDate-C1804</f>
        <v/>
      </c>
      <c r="E1804" s="14">
        <f>COUNTIFS(Invoices[Customer ID],A1804)</f>
        <v/>
      </c>
      <c r="F1804" s="15">
        <f>SUMIFS(Invoices[Value],Invoices[Customer ID],A1804)</f>
        <v/>
      </c>
      <c r="G1804" s="10">
        <f>5-COUNTIF(RCuts,"&lt;"&amp;D1804)</f>
        <v/>
      </c>
      <c r="H1804" s="10">
        <f>1+COUNTIF(FCuts,"&lt;"&amp;E1804)</f>
        <v/>
      </c>
      <c r="I1804" s="10">
        <f>1+COUNTIF(MCuts,"&lt;"&amp;F1804)</f>
        <v/>
      </c>
      <c r="J1804" s="10">
        <f>G1804&amp;H1804&amp;I1804</f>
        <v/>
      </c>
      <c r="K1804" s="10">
        <f>IF(AND(G1804&gt;=4,H1804&gt;=4),"Champions",IF(AND(G1804&gt;=3,H1804&gt;=3),"Loyal",IF(G1804&gt;=4,"New / promising",IF(H1804&gt;=3,"At risk",IF(G1804&lt;=2,"Lost / hibernating","Needs attention")))))</f>
        <v/>
      </c>
    </row>
    <row r="1805">
      <c r="A1805" t="n">
        <v>15440</v>
      </c>
      <c r="B1805" s="13">
        <f>_xlfn.MINIFS(Invoices[Date],Invoices[Customer ID],A1805)</f>
        <v/>
      </c>
      <c r="C1805" s="13">
        <f>_xlfn.MAXIFS(Invoices[Date],Invoices[Customer ID],A1805)</f>
        <v/>
      </c>
      <c r="D1805" s="14">
        <f>AsOfDate-C1805</f>
        <v/>
      </c>
      <c r="E1805" s="14">
        <f>COUNTIFS(Invoices[Customer ID],A1805)</f>
        <v/>
      </c>
      <c r="F1805" s="15">
        <f>SUMIFS(Invoices[Value],Invoices[Customer ID],A1805)</f>
        <v/>
      </c>
      <c r="G1805" s="10">
        <f>5-COUNTIF(RCuts,"&lt;"&amp;D1805)</f>
        <v/>
      </c>
      <c r="H1805" s="10">
        <f>1+COUNTIF(FCuts,"&lt;"&amp;E1805)</f>
        <v/>
      </c>
      <c r="I1805" s="10">
        <f>1+COUNTIF(MCuts,"&lt;"&amp;F1805)</f>
        <v/>
      </c>
      <c r="J1805" s="10">
        <f>G1805&amp;H1805&amp;I1805</f>
        <v/>
      </c>
      <c r="K1805" s="10">
        <f>IF(AND(G1805&gt;=4,H1805&gt;=4),"Champions",IF(AND(G1805&gt;=3,H1805&gt;=3),"Loyal",IF(G1805&gt;=4,"New / promising",IF(H1805&gt;=3,"At risk",IF(G1805&lt;=2,"Lost / hibernating","Needs attention")))))</f>
        <v/>
      </c>
    </row>
    <row r="1806">
      <c r="A1806" t="n">
        <v>15442</v>
      </c>
      <c r="B1806" s="13">
        <f>_xlfn.MINIFS(Invoices[Date],Invoices[Customer ID],A1806)</f>
        <v/>
      </c>
      <c r="C1806" s="13">
        <f>_xlfn.MAXIFS(Invoices[Date],Invoices[Customer ID],A1806)</f>
        <v/>
      </c>
      <c r="D1806" s="14">
        <f>AsOfDate-C1806</f>
        <v/>
      </c>
      <c r="E1806" s="14">
        <f>COUNTIFS(Invoices[Customer ID],A1806)</f>
        <v/>
      </c>
      <c r="F1806" s="15">
        <f>SUMIFS(Invoices[Value],Invoices[Customer ID],A1806)</f>
        <v/>
      </c>
      <c r="G1806" s="10">
        <f>5-COUNTIF(RCuts,"&lt;"&amp;D1806)</f>
        <v/>
      </c>
      <c r="H1806" s="10">
        <f>1+COUNTIF(FCuts,"&lt;"&amp;E1806)</f>
        <v/>
      </c>
      <c r="I1806" s="10">
        <f>1+COUNTIF(MCuts,"&lt;"&amp;F1806)</f>
        <v/>
      </c>
      <c r="J1806" s="10">
        <f>G1806&amp;H1806&amp;I1806</f>
        <v/>
      </c>
      <c r="K1806" s="10">
        <f>IF(AND(G1806&gt;=4,H1806&gt;=4),"Champions",IF(AND(G1806&gt;=3,H1806&gt;=3),"Loyal",IF(G1806&gt;=4,"New / promising",IF(H1806&gt;=3,"At risk",IF(G1806&lt;=2,"Lost / hibernating","Needs attention")))))</f>
        <v/>
      </c>
    </row>
    <row r="1807">
      <c r="A1807" t="n">
        <v>15443</v>
      </c>
      <c r="B1807" s="13">
        <f>_xlfn.MINIFS(Invoices[Date],Invoices[Customer ID],A1807)</f>
        <v/>
      </c>
      <c r="C1807" s="13">
        <f>_xlfn.MAXIFS(Invoices[Date],Invoices[Customer ID],A1807)</f>
        <v/>
      </c>
      <c r="D1807" s="14">
        <f>AsOfDate-C1807</f>
        <v/>
      </c>
      <c r="E1807" s="14">
        <f>COUNTIFS(Invoices[Customer ID],A1807)</f>
        <v/>
      </c>
      <c r="F1807" s="15">
        <f>SUMIFS(Invoices[Value],Invoices[Customer ID],A1807)</f>
        <v/>
      </c>
      <c r="G1807" s="10">
        <f>5-COUNTIF(RCuts,"&lt;"&amp;D1807)</f>
        <v/>
      </c>
      <c r="H1807" s="10">
        <f>1+COUNTIF(FCuts,"&lt;"&amp;E1807)</f>
        <v/>
      </c>
      <c r="I1807" s="10">
        <f>1+COUNTIF(MCuts,"&lt;"&amp;F1807)</f>
        <v/>
      </c>
      <c r="J1807" s="10">
        <f>G1807&amp;H1807&amp;I1807</f>
        <v/>
      </c>
      <c r="K1807" s="10">
        <f>IF(AND(G1807&gt;=4,H1807&gt;=4),"Champions",IF(AND(G1807&gt;=3,H1807&gt;=3),"Loyal",IF(G1807&gt;=4,"New / promising",IF(H1807&gt;=3,"At risk",IF(G1807&lt;=2,"Lost / hibernating","Needs attention")))))</f>
        <v/>
      </c>
    </row>
    <row r="1808">
      <c r="A1808" t="n">
        <v>15444</v>
      </c>
      <c r="B1808" s="13">
        <f>_xlfn.MINIFS(Invoices[Date],Invoices[Customer ID],A1808)</f>
        <v/>
      </c>
      <c r="C1808" s="13">
        <f>_xlfn.MAXIFS(Invoices[Date],Invoices[Customer ID],A1808)</f>
        <v/>
      </c>
      <c r="D1808" s="14">
        <f>AsOfDate-C1808</f>
        <v/>
      </c>
      <c r="E1808" s="14">
        <f>COUNTIFS(Invoices[Customer ID],A1808)</f>
        <v/>
      </c>
      <c r="F1808" s="15">
        <f>SUMIFS(Invoices[Value],Invoices[Customer ID],A1808)</f>
        <v/>
      </c>
      <c r="G1808" s="10">
        <f>5-COUNTIF(RCuts,"&lt;"&amp;D1808)</f>
        <v/>
      </c>
      <c r="H1808" s="10">
        <f>1+COUNTIF(FCuts,"&lt;"&amp;E1808)</f>
        <v/>
      </c>
      <c r="I1808" s="10">
        <f>1+COUNTIF(MCuts,"&lt;"&amp;F1808)</f>
        <v/>
      </c>
      <c r="J1808" s="10">
        <f>G1808&amp;H1808&amp;I1808</f>
        <v/>
      </c>
      <c r="K1808" s="10">
        <f>IF(AND(G1808&gt;=4,H1808&gt;=4),"Champions",IF(AND(G1808&gt;=3,H1808&gt;=3),"Loyal",IF(G1808&gt;=4,"New / promising",IF(H1808&gt;=3,"At risk",IF(G1808&lt;=2,"Lost / hibernating","Needs attention")))))</f>
        <v/>
      </c>
    </row>
    <row r="1809">
      <c r="A1809" t="n">
        <v>15445</v>
      </c>
      <c r="B1809" s="13">
        <f>_xlfn.MINIFS(Invoices[Date],Invoices[Customer ID],A1809)</f>
        <v/>
      </c>
      <c r="C1809" s="13">
        <f>_xlfn.MAXIFS(Invoices[Date],Invoices[Customer ID],A1809)</f>
        <v/>
      </c>
      <c r="D1809" s="14">
        <f>AsOfDate-C1809</f>
        <v/>
      </c>
      <c r="E1809" s="14">
        <f>COUNTIFS(Invoices[Customer ID],A1809)</f>
        <v/>
      </c>
      <c r="F1809" s="15">
        <f>SUMIFS(Invoices[Value],Invoices[Customer ID],A1809)</f>
        <v/>
      </c>
      <c r="G1809" s="10">
        <f>5-COUNTIF(RCuts,"&lt;"&amp;D1809)</f>
        <v/>
      </c>
      <c r="H1809" s="10">
        <f>1+COUNTIF(FCuts,"&lt;"&amp;E1809)</f>
        <v/>
      </c>
      <c r="I1809" s="10">
        <f>1+COUNTIF(MCuts,"&lt;"&amp;F1809)</f>
        <v/>
      </c>
      <c r="J1809" s="10">
        <f>G1809&amp;H1809&amp;I1809</f>
        <v/>
      </c>
      <c r="K1809" s="10">
        <f>IF(AND(G1809&gt;=4,H1809&gt;=4),"Champions",IF(AND(G1809&gt;=3,H1809&gt;=3),"Loyal",IF(G1809&gt;=4,"New / promising",IF(H1809&gt;=3,"At risk",IF(G1809&lt;=2,"Lost / hibernating","Needs attention")))))</f>
        <v/>
      </c>
    </row>
    <row r="1810">
      <c r="A1810" t="n">
        <v>15447</v>
      </c>
      <c r="B1810" s="13">
        <f>_xlfn.MINIFS(Invoices[Date],Invoices[Customer ID],A1810)</f>
        <v/>
      </c>
      <c r="C1810" s="13">
        <f>_xlfn.MAXIFS(Invoices[Date],Invoices[Customer ID],A1810)</f>
        <v/>
      </c>
      <c r="D1810" s="14">
        <f>AsOfDate-C1810</f>
        <v/>
      </c>
      <c r="E1810" s="14">
        <f>COUNTIFS(Invoices[Customer ID],A1810)</f>
        <v/>
      </c>
      <c r="F1810" s="15">
        <f>SUMIFS(Invoices[Value],Invoices[Customer ID],A1810)</f>
        <v/>
      </c>
      <c r="G1810" s="10">
        <f>5-COUNTIF(RCuts,"&lt;"&amp;D1810)</f>
        <v/>
      </c>
      <c r="H1810" s="10">
        <f>1+COUNTIF(FCuts,"&lt;"&amp;E1810)</f>
        <v/>
      </c>
      <c r="I1810" s="10">
        <f>1+COUNTIF(MCuts,"&lt;"&amp;F1810)</f>
        <v/>
      </c>
      <c r="J1810" s="10">
        <f>G1810&amp;H1810&amp;I1810</f>
        <v/>
      </c>
      <c r="K1810" s="10">
        <f>IF(AND(G1810&gt;=4,H1810&gt;=4),"Champions",IF(AND(G1810&gt;=3,H1810&gt;=3),"Loyal",IF(G1810&gt;=4,"New / promising",IF(H1810&gt;=3,"At risk",IF(G1810&lt;=2,"Lost / hibernating","Needs attention")))))</f>
        <v/>
      </c>
    </row>
    <row r="1811">
      <c r="A1811" t="n">
        <v>15448</v>
      </c>
      <c r="B1811" s="13">
        <f>_xlfn.MINIFS(Invoices[Date],Invoices[Customer ID],A1811)</f>
        <v/>
      </c>
      <c r="C1811" s="13">
        <f>_xlfn.MAXIFS(Invoices[Date],Invoices[Customer ID],A1811)</f>
        <v/>
      </c>
      <c r="D1811" s="14">
        <f>AsOfDate-C1811</f>
        <v/>
      </c>
      <c r="E1811" s="14">
        <f>COUNTIFS(Invoices[Customer ID],A1811)</f>
        <v/>
      </c>
      <c r="F1811" s="15">
        <f>SUMIFS(Invoices[Value],Invoices[Customer ID],A1811)</f>
        <v/>
      </c>
      <c r="G1811" s="10">
        <f>5-COUNTIF(RCuts,"&lt;"&amp;D1811)</f>
        <v/>
      </c>
      <c r="H1811" s="10">
        <f>1+COUNTIF(FCuts,"&lt;"&amp;E1811)</f>
        <v/>
      </c>
      <c r="I1811" s="10">
        <f>1+COUNTIF(MCuts,"&lt;"&amp;F1811)</f>
        <v/>
      </c>
      <c r="J1811" s="10">
        <f>G1811&amp;H1811&amp;I1811</f>
        <v/>
      </c>
      <c r="K1811" s="10">
        <f>IF(AND(G1811&gt;=4,H1811&gt;=4),"Champions",IF(AND(G1811&gt;=3,H1811&gt;=3),"Loyal",IF(G1811&gt;=4,"New / promising",IF(H1811&gt;=3,"At risk",IF(G1811&lt;=2,"Lost / hibernating","Needs attention")))))</f>
        <v/>
      </c>
    </row>
    <row r="1812">
      <c r="A1812" t="n">
        <v>15449</v>
      </c>
      <c r="B1812" s="13">
        <f>_xlfn.MINIFS(Invoices[Date],Invoices[Customer ID],A1812)</f>
        <v/>
      </c>
      <c r="C1812" s="13">
        <f>_xlfn.MAXIFS(Invoices[Date],Invoices[Customer ID],A1812)</f>
        <v/>
      </c>
      <c r="D1812" s="14">
        <f>AsOfDate-C1812</f>
        <v/>
      </c>
      <c r="E1812" s="14">
        <f>COUNTIFS(Invoices[Customer ID],A1812)</f>
        <v/>
      </c>
      <c r="F1812" s="15">
        <f>SUMIFS(Invoices[Value],Invoices[Customer ID],A1812)</f>
        <v/>
      </c>
      <c r="G1812" s="10">
        <f>5-COUNTIF(RCuts,"&lt;"&amp;D1812)</f>
        <v/>
      </c>
      <c r="H1812" s="10">
        <f>1+COUNTIF(FCuts,"&lt;"&amp;E1812)</f>
        <v/>
      </c>
      <c r="I1812" s="10">
        <f>1+COUNTIF(MCuts,"&lt;"&amp;F1812)</f>
        <v/>
      </c>
      <c r="J1812" s="10">
        <f>G1812&amp;H1812&amp;I1812</f>
        <v/>
      </c>
      <c r="K1812" s="10">
        <f>IF(AND(G1812&gt;=4,H1812&gt;=4),"Champions",IF(AND(G1812&gt;=3,H1812&gt;=3),"Loyal",IF(G1812&gt;=4,"New / promising",IF(H1812&gt;=3,"At risk",IF(G1812&lt;=2,"Lost / hibernating","Needs attention")))))</f>
        <v/>
      </c>
    </row>
    <row r="1813">
      <c r="A1813" t="n">
        <v>15450</v>
      </c>
      <c r="B1813" s="13">
        <f>_xlfn.MINIFS(Invoices[Date],Invoices[Customer ID],A1813)</f>
        <v/>
      </c>
      <c r="C1813" s="13">
        <f>_xlfn.MAXIFS(Invoices[Date],Invoices[Customer ID],A1813)</f>
        <v/>
      </c>
      <c r="D1813" s="14">
        <f>AsOfDate-C1813</f>
        <v/>
      </c>
      <c r="E1813" s="14">
        <f>COUNTIFS(Invoices[Customer ID],A1813)</f>
        <v/>
      </c>
      <c r="F1813" s="15">
        <f>SUMIFS(Invoices[Value],Invoices[Customer ID],A1813)</f>
        <v/>
      </c>
      <c r="G1813" s="10">
        <f>5-COUNTIF(RCuts,"&lt;"&amp;D1813)</f>
        <v/>
      </c>
      <c r="H1813" s="10">
        <f>1+COUNTIF(FCuts,"&lt;"&amp;E1813)</f>
        <v/>
      </c>
      <c r="I1813" s="10">
        <f>1+COUNTIF(MCuts,"&lt;"&amp;F1813)</f>
        <v/>
      </c>
      <c r="J1813" s="10">
        <f>G1813&amp;H1813&amp;I1813</f>
        <v/>
      </c>
      <c r="K1813" s="10">
        <f>IF(AND(G1813&gt;=4,H1813&gt;=4),"Champions",IF(AND(G1813&gt;=3,H1813&gt;=3),"Loyal",IF(G1813&gt;=4,"New / promising",IF(H1813&gt;=3,"At risk",IF(G1813&lt;=2,"Lost / hibernating","Needs attention")))))</f>
        <v/>
      </c>
    </row>
    <row r="1814">
      <c r="A1814" t="n">
        <v>15452</v>
      </c>
      <c r="B1814" s="13">
        <f>_xlfn.MINIFS(Invoices[Date],Invoices[Customer ID],A1814)</f>
        <v/>
      </c>
      <c r="C1814" s="13">
        <f>_xlfn.MAXIFS(Invoices[Date],Invoices[Customer ID],A1814)</f>
        <v/>
      </c>
      <c r="D1814" s="14">
        <f>AsOfDate-C1814</f>
        <v/>
      </c>
      <c r="E1814" s="14">
        <f>COUNTIFS(Invoices[Customer ID],A1814)</f>
        <v/>
      </c>
      <c r="F1814" s="15">
        <f>SUMIFS(Invoices[Value],Invoices[Customer ID],A1814)</f>
        <v/>
      </c>
      <c r="G1814" s="10">
        <f>5-COUNTIF(RCuts,"&lt;"&amp;D1814)</f>
        <v/>
      </c>
      <c r="H1814" s="10">
        <f>1+COUNTIF(FCuts,"&lt;"&amp;E1814)</f>
        <v/>
      </c>
      <c r="I1814" s="10">
        <f>1+COUNTIF(MCuts,"&lt;"&amp;F1814)</f>
        <v/>
      </c>
      <c r="J1814" s="10">
        <f>G1814&amp;H1814&amp;I1814</f>
        <v/>
      </c>
      <c r="K1814" s="10">
        <f>IF(AND(G1814&gt;=4,H1814&gt;=4),"Champions",IF(AND(G1814&gt;=3,H1814&gt;=3),"Loyal",IF(G1814&gt;=4,"New / promising",IF(H1814&gt;=3,"At risk",IF(G1814&lt;=2,"Lost / hibernating","Needs attention")))))</f>
        <v/>
      </c>
    </row>
    <row r="1815">
      <c r="A1815" t="n">
        <v>15453</v>
      </c>
      <c r="B1815" s="13">
        <f>_xlfn.MINIFS(Invoices[Date],Invoices[Customer ID],A1815)</f>
        <v/>
      </c>
      <c r="C1815" s="13">
        <f>_xlfn.MAXIFS(Invoices[Date],Invoices[Customer ID],A1815)</f>
        <v/>
      </c>
      <c r="D1815" s="14">
        <f>AsOfDate-C1815</f>
        <v/>
      </c>
      <c r="E1815" s="14">
        <f>COUNTIFS(Invoices[Customer ID],A1815)</f>
        <v/>
      </c>
      <c r="F1815" s="15">
        <f>SUMIFS(Invoices[Value],Invoices[Customer ID],A1815)</f>
        <v/>
      </c>
      <c r="G1815" s="10">
        <f>5-COUNTIF(RCuts,"&lt;"&amp;D1815)</f>
        <v/>
      </c>
      <c r="H1815" s="10">
        <f>1+COUNTIF(FCuts,"&lt;"&amp;E1815)</f>
        <v/>
      </c>
      <c r="I1815" s="10">
        <f>1+COUNTIF(MCuts,"&lt;"&amp;F1815)</f>
        <v/>
      </c>
      <c r="J1815" s="10">
        <f>G1815&amp;H1815&amp;I1815</f>
        <v/>
      </c>
      <c r="K1815" s="10">
        <f>IF(AND(G1815&gt;=4,H1815&gt;=4),"Champions",IF(AND(G1815&gt;=3,H1815&gt;=3),"Loyal",IF(G1815&gt;=4,"New / promising",IF(H1815&gt;=3,"At risk",IF(G1815&lt;=2,"Lost / hibernating","Needs attention")))))</f>
        <v/>
      </c>
    </row>
    <row r="1816">
      <c r="A1816" t="n">
        <v>15456</v>
      </c>
      <c r="B1816" s="13">
        <f>_xlfn.MINIFS(Invoices[Date],Invoices[Customer ID],A1816)</f>
        <v/>
      </c>
      <c r="C1816" s="13">
        <f>_xlfn.MAXIFS(Invoices[Date],Invoices[Customer ID],A1816)</f>
        <v/>
      </c>
      <c r="D1816" s="14">
        <f>AsOfDate-C1816</f>
        <v/>
      </c>
      <c r="E1816" s="14">
        <f>COUNTIFS(Invoices[Customer ID],A1816)</f>
        <v/>
      </c>
      <c r="F1816" s="15">
        <f>SUMIFS(Invoices[Value],Invoices[Customer ID],A1816)</f>
        <v/>
      </c>
      <c r="G1816" s="10">
        <f>5-COUNTIF(RCuts,"&lt;"&amp;D1816)</f>
        <v/>
      </c>
      <c r="H1816" s="10">
        <f>1+COUNTIF(FCuts,"&lt;"&amp;E1816)</f>
        <v/>
      </c>
      <c r="I1816" s="10">
        <f>1+COUNTIF(MCuts,"&lt;"&amp;F1816)</f>
        <v/>
      </c>
      <c r="J1816" s="10">
        <f>G1816&amp;H1816&amp;I1816</f>
        <v/>
      </c>
      <c r="K1816" s="10">
        <f>IF(AND(G1816&gt;=4,H1816&gt;=4),"Champions",IF(AND(G1816&gt;=3,H1816&gt;=3),"Loyal",IF(G1816&gt;=4,"New / promising",IF(H1816&gt;=3,"At risk",IF(G1816&lt;=2,"Lost / hibernating","Needs attention")))))</f>
        <v/>
      </c>
    </row>
    <row r="1817">
      <c r="A1817" t="n">
        <v>15457</v>
      </c>
      <c r="B1817" s="13">
        <f>_xlfn.MINIFS(Invoices[Date],Invoices[Customer ID],A1817)</f>
        <v/>
      </c>
      <c r="C1817" s="13">
        <f>_xlfn.MAXIFS(Invoices[Date],Invoices[Customer ID],A1817)</f>
        <v/>
      </c>
      <c r="D1817" s="14">
        <f>AsOfDate-C1817</f>
        <v/>
      </c>
      <c r="E1817" s="14">
        <f>COUNTIFS(Invoices[Customer ID],A1817)</f>
        <v/>
      </c>
      <c r="F1817" s="15">
        <f>SUMIFS(Invoices[Value],Invoices[Customer ID],A1817)</f>
        <v/>
      </c>
      <c r="G1817" s="10">
        <f>5-COUNTIF(RCuts,"&lt;"&amp;D1817)</f>
        <v/>
      </c>
      <c r="H1817" s="10">
        <f>1+COUNTIF(FCuts,"&lt;"&amp;E1817)</f>
        <v/>
      </c>
      <c r="I1817" s="10">
        <f>1+COUNTIF(MCuts,"&lt;"&amp;F1817)</f>
        <v/>
      </c>
      <c r="J1817" s="10">
        <f>G1817&amp;H1817&amp;I1817</f>
        <v/>
      </c>
      <c r="K1817" s="10">
        <f>IF(AND(G1817&gt;=4,H1817&gt;=4),"Champions",IF(AND(G1817&gt;=3,H1817&gt;=3),"Loyal",IF(G1817&gt;=4,"New / promising",IF(H1817&gt;=3,"At risk",IF(G1817&lt;=2,"Lost / hibernating","Needs attention")))))</f>
        <v/>
      </c>
    </row>
    <row r="1818">
      <c r="A1818" t="n">
        <v>15458</v>
      </c>
      <c r="B1818" s="13">
        <f>_xlfn.MINIFS(Invoices[Date],Invoices[Customer ID],A1818)</f>
        <v/>
      </c>
      <c r="C1818" s="13">
        <f>_xlfn.MAXIFS(Invoices[Date],Invoices[Customer ID],A1818)</f>
        <v/>
      </c>
      <c r="D1818" s="14">
        <f>AsOfDate-C1818</f>
        <v/>
      </c>
      <c r="E1818" s="14">
        <f>COUNTIFS(Invoices[Customer ID],A1818)</f>
        <v/>
      </c>
      <c r="F1818" s="15">
        <f>SUMIFS(Invoices[Value],Invoices[Customer ID],A1818)</f>
        <v/>
      </c>
      <c r="G1818" s="10">
        <f>5-COUNTIF(RCuts,"&lt;"&amp;D1818)</f>
        <v/>
      </c>
      <c r="H1818" s="10">
        <f>1+COUNTIF(FCuts,"&lt;"&amp;E1818)</f>
        <v/>
      </c>
      <c r="I1818" s="10">
        <f>1+COUNTIF(MCuts,"&lt;"&amp;F1818)</f>
        <v/>
      </c>
      <c r="J1818" s="10">
        <f>G1818&amp;H1818&amp;I1818</f>
        <v/>
      </c>
      <c r="K1818" s="10">
        <f>IF(AND(G1818&gt;=4,H1818&gt;=4),"Champions",IF(AND(G1818&gt;=3,H1818&gt;=3),"Loyal",IF(G1818&gt;=4,"New / promising",IF(H1818&gt;=3,"At risk",IF(G1818&lt;=2,"Lost / hibernating","Needs attention")))))</f>
        <v/>
      </c>
    </row>
    <row r="1819">
      <c r="A1819" t="n">
        <v>15462</v>
      </c>
      <c r="B1819" s="13">
        <f>_xlfn.MINIFS(Invoices[Date],Invoices[Customer ID],A1819)</f>
        <v/>
      </c>
      <c r="C1819" s="13">
        <f>_xlfn.MAXIFS(Invoices[Date],Invoices[Customer ID],A1819)</f>
        <v/>
      </c>
      <c r="D1819" s="14">
        <f>AsOfDate-C1819</f>
        <v/>
      </c>
      <c r="E1819" s="14">
        <f>COUNTIFS(Invoices[Customer ID],A1819)</f>
        <v/>
      </c>
      <c r="F1819" s="15">
        <f>SUMIFS(Invoices[Value],Invoices[Customer ID],A1819)</f>
        <v/>
      </c>
      <c r="G1819" s="10">
        <f>5-COUNTIF(RCuts,"&lt;"&amp;D1819)</f>
        <v/>
      </c>
      <c r="H1819" s="10">
        <f>1+COUNTIF(FCuts,"&lt;"&amp;E1819)</f>
        <v/>
      </c>
      <c r="I1819" s="10">
        <f>1+COUNTIF(MCuts,"&lt;"&amp;F1819)</f>
        <v/>
      </c>
      <c r="J1819" s="10">
        <f>G1819&amp;H1819&amp;I1819</f>
        <v/>
      </c>
      <c r="K1819" s="10">
        <f>IF(AND(G1819&gt;=4,H1819&gt;=4),"Champions",IF(AND(G1819&gt;=3,H1819&gt;=3),"Loyal",IF(G1819&gt;=4,"New / promising",IF(H1819&gt;=3,"At risk",IF(G1819&lt;=2,"Lost / hibernating","Needs attention")))))</f>
        <v/>
      </c>
    </row>
    <row r="1820">
      <c r="A1820" t="n">
        <v>15463</v>
      </c>
      <c r="B1820" s="13">
        <f>_xlfn.MINIFS(Invoices[Date],Invoices[Customer ID],A1820)</f>
        <v/>
      </c>
      <c r="C1820" s="13">
        <f>_xlfn.MAXIFS(Invoices[Date],Invoices[Customer ID],A1820)</f>
        <v/>
      </c>
      <c r="D1820" s="14">
        <f>AsOfDate-C1820</f>
        <v/>
      </c>
      <c r="E1820" s="14">
        <f>COUNTIFS(Invoices[Customer ID],A1820)</f>
        <v/>
      </c>
      <c r="F1820" s="15">
        <f>SUMIFS(Invoices[Value],Invoices[Customer ID],A1820)</f>
        <v/>
      </c>
      <c r="G1820" s="10">
        <f>5-COUNTIF(RCuts,"&lt;"&amp;D1820)</f>
        <v/>
      </c>
      <c r="H1820" s="10">
        <f>1+COUNTIF(FCuts,"&lt;"&amp;E1820)</f>
        <v/>
      </c>
      <c r="I1820" s="10">
        <f>1+COUNTIF(MCuts,"&lt;"&amp;F1820)</f>
        <v/>
      </c>
      <c r="J1820" s="10">
        <f>G1820&amp;H1820&amp;I1820</f>
        <v/>
      </c>
      <c r="K1820" s="10">
        <f>IF(AND(G1820&gt;=4,H1820&gt;=4),"Champions",IF(AND(G1820&gt;=3,H1820&gt;=3),"Loyal",IF(G1820&gt;=4,"New / promising",IF(H1820&gt;=3,"At risk",IF(G1820&lt;=2,"Lost / hibernating","Needs attention")))))</f>
        <v/>
      </c>
    </row>
    <row r="1821">
      <c r="A1821" t="n">
        <v>15464</v>
      </c>
      <c r="B1821" s="13">
        <f>_xlfn.MINIFS(Invoices[Date],Invoices[Customer ID],A1821)</f>
        <v/>
      </c>
      <c r="C1821" s="13">
        <f>_xlfn.MAXIFS(Invoices[Date],Invoices[Customer ID],A1821)</f>
        <v/>
      </c>
      <c r="D1821" s="14">
        <f>AsOfDate-C1821</f>
        <v/>
      </c>
      <c r="E1821" s="14">
        <f>COUNTIFS(Invoices[Customer ID],A1821)</f>
        <v/>
      </c>
      <c r="F1821" s="15">
        <f>SUMIFS(Invoices[Value],Invoices[Customer ID],A1821)</f>
        <v/>
      </c>
      <c r="G1821" s="10">
        <f>5-COUNTIF(RCuts,"&lt;"&amp;D1821)</f>
        <v/>
      </c>
      <c r="H1821" s="10">
        <f>1+COUNTIF(FCuts,"&lt;"&amp;E1821)</f>
        <v/>
      </c>
      <c r="I1821" s="10">
        <f>1+COUNTIF(MCuts,"&lt;"&amp;F1821)</f>
        <v/>
      </c>
      <c r="J1821" s="10">
        <f>G1821&amp;H1821&amp;I1821</f>
        <v/>
      </c>
      <c r="K1821" s="10">
        <f>IF(AND(G1821&gt;=4,H1821&gt;=4),"Champions",IF(AND(G1821&gt;=3,H1821&gt;=3),"Loyal",IF(G1821&gt;=4,"New / promising",IF(H1821&gt;=3,"At risk",IF(G1821&lt;=2,"Lost / hibernating","Needs attention")))))</f>
        <v/>
      </c>
    </row>
    <row r="1822">
      <c r="A1822" t="n">
        <v>15465</v>
      </c>
      <c r="B1822" s="13">
        <f>_xlfn.MINIFS(Invoices[Date],Invoices[Customer ID],A1822)</f>
        <v/>
      </c>
      <c r="C1822" s="13">
        <f>_xlfn.MAXIFS(Invoices[Date],Invoices[Customer ID],A1822)</f>
        <v/>
      </c>
      <c r="D1822" s="14">
        <f>AsOfDate-C1822</f>
        <v/>
      </c>
      <c r="E1822" s="14">
        <f>COUNTIFS(Invoices[Customer ID],A1822)</f>
        <v/>
      </c>
      <c r="F1822" s="15">
        <f>SUMIFS(Invoices[Value],Invoices[Customer ID],A1822)</f>
        <v/>
      </c>
      <c r="G1822" s="10">
        <f>5-COUNTIF(RCuts,"&lt;"&amp;D1822)</f>
        <v/>
      </c>
      <c r="H1822" s="10">
        <f>1+COUNTIF(FCuts,"&lt;"&amp;E1822)</f>
        <v/>
      </c>
      <c r="I1822" s="10">
        <f>1+COUNTIF(MCuts,"&lt;"&amp;F1822)</f>
        <v/>
      </c>
      <c r="J1822" s="10">
        <f>G1822&amp;H1822&amp;I1822</f>
        <v/>
      </c>
      <c r="K1822" s="10">
        <f>IF(AND(G1822&gt;=4,H1822&gt;=4),"Champions",IF(AND(G1822&gt;=3,H1822&gt;=3),"Loyal",IF(G1822&gt;=4,"New / promising",IF(H1822&gt;=3,"At risk",IF(G1822&lt;=2,"Lost / hibernating","Needs attention")))))</f>
        <v/>
      </c>
    </row>
    <row r="1823">
      <c r="A1823" t="n">
        <v>15466</v>
      </c>
      <c r="B1823" s="13">
        <f>_xlfn.MINIFS(Invoices[Date],Invoices[Customer ID],A1823)</f>
        <v/>
      </c>
      <c r="C1823" s="13">
        <f>_xlfn.MAXIFS(Invoices[Date],Invoices[Customer ID],A1823)</f>
        <v/>
      </c>
      <c r="D1823" s="14">
        <f>AsOfDate-C1823</f>
        <v/>
      </c>
      <c r="E1823" s="14">
        <f>COUNTIFS(Invoices[Customer ID],A1823)</f>
        <v/>
      </c>
      <c r="F1823" s="15">
        <f>SUMIFS(Invoices[Value],Invoices[Customer ID],A1823)</f>
        <v/>
      </c>
      <c r="G1823" s="10">
        <f>5-COUNTIF(RCuts,"&lt;"&amp;D1823)</f>
        <v/>
      </c>
      <c r="H1823" s="10">
        <f>1+COUNTIF(FCuts,"&lt;"&amp;E1823)</f>
        <v/>
      </c>
      <c r="I1823" s="10">
        <f>1+COUNTIF(MCuts,"&lt;"&amp;F1823)</f>
        <v/>
      </c>
      <c r="J1823" s="10">
        <f>G1823&amp;H1823&amp;I1823</f>
        <v/>
      </c>
      <c r="K1823" s="10">
        <f>IF(AND(G1823&gt;=4,H1823&gt;=4),"Champions",IF(AND(G1823&gt;=3,H1823&gt;=3),"Loyal",IF(G1823&gt;=4,"New / promising",IF(H1823&gt;=3,"At risk",IF(G1823&lt;=2,"Lost / hibernating","Needs attention")))))</f>
        <v/>
      </c>
    </row>
    <row r="1824">
      <c r="A1824" t="n">
        <v>15467</v>
      </c>
      <c r="B1824" s="13">
        <f>_xlfn.MINIFS(Invoices[Date],Invoices[Customer ID],A1824)</f>
        <v/>
      </c>
      <c r="C1824" s="13">
        <f>_xlfn.MAXIFS(Invoices[Date],Invoices[Customer ID],A1824)</f>
        <v/>
      </c>
      <c r="D1824" s="14">
        <f>AsOfDate-C1824</f>
        <v/>
      </c>
      <c r="E1824" s="14">
        <f>COUNTIFS(Invoices[Customer ID],A1824)</f>
        <v/>
      </c>
      <c r="F1824" s="15">
        <f>SUMIFS(Invoices[Value],Invoices[Customer ID],A1824)</f>
        <v/>
      </c>
      <c r="G1824" s="10">
        <f>5-COUNTIF(RCuts,"&lt;"&amp;D1824)</f>
        <v/>
      </c>
      <c r="H1824" s="10">
        <f>1+COUNTIF(FCuts,"&lt;"&amp;E1824)</f>
        <v/>
      </c>
      <c r="I1824" s="10">
        <f>1+COUNTIF(MCuts,"&lt;"&amp;F1824)</f>
        <v/>
      </c>
      <c r="J1824" s="10">
        <f>G1824&amp;H1824&amp;I1824</f>
        <v/>
      </c>
      <c r="K1824" s="10">
        <f>IF(AND(G1824&gt;=4,H1824&gt;=4),"Champions",IF(AND(G1824&gt;=3,H1824&gt;=3),"Loyal",IF(G1824&gt;=4,"New / promising",IF(H1824&gt;=3,"At risk",IF(G1824&lt;=2,"Lost / hibernating","Needs attention")))))</f>
        <v/>
      </c>
    </row>
    <row r="1825">
      <c r="A1825" t="n">
        <v>15468</v>
      </c>
      <c r="B1825" s="13">
        <f>_xlfn.MINIFS(Invoices[Date],Invoices[Customer ID],A1825)</f>
        <v/>
      </c>
      <c r="C1825" s="13">
        <f>_xlfn.MAXIFS(Invoices[Date],Invoices[Customer ID],A1825)</f>
        <v/>
      </c>
      <c r="D1825" s="14">
        <f>AsOfDate-C1825</f>
        <v/>
      </c>
      <c r="E1825" s="14">
        <f>COUNTIFS(Invoices[Customer ID],A1825)</f>
        <v/>
      </c>
      <c r="F1825" s="15">
        <f>SUMIFS(Invoices[Value],Invoices[Customer ID],A1825)</f>
        <v/>
      </c>
      <c r="G1825" s="10">
        <f>5-COUNTIF(RCuts,"&lt;"&amp;D1825)</f>
        <v/>
      </c>
      <c r="H1825" s="10">
        <f>1+COUNTIF(FCuts,"&lt;"&amp;E1825)</f>
        <v/>
      </c>
      <c r="I1825" s="10">
        <f>1+COUNTIF(MCuts,"&lt;"&amp;F1825)</f>
        <v/>
      </c>
      <c r="J1825" s="10">
        <f>G1825&amp;H1825&amp;I1825</f>
        <v/>
      </c>
      <c r="K1825" s="10">
        <f>IF(AND(G1825&gt;=4,H1825&gt;=4),"Champions",IF(AND(G1825&gt;=3,H1825&gt;=3),"Loyal",IF(G1825&gt;=4,"New / promising",IF(H1825&gt;=3,"At risk",IF(G1825&lt;=2,"Lost / hibernating","Needs attention")))))</f>
        <v/>
      </c>
    </row>
    <row r="1826">
      <c r="A1826" t="n">
        <v>15469</v>
      </c>
      <c r="B1826" s="13">
        <f>_xlfn.MINIFS(Invoices[Date],Invoices[Customer ID],A1826)</f>
        <v/>
      </c>
      <c r="C1826" s="13">
        <f>_xlfn.MAXIFS(Invoices[Date],Invoices[Customer ID],A1826)</f>
        <v/>
      </c>
      <c r="D1826" s="14">
        <f>AsOfDate-C1826</f>
        <v/>
      </c>
      <c r="E1826" s="14">
        <f>COUNTIFS(Invoices[Customer ID],A1826)</f>
        <v/>
      </c>
      <c r="F1826" s="15">
        <f>SUMIFS(Invoices[Value],Invoices[Customer ID],A1826)</f>
        <v/>
      </c>
      <c r="G1826" s="10">
        <f>5-COUNTIF(RCuts,"&lt;"&amp;D1826)</f>
        <v/>
      </c>
      <c r="H1826" s="10">
        <f>1+COUNTIF(FCuts,"&lt;"&amp;E1826)</f>
        <v/>
      </c>
      <c r="I1826" s="10">
        <f>1+COUNTIF(MCuts,"&lt;"&amp;F1826)</f>
        <v/>
      </c>
      <c r="J1826" s="10">
        <f>G1826&amp;H1826&amp;I1826</f>
        <v/>
      </c>
      <c r="K1826" s="10">
        <f>IF(AND(G1826&gt;=4,H1826&gt;=4),"Champions",IF(AND(G1826&gt;=3,H1826&gt;=3),"Loyal",IF(G1826&gt;=4,"New / promising",IF(H1826&gt;=3,"At risk",IF(G1826&lt;=2,"Lost / hibernating","Needs attention")))))</f>
        <v/>
      </c>
    </row>
    <row r="1827">
      <c r="A1827" t="n">
        <v>15472</v>
      </c>
      <c r="B1827" s="13">
        <f>_xlfn.MINIFS(Invoices[Date],Invoices[Customer ID],A1827)</f>
        <v/>
      </c>
      <c r="C1827" s="13">
        <f>_xlfn.MAXIFS(Invoices[Date],Invoices[Customer ID],A1827)</f>
        <v/>
      </c>
      <c r="D1827" s="14">
        <f>AsOfDate-C1827</f>
        <v/>
      </c>
      <c r="E1827" s="14">
        <f>COUNTIFS(Invoices[Customer ID],A1827)</f>
        <v/>
      </c>
      <c r="F1827" s="15">
        <f>SUMIFS(Invoices[Value],Invoices[Customer ID],A1827)</f>
        <v/>
      </c>
      <c r="G1827" s="10">
        <f>5-COUNTIF(RCuts,"&lt;"&amp;D1827)</f>
        <v/>
      </c>
      <c r="H1827" s="10">
        <f>1+COUNTIF(FCuts,"&lt;"&amp;E1827)</f>
        <v/>
      </c>
      <c r="I1827" s="10">
        <f>1+COUNTIF(MCuts,"&lt;"&amp;F1827)</f>
        <v/>
      </c>
      <c r="J1827" s="10">
        <f>G1827&amp;H1827&amp;I1827</f>
        <v/>
      </c>
      <c r="K1827" s="10">
        <f>IF(AND(G1827&gt;=4,H1827&gt;=4),"Champions",IF(AND(G1827&gt;=3,H1827&gt;=3),"Loyal",IF(G1827&gt;=4,"New / promising",IF(H1827&gt;=3,"At risk",IF(G1827&lt;=2,"Lost / hibernating","Needs attention")))))</f>
        <v/>
      </c>
    </row>
    <row r="1828">
      <c r="A1828" t="n">
        <v>15473</v>
      </c>
      <c r="B1828" s="13">
        <f>_xlfn.MINIFS(Invoices[Date],Invoices[Customer ID],A1828)</f>
        <v/>
      </c>
      <c r="C1828" s="13">
        <f>_xlfn.MAXIFS(Invoices[Date],Invoices[Customer ID],A1828)</f>
        <v/>
      </c>
      <c r="D1828" s="14">
        <f>AsOfDate-C1828</f>
        <v/>
      </c>
      <c r="E1828" s="14">
        <f>COUNTIFS(Invoices[Customer ID],A1828)</f>
        <v/>
      </c>
      <c r="F1828" s="15">
        <f>SUMIFS(Invoices[Value],Invoices[Customer ID],A1828)</f>
        <v/>
      </c>
      <c r="G1828" s="10">
        <f>5-COUNTIF(RCuts,"&lt;"&amp;D1828)</f>
        <v/>
      </c>
      <c r="H1828" s="10">
        <f>1+COUNTIF(FCuts,"&lt;"&amp;E1828)</f>
        <v/>
      </c>
      <c r="I1828" s="10">
        <f>1+COUNTIF(MCuts,"&lt;"&amp;F1828)</f>
        <v/>
      </c>
      <c r="J1828" s="10">
        <f>G1828&amp;H1828&amp;I1828</f>
        <v/>
      </c>
      <c r="K1828" s="10">
        <f>IF(AND(G1828&gt;=4,H1828&gt;=4),"Champions",IF(AND(G1828&gt;=3,H1828&gt;=3),"Loyal",IF(G1828&gt;=4,"New / promising",IF(H1828&gt;=3,"At risk",IF(G1828&lt;=2,"Lost / hibernating","Needs attention")))))</f>
        <v/>
      </c>
    </row>
    <row r="1829">
      <c r="A1829" t="n">
        <v>15475</v>
      </c>
      <c r="B1829" s="13">
        <f>_xlfn.MINIFS(Invoices[Date],Invoices[Customer ID],A1829)</f>
        <v/>
      </c>
      <c r="C1829" s="13">
        <f>_xlfn.MAXIFS(Invoices[Date],Invoices[Customer ID],A1829)</f>
        <v/>
      </c>
      <c r="D1829" s="14">
        <f>AsOfDate-C1829</f>
        <v/>
      </c>
      <c r="E1829" s="14">
        <f>COUNTIFS(Invoices[Customer ID],A1829)</f>
        <v/>
      </c>
      <c r="F1829" s="15">
        <f>SUMIFS(Invoices[Value],Invoices[Customer ID],A1829)</f>
        <v/>
      </c>
      <c r="G1829" s="10">
        <f>5-COUNTIF(RCuts,"&lt;"&amp;D1829)</f>
        <v/>
      </c>
      <c r="H1829" s="10">
        <f>1+COUNTIF(FCuts,"&lt;"&amp;E1829)</f>
        <v/>
      </c>
      <c r="I1829" s="10">
        <f>1+COUNTIF(MCuts,"&lt;"&amp;F1829)</f>
        <v/>
      </c>
      <c r="J1829" s="10">
        <f>G1829&amp;H1829&amp;I1829</f>
        <v/>
      </c>
      <c r="K1829" s="10">
        <f>IF(AND(G1829&gt;=4,H1829&gt;=4),"Champions",IF(AND(G1829&gt;=3,H1829&gt;=3),"Loyal",IF(G1829&gt;=4,"New / promising",IF(H1829&gt;=3,"At risk",IF(G1829&lt;=2,"Lost / hibernating","Needs attention")))))</f>
        <v/>
      </c>
    </row>
    <row r="1830">
      <c r="A1830" t="n">
        <v>15478</v>
      </c>
      <c r="B1830" s="13">
        <f>_xlfn.MINIFS(Invoices[Date],Invoices[Customer ID],A1830)</f>
        <v/>
      </c>
      <c r="C1830" s="13">
        <f>_xlfn.MAXIFS(Invoices[Date],Invoices[Customer ID],A1830)</f>
        <v/>
      </c>
      <c r="D1830" s="14">
        <f>AsOfDate-C1830</f>
        <v/>
      </c>
      <c r="E1830" s="14">
        <f>COUNTIFS(Invoices[Customer ID],A1830)</f>
        <v/>
      </c>
      <c r="F1830" s="15">
        <f>SUMIFS(Invoices[Value],Invoices[Customer ID],A1830)</f>
        <v/>
      </c>
      <c r="G1830" s="10">
        <f>5-COUNTIF(RCuts,"&lt;"&amp;D1830)</f>
        <v/>
      </c>
      <c r="H1830" s="10">
        <f>1+COUNTIF(FCuts,"&lt;"&amp;E1830)</f>
        <v/>
      </c>
      <c r="I1830" s="10">
        <f>1+COUNTIF(MCuts,"&lt;"&amp;F1830)</f>
        <v/>
      </c>
      <c r="J1830" s="10">
        <f>G1830&amp;H1830&amp;I1830</f>
        <v/>
      </c>
      <c r="K1830" s="10">
        <f>IF(AND(G1830&gt;=4,H1830&gt;=4),"Champions",IF(AND(G1830&gt;=3,H1830&gt;=3),"Loyal",IF(G1830&gt;=4,"New / promising",IF(H1830&gt;=3,"At risk",IF(G1830&lt;=2,"Lost / hibernating","Needs attention")))))</f>
        <v/>
      </c>
    </row>
    <row r="1831">
      <c r="A1831" t="n">
        <v>15482</v>
      </c>
      <c r="B1831" s="13">
        <f>_xlfn.MINIFS(Invoices[Date],Invoices[Customer ID],A1831)</f>
        <v/>
      </c>
      <c r="C1831" s="13">
        <f>_xlfn.MAXIFS(Invoices[Date],Invoices[Customer ID],A1831)</f>
        <v/>
      </c>
      <c r="D1831" s="14">
        <f>AsOfDate-C1831</f>
        <v/>
      </c>
      <c r="E1831" s="14">
        <f>COUNTIFS(Invoices[Customer ID],A1831)</f>
        <v/>
      </c>
      <c r="F1831" s="15">
        <f>SUMIFS(Invoices[Value],Invoices[Customer ID],A1831)</f>
        <v/>
      </c>
      <c r="G1831" s="10">
        <f>5-COUNTIF(RCuts,"&lt;"&amp;D1831)</f>
        <v/>
      </c>
      <c r="H1831" s="10">
        <f>1+COUNTIF(FCuts,"&lt;"&amp;E1831)</f>
        <v/>
      </c>
      <c r="I1831" s="10">
        <f>1+COUNTIF(MCuts,"&lt;"&amp;F1831)</f>
        <v/>
      </c>
      <c r="J1831" s="10">
        <f>G1831&amp;H1831&amp;I1831</f>
        <v/>
      </c>
      <c r="K1831" s="10">
        <f>IF(AND(G1831&gt;=4,H1831&gt;=4),"Champions",IF(AND(G1831&gt;=3,H1831&gt;=3),"Loyal",IF(G1831&gt;=4,"New / promising",IF(H1831&gt;=3,"At risk",IF(G1831&lt;=2,"Lost / hibernating","Needs attention")))))</f>
        <v/>
      </c>
    </row>
    <row r="1832">
      <c r="A1832" t="n">
        <v>15483</v>
      </c>
      <c r="B1832" s="13">
        <f>_xlfn.MINIFS(Invoices[Date],Invoices[Customer ID],A1832)</f>
        <v/>
      </c>
      <c r="C1832" s="13">
        <f>_xlfn.MAXIFS(Invoices[Date],Invoices[Customer ID],A1832)</f>
        <v/>
      </c>
      <c r="D1832" s="14">
        <f>AsOfDate-C1832</f>
        <v/>
      </c>
      <c r="E1832" s="14">
        <f>COUNTIFS(Invoices[Customer ID],A1832)</f>
        <v/>
      </c>
      <c r="F1832" s="15">
        <f>SUMIFS(Invoices[Value],Invoices[Customer ID],A1832)</f>
        <v/>
      </c>
      <c r="G1832" s="10">
        <f>5-COUNTIF(RCuts,"&lt;"&amp;D1832)</f>
        <v/>
      </c>
      <c r="H1832" s="10">
        <f>1+COUNTIF(FCuts,"&lt;"&amp;E1832)</f>
        <v/>
      </c>
      <c r="I1832" s="10">
        <f>1+COUNTIF(MCuts,"&lt;"&amp;F1832)</f>
        <v/>
      </c>
      <c r="J1832" s="10">
        <f>G1832&amp;H1832&amp;I1832</f>
        <v/>
      </c>
      <c r="K1832" s="10">
        <f>IF(AND(G1832&gt;=4,H1832&gt;=4),"Champions",IF(AND(G1832&gt;=3,H1832&gt;=3),"Loyal",IF(G1832&gt;=4,"New / promising",IF(H1832&gt;=3,"At risk",IF(G1832&lt;=2,"Lost / hibernating","Needs attention")))))</f>
        <v/>
      </c>
    </row>
    <row r="1833">
      <c r="A1833" t="n">
        <v>15484</v>
      </c>
      <c r="B1833" s="13">
        <f>_xlfn.MINIFS(Invoices[Date],Invoices[Customer ID],A1833)</f>
        <v/>
      </c>
      <c r="C1833" s="13">
        <f>_xlfn.MAXIFS(Invoices[Date],Invoices[Customer ID],A1833)</f>
        <v/>
      </c>
      <c r="D1833" s="14">
        <f>AsOfDate-C1833</f>
        <v/>
      </c>
      <c r="E1833" s="14">
        <f>COUNTIFS(Invoices[Customer ID],A1833)</f>
        <v/>
      </c>
      <c r="F1833" s="15">
        <f>SUMIFS(Invoices[Value],Invoices[Customer ID],A1833)</f>
        <v/>
      </c>
      <c r="G1833" s="10">
        <f>5-COUNTIF(RCuts,"&lt;"&amp;D1833)</f>
        <v/>
      </c>
      <c r="H1833" s="10">
        <f>1+COUNTIF(FCuts,"&lt;"&amp;E1833)</f>
        <v/>
      </c>
      <c r="I1833" s="10">
        <f>1+COUNTIF(MCuts,"&lt;"&amp;F1833)</f>
        <v/>
      </c>
      <c r="J1833" s="10">
        <f>G1833&amp;H1833&amp;I1833</f>
        <v/>
      </c>
      <c r="K1833" s="10">
        <f>IF(AND(G1833&gt;=4,H1833&gt;=4),"Champions",IF(AND(G1833&gt;=3,H1833&gt;=3),"Loyal",IF(G1833&gt;=4,"New / promising",IF(H1833&gt;=3,"At risk",IF(G1833&lt;=2,"Lost / hibernating","Needs attention")))))</f>
        <v/>
      </c>
    </row>
    <row r="1834">
      <c r="A1834" t="n">
        <v>15485</v>
      </c>
      <c r="B1834" s="13">
        <f>_xlfn.MINIFS(Invoices[Date],Invoices[Customer ID],A1834)</f>
        <v/>
      </c>
      <c r="C1834" s="13">
        <f>_xlfn.MAXIFS(Invoices[Date],Invoices[Customer ID],A1834)</f>
        <v/>
      </c>
      <c r="D1834" s="14">
        <f>AsOfDate-C1834</f>
        <v/>
      </c>
      <c r="E1834" s="14">
        <f>COUNTIFS(Invoices[Customer ID],A1834)</f>
        <v/>
      </c>
      <c r="F1834" s="15">
        <f>SUMIFS(Invoices[Value],Invoices[Customer ID],A1834)</f>
        <v/>
      </c>
      <c r="G1834" s="10">
        <f>5-COUNTIF(RCuts,"&lt;"&amp;D1834)</f>
        <v/>
      </c>
      <c r="H1834" s="10">
        <f>1+COUNTIF(FCuts,"&lt;"&amp;E1834)</f>
        <v/>
      </c>
      <c r="I1834" s="10">
        <f>1+COUNTIF(MCuts,"&lt;"&amp;F1834)</f>
        <v/>
      </c>
      <c r="J1834" s="10">
        <f>G1834&amp;H1834&amp;I1834</f>
        <v/>
      </c>
      <c r="K1834" s="10">
        <f>IF(AND(G1834&gt;=4,H1834&gt;=4),"Champions",IF(AND(G1834&gt;=3,H1834&gt;=3),"Loyal",IF(G1834&gt;=4,"New / promising",IF(H1834&gt;=3,"At risk",IF(G1834&lt;=2,"Lost / hibernating","Needs attention")))))</f>
        <v/>
      </c>
    </row>
    <row r="1835">
      <c r="A1835" t="n">
        <v>15488</v>
      </c>
      <c r="B1835" s="13">
        <f>_xlfn.MINIFS(Invoices[Date],Invoices[Customer ID],A1835)</f>
        <v/>
      </c>
      <c r="C1835" s="13">
        <f>_xlfn.MAXIFS(Invoices[Date],Invoices[Customer ID],A1835)</f>
        <v/>
      </c>
      <c r="D1835" s="14">
        <f>AsOfDate-C1835</f>
        <v/>
      </c>
      <c r="E1835" s="14">
        <f>COUNTIFS(Invoices[Customer ID],A1835)</f>
        <v/>
      </c>
      <c r="F1835" s="15">
        <f>SUMIFS(Invoices[Value],Invoices[Customer ID],A1835)</f>
        <v/>
      </c>
      <c r="G1835" s="10">
        <f>5-COUNTIF(RCuts,"&lt;"&amp;D1835)</f>
        <v/>
      </c>
      <c r="H1835" s="10">
        <f>1+COUNTIF(FCuts,"&lt;"&amp;E1835)</f>
        <v/>
      </c>
      <c r="I1835" s="10">
        <f>1+COUNTIF(MCuts,"&lt;"&amp;F1835)</f>
        <v/>
      </c>
      <c r="J1835" s="10">
        <f>G1835&amp;H1835&amp;I1835</f>
        <v/>
      </c>
      <c r="K1835" s="10">
        <f>IF(AND(G1835&gt;=4,H1835&gt;=4),"Champions",IF(AND(G1835&gt;=3,H1835&gt;=3),"Loyal",IF(G1835&gt;=4,"New / promising",IF(H1835&gt;=3,"At risk",IF(G1835&lt;=2,"Lost / hibernating","Needs attention")))))</f>
        <v/>
      </c>
    </row>
    <row r="1836">
      <c r="A1836" t="n">
        <v>15489</v>
      </c>
      <c r="B1836" s="13">
        <f>_xlfn.MINIFS(Invoices[Date],Invoices[Customer ID],A1836)</f>
        <v/>
      </c>
      <c r="C1836" s="13">
        <f>_xlfn.MAXIFS(Invoices[Date],Invoices[Customer ID],A1836)</f>
        <v/>
      </c>
      <c r="D1836" s="14">
        <f>AsOfDate-C1836</f>
        <v/>
      </c>
      <c r="E1836" s="14">
        <f>COUNTIFS(Invoices[Customer ID],A1836)</f>
        <v/>
      </c>
      <c r="F1836" s="15">
        <f>SUMIFS(Invoices[Value],Invoices[Customer ID],A1836)</f>
        <v/>
      </c>
      <c r="G1836" s="10">
        <f>5-COUNTIF(RCuts,"&lt;"&amp;D1836)</f>
        <v/>
      </c>
      <c r="H1836" s="10">
        <f>1+COUNTIF(FCuts,"&lt;"&amp;E1836)</f>
        <v/>
      </c>
      <c r="I1836" s="10">
        <f>1+COUNTIF(MCuts,"&lt;"&amp;F1836)</f>
        <v/>
      </c>
      <c r="J1836" s="10">
        <f>G1836&amp;H1836&amp;I1836</f>
        <v/>
      </c>
      <c r="K1836" s="10">
        <f>IF(AND(G1836&gt;=4,H1836&gt;=4),"Champions",IF(AND(G1836&gt;=3,H1836&gt;=3),"Loyal",IF(G1836&gt;=4,"New / promising",IF(H1836&gt;=3,"At risk",IF(G1836&lt;=2,"Lost / hibernating","Needs attention")))))</f>
        <v/>
      </c>
    </row>
    <row r="1837">
      <c r="A1837" t="n">
        <v>15491</v>
      </c>
      <c r="B1837" s="13">
        <f>_xlfn.MINIFS(Invoices[Date],Invoices[Customer ID],A1837)</f>
        <v/>
      </c>
      <c r="C1837" s="13">
        <f>_xlfn.MAXIFS(Invoices[Date],Invoices[Customer ID],A1837)</f>
        <v/>
      </c>
      <c r="D1837" s="14">
        <f>AsOfDate-C1837</f>
        <v/>
      </c>
      <c r="E1837" s="14">
        <f>COUNTIFS(Invoices[Customer ID],A1837)</f>
        <v/>
      </c>
      <c r="F1837" s="15">
        <f>SUMIFS(Invoices[Value],Invoices[Customer ID],A1837)</f>
        <v/>
      </c>
      <c r="G1837" s="10">
        <f>5-COUNTIF(RCuts,"&lt;"&amp;D1837)</f>
        <v/>
      </c>
      <c r="H1837" s="10">
        <f>1+COUNTIF(FCuts,"&lt;"&amp;E1837)</f>
        <v/>
      </c>
      <c r="I1837" s="10">
        <f>1+COUNTIF(MCuts,"&lt;"&amp;F1837)</f>
        <v/>
      </c>
      <c r="J1837" s="10">
        <f>G1837&amp;H1837&amp;I1837</f>
        <v/>
      </c>
      <c r="K1837" s="10">
        <f>IF(AND(G1837&gt;=4,H1837&gt;=4),"Champions",IF(AND(G1837&gt;=3,H1837&gt;=3),"Loyal",IF(G1837&gt;=4,"New / promising",IF(H1837&gt;=3,"At risk",IF(G1837&lt;=2,"Lost / hibernating","Needs attention")))))</f>
        <v/>
      </c>
    </row>
    <row r="1838">
      <c r="A1838" t="n">
        <v>15492</v>
      </c>
      <c r="B1838" s="13">
        <f>_xlfn.MINIFS(Invoices[Date],Invoices[Customer ID],A1838)</f>
        <v/>
      </c>
      <c r="C1838" s="13">
        <f>_xlfn.MAXIFS(Invoices[Date],Invoices[Customer ID],A1838)</f>
        <v/>
      </c>
      <c r="D1838" s="14">
        <f>AsOfDate-C1838</f>
        <v/>
      </c>
      <c r="E1838" s="14">
        <f>COUNTIFS(Invoices[Customer ID],A1838)</f>
        <v/>
      </c>
      <c r="F1838" s="15">
        <f>SUMIFS(Invoices[Value],Invoices[Customer ID],A1838)</f>
        <v/>
      </c>
      <c r="G1838" s="10">
        <f>5-COUNTIF(RCuts,"&lt;"&amp;D1838)</f>
        <v/>
      </c>
      <c r="H1838" s="10">
        <f>1+COUNTIF(FCuts,"&lt;"&amp;E1838)</f>
        <v/>
      </c>
      <c r="I1838" s="10">
        <f>1+COUNTIF(MCuts,"&lt;"&amp;F1838)</f>
        <v/>
      </c>
      <c r="J1838" s="10">
        <f>G1838&amp;H1838&amp;I1838</f>
        <v/>
      </c>
      <c r="K1838" s="10">
        <f>IF(AND(G1838&gt;=4,H1838&gt;=4),"Champions",IF(AND(G1838&gt;=3,H1838&gt;=3),"Loyal",IF(G1838&gt;=4,"New / promising",IF(H1838&gt;=3,"At risk",IF(G1838&lt;=2,"Lost / hibernating","Needs attention")))))</f>
        <v/>
      </c>
    </row>
    <row r="1839">
      <c r="A1839" t="n">
        <v>15493</v>
      </c>
      <c r="B1839" s="13">
        <f>_xlfn.MINIFS(Invoices[Date],Invoices[Customer ID],A1839)</f>
        <v/>
      </c>
      <c r="C1839" s="13">
        <f>_xlfn.MAXIFS(Invoices[Date],Invoices[Customer ID],A1839)</f>
        <v/>
      </c>
      <c r="D1839" s="14">
        <f>AsOfDate-C1839</f>
        <v/>
      </c>
      <c r="E1839" s="14">
        <f>COUNTIFS(Invoices[Customer ID],A1839)</f>
        <v/>
      </c>
      <c r="F1839" s="15">
        <f>SUMIFS(Invoices[Value],Invoices[Customer ID],A1839)</f>
        <v/>
      </c>
      <c r="G1839" s="10">
        <f>5-COUNTIF(RCuts,"&lt;"&amp;D1839)</f>
        <v/>
      </c>
      <c r="H1839" s="10">
        <f>1+COUNTIF(FCuts,"&lt;"&amp;E1839)</f>
        <v/>
      </c>
      <c r="I1839" s="10">
        <f>1+COUNTIF(MCuts,"&lt;"&amp;F1839)</f>
        <v/>
      </c>
      <c r="J1839" s="10">
        <f>G1839&amp;H1839&amp;I1839</f>
        <v/>
      </c>
      <c r="K1839" s="10">
        <f>IF(AND(G1839&gt;=4,H1839&gt;=4),"Champions",IF(AND(G1839&gt;=3,H1839&gt;=3),"Loyal",IF(G1839&gt;=4,"New / promising",IF(H1839&gt;=3,"At risk",IF(G1839&lt;=2,"Lost / hibernating","Needs attention")))))</f>
        <v/>
      </c>
    </row>
    <row r="1840">
      <c r="A1840" t="n">
        <v>15494</v>
      </c>
      <c r="B1840" s="13">
        <f>_xlfn.MINIFS(Invoices[Date],Invoices[Customer ID],A1840)</f>
        <v/>
      </c>
      <c r="C1840" s="13">
        <f>_xlfn.MAXIFS(Invoices[Date],Invoices[Customer ID],A1840)</f>
        <v/>
      </c>
      <c r="D1840" s="14">
        <f>AsOfDate-C1840</f>
        <v/>
      </c>
      <c r="E1840" s="14">
        <f>COUNTIFS(Invoices[Customer ID],A1840)</f>
        <v/>
      </c>
      <c r="F1840" s="15">
        <f>SUMIFS(Invoices[Value],Invoices[Customer ID],A1840)</f>
        <v/>
      </c>
      <c r="G1840" s="10">
        <f>5-COUNTIF(RCuts,"&lt;"&amp;D1840)</f>
        <v/>
      </c>
      <c r="H1840" s="10">
        <f>1+COUNTIF(FCuts,"&lt;"&amp;E1840)</f>
        <v/>
      </c>
      <c r="I1840" s="10">
        <f>1+COUNTIF(MCuts,"&lt;"&amp;F1840)</f>
        <v/>
      </c>
      <c r="J1840" s="10">
        <f>G1840&amp;H1840&amp;I1840</f>
        <v/>
      </c>
      <c r="K1840" s="10">
        <f>IF(AND(G1840&gt;=4,H1840&gt;=4),"Champions",IF(AND(G1840&gt;=3,H1840&gt;=3),"Loyal",IF(G1840&gt;=4,"New / promising",IF(H1840&gt;=3,"At risk",IF(G1840&lt;=2,"Lost / hibernating","Needs attention")))))</f>
        <v/>
      </c>
    </row>
    <row r="1841">
      <c r="A1841" t="n">
        <v>15497</v>
      </c>
      <c r="B1841" s="13">
        <f>_xlfn.MINIFS(Invoices[Date],Invoices[Customer ID],A1841)</f>
        <v/>
      </c>
      <c r="C1841" s="13">
        <f>_xlfn.MAXIFS(Invoices[Date],Invoices[Customer ID],A1841)</f>
        <v/>
      </c>
      <c r="D1841" s="14">
        <f>AsOfDate-C1841</f>
        <v/>
      </c>
      <c r="E1841" s="14">
        <f>COUNTIFS(Invoices[Customer ID],A1841)</f>
        <v/>
      </c>
      <c r="F1841" s="15">
        <f>SUMIFS(Invoices[Value],Invoices[Customer ID],A1841)</f>
        <v/>
      </c>
      <c r="G1841" s="10">
        <f>5-COUNTIF(RCuts,"&lt;"&amp;D1841)</f>
        <v/>
      </c>
      <c r="H1841" s="10">
        <f>1+COUNTIF(FCuts,"&lt;"&amp;E1841)</f>
        <v/>
      </c>
      <c r="I1841" s="10">
        <f>1+COUNTIF(MCuts,"&lt;"&amp;F1841)</f>
        <v/>
      </c>
      <c r="J1841" s="10">
        <f>G1841&amp;H1841&amp;I1841</f>
        <v/>
      </c>
      <c r="K1841" s="10">
        <f>IF(AND(G1841&gt;=4,H1841&gt;=4),"Champions",IF(AND(G1841&gt;=3,H1841&gt;=3),"Loyal",IF(G1841&gt;=4,"New / promising",IF(H1841&gt;=3,"At risk",IF(G1841&lt;=2,"Lost / hibernating","Needs attention")))))</f>
        <v/>
      </c>
    </row>
    <row r="1842">
      <c r="A1842" t="n">
        <v>15498</v>
      </c>
      <c r="B1842" s="13">
        <f>_xlfn.MINIFS(Invoices[Date],Invoices[Customer ID],A1842)</f>
        <v/>
      </c>
      <c r="C1842" s="13">
        <f>_xlfn.MAXIFS(Invoices[Date],Invoices[Customer ID],A1842)</f>
        <v/>
      </c>
      <c r="D1842" s="14">
        <f>AsOfDate-C1842</f>
        <v/>
      </c>
      <c r="E1842" s="14">
        <f>COUNTIFS(Invoices[Customer ID],A1842)</f>
        <v/>
      </c>
      <c r="F1842" s="15">
        <f>SUMIFS(Invoices[Value],Invoices[Customer ID],A1842)</f>
        <v/>
      </c>
      <c r="G1842" s="10">
        <f>5-COUNTIF(RCuts,"&lt;"&amp;D1842)</f>
        <v/>
      </c>
      <c r="H1842" s="10">
        <f>1+COUNTIF(FCuts,"&lt;"&amp;E1842)</f>
        <v/>
      </c>
      <c r="I1842" s="10">
        <f>1+COUNTIF(MCuts,"&lt;"&amp;F1842)</f>
        <v/>
      </c>
      <c r="J1842" s="10">
        <f>G1842&amp;H1842&amp;I1842</f>
        <v/>
      </c>
      <c r="K1842" s="10">
        <f>IF(AND(G1842&gt;=4,H1842&gt;=4),"Champions",IF(AND(G1842&gt;=3,H1842&gt;=3),"Loyal",IF(G1842&gt;=4,"New / promising",IF(H1842&gt;=3,"At risk",IF(G1842&lt;=2,"Lost / hibernating","Needs attention")))))</f>
        <v/>
      </c>
    </row>
    <row r="1843">
      <c r="A1843" t="n">
        <v>15500</v>
      </c>
      <c r="B1843" s="13">
        <f>_xlfn.MINIFS(Invoices[Date],Invoices[Customer ID],A1843)</f>
        <v/>
      </c>
      <c r="C1843" s="13">
        <f>_xlfn.MAXIFS(Invoices[Date],Invoices[Customer ID],A1843)</f>
        <v/>
      </c>
      <c r="D1843" s="14">
        <f>AsOfDate-C1843</f>
        <v/>
      </c>
      <c r="E1843" s="14">
        <f>COUNTIFS(Invoices[Customer ID],A1843)</f>
        <v/>
      </c>
      <c r="F1843" s="15">
        <f>SUMIFS(Invoices[Value],Invoices[Customer ID],A1843)</f>
        <v/>
      </c>
      <c r="G1843" s="10">
        <f>5-COUNTIF(RCuts,"&lt;"&amp;D1843)</f>
        <v/>
      </c>
      <c r="H1843" s="10">
        <f>1+COUNTIF(FCuts,"&lt;"&amp;E1843)</f>
        <v/>
      </c>
      <c r="I1843" s="10">
        <f>1+COUNTIF(MCuts,"&lt;"&amp;F1843)</f>
        <v/>
      </c>
      <c r="J1843" s="10">
        <f>G1843&amp;H1843&amp;I1843</f>
        <v/>
      </c>
      <c r="K1843" s="10">
        <f>IF(AND(G1843&gt;=4,H1843&gt;=4),"Champions",IF(AND(G1843&gt;=3,H1843&gt;=3),"Loyal",IF(G1843&gt;=4,"New / promising",IF(H1843&gt;=3,"At risk",IF(G1843&lt;=2,"Lost / hibernating","Needs attention")))))</f>
        <v/>
      </c>
    </row>
    <row r="1844">
      <c r="A1844" t="n">
        <v>15502</v>
      </c>
      <c r="B1844" s="13">
        <f>_xlfn.MINIFS(Invoices[Date],Invoices[Customer ID],A1844)</f>
        <v/>
      </c>
      <c r="C1844" s="13">
        <f>_xlfn.MAXIFS(Invoices[Date],Invoices[Customer ID],A1844)</f>
        <v/>
      </c>
      <c r="D1844" s="14">
        <f>AsOfDate-C1844</f>
        <v/>
      </c>
      <c r="E1844" s="14">
        <f>COUNTIFS(Invoices[Customer ID],A1844)</f>
        <v/>
      </c>
      <c r="F1844" s="15">
        <f>SUMIFS(Invoices[Value],Invoices[Customer ID],A1844)</f>
        <v/>
      </c>
      <c r="G1844" s="10">
        <f>5-COUNTIF(RCuts,"&lt;"&amp;D1844)</f>
        <v/>
      </c>
      <c r="H1844" s="10">
        <f>1+COUNTIF(FCuts,"&lt;"&amp;E1844)</f>
        <v/>
      </c>
      <c r="I1844" s="10">
        <f>1+COUNTIF(MCuts,"&lt;"&amp;F1844)</f>
        <v/>
      </c>
      <c r="J1844" s="10">
        <f>G1844&amp;H1844&amp;I1844</f>
        <v/>
      </c>
      <c r="K1844" s="10">
        <f>IF(AND(G1844&gt;=4,H1844&gt;=4),"Champions",IF(AND(G1844&gt;=3,H1844&gt;=3),"Loyal",IF(G1844&gt;=4,"New / promising",IF(H1844&gt;=3,"At risk",IF(G1844&lt;=2,"Lost / hibernating","Needs attention")))))</f>
        <v/>
      </c>
    </row>
    <row r="1845">
      <c r="A1845" t="n">
        <v>15504</v>
      </c>
      <c r="B1845" s="13">
        <f>_xlfn.MINIFS(Invoices[Date],Invoices[Customer ID],A1845)</f>
        <v/>
      </c>
      <c r="C1845" s="13">
        <f>_xlfn.MAXIFS(Invoices[Date],Invoices[Customer ID],A1845)</f>
        <v/>
      </c>
      <c r="D1845" s="14">
        <f>AsOfDate-C1845</f>
        <v/>
      </c>
      <c r="E1845" s="14">
        <f>COUNTIFS(Invoices[Customer ID],A1845)</f>
        <v/>
      </c>
      <c r="F1845" s="15">
        <f>SUMIFS(Invoices[Value],Invoices[Customer ID],A1845)</f>
        <v/>
      </c>
      <c r="G1845" s="10">
        <f>5-COUNTIF(RCuts,"&lt;"&amp;D1845)</f>
        <v/>
      </c>
      <c r="H1845" s="10">
        <f>1+COUNTIF(FCuts,"&lt;"&amp;E1845)</f>
        <v/>
      </c>
      <c r="I1845" s="10">
        <f>1+COUNTIF(MCuts,"&lt;"&amp;F1845)</f>
        <v/>
      </c>
      <c r="J1845" s="10">
        <f>G1845&amp;H1845&amp;I1845</f>
        <v/>
      </c>
      <c r="K1845" s="10">
        <f>IF(AND(G1845&gt;=4,H1845&gt;=4),"Champions",IF(AND(G1845&gt;=3,H1845&gt;=3),"Loyal",IF(G1845&gt;=4,"New / promising",IF(H1845&gt;=3,"At risk",IF(G1845&lt;=2,"Lost / hibernating","Needs attention")))))</f>
        <v/>
      </c>
    </row>
    <row r="1846">
      <c r="A1846" t="n">
        <v>15505</v>
      </c>
      <c r="B1846" s="13">
        <f>_xlfn.MINIFS(Invoices[Date],Invoices[Customer ID],A1846)</f>
        <v/>
      </c>
      <c r="C1846" s="13">
        <f>_xlfn.MAXIFS(Invoices[Date],Invoices[Customer ID],A1846)</f>
        <v/>
      </c>
      <c r="D1846" s="14">
        <f>AsOfDate-C1846</f>
        <v/>
      </c>
      <c r="E1846" s="14">
        <f>COUNTIFS(Invoices[Customer ID],A1846)</f>
        <v/>
      </c>
      <c r="F1846" s="15">
        <f>SUMIFS(Invoices[Value],Invoices[Customer ID],A1846)</f>
        <v/>
      </c>
      <c r="G1846" s="10">
        <f>5-COUNTIF(RCuts,"&lt;"&amp;D1846)</f>
        <v/>
      </c>
      <c r="H1846" s="10">
        <f>1+COUNTIF(FCuts,"&lt;"&amp;E1846)</f>
        <v/>
      </c>
      <c r="I1846" s="10">
        <f>1+COUNTIF(MCuts,"&lt;"&amp;F1846)</f>
        <v/>
      </c>
      <c r="J1846" s="10">
        <f>G1846&amp;H1846&amp;I1846</f>
        <v/>
      </c>
      <c r="K1846" s="10">
        <f>IF(AND(G1846&gt;=4,H1846&gt;=4),"Champions",IF(AND(G1846&gt;=3,H1846&gt;=3),"Loyal",IF(G1846&gt;=4,"New / promising",IF(H1846&gt;=3,"At risk",IF(G1846&lt;=2,"Lost / hibernating","Needs attention")))))</f>
        <v/>
      </c>
    </row>
    <row r="1847">
      <c r="A1847" t="n">
        <v>15506</v>
      </c>
      <c r="B1847" s="13">
        <f>_xlfn.MINIFS(Invoices[Date],Invoices[Customer ID],A1847)</f>
        <v/>
      </c>
      <c r="C1847" s="13">
        <f>_xlfn.MAXIFS(Invoices[Date],Invoices[Customer ID],A1847)</f>
        <v/>
      </c>
      <c r="D1847" s="14">
        <f>AsOfDate-C1847</f>
        <v/>
      </c>
      <c r="E1847" s="14">
        <f>COUNTIFS(Invoices[Customer ID],A1847)</f>
        <v/>
      </c>
      <c r="F1847" s="15">
        <f>SUMIFS(Invoices[Value],Invoices[Customer ID],A1847)</f>
        <v/>
      </c>
      <c r="G1847" s="10">
        <f>5-COUNTIF(RCuts,"&lt;"&amp;D1847)</f>
        <v/>
      </c>
      <c r="H1847" s="10">
        <f>1+COUNTIF(FCuts,"&lt;"&amp;E1847)</f>
        <v/>
      </c>
      <c r="I1847" s="10">
        <f>1+COUNTIF(MCuts,"&lt;"&amp;F1847)</f>
        <v/>
      </c>
      <c r="J1847" s="10">
        <f>G1847&amp;H1847&amp;I1847</f>
        <v/>
      </c>
      <c r="K1847" s="10">
        <f>IF(AND(G1847&gt;=4,H1847&gt;=4),"Champions",IF(AND(G1847&gt;=3,H1847&gt;=3),"Loyal",IF(G1847&gt;=4,"New / promising",IF(H1847&gt;=3,"At risk",IF(G1847&lt;=2,"Lost / hibernating","Needs attention")))))</f>
        <v/>
      </c>
    </row>
    <row r="1848">
      <c r="A1848" t="n">
        <v>15507</v>
      </c>
      <c r="B1848" s="13">
        <f>_xlfn.MINIFS(Invoices[Date],Invoices[Customer ID],A1848)</f>
        <v/>
      </c>
      <c r="C1848" s="13">
        <f>_xlfn.MAXIFS(Invoices[Date],Invoices[Customer ID],A1848)</f>
        <v/>
      </c>
      <c r="D1848" s="14">
        <f>AsOfDate-C1848</f>
        <v/>
      </c>
      <c r="E1848" s="14">
        <f>COUNTIFS(Invoices[Customer ID],A1848)</f>
        <v/>
      </c>
      <c r="F1848" s="15">
        <f>SUMIFS(Invoices[Value],Invoices[Customer ID],A1848)</f>
        <v/>
      </c>
      <c r="G1848" s="10">
        <f>5-COUNTIF(RCuts,"&lt;"&amp;D1848)</f>
        <v/>
      </c>
      <c r="H1848" s="10">
        <f>1+COUNTIF(FCuts,"&lt;"&amp;E1848)</f>
        <v/>
      </c>
      <c r="I1848" s="10">
        <f>1+COUNTIF(MCuts,"&lt;"&amp;F1848)</f>
        <v/>
      </c>
      <c r="J1848" s="10">
        <f>G1848&amp;H1848&amp;I1848</f>
        <v/>
      </c>
      <c r="K1848" s="10">
        <f>IF(AND(G1848&gt;=4,H1848&gt;=4),"Champions",IF(AND(G1848&gt;=3,H1848&gt;=3),"Loyal",IF(G1848&gt;=4,"New / promising",IF(H1848&gt;=3,"At risk",IF(G1848&lt;=2,"Lost / hibernating","Needs attention")))))</f>
        <v/>
      </c>
    </row>
    <row r="1849">
      <c r="A1849" t="n">
        <v>15508</v>
      </c>
      <c r="B1849" s="13">
        <f>_xlfn.MINIFS(Invoices[Date],Invoices[Customer ID],A1849)</f>
        <v/>
      </c>
      <c r="C1849" s="13">
        <f>_xlfn.MAXIFS(Invoices[Date],Invoices[Customer ID],A1849)</f>
        <v/>
      </c>
      <c r="D1849" s="14">
        <f>AsOfDate-C1849</f>
        <v/>
      </c>
      <c r="E1849" s="14">
        <f>COUNTIFS(Invoices[Customer ID],A1849)</f>
        <v/>
      </c>
      <c r="F1849" s="15">
        <f>SUMIFS(Invoices[Value],Invoices[Customer ID],A1849)</f>
        <v/>
      </c>
      <c r="G1849" s="10">
        <f>5-COUNTIF(RCuts,"&lt;"&amp;D1849)</f>
        <v/>
      </c>
      <c r="H1849" s="10">
        <f>1+COUNTIF(FCuts,"&lt;"&amp;E1849)</f>
        <v/>
      </c>
      <c r="I1849" s="10">
        <f>1+COUNTIF(MCuts,"&lt;"&amp;F1849)</f>
        <v/>
      </c>
      <c r="J1849" s="10">
        <f>G1849&amp;H1849&amp;I1849</f>
        <v/>
      </c>
      <c r="K1849" s="10">
        <f>IF(AND(G1849&gt;=4,H1849&gt;=4),"Champions",IF(AND(G1849&gt;=3,H1849&gt;=3),"Loyal",IF(G1849&gt;=4,"New / promising",IF(H1849&gt;=3,"At risk",IF(G1849&lt;=2,"Lost / hibernating","Needs attention")))))</f>
        <v/>
      </c>
    </row>
    <row r="1850">
      <c r="A1850" t="n">
        <v>15510</v>
      </c>
      <c r="B1850" s="13">
        <f>_xlfn.MINIFS(Invoices[Date],Invoices[Customer ID],A1850)</f>
        <v/>
      </c>
      <c r="C1850" s="13">
        <f>_xlfn.MAXIFS(Invoices[Date],Invoices[Customer ID],A1850)</f>
        <v/>
      </c>
      <c r="D1850" s="14">
        <f>AsOfDate-C1850</f>
        <v/>
      </c>
      <c r="E1850" s="14">
        <f>COUNTIFS(Invoices[Customer ID],A1850)</f>
        <v/>
      </c>
      <c r="F1850" s="15">
        <f>SUMIFS(Invoices[Value],Invoices[Customer ID],A1850)</f>
        <v/>
      </c>
      <c r="G1850" s="10">
        <f>5-COUNTIF(RCuts,"&lt;"&amp;D1850)</f>
        <v/>
      </c>
      <c r="H1850" s="10">
        <f>1+COUNTIF(FCuts,"&lt;"&amp;E1850)</f>
        <v/>
      </c>
      <c r="I1850" s="10">
        <f>1+COUNTIF(MCuts,"&lt;"&amp;F1850)</f>
        <v/>
      </c>
      <c r="J1850" s="10">
        <f>G1850&amp;H1850&amp;I1850</f>
        <v/>
      </c>
      <c r="K1850" s="10">
        <f>IF(AND(G1850&gt;=4,H1850&gt;=4),"Champions",IF(AND(G1850&gt;=3,H1850&gt;=3),"Loyal",IF(G1850&gt;=4,"New / promising",IF(H1850&gt;=3,"At risk",IF(G1850&lt;=2,"Lost / hibernating","Needs attention")))))</f>
        <v/>
      </c>
    </row>
    <row r="1851">
      <c r="A1851" t="n">
        <v>15511</v>
      </c>
      <c r="B1851" s="13">
        <f>_xlfn.MINIFS(Invoices[Date],Invoices[Customer ID],A1851)</f>
        <v/>
      </c>
      <c r="C1851" s="13">
        <f>_xlfn.MAXIFS(Invoices[Date],Invoices[Customer ID],A1851)</f>
        <v/>
      </c>
      <c r="D1851" s="14">
        <f>AsOfDate-C1851</f>
        <v/>
      </c>
      <c r="E1851" s="14">
        <f>COUNTIFS(Invoices[Customer ID],A1851)</f>
        <v/>
      </c>
      <c r="F1851" s="15">
        <f>SUMIFS(Invoices[Value],Invoices[Customer ID],A1851)</f>
        <v/>
      </c>
      <c r="G1851" s="10">
        <f>5-COUNTIF(RCuts,"&lt;"&amp;D1851)</f>
        <v/>
      </c>
      <c r="H1851" s="10">
        <f>1+COUNTIF(FCuts,"&lt;"&amp;E1851)</f>
        <v/>
      </c>
      <c r="I1851" s="10">
        <f>1+COUNTIF(MCuts,"&lt;"&amp;F1851)</f>
        <v/>
      </c>
      <c r="J1851" s="10">
        <f>G1851&amp;H1851&amp;I1851</f>
        <v/>
      </c>
      <c r="K1851" s="10">
        <f>IF(AND(G1851&gt;=4,H1851&gt;=4),"Champions",IF(AND(G1851&gt;=3,H1851&gt;=3),"Loyal",IF(G1851&gt;=4,"New / promising",IF(H1851&gt;=3,"At risk",IF(G1851&lt;=2,"Lost / hibernating","Needs attention")))))</f>
        <v/>
      </c>
    </row>
    <row r="1852">
      <c r="A1852" t="n">
        <v>15512</v>
      </c>
      <c r="B1852" s="13">
        <f>_xlfn.MINIFS(Invoices[Date],Invoices[Customer ID],A1852)</f>
        <v/>
      </c>
      <c r="C1852" s="13">
        <f>_xlfn.MAXIFS(Invoices[Date],Invoices[Customer ID],A1852)</f>
        <v/>
      </c>
      <c r="D1852" s="14">
        <f>AsOfDate-C1852</f>
        <v/>
      </c>
      <c r="E1852" s="14">
        <f>COUNTIFS(Invoices[Customer ID],A1852)</f>
        <v/>
      </c>
      <c r="F1852" s="15">
        <f>SUMIFS(Invoices[Value],Invoices[Customer ID],A1852)</f>
        <v/>
      </c>
      <c r="G1852" s="10">
        <f>5-COUNTIF(RCuts,"&lt;"&amp;D1852)</f>
        <v/>
      </c>
      <c r="H1852" s="10">
        <f>1+COUNTIF(FCuts,"&lt;"&amp;E1852)</f>
        <v/>
      </c>
      <c r="I1852" s="10">
        <f>1+COUNTIF(MCuts,"&lt;"&amp;F1852)</f>
        <v/>
      </c>
      <c r="J1852" s="10">
        <f>G1852&amp;H1852&amp;I1852</f>
        <v/>
      </c>
      <c r="K1852" s="10">
        <f>IF(AND(G1852&gt;=4,H1852&gt;=4),"Champions",IF(AND(G1852&gt;=3,H1852&gt;=3),"Loyal",IF(G1852&gt;=4,"New / promising",IF(H1852&gt;=3,"At risk",IF(G1852&lt;=2,"Lost / hibernating","Needs attention")))))</f>
        <v/>
      </c>
    </row>
    <row r="1853">
      <c r="A1853" t="n">
        <v>15513</v>
      </c>
      <c r="B1853" s="13">
        <f>_xlfn.MINIFS(Invoices[Date],Invoices[Customer ID],A1853)</f>
        <v/>
      </c>
      <c r="C1853" s="13">
        <f>_xlfn.MAXIFS(Invoices[Date],Invoices[Customer ID],A1853)</f>
        <v/>
      </c>
      <c r="D1853" s="14">
        <f>AsOfDate-C1853</f>
        <v/>
      </c>
      <c r="E1853" s="14">
        <f>COUNTIFS(Invoices[Customer ID],A1853)</f>
        <v/>
      </c>
      <c r="F1853" s="15">
        <f>SUMIFS(Invoices[Value],Invoices[Customer ID],A1853)</f>
        <v/>
      </c>
      <c r="G1853" s="10">
        <f>5-COUNTIF(RCuts,"&lt;"&amp;D1853)</f>
        <v/>
      </c>
      <c r="H1853" s="10">
        <f>1+COUNTIF(FCuts,"&lt;"&amp;E1853)</f>
        <v/>
      </c>
      <c r="I1853" s="10">
        <f>1+COUNTIF(MCuts,"&lt;"&amp;F1853)</f>
        <v/>
      </c>
      <c r="J1853" s="10">
        <f>G1853&amp;H1853&amp;I1853</f>
        <v/>
      </c>
      <c r="K1853" s="10">
        <f>IF(AND(G1853&gt;=4,H1853&gt;=4),"Champions",IF(AND(G1853&gt;=3,H1853&gt;=3),"Loyal",IF(G1853&gt;=4,"New / promising",IF(H1853&gt;=3,"At risk",IF(G1853&lt;=2,"Lost / hibernating","Needs attention")))))</f>
        <v/>
      </c>
    </row>
    <row r="1854">
      <c r="A1854" t="n">
        <v>15514</v>
      </c>
      <c r="B1854" s="13">
        <f>_xlfn.MINIFS(Invoices[Date],Invoices[Customer ID],A1854)</f>
        <v/>
      </c>
      <c r="C1854" s="13">
        <f>_xlfn.MAXIFS(Invoices[Date],Invoices[Customer ID],A1854)</f>
        <v/>
      </c>
      <c r="D1854" s="14">
        <f>AsOfDate-C1854</f>
        <v/>
      </c>
      <c r="E1854" s="14">
        <f>COUNTIFS(Invoices[Customer ID],A1854)</f>
        <v/>
      </c>
      <c r="F1854" s="15">
        <f>SUMIFS(Invoices[Value],Invoices[Customer ID],A1854)</f>
        <v/>
      </c>
      <c r="G1854" s="10">
        <f>5-COUNTIF(RCuts,"&lt;"&amp;D1854)</f>
        <v/>
      </c>
      <c r="H1854" s="10">
        <f>1+COUNTIF(FCuts,"&lt;"&amp;E1854)</f>
        <v/>
      </c>
      <c r="I1854" s="10">
        <f>1+COUNTIF(MCuts,"&lt;"&amp;F1854)</f>
        <v/>
      </c>
      <c r="J1854" s="10">
        <f>G1854&amp;H1854&amp;I1854</f>
        <v/>
      </c>
      <c r="K1854" s="10">
        <f>IF(AND(G1854&gt;=4,H1854&gt;=4),"Champions",IF(AND(G1854&gt;=3,H1854&gt;=3),"Loyal",IF(G1854&gt;=4,"New / promising",IF(H1854&gt;=3,"At risk",IF(G1854&lt;=2,"Lost / hibernating","Needs attention")))))</f>
        <v/>
      </c>
    </row>
    <row r="1855">
      <c r="A1855" t="n">
        <v>15516</v>
      </c>
      <c r="B1855" s="13">
        <f>_xlfn.MINIFS(Invoices[Date],Invoices[Customer ID],A1855)</f>
        <v/>
      </c>
      <c r="C1855" s="13">
        <f>_xlfn.MAXIFS(Invoices[Date],Invoices[Customer ID],A1855)</f>
        <v/>
      </c>
      <c r="D1855" s="14">
        <f>AsOfDate-C1855</f>
        <v/>
      </c>
      <c r="E1855" s="14">
        <f>COUNTIFS(Invoices[Customer ID],A1855)</f>
        <v/>
      </c>
      <c r="F1855" s="15">
        <f>SUMIFS(Invoices[Value],Invoices[Customer ID],A1855)</f>
        <v/>
      </c>
      <c r="G1855" s="10">
        <f>5-COUNTIF(RCuts,"&lt;"&amp;D1855)</f>
        <v/>
      </c>
      <c r="H1855" s="10">
        <f>1+COUNTIF(FCuts,"&lt;"&amp;E1855)</f>
        <v/>
      </c>
      <c r="I1855" s="10">
        <f>1+COUNTIF(MCuts,"&lt;"&amp;F1855)</f>
        <v/>
      </c>
      <c r="J1855" s="10">
        <f>G1855&amp;H1855&amp;I1855</f>
        <v/>
      </c>
      <c r="K1855" s="10">
        <f>IF(AND(G1855&gt;=4,H1855&gt;=4),"Champions",IF(AND(G1855&gt;=3,H1855&gt;=3),"Loyal",IF(G1855&gt;=4,"New / promising",IF(H1855&gt;=3,"At risk",IF(G1855&lt;=2,"Lost / hibernating","Needs attention")))))</f>
        <v/>
      </c>
    </row>
    <row r="1856">
      <c r="A1856" t="n">
        <v>15517</v>
      </c>
      <c r="B1856" s="13">
        <f>_xlfn.MINIFS(Invoices[Date],Invoices[Customer ID],A1856)</f>
        <v/>
      </c>
      <c r="C1856" s="13">
        <f>_xlfn.MAXIFS(Invoices[Date],Invoices[Customer ID],A1856)</f>
        <v/>
      </c>
      <c r="D1856" s="14">
        <f>AsOfDate-C1856</f>
        <v/>
      </c>
      <c r="E1856" s="14">
        <f>COUNTIFS(Invoices[Customer ID],A1856)</f>
        <v/>
      </c>
      <c r="F1856" s="15">
        <f>SUMIFS(Invoices[Value],Invoices[Customer ID],A1856)</f>
        <v/>
      </c>
      <c r="G1856" s="10">
        <f>5-COUNTIF(RCuts,"&lt;"&amp;D1856)</f>
        <v/>
      </c>
      <c r="H1856" s="10">
        <f>1+COUNTIF(FCuts,"&lt;"&amp;E1856)</f>
        <v/>
      </c>
      <c r="I1856" s="10">
        <f>1+COUNTIF(MCuts,"&lt;"&amp;F1856)</f>
        <v/>
      </c>
      <c r="J1856" s="10">
        <f>G1856&amp;H1856&amp;I1856</f>
        <v/>
      </c>
      <c r="K1856" s="10">
        <f>IF(AND(G1856&gt;=4,H1856&gt;=4),"Champions",IF(AND(G1856&gt;=3,H1856&gt;=3),"Loyal",IF(G1856&gt;=4,"New / promising",IF(H1856&gt;=3,"At risk",IF(G1856&lt;=2,"Lost / hibernating","Needs attention")))))</f>
        <v/>
      </c>
    </row>
    <row r="1857">
      <c r="A1857" t="n">
        <v>15518</v>
      </c>
      <c r="B1857" s="13">
        <f>_xlfn.MINIFS(Invoices[Date],Invoices[Customer ID],A1857)</f>
        <v/>
      </c>
      <c r="C1857" s="13">
        <f>_xlfn.MAXIFS(Invoices[Date],Invoices[Customer ID],A1857)</f>
        <v/>
      </c>
      <c r="D1857" s="14">
        <f>AsOfDate-C1857</f>
        <v/>
      </c>
      <c r="E1857" s="14">
        <f>COUNTIFS(Invoices[Customer ID],A1857)</f>
        <v/>
      </c>
      <c r="F1857" s="15">
        <f>SUMIFS(Invoices[Value],Invoices[Customer ID],A1857)</f>
        <v/>
      </c>
      <c r="G1857" s="10">
        <f>5-COUNTIF(RCuts,"&lt;"&amp;D1857)</f>
        <v/>
      </c>
      <c r="H1857" s="10">
        <f>1+COUNTIF(FCuts,"&lt;"&amp;E1857)</f>
        <v/>
      </c>
      <c r="I1857" s="10">
        <f>1+COUNTIF(MCuts,"&lt;"&amp;F1857)</f>
        <v/>
      </c>
      <c r="J1857" s="10">
        <f>G1857&amp;H1857&amp;I1857</f>
        <v/>
      </c>
      <c r="K1857" s="10">
        <f>IF(AND(G1857&gt;=4,H1857&gt;=4),"Champions",IF(AND(G1857&gt;=3,H1857&gt;=3),"Loyal",IF(G1857&gt;=4,"New / promising",IF(H1857&gt;=3,"At risk",IF(G1857&lt;=2,"Lost / hibernating","Needs attention")))))</f>
        <v/>
      </c>
    </row>
    <row r="1858">
      <c r="A1858" t="n">
        <v>15521</v>
      </c>
      <c r="B1858" s="13">
        <f>_xlfn.MINIFS(Invoices[Date],Invoices[Customer ID],A1858)</f>
        <v/>
      </c>
      <c r="C1858" s="13">
        <f>_xlfn.MAXIFS(Invoices[Date],Invoices[Customer ID],A1858)</f>
        <v/>
      </c>
      <c r="D1858" s="14">
        <f>AsOfDate-C1858</f>
        <v/>
      </c>
      <c r="E1858" s="14">
        <f>COUNTIFS(Invoices[Customer ID],A1858)</f>
        <v/>
      </c>
      <c r="F1858" s="15">
        <f>SUMIFS(Invoices[Value],Invoices[Customer ID],A1858)</f>
        <v/>
      </c>
      <c r="G1858" s="10">
        <f>5-COUNTIF(RCuts,"&lt;"&amp;D1858)</f>
        <v/>
      </c>
      <c r="H1858" s="10">
        <f>1+COUNTIF(FCuts,"&lt;"&amp;E1858)</f>
        <v/>
      </c>
      <c r="I1858" s="10">
        <f>1+COUNTIF(MCuts,"&lt;"&amp;F1858)</f>
        <v/>
      </c>
      <c r="J1858" s="10">
        <f>G1858&amp;H1858&amp;I1858</f>
        <v/>
      </c>
      <c r="K1858" s="10">
        <f>IF(AND(G1858&gt;=4,H1858&gt;=4),"Champions",IF(AND(G1858&gt;=3,H1858&gt;=3),"Loyal",IF(G1858&gt;=4,"New / promising",IF(H1858&gt;=3,"At risk",IF(G1858&lt;=2,"Lost / hibernating","Needs attention")))))</f>
        <v/>
      </c>
    </row>
    <row r="1859">
      <c r="A1859" t="n">
        <v>15522</v>
      </c>
      <c r="B1859" s="13">
        <f>_xlfn.MINIFS(Invoices[Date],Invoices[Customer ID],A1859)</f>
        <v/>
      </c>
      <c r="C1859" s="13">
        <f>_xlfn.MAXIFS(Invoices[Date],Invoices[Customer ID],A1859)</f>
        <v/>
      </c>
      <c r="D1859" s="14">
        <f>AsOfDate-C1859</f>
        <v/>
      </c>
      <c r="E1859" s="14">
        <f>COUNTIFS(Invoices[Customer ID],A1859)</f>
        <v/>
      </c>
      <c r="F1859" s="15">
        <f>SUMIFS(Invoices[Value],Invoices[Customer ID],A1859)</f>
        <v/>
      </c>
      <c r="G1859" s="10">
        <f>5-COUNTIF(RCuts,"&lt;"&amp;D1859)</f>
        <v/>
      </c>
      <c r="H1859" s="10">
        <f>1+COUNTIF(FCuts,"&lt;"&amp;E1859)</f>
        <v/>
      </c>
      <c r="I1859" s="10">
        <f>1+COUNTIF(MCuts,"&lt;"&amp;F1859)</f>
        <v/>
      </c>
      <c r="J1859" s="10">
        <f>G1859&amp;H1859&amp;I1859</f>
        <v/>
      </c>
      <c r="K1859" s="10">
        <f>IF(AND(G1859&gt;=4,H1859&gt;=4),"Champions",IF(AND(G1859&gt;=3,H1859&gt;=3),"Loyal",IF(G1859&gt;=4,"New / promising",IF(H1859&gt;=3,"At risk",IF(G1859&lt;=2,"Lost / hibernating","Needs attention")))))</f>
        <v/>
      </c>
    </row>
    <row r="1860">
      <c r="A1860" t="n">
        <v>15523</v>
      </c>
      <c r="B1860" s="13">
        <f>_xlfn.MINIFS(Invoices[Date],Invoices[Customer ID],A1860)</f>
        <v/>
      </c>
      <c r="C1860" s="13">
        <f>_xlfn.MAXIFS(Invoices[Date],Invoices[Customer ID],A1860)</f>
        <v/>
      </c>
      <c r="D1860" s="14">
        <f>AsOfDate-C1860</f>
        <v/>
      </c>
      <c r="E1860" s="14">
        <f>COUNTIFS(Invoices[Customer ID],A1860)</f>
        <v/>
      </c>
      <c r="F1860" s="15">
        <f>SUMIFS(Invoices[Value],Invoices[Customer ID],A1860)</f>
        <v/>
      </c>
      <c r="G1860" s="10">
        <f>5-COUNTIF(RCuts,"&lt;"&amp;D1860)</f>
        <v/>
      </c>
      <c r="H1860" s="10">
        <f>1+COUNTIF(FCuts,"&lt;"&amp;E1860)</f>
        <v/>
      </c>
      <c r="I1860" s="10">
        <f>1+COUNTIF(MCuts,"&lt;"&amp;F1860)</f>
        <v/>
      </c>
      <c r="J1860" s="10">
        <f>G1860&amp;H1860&amp;I1860</f>
        <v/>
      </c>
      <c r="K1860" s="10">
        <f>IF(AND(G1860&gt;=4,H1860&gt;=4),"Champions",IF(AND(G1860&gt;=3,H1860&gt;=3),"Loyal",IF(G1860&gt;=4,"New / promising",IF(H1860&gt;=3,"At risk",IF(G1860&lt;=2,"Lost / hibernating","Needs attention")))))</f>
        <v/>
      </c>
    </row>
    <row r="1861">
      <c r="A1861" t="n">
        <v>15524</v>
      </c>
      <c r="B1861" s="13">
        <f>_xlfn.MINIFS(Invoices[Date],Invoices[Customer ID],A1861)</f>
        <v/>
      </c>
      <c r="C1861" s="13">
        <f>_xlfn.MAXIFS(Invoices[Date],Invoices[Customer ID],A1861)</f>
        <v/>
      </c>
      <c r="D1861" s="14">
        <f>AsOfDate-C1861</f>
        <v/>
      </c>
      <c r="E1861" s="14">
        <f>COUNTIFS(Invoices[Customer ID],A1861)</f>
        <v/>
      </c>
      <c r="F1861" s="15">
        <f>SUMIFS(Invoices[Value],Invoices[Customer ID],A1861)</f>
        <v/>
      </c>
      <c r="G1861" s="10">
        <f>5-COUNTIF(RCuts,"&lt;"&amp;D1861)</f>
        <v/>
      </c>
      <c r="H1861" s="10">
        <f>1+COUNTIF(FCuts,"&lt;"&amp;E1861)</f>
        <v/>
      </c>
      <c r="I1861" s="10">
        <f>1+COUNTIF(MCuts,"&lt;"&amp;F1861)</f>
        <v/>
      </c>
      <c r="J1861" s="10">
        <f>G1861&amp;H1861&amp;I1861</f>
        <v/>
      </c>
      <c r="K1861" s="10">
        <f>IF(AND(G1861&gt;=4,H1861&gt;=4),"Champions",IF(AND(G1861&gt;=3,H1861&gt;=3),"Loyal",IF(G1861&gt;=4,"New / promising",IF(H1861&gt;=3,"At risk",IF(G1861&lt;=2,"Lost / hibernating","Needs attention")))))</f>
        <v/>
      </c>
    </row>
    <row r="1862">
      <c r="A1862" t="n">
        <v>15525</v>
      </c>
      <c r="B1862" s="13">
        <f>_xlfn.MINIFS(Invoices[Date],Invoices[Customer ID],A1862)</f>
        <v/>
      </c>
      <c r="C1862" s="13">
        <f>_xlfn.MAXIFS(Invoices[Date],Invoices[Customer ID],A1862)</f>
        <v/>
      </c>
      <c r="D1862" s="14">
        <f>AsOfDate-C1862</f>
        <v/>
      </c>
      <c r="E1862" s="14">
        <f>COUNTIFS(Invoices[Customer ID],A1862)</f>
        <v/>
      </c>
      <c r="F1862" s="15">
        <f>SUMIFS(Invoices[Value],Invoices[Customer ID],A1862)</f>
        <v/>
      </c>
      <c r="G1862" s="10">
        <f>5-COUNTIF(RCuts,"&lt;"&amp;D1862)</f>
        <v/>
      </c>
      <c r="H1862" s="10">
        <f>1+COUNTIF(FCuts,"&lt;"&amp;E1862)</f>
        <v/>
      </c>
      <c r="I1862" s="10">
        <f>1+COUNTIF(MCuts,"&lt;"&amp;F1862)</f>
        <v/>
      </c>
      <c r="J1862" s="10">
        <f>G1862&amp;H1862&amp;I1862</f>
        <v/>
      </c>
      <c r="K1862" s="10">
        <f>IF(AND(G1862&gt;=4,H1862&gt;=4),"Champions",IF(AND(G1862&gt;=3,H1862&gt;=3),"Loyal",IF(G1862&gt;=4,"New / promising",IF(H1862&gt;=3,"At risk",IF(G1862&lt;=2,"Lost / hibernating","Needs attention")))))</f>
        <v/>
      </c>
    </row>
    <row r="1863">
      <c r="A1863" t="n">
        <v>15526</v>
      </c>
      <c r="B1863" s="13">
        <f>_xlfn.MINIFS(Invoices[Date],Invoices[Customer ID],A1863)</f>
        <v/>
      </c>
      <c r="C1863" s="13">
        <f>_xlfn.MAXIFS(Invoices[Date],Invoices[Customer ID],A1863)</f>
        <v/>
      </c>
      <c r="D1863" s="14">
        <f>AsOfDate-C1863</f>
        <v/>
      </c>
      <c r="E1863" s="14">
        <f>COUNTIFS(Invoices[Customer ID],A1863)</f>
        <v/>
      </c>
      <c r="F1863" s="15">
        <f>SUMIFS(Invoices[Value],Invoices[Customer ID],A1863)</f>
        <v/>
      </c>
      <c r="G1863" s="10">
        <f>5-COUNTIF(RCuts,"&lt;"&amp;D1863)</f>
        <v/>
      </c>
      <c r="H1863" s="10">
        <f>1+COUNTIF(FCuts,"&lt;"&amp;E1863)</f>
        <v/>
      </c>
      <c r="I1863" s="10">
        <f>1+COUNTIF(MCuts,"&lt;"&amp;F1863)</f>
        <v/>
      </c>
      <c r="J1863" s="10">
        <f>G1863&amp;H1863&amp;I1863</f>
        <v/>
      </c>
      <c r="K1863" s="10">
        <f>IF(AND(G1863&gt;=4,H1863&gt;=4),"Champions",IF(AND(G1863&gt;=3,H1863&gt;=3),"Loyal",IF(G1863&gt;=4,"New / promising",IF(H1863&gt;=3,"At risk",IF(G1863&lt;=2,"Lost / hibernating","Needs attention")))))</f>
        <v/>
      </c>
    </row>
    <row r="1864">
      <c r="A1864" t="n">
        <v>15527</v>
      </c>
      <c r="B1864" s="13">
        <f>_xlfn.MINIFS(Invoices[Date],Invoices[Customer ID],A1864)</f>
        <v/>
      </c>
      <c r="C1864" s="13">
        <f>_xlfn.MAXIFS(Invoices[Date],Invoices[Customer ID],A1864)</f>
        <v/>
      </c>
      <c r="D1864" s="14">
        <f>AsOfDate-C1864</f>
        <v/>
      </c>
      <c r="E1864" s="14">
        <f>COUNTIFS(Invoices[Customer ID],A1864)</f>
        <v/>
      </c>
      <c r="F1864" s="15">
        <f>SUMIFS(Invoices[Value],Invoices[Customer ID],A1864)</f>
        <v/>
      </c>
      <c r="G1864" s="10">
        <f>5-COUNTIF(RCuts,"&lt;"&amp;D1864)</f>
        <v/>
      </c>
      <c r="H1864" s="10">
        <f>1+COUNTIF(FCuts,"&lt;"&amp;E1864)</f>
        <v/>
      </c>
      <c r="I1864" s="10">
        <f>1+COUNTIF(MCuts,"&lt;"&amp;F1864)</f>
        <v/>
      </c>
      <c r="J1864" s="10">
        <f>G1864&amp;H1864&amp;I1864</f>
        <v/>
      </c>
      <c r="K1864" s="10">
        <f>IF(AND(G1864&gt;=4,H1864&gt;=4),"Champions",IF(AND(G1864&gt;=3,H1864&gt;=3),"Loyal",IF(G1864&gt;=4,"New / promising",IF(H1864&gt;=3,"At risk",IF(G1864&lt;=2,"Lost / hibernating","Needs attention")))))</f>
        <v/>
      </c>
    </row>
    <row r="1865">
      <c r="A1865" t="n">
        <v>15528</v>
      </c>
      <c r="B1865" s="13">
        <f>_xlfn.MINIFS(Invoices[Date],Invoices[Customer ID],A1865)</f>
        <v/>
      </c>
      <c r="C1865" s="13">
        <f>_xlfn.MAXIFS(Invoices[Date],Invoices[Customer ID],A1865)</f>
        <v/>
      </c>
      <c r="D1865" s="14">
        <f>AsOfDate-C1865</f>
        <v/>
      </c>
      <c r="E1865" s="14">
        <f>COUNTIFS(Invoices[Customer ID],A1865)</f>
        <v/>
      </c>
      <c r="F1865" s="15">
        <f>SUMIFS(Invoices[Value],Invoices[Customer ID],A1865)</f>
        <v/>
      </c>
      <c r="G1865" s="10">
        <f>5-COUNTIF(RCuts,"&lt;"&amp;D1865)</f>
        <v/>
      </c>
      <c r="H1865" s="10">
        <f>1+COUNTIF(FCuts,"&lt;"&amp;E1865)</f>
        <v/>
      </c>
      <c r="I1865" s="10">
        <f>1+COUNTIF(MCuts,"&lt;"&amp;F1865)</f>
        <v/>
      </c>
      <c r="J1865" s="10">
        <f>G1865&amp;H1865&amp;I1865</f>
        <v/>
      </c>
      <c r="K1865" s="10">
        <f>IF(AND(G1865&gt;=4,H1865&gt;=4),"Champions",IF(AND(G1865&gt;=3,H1865&gt;=3),"Loyal",IF(G1865&gt;=4,"New / promising",IF(H1865&gt;=3,"At risk",IF(G1865&lt;=2,"Lost / hibernating","Needs attention")))))</f>
        <v/>
      </c>
    </row>
    <row r="1866">
      <c r="A1866" t="n">
        <v>15529</v>
      </c>
      <c r="B1866" s="13">
        <f>_xlfn.MINIFS(Invoices[Date],Invoices[Customer ID],A1866)</f>
        <v/>
      </c>
      <c r="C1866" s="13">
        <f>_xlfn.MAXIFS(Invoices[Date],Invoices[Customer ID],A1866)</f>
        <v/>
      </c>
      <c r="D1866" s="14">
        <f>AsOfDate-C1866</f>
        <v/>
      </c>
      <c r="E1866" s="14">
        <f>COUNTIFS(Invoices[Customer ID],A1866)</f>
        <v/>
      </c>
      <c r="F1866" s="15">
        <f>SUMIFS(Invoices[Value],Invoices[Customer ID],A1866)</f>
        <v/>
      </c>
      <c r="G1866" s="10">
        <f>5-COUNTIF(RCuts,"&lt;"&amp;D1866)</f>
        <v/>
      </c>
      <c r="H1866" s="10">
        <f>1+COUNTIF(FCuts,"&lt;"&amp;E1866)</f>
        <v/>
      </c>
      <c r="I1866" s="10">
        <f>1+COUNTIF(MCuts,"&lt;"&amp;F1866)</f>
        <v/>
      </c>
      <c r="J1866" s="10">
        <f>G1866&amp;H1866&amp;I1866</f>
        <v/>
      </c>
      <c r="K1866" s="10">
        <f>IF(AND(G1866&gt;=4,H1866&gt;=4),"Champions",IF(AND(G1866&gt;=3,H1866&gt;=3),"Loyal",IF(G1866&gt;=4,"New / promising",IF(H1866&gt;=3,"At risk",IF(G1866&lt;=2,"Lost / hibernating","Needs attention")))))</f>
        <v/>
      </c>
    </row>
    <row r="1867">
      <c r="A1867" t="n">
        <v>15530</v>
      </c>
      <c r="B1867" s="13">
        <f>_xlfn.MINIFS(Invoices[Date],Invoices[Customer ID],A1867)</f>
        <v/>
      </c>
      <c r="C1867" s="13">
        <f>_xlfn.MAXIFS(Invoices[Date],Invoices[Customer ID],A1867)</f>
        <v/>
      </c>
      <c r="D1867" s="14">
        <f>AsOfDate-C1867</f>
        <v/>
      </c>
      <c r="E1867" s="14">
        <f>COUNTIFS(Invoices[Customer ID],A1867)</f>
        <v/>
      </c>
      <c r="F1867" s="15">
        <f>SUMIFS(Invoices[Value],Invoices[Customer ID],A1867)</f>
        <v/>
      </c>
      <c r="G1867" s="10">
        <f>5-COUNTIF(RCuts,"&lt;"&amp;D1867)</f>
        <v/>
      </c>
      <c r="H1867" s="10">
        <f>1+COUNTIF(FCuts,"&lt;"&amp;E1867)</f>
        <v/>
      </c>
      <c r="I1867" s="10">
        <f>1+COUNTIF(MCuts,"&lt;"&amp;F1867)</f>
        <v/>
      </c>
      <c r="J1867" s="10">
        <f>G1867&amp;H1867&amp;I1867</f>
        <v/>
      </c>
      <c r="K1867" s="10">
        <f>IF(AND(G1867&gt;=4,H1867&gt;=4),"Champions",IF(AND(G1867&gt;=3,H1867&gt;=3),"Loyal",IF(G1867&gt;=4,"New / promising",IF(H1867&gt;=3,"At risk",IF(G1867&lt;=2,"Lost / hibernating","Needs attention")))))</f>
        <v/>
      </c>
    </row>
    <row r="1868">
      <c r="A1868" t="n">
        <v>15531</v>
      </c>
      <c r="B1868" s="13">
        <f>_xlfn.MINIFS(Invoices[Date],Invoices[Customer ID],A1868)</f>
        <v/>
      </c>
      <c r="C1868" s="13">
        <f>_xlfn.MAXIFS(Invoices[Date],Invoices[Customer ID],A1868)</f>
        <v/>
      </c>
      <c r="D1868" s="14">
        <f>AsOfDate-C1868</f>
        <v/>
      </c>
      <c r="E1868" s="14">
        <f>COUNTIFS(Invoices[Customer ID],A1868)</f>
        <v/>
      </c>
      <c r="F1868" s="15">
        <f>SUMIFS(Invoices[Value],Invoices[Customer ID],A1868)</f>
        <v/>
      </c>
      <c r="G1868" s="10">
        <f>5-COUNTIF(RCuts,"&lt;"&amp;D1868)</f>
        <v/>
      </c>
      <c r="H1868" s="10">
        <f>1+COUNTIF(FCuts,"&lt;"&amp;E1868)</f>
        <v/>
      </c>
      <c r="I1868" s="10">
        <f>1+COUNTIF(MCuts,"&lt;"&amp;F1868)</f>
        <v/>
      </c>
      <c r="J1868" s="10">
        <f>G1868&amp;H1868&amp;I1868</f>
        <v/>
      </c>
      <c r="K1868" s="10">
        <f>IF(AND(G1868&gt;=4,H1868&gt;=4),"Champions",IF(AND(G1868&gt;=3,H1868&gt;=3),"Loyal",IF(G1868&gt;=4,"New / promising",IF(H1868&gt;=3,"At risk",IF(G1868&lt;=2,"Lost / hibernating","Needs attention")))))</f>
        <v/>
      </c>
    </row>
    <row r="1869">
      <c r="A1869" t="n">
        <v>15532</v>
      </c>
      <c r="B1869" s="13">
        <f>_xlfn.MINIFS(Invoices[Date],Invoices[Customer ID],A1869)</f>
        <v/>
      </c>
      <c r="C1869" s="13">
        <f>_xlfn.MAXIFS(Invoices[Date],Invoices[Customer ID],A1869)</f>
        <v/>
      </c>
      <c r="D1869" s="14">
        <f>AsOfDate-C1869</f>
        <v/>
      </c>
      <c r="E1869" s="14">
        <f>COUNTIFS(Invoices[Customer ID],A1869)</f>
        <v/>
      </c>
      <c r="F1869" s="15">
        <f>SUMIFS(Invoices[Value],Invoices[Customer ID],A1869)</f>
        <v/>
      </c>
      <c r="G1869" s="10">
        <f>5-COUNTIF(RCuts,"&lt;"&amp;D1869)</f>
        <v/>
      </c>
      <c r="H1869" s="10">
        <f>1+COUNTIF(FCuts,"&lt;"&amp;E1869)</f>
        <v/>
      </c>
      <c r="I1869" s="10">
        <f>1+COUNTIF(MCuts,"&lt;"&amp;F1869)</f>
        <v/>
      </c>
      <c r="J1869" s="10">
        <f>G1869&amp;H1869&amp;I1869</f>
        <v/>
      </c>
      <c r="K1869" s="10">
        <f>IF(AND(G1869&gt;=4,H1869&gt;=4),"Champions",IF(AND(G1869&gt;=3,H1869&gt;=3),"Loyal",IF(G1869&gt;=4,"New / promising",IF(H1869&gt;=3,"At risk",IF(G1869&lt;=2,"Lost / hibernating","Needs attention")))))</f>
        <v/>
      </c>
    </row>
    <row r="1870">
      <c r="A1870" t="n">
        <v>15533</v>
      </c>
      <c r="B1870" s="13">
        <f>_xlfn.MINIFS(Invoices[Date],Invoices[Customer ID],A1870)</f>
        <v/>
      </c>
      <c r="C1870" s="13">
        <f>_xlfn.MAXIFS(Invoices[Date],Invoices[Customer ID],A1870)</f>
        <v/>
      </c>
      <c r="D1870" s="14">
        <f>AsOfDate-C1870</f>
        <v/>
      </c>
      <c r="E1870" s="14">
        <f>COUNTIFS(Invoices[Customer ID],A1870)</f>
        <v/>
      </c>
      <c r="F1870" s="15">
        <f>SUMIFS(Invoices[Value],Invoices[Customer ID],A1870)</f>
        <v/>
      </c>
      <c r="G1870" s="10">
        <f>5-COUNTIF(RCuts,"&lt;"&amp;D1870)</f>
        <v/>
      </c>
      <c r="H1870" s="10">
        <f>1+COUNTIF(FCuts,"&lt;"&amp;E1870)</f>
        <v/>
      </c>
      <c r="I1870" s="10">
        <f>1+COUNTIF(MCuts,"&lt;"&amp;F1870)</f>
        <v/>
      </c>
      <c r="J1870" s="10">
        <f>G1870&amp;H1870&amp;I1870</f>
        <v/>
      </c>
      <c r="K1870" s="10">
        <f>IF(AND(G1870&gt;=4,H1870&gt;=4),"Champions",IF(AND(G1870&gt;=3,H1870&gt;=3),"Loyal",IF(G1870&gt;=4,"New / promising",IF(H1870&gt;=3,"At risk",IF(G1870&lt;=2,"Lost / hibernating","Needs attention")))))</f>
        <v/>
      </c>
    </row>
    <row r="1871">
      <c r="A1871" t="n">
        <v>15535</v>
      </c>
      <c r="B1871" s="13">
        <f>_xlfn.MINIFS(Invoices[Date],Invoices[Customer ID],A1871)</f>
        <v/>
      </c>
      <c r="C1871" s="13">
        <f>_xlfn.MAXIFS(Invoices[Date],Invoices[Customer ID],A1871)</f>
        <v/>
      </c>
      <c r="D1871" s="14">
        <f>AsOfDate-C1871</f>
        <v/>
      </c>
      <c r="E1871" s="14">
        <f>COUNTIFS(Invoices[Customer ID],A1871)</f>
        <v/>
      </c>
      <c r="F1871" s="15">
        <f>SUMIFS(Invoices[Value],Invoices[Customer ID],A1871)</f>
        <v/>
      </c>
      <c r="G1871" s="10">
        <f>5-COUNTIF(RCuts,"&lt;"&amp;D1871)</f>
        <v/>
      </c>
      <c r="H1871" s="10">
        <f>1+COUNTIF(FCuts,"&lt;"&amp;E1871)</f>
        <v/>
      </c>
      <c r="I1871" s="10">
        <f>1+COUNTIF(MCuts,"&lt;"&amp;F1871)</f>
        <v/>
      </c>
      <c r="J1871" s="10">
        <f>G1871&amp;H1871&amp;I1871</f>
        <v/>
      </c>
      <c r="K1871" s="10">
        <f>IF(AND(G1871&gt;=4,H1871&gt;=4),"Champions",IF(AND(G1871&gt;=3,H1871&gt;=3),"Loyal",IF(G1871&gt;=4,"New / promising",IF(H1871&gt;=3,"At risk",IF(G1871&lt;=2,"Lost / hibernating","Needs attention")))))</f>
        <v/>
      </c>
    </row>
    <row r="1872">
      <c r="A1872" t="n">
        <v>15537</v>
      </c>
      <c r="B1872" s="13">
        <f>_xlfn.MINIFS(Invoices[Date],Invoices[Customer ID],A1872)</f>
        <v/>
      </c>
      <c r="C1872" s="13">
        <f>_xlfn.MAXIFS(Invoices[Date],Invoices[Customer ID],A1872)</f>
        <v/>
      </c>
      <c r="D1872" s="14">
        <f>AsOfDate-C1872</f>
        <v/>
      </c>
      <c r="E1872" s="14">
        <f>COUNTIFS(Invoices[Customer ID],A1872)</f>
        <v/>
      </c>
      <c r="F1872" s="15">
        <f>SUMIFS(Invoices[Value],Invoices[Customer ID],A1872)</f>
        <v/>
      </c>
      <c r="G1872" s="10">
        <f>5-COUNTIF(RCuts,"&lt;"&amp;D1872)</f>
        <v/>
      </c>
      <c r="H1872" s="10">
        <f>1+COUNTIF(FCuts,"&lt;"&amp;E1872)</f>
        <v/>
      </c>
      <c r="I1872" s="10">
        <f>1+COUNTIF(MCuts,"&lt;"&amp;F1872)</f>
        <v/>
      </c>
      <c r="J1872" s="10">
        <f>G1872&amp;H1872&amp;I1872</f>
        <v/>
      </c>
      <c r="K1872" s="10">
        <f>IF(AND(G1872&gt;=4,H1872&gt;=4),"Champions",IF(AND(G1872&gt;=3,H1872&gt;=3),"Loyal",IF(G1872&gt;=4,"New / promising",IF(H1872&gt;=3,"At risk",IF(G1872&lt;=2,"Lost / hibernating","Needs attention")))))</f>
        <v/>
      </c>
    </row>
    <row r="1873">
      <c r="A1873" t="n">
        <v>15540</v>
      </c>
      <c r="B1873" s="13">
        <f>_xlfn.MINIFS(Invoices[Date],Invoices[Customer ID],A1873)</f>
        <v/>
      </c>
      <c r="C1873" s="13">
        <f>_xlfn.MAXIFS(Invoices[Date],Invoices[Customer ID],A1873)</f>
        <v/>
      </c>
      <c r="D1873" s="14">
        <f>AsOfDate-C1873</f>
        <v/>
      </c>
      <c r="E1873" s="14">
        <f>COUNTIFS(Invoices[Customer ID],A1873)</f>
        <v/>
      </c>
      <c r="F1873" s="15">
        <f>SUMIFS(Invoices[Value],Invoices[Customer ID],A1873)</f>
        <v/>
      </c>
      <c r="G1873" s="10">
        <f>5-COUNTIF(RCuts,"&lt;"&amp;D1873)</f>
        <v/>
      </c>
      <c r="H1873" s="10">
        <f>1+COUNTIF(FCuts,"&lt;"&amp;E1873)</f>
        <v/>
      </c>
      <c r="I1873" s="10">
        <f>1+COUNTIF(MCuts,"&lt;"&amp;F1873)</f>
        <v/>
      </c>
      <c r="J1873" s="10">
        <f>G1873&amp;H1873&amp;I1873</f>
        <v/>
      </c>
      <c r="K1873" s="10">
        <f>IF(AND(G1873&gt;=4,H1873&gt;=4),"Champions",IF(AND(G1873&gt;=3,H1873&gt;=3),"Loyal",IF(G1873&gt;=4,"New / promising",IF(H1873&gt;=3,"At risk",IF(G1873&lt;=2,"Lost / hibernating","Needs attention")))))</f>
        <v/>
      </c>
    </row>
    <row r="1874">
      <c r="A1874" t="n">
        <v>15541</v>
      </c>
      <c r="B1874" s="13">
        <f>_xlfn.MINIFS(Invoices[Date],Invoices[Customer ID],A1874)</f>
        <v/>
      </c>
      <c r="C1874" s="13">
        <f>_xlfn.MAXIFS(Invoices[Date],Invoices[Customer ID],A1874)</f>
        <v/>
      </c>
      <c r="D1874" s="14">
        <f>AsOfDate-C1874</f>
        <v/>
      </c>
      <c r="E1874" s="14">
        <f>COUNTIFS(Invoices[Customer ID],A1874)</f>
        <v/>
      </c>
      <c r="F1874" s="15">
        <f>SUMIFS(Invoices[Value],Invoices[Customer ID],A1874)</f>
        <v/>
      </c>
      <c r="G1874" s="10">
        <f>5-COUNTIF(RCuts,"&lt;"&amp;D1874)</f>
        <v/>
      </c>
      <c r="H1874" s="10">
        <f>1+COUNTIF(FCuts,"&lt;"&amp;E1874)</f>
        <v/>
      </c>
      <c r="I1874" s="10">
        <f>1+COUNTIF(MCuts,"&lt;"&amp;F1874)</f>
        <v/>
      </c>
      <c r="J1874" s="10">
        <f>G1874&amp;H1874&amp;I1874</f>
        <v/>
      </c>
      <c r="K1874" s="10">
        <f>IF(AND(G1874&gt;=4,H1874&gt;=4),"Champions",IF(AND(G1874&gt;=3,H1874&gt;=3),"Loyal",IF(G1874&gt;=4,"New / promising",IF(H1874&gt;=3,"At risk",IF(G1874&lt;=2,"Lost / hibernating","Needs attention")))))</f>
        <v/>
      </c>
    </row>
    <row r="1875">
      <c r="A1875" t="n">
        <v>15543</v>
      </c>
      <c r="B1875" s="13">
        <f>_xlfn.MINIFS(Invoices[Date],Invoices[Customer ID],A1875)</f>
        <v/>
      </c>
      <c r="C1875" s="13">
        <f>_xlfn.MAXIFS(Invoices[Date],Invoices[Customer ID],A1875)</f>
        <v/>
      </c>
      <c r="D1875" s="14">
        <f>AsOfDate-C1875</f>
        <v/>
      </c>
      <c r="E1875" s="14">
        <f>COUNTIFS(Invoices[Customer ID],A1875)</f>
        <v/>
      </c>
      <c r="F1875" s="15">
        <f>SUMIFS(Invoices[Value],Invoices[Customer ID],A1875)</f>
        <v/>
      </c>
      <c r="G1875" s="10">
        <f>5-COUNTIF(RCuts,"&lt;"&amp;D1875)</f>
        <v/>
      </c>
      <c r="H1875" s="10">
        <f>1+COUNTIF(FCuts,"&lt;"&amp;E1875)</f>
        <v/>
      </c>
      <c r="I1875" s="10">
        <f>1+COUNTIF(MCuts,"&lt;"&amp;F1875)</f>
        <v/>
      </c>
      <c r="J1875" s="10">
        <f>G1875&amp;H1875&amp;I1875</f>
        <v/>
      </c>
      <c r="K1875" s="10">
        <f>IF(AND(G1875&gt;=4,H1875&gt;=4),"Champions",IF(AND(G1875&gt;=3,H1875&gt;=3),"Loyal",IF(G1875&gt;=4,"New / promising",IF(H1875&gt;=3,"At risk",IF(G1875&lt;=2,"Lost / hibernating","Needs attention")))))</f>
        <v/>
      </c>
    </row>
    <row r="1876">
      <c r="A1876" t="n">
        <v>15544</v>
      </c>
      <c r="B1876" s="13">
        <f>_xlfn.MINIFS(Invoices[Date],Invoices[Customer ID],A1876)</f>
        <v/>
      </c>
      <c r="C1876" s="13">
        <f>_xlfn.MAXIFS(Invoices[Date],Invoices[Customer ID],A1876)</f>
        <v/>
      </c>
      <c r="D1876" s="14">
        <f>AsOfDate-C1876</f>
        <v/>
      </c>
      <c r="E1876" s="14">
        <f>COUNTIFS(Invoices[Customer ID],A1876)</f>
        <v/>
      </c>
      <c r="F1876" s="15">
        <f>SUMIFS(Invoices[Value],Invoices[Customer ID],A1876)</f>
        <v/>
      </c>
      <c r="G1876" s="10">
        <f>5-COUNTIF(RCuts,"&lt;"&amp;D1876)</f>
        <v/>
      </c>
      <c r="H1876" s="10">
        <f>1+COUNTIF(FCuts,"&lt;"&amp;E1876)</f>
        <v/>
      </c>
      <c r="I1876" s="10">
        <f>1+COUNTIF(MCuts,"&lt;"&amp;F1876)</f>
        <v/>
      </c>
      <c r="J1876" s="10">
        <f>G1876&amp;H1876&amp;I1876</f>
        <v/>
      </c>
      <c r="K1876" s="10">
        <f>IF(AND(G1876&gt;=4,H1876&gt;=4),"Champions",IF(AND(G1876&gt;=3,H1876&gt;=3),"Loyal",IF(G1876&gt;=4,"New / promising",IF(H1876&gt;=3,"At risk",IF(G1876&lt;=2,"Lost / hibernating","Needs attention")))))</f>
        <v/>
      </c>
    </row>
    <row r="1877">
      <c r="A1877" t="n">
        <v>15545</v>
      </c>
      <c r="B1877" s="13">
        <f>_xlfn.MINIFS(Invoices[Date],Invoices[Customer ID],A1877)</f>
        <v/>
      </c>
      <c r="C1877" s="13">
        <f>_xlfn.MAXIFS(Invoices[Date],Invoices[Customer ID],A1877)</f>
        <v/>
      </c>
      <c r="D1877" s="14">
        <f>AsOfDate-C1877</f>
        <v/>
      </c>
      <c r="E1877" s="14">
        <f>COUNTIFS(Invoices[Customer ID],A1877)</f>
        <v/>
      </c>
      <c r="F1877" s="15">
        <f>SUMIFS(Invoices[Value],Invoices[Customer ID],A1877)</f>
        <v/>
      </c>
      <c r="G1877" s="10">
        <f>5-COUNTIF(RCuts,"&lt;"&amp;D1877)</f>
        <v/>
      </c>
      <c r="H1877" s="10">
        <f>1+COUNTIF(FCuts,"&lt;"&amp;E1877)</f>
        <v/>
      </c>
      <c r="I1877" s="10">
        <f>1+COUNTIF(MCuts,"&lt;"&amp;F1877)</f>
        <v/>
      </c>
      <c r="J1877" s="10">
        <f>G1877&amp;H1877&amp;I1877</f>
        <v/>
      </c>
      <c r="K1877" s="10">
        <f>IF(AND(G1877&gt;=4,H1877&gt;=4),"Champions",IF(AND(G1877&gt;=3,H1877&gt;=3),"Loyal",IF(G1877&gt;=4,"New / promising",IF(H1877&gt;=3,"At risk",IF(G1877&lt;=2,"Lost / hibernating","Needs attention")))))</f>
        <v/>
      </c>
    </row>
    <row r="1878">
      <c r="A1878" t="n">
        <v>15547</v>
      </c>
      <c r="B1878" s="13">
        <f>_xlfn.MINIFS(Invoices[Date],Invoices[Customer ID],A1878)</f>
        <v/>
      </c>
      <c r="C1878" s="13">
        <f>_xlfn.MAXIFS(Invoices[Date],Invoices[Customer ID],A1878)</f>
        <v/>
      </c>
      <c r="D1878" s="14">
        <f>AsOfDate-C1878</f>
        <v/>
      </c>
      <c r="E1878" s="14">
        <f>COUNTIFS(Invoices[Customer ID],A1878)</f>
        <v/>
      </c>
      <c r="F1878" s="15">
        <f>SUMIFS(Invoices[Value],Invoices[Customer ID],A1878)</f>
        <v/>
      </c>
      <c r="G1878" s="10">
        <f>5-COUNTIF(RCuts,"&lt;"&amp;D1878)</f>
        <v/>
      </c>
      <c r="H1878" s="10">
        <f>1+COUNTIF(FCuts,"&lt;"&amp;E1878)</f>
        <v/>
      </c>
      <c r="I1878" s="10">
        <f>1+COUNTIF(MCuts,"&lt;"&amp;F1878)</f>
        <v/>
      </c>
      <c r="J1878" s="10">
        <f>G1878&amp;H1878&amp;I1878</f>
        <v/>
      </c>
      <c r="K1878" s="10">
        <f>IF(AND(G1878&gt;=4,H1878&gt;=4),"Champions",IF(AND(G1878&gt;=3,H1878&gt;=3),"Loyal",IF(G1878&gt;=4,"New / promising",IF(H1878&gt;=3,"At risk",IF(G1878&lt;=2,"Lost / hibernating","Needs attention")))))</f>
        <v/>
      </c>
    </row>
    <row r="1879">
      <c r="A1879" t="n">
        <v>15549</v>
      </c>
      <c r="B1879" s="13">
        <f>_xlfn.MINIFS(Invoices[Date],Invoices[Customer ID],A1879)</f>
        <v/>
      </c>
      <c r="C1879" s="13">
        <f>_xlfn.MAXIFS(Invoices[Date],Invoices[Customer ID],A1879)</f>
        <v/>
      </c>
      <c r="D1879" s="14">
        <f>AsOfDate-C1879</f>
        <v/>
      </c>
      <c r="E1879" s="14">
        <f>COUNTIFS(Invoices[Customer ID],A1879)</f>
        <v/>
      </c>
      <c r="F1879" s="15">
        <f>SUMIFS(Invoices[Value],Invoices[Customer ID],A1879)</f>
        <v/>
      </c>
      <c r="G1879" s="10">
        <f>5-COUNTIF(RCuts,"&lt;"&amp;D1879)</f>
        <v/>
      </c>
      <c r="H1879" s="10">
        <f>1+COUNTIF(FCuts,"&lt;"&amp;E1879)</f>
        <v/>
      </c>
      <c r="I1879" s="10">
        <f>1+COUNTIF(MCuts,"&lt;"&amp;F1879)</f>
        <v/>
      </c>
      <c r="J1879" s="10">
        <f>G1879&amp;H1879&amp;I1879</f>
        <v/>
      </c>
      <c r="K1879" s="10">
        <f>IF(AND(G1879&gt;=4,H1879&gt;=4),"Champions",IF(AND(G1879&gt;=3,H1879&gt;=3),"Loyal",IF(G1879&gt;=4,"New / promising",IF(H1879&gt;=3,"At risk",IF(G1879&lt;=2,"Lost / hibernating","Needs attention")))))</f>
        <v/>
      </c>
    </row>
    <row r="1880">
      <c r="A1880" t="n">
        <v>15550</v>
      </c>
      <c r="B1880" s="13">
        <f>_xlfn.MINIFS(Invoices[Date],Invoices[Customer ID],A1880)</f>
        <v/>
      </c>
      <c r="C1880" s="13">
        <f>_xlfn.MAXIFS(Invoices[Date],Invoices[Customer ID],A1880)</f>
        <v/>
      </c>
      <c r="D1880" s="14">
        <f>AsOfDate-C1880</f>
        <v/>
      </c>
      <c r="E1880" s="14">
        <f>COUNTIFS(Invoices[Customer ID],A1880)</f>
        <v/>
      </c>
      <c r="F1880" s="15">
        <f>SUMIFS(Invoices[Value],Invoices[Customer ID],A1880)</f>
        <v/>
      </c>
      <c r="G1880" s="10">
        <f>5-COUNTIF(RCuts,"&lt;"&amp;D1880)</f>
        <v/>
      </c>
      <c r="H1880" s="10">
        <f>1+COUNTIF(FCuts,"&lt;"&amp;E1880)</f>
        <v/>
      </c>
      <c r="I1880" s="10">
        <f>1+COUNTIF(MCuts,"&lt;"&amp;F1880)</f>
        <v/>
      </c>
      <c r="J1880" s="10">
        <f>G1880&amp;H1880&amp;I1880</f>
        <v/>
      </c>
      <c r="K1880" s="10">
        <f>IF(AND(G1880&gt;=4,H1880&gt;=4),"Champions",IF(AND(G1880&gt;=3,H1880&gt;=3),"Loyal",IF(G1880&gt;=4,"New / promising",IF(H1880&gt;=3,"At risk",IF(G1880&lt;=2,"Lost / hibernating","Needs attention")))))</f>
        <v/>
      </c>
    </row>
    <row r="1881">
      <c r="A1881" t="n">
        <v>15551</v>
      </c>
      <c r="B1881" s="13">
        <f>_xlfn.MINIFS(Invoices[Date],Invoices[Customer ID],A1881)</f>
        <v/>
      </c>
      <c r="C1881" s="13">
        <f>_xlfn.MAXIFS(Invoices[Date],Invoices[Customer ID],A1881)</f>
        <v/>
      </c>
      <c r="D1881" s="14">
        <f>AsOfDate-C1881</f>
        <v/>
      </c>
      <c r="E1881" s="14">
        <f>COUNTIFS(Invoices[Customer ID],A1881)</f>
        <v/>
      </c>
      <c r="F1881" s="15">
        <f>SUMIFS(Invoices[Value],Invoices[Customer ID],A1881)</f>
        <v/>
      </c>
      <c r="G1881" s="10">
        <f>5-COUNTIF(RCuts,"&lt;"&amp;D1881)</f>
        <v/>
      </c>
      <c r="H1881" s="10">
        <f>1+COUNTIF(FCuts,"&lt;"&amp;E1881)</f>
        <v/>
      </c>
      <c r="I1881" s="10">
        <f>1+COUNTIF(MCuts,"&lt;"&amp;F1881)</f>
        <v/>
      </c>
      <c r="J1881" s="10">
        <f>G1881&amp;H1881&amp;I1881</f>
        <v/>
      </c>
      <c r="K1881" s="10">
        <f>IF(AND(G1881&gt;=4,H1881&gt;=4),"Champions",IF(AND(G1881&gt;=3,H1881&gt;=3),"Loyal",IF(G1881&gt;=4,"New / promising",IF(H1881&gt;=3,"At risk",IF(G1881&lt;=2,"Lost / hibernating","Needs attention")))))</f>
        <v/>
      </c>
    </row>
    <row r="1882">
      <c r="A1882" t="n">
        <v>15552</v>
      </c>
      <c r="B1882" s="13">
        <f>_xlfn.MINIFS(Invoices[Date],Invoices[Customer ID],A1882)</f>
        <v/>
      </c>
      <c r="C1882" s="13">
        <f>_xlfn.MAXIFS(Invoices[Date],Invoices[Customer ID],A1882)</f>
        <v/>
      </c>
      <c r="D1882" s="14">
        <f>AsOfDate-C1882</f>
        <v/>
      </c>
      <c r="E1882" s="14">
        <f>COUNTIFS(Invoices[Customer ID],A1882)</f>
        <v/>
      </c>
      <c r="F1882" s="15">
        <f>SUMIFS(Invoices[Value],Invoices[Customer ID],A1882)</f>
        <v/>
      </c>
      <c r="G1882" s="10">
        <f>5-COUNTIF(RCuts,"&lt;"&amp;D1882)</f>
        <v/>
      </c>
      <c r="H1882" s="10">
        <f>1+COUNTIF(FCuts,"&lt;"&amp;E1882)</f>
        <v/>
      </c>
      <c r="I1882" s="10">
        <f>1+COUNTIF(MCuts,"&lt;"&amp;F1882)</f>
        <v/>
      </c>
      <c r="J1882" s="10">
        <f>G1882&amp;H1882&amp;I1882</f>
        <v/>
      </c>
      <c r="K1882" s="10">
        <f>IF(AND(G1882&gt;=4,H1882&gt;=4),"Champions",IF(AND(G1882&gt;=3,H1882&gt;=3),"Loyal",IF(G1882&gt;=4,"New / promising",IF(H1882&gt;=3,"At risk",IF(G1882&lt;=2,"Lost / hibernating","Needs attention")))))</f>
        <v/>
      </c>
    </row>
    <row r="1883">
      <c r="A1883" t="n">
        <v>15553</v>
      </c>
      <c r="B1883" s="13">
        <f>_xlfn.MINIFS(Invoices[Date],Invoices[Customer ID],A1883)</f>
        <v/>
      </c>
      <c r="C1883" s="13">
        <f>_xlfn.MAXIFS(Invoices[Date],Invoices[Customer ID],A1883)</f>
        <v/>
      </c>
      <c r="D1883" s="14">
        <f>AsOfDate-C1883</f>
        <v/>
      </c>
      <c r="E1883" s="14">
        <f>COUNTIFS(Invoices[Customer ID],A1883)</f>
        <v/>
      </c>
      <c r="F1883" s="15">
        <f>SUMIFS(Invoices[Value],Invoices[Customer ID],A1883)</f>
        <v/>
      </c>
      <c r="G1883" s="10">
        <f>5-COUNTIF(RCuts,"&lt;"&amp;D1883)</f>
        <v/>
      </c>
      <c r="H1883" s="10">
        <f>1+COUNTIF(FCuts,"&lt;"&amp;E1883)</f>
        <v/>
      </c>
      <c r="I1883" s="10">
        <f>1+COUNTIF(MCuts,"&lt;"&amp;F1883)</f>
        <v/>
      </c>
      <c r="J1883" s="10">
        <f>G1883&amp;H1883&amp;I1883</f>
        <v/>
      </c>
      <c r="K1883" s="10">
        <f>IF(AND(G1883&gt;=4,H1883&gt;=4),"Champions",IF(AND(G1883&gt;=3,H1883&gt;=3),"Loyal",IF(G1883&gt;=4,"New / promising",IF(H1883&gt;=3,"At risk",IF(G1883&lt;=2,"Lost / hibernating","Needs attention")))))</f>
        <v/>
      </c>
    </row>
    <row r="1884">
      <c r="A1884" t="n">
        <v>15554</v>
      </c>
      <c r="B1884" s="13">
        <f>_xlfn.MINIFS(Invoices[Date],Invoices[Customer ID],A1884)</f>
        <v/>
      </c>
      <c r="C1884" s="13">
        <f>_xlfn.MAXIFS(Invoices[Date],Invoices[Customer ID],A1884)</f>
        <v/>
      </c>
      <c r="D1884" s="14">
        <f>AsOfDate-C1884</f>
        <v/>
      </c>
      <c r="E1884" s="14">
        <f>COUNTIFS(Invoices[Customer ID],A1884)</f>
        <v/>
      </c>
      <c r="F1884" s="15">
        <f>SUMIFS(Invoices[Value],Invoices[Customer ID],A1884)</f>
        <v/>
      </c>
      <c r="G1884" s="10">
        <f>5-COUNTIF(RCuts,"&lt;"&amp;D1884)</f>
        <v/>
      </c>
      <c r="H1884" s="10">
        <f>1+COUNTIF(FCuts,"&lt;"&amp;E1884)</f>
        <v/>
      </c>
      <c r="I1884" s="10">
        <f>1+COUNTIF(MCuts,"&lt;"&amp;F1884)</f>
        <v/>
      </c>
      <c r="J1884" s="10">
        <f>G1884&amp;H1884&amp;I1884</f>
        <v/>
      </c>
      <c r="K1884" s="10">
        <f>IF(AND(G1884&gt;=4,H1884&gt;=4),"Champions",IF(AND(G1884&gt;=3,H1884&gt;=3),"Loyal",IF(G1884&gt;=4,"New / promising",IF(H1884&gt;=3,"At risk",IF(G1884&lt;=2,"Lost / hibernating","Needs attention")))))</f>
        <v/>
      </c>
    </row>
    <row r="1885">
      <c r="A1885" t="n">
        <v>15555</v>
      </c>
      <c r="B1885" s="13">
        <f>_xlfn.MINIFS(Invoices[Date],Invoices[Customer ID],A1885)</f>
        <v/>
      </c>
      <c r="C1885" s="13">
        <f>_xlfn.MAXIFS(Invoices[Date],Invoices[Customer ID],A1885)</f>
        <v/>
      </c>
      <c r="D1885" s="14">
        <f>AsOfDate-C1885</f>
        <v/>
      </c>
      <c r="E1885" s="14">
        <f>COUNTIFS(Invoices[Customer ID],A1885)</f>
        <v/>
      </c>
      <c r="F1885" s="15">
        <f>SUMIFS(Invoices[Value],Invoices[Customer ID],A1885)</f>
        <v/>
      </c>
      <c r="G1885" s="10">
        <f>5-COUNTIF(RCuts,"&lt;"&amp;D1885)</f>
        <v/>
      </c>
      <c r="H1885" s="10">
        <f>1+COUNTIF(FCuts,"&lt;"&amp;E1885)</f>
        <v/>
      </c>
      <c r="I1885" s="10">
        <f>1+COUNTIF(MCuts,"&lt;"&amp;F1885)</f>
        <v/>
      </c>
      <c r="J1885" s="10">
        <f>G1885&amp;H1885&amp;I1885</f>
        <v/>
      </c>
      <c r="K1885" s="10">
        <f>IF(AND(G1885&gt;=4,H1885&gt;=4),"Champions",IF(AND(G1885&gt;=3,H1885&gt;=3),"Loyal",IF(G1885&gt;=4,"New / promising",IF(H1885&gt;=3,"At risk",IF(G1885&lt;=2,"Lost / hibernating","Needs attention")))))</f>
        <v/>
      </c>
    </row>
    <row r="1886">
      <c r="A1886" t="n">
        <v>15556</v>
      </c>
      <c r="B1886" s="13">
        <f>_xlfn.MINIFS(Invoices[Date],Invoices[Customer ID],A1886)</f>
        <v/>
      </c>
      <c r="C1886" s="13">
        <f>_xlfn.MAXIFS(Invoices[Date],Invoices[Customer ID],A1886)</f>
        <v/>
      </c>
      <c r="D1886" s="14">
        <f>AsOfDate-C1886</f>
        <v/>
      </c>
      <c r="E1886" s="14">
        <f>COUNTIFS(Invoices[Customer ID],A1886)</f>
        <v/>
      </c>
      <c r="F1886" s="15">
        <f>SUMIFS(Invoices[Value],Invoices[Customer ID],A1886)</f>
        <v/>
      </c>
      <c r="G1886" s="10">
        <f>5-COUNTIF(RCuts,"&lt;"&amp;D1886)</f>
        <v/>
      </c>
      <c r="H1886" s="10">
        <f>1+COUNTIF(FCuts,"&lt;"&amp;E1886)</f>
        <v/>
      </c>
      <c r="I1886" s="10">
        <f>1+COUNTIF(MCuts,"&lt;"&amp;F1886)</f>
        <v/>
      </c>
      <c r="J1886" s="10">
        <f>G1886&amp;H1886&amp;I1886</f>
        <v/>
      </c>
      <c r="K1886" s="10">
        <f>IF(AND(G1886&gt;=4,H1886&gt;=4),"Champions",IF(AND(G1886&gt;=3,H1886&gt;=3),"Loyal",IF(G1886&gt;=4,"New / promising",IF(H1886&gt;=3,"At risk",IF(G1886&lt;=2,"Lost / hibernating","Needs attention")))))</f>
        <v/>
      </c>
    </row>
    <row r="1887">
      <c r="A1887" t="n">
        <v>15557</v>
      </c>
      <c r="B1887" s="13">
        <f>_xlfn.MINIFS(Invoices[Date],Invoices[Customer ID],A1887)</f>
        <v/>
      </c>
      <c r="C1887" s="13">
        <f>_xlfn.MAXIFS(Invoices[Date],Invoices[Customer ID],A1887)</f>
        <v/>
      </c>
      <c r="D1887" s="14">
        <f>AsOfDate-C1887</f>
        <v/>
      </c>
      <c r="E1887" s="14">
        <f>COUNTIFS(Invoices[Customer ID],A1887)</f>
        <v/>
      </c>
      <c r="F1887" s="15">
        <f>SUMIFS(Invoices[Value],Invoices[Customer ID],A1887)</f>
        <v/>
      </c>
      <c r="G1887" s="10">
        <f>5-COUNTIF(RCuts,"&lt;"&amp;D1887)</f>
        <v/>
      </c>
      <c r="H1887" s="10">
        <f>1+COUNTIF(FCuts,"&lt;"&amp;E1887)</f>
        <v/>
      </c>
      <c r="I1887" s="10">
        <f>1+COUNTIF(MCuts,"&lt;"&amp;F1887)</f>
        <v/>
      </c>
      <c r="J1887" s="10">
        <f>G1887&amp;H1887&amp;I1887</f>
        <v/>
      </c>
      <c r="K1887" s="10">
        <f>IF(AND(G1887&gt;=4,H1887&gt;=4),"Champions",IF(AND(G1887&gt;=3,H1887&gt;=3),"Loyal",IF(G1887&gt;=4,"New / promising",IF(H1887&gt;=3,"At risk",IF(G1887&lt;=2,"Lost / hibernating","Needs attention")))))</f>
        <v/>
      </c>
    </row>
    <row r="1888">
      <c r="A1888" t="n">
        <v>15561</v>
      </c>
      <c r="B1888" s="13">
        <f>_xlfn.MINIFS(Invoices[Date],Invoices[Customer ID],A1888)</f>
        <v/>
      </c>
      <c r="C1888" s="13">
        <f>_xlfn.MAXIFS(Invoices[Date],Invoices[Customer ID],A1888)</f>
        <v/>
      </c>
      <c r="D1888" s="14">
        <f>AsOfDate-C1888</f>
        <v/>
      </c>
      <c r="E1888" s="14">
        <f>COUNTIFS(Invoices[Customer ID],A1888)</f>
        <v/>
      </c>
      <c r="F1888" s="15">
        <f>SUMIFS(Invoices[Value],Invoices[Customer ID],A1888)</f>
        <v/>
      </c>
      <c r="G1888" s="10">
        <f>5-COUNTIF(RCuts,"&lt;"&amp;D1888)</f>
        <v/>
      </c>
      <c r="H1888" s="10">
        <f>1+COUNTIF(FCuts,"&lt;"&amp;E1888)</f>
        <v/>
      </c>
      <c r="I1888" s="10">
        <f>1+COUNTIF(MCuts,"&lt;"&amp;F1888)</f>
        <v/>
      </c>
      <c r="J1888" s="10">
        <f>G1888&amp;H1888&amp;I1888</f>
        <v/>
      </c>
      <c r="K1888" s="10">
        <f>IF(AND(G1888&gt;=4,H1888&gt;=4),"Champions",IF(AND(G1888&gt;=3,H1888&gt;=3),"Loyal",IF(G1888&gt;=4,"New / promising",IF(H1888&gt;=3,"At risk",IF(G1888&lt;=2,"Lost / hibernating","Needs attention")))))</f>
        <v/>
      </c>
    </row>
    <row r="1889">
      <c r="A1889" t="n">
        <v>15563</v>
      </c>
      <c r="B1889" s="13">
        <f>_xlfn.MINIFS(Invoices[Date],Invoices[Customer ID],A1889)</f>
        <v/>
      </c>
      <c r="C1889" s="13">
        <f>_xlfn.MAXIFS(Invoices[Date],Invoices[Customer ID],A1889)</f>
        <v/>
      </c>
      <c r="D1889" s="14">
        <f>AsOfDate-C1889</f>
        <v/>
      </c>
      <c r="E1889" s="14">
        <f>COUNTIFS(Invoices[Customer ID],A1889)</f>
        <v/>
      </c>
      <c r="F1889" s="15">
        <f>SUMIFS(Invoices[Value],Invoices[Customer ID],A1889)</f>
        <v/>
      </c>
      <c r="G1889" s="10">
        <f>5-COUNTIF(RCuts,"&lt;"&amp;D1889)</f>
        <v/>
      </c>
      <c r="H1889" s="10">
        <f>1+COUNTIF(FCuts,"&lt;"&amp;E1889)</f>
        <v/>
      </c>
      <c r="I1889" s="10">
        <f>1+COUNTIF(MCuts,"&lt;"&amp;F1889)</f>
        <v/>
      </c>
      <c r="J1889" s="10">
        <f>G1889&amp;H1889&amp;I1889</f>
        <v/>
      </c>
      <c r="K1889" s="10">
        <f>IF(AND(G1889&gt;=4,H1889&gt;=4),"Champions",IF(AND(G1889&gt;=3,H1889&gt;=3),"Loyal",IF(G1889&gt;=4,"New / promising",IF(H1889&gt;=3,"At risk",IF(G1889&lt;=2,"Lost / hibernating","Needs attention")))))</f>
        <v/>
      </c>
    </row>
    <row r="1890">
      <c r="A1890" t="n">
        <v>15565</v>
      </c>
      <c r="B1890" s="13">
        <f>_xlfn.MINIFS(Invoices[Date],Invoices[Customer ID],A1890)</f>
        <v/>
      </c>
      <c r="C1890" s="13">
        <f>_xlfn.MAXIFS(Invoices[Date],Invoices[Customer ID],A1890)</f>
        <v/>
      </c>
      <c r="D1890" s="14">
        <f>AsOfDate-C1890</f>
        <v/>
      </c>
      <c r="E1890" s="14">
        <f>COUNTIFS(Invoices[Customer ID],A1890)</f>
        <v/>
      </c>
      <c r="F1890" s="15">
        <f>SUMIFS(Invoices[Value],Invoices[Customer ID],A1890)</f>
        <v/>
      </c>
      <c r="G1890" s="10">
        <f>5-COUNTIF(RCuts,"&lt;"&amp;D1890)</f>
        <v/>
      </c>
      <c r="H1890" s="10">
        <f>1+COUNTIF(FCuts,"&lt;"&amp;E1890)</f>
        <v/>
      </c>
      <c r="I1890" s="10">
        <f>1+COUNTIF(MCuts,"&lt;"&amp;F1890)</f>
        <v/>
      </c>
      <c r="J1890" s="10">
        <f>G1890&amp;H1890&amp;I1890</f>
        <v/>
      </c>
      <c r="K1890" s="10">
        <f>IF(AND(G1890&gt;=4,H1890&gt;=4),"Champions",IF(AND(G1890&gt;=3,H1890&gt;=3),"Loyal",IF(G1890&gt;=4,"New / promising",IF(H1890&gt;=3,"At risk",IF(G1890&lt;=2,"Lost / hibernating","Needs attention")))))</f>
        <v/>
      </c>
    </row>
    <row r="1891">
      <c r="A1891" t="n">
        <v>15567</v>
      </c>
      <c r="B1891" s="13">
        <f>_xlfn.MINIFS(Invoices[Date],Invoices[Customer ID],A1891)</f>
        <v/>
      </c>
      <c r="C1891" s="13">
        <f>_xlfn.MAXIFS(Invoices[Date],Invoices[Customer ID],A1891)</f>
        <v/>
      </c>
      <c r="D1891" s="14">
        <f>AsOfDate-C1891</f>
        <v/>
      </c>
      <c r="E1891" s="14">
        <f>COUNTIFS(Invoices[Customer ID],A1891)</f>
        <v/>
      </c>
      <c r="F1891" s="15">
        <f>SUMIFS(Invoices[Value],Invoices[Customer ID],A1891)</f>
        <v/>
      </c>
      <c r="G1891" s="10">
        <f>5-COUNTIF(RCuts,"&lt;"&amp;D1891)</f>
        <v/>
      </c>
      <c r="H1891" s="10">
        <f>1+COUNTIF(FCuts,"&lt;"&amp;E1891)</f>
        <v/>
      </c>
      <c r="I1891" s="10">
        <f>1+COUNTIF(MCuts,"&lt;"&amp;F1891)</f>
        <v/>
      </c>
      <c r="J1891" s="10">
        <f>G1891&amp;H1891&amp;I1891</f>
        <v/>
      </c>
      <c r="K1891" s="10">
        <f>IF(AND(G1891&gt;=4,H1891&gt;=4),"Champions",IF(AND(G1891&gt;=3,H1891&gt;=3),"Loyal",IF(G1891&gt;=4,"New / promising",IF(H1891&gt;=3,"At risk",IF(G1891&lt;=2,"Lost / hibernating","Needs attention")))))</f>
        <v/>
      </c>
    </row>
    <row r="1892">
      <c r="A1892" t="n">
        <v>15568</v>
      </c>
      <c r="B1892" s="13">
        <f>_xlfn.MINIFS(Invoices[Date],Invoices[Customer ID],A1892)</f>
        <v/>
      </c>
      <c r="C1892" s="13">
        <f>_xlfn.MAXIFS(Invoices[Date],Invoices[Customer ID],A1892)</f>
        <v/>
      </c>
      <c r="D1892" s="14">
        <f>AsOfDate-C1892</f>
        <v/>
      </c>
      <c r="E1892" s="14">
        <f>COUNTIFS(Invoices[Customer ID],A1892)</f>
        <v/>
      </c>
      <c r="F1892" s="15">
        <f>SUMIFS(Invoices[Value],Invoices[Customer ID],A1892)</f>
        <v/>
      </c>
      <c r="G1892" s="10">
        <f>5-COUNTIF(RCuts,"&lt;"&amp;D1892)</f>
        <v/>
      </c>
      <c r="H1892" s="10">
        <f>1+COUNTIF(FCuts,"&lt;"&amp;E1892)</f>
        <v/>
      </c>
      <c r="I1892" s="10">
        <f>1+COUNTIF(MCuts,"&lt;"&amp;F1892)</f>
        <v/>
      </c>
      <c r="J1892" s="10">
        <f>G1892&amp;H1892&amp;I1892</f>
        <v/>
      </c>
      <c r="K1892" s="10">
        <f>IF(AND(G1892&gt;=4,H1892&gt;=4),"Champions",IF(AND(G1892&gt;=3,H1892&gt;=3),"Loyal",IF(G1892&gt;=4,"New / promising",IF(H1892&gt;=3,"At risk",IF(G1892&lt;=2,"Lost / hibernating","Needs attention")))))</f>
        <v/>
      </c>
    </row>
    <row r="1893">
      <c r="A1893" t="n">
        <v>15569</v>
      </c>
      <c r="B1893" s="13">
        <f>_xlfn.MINIFS(Invoices[Date],Invoices[Customer ID],A1893)</f>
        <v/>
      </c>
      <c r="C1893" s="13">
        <f>_xlfn.MAXIFS(Invoices[Date],Invoices[Customer ID],A1893)</f>
        <v/>
      </c>
      <c r="D1893" s="14">
        <f>AsOfDate-C1893</f>
        <v/>
      </c>
      <c r="E1893" s="14">
        <f>COUNTIFS(Invoices[Customer ID],A1893)</f>
        <v/>
      </c>
      <c r="F1893" s="15">
        <f>SUMIFS(Invoices[Value],Invoices[Customer ID],A1893)</f>
        <v/>
      </c>
      <c r="G1893" s="10">
        <f>5-COUNTIF(RCuts,"&lt;"&amp;D1893)</f>
        <v/>
      </c>
      <c r="H1893" s="10">
        <f>1+COUNTIF(FCuts,"&lt;"&amp;E1893)</f>
        <v/>
      </c>
      <c r="I1893" s="10">
        <f>1+COUNTIF(MCuts,"&lt;"&amp;F1893)</f>
        <v/>
      </c>
      <c r="J1893" s="10">
        <f>G1893&amp;H1893&amp;I1893</f>
        <v/>
      </c>
      <c r="K1893" s="10">
        <f>IF(AND(G1893&gt;=4,H1893&gt;=4),"Champions",IF(AND(G1893&gt;=3,H1893&gt;=3),"Loyal",IF(G1893&gt;=4,"New / promising",IF(H1893&gt;=3,"At risk",IF(G1893&lt;=2,"Lost / hibernating","Needs attention")))))</f>
        <v/>
      </c>
    </row>
    <row r="1894">
      <c r="A1894" t="n">
        <v>15570</v>
      </c>
      <c r="B1894" s="13">
        <f>_xlfn.MINIFS(Invoices[Date],Invoices[Customer ID],A1894)</f>
        <v/>
      </c>
      <c r="C1894" s="13">
        <f>_xlfn.MAXIFS(Invoices[Date],Invoices[Customer ID],A1894)</f>
        <v/>
      </c>
      <c r="D1894" s="14">
        <f>AsOfDate-C1894</f>
        <v/>
      </c>
      <c r="E1894" s="14">
        <f>COUNTIFS(Invoices[Customer ID],A1894)</f>
        <v/>
      </c>
      <c r="F1894" s="15">
        <f>SUMIFS(Invoices[Value],Invoices[Customer ID],A1894)</f>
        <v/>
      </c>
      <c r="G1894" s="10">
        <f>5-COUNTIF(RCuts,"&lt;"&amp;D1894)</f>
        <v/>
      </c>
      <c r="H1894" s="10">
        <f>1+COUNTIF(FCuts,"&lt;"&amp;E1894)</f>
        <v/>
      </c>
      <c r="I1894" s="10">
        <f>1+COUNTIF(MCuts,"&lt;"&amp;F1894)</f>
        <v/>
      </c>
      <c r="J1894" s="10">
        <f>G1894&amp;H1894&amp;I1894</f>
        <v/>
      </c>
      <c r="K1894" s="10">
        <f>IF(AND(G1894&gt;=4,H1894&gt;=4),"Champions",IF(AND(G1894&gt;=3,H1894&gt;=3),"Loyal",IF(G1894&gt;=4,"New / promising",IF(H1894&gt;=3,"At risk",IF(G1894&lt;=2,"Lost / hibernating","Needs attention")))))</f>
        <v/>
      </c>
    </row>
    <row r="1895">
      <c r="A1895" t="n">
        <v>15571</v>
      </c>
      <c r="B1895" s="13">
        <f>_xlfn.MINIFS(Invoices[Date],Invoices[Customer ID],A1895)</f>
        <v/>
      </c>
      <c r="C1895" s="13">
        <f>_xlfn.MAXIFS(Invoices[Date],Invoices[Customer ID],A1895)</f>
        <v/>
      </c>
      <c r="D1895" s="14">
        <f>AsOfDate-C1895</f>
        <v/>
      </c>
      <c r="E1895" s="14">
        <f>COUNTIFS(Invoices[Customer ID],A1895)</f>
        <v/>
      </c>
      <c r="F1895" s="15">
        <f>SUMIFS(Invoices[Value],Invoices[Customer ID],A1895)</f>
        <v/>
      </c>
      <c r="G1895" s="10">
        <f>5-COUNTIF(RCuts,"&lt;"&amp;D1895)</f>
        <v/>
      </c>
      <c r="H1895" s="10">
        <f>1+COUNTIF(FCuts,"&lt;"&amp;E1895)</f>
        <v/>
      </c>
      <c r="I1895" s="10">
        <f>1+COUNTIF(MCuts,"&lt;"&amp;F1895)</f>
        <v/>
      </c>
      <c r="J1895" s="10">
        <f>G1895&amp;H1895&amp;I1895</f>
        <v/>
      </c>
      <c r="K1895" s="10">
        <f>IF(AND(G1895&gt;=4,H1895&gt;=4),"Champions",IF(AND(G1895&gt;=3,H1895&gt;=3),"Loyal",IF(G1895&gt;=4,"New / promising",IF(H1895&gt;=3,"At risk",IF(G1895&lt;=2,"Lost / hibernating","Needs attention")))))</f>
        <v/>
      </c>
    </row>
    <row r="1896">
      <c r="A1896" t="n">
        <v>15572</v>
      </c>
      <c r="B1896" s="13">
        <f>_xlfn.MINIFS(Invoices[Date],Invoices[Customer ID],A1896)</f>
        <v/>
      </c>
      <c r="C1896" s="13">
        <f>_xlfn.MAXIFS(Invoices[Date],Invoices[Customer ID],A1896)</f>
        <v/>
      </c>
      <c r="D1896" s="14">
        <f>AsOfDate-C1896</f>
        <v/>
      </c>
      <c r="E1896" s="14">
        <f>COUNTIFS(Invoices[Customer ID],A1896)</f>
        <v/>
      </c>
      <c r="F1896" s="15">
        <f>SUMIFS(Invoices[Value],Invoices[Customer ID],A1896)</f>
        <v/>
      </c>
      <c r="G1896" s="10">
        <f>5-COUNTIF(RCuts,"&lt;"&amp;D1896)</f>
        <v/>
      </c>
      <c r="H1896" s="10">
        <f>1+COUNTIF(FCuts,"&lt;"&amp;E1896)</f>
        <v/>
      </c>
      <c r="I1896" s="10">
        <f>1+COUNTIF(MCuts,"&lt;"&amp;F1896)</f>
        <v/>
      </c>
      <c r="J1896" s="10">
        <f>G1896&amp;H1896&amp;I1896</f>
        <v/>
      </c>
      <c r="K1896" s="10">
        <f>IF(AND(G1896&gt;=4,H1896&gt;=4),"Champions",IF(AND(G1896&gt;=3,H1896&gt;=3),"Loyal",IF(G1896&gt;=4,"New / promising",IF(H1896&gt;=3,"At risk",IF(G1896&lt;=2,"Lost / hibernating","Needs attention")))))</f>
        <v/>
      </c>
    </row>
    <row r="1897">
      <c r="A1897" t="n">
        <v>15573</v>
      </c>
      <c r="B1897" s="13">
        <f>_xlfn.MINIFS(Invoices[Date],Invoices[Customer ID],A1897)</f>
        <v/>
      </c>
      <c r="C1897" s="13">
        <f>_xlfn.MAXIFS(Invoices[Date],Invoices[Customer ID],A1897)</f>
        <v/>
      </c>
      <c r="D1897" s="14">
        <f>AsOfDate-C1897</f>
        <v/>
      </c>
      <c r="E1897" s="14">
        <f>COUNTIFS(Invoices[Customer ID],A1897)</f>
        <v/>
      </c>
      <c r="F1897" s="15">
        <f>SUMIFS(Invoices[Value],Invoices[Customer ID],A1897)</f>
        <v/>
      </c>
      <c r="G1897" s="10">
        <f>5-COUNTIF(RCuts,"&lt;"&amp;D1897)</f>
        <v/>
      </c>
      <c r="H1897" s="10">
        <f>1+COUNTIF(FCuts,"&lt;"&amp;E1897)</f>
        <v/>
      </c>
      <c r="I1897" s="10">
        <f>1+COUNTIF(MCuts,"&lt;"&amp;F1897)</f>
        <v/>
      </c>
      <c r="J1897" s="10">
        <f>G1897&amp;H1897&amp;I1897</f>
        <v/>
      </c>
      <c r="K1897" s="10">
        <f>IF(AND(G1897&gt;=4,H1897&gt;=4),"Champions",IF(AND(G1897&gt;=3,H1897&gt;=3),"Loyal",IF(G1897&gt;=4,"New / promising",IF(H1897&gt;=3,"At risk",IF(G1897&lt;=2,"Lost / hibernating","Needs attention")))))</f>
        <v/>
      </c>
    </row>
    <row r="1898">
      <c r="A1898" t="n">
        <v>15574</v>
      </c>
      <c r="B1898" s="13">
        <f>_xlfn.MINIFS(Invoices[Date],Invoices[Customer ID],A1898)</f>
        <v/>
      </c>
      <c r="C1898" s="13">
        <f>_xlfn.MAXIFS(Invoices[Date],Invoices[Customer ID],A1898)</f>
        <v/>
      </c>
      <c r="D1898" s="14">
        <f>AsOfDate-C1898</f>
        <v/>
      </c>
      <c r="E1898" s="14">
        <f>COUNTIFS(Invoices[Customer ID],A1898)</f>
        <v/>
      </c>
      <c r="F1898" s="15">
        <f>SUMIFS(Invoices[Value],Invoices[Customer ID],A1898)</f>
        <v/>
      </c>
      <c r="G1898" s="10">
        <f>5-COUNTIF(RCuts,"&lt;"&amp;D1898)</f>
        <v/>
      </c>
      <c r="H1898" s="10">
        <f>1+COUNTIF(FCuts,"&lt;"&amp;E1898)</f>
        <v/>
      </c>
      <c r="I1898" s="10">
        <f>1+COUNTIF(MCuts,"&lt;"&amp;F1898)</f>
        <v/>
      </c>
      <c r="J1898" s="10">
        <f>G1898&amp;H1898&amp;I1898</f>
        <v/>
      </c>
      <c r="K1898" s="10">
        <f>IF(AND(G1898&gt;=4,H1898&gt;=4),"Champions",IF(AND(G1898&gt;=3,H1898&gt;=3),"Loyal",IF(G1898&gt;=4,"New / promising",IF(H1898&gt;=3,"At risk",IF(G1898&lt;=2,"Lost / hibernating","Needs attention")))))</f>
        <v/>
      </c>
    </row>
    <row r="1899">
      <c r="A1899" t="n">
        <v>15576</v>
      </c>
      <c r="B1899" s="13">
        <f>_xlfn.MINIFS(Invoices[Date],Invoices[Customer ID],A1899)</f>
        <v/>
      </c>
      <c r="C1899" s="13">
        <f>_xlfn.MAXIFS(Invoices[Date],Invoices[Customer ID],A1899)</f>
        <v/>
      </c>
      <c r="D1899" s="14">
        <f>AsOfDate-C1899</f>
        <v/>
      </c>
      <c r="E1899" s="14">
        <f>COUNTIFS(Invoices[Customer ID],A1899)</f>
        <v/>
      </c>
      <c r="F1899" s="15">
        <f>SUMIFS(Invoices[Value],Invoices[Customer ID],A1899)</f>
        <v/>
      </c>
      <c r="G1899" s="10">
        <f>5-COUNTIF(RCuts,"&lt;"&amp;D1899)</f>
        <v/>
      </c>
      <c r="H1899" s="10">
        <f>1+COUNTIF(FCuts,"&lt;"&amp;E1899)</f>
        <v/>
      </c>
      <c r="I1899" s="10">
        <f>1+COUNTIF(MCuts,"&lt;"&amp;F1899)</f>
        <v/>
      </c>
      <c r="J1899" s="10">
        <f>G1899&amp;H1899&amp;I1899</f>
        <v/>
      </c>
      <c r="K1899" s="10">
        <f>IF(AND(G1899&gt;=4,H1899&gt;=4),"Champions",IF(AND(G1899&gt;=3,H1899&gt;=3),"Loyal",IF(G1899&gt;=4,"New / promising",IF(H1899&gt;=3,"At risk",IF(G1899&lt;=2,"Lost / hibernating","Needs attention")))))</f>
        <v/>
      </c>
    </row>
    <row r="1900">
      <c r="A1900" t="n">
        <v>15577</v>
      </c>
      <c r="B1900" s="13">
        <f>_xlfn.MINIFS(Invoices[Date],Invoices[Customer ID],A1900)</f>
        <v/>
      </c>
      <c r="C1900" s="13">
        <f>_xlfn.MAXIFS(Invoices[Date],Invoices[Customer ID],A1900)</f>
        <v/>
      </c>
      <c r="D1900" s="14">
        <f>AsOfDate-C1900</f>
        <v/>
      </c>
      <c r="E1900" s="14">
        <f>COUNTIFS(Invoices[Customer ID],A1900)</f>
        <v/>
      </c>
      <c r="F1900" s="15">
        <f>SUMIFS(Invoices[Value],Invoices[Customer ID],A1900)</f>
        <v/>
      </c>
      <c r="G1900" s="10">
        <f>5-COUNTIF(RCuts,"&lt;"&amp;D1900)</f>
        <v/>
      </c>
      <c r="H1900" s="10">
        <f>1+COUNTIF(FCuts,"&lt;"&amp;E1900)</f>
        <v/>
      </c>
      <c r="I1900" s="10">
        <f>1+COUNTIF(MCuts,"&lt;"&amp;F1900)</f>
        <v/>
      </c>
      <c r="J1900" s="10">
        <f>G1900&amp;H1900&amp;I1900</f>
        <v/>
      </c>
      <c r="K1900" s="10">
        <f>IF(AND(G1900&gt;=4,H1900&gt;=4),"Champions",IF(AND(G1900&gt;=3,H1900&gt;=3),"Loyal",IF(G1900&gt;=4,"New / promising",IF(H1900&gt;=3,"At risk",IF(G1900&lt;=2,"Lost / hibernating","Needs attention")))))</f>
        <v/>
      </c>
    </row>
    <row r="1901">
      <c r="A1901" t="n">
        <v>15578</v>
      </c>
      <c r="B1901" s="13">
        <f>_xlfn.MINIFS(Invoices[Date],Invoices[Customer ID],A1901)</f>
        <v/>
      </c>
      <c r="C1901" s="13">
        <f>_xlfn.MAXIFS(Invoices[Date],Invoices[Customer ID],A1901)</f>
        <v/>
      </c>
      <c r="D1901" s="14">
        <f>AsOfDate-C1901</f>
        <v/>
      </c>
      <c r="E1901" s="14">
        <f>COUNTIFS(Invoices[Customer ID],A1901)</f>
        <v/>
      </c>
      <c r="F1901" s="15">
        <f>SUMIFS(Invoices[Value],Invoices[Customer ID],A1901)</f>
        <v/>
      </c>
      <c r="G1901" s="10">
        <f>5-COUNTIF(RCuts,"&lt;"&amp;D1901)</f>
        <v/>
      </c>
      <c r="H1901" s="10">
        <f>1+COUNTIF(FCuts,"&lt;"&amp;E1901)</f>
        <v/>
      </c>
      <c r="I1901" s="10">
        <f>1+COUNTIF(MCuts,"&lt;"&amp;F1901)</f>
        <v/>
      </c>
      <c r="J1901" s="10">
        <f>G1901&amp;H1901&amp;I1901</f>
        <v/>
      </c>
      <c r="K1901" s="10">
        <f>IF(AND(G1901&gt;=4,H1901&gt;=4),"Champions",IF(AND(G1901&gt;=3,H1901&gt;=3),"Loyal",IF(G1901&gt;=4,"New / promising",IF(H1901&gt;=3,"At risk",IF(G1901&lt;=2,"Lost / hibernating","Needs attention")))))</f>
        <v/>
      </c>
    </row>
    <row r="1902">
      <c r="A1902" t="n">
        <v>15579</v>
      </c>
      <c r="B1902" s="13">
        <f>_xlfn.MINIFS(Invoices[Date],Invoices[Customer ID],A1902)</f>
        <v/>
      </c>
      <c r="C1902" s="13">
        <f>_xlfn.MAXIFS(Invoices[Date],Invoices[Customer ID],A1902)</f>
        <v/>
      </c>
      <c r="D1902" s="14">
        <f>AsOfDate-C1902</f>
        <v/>
      </c>
      <c r="E1902" s="14">
        <f>COUNTIFS(Invoices[Customer ID],A1902)</f>
        <v/>
      </c>
      <c r="F1902" s="15">
        <f>SUMIFS(Invoices[Value],Invoices[Customer ID],A1902)</f>
        <v/>
      </c>
      <c r="G1902" s="10">
        <f>5-COUNTIF(RCuts,"&lt;"&amp;D1902)</f>
        <v/>
      </c>
      <c r="H1902" s="10">
        <f>1+COUNTIF(FCuts,"&lt;"&amp;E1902)</f>
        <v/>
      </c>
      <c r="I1902" s="10">
        <f>1+COUNTIF(MCuts,"&lt;"&amp;F1902)</f>
        <v/>
      </c>
      <c r="J1902" s="10">
        <f>G1902&amp;H1902&amp;I1902</f>
        <v/>
      </c>
      <c r="K1902" s="10">
        <f>IF(AND(G1902&gt;=4,H1902&gt;=4),"Champions",IF(AND(G1902&gt;=3,H1902&gt;=3),"Loyal",IF(G1902&gt;=4,"New / promising",IF(H1902&gt;=3,"At risk",IF(G1902&lt;=2,"Lost / hibernating","Needs attention")))))</f>
        <v/>
      </c>
    </row>
    <row r="1903">
      <c r="A1903" t="n">
        <v>15581</v>
      </c>
      <c r="B1903" s="13">
        <f>_xlfn.MINIFS(Invoices[Date],Invoices[Customer ID],A1903)</f>
        <v/>
      </c>
      <c r="C1903" s="13">
        <f>_xlfn.MAXIFS(Invoices[Date],Invoices[Customer ID],A1903)</f>
        <v/>
      </c>
      <c r="D1903" s="14">
        <f>AsOfDate-C1903</f>
        <v/>
      </c>
      <c r="E1903" s="14">
        <f>COUNTIFS(Invoices[Customer ID],A1903)</f>
        <v/>
      </c>
      <c r="F1903" s="15">
        <f>SUMIFS(Invoices[Value],Invoices[Customer ID],A1903)</f>
        <v/>
      </c>
      <c r="G1903" s="10">
        <f>5-COUNTIF(RCuts,"&lt;"&amp;D1903)</f>
        <v/>
      </c>
      <c r="H1903" s="10">
        <f>1+COUNTIF(FCuts,"&lt;"&amp;E1903)</f>
        <v/>
      </c>
      <c r="I1903" s="10">
        <f>1+COUNTIF(MCuts,"&lt;"&amp;F1903)</f>
        <v/>
      </c>
      <c r="J1903" s="10">
        <f>G1903&amp;H1903&amp;I1903</f>
        <v/>
      </c>
      <c r="K1903" s="10">
        <f>IF(AND(G1903&gt;=4,H1903&gt;=4),"Champions",IF(AND(G1903&gt;=3,H1903&gt;=3),"Loyal",IF(G1903&gt;=4,"New / promising",IF(H1903&gt;=3,"At risk",IF(G1903&lt;=2,"Lost / hibernating","Needs attention")))))</f>
        <v/>
      </c>
    </row>
    <row r="1904">
      <c r="A1904" t="n">
        <v>15582</v>
      </c>
      <c r="B1904" s="13">
        <f>_xlfn.MINIFS(Invoices[Date],Invoices[Customer ID],A1904)</f>
        <v/>
      </c>
      <c r="C1904" s="13">
        <f>_xlfn.MAXIFS(Invoices[Date],Invoices[Customer ID],A1904)</f>
        <v/>
      </c>
      <c r="D1904" s="14">
        <f>AsOfDate-C1904</f>
        <v/>
      </c>
      <c r="E1904" s="14">
        <f>COUNTIFS(Invoices[Customer ID],A1904)</f>
        <v/>
      </c>
      <c r="F1904" s="15">
        <f>SUMIFS(Invoices[Value],Invoices[Customer ID],A1904)</f>
        <v/>
      </c>
      <c r="G1904" s="10">
        <f>5-COUNTIF(RCuts,"&lt;"&amp;D1904)</f>
        <v/>
      </c>
      <c r="H1904" s="10">
        <f>1+COUNTIF(FCuts,"&lt;"&amp;E1904)</f>
        <v/>
      </c>
      <c r="I1904" s="10">
        <f>1+COUNTIF(MCuts,"&lt;"&amp;F1904)</f>
        <v/>
      </c>
      <c r="J1904" s="10">
        <f>G1904&amp;H1904&amp;I1904</f>
        <v/>
      </c>
      <c r="K1904" s="10">
        <f>IF(AND(G1904&gt;=4,H1904&gt;=4),"Champions",IF(AND(G1904&gt;=3,H1904&gt;=3),"Loyal",IF(G1904&gt;=4,"New / promising",IF(H1904&gt;=3,"At risk",IF(G1904&lt;=2,"Lost / hibernating","Needs attention")))))</f>
        <v/>
      </c>
    </row>
    <row r="1905">
      <c r="A1905" t="n">
        <v>15584</v>
      </c>
      <c r="B1905" s="13">
        <f>_xlfn.MINIFS(Invoices[Date],Invoices[Customer ID],A1905)</f>
        <v/>
      </c>
      <c r="C1905" s="13">
        <f>_xlfn.MAXIFS(Invoices[Date],Invoices[Customer ID],A1905)</f>
        <v/>
      </c>
      <c r="D1905" s="14">
        <f>AsOfDate-C1905</f>
        <v/>
      </c>
      <c r="E1905" s="14">
        <f>COUNTIFS(Invoices[Customer ID],A1905)</f>
        <v/>
      </c>
      <c r="F1905" s="15">
        <f>SUMIFS(Invoices[Value],Invoices[Customer ID],A1905)</f>
        <v/>
      </c>
      <c r="G1905" s="10">
        <f>5-COUNTIF(RCuts,"&lt;"&amp;D1905)</f>
        <v/>
      </c>
      <c r="H1905" s="10">
        <f>1+COUNTIF(FCuts,"&lt;"&amp;E1905)</f>
        <v/>
      </c>
      <c r="I1905" s="10">
        <f>1+COUNTIF(MCuts,"&lt;"&amp;F1905)</f>
        <v/>
      </c>
      <c r="J1905" s="10">
        <f>G1905&amp;H1905&amp;I1905</f>
        <v/>
      </c>
      <c r="K1905" s="10">
        <f>IF(AND(G1905&gt;=4,H1905&gt;=4),"Champions",IF(AND(G1905&gt;=3,H1905&gt;=3),"Loyal",IF(G1905&gt;=4,"New / promising",IF(H1905&gt;=3,"At risk",IF(G1905&lt;=2,"Lost / hibernating","Needs attention")))))</f>
        <v/>
      </c>
    </row>
    <row r="1906">
      <c r="A1906" t="n">
        <v>15585</v>
      </c>
      <c r="B1906" s="13">
        <f>_xlfn.MINIFS(Invoices[Date],Invoices[Customer ID],A1906)</f>
        <v/>
      </c>
      <c r="C1906" s="13">
        <f>_xlfn.MAXIFS(Invoices[Date],Invoices[Customer ID],A1906)</f>
        <v/>
      </c>
      <c r="D1906" s="14">
        <f>AsOfDate-C1906</f>
        <v/>
      </c>
      <c r="E1906" s="14">
        <f>COUNTIFS(Invoices[Customer ID],A1906)</f>
        <v/>
      </c>
      <c r="F1906" s="15">
        <f>SUMIFS(Invoices[Value],Invoices[Customer ID],A1906)</f>
        <v/>
      </c>
      <c r="G1906" s="10">
        <f>5-COUNTIF(RCuts,"&lt;"&amp;D1906)</f>
        <v/>
      </c>
      <c r="H1906" s="10">
        <f>1+COUNTIF(FCuts,"&lt;"&amp;E1906)</f>
        <v/>
      </c>
      <c r="I1906" s="10">
        <f>1+COUNTIF(MCuts,"&lt;"&amp;F1906)</f>
        <v/>
      </c>
      <c r="J1906" s="10">
        <f>G1906&amp;H1906&amp;I1906</f>
        <v/>
      </c>
      <c r="K1906" s="10">
        <f>IF(AND(G1906&gt;=4,H1906&gt;=4),"Champions",IF(AND(G1906&gt;=3,H1906&gt;=3),"Loyal",IF(G1906&gt;=4,"New / promising",IF(H1906&gt;=3,"At risk",IF(G1906&lt;=2,"Lost / hibernating","Needs attention")))))</f>
        <v/>
      </c>
    </row>
    <row r="1907">
      <c r="A1907" t="n">
        <v>15587</v>
      </c>
      <c r="B1907" s="13">
        <f>_xlfn.MINIFS(Invoices[Date],Invoices[Customer ID],A1907)</f>
        <v/>
      </c>
      <c r="C1907" s="13">
        <f>_xlfn.MAXIFS(Invoices[Date],Invoices[Customer ID],A1907)</f>
        <v/>
      </c>
      <c r="D1907" s="14">
        <f>AsOfDate-C1907</f>
        <v/>
      </c>
      <c r="E1907" s="14">
        <f>COUNTIFS(Invoices[Customer ID],A1907)</f>
        <v/>
      </c>
      <c r="F1907" s="15">
        <f>SUMIFS(Invoices[Value],Invoices[Customer ID],A1907)</f>
        <v/>
      </c>
      <c r="G1907" s="10">
        <f>5-COUNTIF(RCuts,"&lt;"&amp;D1907)</f>
        <v/>
      </c>
      <c r="H1907" s="10">
        <f>1+COUNTIF(FCuts,"&lt;"&amp;E1907)</f>
        <v/>
      </c>
      <c r="I1907" s="10">
        <f>1+COUNTIF(MCuts,"&lt;"&amp;F1907)</f>
        <v/>
      </c>
      <c r="J1907" s="10">
        <f>G1907&amp;H1907&amp;I1907</f>
        <v/>
      </c>
      <c r="K1907" s="10">
        <f>IF(AND(G1907&gt;=4,H1907&gt;=4),"Champions",IF(AND(G1907&gt;=3,H1907&gt;=3),"Loyal",IF(G1907&gt;=4,"New / promising",IF(H1907&gt;=3,"At risk",IF(G1907&lt;=2,"Lost / hibernating","Needs attention")))))</f>
        <v/>
      </c>
    </row>
    <row r="1908">
      <c r="A1908" t="n">
        <v>15589</v>
      </c>
      <c r="B1908" s="13">
        <f>_xlfn.MINIFS(Invoices[Date],Invoices[Customer ID],A1908)</f>
        <v/>
      </c>
      <c r="C1908" s="13">
        <f>_xlfn.MAXIFS(Invoices[Date],Invoices[Customer ID],A1908)</f>
        <v/>
      </c>
      <c r="D1908" s="14">
        <f>AsOfDate-C1908</f>
        <v/>
      </c>
      <c r="E1908" s="14">
        <f>COUNTIFS(Invoices[Customer ID],A1908)</f>
        <v/>
      </c>
      <c r="F1908" s="15">
        <f>SUMIFS(Invoices[Value],Invoices[Customer ID],A1908)</f>
        <v/>
      </c>
      <c r="G1908" s="10">
        <f>5-COUNTIF(RCuts,"&lt;"&amp;D1908)</f>
        <v/>
      </c>
      <c r="H1908" s="10">
        <f>1+COUNTIF(FCuts,"&lt;"&amp;E1908)</f>
        <v/>
      </c>
      <c r="I1908" s="10">
        <f>1+COUNTIF(MCuts,"&lt;"&amp;F1908)</f>
        <v/>
      </c>
      <c r="J1908" s="10">
        <f>G1908&amp;H1908&amp;I1908</f>
        <v/>
      </c>
      <c r="K1908" s="10">
        <f>IF(AND(G1908&gt;=4,H1908&gt;=4),"Champions",IF(AND(G1908&gt;=3,H1908&gt;=3),"Loyal",IF(G1908&gt;=4,"New / promising",IF(H1908&gt;=3,"At risk",IF(G1908&lt;=2,"Lost / hibernating","Needs attention")))))</f>
        <v/>
      </c>
    </row>
    <row r="1909">
      <c r="A1909" t="n">
        <v>15592</v>
      </c>
      <c r="B1909" s="13">
        <f>_xlfn.MINIFS(Invoices[Date],Invoices[Customer ID],A1909)</f>
        <v/>
      </c>
      <c r="C1909" s="13">
        <f>_xlfn.MAXIFS(Invoices[Date],Invoices[Customer ID],A1909)</f>
        <v/>
      </c>
      <c r="D1909" s="14">
        <f>AsOfDate-C1909</f>
        <v/>
      </c>
      <c r="E1909" s="14">
        <f>COUNTIFS(Invoices[Customer ID],A1909)</f>
        <v/>
      </c>
      <c r="F1909" s="15">
        <f>SUMIFS(Invoices[Value],Invoices[Customer ID],A1909)</f>
        <v/>
      </c>
      <c r="G1909" s="10">
        <f>5-COUNTIF(RCuts,"&lt;"&amp;D1909)</f>
        <v/>
      </c>
      <c r="H1909" s="10">
        <f>1+COUNTIF(FCuts,"&lt;"&amp;E1909)</f>
        <v/>
      </c>
      <c r="I1909" s="10">
        <f>1+COUNTIF(MCuts,"&lt;"&amp;F1909)</f>
        <v/>
      </c>
      <c r="J1909" s="10">
        <f>G1909&amp;H1909&amp;I1909</f>
        <v/>
      </c>
      <c r="K1909" s="10">
        <f>IF(AND(G1909&gt;=4,H1909&gt;=4),"Champions",IF(AND(G1909&gt;=3,H1909&gt;=3),"Loyal",IF(G1909&gt;=4,"New / promising",IF(H1909&gt;=3,"At risk",IF(G1909&lt;=2,"Lost / hibernating","Needs attention")))))</f>
        <v/>
      </c>
    </row>
    <row r="1910">
      <c r="A1910" t="n">
        <v>15593</v>
      </c>
      <c r="B1910" s="13">
        <f>_xlfn.MINIFS(Invoices[Date],Invoices[Customer ID],A1910)</f>
        <v/>
      </c>
      <c r="C1910" s="13">
        <f>_xlfn.MAXIFS(Invoices[Date],Invoices[Customer ID],A1910)</f>
        <v/>
      </c>
      <c r="D1910" s="14">
        <f>AsOfDate-C1910</f>
        <v/>
      </c>
      <c r="E1910" s="14">
        <f>COUNTIFS(Invoices[Customer ID],A1910)</f>
        <v/>
      </c>
      <c r="F1910" s="15">
        <f>SUMIFS(Invoices[Value],Invoices[Customer ID],A1910)</f>
        <v/>
      </c>
      <c r="G1910" s="10">
        <f>5-COUNTIF(RCuts,"&lt;"&amp;D1910)</f>
        <v/>
      </c>
      <c r="H1910" s="10">
        <f>1+COUNTIF(FCuts,"&lt;"&amp;E1910)</f>
        <v/>
      </c>
      <c r="I1910" s="10">
        <f>1+COUNTIF(MCuts,"&lt;"&amp;F1910)</f>
        <v/>
      </c>
      <c r="J1910" s="10">
        <f>G1910&amp;H1910&amp;I1910</f>
        <v/>
      </c>
      <c r="K1910" s="10">
        <f>IF(AND(G1910&gt;=4,H1910&gt;=4),"Champions",IF(AND(G1910&gt;=3,H1910&gt;=3),"Loyal",IF(G1910&gt;=4,"New / promising",IF(H1910&gt;=3,"At risk",IF(G1910&lt;=2,"Lost / hibernating","Needs attention")))))</f>
        <v/>
      </c>
    </row>
    <row r="1911">
      <c r="A1911" t="n">
        <v>15594</v>
      </c>
      <c r="B1911" s="13">
        <f>_xlfn.MINIFS(Invoices[Date],Invoices[Customer ID],A1911)</f>
        <v/>
      </c>
      <c r="C1911" s="13">
        <f>_xlfn.MAXIFS(Invoices[Date],Invoices[Customer ID],A1911)</f>
        <v/>
      </c>
      <c r="D1911" s="14">
        <f>AsOfDate-C1911</f>
        <v/>
      </c>
      <c r="E1911" s="14">
        <f>COUNTIFS(Invoices[Customer ID],A1911)</f>
        <v/>
      </c>
      <c r="F1911" s="15">
        <f>SUMIFS(Invoices[Value],Invoices[Customer ID],A1911)</f>
        <v/>
      </c>
      <c r="G1911" s="10">
        <f>5-COUNTIF(RCuts,"&lt;"&amp;D1911)</f>
        <v/>
      </c>
      <c r="H1911" s="10">
        <f>1+COUNTIF(FCuts,"&lt;"&amp;E1911)</f>
        <v/>
      </c>
      <c r="I1911" s="10">
        <f>1+COUNTIF(MCuts,"&lt;"&amp;F1911)</f>
        <v/>
      </c>
      <c r="J1911" s="10">
        <f>G1911&amp;H1911&amp;I1911</f>
        <v/>
      </c>
      <c r="K1911" s="10">
        <f>IF(AND(G1911&gt;=4,H1911&gt;=4),"Champions",IF(AND(G1911&gt;=3,H1911&gt;=3),"Loyal",IF(G1911&gt;=4,"New / promising",IF(H1911&gt;=3,"At risk",IF(G1911&lt;=2,"Lost / hibernating","Needs attention")))))</f>
        <v/>
      </c>
    </row>
    <row r="1912">
      <c r="A1912" t="n">
        <v>15596</v>
      </c>
      <c r="B1912" s="13">
        <f>_xlfn.MINIFS(Invoices[Date],Invoices[Customer ID],A1912)</f>
        <v/>
      </c>
      <c r="C1912" s="13">
        <f>_xlfn.MAXIFS(Invoices[Date],Invoices[Customer ID],A1912)</f>
        <v/>
      </c>
      <c r="D1912" s="14">
        <f>AsOfDate-C1912</f>
        <v/>
      </c>
      <c r="E1912" s="14">
        <f>COUNTIFS(Invoices[Customer ID],A1912)</f>
        <v/>
      </c>
      <c r="F1912" s="15">
        <f>SUMIFS(Invoices[Value],Invoices[Customer ID],A1912)</f>
        <v/>
      </c>
      <c r="G1912" s="10">
        <f>5-COUNTIF(RCuts,"&lt;"&amp;D1912)</f>
        <v/>
      </c>
      <c r="H1912" s="10">
        <f>1+COUNTIF(FCuts,"&lt;"&amp;E1912)</f>
        <v/>
      </c>
      <c r="I1912" s="10">
        <f>1+COUNTIF(MCuts,"&lt;"&amp;F1912)</f>
        <v/>
      </c>
      <c r="J1912" s="10">
        <f>G1912&amp;H1912&amp;I1912</f>
        <v/>
      </c>
      <c r="K1912" s="10">
        <f>IF(AND(G1912&gt;=4,H1912&gt;=4),"Champions",IF(AND(G1912&gt;=3,H1912&gt;=3),"Loyal",IF(G1912&gt;=4,"New / promising",IF(H1912&gt;=3,"At risk",IF(G1912&lt;=2,"Lost / hibernating","Needs attention")))))</f>
        <v/>
      </c>
    </row>
    <row r="1913">
      <c r="A1913" t="n">
        <v>15597</v>
      </c>
      <c r="B1913" s="13">
        <f>_xlfn.MINIFS(Invoices[Date],Invoices[Customer ID],A1913)</f>
        <v/>
      </c>
      <c r="C1913" s="13">
        <f>_xlfn.MAXIFS(Invoices[Date],Invoices[Customer ID],A1913)</f>
        <v/>
      </c>
      <c r="D1913" s="14">
        <f>AsOfDate-C1913</f>
        <v/>
      </c>
      <c r="E1913" s="14">
        <f>COUNTIFS(Invoices[Customer ID],A1913)</f>
        <v/>
      </c>
      <c r="F1913" s="15">
        <f>SUMIFS(Invoices[Value],Invoices[Customer ID],A1913)</f>
        <v/>
      </c>
      <c r="G1913" s="10">
        <f>5-COUNTIF(RCuts,"&lt;"&amp;D1913)</f>
        <v/>
      </c>
      <c r="H1913" s="10">
        <f>1+COUNTIF(FCuts,"&lt;"&amp;E1913)</f>
        <v/>
      </c>
      <c r="I1913" s="10">
        <f>1+COUNTIF(MCuts,"&lt;"&amp;F1913)</f>
        <v/>
      </c>
      <c r="J1913" s="10">
        <f>G1913&amp;H1913&amp;I1913</f>
        <v/>
      </c>
      <c r="K1913" s="10">
        <f>IF(AND(G1913&gt;=4,H1913&gt;=4),"Champions",IF(AND(G1913&gt;=3,H1913&gt;=3),"Loyal",IF(G1913&gt;=4,"New / promising",IF(H1913&gt;=3,"At risk",IF(G1913&lt;=2,"Lost / hibernating","Needs attention")))))</f>
        <v/>
      </c>
    </row>
    <row r="1914">
      <c r="A1914" t="n">
        <v>15598</v>
      </c>
      <c r="B1914" s="13">
        <f>_xlfn.MINIFS(Invoices[Date],Invoices[Customer ID],A1914)</f>
        <v/>
      </c>
      <c r="C1914" s="13">
        <f>_xlfn.MAXIFS(Invoices[Date],Invoices[Customer ID],A1914)</f>
        <v/>
      </c>
      <c r="D1914" s="14">
        <f>AsOfDate-C1914</f>
        <v/>
      </c>
      <c r="E1914" s="14">
        <f>COUNTIFS(Invoices[Customer ID],A1914)</f>
        <v/>
      </c>
      <c r="F1914" s="15">
        <f>SUMIFS(Invoices[Value],Invoices[Customer ID],A1914)</f>
        <v/>
      </c>
      <c r="G1914" s="10">
        <f>5-COUNTIF(RCuts,"&lt;"&amp;D1914)</f>
        <v/>
      </c>
      <c r="H1914" s="10">
        <f>1+COUNTIF(FCuts,"&lt;"&amp;E1914)</f>
        <v/>
      </c>
      <c r="I1914" s="10">
        <f>1+COUNTIF(MCuts,"&lt;"&amp;F1914)</f>
        <v/>
      </c>
      <c r="J1914" s="10">
        <f>G1914&amp;H1914&amp;I1914</f>
        <v/>
      </c>
      <c r="K1914" s="10">
        <f>IF(AND(G1914&gt;=4,H1914&gt;=4),"Champions",IF(AND(G1914&gt;=3,H1914&gt;=3),"Loyal",IF(G1914&gt;=4,"New / promising",IF(H1914&gt;=3,"At risk",IF(G1914&lt;=2,"Lost / hibernating","Needs attention")))))</f>
        <v/>
      </c>
    </row>
    <row r="1915">
      <c r="A1915" t="n">
        <v>15599</v>
      </c>
      <c r="B1915" s="13">
        <f>_xlfn.MINIFS(Invoices[Date],Invoices[Customer ID],A1915)</f>
        <v/>
      </c>
      <c r="C1915" s="13">
        <f>_xlfn.MAXIFS(Invoices[Date],Invoices[Customer ID],A1915)</f>
        <v/>
      </c>
      <c r="D1915" s="14">
        <f>AsOfDate-C1915</f>
        <v/>
      </c>
      <c r="E1915" s="14">
        <f>COUNTIFS(Invoices[Customer ID],A1915)</f>
        <v/>
      </c>
      <c r="F1915" s="15">
        <f>SUMIFS(Invoices[Value],Invoices[Customer ID],A1915)</f>
        <v/>
      </c>
      <c r="G1915" s="10">
        <f>5-COUNTIF(RCuts,"&lt;"&amp;D1915)</f>
        <v/>
      </c>
      <c r="H1915" s="10">
        <f>1+COUNTIF(FCuts,"&lt;"&amp;E1915)</f>
        <v/>
      </c>
      <c r="I1915" s="10">
        <f>1+COUNTIF(MCuts,"&lt;"&amp;F1915)</f>
        <v/>
      </c>
      <c r="J1915" s="10">
        <f>G1915&amp;H1915&amp;I1915</f>
        <v/>
      </c>
      <c r="K1915" s="10">
        <f>IF(AND(G1915&gt;=4,H1915&gt;=4),"Champions",IF(AND(G1915&gt;=3,H1915&gt;=3),"Loyal",IF(G1915&gt;=4,"New / promising",IF(H1915&gt;=3,"At risk",IF(G1915&lt;=2,"Lost / hibernating","Needs attention")))))</f>
        <v/>
      </c>
    </row>
    <row r="1916">
      <c r="A1916" t="n">
        <v>15601</v>
      </c>
      <c r="B1916" s="13">
        <f>_xlfn.MINIFS(Invoices[Date],Invoices[Customer ID],A1916)</f>
        <v/>
      </c>
      <c r="C1916" s="13">
        <f>_xlfn.MAXIFS(Invoices[Date],Invoices[Customer ID],A1916)</f>
        <v/>
      </c>
      <c r="D1916" s="14">
        <f>AsOfDate-C1916</f>
        <v/>
      </c>
      <c r="E1916" s="14">
        <f>COUNTIFS(Invoices[Customer ID],A1916)</f>
        <v/>
      </c>
      <c r="F1916" s="15">
        <f>SUMIFS(Invoices[Value],Invoices[Customer ID],A1916)</f>
        <v/>
      </c>
      <c r="G1916" s="10">
        <f>5-COUNTIF(RCuts,"&lt;"&amp;D1916)</f>
        <v/>
      </c>
      <c r="H1916" s="10">
        <f>1+COUNTIF(FCuts,"&lt;"&amp;E1916)</f>
        <v/>
      </c>
      <c r="I1916" s="10">
        <f>1+COUNTIF(MCuts,"&lt;"&amp;F1916)</f>
        <v/>
      </c>
      <c r="J1916" s="10">
        <f>G1916&amp;H1916&amp;I1916</f>
        <v/>
      </c>
      <c r="K1916" s="10">
        <f>IF(AND(G1916&gt;=4,H1916&gt;=4),"Champions",IF(AND(G1916&gt;=3,H1916&gt;=3),"Loyal",IF(G1916&gt;=4,"New / promising",IF(H1916&gt;=3,"At risk",IF(G1916&lt;=2,"Lost / hibernating","Needs attention")))))</f>
        <v/>
      </c>
    </row>
    <row r="1917">
      <c r="A1917" t="n">
        <v>15602</v>
      </c>
      <c r="B1917" s="13">
        <f>_xlfn.MINIFS(Invoices[Date],Invoices[Customer ID],A1917)</f>
        <v/>
      </c>
      <c r="C1917" s="13">
        <f>_xlfn.MAXIFS(Invoices[Date],Invoices[Customer ID],A1917)</f>
        <v/>
      </c>
      <c r="D1917" s="14">
        <f>AsOfDate-C1917</f>
        <v/>
      </c>
      <c r="E1917" s="14">
        <f>COUNTIFS(Invoices[Customer ID],A1917)</f>
        <v/>
      </c>
      <c r="F1917" s="15">
        <f>SUMIFS(Invoices[Value],Invoices[Customer ID],A1917)</f>
        <v/>
      </c>
      <c r="G1917" s="10">
        <f>5-COUNTIF(RCuts,"&lt;"&amp;D1917)</f>
        <v/>
      </c>
      <c r="H1917" s="10">
        <f>1+COUNTIF(FCuts,"&lt;"&amp;E1917)</f>
        <v/>
      </c>
      <c r="I1917" s="10">
        <f>1+COUNTIF(MCuts,"&lt;"&amp;F1917)</f>
        <v/>
      </c>
      <c r="J1917" s="10">
        <f>G1917&amp;H1917&amp;I1917</f>
        <v/>
      </c>
      <c r="K1917" s="10">
        <f>IF(AND(G1917&gt;=4,H1917&gt;=4),"Champions",IF(AND(G1917&gt;=3,H1917&gt;=3),"Loyal",IF(G1917&gt;=4,"New / promising",IF(H1917&gt;=3,"At risk",IF(G1917&lt;=2,"Lost / hibernating","Needs attention")))))</f>
        <v/>
      </c>
    </row>
    <row r="1918">
      <c r="A1918" t="n">
        <v>15603</v>
      </c>
      <c r="B1918" s="13">
        <f>_xlfn.MINIFS(Invoices[Date],Invoices[Customer ID],A1918)</f>
        <v/>
      </c>
      <c r="C1918" s="13">
        <f>_xlfn.MAXIFS(Invoices[Date],Invoices[Customer ID],A1918)</f>
        <v/>
      </c>
      <c r="D1918" s="14">
        <f>AsOfDate-C1918</f>
        <v/>
      </c>
      <c r="E1918" s="14">
        <f>COUNTIFS(Invoices[Customer ID],A1918)</f>
        <v/>
      </c>
      <c r="F1918" s="15">
        <f>SUMIFS(Invoices[Value],Invoices[Customer ID],A1918)</f>
        <v/>
      </c>
      <c r="G1918" s="10">
        <f>5-COUNTIF(RCuts,"&lt;"&amp;D1918)</f>
        <v/>
      </c>
      <c r="H1918" s="10">
        <f>1+COUNTIF(FCuts,"&lt;"&amp;E1918)</f>
        <v/>
      </c>
      <c r="I1918" s="10">
        <f>1+COUNTIF(MCuts,"&lt;"&amp;F1918)</f>
        <v/>
      </c>
      <c r="J1918" s="10">
        <f>G1918&amp;H1918&amp;I1918</f>
        <v/>
      </c>
      <c r="K1918" s="10">
        <f>IF(AND(G1918&gt;=4,H1918&gt;=4),"Champions",IF(AND(G1918&gt;=3,H1918&gt;=3),"Loyal",IF(G1918&gt;=4,"New / promising",IF(H1918&gt;=3,"At risk",IF(G1918&lt;=2,"Lost / hibernating","Needs attention")))))</f>
        <v/>
      </c>
    </row>
    <row r="1919">
      <c r="A1919" t="n">
        <v>15604</v>
      </c>
      <c r="B1919" s="13">
        <f>_xlfn.MINIFS(Invoices[Date],Invoices[Customer ID],A1919)</f>
        <v/>
      </c>
      <c r="C1919" s="13">
        <f>_xlfn.MAXIFS(Invoices[Date],Invoices[Customer ID],A1919)</f>
        <v/>
      </c>
      <c r="D1919" s="14">
        <f>AsOfDate-C1919</f>
        <v/>
      </c>
      <c r="E1919" s="14">
        <f>COUNTIFS(Invoices[Customer ID],A1919)</f>
        <v/>
      </c>
      <c r="F1919" s="15">
        <f>SUMIFS(Invoices[Value],Invoices[Customer ID],A1919)</f>
        <v/>
      </c>
      <c r="G1919" s="10">
        <f>5-COUNTIF(RCuts,"&lt;"&amp;D1919)</f>
        <v/>
      </c>
      <c r="H1919" s="10">
        <f>1+COUNTIF(FCuts,"&lt;"&amp;E1919)</f>
        <v/>
      </c>
      <c r="I1919" s="10">
        <f>1+COUNTIF(MCuts,"&lt;"&amp;F1919)</f>
        <v/>
      </c>
      <c r="J1919" s="10">
        <f>G1919&amp;H1919&amp;I1919</f>
        <v/>
      </c>
      <c r="K1919" s="10">
        <f>IF(AND(G1919&gt;=4,H1919&gt;=4),"Champions",IF(AND(G1919&gt;=3,H1919&gt;=3),"Loyal",IF(G1919&gt;=4,"New / promising",IF(H1919&gt;=3,"At risk",IF(G1919&lt;=2,"Lost / hibernating","Needs attention")))))</f>
        <v/>
      </c>
    </row>
    <row r="1920">
      <c r="A1920" t="n">
        <v>15605</v>
      </c>
      <c r="B1920" s="13">
        <f>_xlfn.MINIFS(Invoices[Date],Invoices[Customer ID],A1920)</f>
        <v/>
      </c>
      <c r="C1920" s="13">
        <f>_xlfn.MAXIFS(Invoices[Date],Invoices[Customer ID],A1920)</f>
        <v/>
      </c>
      <c r="D1920" s="14">
        <f>AsOfDate-C1920</f>
        <v/>
      </c>
      <c r="E1920" s="14">
        <f>COUNTIFS(Invoices[Customer ID],A1920)</f>
        <v/>
      </c>
      <c r="F1920" s="15">
        <f>SUMIFS(Invoices[Value],Invoices[Customer ID],A1920)</f>
        <v/>
      </c>
      <c r="G1920" s="10">
        <f>5-COUNTIF(RCuts,"&lt;"&amp;D1920)</f>
        <v/>
      </c>
      <c r="H1920" s="10">
        <f>1+COUNTIF(FCuts,"&lt;"&amp;E1920)</f>
        <v/>
      </c>
      <c r="I1920" s="10">
        <f>1+COUNTIF(MCuts,"&lt;"&amp;F1920)</f>
        <v/>
      </c>
      <c r="J1920" s="10">
        <f>G1920&amp;H1920&amp;I1920</f>
        <v/>
      </c>
      <c r="K1920" s="10">
        <f>IF(AND(G1920&gt;=4,H1920&gt;=4),"Champions",IF(AND(G1920&gt;=3,H1920&gt;=3),"Loyal",IF(G1920&gt;=4,"New / promising",IF(H1920&gt;=3,"At risk",IF(G1920&lt;=2,"Lost / hibernating","Needs attention")))))</f>
        <v/>
      </c>
    </row>
    <row r="1921">
      <c r="A1921" t="n">
        <v>15606</v>
      </c>
      <c r="B1921" s="13">
        <f>_xlfn.MINIFS(Invoices[Date],Invoices[Customer ID],A1921)</f>
        <v/>
      </c>
      <c r="C1921" s="13">
        <f>_xlfn.MAXIFS(Invoices[Date],Invoices[Customer ID],A1921)</f>
        <v/>
      </c>
      <c r="D1921" s="14">
        <f>AsOfDate-C1921</f>
        <v/>
      </c>
      <c r="E1921" s="14">
        <f>COUNTIFS(Invoices[Customer ID],A1921)</f>
        <v/>
      </c>
      <c r="F1921" s="15">
        <f>SUMIFS(Invoices[Value],Invoices[Customer ID],A1921)</f>
        <v/>
      </c>
      <c r="G1921" s="10">
        <f>5-COUNTIF(RCuts,"&lt;"&amp;D1921)</f>
        <v/>
      </c>
      <c r="H1921" s="10">
        <f>1+COUNTIF(FCuts,"&lt;"&amp;E1921)</f>
        <v/>
      </c>
      <c r="I1921" s="10">
        <f>1+COUNTIF(MCuts,"&lt;"&amp;F1921)</f>
        <v/>
      </c>
      <c r="J1921" s="10">
        <f>G1921&amp;H1921&amp;I1921</f>
        <v/>
      </c>
      <c r="K1921" s="10">
        <f>IF(AND(G1921&gt;=4,H1921&gt;=4),"Champions",IF(AND(G1921&gt;=3,H1921&gt;=3),"Loyal",IF(G1921&gt;=4,"New / promising",IF(H1921&gt;=3,"At risk",IF(G1921&lt;=2,"Lost / hibernating","Needs attention")))))</f>
        <v/>
      </c>
    </row>
    <row r="1922">
      <c r="A1922" t="n">
        <v>15607</v>
      </c>
      <c r="B1922" s="13">
        <f>_xlfn.MINIFS(Invoices[Date],Invoices[Customer ID],A1922)</f>
        <v/>
      </c>
      <c r="C1922" s="13">
        <f>_xlfn.MAXIFS(Invoices[Date],Invoices[Customer ID],A1922)</f>
        <v/>
      </c>
      <c r="D1922" s="14">
        <f>AsOfDate-C1922</f>
        <v/>
      </c>
      <c r="E1922" s="14">
        <f>COUNTIFS(Invoices[Customer ID],A1922)</f>
        <v/>
      </c>
      <c r="F1922" s="15">
        <f>SUMIFS(Invoices[Value],Invoices[Customer ID],A1922)</f>
        <v/>
      </c>
      <c r="G1922" s="10">
        <f>5-COUNTIF(RCuts,"&lt;"&amp;D1922)</f>
        <v/>
      </c>
      <c r="H1922" s="10">
        <f>1+COUNTIF(FCuts,"&lt;"&amp;E1922)</f>
        <v/>
      </c>
      <c r="I1922" s="10">
        <f>1+COUNTIF(MCuts,"&lt;"&amp;F1922)</f>
        <v/>
      </c>
      <c r="J1922" s="10">
        <f>G1922&amp;H1922&amp;I1922</f>
        <v/>
      </c>
      <c r="K1922" s="10">
        <f>IF(AND(G1922&gt;=4,H1922&gt;=4),"Champions",IF(AND(G1922&gt;=3,H1922&gt;=3),"Loyal",IF(G1922&gt;=4,"New / promising",IF(H1922&gt;=3,"At risk",IF(G1922&lt;=2,"Lost / hibernating","Needs attention")))))</f>
        <v/>
      </c>
    </row>
    <row r="1923">
      <c r="A1923" t="n">
        <v>15608</v>
      </c>
      <c r="B1923" s="13">
        <f>_xlfn.MINIFS(Invoices[Date],Invoices[Customer ID],A1923)</f>
        <v/>
      </c>
      <c r="C1923" s="13">
        <f>_xlfn.MAXIFS(Invoices[Date],Invoices[Customer ID],A1923)</f>
        <v/>
      </c>
      <c r="D1923" s="14">
        <f>AsOfDate-C1923</f>
        <v/>
      </c>
      <c r="E1923" s="14">
        <f>COUNTIFS(Invoices[Customer ID],A1923)</f>
        <v/>
      </c>
      <c r="F1923" s="15">
        <f>SUMIFS(Invoices[Value],Invoices[Customer ID],A1923)</f>
        <v/>
      </c>
      <c r="G1923" s="10">
        <f>5-COUNTIF(RCuts,"&lt;"&amp;D1923)</f>
        <v/>
      </c>
      <c r="H1923" s="10">
        <f>1+COUNTIF(FCuts,"&lt;"&amp;E1923)</f>
        <v/>
      </c>
      <c r="I1923" s="10">
        <f>1+COUNTIF(MCuts,"&lt;"&amp;F1923)</f>
        <v/>
      </c>
      <c r="J1923" s="10">
        <f>G1923&amp;H1923&amp;I1923</f>
        <v/>
      </c>
      <c r="K1923" s="10">
        <f>IF(AND(G1923&gt;=4,H1923&gt;=4),"Champions",IF(AND(G1923&gt;=3,H1923&gt;=3),"Loyal",IF(G1923&gt;=4,"New / promising",IF(H1923&gt;=3,"At risk",IF(G1923&lt;=2,"Lost / hibernating","Needs attention")))))</f>
        <v/>
      </c>
    </row>
    <row r="1924">
      <c r="A1924" t="n">
        <v>15609</v>
      </c>
      <c r="B1924" s="13">
        <f>_xlfn.MINIFS(Invoices[Date],Invoices[Customer ID],A1924)</f>
        <v/>
      </c>
      <c r="C1924" s="13">
        <f>_xlfn.MAXIFS(Invoices[Date],Invoices[Customer ID],A1924)</f>
        <v/>
      </c>
      <c r="D1924" s="14">
        <f>AsOfDate-C1924</f>
        <v/>
      </c>
      <c r="E1924" s="14">
        <f>COUNTIFS(Invoices[Customer ID],A1924)</f>
        <v/>
      </c>
      <c r="F1924" s="15">
        <f>SUMIFS(Invoices[Value],Invoices[Customer ID],A1924)</f>
        <v/>
      </c>
      <c r="G1924" s="10">
        <f>5-COUNTIF(RCuts,"&lt;"&amp;D1924)</f>
        <v/>
      </c>
      <c r="H1924" s="10">
        <f>1+COUNTIF(FCuts,"&lt;"&amp;E1924)</f>
        <v/>
      </c>
      <c r="I1924" s="10">
        <f>1+COUNTIF(MCuts,"&lt;"&amp;F1924)</f>
        <v/>
      </c>
      <c r="J1924" s="10">
        <f>G1924&amp;H1924&amp;I1924</f>
        <v/>
      </c>
      <c r="K1924" s="10">
        <f>IF(AND(G1924&gt;=4,H1924&gt;=4),"Champions",IF(AND(G1924&gt;=3,H1924&gt;=3),"Loyal",IF(G1924&gt;=4,"New / promising",IF(H1924&gt;=3,"At risk",IF(G1924&lt;=2,"Lost / hibernating","Needs attention")))))</f>
        <v/>
      </c>
    </row>
    <row r="1925">
      <c r="A1925" t="n">
        <v>15610</v>
      </c>
      <c r="B1925" s="13">
        <f>_xlfn.MINIFS(Invoices[Date],Invoices[Customer ID],A1925)</f>
        <v/>
      </c>
      <c r="C1925" s="13">
        <f>_xlfn.MAXIFS(Invoices[Date],Invoices[Customer ID],A1925)</f>
        <v/>
      </c>
      <c r="D1925" s="14">
        <f>AsOfDate-C1925</f>
        <v/>
      </c>
      <c r="E1925" s="14">
        <f>COUNTIFS(Invoices[Customer ID],A1925)</f>
        <v/>
      </c>
      <c r="F1925" s="15">
        <f>SUMIFS(Invoices[Value],Invoices[Customer ID],A1925)</f>
        <v/>
      </c>
      <c r="G1925" s="10">
        <f>5-COUNTIF(RCuts,"&lt;"&amp;D1925)</f>
        <v/>
      </c>
      <c r="H1925" s="10">
        <f>1+COUNTIF(FCuts,"&lt;"&amp;E1925)</f>
        <v/>
      </c>
      <c r="I1925" s="10">
        <f>1+COUNTIF(MCuts,"&lt;"&amp;F1925)</f>
        <v/>
      </c>
      <c r="J1925" s="10">
        <f>G1925&amp;H1925&amp;I1925</f>
        <v/>
      </c>
      <c r="K1925" s="10">
        <f>IF(AND(G1925&gt;=4,H1925&gt;=4),"Champions",IF(AND(G1925&gt;=3,H1925&gt;=3),"Loyal",IF(G1925&gt;=4,"New / promising",IF(H1925&gt;=3,"At risk",IF(G1925&lt;=2,"Lost / hibernating","Needs attention")))))</f>
        <v/>
      </c>
    </row>
    <row r="1926">
      <c r="A1926" t="n">
        <v>15611</v>
      </c>
      <c r="B1926" s="13">
        <f>_xlfn.MINIFS(Invoices[Date],Invoices[Customer ID],A1926)</f>
        <v/>
      </c>
      <c r="C1926" s="13">
        <f>_xlfn.MAXIFS(Invoices[Date],Invoices[Customer ID],A1926)</f>
        <v/>
      </c>
      <c r="D1926" s="14">
        <f>AsOfDate-C1926</f>
        <v/>
      </c>
      <c r="E1926" s="14">
        <f>COUNTIFS(Invoices[Customer ID],A1926)</f>
        <v/>
      </c>
      <c r="F1926" s="15">
        <f>SUMIFS(Invoices[Value],Invoices[Customer ID],A1926)</f>
        <v/>
      </c>
      <c r="G1926" s="10">
        <f>5-COUNTIF(RCuts,"&lt;"&amp;D1926)</f>
        <v/>
      </c>
      <c r="H1926" s="10">
        <f>1+COUNTIF(FCuts,"&lt;"&amp;E1926)</f>
        <v/>
      </c>
      <c r="I1926" s="10">
        <f>1+COUNTIF(MCuts,"&lt;"&amp;F1926)</f>
        <v/>
      </c>
      <c r="J1926" s="10">
        <f>G1926&amp;H1926&amp;I1926</f>
        <v/>
      </c>
      <c r="K1926" s="10">
        <f>IF(AND(G1926&gt;=4,H1926&gt;=4),"Champions",IF(AND(G1926&gt;=3,H1926&gt;=3),"Loyal",IF(G1926&gt;=4,"New / promising",IF(H1926&gt;=3,"At risk",IF(G1926&lt;=2,"Lost / hibernating","Needs attention")))))</f>
        <v/>
      </c>
    </row>
    <row r="1927">
      <c r="A1927" t="n">
        <v>15612</v>
      </c>
      <c r="B1927" s="13">
        <f>_xlfn.MINIFS(Invoices[Date],Invoices[Customer ID],A1927)</f>
        <v/>
      </c>
      <c r="C1927" s="13">
        <f>_xlfn.MAXIFS(Invoices[Date],Invoices[Customer ID],A1927)</f>
        <v/>
      </c>
      <c r="D1927" s="14">
        <f>AsOfDate-C1927</f>
        <v/>
      </c>
      <c r="E1927" s="14">
        <f>COUNTIFS(Invoices[Customer ID],A1927)</f>
        <v/>
      </c>
      <c r="F1927" s="15">
        <f>SUMIFS(Invoices[Value],Invoices[Customer ID],A1927)</f>
        <v/>
      </c>
      <c r="G1927" s="10">
        <f>5-COUNTIF(RCuts,"&lt;"&amp;D1927)</f>
        <v/>
      </c>
      <c r="H1927" s="10">
        <f>1+COUNTIF(FCuts,"&lt;"&amp;E1927)</f>
        <v/>
      </c>
      <c r="I1927" s="10">
        <f>1+COUNTIF(MCuts,"&lt;"&amp;F1927)</f>
        <v/>
      </c>
      <c r="J1927" s="10">
        <f>G1927&amp;H1927&amp;I1927</f>
        <v/>
      </c>
      <c r="K1927" s="10">
        <f>IF(AND(G1927&gt;=4,H1927&gt;=4),"Champions",IF(AND(G1927&gt;=3,H1927&gt;=3),"Loyal",IF(G1927&gt;=4,"New / promising",IF(H1927&gt;=3,"At risk",IF(G1927&lt;=2,"Lost / hibernating","Needs attention")))))</f>
        <v/>
      </c>
    </row>
    <row r="1928">
      <c r="A1928" t="n">
        <v>15615</v>
      </c>
      <c r="B1928" s="13">
        <f>_xlfn.MINIFS(Invoices[Date],Invoices[Customer ID],A1928)</f>
        <v/>
      </c>
      <c r="C1928" s="13">
        <f>_xlfn.MAXIFS(Invoices[Date],Invoices[Customer ID],A1928)</f>
        <v/>
      </c>
      <c r="D1928" s="14">
        <f>AsOfDate-C1928</f>
        <v/>
      </c>
      <c r="E1928" s="14">
        <f>COUNTIFS(Invoices[Customer ID],A1928)</f>
        <v/>
      </c>
      <c r="F1928" s="15">
        <f>SUMIFS(Invoices[Value],Invoices[Customer ID],A1928)</f>
        <v/>
      </c>
      <c r="G1928" s="10">
        <f>5-COUNTIF(RCuts,"&lt;"&amp;D1928)</f>
        <v/>
      </c>
      <c r="H1928" s="10">
        <f>1+COUNTIF(FCuts,"&lt;"&amp;E1928)</f>
        <v/>
      </c>
      <c r="I1928" s="10">
        <f>1+COUNTIF(MCuts,"&lt;"&amp;F1928)</f>
        <v/>
      </c>
      <c r="J1928" s="10">
        <f>G1928&amp;H1928&amp;I1928</f>
        <v/>
      </c>
      <c r="K1928" s="10">
        <f>IF(AND(G1928&gt;=4,H1928&gt;=4),"Champions",IF(AND(G1928&gt;=3,H1928&gt;=3),"Loyal",IF(G1928&gt;=4,"New / promising",IF(H1928&gt;=3,"At risk",IF(G1928&lt;=2,"Lost / hibernating","Needs attention")))))</f>
        <v/>
      </c>
    </row>
    <row r="1929">
      <c r="A1929" t="n">
        <v>15618</v>
      </c>
      <c r="B1929" s="13">
        <f>_xlfn.MINIFS(Invoices[Date],Invoices[Customer ID],A1929)</f>
        <v/>
      </c>
      <c r="C1929" s="13">
        <f>_xlfn.MAXIFS(Invoices[Date],Invoices[Customer ID],A1929)</f>
        <v/>
      </c>
      <c r="D1929" s="14">
        <f>AsOfDate-C1929</f>
        <v/>
      </c>
      <c r="E1929" s="14">
        <f>COUNTIFS(Invoices[Customer ID],A1929)</f>
        <v/>
      </c>
      <c r="F1929" s="15">
        <f>SUMIFS(Invoices[Value],Invoices[Customer ID],A1929)</f>
        <v/>
      </c>
      <c r="G1929" s="10">
        <f>5-COUNTIF(RCuts,"&lt;"&amp;D1929)</f>
        <v/>
      </c>
      <c r="H1929" s="10">
        <f>1+COUNTIF(FCuts,"&lt;"&amp;E1929)</f>
        <v/>
      </c>
      <c r="I1929" s="10">
        <f>1+COUNTIF(MCuts,"&lt;"&amp;F1929)</f>
        <v/>
      </c>
      <c r="J1929" s="10">
        <f>G1929&amp;H1929&amp;I1929</f>
        <v/>
      </c>
      <c r="K1929" s="10">
        <f>IF(AND(G1929&gt;=4,H1929&gt;=4),"Champions",IF(AND(G1929&gt;=3,H1929&gt;=3),"Loyal",IF(G1929&gt;=4,"New / promising",IF(H1929&gt;=3,"At risk",IF(G1929&lt;=2,"Lost / hibernating","Needs attention")))))</f>
        <v/>
      </c>
    </row>
    <row r="1930">
      <c r="A1930" t="n">
        <v>15619</v>
      </c>
      <c r="B1930" s="13">
        <f>_xlfn.MINIFS(Invoices[Date],Invoices[Customer ID],A1930)</f>
        <v/>
      </c>
      <c r="C1930" s="13">
        <f>_xlfn.MAXIFS(Invoices[Date],Invoices[Customer ID],A1930)</f>
        <v/>
      </c>
      <c r="D1930" s="14">
        <f>AsOfDate-C1930</f>
        <v/>
      </c>
      <c r="E1930" s="14">
        <f>COUNTIFS(Invoices[Customer ID],A1930)</f>
        <v/>
      </c>
      <c r="F1930" s="15">
        <f>SUMIFS(Invoices[Value],Invoices[Customer ID],A1930)</f>
        <v/>
      </c>
      <c r="G1930" s="10">
        <f>5-COUNTIF(RCuts,"&lt;"&amp;D1930)</f>
        <v/>
      </c>
      <c r="H1930" s="10">
        <f>1+COUNTIF(FCuts,"&lt;"&amp;E1930)</f>
        <v/>
      </c>
      <c r="I1930" s="10">
        <f>1+COUNTIF(MCuts,"&lt;"&amp;F1930)</f>
        <v/>
      </c>
      <c r="J1930" s="10">
        <f>G1930&amp;H1930&amp;I1930</f>
        <v/>
      </c>
      <c r="K1930" s="10">
        <f>IF(AND(G1930&gt;=4,H1930&gt;=4),"Champions",IF(AND(G1930&gt;=3,H1930&gt;=3),"Loyal",IF(G1930&gt;=4,"New / promising",IF(H1930&gt;=3,"At risk",IF(G1930&lt;=2,"Lost / hibernating","Needs attention")))))</f>
        <v/>
      </c>
    </row>
    <row r="1931">
      <c r="A1931" t="n">
        <v>15620</v>
      </c>
      <c r="B1931" s="13">
        <f>_xlfn.MINIFS(Invoices[Date],Invoices[Customer ID],A1931)</f>
        <v/>
      </c>
      <c r="C1931" s="13">
        <f>_xlfn.MAXIFS(Invoices[Date],Invoices[Customer ID],A1931)</f>
        <v/>
      </c>
      <c r="D1931" s="14">
        <f>AsOfDate-C1931</f>
        <v/>
      </c>
      <c r="E1931" s="14">
        <f>COUNTIFS(Invoices[Customer ID],A1931)</f>
        <v/>
      </c>
      <c r="F1931" s="15">
        <f>SUMIFS(Invoices[Value],Invoices[Customer ID],A1931)</f>
        <v/>
      </c>
      <c r="G1931" s="10">
        <f>5-COUNTIF(RCuts,"&lt;"&amp;D1931)</f>
        <v/>
      </c>
      <c r="H1931" s="10">
        <f>1+COUNTIF(FCuts,"&lt;"&amp;E1931)</f>
        <v/>
      </c>
      <c r="I1931" s="10">
        <f>1+COUNTIF(MCuts,"&lt;"&amp;F1931)</f>
        <v/>
      </c>
      <c r="J1931" s="10">
        <f>G1931&amp;H1931&amp;I1931</f>
        <v/>
      </c>
      <c r="K1931" s="10">
        <f>IF(AND(G1931&gt;=4,H1931&gt;=4),"Champions",IF(AND(G1931&gt;=3,H1931&gt;=3),"Loyal",IF(G1931&gt;=4,"New / promising",IF(H1931&gt;=3,"At risk",IF(G1931&lt;=2,"Lost / hibernating","Needs attention")))))</f>
        <v/>
      </c>
    </row>
    <row r="1932">
      <c r="A1932" t="n">
        <v>15621</v>
      </c>
      <c r="B1932" s="13">
        <f>_xlfn.MINIFS(Invoices[Date],Invoices[Customer ID],A1932)</f>
        <v/>
      </c>
      <c r="C1932" s="13">
        <f>_xlfn.MAXIFS(Invoices[Date],Invoices[Customer ID],A1932)</f>
        <v/>
      </c>
      <c r="D1932" s="14">
        <f>AsOfDate-C1932</f>
        <v/>
      </c>
      <c r="E1932" s="14">
        <f>COUNTIFS(Invoices[Customer ID],A1932)</f>
        <v/>
      </c>
      <c r="F1932" s="15">
        <f>SUMIFS(Invoices[Value],Invoices[Customer ID],A1932)</f>
        <v/>
      </c>
      <c r="G1932" s="10">
        <f>5-COUNTIF(RCuts,"&lt;"&amp;D1932)</f>
        <v/>
      </c>
      <c r="H1932" s="10">
        <f>1+COUNTIF(FCuts,"&lt;"&amp;E1932)</f>
        <v/>
      </c>
      <c r="I1932" s="10">
        <f>1+COUNTIF(MCuts,"&lt;"&amp;F1932)</f>
        <v/>
      </c>
      <c r="J1932" s="10">
        <f>G1932&amp;H1932&amp;I1932</f>
        <v/>
      </c>
      <c r="K1932" s="10">
        <f>IF(AND(G1932&gt;=4,H1932&gt;=4),"Champions",IF(AND(G1932&gt;=3,H1932&gt;=3),"Loyal",IF(G1932&gt;=4,"New / promising",IF(H1932&gt;=3,"At risk",IF(G1932&lt;=2,"Lost / hibernating","Needs attention")))))</f>
        <v/>
      </c>
    </row>
    <row r="1933">
      <c r="A1933" t="n">
        <v>15622</v>
      </c>
      <c r="B1933" s="13">
        <f>_xlfn.MINIFS(Invoices[Date],Invoices[Customer ID],A1933)</f>
        <v/>
      </c>
      <c r="C1933" s="13">
        <f>_xlfn.MAXIFS(Invoices[Date],Invoices[Customer ID],A1933)</f>
        <v/>
      </c>
      <c r="D1933" s="14">
        <f>AsOfDate-C1933</f>
        <v/>
      </c>
      <c r="E1933" s="14">
        <f>COUNTIFS(Invoices[Customer ID],A1933)</f>
        <v/>
      </c>
      <c r="F1933" s="15">
        <f>SUMIFS(Invoices[Value],Invoices[Customer ID],A1933)</f>
        <v/>
      </c>
      <c r="G1933" s="10">
        <f>5-COUNTIF(RCuts,"&lt;"&amp;D1933)</f>
        <v/>
      </c>
      <c r="H1933" s="10">
        <f>1+COUNTIF(FCuts,"&lt;"&amp;E1933)</f>
        <v/>
      </c>
      <c r="I1933" s="10">
        <f>1+COUNTIF(MCuts,"&lt;"&amp;F1933)</f>
        <v/>
      </c>
      <c r="J1933" s="10">
        <f>G1933&amp;H1933&amp;I1933</f>
        <v/>
      </c>
      <c r="K1933" s="10">
        <f>IF(AND(G1933&gt;=4,H1933&gt;=4),"Champions",IF(AND(G1933&gt;=3,H1933&gt;=3),"Loyal",IF(G1933&gt;=4,"New / promising",IF(H1933&gt;=3,"At risk",IF(G1933&lt;=2,"Lost / hibernating","Needs attention")))))</f>
        <v/>
      </c>
    </row>
    <row r="1934">
      <c r="A1934" t="n">
        <v>15623</v>
      </c>
      <c r="B1934" s="13">
        <f>_xlfn.MINIFS(Invoices[Date],Invoices[Customer ID],A1934)</f>
        <v/>
      </c>
      <c r="C1934" s="13">
        <f>_xlfn.MAXIFS(Invoices[Date],Invoices[Customer ID],A1934)</f>
        <v/>
      </c>
      <c r="D1934" s="14">
        <f>AsOfDate-C1934</f>
        <v/>
      </c>
      <c r="E1934" s="14">
        <f>COUNTIFS(Invoices[Customer ID],A1934)</f>
        <v/>
      </c>
      <c r="F1934" s="15">
        <f>SUMIFS(Invoices[Value],Invoices[Customer ID],A1934)</f>
        <v/>
      </c>
      <c r="G1934" s="10">
        <f>5-COUNTIF(RCuts,"&lt;"&amp;D1934)</f>
        <v/>
      </c>
      <c r="H1934" s="10">
        <f>1+COUNTIF(FCuts,"&lt;"&amp;E1934)</f>
        <v/>
      </c>
      <c r="I1934" s="10">
        <f>1+COUNTIF(MCuts,"&lt;"&amp;F1934)</f>
        <v/>
      </c>
      <c r="J1934" s="10">
        <f>G1934&amp;H1934&amp;I1934</f>
        <v/>
      </c>
      <c r="K1934" s="10">
        <f>IF(AND(G1934&gt;=4,H1934&gt;=4),"Champions",IF(AND(G1934&gt;=3,H1934&gt;=3),"Loyal",IF(G1934&gt;=4,"New / promising",IF(H1934&gt;=3,"At risk",IF(G1934&lt;=2,"Lost / hibernating","Needs attention")))))</f>
        <v/>
      </c>
    </row>
    <row r="1935">
      <c r="A1935" t="n">
        <v>15624</v>
      </c>
      <c r="B1935" s="13">
        <f>_xlfn.MINIFS(Invoices[Date],Invoices[Customer ID],A1935)</f>
        <v/>
      </c>
      <c r="C1935" s="13">
        <f>_xlfn.MAXIFS(Invoices[Date],Invoices[Customer ID],A1935)</f>
        <v/>
      </c>
      <c r="D1935" s="14">
        <f>AsOfDate-C1935</f>
        <v/>
      </c>
      <c r="E1935" s="14">
        <f>COUNTIFS(Invoices[Customer ID],A1935)</f>
        <v/>
      </c>
      <c r="F1935" s="15">
        <f>SUMIFS(Invoices[Value],Invoices[Customer ID],A1935)</f>
        <v/>
      </c>
      <c r="G1935" s="10">
        <f>5-COUNTIF(RCuts,"&lt;"&amp;D1935)</f>
        <v/>
      </c>
      <c r="H1935" s="10">
        <f>1+COUNTIF(FCuts,"&lt;"&amp;E1935)</f>
        <v/>
      </c>
      <c r="I1935" s="10">
        <f>1+COUNTIF(MCuts,"&lt;"&amp;F1935)</f>
        <v/>
      </c>
      <c r="J1935" s="10">
        <f>G1935&amp;H1935&amp;I1935</f>
        <v/>
      </c>
      <c r="K1935" s="10">
        <f>IF(AND(G1935&gt;=4,H1935&gt;=4),"Champions",IF(AND(G1935&gt;=3,H1935&gt;=3),"Loyal",IF(G1935&gt;=4,"New / promising",IF(H1935&gt;=3,"At risk",IF(G1935&lt;=2,"Lost / hibernating","Needs attention")))))</f>
        <v/>
      </c>
    </row>
    <row r="1936">
      <c r="A1936" t="n">
        <v>15625</v>
      </c>
      <c r="B1936" s="13">
        <f>_xlfn.MINIFS(Invoices[Date],Invoices[Customer ID],A1936)</f>
        <v/>
      </c>
      <c r="C1936" s="13">
        <f>_xlfn.MAXIFS(Invoices[Date],Invoices[Customer ID],A1936)</f>
        <v/>
      </c>
      <c r="D1936" s="14">
        <f>AsOfDate-C1936</f>
        <v/>
      </c>
      <c r="E1936" s="14">
        <f>COUNTIFS(Invoices[Customer ID],A1936)</f>
        <v/>
      </c>
      <c r="F1936" s="15">
        <f>SUMIFS(Invoices[Value],Invoices[Customer ID],A1936)</f>
        <v/>
      </c>
      <c r="G1936" s="10">
        <f>5-COUNTIF(RCuts,"&lt;"&amp;D1936)</f>
        <v/>
      </c>
      <c r="H1936" s="10">
        <f>1+COUNTIF(FCuts,"&lt;"&amp;E1936)</f>
        <v/>
      </c>
      <c r="I1936" s="10">
        <f>1+COUNTIF(MCuts,"&lt;"&amp;F1936)</f>
        <v/>
      </c>
      <c r="J1936" s="10">
        <f>G1936&amp;H1936&amp;I1936</f>
        <v/>
      </c>
      <c r="K1936" s="10">
        <f>IF(AND(G1936&gt;=4,H1936&gt;=4),"Champions",IF(AND(G1936&gt;=3,H1936&gt;=3),"Loyal",IF(G1936&gt;=4,"New / promising",IF(H1936&gt;=3,"At risk",IF(G1936&lt;=2,"Lost / hibernating","Needs attention")))))</f>
        <v/>
      </c>
    </row>
    <row r="1937">
      <c r="A1937" t="n">
        <v>15626</v>
      </c>
      <c r="B1937" s="13">
        <f>_xlfn.MINIFS(Invoices[Date],Invoices[Customer ID],A1937)</f>
        <v/>
      </c>
      <c r="C1937" s="13">
        <f>_xlfn.MAXIFS(Invoices[Date],Invoices[Customer ID],A1937)</f>
        <v/>
      </c>
      <c r="D1937" s="14">
        <f>AsOfDate-C1937</f>
        <v/>
      </c>
      <c r="E1937" s="14">
        <f>COUNTIFS(Invoices[Customer ID],A1937)</f>
        <v/>
      </c>
      <c r="F1937" s="15">
        <f>SUMIFS(Invoices[Value],Invoices[Customer ID],A1937)</f>
        <v/>
      </c>
      <c r="G1937" s="10">
        <f>5-COUNTIF(RCuts,"&lt;"&amp;D1937)</f>
        <v/>
      </c>
      <c r="H1937" s="10">
        <f>1+COUNTIF(FCuts,"&lt;"&amp;E1937)</f>
        <v/>
      </c>
      <c r="I1937" s="10">
        <f>1+COUNTIF(MCuts,"&lt;"&amp;F1937)</f>
        <v/>
      </c>
      <c r="J1937" s="10">
        <f>G1937&amp;H1937&amp;I1937</f>
        <v/>
      </c>
      <c r="K1937" s="10">
        <f>IF(AND(G1937&gt;=4,H1937&gt;=4),"Champions",IF(AND(G1937&gt;=3,H1937&gt;=3),"Loyal",IF(G1937&gt;=4,"New / promising",IF(H1937&gt;=3,"At risk",IF(G1937&lt;=2,"Lost / hibernating","Needs attention")))))</f>
        <v/>
      </c>
    </row>
    <row r="1938">
      <c r="A1938" t="n">
        <v>15628</v>
      </c>
      <c r="B1938" s="13">
        <f>_xlfn.MINIFS(Invoices[Date],Invoices[Customer ID],A1938)</f>
        <v/>
      </c>
      <c r="C1938" s="13">
        <f>_xlfn.MAXIFS(Invoices[Date],Invoices[Customer ID],A1938)</f>
        <v/>
      </c>
      <c r="D1938" s="14">
        <f>AsOfDate-C1938</f>
        <v/>
      </c>
      <c r="E1938" s="14">
        <f>COUNTIFS(Invoices[Customer ID],A1938)</f>
        <v/>
      </c>
      <c r="F1938" s="15">
        <f>SUMIFS(Invoices[Value],Invoices[Customer ID],A1938)</f>
        <v/>
      </c>
      <c r="G1938" s="10">
        <f>5-COUNTIF(RCuts,"&lt;"&amp;D1938)</f>
        <v/>
      </c>
      <c r="H1938" s="10">
        <f>1+COUNTIF(FCuts,"&lt;"&amp;E1938)</f>
        <v/>
      </c>
      <c r="I1938" s="10">
        <f>1+COUNTIF(MCuts,"&lt;"&amp;F1938)</f>
        <v/>
      </c>
      <c r="J1938" s="10">
        <f>G1938&amp;H1938&amp;I1938</f>
        <v/>
      </c>
      <c r="K1938" s="10">
        <f>IF(AND(G1938&gt;=4,H1938&gt;=4),"Champions",IF(AND(G1938&gt;=3,H1938&gt;=3),"Loyal",IF(G1938&gt;=4,"New / promising",IF(H1938&gt;=3,"At risk",IF(G1938&lt;=2,"Lost / hibernating","Needs attention")))))</f>
        <v/>
      </c>
    </row>
    <row r="1939">
      <c r="A1939" t="n">
        <v>15630</v>
      </c>
      <c r="B1939" s="13">
        <f>_xlfn.MINIFS(Invoices[Date],Invoices[Customer ID],A1939)</f>
        <v/>
      </c>
      <c r="C1939" s="13">
        <f>_xlfn.MAXIFS(Invoices[Date],Invoices[Customer ID],A1939)</f>
        <v/>
      </c>
      <c r="D1939" s="14">
        <f>AsOfDate-C1939</f>
        <v/>
      </c>
      <c r="E1939" s="14">
        <f>COUNTIFS(Invoices[Customer ID],A1939)</f>
        <v/>
      </c>
      <c r="F1939" s="15">
        <f>SUMIFS(Invoices[Value],Invoices[Customer ID],A1939)</f>
        <v/>
      </c>
      <c r="G1939" s="10">
        <f>5-COUNTIF(RCuts,"&lt;"&amp;D1939)</f>
        <v/>
      </c>
      <c r="H1939" s="10">
        <f>1+COUNTIF(FCuts,"&lt;"&amp;E1939)</f>
        <v/>
      </c>
      <c r="I1939" s="10">
        <f>1+COUNTIF(MCuts,"&lt;"&amp;F1939)</f>
        <v/>
      </c>
      <c r="J1939" s="10">
        <f>G1939&amp;H1939&amp;I1939</f>
        <v/>
      </c>
      <c r="K1939" s="10">
        <f>IF(AND(G1939&gt;=4,H1939&gt;=4),"Champions",IF(AND(G1939&gt;=3,H1939&gt;=3),"Loyal",IF(G1939&gt;=4,"New / promising",IF(H1939&gt;=3,"At risk",IF(G1939&lt;=2,"Lost / hibernating","Needs attention")))))</f>
        <v/>
      </c>
    </row>
    <row r="1940">
      <c r="A1940" t="n">
        <v>15632</v>
      </c>
      <c r="B1940" s="13">
        <f>_xlfn.MINIFS(Invoices[Date],Invoices[Customer ID],A1940)</f>
        <v/>
      </c>
      <c r="C1940" s="13">
        <f>_xlfn.MAXIFS(Invoices[Date],Invoices[Customer ID],A1940)</f>
        <v/>
      </c>
      <c r="D1940" s="14">
        <f>AsOfDate-C1940</f>
        <v/>
      </c>
      <c r="E1940" s="14">
        <f>COUNTIFS(Invoices[Customer ID],A1940)</f>
        <v/>
      </c>
      <c r="F1940" s="15">
        <f>SUMIFS(Invoices[Value],Invoices[Customer ID],A1940)</f>
        <v/>
      </c>
      <c r="G1940" s="10">
        <f>5-COUNTIF(RCuts,"&lt;"&amp;D1940)</f>
        <v/>
      </c>
      <c r="H1940" s="10">
        <f>1+COUNTIF(FCuts,"&lt;"&amp;E1940)</f>
        <v/>
      </c>
      <c r="I1940" s="10">
        <f>1+COUNTIF(MCuts,"&lt;"&amp;F1940)</f>
        <v/>
      </c>
      <c r="J1940" s="10">
        <f>G1940&amp;H1940&amp;I1940</f>
        <v/>
      </c>
      <c r="K1940" s="10">
        <f>IF(AND(G1940&gt;=4,H1940&gt;=4),"Champions",IF(AND(G1940&gt;=3,H1940&gt;=3),"Loyal",IF(G1940&gt;=4,"New / promising",IF(H1940&gt;=3,"At risk",IF(G1940&lt;=2,"Lost / hibernating","Needs attention")))))</f>
        <v/>
      </c>
    </row>
    <row r="1941">
      <c r="A1941" t="n">
        <v>15634</v>
      </c>
      <c r="B1941" s="13">
        <f>_xlfn.MINIFS(Invoices[Date],Invoices[Customer ID],A1941)</f>
        <v/>
      </c>
      <c r="C1941" s="13">
        <f>_xlfn.MAXIFS(Invoices[Date],Invoices[Customer ID],A1941)</f>
        <v/>
      </c>
      <c r="D1941" s="14">
        <f>AsOfDate-C1941</f>
        <v/>
      </c>
      <c r="E1941" s="14">
        <f>COUNTIFS(Invoices[Customer ID],A1941)</f>
        <v/>
      </c>
      <c r="F1941" s="15">
        <f>SUMIFS(Invoices[Value],Invoices[Customer ID],A1941)</f>
        <v/>
      </c>
      <c r="G1941" s="10">
        <f>5-COUNTIF(RCuts,"&lt;"&amp;D1941)</f>
        <v/>
      </c>
      <c r="H1941" s="10">
        <f>1+COUNTIF(FCuts,"&lt;"&amp;E1941)</f>
        <v/>
      </c>
      <c r="I1941" s="10">
        <f>1+COUNTIF(MCuts,"&lt;"&amp;F1941)</f>
        <v/>
      </c>
      <c r="J1941" s="10">
        <f>G1941&amp;H1941&amp;I1941</f>
        <v/>
      </c>
      <c r="K1941" s="10">
        <f>IF(AND(G1941&gt;=4,H1941&gt;=4),"Champions",IF(AND(G1941&gt;=3,H1941&gt;=3),"Loyal",IF(G1941&gt;=4,"New / promising",IF(H1941&gt;=3,"At risk",IF(G1941&lt;=2,"Lost / hibernating","Needs attention")))))</f>
        <v/>
      </c>
    </row>
    <row r="1942">
      <c r="A1942" t="n">
        <v>15636</v>
      </c>
      <c r="B1942" s="13">
        <f>_xlfn.MINIFS(Invoices[Date],Invoices[Customer ID],A1942)</f>
        <v/>
      </c>
      <c r="C1942" s="13">
        <f>_xlfn.MAXIFS(Invoices[Date],Invoices[Customer ID],A1942)</f>
        <v/>
      </c>
      <c r="D1942" s="14">
        <f>AsOfDate-C1942</f>
        <v/>
      </c>
      <c r="E1942" s="14">
        <f>COUNTIFS(Invoices[Customer ID],A1942)</f>
        <v/>
      </c>
      <c r="F1942" s="15">
        <f>SUMIFS(Invoices[Value],Invoices[Customer ID],A1942)</f>
        <v/>
      </c>
      <c r="G1942" s="10">
        <f>5-COUNTIF(RCuts,"&lt;"&amp;D1942)</f>
        <v/>
      </c>
      <c r="H1942" s="10">
        <f>1+COUNTIF(FCuts,"&lt;"&amp;E1942)</f>
        <v/>
      </c>
      <c r="I1942" s="10">
        <f>1+COUNTIF(MCuts,"&lt;"&amp;F1942)</f>
        <v/>
      </c>
      <c r="J1942" s="10">
        <f>G1942&amp;H1942&amp;I1942</f>
        <v/>
      </c>
      <c r="K1942" s="10">
        <f>IF(AND(G1942&gt;=4,H1942&gt;=4),"Champions",IF(AND(G1942&gt;=3,H1942&gt;=3),"Loyal",IF(G1942&gt;=4,"New / promising",IF(H1942&gt;=3,"At risk",IF(G1942&lt;=2,"Lost / hibernating","Needs attention")))))</f>
        <v/>
      </c>
    </row>
    <row r="1943">
      <c r="A1943" t="n">
        <v>15637</v>
      </c>
      <c r="B1943" s="13">
        <f>_xlfn.MINIFS(Invoices[Date],Invoices[Customer ID],A1943)</f>
        <v/>
      </c>
      <c r="C1943" s="13">
        <f>_xlfn.MAXIFS(Invoices[Date],Invoices[Customer ID],A1943)</f>
        <v/>
      </c>
      <c r="D1943" s="14">
        <f>AsOfDate-C1943</f>
        <v/>
      </c>
      <c r="E1943" s="14">
        <f>COUNTIFS(Invoices[Customer ID],A1943)</f>
        <v/>
      </c>
      <c r="F1943" s="15">
        <f>SUMIFS(Invoices[Value],Invoices[Customer ID],A1943)</f>
        <v/>
      </c>
      <c r="G1943" s="10">
        <f>5-COUNTIF(RCuts,"&lt;"&amp;D1943)</f>
        <v/>
      </c>
      <c r="H1943" s="10">
        <f>1+COUNTIF(FCuts,"&lt;"&amp;E1943)</f>
        <v/>
      </c>
      <c r="I1943" s="10">
        <f>1+COUNTIF(MCuts,"&lt;"&amp;F1943)</f>
        <v/>
      </c>
      <c r="J1943" s="10">
        <f>G1943&amp;H1943&amp;I1943</f>
        <v/>
      </c>
      <c r="K1943" s="10">
        <f>IF(AND(G1943&gt;=4,H1943&gt;=4),"Champions",IF(AND(G1943&gt;=3,H1943&gt;=3),"Loyal",IF(G1943&gt;=4,"New / promising",IF(H1943&gt;=3,"At risk",IF(G1943&lt;=2,"Lost / hibernating","Needs attention")))))</f>
        <v/>
      </c>
    </row>
    <row r="1944">
      <c r="A1944" t="n">
        <v>15639</v>
      </c>
      <c r="B1944" s="13">
        <f>_xlfn.MINIFS(Invoices[Date],Invoices[Customer ID],A1944)</f>
        <v/>
      </c>
      <c r="C1944" s="13">
        <f>_xlfn.MAXIFS(Invoices[Date],Invoices[Customer ID],A1944)</f>
        <v/>
      </c>
      <c r="D1944" s="14">
        <f>AsOfDate-C1944</f>
        <v/>
      </c>
      <c r="E1944" s="14">
        <f>COUNTIFS(Invoices[Customer ID],A1944)</f>
        <v/>
      </c>
      <c r="F1944" s="15">
        <f>SUMIFS(Invoices[Value],Invoices[Customer ID],A1944)</f>
        <v/>
      </c>
      <c r="G1944" s="10">
        <f>5-COUNTIF(RCuts,"&lt;"&amp;D1944)</f>
        <v/>
      </c>
      <c r="H1944" s="10">
        <f>1+COUNTIF(FCuts,"&lt;"&amp;E1944)</f>
        <v/>
      </c>
      <c r="I1944" s="10">
        <f>1+COUNTIF(MCuts,"&lt;"&amp;F1944)</f>
        <v/>
      </c>
      <c r="J1944" s="10">
        <f>G1944&amp;H1944&amp;I1944</f>
        <v/>
      </c>
      <c r="K1944" s="10">
        <f>IF(AND(G1944&gt;=4,H1944&gt;=4),"Champions",IF(AND(G1944&gt;=3,H1944&gt;=3),"Loyal",IF(G1944&gt;=4,"New / promising",IF(H1944&gt;=3,"At risk",IF(G1944&lt;=2,"Lost / hibernating","Needs attention")))))</f>
        <v/>
      </c>
    </row>
    <row r="1945">
      <c r="A1945" t="n">
        <v>15640</v>
      </c>
      <c r="B1945" s="13">
        <f>_xlfn.MINIFS(Invoices[Date],Invoices[Customer ID],A1945)</f>
        <v/>
      </c>
      <c r="C1945" s="13">
        <f>_xlfn.MAXIFS(Invoices[Date],Invoices[Customer ID],A1945)</f>
        <v/>
      </c>
      <c r="D1945" s="14">
        <f>AsOfDate-C1945</f>
        <v/>
      </c>
      <c r="E1945" s="14">
        <f>COUNTIFS(Invoices[Customer ID],A1945)</f>
        <v/>
      </c>
      <c r="F1945" s="15">
        <f>SUMIFS(Invoices[Value],Invoices[Customer ID],A1945)</f>
        <v/>
      </c>
      <c r="G1945" s="10">
        <f>5-COUNTIF(RCuts,"&lt;"&amp;D1945)</f>
        <v/>
      </c>
      <c r="H1945" s="10">
        <f>1+COUNTIF(FCuts,"&lt;"&amp;E1945)</f>
        <v/>
      </c>
      <c r="I1945" s="10">
        <f>1+COUNTIF(MCuts,"&lt;"&amp;F1945)</f>
        <v/>
      </c>
      <c r="J1945" s="10">
        <f>G1945&amp;H1945&amp;I1945</f>
        <v/>
      </c>
      <c r="K1945" s="10">
        <f>IF(AND(G1945&gt;=4,H1945&gt;=4),"Champions",IF(AND(G1945&gt;=3,H1945&gt;=3),"Loyal",IF(G1945&gt;=4,"New / promising",IF(H1945&gt;=3,"At risk",IF(G1945&lt;=2,"Lost / hibernating","Needs attention")))))</f>
        <v/>
      </c>
    </row>
    <row r="1946">
      <c r="A1946" t="n">
        <v>15641</v>
      </c>
      <c r="B1946" s="13">
        <f>_xlfn.MINIFS(Invoices[Date],Invoices[Customer ID],A1946)</f>
        <v/>
      </c>
      <c r="C1946" s="13">
        <f>_xlfn.MAXIFS(Invoices[Date],Invoices[Customer ID],A1946)</f>
        <v/>
      </c>
      <c r="D1946" s="14">
        <f>AsOfDate-C1946</f>
        <v/>
      </c>
      <c r="E1946" s="14">
        <f>COUNTIFS(Invoices[Customer ID],A1946)</f>
        <v/>
      </c>
      <c r="F1946" s="15">
        <f>SUMIFS(Invoices[Value],Invoices[Customer ID],A1946)</f>
        <v/>
      </c>
      <c r="G1946" s="10">
        <f>5-COUNTIF(RCuts,"&lt;"&amp;D1946)</f>
        <v/>
      </c>
      <c r="H1946" s="10">
        <f>1+COUNTIF(FCuts,"&lt;"&amp;E1946)</f>
        <v/>
      </c>
      <c r="I1946" s="10">
        <f>1+COUNTIF(MCuts,"&lt;"&amp;F1946)</f>
        <v/>
      </c>
      <c r="J1946" s="10">
        <f>G1946&amp;H1946&amp;I1946</f>
        <v/>
      </c>
      <c r="K1946" s="10">
        <f>IF(AND(G1946&gt;=4,H1946&gt;=4),"Champions",IF(AND(G1946&gt;=3,H1946&gt;=3),"Loyal",IF(G1946&gt;=4,"New / promising",IF(H1946&gt;=3,"At risk",IF(G1946&lt;=2,"Lost / hibernating","Needs attention")))))</f>
        <v/>
      </c>
    </row>
    <row r="1947">
      <c r="A1947" t="n">
        <v>15643</v>
      </c>
      <c r="B1947" s="13">
        <f>_xlfn.MINIFS(Invoices[Date],Invoices[Customer ID],A1947)</f>
        <v/>
      </c>
      <c r="C1947" s="13">
        <f>_xlfn.MAXIFS(Invoices[Date],Invoices[Customer ID],A1947)</f>
        <v/>
      </c>
      <c r="D1947" s="14">
        <f>AsOfDate-C1947</f>
        <v/>
      </c>
      <c r="E1947" s="14">
        <f>COUNTIFS(Invoices[Customer ID],A1947)</f>
        <v/>
      </c>
      <c r="F1947" s="15">
        <f>SUMIFS(Invoices[Value],Invoices[Customer ID],A1947)</f>
        <v/>
      </c>
      <c r="G1947" s="10">
        <f>5-COUNTIF(RCuts,"&lt;"&amp;D1947)</f>
        <v/>
      </c>
      <c r="H1947" s="10">
        <f>1+COUNTIF(FCuts,"&lt;"&amp;E1947)</f>
        <v/>
      </c>
      <c r="I1947" s="10">
        <f>1+COUNTIF(MCuts,"&lt;"&amp;F1947)</f>
        <v/>
      </c>
      <c r="J1947" s="10">
        <f>G1947&amp;H1947&amp;I1947</f>
        <v/>
      </c>
      <c r="K1947" s="10">
        <f>IF(AND(G1947&gt;=4,H1947&gt;=4),"Champions",IF(AND(G1947&gt;=3,H1947&gt;=3),"Loyal",IF(G1947&gt;=4,"New / promising",IF(H1947&gt;=3,"At risk",IF(G1947&lt;=2,"Lost / hibernating","Needs attention")))))</f>
        <v/>
      </c>
    </row>
    <row r="1948">
      <c r="A1948" t="n">
        <v>15644</v>
      </c>
      <c r="B1948" s="13">
        <f>_xlfn.MINIFS(Invoices[Date],Invoices[Customer ID],A1948)</f>
        <v/>
      </c>
      <c r="C1948" s="13">
        <f>_xlfn.MAXIFS(Invoices[Date],Invoices[Customer ID],A1948)</f>
        <v/>
      </c>
      <c r="D1948" s="14">
        <f>AsOfDate-C1948</f>
        <v/>
      </c>
      <c r="E1948" s="14">
        <f>COUNTIFS(Invoices[Customer ID],A1948)</f>
        <v/>
      </c>
      <c r="F1948" s="15">
        <f>SUMIFS(Invoices[Value],Invoices[Customer ID],A1948)</f>
        <v/>
      </c>
      <c r="G1948" s="10">
        <f>5-COUNTIF(RCuts,"&lt;"&amp;D1948)</f>
        <v/>
      </c>
      <c r="H1948" s="10">
        <f>1+COUNTIF(FCuts,"&lt;"&amp;E1948)</f>
        <v/>
      </c>
      <c r="I1948" s="10">
        <f>1+COUNTIF(MCuts,"&lt;"&amp;F1948)</f>
        <v/>
      </c>
      <c r="J1948" s="10">
        <f>G1948&amp;H1948&amp;I1948</f>
        <v/>
      </c>
      <c r="K1948" s="10">
        <f>IF(AND(G1948&gt;=4,H1948&gt;=4),"Champions",IF(AND(G1948&gt;=3,H1948&gt;=3),"Loyal",IF(G1948&gt;=4,"New / promising",IF(H1948&gt;=3,"At risk",IF(G1948&lt;=2,"Lost / hibernating","Needs attention")))))</f>
        <v/>
      </c>
    </row>
    <row r="1949">
      <c r="A1949" t="n">
        <v>15645</v>
      </c>
      <c r="B1949" s="13">
        <f>_xlfn.MINIFS(Invoices[Date],Invoices[Customer ID],A1949)</f>
        <v/>
      </c>
      <c r="C1949" s="13">
        <f>_xlfn.MAXIFS(Invoices[Date],Invoices[Customer ID],A1949)</f>
        <v/>
      </c>
      <c r="D1949" s="14">
        <f>AsOfDate-C1949</f>
        <v/>
      </c>
      <c r="E1949" s="14">
        <f>COUNTIFS(Invoices[Customer ID],A1949)</f>
        <v/>
      </c>
      <c r="F1949" s="15">
        <f>SUMIFS(Invoices[Value],Invoices[Customer ID],A1949)</f>
        <v/>
      </c>
      <c r="G1949" s="10">
        <f>5-COUNTIF(RCuts,"&lt;"&amp;D1949)</f>
        <v/>
      </c>
      <c r="H1949" s="10">
        <f>1+COUNTIF(FCuts,"&lt;"&amp;E1949)</f>
        <v/>
      </c>
      <c r="I1949" s="10">
        <f>1+COUNTIF(MCuts,"&lt;"&amp;F1949)</f>
        <v/>
      </c>
      <c r="J1949" s="10">
        <f>G1949&amp;H1949&amp;I1949</f>
        <v/>
      </c>
      <c r="K1949" s="10">
        <f>IF(AND(G1949&gt;=4,H1949&gt;=4),"Champions",IF(AND(G1949&gt;=3,H1949&gt;=3),"Loyal",IF(G1949&gt;=4,"New / promising",IF(H1949&gt;=3,"At risk",IF(G1949&lt;=2,"Lost / hibernating","Needs attention")))))</f>
        <v/>
      </c>
    </row>
    <row r="1950">
      <c r="A1950" t="n">
        <v>15646</v>
      </c>
      <c r="B1950" s="13">
        <f>_xlfn.MINIFS(Invoices[Date],Invoices[Customer ID],A1950)</f>
        <v/>
      </c>
      <c r="C1950" s="13">
        <f>_xlfn.MAXIFS(Invoices[Date],Invoices[Customer ID],A1950)</f>
        <v/>
      </c>
      <c r="D1950" s="14">
        <f>AsOfDate-C1950</f>
        <v/>
      </c>
      <c r="E1950" s="14">
        <f>COUNTIFS(Invoices[Customer ID],A1950)</f>
        <v/>
      </c>
      <c r="F1950" s="15">
        <f>SUMIFS(Invoices[Value],Invoices[Customer ID],A1950)</f>
        <v/>
      </c>
      <c r="G1950" s="10">
        <f>5-COUNTIF(RCuts,"&lt;"&amp;D1950)</f>
        <v/>
      </c>
      <c r="H1950" s="10">
        <f>1+COUNTIF(FCuts,"&lt;"&amp;E1950)</f>
        <v/>
      </c>
      <c r="I1950" s="10">
        <f>1+COUNTIF(MCuts,"&lt;"&amp;F1950)</f>
        <v/>
      </c>
      <c r="J1950" s="10">
        <f>G1950&amp;H1950&amp;I1950</f>
        <v/>
      </c>
      <c r="K1950" s="10">
        <f>IF(AND(G1950&gt;=4,H1950&gt;=4),"Champions",IF(AND(G1950&gt;=3,H1950&gt;=3),"Loyal",IF(G1950&gt;=4,"New / promising",IF(H1950&gt;=3,"At risk",IF(G1950&lt;=2,"Lost / hibernating","Needs attention")))))</f>
        <v/>
      </c>
    </row>
    <row r="1951">
      <c r="A1951" t="n">
        <v>15648</v>
      </c>
      <c r="B1951" s="13">
        <f>_xlfn.MINIFS(Invoices[Date],Invoices[Customer ID],A1951)</f>
        <v/>
      </c>
      <c r="C1951" s="13">
        <f>_xlfn.MAXIFS(Invoices[Date],Invoices[Customer ID],A1951)</f>
        <v/>
      </c>
      <c r="D1951" s="14">
        <f>AsOfDate-C1951</f>
        <v/>
      </c>
      <c r="E1951" s="14">
        <f>COUNTIFS(Invoices[Customer ID],A1951)</f>
        <v/>
      </c>
      <c r="F1951" s="15">
        <f>SUMIFS(Invoices[Value],Invoices[Customer ID],A1951)</f>
        <v/>
      </c>
      <c r="G1951" s="10">
        <f>5-COUNTIF(RCuts,"&lt;"&amp;D1951)</f>
        <v/>
      </c>
      <c r="H1951" s="10">
        <f>1+COUNTIF(FCuts,"&lt;"&amp;E1951)</f>
        <v/>
      </c>
      <c r="I1951" s="10">
        <f>1+COUNTIF(MCuts,"&lt;"&amp;F1951)</f>
        <v/>
      </c>
      <c r="J1951" s="10">
        <f>G1951&amp;H1951&amp;I1951</f>
        <v/>
      </c>
      <c r="K1951" s="10">
        <f>IF(AND(G1951&gt;=4,H1951&gt;=4),"Champions",IF(AND(G1951&gt;=3,H1951&gt;=3),"Loyal",IF(G1951&gt;=4,"New / promising",IF(H1951&gt;=3,"At risk",IF(G1951&lt;=2,"Lost / hibernating","Needs attention")))))</f>
        <v/>
      </c>
    </row>
    <row r="1952">
      <c r="A1952" t="n">
        <v>15649</v>
      </c>
      <c r="B1952" s="13">
        <f>_xlfn.MINIFS(Invoices[Date],Invoices[Customer ID],A1952)</f>
        <v/>
      </c>
      <c r="C1952" s="13">
        <f>_xlfn.MAXIFS(Invoices[Date],Invoices[Customer ID],A1952)</f>
        <v/>
      </c>
      <c r="D1952" s="14">
        <f>AsOfDate-C1952</f>
        <v/>
      </c>
      <c r="E1952" s="14">
        <f>COUNTIFS(Invoices[Customer ID],A1952)</f>
        <v/>
      </c>
      <c r="F1952" s="15">
        <f>SUMIFS(Invoices[Value],Invoices[Customer ID],A1952)</f>
        <v/>
      </c>
      <c r="G1952" s="10">
        <f>5-COUNTIF(RCuts,"&lt;"&amp;D1952)</f>
        <v/>
      </c>
      <c r="H1952" s="10">
        <f>1+COUNTIF(FCuts,"&lt;"&amp;E1952)</f>
        <v/>
      </c>
      <c r="I1952" s="10">
        <f>1+COUNTIF(MCuts,"&lt;"&amp;F1952)</f>
        <v/>
      </c>
      <c r="J1952" s="10">
        <f>G1952&amp;H1952&amp;I1952</f>
        <v/>
      </c>
      <c r="K1952" s="10">
        <f>IF(AND(G1952&gt;=4,H1952&gt;=4),"Champions",IF(AND(G1952&gt;=3,H1952&gt;=3),"Loyal",IF(G1952&gt;=4,"New / promising",IF(H1952&gt;=3,"At risk",IF(G1952&lt;=2,"Lost / hibernating","Needs attention")))))</f>
        <v/>
      </c>
    </row>
    <row r="1953">
      <c r="A1953" t="n">
        <v>15651</v>
      </c>
      <c r="B1953" s="13">
        <f>_xlfn.MINIFS(Invoices[Date],Invoices[Customer ID],A1953)</f>
        <v/>
      </c>
      <c r="C1953" s="13">
        <f>_xlfn.MAXIFS(Invoices[Date],Invoices[Customer ID],A1953)</f>
        <v/>
      </c>
      <c r="D1953" s="14">
        <f>AsOfDate-C1953</f>
        <v/>
      </c>
      <c r="E1953" s="14">
        <f>COUNTIFS(Invoices[Customer ID],A1953)</f>
        <v/>
      </c>
      <c r="F1953" s="15">
        <f>SUMIFS(Invoices[Value],Invoices[Customer ID],A1953)</f>
        <v/>
      </c>
      <c r="G1953" s="10">
        <f>5-COUNTIF(RCuts,"&lt;"&amp;D1953)</f>
        <v/>
      </c>
      <c r="H1953" s="10">
        <f>1+COUNTIF(FCuts,"&lt;"&amp;E1953)</f>
        <v/>
      </c>
      <c r="I1953" s="10">
        <f>1+COUNTIF(MCuts,"&lt;"&amp;F1953)</f>
        <v/>
      </c>
      <c r="J1953" s="10">
        <f>G1953&amp;H1953&amp;I1953</f>
        <v/>
      </c>
      <c r="K1953" s="10">
        <f>IF(AND(G1953&gt;=4,H1953&gt;=4),"Champions",IF(AND(G1953&gt;=3,H1953&gt;=3),"Loyal",IF(G1953&gt;=4,"New / promising",IF(H1953&gt;=3,"At risk",IF(G1953&lt;=2,"Lost / hibernating","Needs attention")))))</f>
        <v/>
      </c>
    </row>
    <row r="1954">
      <c r="A1954" t="n">
        <v>15652</v>
      </c>
      <c r="B1954" s="13">
        <f>_xlfn.MINIFS(Invoices[Date],Invoices[Customer ID],A1954)</f>
        <v/>
      </c>
      <c r="C1954" s="13">
        <f>_xlfn.MAXIFS(Invoices[Date],Invoices[Customer ID],A1954)</f>
        <v/>
      </c>
      <c r="D1954" s="14">
        <f>AsOfDate-C1954</f>
        <v/>
      </c>
      <c r="E1954" s="14">
        <f>COUNTIFS(Invoices[Customer ID],A1954)</f>
        <v/>
      </c>
      <c r="F1954" s="15">
        <f>SUMIFS(Invoices[Value],Invoices[Customer ID],A1954)</f>
        <v/>
      </c>
      <c r="G1954" s="10">
        <f>5-COUNTIF(RCuts,"&lt;"&amp;D1954)</f>
        <v/>
      </c>
      <c r="H1954" s="10">
        <f>1+COUNTIF(FCuts,"&lt;"&amp;E1954)</f>
        <v/>
      </c>
      <c r="I1954" s="10">
        <f>1+COUNTIF(MCuts,"&lt;"&amp;F1954)</f>
        <v/>
      </c>
      <c r="J1954" s="10">
        <f>G1954&amp;H1954&amp;I1954</f>
        <v/>
      </c>
      <c r="K1954" s="10">
        <f>IF(AND(G1954&gt;=4,H1954&gt;=4),"Champions",IF(AND(G1954&gt;=3,H1954&gt;=3),"Loyal",IF(G1954&gt;=4,"New / promising",IF(H1954&gt;=3,"At risk",IF(G1954&lt;=2,"Lost / hibernating","Needs attention")))))</f>
        <v/>
      </c>
    </row>
    <row r="1955">
      <c r="A1955" t="n">
        <v>15653</v>
      </c>
      <c r="B1955" s="13">
        <f>_xlfn.MINIFS(Invoices[Date],Invoices[Customer ID],A1955)</f>
        <v/>
      </c>
      <c r="C1955" s="13">
        <f>_xlfn.MAXIFS(Invoices[Date],Invoices[Customer ID],A1955)</f>
        <v/>
      </c>
      <c r="D1955" s="14">
        <f>AsOfDate-C1955</f>
        <v/>
      </c>
      <c r="E1955" s="14">
        <f>COUNTIFS(Invoices[Customer ID],A1955)</f>
        <v/>
      </c>
      <c r="F1955" s="15">
        <f>SUMIFS(Invoices[Value],Invoices[Customer ID],A1955)</f>
        <v/>
      </c>
      <c r="G1955" s="10">
        <f>5-COUNTIF(RCuts,"&lt;"&amp;D1955)</f>
        <v/>
      </c>
      <c r="H1955" s="10">
        <f>1+COUNTIF(FCuts,"&lt;"&amp;E1955)</f>
        <v/>
      </c>
      <c r="I1955" s="10">
        <f>1+COUNTIF(MCuts,"&lt;"&amp;F1955)</f>
        <v/>
      </c>
      <c r="J1955" s="10">
        <f>G1955&amp;H1955&amp;I1955</f>
        <v/>
      </c>
      <c r="K1955" s="10">
        <f>IF(AND(G1955&gt;=4,H1955&gt;=4),"Champions",IF(AND(G1955&gt;=3,H1955&gt;=3),"Loyal",IF(G1955&gt;=4,"New / promising",IF(H1955&gt;=3,"At risk",IF(G1955&lt;=2,"Lost / hibernating","Needs attention")))))</f>
        <v/>
      </c>
    </row>
    <row r="1956">
      <c r="A1956" t="n">
        <v>15654</v>
      </c>
      <c r="B1956" s="13">
        <f>_xlfn.MINIFS(Invoices[Date],Invoices[Customer ID],A1956)</f>
        <v/>
      </c>
      <c r="C1956" s="13">
        <f>_xlfn.MAXIFS(Invoices[Date],Invoices[Customer ID],A1956)</f>
        <v/>
      </c>
      <c r="D1956" s="14">
        <f>AsOfDate-C1956</f>
        <v/>
      </c>
      <c r="E1956" s="14">
        <f>COUNTIFS(Invoices[Customer ID],A1956)</f>
        <v/>
      </c>
      <c r="F1956" s="15">
        <f>SUMIFS(Invoices[Value],Invoices[Customer ID],A1956)</f>
        <v/>
      </c>
      <c r="G1956" s="10">
        <f>5-COUNTIF(RCuts,"&lt;"&amp;D1956)</f>
        <v/>
      </c>
      <c r="H1956" s="10">
        <f>1+COUNTIF(FCuts,"&lt;"&amp;E1956)</f>
        <v/>
      </c>
      <c r="I1956" s="10">
        <f>1+COUNTIF(MCuts,"&lt;"&amp;F1956)</f>
        <v/>
      </c>
      <c r="J1956" s="10">
        <f>G1956&amp;H1956&amp;I1956</f>
        <v/>
      </c>
      <c r="K1956" s="10">
        <f>IF(AND(G1956&gt;=4,H1956&gt;=4),"Champions",IF(AND(G1956&gt;=3,H1956&gt;=3),"Loyal",IF(G1956&gt;=4,"New / promising",IF(H1956&gt;=3,"At risk",IF(G1956&lt;=2,"Lost / hibernating","Needs attention")))))</f>
        <v/>
      </c>
    </row>
    <row r="1957">
      <c r="A1957" t="n">
        <v>15655</v>
      </c>
      <c r="B1957" s="13">
        <f>_xlfn.MINIFS(Invoices[Date],Invoices[Customer ID],A1957)</f>
        <v/>
      </c>
      <c r="C1957" s="13">
        <f>_xlfn.MAXIFS(Invoices[Date],Invoices[Customer ID],A1957)</f>
        <v/>
      </c>
      <c r="D1957" s="14">
        <f>AsOfDate-C1957</f>
        <v/>
      </c>
      <c r="E1957" s="14">
        <f>COUNTIFS(Invoices[Customer ID],A1957)</f>
        <v/>
      </c>
      <c r="F1957" s="15">
        <f>SUMIFS(Invoices[Value],Invoices[Customer ID],A1957)</f>
        <v/>
      </c>
      <c r="G1957" s="10">
        <f>5-COUNTIF(RCuts,"&lt;"&amp;D1957)</f>
        <v/>
      </c>
      <c r="H1957" s="10">
        <f>1+COUNTIF(FCuts,"&lt;"&amp;E1957)</f>
        <v/>
      </c>
      <c r="I1957" s="10">
        <f>1+COUNTIF(MCuts,"&lt;"&amp;F1957)</f>
        <v/>
      </c>
      <c r="J1957" s="10">
        <f>G1957&amp;H1957&amp;I1957</f>
        <v/>
      </c>
      <c r="K1957" s="10">
        <f>IF(AND(G1957&gt;=4,H1957&gt;=4),"Champions",IF(AND(G1957&gt;=3,H1957&gt;=3),"Loyal",IF(G1957&gt;=4,"New / promising",IF(H1957&gt;=3,"At risk",IF(G1957&lt;=2,"Lost / hibernating","Needs attention")))))</f>
        <v/>
      </c>
    </row>
    <row r="1958">
      <c r="A1958" t="n">
        <v>15656</v>
      </c>
      <c r="B1958" s="13">
        <f>_xlfn.MINIFS(Invoices[Date],Invoices[Customer ID],A1958)</f>
        <v/>
      </c>
      <c r="C1958" s="13">
        <f>_xlfn.MAXIFS(Invoices[Date],Invoices[Customer ID],A1958)</f>
        <v/>
      </c>
      <c r="D1958" s="14">
        <f>AsOfDate-C1958</f>
        <v/>
      </c>
      <c r="E1958" s="14">
        <f>COUNTIFS(Invoices[Customer ID],A1958)</f>
        <v/>
      </c>
      <c r="F1958" s="15">
        <f>SUMIFS(Invoices[Value],Invoices[Customer ID],A1958)</f>
        <v/>
      </c>
      <c r="G1958" s="10">
        <f>5-COUNTIF(RCuts,"&lt;"&amp;D1958)</f>
        <v/>
      </c>
      <c r="H1958" s="10">
        <f>1+COUNTIF(FCuts,"&lt;"&amp;E1958)</f>
        <v/>
      </c>
      <c r="I1958" s="10">
        <f>1+COUNTIF(MCuts,"&lt;"&amp;F1958)</f>
        <v/>
      </c>
      <c r="J1958" s="10">
        <f>G1958&amp;H1958&amp;I1958</f>
        <v/>
      </c>
      <c r="K1958" s="10">
        <f>IF(AND(G1958&gt;=4,H1958&gt;=4),"Champions",IF(AND(G1958&gt;=3,H1958&gt;=3),"Loyal",IF(G1958&gt;=4,"New / promising",IF(H1958&gt;=3,"At risk",IF(G1958&lt;=2,"Lost / hibernating","Needs attention")))))</f>
        <v/>
      </c>
    </row>
    <row r="1959">
      <c r="A1959" t="n">
        <v>15657</v>
      </c>
      <c r="B1959" s="13">
        <f>_xlfn.MINIFS(Invoices[Date],Invoices[Customer ID],A1959)</f>
        <v/>
      </c>
      <c r="C1959" s="13">
        <f>_xlfn.MAXIFS(Invoices[Date],Invoices[Customer ID],A1959)</f>
        <v/>
      </c>
      <c r="D1959" s="14">
        <f>AsOfDate-C1959</f>
        <v/>
      </c>
      <c r="E1959" s="14">
        <f>COUNTIFS(Invoices[Customer ID],A1959)</f>
        <v/>
      </c>
      <c r="F1959" s="15">
        <f>SUMIFS(Invoices[Value],Invoices[Customer ID],A1959)</f>
        <v/>
      </c>
      <c r="G1959" s="10">
        <f>5-COUNTIF(RCuts,"&lt;"&amp;D1959)</f>
        <v/>
      </c>
      <c r="H1959" s="10">
        <f>1+COUNTIF(FCuts,"&lt;"&amp;E1959)</f>
        <v/>
      </c>
      <c r="I1959" s="10">
        <f>1+COUNTIF(MCuts,"&lt;"&amp;F1959)</f>
        <v/>
      </c>
      <c r="J1959" s="10">
        <f>G1959&amp;H1959&amp;I1959</f>
        <v/>
      </c>
      <c r="K1959" s="10">
        <f>IF(AND(G1959&gt;=4,H1959&gt;=4),"Champions",IF(AND(G1959&gt;=3,H1959&gt;=3),"Loyal",IF(G1959&gt;=4,"New / promising",IF(H1959&gt;=3,"At risk",IF(G1959&lt;=2,"Lost / hibernating","Needs attention")))))</f>
        <v/>
      </c>
    </row>
    <row r="1960">
      <c r="A1960" t="n">
        <v>15658</v>
      </c>
      <c r="B1960" s="13">
        <f>_xlfn.MINIFS(Invoices[Date],Invoices[Customer ID],A1960)</f>
        <v/>
      </c>
      <c r="C1960" s="13">
        <f>_xlfn.MAXIFS(Invoices[Date],Invoices[Customer ID],A1960)</f>
        <v/>
      </c>
      <c r="D1960" s="14">
        <f>AsOfDate-C1960</f>
        <v/>
      </c>
      <c r="E1960" s="14">
        <f>COUNTIFS(Invoices[Customer ID],A1960)</f>
        <v/>
      </c>
      <c r="F1960" s="15">
        <f>SUMIFS(Invoices[Value],Invoices[Customer ID],A1960)</f>
        <v/>
      </c>
      <c r="G1960" s="10">
        <f>5-COUNTIF(RCuts,"&lt;"&amp;D1960)</f>
        <v/>
      </c>
      <c r="H1960" s="10">
        <f>1+COUNTIF(FCuts,"&lt;"&amp;E1960)</f>
        <v/>
      </c>
      <c r="I1960" s="10">
        <f>1+COUNTIF(MCuts,"&lt;"&amp;F1960)</f>
        <v/>
      </c>
      <c r="J1960" s="10">
        <f>G1960&amp;H1960&amp;I1960</f>
        <v/>
      </c>
      <c r="K1960" s="10">
        <f>IF(AND(G1960&gt;=4,H1960&gt;=4),"Champions",IF(AND(G1960&gt;=3,H1960&gt;=3),"Loyal",IF(G1960&gt;=4,"New / promising",IF(H1960&gt;=3,"At risk",IF(G1960&lt;=2,"Lost / hibernating","Needs attention")))))</f>
        <v/>
      </c>
    </row>
    <row r="1961">
      <c r="A1961" t="n">
        <v>15659</v>
      </c>
      <c r="B1961" s="13">
        <f>_xlfn.MINIFS(Invoices[Date],Invoices[Customer ID],A1961)</f>
        <v/>
      </c>
      <c r="C1961" s="13">
        <f>_xlfn.MAXIFS(Invoices[Date],Invoices[Customer ID],A1961)</f>
        <v/>
      </c>
      <c r="D1961" s="14">
        <f>AsOfDate-C1961</f>
        <v/>
      </c>
      <c r="E1961" s="14">
        <f>COUNTIFS(Invoices[Customer ID],A1961)</f>
        <v/>
      </c>
      <c r="F1961" s="15">
        <f>SUMIFS(Invoices[Value],Invoices[Customer ID],A1961)</f>
        <v/>
      </c>
      <c r="G1961" s="10">
        <f>5-COUNTIF(RCuts,"&lt;"&amp;D1961)</f>
        <v/>
      </c>
      <c r="H1961" s="10">
        <f>1+COUNTIF(FCuts,"&lt;"&amp;E1961)</f>
        <v/>
      </c>
      <c r="I1961" s="10">
        <f>1+COUNTIF(MCuts,"&lt;"&amp;F1961)</f>
        <v/>
      </c>
      <c r="J1961" s="10">
        <f>G1961&amp;H1961&amp;I1961</f>
        <v/>
      </c>
      <c r="K1961" s="10">
        <f>IF(AND(G1961&gt;=4,H1961&gt;=4),"Champions",IF(AND(G1961&gt;=3,H1961&gt;=3),"Loyal",IF(G1961&gt;=4,"New / promising",IF(H1961&gt;=3,"At risk",IF(G1961&lt;=2,"Lost / hibernating","Needs attention")))))</f>
        <v/>
      </c>
    </row>
    <row r="1962">
      <c r="A1962" t="n">
        <v>15660</v>
      </c>
      <c r="B1962" s="13">
        <f>_xlfn.MINIFS(Invoices[Date],Invoices[Customer ID],A1962)</f>
        <v/>
      </c>
      <c r="C1962" s="13">
        <f>_xlfn.MAXIFS(Invoices[Date],Invoices[Customer ID],A1962)</f>
        <v/>
      </c>
      <c r="D1962" s="14">
        <f>AsOfDate-C1962</f>
        <v/>
      </c>
      <c r="E1962" s="14">
        <f>COUNTIFS(Invoices[Customer ID],A1962)</f>
        <v/>
      </c>
      <c r="F1962" s="15">
        <f>SUMIFS(Invoices[Value],Invoices[Customer ID],A1962)</f>
        <v/>
      </c>
      <c r="G1962" s="10">
        <f>5-COUNTIF(RCuts,"&lt;"&amp;D1962)</f>
        <v/>
      </c>
      <c r="H1962" s="10">
        <f>1+COUNTIF(FCuts,"&lt;"&amp;E1962)</f>
        <v/>
      </c>
      <c r="I1962" s="10">
        <f>1+COUNTIF(MCuts,"&lt;"&amp;F1962)</f>
        <v/>
      </c>
      <c r="J1962" s="10">
        <f>G1962&amp;H1962&amp;I1962</f>
        <v/>
      </c>
      <c r="K1962" s="10">
        <f>IF(AND(G1962&gt;=4,H1962&gt;=4),"Champions",IF(AND(G1962&gt;=3,H1962&gt;=3),"Loyal",IF(G1962&gt;=4,"New / promising",IF(H1962&gt;=3,"At risk",IF(G1962&lt;=2,"Lost / hibernating","Needs attention")))))</f>
        <v/>
      </c>
    </row>
    <row r="1963">
      <c r="A1963" t="n">
        <v>15661</v>
      </c>
      <c r="B1963" s="13">
        <f>_xlfn.MINIFS(Invoices[Date],Invoices[Customer ID],A1963)</f>
        <v/>
      </c>
      <c r="C1963" s="13">
        <f>_xlfn.MAXIFS(Invoices[Date],Invoices[Customer ID],A1963)</f>
        <v/>
      </c>
      <c r="D1963" s="14">
        <f>AsOfDate-C1963</f>
        <v/>
      </c>
      <c r="E1963" s="14">
        <f>COUNTIFS(Invoices[Customer ID],A1963)</f>
        <v/>
      </c>
      <c r="F1963" s="15">
        <f>SUMIFS(Invoices[Value],Invoices[Customer ID],A1963)</f>
        <v/>
      </c>
      <c r="G1963" s="10">
        <f>5-COUNTIF(RCuts,"&lt;"&amp;D1963)</f>
        <v/>
      </c>
      <c r="H1963" s="10">
        <f>1+COUNTIF(FCuts,"&lt;"&amp;E1963)</f>
        <v/>
      </c>
      <c r="I1963" s="10">
        <f>1+COUNTIF(MCuts,"&lt;"&amp;F1963)</f>
        <v/>
      </c>
      <c r="J1963" s="10">
        <f>G1963&amp;H1963&amp;I1963</f>
        <v/>
      </c>
      <c r="K1963" s="10">
        <f>IF(AND(G1963&gt;=4,H1963&gt;=4),"Champions",IF(AND(G1963&gt;=3,H1963&gt;=3),"Loyal",IF(G1963&gt;=4,"New / promising",IF(H1963&gt;=3,"At risk",IF(G1963&lt;=2,"Lost / hibernating","Needs attention")))))</f>
        <v/>
      </c>
    </row>
    <row r="1964">
      <c r="A1964" t="n">
        <v>15663</v>
      </c>
      <c r="B1964" s="13">
        <f>_xlfn.MINIFS(Invoices[Date],Invoices[Customer ID],A1964)</f>
        <v/>
      </c>
      <c r="C1964" s="13">
        <f>_xlfn.MAXIFS(Invoices[Date],Invoices[Customer ID],A1964)</f>
        <v/>
      </c>
      <c r="D1964" s="14">
        <f>AsOfDate-C1964</f>
        <v/>
      </c>
      <c r="E1964" s="14">
        <f>COUNTIFS(Invoices[Customer ID],A1964)</f>
        <v/>
      </c>
      <c r="F1964" s="15">
        <f>SUMIFS(Invoices[Value],Invoices[Customer ID],A1964)</f>
        <v/>
      </c>
      <c r="G1964" s="10">
        <f>5-COUNTIF(RCuts,"&lt;"&amp;D1964)</f>
        <v/>
      </c>
      <c r="H1964" s="10">
        <f>1+COUNTIF(FCuts,"&lt;"&amp;E1964)</f>
        <v/>
      </c>
      <c r="I1964" s="10">
        <f>1+COUNTIF(MCuts,"&lt;"&amp;F1964)</f>
        <v/>
      </c>
      <c r="J1964" s="10">
        <f>G1964&amp;H1964&amp;I1964</f>
        <v/>
      </c>
      <c r="K1964" s="10">
        <f>IF(AND(G1964&gt;=4,H1964&gt;=4),"Champions",IF(AND(G1964&gt;=3,H1964&gt;=3),"Loyal",IF(G1964&gt;=4,"New / promising",IF(H1964&gt;=3,"At risk",IF(G1964&lt;=2,"Lost / hibernating","Needs attention")))))</f>
        <v/>
      </c>
    </row>
    <row r="1965">
      <c r="A1965" t="n">
        <v>15664</v>
      </c>
      <c r="B1965" s="13">
        <f>_xlfn.MINIFS(Invoices[Date],Invoices[Customer ID],A1965)</f>
        <v/>
      </c>
      <c r="C1965" s="13">
        <f>_xlfn.MAXIFS(Invoices[Date],Invoices[Customer ID],A1965)</f>
        <v/>
      </c>
      <c r="D1965" s="14">
        <f>AsOfDate-C1965</f>
        <v/>
      </c>
      <c r="E1965" s="14">
        <f>COUNTIFS(Invoices[Customer ID],A1965)</f>
        <v/>
      </c>
      <c r="F1965" s="15">
        <f>SUMIFS(Invoices[Value],Invoices[Customer ID],A1965)</f>
        <v/>
      </c>
      <c r="G1965" s="10">
        <f>5-COUNTIF(RCuts,"&lt;"&amp;D1965)</f>
        <v/>
      </c>
      <c r="H1965" s="10">
        <f>1+COUNTIF(FCuts,"&lt;"&amp;E1965)</f>
        <v/>
      </c>
      <c r="I1965" s="10">
        <f>1+COUNTIF(MCuts,"&lt;"&amp;F1965)</f>
        <v/>
      </c>
      <c r="J1965" s="10">
        <f>G1965&amp;H1965&amp;I1965</f>
        <v/>
      </c>
      <c r="K1965" s="10">
        <f>IF(AND(G1965&gt;=4,H1965&gt;=4),"Champions",IF(AND(G1965&gt;=3,H1965&gt;=3),"Loyal",IF(G1965&gt;=4,"New / promising",IF(H1965&gt;=3,"At risk",IF(G1965&lt;=2,"Lost / hibernating","Needs attention")))))</f>
        <v/>
      </c>
    </row>
    <row r="1966">
      <c r="A1966" t="n">
        <v>15665</v>
      </c>
      <c r="B1966" s="13">
        <f>_xlfn.MINIFS(Invoices[Date],Invoices[Customer ID],A1966)</f>
        <v/>
      </c>
      <c r="C1966" s="13">
        <f>_xlfn.MAXIFS(Invoices[Date],Invoices[Customer ID],A1966)</f>
        <v/>
      </c>
      <c r="D1966" s="14">
        <f>AsOfDate-C1966</f>
        <v/>
      </c>
      <c r="E1966" s="14">
        <f>COUNTIFS(Invoices[Customer ID],A1966)</f>
        <v/>
      </c>
      <c r="F1966" s="15">
        <f>SUMIFS(Invoices[Value],Invoices[Customer ID],A1966)</f>
        <v/>
      </c>
      <c r="G1966" s="10">
        <f>5-COUNTIF(RCuts,"&lt;"&amp;D1966)</f>
        <v/>
      </c>
      <c r="H1966" s="10">
        <f>1+COUNTIF(FCuts,"&lt;"&amp;E1966)</f>
        <v/>
      </c>
      <c r="I1966" s="10">
        <f>1+COUNTIF(MCuts,"&lt;"&amp;F1966)</f>
        <v/>
      </c>
      <c r="J1966" s="10">
        <f>G1966&amp;H1966&amp;I1966</f>
        <v/>
      </c>
      <c r="K1966" s="10">
        <f>IF(AND(G1966&gt;=4,H1966&gt;=4),"Champions",IF(AND(G1966&gt;=3,H1966&gt;=3),"Loyal",IF(G1966&gt;=4,"New / promising",IF(H1966&gt;=3,"At risk",IF(G1966&lt;=2,"Lost / hibernating","Needs attention")))))</f>
        <v/>
      </c>
    </row>
    <row r="1967">
      <c r="A1967" t="n">
        <v>15667</v>
      </c>
      <c r="B1967" s="13">
        <f>_xlfn.MINIFS(Invoices[Date],Invoices[Customer ID],A1967)</f>
        <v/>
      </c>
      <c r="C1967" s="13">
        <f>_xlfn.MAXIFS(Invoices[Date],Invoices[Customer ID],A1967)</f>
        <v/>
      </c>
      <c r="D1967" s="14">
        <f>AsOfDate-C1967</f>
        <v/>
      </c>
      <c r="E1967" s="14">
        <f>COUNTIFS(Invoices[Customer ID],A1967)</f>
        <v/>
      </c>
      <c r="F1967" s="15">
        <f>SUMIFS(Invoices[Value],Invoices[Customer ID],A1967)</f>
        <v/>
      </c>
      <c r="G1967" s="10">
        <f>5-COUNTIF(RCuts,"&lt;"&amp;D1967)</f>
        <v/>
      </c>
      <c r="H1967" s="10">
        <f>1+COUNTIF(FCuts,"&lt;"&amp;E1967)</f>
        <v/>
      </c>
      <c r="I1967" s="10">
        <f>1+COUNTIF(MCuts,"&lt;"&amp;F1967)</f>
        <v/>
      </c>
      <c r="J1967" s="10">
        <f>G1967&amp;H1967&amp;I1967</f>
        <v/>
      </c>
      <c r="K1967" s="10">
        <f>IF(AND(G1967&gt;=4,H1967&gt;=4),"Champions",IF(AND(G1967&gt;=3,H1967&gt;=3),"Loyal",IF(G1967&gt;=4,"New / promising",IF(H1967&gt;=3,"At risk",IF(G1967&lt;=2,"Lost / hibernating","Needs attention")))))</f>
        <v/>
      </c>
    </row>
    <row r="1968">
      <c r="A1968" t="n">
        <v>15668</v>
      </c>
      <c r="B1968" s="13">
        <f>_xlfn.MINIFS(Invoices[Date],Invoices[Customer ID],A1968)</f>
        <v/>
      </c>
      <c r="C1968" s="13">
        <f>_xlfn.MAXIFS(Invoices[Date],Invoices[Customer ID],A1968)</f>
        <v/>
      </c>
      <c r="D1968" s="14">
        <f>AsOfDate-C1968</f>
        <v/>
      </c>
      <c r="E1968" s="14">
        <f>COUNTIFS(Invoices[Customer ID],A1968)</f>
        <v/>
      </c>
      <c r="F1968" s="15">
        <f>SUMIFS(Invoices[Value],Invoices[Customer ID],A1968)</f>
        <v/>
      </c>
      <c r="G1968" s="10">
        <f>5-COUNTIF(RCuts,"&lt;"&amp;D1968)</f>
        <v/>
      </c>
      <c r="H1968" s="10">
        <f>1+COUNTIF(FCuts,"&lt;"&amp;E1968)</f>
        <v/>
      </c>
      <c r="I1968" s="10">
        <f>1+COUNTIF(MCuts,"&lt;"&amp;F1968)</f>
        <v/>
      </c>
      <c r="J1968" s="10">
        <f>G1968&amp;H1968&amp;I1968</f>
        <v/>
      </c>
      <c r="K1968" s="10">
        <f>IF(AND(G1968&gt;=4,H1968&gt;=4),"Champions",IF(AND(G1968&gt;=3,H1968&gt;=3),"Loyal",IF(G1968&gt;=4,"New / promising",IF(H1968&gt;=3,"At risk",IF(G1968&lt;=2,"Lost / hibernating","Needs attention")))))</f>
        <v/>
      </c>
    </row>
    <row r="1969">
      <c r="A1969" t="n">
        <v>15669</v>
      </c>
      <c r="B1969" s="13">
        <f>_xlfn.MINIFS(Invoices[Date],Invoices[Customer ID],A1969)</f>
        <v/>
      </c>
      <c r="C1969" s="13">
        <f>_xlfn.MAXIFS(Invoices[Date],Invoices[Customer ID],A1969)</f>
        <v/>
      </c>
      <c r="D1969" s="14">
        <f>AsOfDate-C1969</f>
        <v/>
      </c>
      <c r="E1969" s="14">
        <f>COUNTIFS(Invoices[Customer ID],A1969)</f>
        <v/>
      </c>
      <c r="F1969" s="15">
        <f>SUMIFS(Invoices[Value],Invoices[Customer ID],A1969)</f>
        <v/>
      </c>
      <c r="G1969" s="10">
        <f>5-COUNTIF(RCuts,"&lt;"&amp;D1969)</f>
        <v/>
      </c>
      <c r="H1969" s="10">
        <f>1+COUNTIF(FCuts,"&lt;"&amp;E1969)</f>
        <v/>
      </c>
      <c r="I1969" s="10">
        <f>1+COUNTIF(MCuts,"&lt;"&amp;F1969)</f>
        <v/>
      </c>
      <c r="J1969" s="10">
        <f>G1969&amp;H1969&amp;I1969</f>
        <v/>
      </c>
      <c r="K1969" s="10">
        <f>IF(AND(G1969&gt;=4,H1969&gt;=4),"Champions",IF(AND(G1969&gt;=3,H1969&gt;=3),"Loyal",IF(G1969&gt;=4,"New / promising",IF(H1969&gt;=3,"At risk",IF(G1969&lt;=2,"Lost / hibernating","Needs attention")))))</f>
        <v/>
      </c>
    </row>
    <row r="1970">
      <c r="A1970" t="n">
        <v>15670</v>
      </c>
      <c r="B1970" s="13">
        <f>_xlfn.MINIFS(Invoices[Date],Invoices[Customer ID],A1970)</f>
        <v/>
      </c>
      <c r="C1970" s="13">
        <f>_xlfn.MAXIFS(Invoices[Date],Invoices[Customer ID],A1970)</f>
        <v/>
      </c>
      <c r="D1970" s="14">
        <f>AsOfDate-C1970</f>
        <v/>
      </c>
      <c r="E1970" s="14">
        <f>COUNTIFS(Invoices[Customer ID],A1970)</f>
        <v/>
      </c>
      <c r="F1970" s="15">
        <f>SUMIFS(Invoices[Value],Invoices[Customer ID],A1970)</f>
        <v/>
      </c>
      <c r="G1970" s="10">
        <f>5-COUNTIF(RCuts,"&lt;"&amp;D1970)</f>
        <v/>
      </c>
      <c r="H1970" s="10">
        <f>1+COUNTIF(FCuts,"&lt;"&amp;E1970)</f>
        <v/>
      </c>
      <c r="I1970" s="10">
        <f>1+COUNTIF(MCuts,"&lt;"&amp;F1970)</f>
        <v/>
      </c>
      <c r="J1970" s="10">
        <f>G1970&amp;H1970&amp;I1970</f>
        <v/>
      </c>
      <c r="K1970" s="10">
        <f>IF(AND(G1970&gt;=4,H1970&gt;=4),"Champions",IF(AND(G1970&gt;=3,H1970&gt;=3),"Loyal",IF(G1970&gt;=4,"New / promising",IF(H1970&gt;=3,"At risk",IF(G1970&lt;=2,"Lost / hibernating","Needs attention")))))</f>
        <v/>
      </c>
    </row>
    <row r="1971">
      <c r="A1971" t="n">
        <v>15671</v>
      </c>
      <c r="B1971" s="13">
        <f>_xlfn.MINIFS(Invoices[Date],Invoices[Customer ID],A1971)</f>
        <v/>
      </c>
      <c r="C1971" s="13">
        <f>_xlfn.MAXIFS(Invoices[Date],Invoices[Customer ID],A1971)</f>
        <v/>
      </c>
      <c r="D1971" s="14">
        <f>AsOfDate-C1971</f>
        <v/>
      </c>
      <c r="E1971" s="14">
        <f>COUNTIFS(Invoices[Customer ID],A1971)</f>
        <v/>
      </c>
      <c r="F1971" s="15">
        <f>SUMIFS(Invoices[Value],Invoices[Customer ID],A1971)</f>
        <v/>
      </c>
      <c r="G1971" s="10">
        <f>5-COUNTIF(RCuts,"&lt;"&amp;D1971)</f>
        <v/>
      </c>
      <c r="H1971" s="10">
        <f>1+COUNTIF(FCuts,"&lt;"&amp;E1971)</f>
        <v/>
      </c>
      <c r="I1971" s="10">
        <f>1+COUNTIF(MCuts,"&lt;"&amp;F1971)</f>
        <v/>
      </c>
      <c r="J1971" s="10">
        <f>G1971&amp;H1971&amp;I1971</f>
        <v/>
      </c>
      <c r="K1971" s="10">
        <f>IF(AND(G1971&gt;=4,H1971&gt;=4),"Champions",IF(AND(G1971&gt;=3,H1971&gt;=3),"Loyal",IF(G1971&gt;=4,"New / promising",IF(H1971&gt;=3,"At risk",IF(G1971&lt;=2,"Lost / hibernating","Needs attention")))))</f>
        <v/>
      </c>
    </row>
    <row r="1972">
      <c r="A1972" t="n">
        <v>15673</v>
      </c>
      <c r="B1972" s="13">
        <f>_xlfn.MINIFS(Invoices[Date],Invoices[Customer ID],A1972)</f>
        <v/>
      </c>
      <c r="C1972" s="13">
        <f>_xlfn.MAXIFS(Invoices[Date],Invoices[Customer ID],A1972)</f>
        <v/>
      </c>
      <c r="D1972" s="14">
        <f>AsOfDate-C1972</f>
        <v/>
      </c>
      <c r="E1972" s="14">
        <f>COUNTIFS(Invoices[Customer ID],A1972)</f>
        <v/>
      </c>
      <c r="F1972" s="15">
        <f>SUMIFS(Invoices[Value],Invoices[Customer ID],A1972)</f>
        <v/>
      </c>
      <c r="G1972" s="10">
        <f>5-COUNTIF(RCuts,"&lt;"&amp;D1972)</f>
        <v/>
      </c>
      <c r="H1972" s="10">
        <f>1+COUNTIF(FCuts,"&lt;"&amp;E1972)</f>
        <v/>
      </c>
      <c r="I1972" s="10">
        <f>1+COUNTIF(MCuts,"&lt;"&amp;F1972)</f>
        <v/>
      </c>
      <c r="J1972" s="10">
        <f>G1972&amp;H1972&amp;I1972</f>
        <v/>
      </c>
      <c r="K1972" s="10">
        <f>IF(AND(G1972&gt;=4,H1972&gt;=4),"Champions",IF(AND(G1972&gt;=3,H1972&gt;=3),"Loyal",IF(G1972&gt;=4,"New / promising",IF(H1972&gt;=3,"At risk",IF(G1972&lt;=2,"Lost / hibernating","Needs attention")))))</f>
        <v/>
      </c>
    </row>
    <row r="1973">
      <c r="A1973" t="n">
        <v>15674</v>
      </c>
      <c r="B1973" s="13">
        <f>_xlfn.MINIFS(Invoices[Date],Invoices[Customer ID],A1973)</f>
        <v/>
      </c>
      <c r="C1973" s="13">
        <f>_xlfn.MAXIFS(Invoices[Date],Invoices[Customer ID],A1973)</f>
        <v/>
      </c>
      <c r="D1973" s="14">
        <f>AsOfDate-C1973</f>
        <v/>
      </c>
      <c r="E1973" s="14">
        <f>COUNTIFS(Invoices[Customer ID],A1973)</f>
        <v/>
      </c>
      <c r="F1973" s="15">
        <f>SUMIFS(Invoices[Value],Invoices[Customer ID],A1973)</f>
        <v/>
      </c>
      <c r="G1973" s="10">
        <f>5-COUNTIF(RCuts,"&lt;"&amp;D1973)</f>
        <v/>
      </c>
      <c r="H1973" s="10">
        <f>1+COUNTIF(FCuts,"&lt;"&amp;E1973)</f>
        <v/>
      </c>
      <c r="I1973" s="10">
        <f>1+COUNTIF(MCuts,"&lt;"&amp;F1973)</f>
        <v/>
      </c>
      <c r="J1973" s="10">
        <f>G1973&amp;H1973&amp;I1973</f>
        <v/>
      </c>
      <c r="K1973" s="10">
        <f>IF(AND(G1973&gt;=4,H1973&gt;=4),"Champions",IF(AND(G1973&gt;=3,H1973&gt;=3),"Loyal",IF(G1973&gt;=4,"New / promising",IF(H1973&gt;=3,"At risk",IF(G1973&lt;=2,"Lost / hibernating","Needs attention")))))</f>
        <v/>
      </c>
    </row>
    <row r="1974">
      <c r="A1974" t="n">
        <v>15675</v>
      </c>
      <c r="B1974" s="13">
        <f>_xlfn.MINIFS(Invoices[Date],Invoices[Customer ID],A1974)</f>
        <v/>
      </c>
      <c r="C1974" s="13">
        <f>_xlfn.MAXIFS(Invoices[Date],Invoices[Customer ID],A1974)</f>
        <v/>
      </c>
      <c r="D1974" s="14">
        <f>AsOfDate-C1974</f>
        <v/>
      </c>
      <c r="E1974" s="14">
        <f>COUNTIFS(Invoices[Customer ID],A1974)</f>
        <v/>
      </c>
      <c r="F1974" s="15">
        <f>SUMIFS(Invoices[Value],Invoices[Customer ID],A1974)</f>
        <v/>
      </c>
      <c r="G1974" s="10">
        <f>5-COUNTIF(RCuts,"&lt;"&amp;D1974)</f>
        <v/>
      </c>
      <c r="H1974" s="10">
        <f>1+COUNTIF(FCuts,"&lt;"&amp;E1974)</f>
        <v/>
      </c>
      <c r="I1974" s="10">
        <f>1+COUNTIF(MCuts,"&lt;"&amp;F1974)</f>
        <v/>
      </c>
      <c r="J1974" s="10">
        <f>G1974&amp;H1974&amp;I1974</f>
        <v/>
      </c>
      <c r="K1974" s="10">
        <f>IF(AND(G1974&gt;=4,H1974&gt;=4),"Champions",IF(AND(G1974&gt;=3,H1974&gt;=3),"Loyal",IF(G1974&gt;=4,"New / promising",IF(H1974&gt;=3,"At risk",IF(G1974&lt;=2,"Lost / hibernating","Needs attention")))))</f>
        <v/>
      </c>
    </row>
    <row r="1975">
      <c r="A1975" t="n">
        <v>15676</v>
      </c>
      <c r="B1975" s="13">
        <f>_xlfn.MINIFS(Invoices[Date],Invoices[Customer ID],A1975)</f>
        <v/>
      </c>
      <c r="C1975" s="13">
        <f>_xlfn.MAXIFS(Invoices[Date],Invoices[Customer ID],A1975)</f>
        <v/>
      </c>
      <c r="D1975" s="14">
        <f>AsOfDate-C1975</f>
        <v/>
      </c>
      <c r="E1975" s="14">
        <f>COUNTIFS(Invoices[Customer ID],A1975)</f>
        <v/>
      </c>
      <c r="F1975" s="15">
        <f>SUMIFS(Invoices[Value],Invoices[Customer ID],A1975)</f>
        <v/>
      </c>
      <c r="G1975" s="10">
        <f>5-COUNTIF(RCuts,"&lt;"&amp;D1975)</f>
        <v/>
      </c>
      <c r="H1975" s="10">
        <f>1+COUNTIF(FCuts,"&lt;"&amp;E1975)</f>
        <v/>
      </c>
      <c r="I1975" s="10">
        <f>1+COUNTIF(MCuts,"&lt;"&amp;F1975)</f>
        <v/>
      </c>
      <c r="J1975" s="10">
        <f>G1975&amp;H1975&amp;I1975</f>
        <v/>
      </c>
      <c r="K1975" s="10">
        <f>IF(AND(G1975&gt;=4,H1975&gt;=4),"Champions",IF(AND(G1975&gt;=3,H1975&gt;=3),"Loyal",IF(G1975&gt;=4,"New / promising",IF(H1975&gt;=3,"At risk",IF(G1975&lt;=2,"Lost / hibernating","Needs attention")))))</f>
        <v/>
      </c>
    </row>
    <row r="1976">
      <c r="A1976" t="n">
        <v>15677</v>
      </c>
      <c r="B1976" s="13">
        <f>_xlfn.MINIFS(Invoices[Date],Invoices[Customer ID],A1976)</f>
        <v/>
      </c>
      <c r="C1976" s="13">
        <f>_xlfn.MAXIFS(Invoices[Date],Invoices[Customer ID],A1976)</f>
        <v/>
      </c>
      <c r="D1976" s="14">
        <f>AsOfDate-C1976</f>
        <v/>
      </c>
      <c r="E1976" s="14">
        <f>COUNTIFS(Invoices[Customer ID],A1976)</f>
        <v/>
      </c>
      <c r="F1976" s="15">
        <f>SUMIFS(Invoices[Value],Invoices[Customer ID],A1976)</f>
        <v/>
      </c>
      <c r="G1976" s="10">
        <f>5-COUNTIF(RCuts,"&lt;"&amp;D1976)</f>
        <v/>
      </c>
      <c r="H1976" s="10">
        <f>1+COUNTIF(FCuts,"&lt;"&amp;E1976)</f>
        <v/>
      </c>
      <c r="I1976" s="10">
        <f>1+COUNTIF(MCuts,"&lt;"&amp;F1976)</f>
        <v/>
      </c>
      <c r="J1976" s="10">
        <f>G1976&amp;H1976&amp;I1976</f>
        <v/>
      </c>
      <c r="K1976" s="10">
        <f>IF(AND(G1976&gt;=4,H1976&gt;=4),"Champions",IF(AND(G1976&gt;=3,H1976&gt;=3),"Loyal",IF(G1976&gt;=4,"New / promising",IF(H1976&gt;=3,"At risk",IF(G1976&lt;=2,"Lost / hibernating","Needs attention")))))</f>
        <v/>
      </c>
    </row>
    <row r="1977">
      <c r="A1977" t="n">
        <v>15678</v>
      </c>
      <c r="B1977" s="13">
        <f>_xlfn.MINIFS(Invoices[Date],Invoices[Customer ID],A1977)</f>
        <v/>
      </c>
      <c r="C1977" s="13">
        <f>_xlfn.MAXIFS(Invoices[Date],Invoices[Customer ID],A1977)</f>
        <v/>
      </c>
      <c r="D1977" s="14">
        <f>AsOfDate-C1977</f>
        <v/>
      </c>
      <c r="E1977" s="14">
        <f>COUNTIFS(Invoices[Customer ID],A1977)</f>
        <v/>
      </c>
      <c r="F1977" s="15">
        <f>SUMIFS(Invoices[Value],Invoices[Customer ID],A1977)</f>
        <v/>
      </c>
      <c r="G1977" s="10">
        <f>5-COUNTIF(RCuts,"&lt;"&amp;D1977)</f>
        <v/>
      </c>
      <c r="H1977" s="10">
        <f>1+COUNTIF(FCuts,"&lt;"&amp;E1977)</f>
        <v/>
      </c>
      <c r="I1977" s="10">
        <f>1+COUNTIF(MCuts,"&lt;"&amp;F1977)</f>
        <v/>
      </c>
      <c r="J1977" s="10">
        <f>G1977&amp;H1977&amp;I1977</f>
        <v/>
      </c>
      <c r="K1977" s="10">
        <f>IF(AND(G1977&gt;=4,H1977&gt;=4),"Champions",IF(AND(G1977&gt;=3,H1977&gt;=3),"Loyal",IF(G1977&gt;=4,"New / promising",IF(H1977&gt;=3,"At risk",IF(G1977&lt;=2,"Lost / hibernating","Needs attention")))))</f>
        <v/>
      </c>
    </row>
    <row r="1978">
      <c r="A1978" t="n">
        <v>15679</v>
      </c>
      <c r="B1978" s="13">
        <f>_xlfn.MINIFS(Invoices[Date],Invoices[Customer ID],A1978)</f>
        <v/>
      </c>
      <c r="C1978" s="13">
        <f>_xlfn.MAXIFS(Invoices[Date],Invoices[Customer ID],A1978)</f>
        <v/>
      </c>
      <c r="D1978" s="14">
        <f>AsOfDate-C1978</f>
        <v/>
      </c>
      <c r="E1978" s="14">
        <f>COUNTIFS(Invoices[Customer ID],A1978)</f>
        <v/>
      </c>
      <c r="F1978" s="15">
        <f>SUMIFS(Invoices[Value],Invoices[Customer ID],A1978)</f>
        <v/>
      </c>
      <c r="G1978" s="10">
        <f>5-COUNTIF(RCuts,"&lt;"&amp;D1978)</f>
        <v/>
      </c>
      <c r="H1978" s="10">
        <f>1+COUNTIF(FCuts,"&lt;"&amp;E1978)</f>
        <v/>
      </c>
      <c r="I1978" s="10">
        <f>1+COUNTIF(MCuts,"&lt;"&amp;F1978)</f>
        <v/>
      </c>
      <c r="J1978" s="10">
        <f>G1978&amp;H1978&amp;I1978</f>
        <v/>
      </c>
      <c r="K1978" s="10">
        <f>IF(AND(G1978&gt;=4,H1978&gt;=4),"Champions",IF(AND(G1978&gt;=3,H1978&gt;=3),"Loyal",IF(G1978&gt;=4,"New / promising",IF(H1978&gt;=3,"At risk",IF(G1978&lt;=2,"Lost / hibernating","Needs attention")))))</f>
        <v/>
      </c>
    </row>
    <row r="1979">
      <c r="A1979" t="n">
        <v>15680</v>
      </c>
      <c r="B1979" s="13">
        <f>_xlfn.MINIFS(Invoices[Date],Invoices[Customer ID],A1979)</f>
        <v/>
      </c>
      <c r="C1979" s="13">
        <f>_xlfn.MAXIFS(Invoices[Date],Invoices[Customer ID],A1979)</f>
        <v/>
      </c>
      <c r="D1979" s="14">
        <f>AsOfDate-C1979</f>
        <v/>
      </c>
      <c r="E1979" s="14">
        <f>COUNTIFS(Invoices[Customer ID],A1979)</f>
        <v/>
      </c>
      <c r="F1979" s="15">
        <f>SUMIFS(Invoices[Value],Invoices[Customer ID],A1979)</f>
        <v/>
      </c>
      <c r="G1979" s="10">
        <f>5-COUNTIF(RCuts,"&lt;"&amp;D1979)</f>
        <v/>
      </c>
      <c r="H1979" s="10">
        <f>1+COUNTIF(FCuts,"&lt;"&amp;E1979)</f>
        <v/>
      </c>
      <c r="I1979" s="10">
        <f>1+COUNTIF(MCuts,"&lt;"&amp;F1979)</f>
        <v/>
      </c>
      <c r="J1979" s="10">
        <f>G1979&amp;H1979&amp;I1979</f>
        <v/>
      </c>
      <c r="K1979" s="10">
        <f>IF(AND(G1979&gt;=4,H1979&gt;=4),"Champions",IF(AND(G1979&gt;=3,H1979&gt;=3),"Loyal",IF(G1979&gt;=4,"New / promising",IF(H1979&gt;=3,"At risk",IF(G1979&lt;=2,"Lost / hibernating","Needs attention")))))</f>
        <v/>
      </c>
    </row>
    <row r="1980">
      <c r="A1980" t="n">
        <v>15681</v>
      </c>
      <c r="B1980" s="13">
        <f>_xlfn.MINIFS(Invoices[Date],Invoices[Customer ID],A1980)</f>
        <v/>
      </c>
      <c r="C1980" s="13">
        <f>_xlfn.MAXIFS(Invoices[Date],Invoices[Customer ID],A1980)</f>
        <v/>
      </c>
      <c r="D1980" s="14">
        <f>AsOfDate-C1980</f>
        <v/>
      </c>
      <c r="E1980" s="14">
        <f>COUNTIFS(Invoices[Customer ID],A1980)</f>
        <v/>
      </c>
      <c r="F1980" s="15">
        <f>SUMIFS(Invoices[Value],Invoices[Customer ID],A1980)</f>
        <v/>
      </c>
      <c r="G1980" s="10">
        <f>5-COUNTIF(RCuts,"&lt;"&amp;D1980)</f>
        <v/>
      </c>
      <c r="H1980" s="10">
        <f>1+COUNTIF(FCuts,"&lt;"&amp;E1980)</f>
        <v/>
      </c>
      <c r="I1980" s="10">
        <f>1+COUNTIF(MCuts,"&lt;"&amp;F1980)</f>
        <v/>
      </c>
      <c r="J1980" s="10">
        <f>G1980&amp;H1980&amp;I1980</f>
        <v/>
      </c>
      <c r="K1980" s="10">
        <f>IF(AND(G1980&gt;=4,H1980&gt;=4),"Champions",IF(AND(G1980&gt;=3,H1980&gt;=3),"Loyal",IF(G1980&gt;=4,"New / promising",IF(H1980&gt;=3,"At risk",IF(G1980&lt;=2,"Lost / hibernating","Needs attention")))))</f>
        <v/>
      </c>
    </row>
    <row r="1981">
      <c r="A1981" t="n">
        <v>15683</v>
      </c>
      <c r="B1981" s="13">
        <f>_xlfn.MINIFS(Invoices[Date],Invoices[Customer ID],A1981)</f>
        <v/>
      </c>
      <c r="C1981" s="13">
        <f>_xlfn.MAXIFS(Invoices[Date],Invoices[Customer ID],A1981)</f>
        <v/>
      </c>
      <c r="D1981" s="14">
        <f>AsOfDate-C1981</f>
        <v/>
      </c>
      <c r="E1981" s="14">
        <f>COUNTIFS(Invoices[Customer ID],A1981)</f>
        <v/>
      </c>
      <c r="F1981" s="15">
        <f>SUMIFS(Invoices[Value],Invoices[Customer ID],A1981)</f>
        <v/>
      </c>
      <c r="G1981" s="10">
        <f>5-COUNTIF(RCuts,"&lt;"&amp;D1981)</f>
        <v/>
      </c>
      <c r="H1981" s="10">
        <f>1+COUNTIF(FCuts,"&lt;"&amp;E1981)</f>
        <v/>
      </c>
      <c r="I1981" s="10">
        <f>1+COUNTIF(MCuts,"&lt;"&amp;F1981)</f>
        <v/>
      </c>
      <c r="J1981" s="10">
        <f>G1981&amp;H1981&amp;I1981</f>
        <v/>
      </c>
      <c r="K1981" s="10">
        <f>IF(AND(G1981&gt;=4,H1981&gt;=4),"Champions",IF(AND(G1981&gt;=3,H1981&gt;=3),"Loyal",IF(G1981&gt;=4,"New / promising",IF(H1981&gt;=3,"At risk",IF(G1981&lt;=2,"Lost / hibernating","Needs attention")))))</f>
        <v/>
      </c>
    </row>
    <row r="1982">
      <c r="A1982" t="n">
        <v>15687</v>
      </c>
      <c r="B1982" s="13">
        <f>_xlfn.MINIFS(Invoices[Date],Invoices[Customer ID],A1982)</f>
        <v/>
      </c>
      <c r="C1982" s="13">
        <f>_xlfn.MAXIFS(Invoices[Date],Invoices[Customer ID],A1982)</f>
        <v/>
      </c>
      <c r="D1982" s="14">
        <f>AsOfDate-C1982</f>
        <v/>
      </c>
      <c r="E1982" s="14">
        <f>COUNTIFS(Invoices[Customer ID],A1982)</f>
        <v/>
      </c>
      <c r="F1982" s="15">
        <f>SUMIFS(Invoices[Value],Invoices[Customer ID],A1982)</f>
        <v/>
      </c>
      <c r="G1982" s="10">
        <f>5-COUNTIF(RCuts,"&lt;"&amp;D1982)</f>
        <v/>
      </c>
      <c r="H1982" s="10">
        <f>1+COUNTIF(FCuts,"&lt;"&amp;E1982)</f>
        <v/>
      </c>
      <c r="I1982" s="10">
        <f>1+COUNTIF(MCuts,"&lt;"&amp;F1982)</f>
        <v/>
      </c>
      <c r="J1982" s="10">
        <f>G1982&amp;H1982&amp;I1982</f>
        <v/>
      </c>
      <c r="K1982" s="10">
        <f>IF(AND(G1982&gt;=4,H1982&gt;=4),"Champions",IF(AND(G1982&gt;=3,H1982&gt;=3),"Loyal",IF(G1982&gt;=4,"New / promising",IF(H1982&gt;=3,"At risk",IF(G1982&lt;=2,"Lost / hibernating","Needs attention")))))</f>
        <v/>
      </c>
    </row>
    <row r="1983">
      <c r="A1983" t="n">
        <v>15689</v>
      </c>
      <c r="B1983" s="13">
        <f>_xlfn.MINIFS(Invoices[Date],Invoices[Customer ID],A1983)</f>
        <v/>
      </c>
      <c r="C1983" s="13">
        <f>_xlfn.MAXIFS(Invoices[Date],Invoices[Customer ID],A1983)</f>
        <v/>
      </c>
      <c r="D1983" s="14">
        <f>AsOfDate-C1983</f>
        <v/>
      </c>
      <c r="E1983" s="14">
        <f>COUNTIFS(Invoices[Customer ID],A1983)</f>
        <v/>
      </c>
      <c r="F1983" s="15">
        <f>SUMIFS(Invoices[Value],Invoices[Customer ID],A1983)</f>
        <v/>
      </c>
      <c r="G1983" s="10">
        <f>5-COUNTIF(RCuts,"&lt;"&amp;D1983)</f>
        <v/>
      </c>
      <c r="H1983" s="10">
        <f>1+COUNTIF(FCuts,"&lt;"&amp;E1983)</f>
        <v/>
      </c>
      <c r="I1983" s="10">
        <f>1+COUNTIF(MCuts,"&lt;"&amp;F1983)</f>
        <v/>
      </c>
      <c r="J1983" s="10">
        <f>G1983&amp;H1983&amp;I1983</f>
        <v/>
      </c>
      <c r="K1983" s="10">
        <f>IF(AND(G1983&gt;=4,H1983&gt;=4),"Champions",IF(AND(G1983&gt;=3,H1983&gt;=3),"Loyal",IF(G1983&gt;=4,"New / promising",IF(H1983&gt;=3,"At risk",IF(G1983&lt;=2,"Lost / hibernating","Needs attention")))))</f>
        <v/>
      </c>
    </row>
    <row r="1984">
      <c r="A1984" t="n">
        <v>15690</v>
      </c>
      <c r="B1984" s="13">
        <f>_xlfn.MINIFS(Invoices[Date],Invoices[Customer ID],A1984)</f>
        <v/>
      </c>
      <c r="C1984" s="13">
        <f>_xlfn.MAXIFS(Invoices[Date],Invoices[Customer ID],A1984)</f>
        <v/>
      </c>
      <c r="D1984" s="14">
        <f>AsOfDate-C1984</f>
        <v/>
      </c>
      <c r="E1984" s="14">
        <f>COUNTIFS(Invoices[Customer ID],A1984)</f>
        <v/>
      </c>
      <c r="F1984" s="15">
        <f>SUMIFS(Invoices[Value],Invoices[Customer ID],A1984)</f>
        <v/>
      </c>
      <c r="G1984" s="10">
        <f>5-COUNTIF(RCuts,"&lt;"&amp;D1984)</f>
        <v/>
      </c>
      <c r="H1984" s="10">
        <f>1+COUNTIF(FCuts,"&lt;"&amp;E1984)</f>
        <v/>
      </c>
      <c r="I1984" s="10">
        <f>1+COUNTIF(MCuts,"&lt;"&amp;F1984)</f>
        <v/>
      </c>
      <c r="J1984" s="10">
        <f>G1984&amp;H1984&amp;I1984</f>
        <v/>
      </c>
      <c r="K1984" s="10">
        <f>IF(AND(G1984&gt;=4,H1984&gt;=4),"Champions",IF(AND(G1984&gt;=3,H1984&gt;=3),"Loyal",IF(G1984&gt;=4,"New / promising",IF(H1984&gt;=3,"At risk",IF(G1984&lt;=2,"Lost / hibernating","Needs attention")))))</f>
        <v/>
      </c>
    </row>
    <row r="1985">
      <c r="A1985" t="n">
        <v>15691</v>
      </c>
      <c r="B1985" s="13">
        <f>_xlfn.MINIFS(Invoices[Date],Invoices[Customer ID],A1985)</f>
        <v/>
      </c>
      <c r="C1985" s="13">
        <f>_xlfn.MAXIFS(Invoices[Date],Invoices[Customer ID],A1985)</f>
        <v/>
      </c>
      <c r="D1985" s="14">
        <f>AsOfDate-C1985</f>
        <v/>
      </c>
      <c r="E1985" s="14">
        <f>COUNTIFS(Invoices[Customer ID],A1985)</f>
        <v/>
      </c>
      <c r="F1985" s="15">
        <f>SUMIFS(Invoices[Value],Invoices[Customer ID],A1985)</f>
        <v/>
      </c>
      <c r="G1985" s="10">
        <f>5-COUNTIF(RCuts,"&lt;"&amp;D1985)</f>
        <v/>
      </c>
      <c r="H1985" s="10">
        <f>1+COUNTIF(FCuts,"&lt;"&amp;E1985)</f>
        <v/>
      </c>
      <c r="I1985" s="10">
        <f>1+COUNTIF(MCuts,"&lt;"&amp;F1985)</f>
        <v/>
      </c>
      <c r="J1985" s="10">
        <f>G1985&amp;H1985&amp;I1985</f>
        <v/>
      </c>
      <c r="K1985" s="10">
        <f>IF(AND(G1985&gt;=4,H1985&gt;=4),"Champions",IF(AND(G1985&gt;=3,H1985&gt;=3),"Loyal",IF(G1985&gt;=4,"New / promising",IF(H1985&gt;=3,"At risk",IF(G1985&lt;=2,"Lost / hibernating","Needs attention")))))</f>
        <v/>
      </c>
    </row>
    <row r="1986">
      <c r="A1986" t="n">
        <v>15692</v>
      </c>
      <c r="B1986" s="13">
        <f>_xlfn.MINIFS(Invoices[Date],Invoices[Customer ID],A1986)</f>
        <v/>
      </c>
      <c r="C1986" s="13">
        <f>_xlfn.MAXIFS(Invoices[Date],Invoices[Customer ID],A1986)</f>
        <v/>
      </c>
      <c r="D1986" s="14">
        <f>AsOfDate-C1986</f>
        <v/>
      </c>
      <c r="E1986" s="14">
        <f>COUNTIFS(Invoices[Customer ID],A1986)</f>
        <v/>
      </c>
      <c r="F1986" s="15">
        <f>SUMIFS(Invoices[Value],Invoices[Customer ID],A1986)</f>
        <v/>
      </c>
      <c r="G1986" s="10">
        <f>5-COUNTIF(RCuts,"&lt;"&amp;D1986)</f>
        <v/>
      </c>
      <c r="H1986" s="10">
        <f>1+COUNTIF(FCuts,"&lt;"&amp;E1986)</f>
        <v/>
      </c>
      <c r="I1986" s="10">
        <f>1+COUNTIF(MCuts,"&lt;"&amp;F1986)</f>
        <v/>
      </c>
      <c r="J1986" s="10">
        <f>G1986&amp;H1986&amp;I1986</f>
        <v/>
      </c>
      <c r="K1986" s="10">
        <f>IF(AND(G1986&gt;=4,H1986&gt;=4),"Champions",IF(AND(G1986&gt;=3,H1986&gt;=3),"Loyal",IF(G1986&gt;=4,"New / promising",IF(H1986&gt;=3,"At risk",IF(G1986&lt;=2,"Lost / hibernating","Needs attention")))))</f>
        <v/>
      </c>
    </row>
    <row r="1987">
      <c r="A1987" t="n">
        <v>15694</v>
      </c>
      <c r="B1987" s="13">
        <f>_xlfn.MINIFS(Invoices[Date],Invoices[Customer ID],A1987)</f>
        <v/>
      </c>
      <c r="C1987" s="13">
        <f>_xlfn.MAXIFS(Invoices[Date],Invoices[Customer ID],A1987)</f>
        <v/>
      </c>
      <c r="D1987" s="14">
        <f>AsOfDate-C1987</f>
        <v/>
      </c>
      <c r="E1987" s="14">
        <f>COUNTIFS(Invoices[Customer ID],A1987)</f>
        <v/>
      </c>
      <c r="F1987" s="15">
        <f>SUMIFS(Invoices[Value],Invoices[Customer ID],A1987)</f>
        <v/>
      </c>
      <c r="G1987" s="10">
        <f>5-COUNTIF(RCuts,"&lt;"&amp;D1987)</f>
        <v/>
      </c>
      <c r="H1987" s="10">
        <f>1+COUNTIF(FCuts,"&lt;"&amp;E1987)</f>
        <v/>
      </c>
      <c r="I1987" s="10">
        <f>1+COUNTIF(MCuts,"&lt;"&amp;F1987)</f>
        <v/>
      </c>
      <c r="J1987" s="10">
        <f>G1987&amp;H1987&amp;I1987</f>
        <v/>
      </c>
      <c r="K1987" s="10">
        <f>IF(AND(G1987&gt;=4,H1987&gt;=4),"Champions",IF(AND(G1987&gt;=3,H1987&gt;=3),"Loyal",IF(G1987&gt;=4,"New / promising",IF(H1987&gt;=3,"At risk",IF(G1987&lt;=2,"Lost / hibernating","Needs attention")))))</f>
        <v/>
      </c>
    </row>
    <row r="1988">
      <c r="A1988" t="n">
        <v>15695</v>
      </c>
      <c r="B1988" s="13">
        <f>_xlfn.MINIFS(Invoices[Date],Invoices[Customer ID],A1988)</f>
        <v/>
      </c>
      <c r="C1988" s="13">
        <f>_xlfn.MAXIFS(Invoices[Date],Invoices[Customer ID],A1988)</f>
        <v/>
      </c>
      <c r="D1988" s="14">
        <f>AsOfDate-C1988</f>
        <v/>
      </c>
      <c r="E1988" s="14">
        <f>COUNTIFS(Invoices[Customer ID],A1988)</f>
        <v/>
      </c>
      <c r="F1988" s="15">
        <f>SUMIFS(Invoices[Value],Invoices[Customer ID],A1988)</f>
        <v/>
      </c>
      <c r="G1988" s="10">
        <f>5-COUNTIF(RCuts,"&lt;"&amp;D1988)</f>
        <v/>
      </c>
      <c r="H1988" s="10">
        <f>1+COUNTIF(FCuts,"&lt;"&amp;E1988)</f>
        <v/>
      </c>
      <c r="I1988" s="10">
        <f>1+COUNTIF(MCuts,"&lt;"&amp;F1988)</f>
        <v/>
      </c>
      <c r="J1988" s="10">
        <f>G1988&amp;H1988&amp;I1988</f>
        <v/>
      </c>
      <c r="K1988" s="10">
        <f>IF(AND(G1988&gt;=4,H1988&gt;=4),"Champions",IF(AND(G1988&gt;=3,H1988&gt;=3),"Loyal",IF(G1988&gt;=4,"New / promising",IF(H1988&gt;=3,"At risk",IF(G1988&lt;=2,"Lost / hibernating","Needs attention")))))</f>
        <v/>
      </c>
    </row>
    <row r="1989">
      <c r="A1989" t="n">
        <v>15696</v>
      </c>
      <c r="B1989" s="13">
        <f>_xlfn.MINIFS(Invoices[Date],Invoices[Customer ID],A1989)</f>
        <v/>
      </c>
      <c r="C1989" s="13">
        <f>_xlfn.MAXIFS(Invoices[Date],Invoices[Customer ID],A1989)</f>
        <v/>
      </c>
      <c r="D1989" s="14">
        <f>AsOfDate-C1989</f>
        <v/>
      </c>
      <c r="E1989" s="14">
        <f>COUNTIFS(Invoices[Customer ID],A1989)</f>
        <v/>
      </c>
      <c r="F1989" s="15">
        <f>SUMIFS(Invoices[Value],Invoices[Customer ID],A1989)</f>
        <v/>
      </c>
      <c r="G1989" s="10">
        <f>5-COUNTIF(RCuts,"&lt;"&amp;D1989)</f>
        <v/>
      </c>
      <c r="H1989" s="10">
        <f>1+COUNTIF(FCuts,"&lt;"&amp;E1989)</f>
        <v/>
      </c>
      <c r="I1989" s="10">
        <f>1+COUNTIF(MCuts,"&lt;"&amp;F1989)</f>
        <v/>
      </c>
      <c r="J1989" s="10">
        <f>G1989&amp;H1989&amp;I1989</f>
        <v/>
      </c>
      <c r="K1989" s="10">
        <f>IF(AND(G1989&gt;=4,H1989&gt;=4),"Champions",IF(AND(G1989&gt;=3,H1989&gt;=3),"Loyal",IF(G1989&gt;=4,"New / promising",IF(H1989&gt;=3,"At risk",IF(G1989&lt;=2,"Lost / hibernating","Needs attention")))))</f>
        <v/>
      </c>
    </row>
    <row r="1990">
      <c r="A1990" t="n">
        <v>15699</v>
      </c>
      <c r="B1990" s="13">
        <f>_xlfn.MINIFS(Invoices[Date],Invoices[Customer ID],A1990)</f>
        <v/>
      </c>
      <c r="C1990" s="13">
        <f>_xlfn.MAXIFS(Invoices[Date],Invoices[Customer ID],A1990)</f>
        <v/>
      </c>
      <c r="D1990" s="14">
        <f>AsOfDate-C1990</f>
        <v/>
      </c>
      <c r="E1990" s="14">
        <f>COUNTIFS(Invoices[Customer ID],A1990)</f>
        <v/>
      </c>
      <c r="F1990" s="15">
        <f>SUMIFS(Invoices[Value],Invoices[Customer ID],A1990)</f>
        <v/>
      </c>
      <c r="G1990" s="10">
        <f>5-COUNTIF(RCuts,"&lt;"&amp;D1990)</f>
        <v/>
      </c>
      <c r="H1990" s="10">
        <f>1+COUNTIF(FCuts,"&lt;"&amp;E1990)</f>
        <v/>
      </c>
      <c r="I1990" s="10">
        <f>1+COUNTIF(MCuts,"&lt;"&amp;F1990)</f>
        <v/>
      </c>
      <c r="J1990" s="10">
        <f>G1990&amp;H1990&amp;I1990</f>
        <v/>
      </c>
      <c r="K1990" s="10">
        <f>IF(AND(G1990&gt;=4,H1990&gt;=4),"Champions",IF(AND(G1990&gt;=3,H1990&gt;=3),"Loyal",IF(G1990&gt;=4,"New / promising",IF(H1990&gt;=3,"At risk",IF(G1990&lt;=2,"Lost / hibernating","Needs attention")))))</f>
        <v/>
      </c>
    </row>
    <row r="1991">
      <c r="A1991" t="n">
        <v>15700</v>
      </c>
      <c r="B1991" s="13">
        <f>_xlfn.MINIFS(Invoices[Date],Invoices[Customer ID],A1991)</f>
        <v/>
      </c>
      <c r="C1991" s="13">
        <f>_xlfn.MAXIFS(Invoices[Date],Invoices[Customer ID],A1991)</f>
        <v/>
      </c>
      <c r="D1991" s="14">
        <f>AsOfDate-C1991</f>
        <v/>
      </c>
      <c r="E1991" s="14">
        <f>COUNTIFS(Invoices[Customer ID],A1991)</f>
        <v/>
      </c>
      <c r="F1991" s="15">
        <f>SUMIFS(Invoices[Value],Invoices[Customer ID],A1991)</f>
        <v/>
      </c>
      <c r="G1991" s="10">
        <f>5-COUNTIF(RCuts,"&lt;"&amp;D1991)</f>
        <v/>
      </c>
      <c r="H1991" s="10">
        <f>1+COUNTIF(FCuts,"&lt;"&amp;E1991)</f>
        <v/>
      </c>
      <c r="I1991" s="10">
        <f>1+COUNTIF(MCuts,"&lt;"&amp;F1991)</f>
        <v/>
      </c>
      <c r="J1991" s="10">
        <f>G1991&amp;H1991&amp;I1991</f>
        <v/>
      </c>
      <c r="K1991" s="10">
        <f>IF(AND(G1991&gt;=4,H1991&gt;=4),"Champions",IF(AND(G1991&gt;=3,H1991&gt;=3),"Loyal",IF(G1991&gt;=4,"New / promising",IF(H1991&gt;=3,"At risk",IF(G1991&lt;=2,"Lost / hibernating","Needs attention")))))</f>
        <v/>
      </c>
    </row>
    <row r="1992">
      <c r="A1992" t="n">
        <v>15701</v>
      </c>
      <c r="B1992" s="13">
        <f>_xlfn.MINIFS(Invoices[Date],Invoices[Customer ID],A1992)</f>
        <v/>
      </c>
      <c r="C1992" s="13">
        <f>_xlfn.MAXIFS(Invoices[Date],Invoices[Customer ID],A1992)</f>
        <v/>
      </c>
      <c r="D1992" s="14">
        <f>AsOfDate-C1992</f>
        <v/>
      </c>
      <c r="E1992" s="14">
        <f>COUNTIFS(Invoices[Customer ID],A1992)</f>
        <v/>
      </c>
      <c r="F1992" s="15">
        <f>SUMIFS(Invoices[Value],Invoices[Customer ID],A1992)</f>
        <v/>
      </c>
      <c r="G1992" s="10">
        <f>5-COUNTIF(RCuts,"&lt;"&amp;D1992)</f>
        <v/>
      </c>
      <c r="H1992" s="10">
        <f>1+COUNTIF(FCuts,"&lt;"&amp;E1992)</f>
        <v/>
      </c>
      <c r="I1992" s="10">
        <f>1+COUNTIF(MCuts,"&lt;"&amp;F1992)</f>
        <v/>
      </c>
      <c r="J1992" s="10">
        <f>G1992&amp;H1992&amp;I1992</f>
        <v/>
      </c>
      <c r="K1992" s="10">
        <f>IF(AND(G1992&gt;=4,H1992&gt;=4),"Champions",IF(AND(G1992&gt;=3,H1992&gt;=3),"Loyal",IF(G1992&gt;=4,"New / promising",IF(H1992&gt;=3,"At risk",IF(G1992&lt;=2,"Lost / hibernating","Needs attention")))))</f>
        <v/>
      </c>
    </row>
    <row r="1993">
      <c r="A1993" t="n">
        <v>15703</v>
      </c>
      <c r="B1993" s="13">
        <f>_xlfn.MINIFS(Invoices[Date],Invoices[Customer ID],A1993)</f>
        <v/>
      </c>
      <c r="C1993" s="13">
        <f>_xlfn.MAXIFS(Invoices[Date],Invoices[Customer ID],A1993)</f>
        <v/>
      </c>
      <c r="D1993" s="14">
        <f>AsOfDate-C1993</f>
        <v/>
      </c>
      <c r="E1993" s="14">
        <f>COUNTIFS(Invoices[Customer ID],A1993)</f>
        <v/>
      </c>
      <c r="F1993" s="15">
        <f>SUMIFS(Invoices[Value],Invoices[Customer ID],A1993)</f>
        <v/>
      </c>
      <c r="G1993" s="10">
        <f>5-COUNTIF(RCuts,"&lt;"&amp;D1993)</f>
        <v/>
      </c>
      <c r="H1993" s="10">
        <f>1+COUNTIF(FCuts,"&lt;"&amp;E1993)</f>
        <v/>
      </c>
      <c r="I1993" s="10">
        <f>1+COUNTIF(MCuts,"&lt;"&amp;F1993)</f>
        <v/>
      </c>
      <c r="J1993" s="10">
        <f>G1993&amp;H1993&amp;I1993</f>
        <v/>
      </c>
      <c r="K1993" s="10">
        <f>IF(AND(G1993&gt;=4,H1993&gt;=4),"Champions",IF(AND(G1993&gt;=3,H1993&gt;=3),"Loyal",IF(G1993&gt;=4,"New / promising",IF(H1993&gt;=3,"At risk",IF(G1993&lt;=2,"Lost / hibernating","Needs attention")))))</f>
        <v/>
      </c>
    </row>
    <row r="1994">
      <c r="A1994" t="n">
        <v>15704</v>
      </c>
      <c r="B1994" s="13">
        <f>_xlfn.MINIFS(Invoices[Date],Invoices[Customer ID],A1994)</f>
        <v/>
      </c>
      <c r="C1994" s="13">
        <f>_xlfn.MAXIFS(Invoices[Date],Invoices[Customer ID],A1994)</f>
        <v/>
      </c>
      <c r="D1994" s="14">
        <f>AsOfDate-C1994</f>
        <v/>
      </c>
      <c r="E1994" s="14">
        <f>COUNTIFS(Invoices[Customer ID],A1994)</f>
        <v/>
      </c>
      <c r="F1994" s="15">
        <f>SUMIFS(Invoices[Value],Invoices[Customer ID],A1994)</f>
        <v/>
      </c>
      <c r="G1994" s="10">
        <f>5-COUNTIF(RCuts,"&lt;"&amp;D1994)</f>
        <v/>
      </c>
      <c r="H1994" s="10">
        <f>1+COUNTIF(FCuts,"&lt;"&amp;E1994)</f>
        <v/>
      </c>
      <c r="I1994" s="10">
        <f>1+COUNTIF(MCuts,"&lt;"&amp;F1994)</f>
        <v/>
      </c>
      <c r="J1994" s="10">
        <f>G1994&amp;H1994&amp;I1994</f>
        <v/>
      </c>
      <c r="K1994" s="10">
        <f>IF(AND(G1994&gt;=4,H1994&gt;=4),"Champions",IF(AND(G1994&gt;=3,H1994&gt;=3),"Loyal",IF(G1994&gt;=4,"New / promising",IF(H1994&gt;=3,"At risk",IF(G1994&lt;=2,"Lost / hibernating","Needs attention")))))</f>
        <v/>
      </c>
    </row>
    <row r="1995">
      <c r="A1995" t="n">
        <v>15705</v>
      </c>
      <c r="B1995" s="13">
        <f>_xlfn.MINIFS(Invoices[Date],Invoices[Customer ID],A1995)</f>
        <v/>
      </c>
      <c r="C1995" s="13">
        <f>_xlfn.MAXIFS(Invoices[Date],Invoices[Customer ID],A1995)</f>
        <v/>
      </c>
      <c r="D1995" s="14">
        <f>AsOfDate-C1995</f>
        <v/>
      </c>
      <c r="E1995" s="14">
        <f>COUNTIFS(Invoices[Customer ID],A1995)</f>
        <v/>
      </c>
      <c r="F1995" s="15">
        <f>SUMIFS(Invoices[Value],Invoices[Customer ID],A1995)</f>
        <v/>
      </c>
      <c r="G1995" s="10">
        <f>5-COUNTIF(RCuts,"&lt;"&amp;D1995)</f>
        <v/>
      </c>
      <c r="H1995" s="10">
        <f>1+COUNTIF(FCuts,"&lt;"&amp;E1995)</f>
        <v/>
      </c>
      <c r="I1995" s="10">
        <f>1+COUNTIF(MCuts,"&lt;"&amp;F1995)</f>
        <v/>
      </c>
      <c r="J1995" s="10">
        <f>G1995&amp;H1995&amp;I1995</f>
        <v/>
      </c>
      <c r="K1995" s="10">
        <f>IF(AND(G1995&gt;=4,H1995&gt;=4),"Champions",IF(AND(G1995&gt;=3,H1995&gt;=3),"Loyal",IF(G1995&gt;=4,"New / promising",IF(H1995&gt;=3,"At risk",IF(G1995&lt;=2,"Lost / hibernating","Needs attention")))))</f>
        <v/>
      </c>
    </row>
    <row r="1996">
      <c r="A1996" t="n">
        <v>15706</v>
      </c>
      <c r="B1996" s="13">
        <f>_xlfn.MINIFS(Invoices[Date],Invoices[Customer ID],A1996)</f>
        <v/>
      </c>
      <c r="C1996" s="13">
        <f>_xlfn.MAXIFS(Invoices[Date],Invoices[Customer ID],A1996)</f>
        <v/>
      </c>
      <c r="D1996" s="14">
        <f>AsOfDate-C1996</f>
        <v/>
      </c>
      <c r="E1996" s="14">
        <f>COUNTIFS(Invoices[Customer ID],A1996)</f>
        <v/>
      </c>
      <c r="F1996" s="15">
        <f>SUMIFS(Invoices[Value],Invoices[Customer ID],A1996)</f>
        <v/>
      </c>
      <c r="G1996" s="10">
        <f>5-COUNTIF(RCuts,"&lt;"&amp;D1996)</f>
        <v/>
      </c>
      <c r="H1996" s="10">
        <f>1+COUNTIF(FCuts,"&lt;"&amp;E1996)</f>
        <v/>
      </c>
      <c r="I1996" s="10">
        <f>1+COUNTIF(MCuts,"&lt;"&amp;F1996)</f>
        <v/>
      </c>
      <c r="J1996" s="10">
        <f>G1996&amp;H1996&amp;I1996</f>
        <v/>
      </c>
      <c r="K1996" s="10">
        <f>IF(AND(G1996&gt;=4,H1996&gt;=4),"Champions",IF(AND(G1996&gt;=3,H1996&gt;=3),"Loyal",IF(G1996&gt;=4,"New / promising",IF(H1996&gt;=3,"At risk",IF(G1996&lt;=2,"Lost / hibernating","Needs attention")))))</f>
        <v/>
      </c>
    </row>
    <row r="1997">
      <c r="A1997" t="n">
        <v>15707</v>
      </c>
      <c r="B1997" s="13">
        <f>_xlfn.MINIFS(Invoices[Date],Invoices[Customer ID],A1997)</f>
        <v/>
      </c>
      <c r="C1997" s="13">
        <f>_xlfn.MAXIFS(Invoices[Date],Invoices[Customer ID],A1997)</f>
        <v/>
      </c>
      <c r="D1997" s="14">
        <f>AsOfDate-C1997</f>
        <v/>
      </c>
      <c r="E1997" s="14">
        <f>COUNTIFS(Invoices[Customer ID],A1997)</f>
        <v/>
      </c>
      <c r="F1997" s="15">
        <f>SUMIFS(Invoices[Value],Invoices[Customer ID],A1997)</f>
        <v/>
      </c>
      <c r="G1997" s="10">
        <f>5-COUNTIF(RCuts,"&lt;"&amp;D1997)</f>
        <v/>
      </c>
      <c r="H1997" s="10">
        <f>1+COUNTIF(FCuts,"&lt;"&amp;E1997)</f>
        <v/>
      </c>
      <c r="I1997" s="10">
        <f>1+COUNTIF(MCuts,"&lt;"&amp;F1997)</f>
        <v/>
      </c>
      <c r="J1997" s="10">
        <f>G1997&amp;H1997&amp;I1997</f>
        <v/>
      </c>
      <c r="K1997" s="10">
        <f>IF(AND(G1997&gt;=4,H1997&gt;=4),"Champions",IF(AND(G1997&gt;=3,H1997&gt;=3),"Loyal",IF(G1997&gt;=4,"New / promising",IF(H1997&gt;=3,"At risk",IF(G1997&lt;=2,"Lost / hibernating","Needs attention")))))</f>
        <v/>
      </c>
    </row>
    <row r="1998">
      <c r="A1998" t="n">
        <v>15708</v>
      </c>
      <c r="B1998" s="13">
        <f>_xlfn.MINIFS(Invoices[Date],Invoices[Customer ID],A1998)</f>
        <v/>
      </c>
      <c r="C1998" s="13">
        <f>_xlfn.MAXIFS(Invoices[Date],Invoices[Customer ID],A1998)</f>
        <v/>
      </c>
      <c r="D1998" s="14">
        <f>AsOfDate-C1998</f>
        <v/>
      </c>
      <c r="E1998" s="14">
        <f>COUNTIFS(Invoices[Customer ID],A1998)</f>
        <v/>
      </c>
      <c r="F1998" s="15">
        <f>SUMIFS(Invoices[Value],Invoices[Customer ID],A1998)</f>
        <v/>
      </c>
      <c r="G1998" s="10">
        <f>5-COUNTIF(RCuts,"&lt;"&amp;D1998)</f>
        <v/>
      </c>
      <c r="H1998" s="10">
        <f>1+COUNTIF(FCuts,"&lt;"&amp;E1998)</f>
        <v/>
      </c>
      <c r="I1998" s="10">
        <f>1+COUNTIF(MCuts,"&lt;"&amp;F1998)</f>
        <v/>
      </c>
      <c r="J1998" s="10">
        <f>G1998&amp;H1998&amp;I1998</f>
        <v/>
      </c>
      <c r="K1998" s="10">
        <f>IF(AND(G1998&gt;=4,H1998&gt;=4),"Champions",IF(AND(G1998&gt;=3,H1998&gt;=3),"Loyal",IF(G1998&gt;=4,"New / promising",IF(H1998&gt;=3,"At risk",IF(G1998&lt;=2,"Lost / hibernating","Needs attention")))))</f>
        <v/>
      </c>
    </row>
    <row r="1999">
      <c r="A1999" t="n">
        <v>15709</v>
      </c>
      <c r="B1999" s="13">
        <f>_xlfn.MINIFS(Invoices[Date],Invoices[Customer ID],A1999)</f>
        <v/>
      </c>
      <c r="C1999" s="13">
        <f>_xlfn.MAXIFS(Invoices[Date],Invoices[Customer ID],A1999)</f>
        <v/>
      </c>
      <c r="D1999" s="14">
        <f>AsOfDate-C1999</f>
        <v/>
      </c>
      <c r="E1999" s="14">
        <f>COUNTIFS(Invoices[Customer ID],A1999)</f>
        <v/>
      </c>
      <c r="F1999" s="15">
        <f>SUMIFS(Invoices[Value],Invoices[Customer ID],A1999)</f>
        <v/>
      </c>
      <c r="G1999" s="10">
        <f>5-COUNTIF(RCuts,"&lt;"&amp;D1999)</f>
        <v/>
      </c>
      <c r="H1999" s="10">
        <f>1+COUNTIF(FCuts,"&lt;"&amp;E1999)</f>
        <v/>
      </c>
      <c r="I1999" s="10">
        <f>1+COUNTIF(MCuts,"&lt;"&amp;F1999)</f>
        <v/>
      </c>
      <c r="J1999" s="10">
        <f>G1999&amp;H1999&amp;I1999</f>
        <v/>
      </c>
      <c r="K1999" s="10">
        <f>IF(AND(G1999&gt;=4,H1999&gt;=4),"Champions",IF(AND(G1999&gt;=3,H1999&gt;=3),"Loyal",IF(G1999&gt;=4,"New / promising",IF(H1999&gt;=3,"At risk",IF(G1999&lt;=2,"Lost / hibernating","Needs attention")))))</f>
        <v/>
      </c>
    </row>
    <row r="2000">
      <c r="A2000" t="n">
        <v>15712</v>
      </c>
      <c r="B2000" s="13">
        <f>_xlfn.MINIFS(Invoices[Date],Invoices[Customer ID],A2000)</f>
        <v/>
      </c>
      <c r="C2000" s="13">
        <f>_xlfn.MAXIFS(Invoices[Date],Invoices[Customer ID],A2000)</f>
        <v/>
      </c>
      <c r="D2000" s="14">
        <f>AsOfDate-C2000</f>
        <v/>
      </c>
      <c r="E2000" s="14">
        <f>COUNTIFS(Invoices[Customer ID],A2000)</f>
        <v/>
      </c>
      <c r="F2000" s="15">
        <f>SUMIFS(Invoices[Value],Invoices[Customer ID],A2000)</f>
        <v/>
      </c>
      <c r="G2000" s="10">
        <f>5-COUNTIF(RCuts,"&lt;"&amp;D2000)</f>
        <v/>
      </c>
      <c r="H2000" s="10">
        <f>1+COUNTIF(FCuts,"&lt;"&amp;E2000)</f>
        <v/>
      </c>
      <c r="I2000" s="10">
        <f>1+COUNTIF(MCuts,"&lt;"&amp;F2000)</f>
        <v/>
      </c>
      <c r="J2000" s="10">
        <f>G2000&amp;H2000&amp;I2000</f>
        <v/>
      </c>
      <c r="K2000" s="10">
        <f>IF(AND(G2000&gt;=4,H2000&gt;=4),"Champions",IF(AND(G2000&gt;=3,H2000&gt;=3),"Loyal",IF(G2000&gt;=4,"New / promising",IF(H2000&gt;=3,"At risk",IF(G2000&lt;=2,"Lost / hibernating","Needs attention")))))</f>
        <v/>
      </c>
    </row>
    <row r="2001">
      <c r="A2001" t="n">
        <v>15713</v>
      </c>
      <c r="B2001" s="13">
        <f>_xlfn.MINIFS(Invoices[Date],Invoices[Customer ID],A2001)</f>
        <v/>
      </c>
      <c r="C2001" s="13">
        <f>_xlfn.MAXIFS(Invoices[Date],Invoices[Customer ID],A2001)</f>
        <v/>
      </c>
      <c r="D2001" s="14">
        <f>AsOfDate-C2001</f>
        <v/>
      </c>
      <c r="E2001" s="14">
        <f>COUNTIFS(Invoices[Customer ID],A2001)</f>
        <v/>
      </c>
      <c r="F2001" s="15">
        <f>SUMIFS(Invoices[Value],Invoices[Customer ID],A2001)</f>
        <v/>
      </c>
      <c r="G2001" s="10">
        <f>5-COUNTIF(RCuts,"&lt;"&amp;D2001)</f>
        <v/>
      </c>
      <c r="H2001" s="10">
        <f>1+COUNTIF(FCuts,"&lt;"&amp;E2001)</f>
        <v/>
      </c>
      <c r="I2001" s="10">
        <f>1+COUNTIF(MCuts,"&lt;"&amp;F2001)</f>
        <v/>
      </c>
      <c r="J2001" s="10">
        <f>G2001&amp;H2001&amp;I2001</f>
        <v/>
      </c>
      <c r="K2001" s="10">
        <f>IF(AND(G2001&gt;=4,H2001&gt;=4),"Champions",IF(AND(G2001&gt;=3,H2001&gt;=3),"Loyal",IF(G2001&gt;=4,"New / promising",IF(H2001&gt;=3,"At risk",IF(G2001&lt;=2,"Lost / hibernating","Needs attention")))))</f>
        <v/>
      </c>
    </row>
    <row r="2002">
      <c r="A2002" t="n">
        <v>15714</v>
      </c>
      <c r="B2002" s="13">
        <f>_xlfn.MINIFS(Invoices[Date],Invoices[Customer ID],A2002)</f>
        <v/>
      </c>
      <c r="C2002" s="13">
        <f>_xlfn.MAXIFS(Invoices[Date],Invoices[Customer ID],A2002)</f>
        <v/>
      </c>
      <c r="D2002" s="14">
        <f>AsOfDate-C2002</f>
        <v/>
      </c>
      <c r="E2002" s="14">
        <f>COUNTIFS(Invoices[Customer ID],A2002)</f>
        <v/>
      </c>
      <c r="F2002" s="15">
        <f>SUMIFS(Invoices[Value],Invoices[Customer ID],A2002)</f>
        <v/>
      </c>
      <c r="G2002" s="10">
        <f>5-COUNTIF(RCuts,"&lt;"&amp;D2002)</f>
        <v/>
      </c>
      <c r="H2002" s="10">
        <f>1+COUNTIF(FCuts,"&lt;"&amp;E2002)</f>
        <v/>
      </c>
      <c r="I2002" s="10">
        <f>1+COUNTIF(MCuts,"&lt;"&amp;F2002)</f>
        <v/>
      </c>
      <c r="J2002" s="10">
        <f>G2002&amp;H2002&amp;I2002</f>
        <v/>
      </c>
      <c r="K2002" s="10">
        <f>IF(AND(G2002&gt;=4,H2002&gt;=4),"Champions",IF(AND(G2002&gt;=3,H2002&gt;=3),"Loyal",IF(G2002&gt;=4,"New / promising",IF(H2002&gt;=3,"At risk",IF(G2002&lt;=2,"Lost / hibernating","Needs attention")))))</f>
        <v/>
      </c>
    </row>
    <row r="2003">
      <c r="A2003" t="n">
        <v>15716</v>
      </c>
      <c r="B2003" s="13">
        <f>_xlfn.MINIFS(Invoices[Date],Invoices[Customer ID],A2003)</f>
        <v/>
      </c>
      <c r="C2003" s="13">
        <f>_xlfn.MAXIFS(Invoices[Date],Invoices[Customer ID],A2003)</f>
        <v/>
      </c>
      <c r="D2003" s="14">
        <f>AsOfDate-C2003</f>
        <v/>
      </c>
      <c r="E2003" s="14">
        <f>COUNTIFS(Invoices[Customer ID],A2003)</f>
        <v/>
      </c>
      <c r="F2003" s="15">
        <f>SUMIFS(Invoices[Value],Invoices[Customer ID],A2003)</f>
        <v/>
      </c>
      <c r="G2003" s="10">
        <f>5-COUNTIF(RCuts,"&lt;"&amp;D2003)</f>
        <v/>
      </c>
      <c r="H2003" s="10">
        <f>1+COUNTIF(FCuts,"&lt;"&amp;E2003)</f>
        <v/>
      </c>
      <c r="I2003" s="10">
        <f>1+COUNTIF(MCuts,"&lt;"&amp;F2003)</f>
        <v/>
      </c>
      <c r="J2003" s="10">
        <f>G2003&amp;H2003&amp;I2003</f>
        <v/>
      </c>
      <c r="K2003" s="10">
        <f>IF(AND(G2003&gt;=4,H2003&gt;=4),"Champions",IF(AND(G2003&gt;=3,H2003&gt;=3),"Loyal",IF(G2003&gt;=4,"New / promising",IF(H2003&gt;=3,"At risk",IF(G2003&lt;=2,"Lost / hibernating","Needs attention")))))</f>
        <v/>
      </c>
    </row>
    <row r="2004">
      <c r="A2004" t="n">
        <v>15717</v>
      </c>
      <c r="B2004" s="13">
        <f>_xlfn.MINIFS(Invoices[Date],Invoices[Customer ID],A2004)</f>
        <v/>
      </c>
      <c r="C2004" s="13">
        <f>_xlfn.MAXIFS(Invoices[Date],Invoices[Customer ID],A2004)</f>
        <v/>
      </c>
      <c r="D2004" s="14">
        <f>AsOfDate-C2004</f>
        <v/>
      </c>
      <c r="E2004" s="14">
        <f>COUNTIFS(Invoices[Customer ID],A2004)</f>
        <v/>
      </c>
      <c r="F2004" s="15">
        <f>SUMIFS(Invoices[Value],Invoices[Customer ID],A2004)</f>
        <v/>
      </c>
      <c r="G2004" s="10">
        <f>5-COUNTIF(RCuts,"&lt;"&amp;D2004)</f>
        <v/>
      </c>
      <c r="H2004" s="10">
        <f>1+COUNTIF(FCuts,"&lt;"&amp;E2004)</f>
        <v/>
      </c>
      <c r="I2004" s="10">
        <f>1+COUNTIF(MCuts,"&lt;"&amp;F2004)</f>
        <v/>
      </c>
      <c r="J2004" s="10">
        <f>G2004&amp;H2004&amp;I2004</f>
        <v/>
      </c>
      <c r="K2004" s="10">
        <f>IF(AND(G2004&gt;=4,H2004&gt;=4),"Champions",IF(AND(G2004&gt;=3,H2004&gt;=3),"Loyal",IF(G2004&gt;=4,"New / promising",IF(H2004&gt;=3,"At risk",IF(G2004&lt;=2,"Lost / hibernating","Needs attention")))))</f>
        <v/>
      </c>
    </row>
    <row r="2005">
      <c r="A2005" t="n">
        <v>15719</v>
      </c>
      <c r="B2005" s="13">
        <f>_xlfn.MINIFS(Invoices[Date],Invoices[Customer ID],A2005)</f>
        <v/>
      </c>
      <c r="C2005" s="13">
        <f>_xlfn.MAXIFS(Invoices[Date],Invoices[Customer ID],A2005)</f>
        <v/>
      </c>
      <c r="D2005" s="14">
        <f>AsOfDate-C2005</f>
        <v/>
      </c>
      <c r="E2005" s="14">
        <f>COUNTIFS(Invoices[Customer ID],A2005)</f>
        <v/>
      </c>
      <c r="F2005" s="15">
        <f>SUMIFS(Invoices[Value],Invoices[Customer ID],A2005)</f>
        <v/>
      </c>
      <c r="G2005" s="10">
        <f>5-COUNTIF(RCuts,"&lt;"&amp;D2005)</f>
        <v/>
      </c>
      <c r="H2005" s="10">
        <f>1+COUNTIF(FCuts,"&lt;"&amp;E2005)</f>
        <v/>
      </c>
      <c r="I2005" s="10">
        <f>1+COUNTIF(MCuts,"&lt;"&amp;F2005)</f>
        <v/>
      </c>
      <c r="J2005" s="10">
        <f>G2005&amp;H2005&amp;I2005</f>
        <v/>
      </c>
      <c r="K2005" s="10">
        <f>IF(AND(G2005&gt;=4,H2005&gt;=4),"Champions",IF(AND(G2005&gt;=3,H2005&gt;=3),"Loyal",IF(G2005&gt;=4,"New / promising",IF(H2005&gt;=3,"At risk",IF(G2005&lt;=2,"Lost / hibernating","Needs attention")))))</f>
        <v/>
      </c>
    </row>
    <row r="2006">
      <c r="A2006" t="n">
        <v>15720</v>
      </c>
      <c r="B2006" s="13">
        <f>_xlfn.MINIFS(Invoices[Date],Invoices[Customer ID],A2006)</f>
        <v/>
      </c>
      <c r="C2006" s="13">
        <f>_xlfn.MAXIFS(Invoices[Date],Invoices[Customer ID],A2006)</f>
        <v/>
      </c>
      <c r="D2006" s="14">
        <f>AsOfDate-C2006</f>
        <v/>
      </c>
      <c r="E2006" s="14">
        <f>COUNTIFS(Invoices[Customer ID],A2006)</f>
        <v/>
      </c>
      <c r="F2006" s="15">
        <f>SUMIFS(Invoices[Value],Invoices[Customer ID],A2006)</f>
        <v/>
      </c>
      <c r="G2006" s="10">
        <f>5-COUNTIF(RCuts,"&lt;"&amp;D2006)</f>
        <v/>
      </c>
      <c r="H2006" s="10">
        <f>1+COUNTIF(FCuts,"&lt;"&amp;E2006)</f>
        <v/>
      </c>
      <c r="I2006" s="10">
        <f>1+COUNTIF(MCuts,"&lt;"&amp;F2006)</f>
        <v/>
      </c>
      <c r="J2006" s="10">
        <f>G2006&amp;H2006&amp;I2006</f>
        <v/>
      </c>
      <c r="K2006" s="10">
        <f>IF(AND(G2006&gt;=4,H2006&gt;=4),"Champions",IF(AND(G2006&gt;=3,H2006&gt;=3),"Loyal",IF(G2006&gt;=4,"New / promising",IF(H2006&gt;=3,"At risk",IF(G2006&lt;=2,"Lost / hibernating","Needs attention")))))</f>
        <v/>
      </c>
    </row>
    <row r="2007">
      <c r="A2007" t="n">
        <v>15721</v>
      </c>
      <c r="B2007" s="13">
        <f>_xlfn.MINIFS(Invoices[Date],Invoices[Customer ID],A2007)</f>
        <v/>
      </c>
      <c r="C2007" s="13">
        <f>_xlfn.MAXIFS(Invoices[Date],Invoices[Customer ID],A2007)</f>
        <v/>
      </c>
      <c r="D2007" s="14">
        <f>AsOfDate-C2007</f>
        <v/>
      </c>
      <c r="E2007" s="14">
        <f>COUNTIFS(Invoices[Customer ID],A2007)</f>
        <v/>
      </c>
      <c r="F2007" s="15">
        <f>SUMIFS(Invoices[Value],Invoices[Customer ID],A2007)</f>
        <v/>
      </c>
      <c r="G2007" s="10">
        <f>5-COUNTIF(RCuts,"&lt;"&amp;D2007)</f>
        <v/>
      </c>
      <c r="H2007" s="10">
        <f>1+COUNTIF(FCuts,"&lt;"&amp;E2007)</f>
        <v/>
      </c>
      <c r="I2007" s="10">
        <f>1+COUNTIF(MCuts,"&lt;"&amp;F2007)</f>
        <v/>
      </c>
      <c r="J2007" s="10">
        <f>G2007&amp;H2007&amp;I2007</f>
        <v/>
      </c>
      <c r="K2007" s="10">
        <f>IF(AND(G2007&gt;=4,H2007&gt;=4),"Champions",IF(AND(G2007&gt;=3,H2007&gt;=3),"Loyal",IF(G2007&gt;=4,"New / promising",IF(H2007&gt;=3,"At risk",IF(G2007&lt;=2,"Lost / hibernating","Needs attention")))))</f>
        <v/>
      </c>
    </row>
    <row r="2008">
      <c r="A2008" t="n">
        <v>15722</v>
      </c>
      <c r="B2008" s="13">
        <f>_xlfn.MINIFS(Invoices[Date],Invoices[Customer ID],A2008)</f>
        <v/>
      </c>
      <c r="C2008" s="13">
        <f>_xlfn.MAXIFS(Invoices[Date],Invoices[Customer ID],A2008)</f>
        <v/>
      </c>
      <c r="D2008" s="14">
        <f>AsOfDate-C2008</f>
        <v/>
      </c>
      <c r="E2008" s="14">
        <f>COUNTIFS(Invoices[Customer ID],A2008)</f>
        <v/>
      </c>
      <c r="F2008" s="15">
        <f>SUMIFS(Invoices[Value],Invoices[Customer ID],A2008)</f>
        <v/>
      </c>
      <c r="G2008" s="10">
        <f>5-COUNTIF(RCuts,"&lt;"&amp;D2008)</f>
        <v/>
      </c>
      <c r="H2008" s="10">
        <f>1+COUNTIF(FCuts,"&lt;"&amp;E2008)</f>
        <v/>
      </c>
      <c r="I2008" s="10">
        <f>1+COUNTIF(MCuts,"&lt;"&amp;F2008)</f>
        <v/>
      </c>
      <c r="J2008" s="10">
        <f>G2008&amp;H2008&amp;I2008</f>
        <v/>
      </c>
      <c r="K2008" s="10">
        <f>IF(AND(G2008&gt;=4,H2008&gt;=4),"Champions",IF(AND(G2008&gt;=3,H2008&gt;=3),"Loyal",IF(G2008&gt;=4,"New / promising",IF(H2008&gt;=3,"At risk",IF(G2008&lt;=2,"Lost / hibernating","Needs attention")))))</f>
        <v/>
      </c>
    </row>
    <row r="2009">
      <c r="A2009" t="n">
        <v>15724</v>
      </c>
      <c r="B2009" s="13">
        <f>_xlfn.MINIFS(Invoices[Date],Invoices[Customer ID],A2009)</f>
        <v/>
      </c>
      <c r="C2009" s="13">
        <f>_xlfn.MAXIFS(Invoices[Date],Invoices[Customer ID],A2009)</f>
        <v/>
      </c>
      <c r="D2009" s="14">
        <f>AsOfDate-C2009</f>
        <v/>
      </c>
      <c r="E2009" s="14">
        <f>COUNTIFS(Invoices[Customer ID],A2009)</f>
        <v/>
      </c>
      <c r="F2009" s="15">
        <f>SUMIFS(Invoices[Value],Invoices[Customer ID],A2009)</f>
        <v/>
      </c>
      <c r="G2009" s="10">
        <f>5-COUNTIF(RCuts,"&lt;"&amp;D2009)</f>
        <v/>
      </c>
      <c r="H2009" s="10">
        <f>1+COUNTIF(FCuts,"&lt;"&amp;E2009)</f>
        <v/>
      </c>
      <c r="I2009" s="10">
        <f>1+COUNTIF(MCuts,"&lt;"&amp;F2009)</f>
        <v/>
      </c>
      <c r="J2009" s="10">
        <f>G2009&amp;H2009&amp;I2009</f>
        <v/>
      </c>
      <c r="K2009" s="10">
        <f>IF(AND(G2009&gt;=4,H2009&gt;=4),"Champions",IF(AND(G2009&gt;=3,H2009&gt;=3),"Loyal",IF(G2009&gt;=4,"New / promising",IF(H2009&gt;=3,"At risk",IF(G2009&lt;=2,"Lost / hibernating","Needs attention")))))</f>
        <v/>
      </c>
    </row>
    <row r="2010">
      <c r="A2010" t="n">
        <v>15725</v>
      </c>
      <c r="B2010" s="13">
        <f>_xlfn.MINIFS(Invoices[Date],Invoices[Customer ID],A2010)</f>
        <v/>
      </c>
      <c r="C2010" s="13">
        <f>_xlfn.MAXIFS(Invoices[Date],Invoices[Customer ID],A2010)</f>
        <v/>
      </c>
      <c r="D2010" s="14">
        <f>AsOfDate-C2010</f>
        <v/>
      </c>
      <c r="E2010" s="14">
        <f>COUNTIFS(Invoices[Customer ID],A2010)</f>
        <v/>
      </c>
      <c r="F2010" s="15">
        <f>SUMIFS(Invoices[Value],Invoices[Customer ID],A2010)</f>
        <v/>
      </c>
      <c r="G2010" s="10">
        <f>5-COUNTIF(RCuts,"&lt;"&amp;D2010)</f>
        <v/>
      </c>
      <c r="H2010" s="10">
        <f>1+COUNTIF(FCuts,"&lt;"&amp;E2010)</f>
        <v/>
      </c>
      <c r="I2010" s="10">
        <f>1+COUNTIF(MCuts,"&lt;"&amp;F2010)</f>
        <v/>
      </c>
      <c r="J2010" s="10">
        <f>G2010&amp;H2010&amp;I2010</f>
        <v/>
      </c>
      <c r="K2010" s="10">
        <f>IF(AND(G2010&gt;=4,H2010&gt;=4),"Champions",IF(AND(G2010&gt;=3,H2010&gt;=3),"Loyal",IF(G2010&gt;=4,"New / promising",IF(H2010&gt;=3,"At risk",IF(G2010&lt;=2,"Lost / hibernating","Needs attention")))))</f>
        <v/>
      </c>
    </row>
    <row r="2011">
      <c r="A2011" t="n">
        <v>15727</v>
      </c>
      <c r="B2011" s="13">
        <f>_xlfn.MINIFS(Invoices[Date],Invoices[Customer ID],A2011)</f>
        <v/>
      </c>
      <c r="C2011" s="13">
        <f>_xlfn.MAXIFS(Invoices[Date],Invoices[Customer ID],A2011)</f>
        <v/>
      </c>
      <c r="D2011" s="14">
        <f>AsOfDate-C2011</f>
        <v/>
      </c>
      <c r="E2011" s="14">
        <f>COUNTIFS(Invoices[Customer ID],A2011)</f>
        <v/>
      </c>
      <c r="F2011" s="15">
        <f>SUMIFS(Invoices[Value],Invoices[Customer ID],A2011)</f>
        <v/>
      </c>
      <c r="G2011" s="10">
        <f>5-COUNTIF(RCuts,"&lt;"&amp;D2011)</f>
        <v/>
      </c>
      <c r="H2011" s="10">
        <f>1+COUNTIF(FCuts,"&lt;"&amp;E2011)</f>
        <v/>
      </c>
      <c r="I2011" s="10">
        <f>1+COUNTIF(MCuts,"&lt;"&amp;F2011)</f>
        <v/>
      </c>
      <c r="J2011" s="10">
        <f>G2011&amp;H2011&amp;I2011</f>
        <v/>
      </c>
      <c r="K2011" s="10">
        <f>IF(AND(G2011&gt;=4,H2011&gt;=4),"Champions",IF(AND(G2011&gt;=3,H2011&gt;=3),"Loyal",IF(G2011&gt;=4,"New / promising",IF(H2011&gt;=3,"At risk",IF(G2011&lt;=2,"Lost / hibernating","Needs attention")))))</f>
        <v/>
      </c>
    </row>
    <row r="2012">
      <c r="A2012" t="n">
        <v>15729</v>
      </c>
      <c r="B2012" s="13">
        <f>_xlfn.MINIFS(Invoices[Date],Invoices[Customer ID],A2012)</f>
        <v/>
      </c>
      <c r="C2012" s="13">
        <f>_xlfn.MAXIFS(Invoices[Date],Invoices[Customer ID],A2012)</f>
        <v/>
      </c>
      <c r="D2012" s="14">
        <f>AsOfDate-C2012</f>
        <v/>
      </c>
      <c r="E2012" s="14">
        <f>COUNTIFS(Invoices[Customer ID],A2012)</f>
        <v/>
      </c>
      <c r="F2012" s="15">
        <f>SUMIFS(Invoices[Value],Invoices[Customer ID],A2012)</f>
        <v/>
      </c>
      <c r="G2012" s="10">
        <f>5-COUNTIF(RCuts,"&lt;"&amp;D2012)</f>
        <v/>
      </c>
      <c r="H2012" s="10">
        <f>1+COUNTIF(FCuts,"&lt;"&amp;E2012)</f>
        <v/>
      </c>
      <c r="I2012" s="10">
        <f>1+COUNTIF(MCuts,"&lt;"&amp;F2012)</f>
        <v/>
      </c>
      <c r="J2012" s="10">
        <f>G2012&amp;H2012&amp;I2012</f>
        <v/>
      </c>
      <c r="K2012" s="10">
        <f>IF(AND(G2012&gt;=4,H2012&gt;=4),"Champions",IF(AND(G2012&gt;=3,H2012&gt;=3),"Loyal",IF(G2012&gt;=4,"New / promising",IF(H2012&gt;=3,"At risk",IF(G2012&lt;=2,"Lost / hibernating","Needs attention")))))</f>
        <v/>
      </c>
    </row>
    <row r="2013">
      <c r="A2013" t="n">
        <v>15730</v>
      </c>
      <c r="B2013" s="13">
        <f>_xlfn.MINIFS(Invoices[Date],Invoices[Customer ID],A2013)</f>
        <v/>
      </c>
      <c r="C2013" s="13">
        <f>_xlfn.MAXIFS(Invoices[Date],Invoices[Customer ID],A2013)</f>
        <v/>
      </c>
      <c r="D2013" s="14">
        <f>AsOfDate-C2013</f>
        <v/>
      </c>
      <c r="E2013" s="14">
        <f>COUNTIFS(Invoices[Customer ID],A2013)</f>
        <v/>
      </c>
      <c r="F2013" s="15">
        <f>SUMIFS(Invoices[Value],Invoices[Customer ID],A2013)</f>
        <v/>
      </c>
      <c r="G2013" s="10">
        <f>5-COUNTIF(RCuts,"&lt;"&amp;D2013)</f>
        <v/>
      </c>
      <c r="H2013" s="10">
        <f>1+COUNTIF(FCuts,"&lt;"&amp;E2013)</f>
        <v/>
      </c>
      <c r="I2013" s="10">
        <f>1+COUNTIF(MCuts,"&lt;"&amp;F2013)</f>
        <v/>
      </c>
      <c r="J2013" s="10">
        <f>G2013&amp;H2013&amp;I2013</f>
        <v/>
      </c>
      <c r="K2013" s="10">
        <f>IF(AND(G2013&gt;=4,H2013&gt;=4),"Champions",IF(AND(G2013&gt;=3,H2013&gt;=3),"Loyal",IF(G2013&gt;=4,"New / promising",IF(H2013&gt;=3,"At risk",IF(G2013&lt;=2,"Lost / hibernating","Needs attention")))))</f>
        <v/>
      </c>
    </row>
    <row r="2014">
      <c r="A2014" t="n">
        <v>15732</v>
      </c>
      <c r="B2014" s="13">
        <f>_xlfn.MINIFS(Invoices[Date],Invoices[Customer ID],A2014)</f>
        <v/>
      </c>
      <c r="C2014" s="13">
        <f>_xlfn.MAXIFS(Invoices[Date],Invoices[Customer ID],A2014)</f>
        <v/>
      </c>
      <c r="D2014" s="14">
        <f>AsOfDate-C2014</f>
        <v/>
      </c>
      <c r="E2014" s="14">
        <f>COUNTIFS(Invoices[Customer ID],A2014)</f>
        <v/>
      </c>
      <c r="F2014" s="15">
        <f>SUMIFS(Invoices[Value],Invoices[Customer ID],A2014)</f>
        <v/>
      </c>
      <c r="G2014" s="10">
        <f>5-COUNTIF(RCuts,"&lt;"&amp;D2014)</f>
        <v/>
      </c>
      <c r="H2014" s="10">
        <f>1+COUNTIF(FCuts,"&lt;"&amp;E2014)</f>
        <v/>
      </c>
      <c r="I2014" s="10">
        <f>1+COUNTIF(MCuts,"&lt;"&amp;F2014)</f>
        <v/>
      </c>
      <c r="J2014" s="10">
        <f>G2014&amp;H2014&amp;I2014</f>
        <v/>
      </c>
      <c r="K2014" s="10">
        <f>IF(AND(G2014&gt;=4,H2014&gt;=4),"Champions",IF(AND(G2014&gt;=3,H2014&gt;=3),"Loyal",IF(G2014&gt;=4,"New / promising",IF(H2014&gt;=3,"At risk",IF(G2014&lt;=2,"Lost / hibernating","Needs attention")))))</f>
        <v/>
      </c>
    </row>
    <row r="2015">
      <c r="A2015" t="n">
        <v>15733</v>
      </c>
      <c r="B2015" s="13">
        <f>_xlfn.MINIFS(Invoices[Date],Invoices[Customer ID],A2015)</f>
        <v/>
      </c>
      <c r="C2015" s="13">
        <f>_xlfn.MAXIFS(Invoices[Date],Invoices[Customer ID],A2015)</f>
        <v/>
      </c>
      <c r="D2015" s="14">
        <f>AsOfDate-C2015</f>
        <v/>
      </c>
      <c r="E2015" s="14">
        <f>COUNTIFS(Invoices[Customer ID],A2015)</f>
        <v/>
      </c>
      <c r="F2015" s="15">
        <f>SUMIFS(Invoices[Value],Invoices[Customer ID],A2015)</f>
        <v/>
      </c>
      <c r="G2015" s="10">
        <f>5-COUNTIF(RCuts,"&lt;"&amp;D2015)</f>
        <v/>
      </c>
      <c r="H2015" s="10">
        <f>1+COUNTIF(FCuts,"&lt;"&amp;E2015)</f>
        <v/>
      </c>
      <c r="I2015" s="10">
        <f>1+COUNTIF(MCuts,"&lt;"&amp;F2015)</f>
        <v/>
      </c>
      <c r="J2015" s="10">
        <f>G2015&amp;H2015&amp;I2015</f>
        <v/>
      </c>
      <c r="K2015" s="10">
        <f>IF(AND(G2015&gt;=4,H2015&gt;=4),"Champions",IF(AND(G2015&gt;=3,H2015&gt;=3),"Loyal",IF(G2015&gt;=4,"New / promising",IF(H2015&gt;=3,"At risk",IF(G2015&lt;=2,"Lost / hibernating","Needs attention")))))</f>
        <v/>
      </c>
    </row>
    <row r="2016">
      <c r="A2016" t="n">
        <v>15734</v>
      </c>
      <c r="B2016" s="13">
        <f>_xlfn.MINIFS(Invoices[Date],Invoices[Customer ID],A2016)</f>
        <v/>
      </c>
      <c r="C2016" s="13">
        <f>_xlfn.MAXIFS(Invoices[Date],Invoices[Customer ID],A2016)</f>
        <v/>
      </c>
      <c r="D2016" s="14">
        <f>AsOfDate-C2016</f>
        <v/>
      </c>
      <c r="E2016" s="14">
        <f>COUNTIFS(Invoices[Customer ID],A2016)</f>
        <v/>
      </c>
      <c r="F2016" s="15">
        <f>SUMIFS(Invoices[Value],Invoices[Customer ID],A2016)</f>
        <v/>
      </c>
      <c r="G2016" s="10">
        <f>5-COUNTIF(RCuts,"&lt;"&amp;D2016)</f>
        <v/>
      </c>
      <c r="H2016" s="10">
        <f>1+COUNTIF(FCuts,"&lt;"&amp;E2016)</f>
        <v/>
      </c>
      <c r="I2016" s="10">
        <f>1+COUNTIF(MCuts,"&lt;"&amp;F2016)</f>
        <v/>
      </c>
      <c r="J2016" s="10">
        <f>G2016&amp;H2016&amp;I2016</f>
        <v/>
      </c>
      <c r="K2016" s="10">
        <f>IF(AND(G2016&gt;=4,H2016&gt;=4),"Champions",IF(AND(G2016&gt;=3,H2016&gt;=3),"Loyal",IF(G2016&gt;=4,"New / promising",IF(H2016&gt;=3,"At risk",IF(G2016&lt;=2,"Lost / hibernating","Needs attention")))))</f>
        <v/>
      </c>
    </row>
    <row r="2017">
      <c r="A2017" t="n">
        <v>15737</v>
      </c>
      <c r="B2017" s="13">
        <f>_xlfn.MINIFS(Invoices[Date],Invoices[Customer ID],A2017)</f>
        <v/>
      </c>
      <c r="C2017" s="13">
        <f>_xlfn.MAXIFS(Invoices[Date],Invoices[Customer ID],A2017)</f>
        <v/>
      </c>
      <c r="D2017" s="14">
        <f>AsOfDate-C2017</f>
        <v/>
      </c>
      <c r="E2017" s="14">
        <f>COUNTIFS(Invoices[Customer ID],A2017)</f>
        <v/>
      </c>
      <c r="F2017" s="15">
        <f>SUMIFS(Invoices[Value],Invoices[Customer ID],A2017)</f>
        <v/>
      </c>
      <c r="G2017" s="10">
        <f>5-COUNTIF(RCuts,"&lt;"&amp;D2017)</f>
        <v/>
      </c>
      <c r="H2017" s="10">
        <f>1+COUNTIF(FCuts,"&lt;"&amp;E2017)</f>
        <v/>
      </c>
      <c r="I2017" s="10">
        <f>1+COUNTIF(MCuts,"&lt;"&amp;F2017)</f>
        <v/>
      </c>
      <c r="J2017" s="10">
        <f>G2017&amp;H2017&amp;I2017</f>
        <v/>
      </c>
      <c r="K2017" s="10">
        <f>IF(AND(G2017&gt;=4,H2017&gt;=4),"Champions",IF(AND(G2017&gt;=3,H2017&gt;=3),"Loyal",IF(G2017&gt;=4,"New / promising",IF(H2017&gt;=3,"At risk",IF(G2017&lt;=2,"Lost / hibernating","Needs attention")))))</f>
        <v/>
      </c>
    </row>
    <row r="2018">
      <c r="A2018" t="n">
        <v>15738</v>
      </c>
      <c r="B2018" s="13">
        <f>_xlfn.MINIFS(Invoices[Date],Invoices[Customer ID],A2018)</f>
        <v/>
      </c>
      <c r="C2018" s="13">
        <f>_xlfn.MAXIFS(Invoices[Date],Invoices[Customer ID],A2018)</f>
        <v/>
      </c>
      <c r="D2018" s="14">
        <f>AsOfDate-C2018</f>
        <v/>
      </c>
      <c r="E2018" s="14">
        <f>COUNTIFS(Invoices[Customer ID],A2018)</f>
        <v/>
      </c>
      <c r="F2018" s="15">
        <f>SUMIFS(Invoices[Value],Invoices[Customer ID],A2018)</f>
        <v/>
      </c>
      <c r="G2018" s="10">
        <f>5-COUNTIF(RCuts,"&lt;"&amp;D2018)</f>
        <v/>
      </c>
      <c r="H2018" s="10">
        <f>1+COUNTIF(FCuts,"&lt;"&amp;E2018)</f>
        <v/>
      </c>
      <c r="I2018" s="10">
        <f>1+COUNTIF(MCuts,"&lt;"&amp;F2018)</f>
        <v/>
      </c>
      <c r="J2018" s="10">
        <f>G2018&amp;H2018&amp;I2018</f>
        <v/>
      </c>
      <c r="K2018" s="10">
        <f>IF(AND(G2018&gt;=4,H2018&gt;=4),"Champions",IF(AND(G2018&gt;=3,H2018&gt;=3),"Loyal",IF(G2018&gt;=4,"New / promising",IF(H2018&gt;=3,"At risk",IF(G2018&lt;=2,"Lost / hibernating","Needs attention")))))</f>
        <v/>
      </c>
    </row>
    <row r="2019">
      <c r="A2019" t="n">
        <v>15739</v>
      </c>
      <c r="B2019" s="13">
        <f>_xlfn.MINIFS(Invoices[Date],Invoices[Customer ID],A2019)</f>
        <v/>
      </c>
      <c r="C2019" s="13">
        <f>_xlfn.MAXIFS(Invoices[Date],Invoices[Customer ID],A2019)</f>
        <v/>
      </c>
      <c r="D2019" s="14">
        <f>AsOfDate-C2019</f>
        <v/>
      </c>
      <c r="E2019" s="14">
        <f>COUNTIFS(Invoices[Customer ID],A2019)</f>
        <v/>
      </c>
      <c r="F2019" s="15">
        <f>SUMIFS(Invoices[Value],Invoices[Customer ID],A2019)</f>
        <v/>
      </c>
      <c r="G2019" s="10">
        <f>5-COUNTIF(RCuts,"&lt;"&amp;D2019)</f>
        <v/>
      </c>
      <c r="H2019" s="10">
        <f>1+COUNTIF(FCuts,"&lt;"&amp;E2019)</f>
        <v/>
      </c>
      <c r="I2019" s="10">
        <f>1+COUNTIF(MCuts,"&lt;"&amp;F2019)</f>
        <v/>
      </c>
      <c r="J2019" s="10">
        <f>G2019&amp;H2019&amp;I2019</f>
        <v/>
      </c>
      <c r="K2019" s="10">
        <f>IF(AND(G2019&gt;=4,H2019&gt;=4),"Champions",IF(AND(G2019&gt;=3,H2019&gt;=3),"Loyal",IF(G2019&gt;=4,"New / promising",IF(H2019&gt;=3,"At risk",IF(G2019&lt;=2,"Lost / hibernating","Needs attention")))))</f>
        <v/>
      </c>
    </row>
    <row r="2020">
      <c r="A2020" t="n">
        <v>15740</v>
      </c>
      <c r="B2020" s="13">
        <f>_xlfn.MINIFS(Invoices[Date],Invoices[Customer ID],A2020)</f>
        <v/>
      </c>
      <c r="C2020" s="13">
        <f>_xlfn.MAXIFS(Invoices[Date],Invoices[Customer ID],A2020)</f>
        <v/>
      </c>
      <c r="D2020" s="14">
        <f>AsOfDate-C2020</f>
        <v/>
      </c>
      <c r="E2020" s="14">
        <f>COUNTIFS(Invoices[Customer ID],A2020)</f>
        <v/>
      </c>
      <c r="F2020" s="15">
        <f>SUMIFS(Invoices[Value],Invoices[Customer ID],A2020)</f>
        <v/>
      </c>
      <c r="G2020" s="10">
        <f>5-COUNTIF(RCuts,"&lt;"&amp;D2020)</f>
        <v/>
      </c>
      <c r="H2020" s="10">
        <f>1+COUNTIF(FCuts,"&lt;"&amp;E2020)</f>
        <v/>
      </c>
      <c r="I2020" s="10">
        <f>1+COUNTIF(MCuts,"&lt;"&amp;F2020)</f>
        <v/>
      </c>
      <c r="J2020" s="10">
        <f>G2020&amp;H2020&amp;I2020</f>
        <v/>
      </c>
      <c r="K2020" s="10">
        <f>IF(AND(G2020&gt;=4,H2020&gt;=4),"Champions",IF(AND(G2020&gt;=3,H2020&gt;=3),"Loyal",IF(G2020&gt;=4,"New / promising",IF(H2020&gt;=3,"At risk",IF(G2020&lt;=2,"Lost / hibernating","Needs attention")))))</f>
        <v/>
      </c>
    </row>
    <row r="2021">
      <c r="A2021" t="n">
        <v>15743</v>
      </c>
      <c r="B2021" s="13">
        <f>_xlfn.MINIFS(Invoices[Date],Invoices[Customer ID],A2021)</f>
        <v/>
      </c>
      <c r="C2021" s="13">
        <f>_xlfn.MAXIFS(Invoices[Date],Invoices[Customer ID],A2021)</f>
        <v/>
      </c>
      <c r="D2021" s="14">
        <f>AsOfDate-C2021</f>
        <v/>
      </c>
      <c r="E2021" s="14">
        <f>COUNTIFS(Invoices[Customer ID],A2021)</f>
        <v/>
      </c>
      <c r="F2021" s="15">
        <f>SUMIFS(Invoices[Value],Invoices[Customer ID],A2021)</f>
        <v/>
      </c>
      <c r="G2021" s="10">
        <f>5-COUNTIF(RCuts,"&lt;"&amp;D2021)</f>
        <v/>
      </c>
      <c r="H2021" s="10">
        <f>1+COUNTIF(FCuts,"&lt;"&amp;E2021)</f>
        <v/>
      </c>
      <c r="I2021" s="10">
        <f>1+COUNTIF(MCuts,"&lt;"&amp;F2021)</f>
        <v/>
      </c>
      <c r="J2021" s="10">
        <f>G2021&amp;H2021&amp;I2021</f>
        <v/>
      </c>
      <c r="K2021" s="10">
        <f>IF(AND(G2021&gt;=4,H2021&gt;=4),"Champions",IF(AND(G2021&gt;=3,H2021&gt;=3),"Loyal",IF(G2021&gt;=4,"New / promising",IF(H2021&gt;=3,"At risk",IF(G2021&lt;=2,"Lost / hibernating","Needs attention")))))</f>
        <v/>
      </c>
    </row>
    <row r="2022">
      <c r="A2022" t="n">
        <v>15744</v>
      </c>
      <c r="B2022" s="13">
        <f>_xlfn.MINIFS(Invoices[Date],Invoices[Customer ID],A2022)</f>
        <v/>
      </c>
      <c r="C2022" s="13">
        <f>_xlfn.MAXIFS(Invoices[Date],Invoices[Customer ID],A2022)</f>
        <v/>
      </c>
      <c r="D2022" s="14">
        <f>AsOfDate-C2022</f>
        <v/>
      </c>
      <c r="E2022" s="14">
        <f>COUNTIFS(Invoices[Customer ID],A2022)</f>
        <v/>
      </c>
      <c r="F2022" s="15">
        <f>SUMIFS(Invoices[Value],Invoices[Customer ID],A2022)</f>
        <v/>
      </c>
      <c r="G2022" s="10">
        <f>5-COUNTIF(RCuts,"&lt;"&amp;D2022)</f>
        <v/>
      </c>
      <c r="H2022" s="10">
        <f>1+COUNTIF(FCuts,"&lt;"&amp;E2022)</f>
        <v/>
      </c>
      <c r="I2022" s="10">
        <f>1+COUNTIF(MCuts,"&lt;"&amp;F2022)</f>
        <v/>
      </c>
      <c r="J2022" s="10">
        <f>G2022&amp;H2022&amp;I2022</f>
        <v/>
      </c>
      <c r="K2022" s="10">
        <f>IF(AND(G2022&gt;=4,H2022&gt;=4),"Champions",IF(AND(G2022&gt;=3,H2022&gt;=3),"Loyal",IF(G2022&gt;=4,"New / promising",IF(H2022&gt;=3,"At risk",IF(G2022&lt;=2,"Lost / hibernating","Needs attention")))))</f>
        <v/>
      </c>
    </row>
    <row r="2023">
      <c r="A2023" t="n">
        <v>15745</v>
      </c>
      <c r="B2023" s="13">
        <f>_xlfn.MINIFS(Invoices[Date],Invoices[Customer ID],A2023)</f>
        <v/>
      </c>
      <c r="C2023" s="13">
        <f>_xlfn.MAXIFS(Invoices[Date],Invoices[Customer ID],A2023)</f>
        <v/>
      </c>
      <c r="D2023" s="14">
        <f>AsOfDate-C2023</f>
        <v/>
      </c>
      <c r="E2023" s="14">
        <f>COUNTIFS(Invoices[Customer ID],A2023)</f>
        <v/>
      </c>
      <c r="F2023" s="15">
        <f>SUMIFS(Invoices[Value],Invoices[Customer ID],A2023)</f>
        <v/>
      </c>
      <c r="G2023" s="10">
        <f>5-COUNTIF(RCuts,"&lt;"&amp;D2023)</f>
        <v/>
      </c>
      <c r="H2023" s="10">
        <f>1+COUNTIF(FCuts,"&lt;"&amp;E2023)</f>
        <v/>
      </c>
      <c r="I2023" s="10">
        <f>1+COUNTIF(MCuts,"&lt;"&amp;F2023)</f>
        <v/>
      </c>
      <c r="J2023" s="10">
        <f>G2023&amp;H2023&amp;I2023</f>
        <v/>
      </c>
      <c r="K2023" s="10">
        <f>IF(AND(G2023&gt;=4,H2023&gt;=4),"Champions",IF(AND(G2023&gt;=3,H2023&gt;=3),"Loyal",IF(G2023&gt;=4,"New / promising",IF(H2023&gt;=3,"At risk",IF(G2023&lt;=2,"Lost / hibernating","Needs attention")))))</f>
        <v/>
      </c>
    </row>
    <row r="2024">
      <c r="A2024" t="n">
        <v>15746</v>
      </c>
      <c r="B2024" s="13">
        <f>_xlfn.MINIFS(Invoices[Date],Invoices[Customer ID],A2024)</f>
        <v/>
      </c>
      <c r="C2024" s="13">
        <f>_xlfn.MAXIFS(Invoices[Date],Invoices[Customer ID],A2024)</f>
        <v/>
      </c>
      <c r="D2024" s="14">
        <f>AsOfDate-C2024</f>
        <v/>
      </c>
      <c r="E2024" s="14">
        <f>COUNTIFS(Invoices[Customer ID],A2024)</f>
        <v/>
      </c>
      <c r="F2024" s="15">
        <f>SUMIFS(Invoices[Value],Invoices[Customer ID],A2024)</f>
        <v/>
      </c>
      <c r="G2024" s="10">
        <f>5-COUNTIF(RCuts,"&lt;"&amp;D2024)</f>
        <v/>
      </c>
      <c r="H2024" s="10">
        <f>1+COUNTIF(FCuts,"&lt;"&amp;E2024)</f>
        <v/>
      </c>
      <c r="I2024" s="10">
        <f>1+COUNTIF(MCuts,"&lt;"&amp;F2024)</f>
        <v/>
      </c>
      <c r="J2024" s="10">
        <f>G2024&amp;H2024&amp;I2024</f>
        <v/>
      </c>
      <c r="K2024" s="10">
        <f>IF(AND(G2024&gt;=4,H2024&gt;=4),"Champions",IF(AND(G2024&gt;=3,H2024&gt;=3),"Loyal",IF(G2024&gt;=4,"New / promising",IF(H2024&gt;=3,"At risk",IF(G2024&lt;=2,"Lost / hibernating","Needs attention")))))</f>
        <v/>
      </c>
    </row>
    <row r="2025">
      <c r="A2025" t="n">
        <v>15747</v>
      </c>
      <c r="B2025" s="13">
        <f>_xlfn.MINIFS(Invoices[Date],Invoices[Customer ID],A2025)</f>
        <v/>
      </c>
      <c r="C2025" s="13">
        <f>_xlfn.MAXIFS(Invoices[Date],Invoices[Customer ID],A2025)</f>
        <v/>
      </c>
      <c r="D2025" s="14">
        <f>AsOfDate-C2025</f>
        <v/>
      </c>
      <c r="E2025" s="14">
        <f>COUNTIFS(Invoices[Customer ID],A2025)</f>
        <v/>
      </c>
      <c r="F2025" s="15">
        <f>SUMIFS(Invoices[Value],Invoices[Customer ID],A2025)</f>
        <v/>
      </c>
      <c r="G2025" s="10">
        <f>5-COUNTIF(RCuts,"&lt;"&amp;D2025)</f>
        <v/>
      </c>
      <c r="H2025" s="10">
        <f>1+COUNTIF(FCuts,"&lt;"&amp;E2025)</f>
        <v/>
      </c>
      <c r="I2025" s="10">
        <f>1+COUNTIF(MCuts,"&lt;"&amp;F2025)</f>
        <v/>
      </c>
      <c r="J2025" s="10">
        <f>G2025&amp;H2025&amp;I2025</f>
        <v/>
      </c>
      <c r="K2025" s="10">
        <f>IF(AND(G2025&gt;=4,H2025&gt;=4),"Champions",IF(AND(G2025&gt;=3,H2025&gt;=3),"Loyal",IF(G2025&gt;=4,"New / promising",IF(H2025&gt;=3,"At risk",IF(G2025&lt;=2,"Lost / hibernating","Needs attention")))))</f>
        <v/>
      </c>
    </row>
    <row r="2026">
      <c r="A2026" t="n">
        <v>15748</v>
      </c>
      <c r="B2026" s="13">
        <f>_xlfn.MINIFS(Invoices[Date],Invoices[Customer ID],A2026)</f>
        <v/>
      </c>
      <c r="C2026" s="13">
        <f>_xlfn.MAXIFS(Invoices[Date],Invoices[Customer ID],A2026)</f>
        <v/>
      </c>
      <c r="D2026" s="14">
        <f>AsOfDate-C2026</f>
        <v/>
      </c>
      <c r="E2026" s="14">
        <f>COUNTIFS(Invoices[Customer ID],A2026)</f>
        <v/>
      </c>
      <c r="F2026" s="15">
        <f>SUMIFS(Invoices[Value],Invoices[Customer ID],A2026)</f>
        <v/>
      </c>
      <c r="G2026" s="10">
        <f>5-COUNTIF(RCuts,"&lt;"&amp;D2026)</f>
        <v/>
      </c>
      <c r="H2026" s="10">
        <f>1+COUNTIF(FCuts,"&lt;"&amp;E2026)</f>
        <v/>
      </c>
      <c r="I2026" s="10">
        <f>1+COUNTIF(MCuts,"&lt;"&amp;F2026)</f>
        <v/>
      </c>
      <c r="J2026" s="10">
        <f>G2026&amp;H2026&amp;I2026</f>
        <v/>
      </c>
      <c r="K2026" s="10">
        <f>IF(AND(G2026&gt;=4,H2026&gt;=4),"Champions",IF(AND(G2026&gt;=3,H2026&gt;=3),"Loyal",IF(G2026&gt;=4,"New / promising",IF(H2026&gt;=3,"At risk",IF(G2026&lt;=2,"Lost / hibernating","Needs attention")))))</f>
        <v/>
      </c>
    </row>
    <row r="2027">
      <c r="A2027" t="n">
        <v>15749</v>
      </c>
      <c r="B2027" s="13">
        <f>_xlfn.MINIFS(Invoices[Date],Invoices[Customer ID],A2027)</f>
        <v/>
      </c>
      <c r="C2027" s="13">
        <f>_xlfn.MAXIFS(Invoices[Date],Invoices[Customer ID],A2027)</f>
        <v/>
      </c>
      <c r="D2027" s="14">
        <f>AsOfDate-C2027</f>
        <v/>
      </c>
      <c r="E2027" s="14">
        <f>COUNTIFS(Invoices[Customer ID],A2027)</f>
        <v/>
      </c>
      <c r="F2027" s="15">
        <f>SUMIFS(Invoices[Value],Invoices[Customer ID],A2027)</f>
        <v/>
      </c>
      <c r="G2027" s="10">
        <f>5-COUNTIF(RCuts,"&lt;"&amp;D2027)</f>
        <v/>
      </c>
      <c r="H2027" s="10">
        <f>1+COUNTIF(FCuts,"&lt;"&amp;E2027)</f>
        <v/>
      </c>
      <c r="I2027" s="10">
        <f>1+COUNTIF(MCuts,"&lt;"&amp;F2027)</f>
        <v/>
      </c>
      <c r="J2027" s="10">
        <f>G2027&amp;H2027&amp;I2027</f>
        <v/>
      </c>
      <c r="K2027" s="10">
        <f>IF(AND(G2027&gt;=4,H2027&gt;=4),"Champions",IF(AND(G2027&gt;=3,H2027&gt;=3),"Loyal",IF(G2027&gt;=4,"New / promising",IF(H2027&gt;=3,"At risk",IF(G2027&lt;=2,"Lost / hibernating","Needs attention")))))</f>
        <v/>
      </c>
    </row>
    <row r="2028">
      <c r="A2028" t="n">
        <v>15750</v>
      </c>
      <c r="B2028" s="13">
        <f>_xlfn.MINIFS(Invoices[Date],Invoices[Customer ID],A2028)</f>
        <v/>
      </c>
      <c r="C2028" s="13">
        <f>_xlfn.MAXIFS(Invoices[Date],Invoices[Customer ID],A2028)</f>
        <v/>
      </c>
      <c r="D2028" s="14">
        <f>AsOfDate-C2028</f>
        <v/>
      </c>
      <c r="E2028" s="14">
        <f>COUNTIFS(Invoices[Customer ID],A2028)</f>
        <v/>
      </c>
      <c r="F2028" s="15">
        <f>SUMIFS(Invoices[Value],Invoices[Customer ID],A2028)</f>
        <v/>
      </c>
      <c r="G2028" s="10">
        <f>5-COUNTIF(RCuts,"&lt;"&amp;D2028)</f>
        <v/>
      </c>
      <c r="H2028" s="10">
        <f>1+COUNTIF(FCuts,"&lt;"&amp;E2028)</f>
        <v/>
      </c>
      <c r="I2028" s="10">
        <f>1+COUNTIF(MCuts,"&lt;"&amp;F2028)</f>
        <v/>
      </c>
      <c r="J2028" s="10">
        <f>G2028&amp;H2028&amp;I2028</f>
        <v/>
      </c>
      <c r="K2028" s="10">
        <f>IF(AND(G2028&gt;=4,H2028&gt;=4),"Champions",IF(AND(G2028&gt;=3,H2028&gt;=3),"Loyal",IF(G2028&gt;=4,"New / promising",IF(H2028&gt;=3,"At risk",IF(G2028&lt;=2,"Lost / hibernating","Needs attention")))))</f>
        <v/>
      </c>
    </row>
    <row r="2029">
      <c r="A2029" t="n">
        <v>15752</v>
      </c>
      <c r="B2029" s="13">
        <f>_xlfn.MINIFS(Invoices[Date],Invoices[Customer ID],A2029)</f>
        <v/>
      </c>
      <c r="C2029" s="13">
        <f>_xlfn.MAXIFS(Invoices[Date],Invoices[Customer ID],A2029)</f>
        <v/>
      </c>
      <c r="D2029" s="14">
        <f>AsOfDate-C2029</f>
        <v/>
      </c>
      <c r="E2029" s="14">
        <f>COUNTIFS(Invoices[Customer ID],A2029)</f>
        <v/>
      </c>
      <c r="F2029" s="15">
        <f>SUMIFS(Invoices[Value],Invoices[Customer ID],A2029)</f>
        <v/>
      </c>
      <c r="G2029" s="10">
        <f>5-COUNTIF(RCuts,"&lt;"&amp;D2029)</f>
        <v/>
      </c>
      <c r="H2029" s="10">
        <f>1+COUNTIF(FCuts,"&lt;"&amp;E2029)</f>
        <v/>
      </c>
      <c r="I2029" s="10">
        <f>1+COUNTIF(MCuts,"&lt;"&amp;F2029)</f>
        <v/>
      </c>
      <c r="J2029" s="10">
        <f>G2029&amp;H2029&amp;I2029</f>
        <v/>
      </c>
      <c r="K2029" s="10">
        <f>IF(AND(G2029&gt;=4,H2029&gt;=4),"Champions",IF(AND(G2029&gt;=3,H2029&gt;=3),"Loyal",IF(G2029&gt;=4,"New / promising",IF(H2029&gt;=3,"At risk",IF(G2029&lt;=2,"Lost / hibernating","Needs attention")))))</f>
        <v/>
      </c>
    </row>
    <row r="2030">
      <c r="A2030" t="n">
        <v>15753</v>
      </c>
      <c r="B2030" s="13">
        <f>_xlfn.MINIFS(Invoices[Date],Invoices[Customer ID],A2030)</f>
        <v/>
      </c>
      <c r="C2030" s="13">
        <f>_xlfn.MAXIFS(Invoices[Date],Invoices[Customer ID],A2030)</f>
        <v/>
      </c>
      <c r="D2030" s="14">
        <f>AsOfDate-C2030</f>
        <v/>
      </c>
      <c r="E2030" s="14">
        <f>COUNTIFS(Invoices[Customer ID],A2030)</f>
        <v/>
      </c>
      <c r="F2030" s="15">
        <f>SUMIFS(Invoices[Value],Invoices[Customer ID],A2030)</f>
        <v/>
      </c>
      <c r="G2030" s="10">
        <f>5-COUNTIF(RCuts,"&lt;"&amp;D2030)</f>
        <v/>
      </c>
      <c r="H2030" s="10">
        <f>1+COUNTIF(FCuts,"&lt;"&amp;E2030)</f>
        <v/>
      </c>
      <c r="I2030" s="10">
        <f>1+COUNTIF(MCuts,"&lt;"&amp;F2030)</f>
        <v/>
      </c>
      <c r="J2030" s="10">
        <f>G2030&amp;H2030&amp;I2030</f>
        <v/>
      </c>
      <c r="K2030" s="10">
        <f>IF(AND(G2030&gt;=4,H2030&gt;=4),"Champions",IF(AND(G2030&gt;=3,H2030&gt;=3),"Loyal",IF(G2030&gt;=4,"New / promising",IF(H2030&gt;=3,"At risk",IF(G2030&lt;=2,"Lost / hibernating","Needs attention")))))</f>
        <v/>
      </c>
    </row>
    <row r="2031">
      <c r="A2031" t="n">
        <v>15754</v>
      </c>
      <c r="B2031" s="13">
        <f>_xlfn.MINIFS(Invoices[Date],Invoices[Customer ID],A2031)</f>
        <v/>
      </c>
      <c r="C2031" s="13">
        <f>_xlfn.MAXIFS(Invoices[Date],Invoices[Customer ID],A2031)</f>
        <v/>
      </c>
      <c r="D2031" s="14">
        <f>AsOfDate-C2031</f>
        <v/>
      </c>
      <c r="E2031" s="14">
        <f>COUNTIFS(Invoices[Customer ID],A2031)</f>
        <v/>
      </c>
      <c r="F2031" s="15">
        <f>SUMIFS(Invoices[Value],Invoices[Customer ID],A2031)</f>
        <v/>
      </c>
      <c r="G2031" s="10">
        <f>5-COUNTIF(RCuts,"&lt;"&amp;D2031)</f>
        <v/>
      </c>
      <c r="H2031" s="10">
        <f>1+COUNTIF(FCuts,"&lt;"&amp;E2031)</f>
        <v/>
      </c>
      <c r="I2031" s="10">
        <f>1+COUNTIF(MCuts,"&lt;"&amp;F2031)</f>
        <v/>
      </c>
      <c r="J2031" s="10">
        <f>G2031&amp;H2031&amp;I2031</f>
        <v/>
      </c>
      <c r="K2031" s="10">
        <f>IF(AND(G2031&gt;=4,H2031&gt;=4),"Champions",IF(AND(G2031&gt;=3,H2031&gt;=3),"Loyal",IF(G2031&gt;=4,"New / promising",IF(H2031&gt;=3,"At risk",IF(G2031&lt;=2,"Lost / hibernating","Needs attention")))))</f>
        <v/>
      </c>
    </row>
    <row r="2032">
      <c r="A2032" t="n">
        <v>15755</v>
      </c>
      <c r="B2032" s="13">
        <f>_xlfn.MINIFS(Invoices[Date],Invoices[Customer ID],A2032)</f>
        <v/>
      </c>
      <c r="C2032" s="13">
        <f>_xlfn.MAXIFS(Invoices[Date],Invoices[Customer ID],A2032)</f>
        <v/>
      </c>
      <c r="D2032" s="14">
        <f>AsOfDate-C2032</f>
        <v/>
      </c>
      <c r="E2032" s="14">
        <f>COUNTIFS(Invoices[Customer ID],A2032)</f>
        <v/>
      </c>
      <c r="F2032" s="15">
        <f>SUMIFS(Invoices[Value],Invoices[Customer ID],A2032)</f>
        <v/>
      </c>
      <c r="G2032" s="10">
        <f>5-COUNTIF(RCuts,"&lt;"&amp;D2032)</f>
        <v/>
      </c>
      <c r="H2032" s="10">
        <f>1+COUNTIF(FCuts,"&lt;"&amp;E2032)</f>
        <v/>
      </c>
      <c r="I2032" s="10">
        <f>1+COUNTIF(MCuts,"&lt;"&amp;F2032)</f>
        <v/>
      </c>
      <c r="J2032" s="10">
        <f>G2032&amp;H2032&amp;I2032</f>
        <v/>
      </c>
      <c r="K2032" s="10">
        <f>IF(AND(G2032&gt;=4,H2032&gt;=4),"Champions",IF(AND(G2032&gt;=3,H2032&gt;=3),"Loyal",IF(G2032&gt;=4,"New / promising",IF(H2032&gt;=3,"At risk",IF(G2032&lt;=2,"Lost / hibernating","Needs attention")))))</f>
        <v/>
      </c>
    </row>
    <row r="2033">
      <c r="A2033" t="n">
        <v>15756</v>
      </c>
      <c r="B2033" s="13">
        <f>_xlfn.MINIFS(Invoices[Date],Invoices[Customer ID],A2033)</f>
        <v/>
      </c>
      <c r="C2033" s="13">
        <f>_xlfn.MAXIFS(Invoices[Date],Invoices[Customer ID],A2033)</f>
        <v/>
      </c>
      <c r="D2033" s="14">
        <f>AsOfDate-C2033</f>
        <v/>
      </c>
      <c r="E2033" s="14">
        <f>COUNTIFS(Invoices[Customer ID],A2033)</f>
        <v/>
      </c>
      <c r="F2033" s="15">
        <f>SUMIFS(Invoices[Value],Invoices[Customer ID],A2033)</f>
        <v/>
      </c>
      <c r="G2033" s="10">
        <f>5-COUNTIF(RCuts,"&lt;"&amp;D2033)</f>
        <v/>
      </c>
      <c r="H2033" s="10">
        <f>1+COUNTIF(FCuts,"&lt;"&amp;E2033)</f>
        <v/>
      </c>
      <c r="I2033" s="10">
        <f>1+COUNTIF(MCuts,"&lt;"&amp;F2033)</f>
        <v/>
      </c>
      <c r="J2033" s="10">
        <f>G2033&amp;H2033&amp;I2033</f>
        <v/>
      </c>
      <c r="K2033" s="10">
        <f>IF(AND(G2033&gt;=4,H2033&gt;=4),"Champions",IF(AND(G2033&gt;=3,H2033&gt;=3),"Loyal",IF(G2033&gt;=4,"New / promising",IF(H2033&gt;=3,"At risk",IF(G2033&lt;=2,"Lost / hibernating","Needs attention")))))</f>
        <v/>
      </c>
    </row>
    <row r="2034">
      <c r="A2034" t="n">
        <v>15757</v>
      </c>
      <c r="B2034" s="13">
        <f>_xlfn.MINIFS(Invoices[Date],Invoices[Customer ID],A2034)</f>
        <v/>
      </c>
      <c r="C2034" s="13">
        <f>_xlfn.MAXIFS(Invoices[Date],Invoices[Customer ID],A2034)</f>
        <v/>
      </c>
      <c r="D2034" s="14">
        <f>AsOfDate-C2034</f>
        <v/>
      </c>
      <c r="E2034" s="14">
        <f>COUNTIFS(Invoices[Customer ID],A2034)</f>
        <v/>
      </c>
      <c r="F2034" s="15">
        <f>SUMIFS(Invoices[Value],Invoices[Customer ID],A2034)</f>
        <v/>
      </c>
      <c r="G2034" s="10">
        <f>5-COUNTIF(RCuts,"&lt;"&amp;D2034)</f>
        <v/>
      </c>
      <c r="H2034" s="10">
        <f>1+COUNTIF(FCuts,"&lt;"&amp;E2034)</f>
        <v/>
      </c>
      <c r="I2034" s="10">
        <f>1+COUNTIF(MCuts,"&lt;"&amp;F2034)</f>
        <v/>
      </c>
      <c r="J2034" s="10">
        <f>G2034&amp;H2034&amp;I2034</f>
        <v/>
      </c>
      <c r="K2034" s="10">
        <f>IF(AND(G2034&gt;=4,H2034&gt;=4),"Champions",IF(AND(G2034&gt;=3,H2034&gt;=3),"Loyal",IF(G2034&gt;=4,"New / promising",IF(H2034&gt;=3,"At risk",IF(G2034&lt;=2,"Lost / hibernating","Needs attention")))))</f>
        <v/>
      </c>
    </row>
    <row r="2035">
      <c r="A2035" t="n">
        <v>15758</v>
      </c>
      <c r="B2035" s="13">
        <f>_xlfn.MINIFS(Invoices[Date],Invoices[Customer ID],A2035)</f>
        <v/>
      </c>
      <c r="C2035" s="13">
        <f>_xlfn.MAXIFS(Invoices[Date],Invoices[Customer ID],A2035)</f>
        <v/>
      </c>
      <c r="D2035" s="14">
        <f>AsOfDate-C2035</f>
        <v/>
      </c>
      <c r="E2035" s="14">
        <f>COUNTIFS(Invoices[Customer ID],A2035)</f>
        <v/>
      </c>
      <c r="F2035" s="15">
        <f>SUMIFS(Invoices[Value],Invoices[Customer ID],A2035)</f>
        <v/>
      </c>
      <c r="G2035" s="10">
        <f>5-COUNTIF(RCuts,"&lt;"&amp;D2035)</f>
        <v/>
      </c>
      <c r="H2035" s="10">
        <f>1+COUNTIF(FCuts,"&lt;"&amp;E2035)</f>
        <v/>
      </c>
      <c r="I2035" s="10">
        <f>1+COUNTIF(MCuts,"&lt;"&amp;F2035)</f>
        <v/>
      </c>
      <c r="J2035" s="10">
        <f>G2035&amp;H2035&amp;I2035</f>
        <v/>
      </c>
      <c r="K2035" s="10">
        <f>IF(AND(G2035&gt;=4,H2035&gt;=4),"Champions",IF(AND(G2035&gt;=3,H2035&gt;=3),"Loyal",IF(G2035&gt;=4,"New / promising",IF(H2035&gt;=3,"At risk",IF(G2035&lt;=2,"Lost / hibernating","Needs attention")))))</f>
        <v/>
      </c>
    </row>
    <row r="2036">
      <c r="A2036" t="n">
        <v>15759</v>
      </c>
      <c r="B2036" s="13">
        <f>_xlfn.MINIFS(Invoices[Date],Invoices[Customer ID],A2036)</f>
        <v/>
      </c>
      <c r="C2036" s="13">
        <f>_xlfn.MAXIFS(Invoices[Date],Invoices[Customer ID],A2036)</f>
        <v/>
      </c>
      <c r="D2036" s="14">
        <f>AsOfDate-C2036</f>
        <v/>
      </c>
      <c r="E2036" s="14">
        <f>COUNTIFS(Invoices[Customer ID],A2036)</f>
        <v/>
      </c>
      <c r="F2036" s="15">
        <f>SUMIFS(Invoices[Value],Invoices[Customer ID],A2036)</f>
        <v/>
      </c>
      <c r="G2036" s="10">
        <f>5-COUNTIF(RCuts,"&lt;"&amp;D2036)</f>
        <v/>
      </c>
      <c r="H2036" s="10">
        <f>1+COUNTIF(FCuts,"&lt;"&amp;E2036)</f>
        <v/>
      </c>
      <c r="I2036" s="10">
        <f>1+COUNTIF(MCuts,"&lt;"&amp;F2036)</f>
        <v/>
      </c>
      <c r="J2036" s="10">
        <f>G2036&amp;H2036&amp;I2036</f>
        <v/>
      </c>
      <c r="K2036" s="10">
        <f>IF(AND(G2036&gt;=4,H2036&gt;=4),"Champions",IF(AND(G2036&gt;=3,H2036&gt;=3),"Loyal",IF(G2036&gt;=4,"New / promising",IF(H2036&gt;=3,"At risk",IF(G2036&lt;=2,"Lost / hibernating","Needs attention")))))</f>
        <v/>
      </c>
    </row>
    <row r="2037">
      <c r="A2037" t="n">
        <v>15762</v>
      </c>
      <c r="B2037" s="13">
        <f>_xlfn.MINIFS(Invoices[Date],Invoices[Customer ID],A2037)</f>
        <v/>
      </c>
      <c r="C2037" s="13">
        <f>_xlfn.MAXIFS(Invoices[Date],Invoices[Customer ID],A2037)</f>
        <v/>
      </c>
      <c r="D2037" s="14">
        <f>AsOfDate-C2037</f>
        <v/>
      </c>
      <c r="E2037" s="14">
        <f>COUNTIFS(Invoices[Customer ID],A2037)</f>
        <v/>
      </c>
      <c r="F2037" s="15">
        <f>SUMIFS(Invoices[Value],Invoices[Customer ID],A2037)</f>
        <v/>
      </c>
      <c r="G2037" s="10">
        <f>5-COUNTIF(RCuts,"&lt;"&amp;D2037)</f>
        <v/>
      </c>
      <c r="H2037" s="10">
        <f>1+COUNTIF(FCuts,"&lt;"&amp;E2037)</f>
        <v/>
      </c>
      <c r="I2037" s="10">
        <f>1+COUNTIF(MCuts,"&lt;"&amp;F2037)</f>
        <v/>
      </c>
      <c r="J2037" s="10">
        <f>G2037&amp;H2037&amp;I2037</f>
        <v/>
      </c>
      <c r="K2037" s="10">
        <f>IF(AND(G2037&gt;=4,H2037&gt;=4),"Champions",IF(AND(G2037&gt;=3,H2037&gt;=3),"Loyal",IF(G2037&gt;=4,"New / promising",IF(H2037&gt;=3,"At risk",IF(G2037&lt;=2,"Lost / hibernating","Needs attention")))))</f>
        <v/>
      </c>
    </row>
    <row r="2038">
      <c r="A2038" t="n">
        <v>15763</v>
      </c>
      <c r="B2038" s="13">
        <f>_xlfn.MINIFS(Invoices[Date],Invoices[Customer ID],A2038)</f>
        <v/>
      </c>
      <c r="C2038" s="13">
        <f>_xlfn.MAXIFS(Invoices[Date],Invoices[Customer ID],A2038)</f>
        <v/>
      </c>
      <c r="D2038" s="14">
        <f>AsOfDate-C2038</f>
        <v/>
      </c>
      <c r="E2038" s="14">
        <f>COUNTIFS(Invoices[Customer ID],A2038)</f>
        <v/>
      </c>
      <c r="F2038" s="15">
        <f>SUMIFS(Invoices[Value],Invoices[Customer ID],A2038)</f>
        <v/>
      </c>
      <c r="G2038" s="10">
        <f>5-COUNTIF(RCuts,"&lt;"&amp;D2038)</f>
        <v/>
      </c>
      <c r="H2038" s="10">
        <f>1+COUNTIF(FCuts,"&lt;"&amp;E2038)</f>
        <v/>
      </c>
      <c r="I2038" s="10">
        <f>1+COUNTIF(MCuts,"&lt;"&amp;F2038)</f>
        <v/>
      </c>
      <c r="J2038" s="10">
        <f>G2038&amp;H2038&amp;I2038</f>
        <v/>
      </c>
      <c r="K2038" s="10">
        <f>IF(AND(G2038&gt;=4,H2038&gt;=4),"Champions",IF(AND(G2038&gt;=3,H2038&gt;=3),"Loyal",IF(G2038&gt;=4,"New / promising",IF(H2038&gt;=3,"At risk",IF(G2038&lt;=2,"Lost / hibernating","Needs attention")))))</f>
        <v/>
      </c>
    </row>
    <row r="2039">
      <c r="A2039" t="n">
        <v>15764</v>
      </c>
      <c r="B2039" s="13">
        <f>_xlfn.MINIFS(Invoices[Date],Invoices[Customer ID],A2039)</f>
        <v/>
      </c>
      <c r="C2039" s="13">
        <f>_xlfn.MAXIFS(Invoices[Date],Invoices[Customer ID],A2039)</f>
        <v/>
      </c>
      <c r="D2039" s="14">
        <f>AsOfDate-C2039</f>
        <v/>
      </c>
      <c r="E2039" s="14">
        <f>COUNTIFS(Invoices[Customer ID],A2039)</f>
        <v/>
      </c>
      <c r="F2039" s="15">
        <f>SUMIFS(Invoices[Value],Invoices[Customer ID],A2039)</f>
        <v/>
      </c>
      <c r="G2039" s="10">
        <f>5-COUNTIF(RCuts,"&lt;"&amp;D2039)</f>
        <v/>
      </c>
      <c r="H2039" s="10">
        <f>1+COUNTIF(FCuts,"&lt;"&amp;E2039)</f>
        <v/>
      </c>
      <c r="I2039" s="10">
        <f>1+COUNTIF(MCuts,"&lt;"&amp;F2039)</f>
        <v/>
      </c>
      <c r="J2039" s="10">
        <f>G2039&amp;H2039&amp;I2039</f>
        <v/>
      </c>
      <c r="K2039" s="10">
        <f>IF(AND(G2039&gt;=4,H2039&gt;=4),"Champions",IF(AND(G2039&gt;=3,H2039&gt;=3),"Loyal",IF(G2039&gt;=4,"New / promising",IF(H2039&gt;=3,"At risk",IF(G2039&lt;=2,"Lost / hibernating","Needs attention")))))</f>
        <v/>
      </c>
    </row>
    <row r="2040">
      <c r="A2040" t="n">
        <v>15766</v>
      </c>
      <c r="B2040" s="13">
        <f>_xlfn.MINIFS(Invoices[Date],Invoices[Customer ID],A2040)</f>
        <v/>
      </c>
      <c r="C2040" s="13">
        <f>_xlfn.MAXIFS(Invoices[Date],Invoices[Customer ID],A2040)</f>
        <v/>
      </c>
      <c r="D2040" s="14">
        <f>AsOfDate-C2040</f>
        <v/>
      </c>
      <c r="E2040" s="14">
        <f>COUNTIFS(Invoices[Customer ID],A2040)</f>
        <v/>
      </c>
      <c r="F2040" s="15">
        <f>SUMIFS(Invoices[Value],Invoices[Customer ID],A2040)</f>
        <v/>
      </c>
      <c r="G2040" s="10">
        <f>5-COUNTIF(RCuts,"&lt;"&amp;D2040)</f>
        <v/>
      </c>
      <c r="H2040" s="10">
        <f>1+COUNTIF(FCuts,"&lt;"&amp;E2040)</f>
        <v/>
      </c>
      <c r="I2040" s="10">
        <f>1+COUNTIF(MCuts,"&lt;"&amp;F2040)</f>
        <v/>
      </c>
      <c r="J2040" s="10">
        <f>G2040&amp;H2040&amp;I2040</f>
        <v/>
      </c>
      <c r="K2040" s="10">
        <f>IF(AND(G2040&gt;=4,H2040&gt;=4),"Champions",IF(AND(G2040&gt;=3,H2040&gt;=3),"Loyal",IF(G2040&gt;=4,"New / promising",IF(H2040&gt;=3,"At risk",IF(G2040&lt;=2,"Lost / hibernating","Needs attention")))))</f>
        <v/>
      </c>
    </row>
    <row r="2041">
      <c r="A2041" t="n">
        <v>15768</v>
      </c>
      <c r="B2041" s="13">
        <f>_xlfn.MINIFS(Invoices[Date],Invoices[Customer ID],A2041)</f>
        <v/>
      </c>
      <c r="C2041" s="13">
        <f>_xlfn.MAXIFS(Invoices[Date],Invoices[Customer ID],A2041)</f>
        <v/>
      </c>
      <c r="D2041" s="14">
        <f>AsOfDate-C2041</f>
        <v/>
      </c>
      <c r="E2041" s="14">
        <f>COUNTIFS(Invoices[Customer ID],A2041)</f>
        <v/>
      </c>
      <c r="F2041" s="15">
        <f>SUMIFS(Invoices[Value],Invoices[Customer ID],A2041)</f>
        <v/>
      </c>
      <c r="G2041" s="10">
        <f>5-COUNTIF(RCuts,"&lt;"&amp;D2041)</f>
        <v/>
      </c>
      <c r="H2041" s="10">
        <f>1+COUNTIF(FCuts,"&lt;"&amp;E2041)</f>
        <v/>
      </c>
      <c r="I2041" s="10">
        <f>1+COUNTIF(MCuts,"&lt;"&amp;F2041)</f>
        <v/>
      </c>
      <c r="J2041" s="10">
        <f>G2041&amp;H2041&amp;I2041</f>
        <v/>
      </c>
      <c r="K2041" s="10">
        <f>IF(AND(G2041&gt;=4,H2041&gt;=4),"Champions",IF(AND(G2041&gt;=3,H2041&gt;=3),"Loyal",IF(G2041&gt;=4,"New / promising",IF(H2041&gt;=3,"At risk",IF(G2041&lt;=2,"Lost / hibernating","Needs attention")))))</f>
        <v/>
      </c>
    </row>
    <row r="2042">
      <c r="A2042" t="n">
        <v>15769</v>
      </c>
      <c r="B2042" s="13">
        <f>_xlfn.MINIFS(Invoices[Date],Invoices[Customer ID],A2042)</f>
        <v/>
      </c>
      <c r="C2042" s="13">
        <f>_xlfn.MAXIFS(Invoices[Date],Invoices[Customer ID],A2042)</f>
        <v/>
      </c>
      <c r="D2042" s="14">
        <f>AsOfDate-C2042</f>
        <v/>
      </c>
      <c r="E2042" s="14">
        <f>COUNTIFS(Invoices[Customer ID],A2042)</f>
        <v/>
      </c>
      <c r="F2042" s="15">
        <f>SUMIFS(Invoices[Value],Invoices[Customer ID],A2042)</f>
        <v/>
      </c>
      <c r="G2042" s="10">
        <f>5-COUNTIF(RCuts,"&lt;"&amp;D2042)</f>
        <v/>
      </c>
      <c r="H2042" s="10">
        <f>1+COUNTIF(FCuts,"&lt;"&amp;E2042)</f>
        <v/>
      </c>
      <c r="I2042" s="10">
        <f>1+COUNTIF(MCuts,"&lt;"&amp;F2042)</f>
        <v/>
      </c>
      <c r="J2042" s="10">
        <f>G2042&amp;H2042&amp;I2042</f>
        <v/>
      </c>
      <c r="K2042" s="10">
        <f>IF(AND(G2042&gt;=4,H2042&gt;=4),"Champions",IF(AND(G2042&gt;=3,H2042&gt;=3),"Loyal",IF(G2042&gt;=4,"New / promising",IF(H2042&gt;=3,"At risk",IF(G2042&lt;=2,"Lost / hibernating","Needs attention")))))</f>
        <v/>
      </c>
    </row>
    <row r="2043">
      <c r="A2043" t="n">
        <v>15774</v>
      </c>
      <c r="B2043" s="13">
        <f>_xlfn.MINIFS(Invoices[Date],Invoices[Customer ID],A2043)</f>
        <v/>
      </c>
      <c r="C2043" s="13">
        <f>_xlfn.MAXIFS(Invoices[Date],Invoices[Customer ID],A2043)</f>
        <v/>
      </c>
      <c r="D2043" s="14">
        <f>AsOfDate-C2043</f>
        <v/>
      </c>
      <c r="E2043" s="14">
        <f>COUNTIFS(Invoices[Customer ID],A2043)</f>
        <v/>
      </c>
      <c r="F2043" s="15">
        <f>SUMIFS(Invoices[Value],Invoices[Customer ID],A2043)</f>
        <v/>
      </c>
      <c r="G2043" s="10">
        <f>5-COUNTIF(RCuts,"&lt;"&amp;D2043)</f>
        <v/>
      </c>
      <c r="H2043" s="10">
        <f>1+COUNTIF(FCuts,"&lt;"&amp;E2043)</f>
        <v/>
      </c>
      <c r="I2043" s="10">
        <f>1+COUNTIF(MCuts,"&lt;"&amp;F2043)</f>
        <v/>
      </c>
      <c r="J2043" s="10">
        <f>G2043&amp;H2043&amp;I2043</f>
        <v/>
      </c>
      <c r="K2043" s="10">
        <f>IF(AND(G2043&gt;=4,H2043&gt;=4),"Champions",IF(AND(G2043&gt;=3,H2043&gt;=3),"Loyal",IF(G2043&gt;=4,"New / promising",IF(H2043&gt;=3,"At risk",IF(G2043&lt;=2,"Lost / hibernating","Needs attention")))))</f>
        <v/>
      </c>
    </row>
    <row r="2044">
      <c r="A2044" t="n">
        <v>15775</v>
      </c>
      <c r="B2044" s="13">
        <f>_xlfn.MINIFS(Invoices[Date],Invoices[Customer ID],A2044)</f>
        <v/>
      </c>
      <c r="C2044" s="13">
        <f>_xlfn.MAXIFS(Invoices[Date],Invoices[Customer ID],A2044)</f>
        <v/>
      </c>
      <c r="D2044" s="14">
        <f>AsOfDate-C2044</f>
        <v/>
      </c>
      <c r="E2044" s="14">
        <f>COUNTIFS(Invoices[Customer ID],A2044)</f>
        <v/>
      </c>
      <c r="F2044" s="15">
        <f>SUMIFS(Invoices[Value],Invoices[Customer ID],A2044)</f>
        <v/>
      </c>
      <c r="G2044" s="10">
        <f>5-COUNTIF(RCuts,"&lt;"&amp;D2044)</f>
        <v/>
      </c>
      <c r="H2044" s="10">
        <f>1+COUNTIF(FCuts,"&lt;"&amp;E2044)</f>
        <v/>
      </c>
      <c r="I2044" s="10">
        <f>1+COUNTIF(MCuts,"&lt;"&amp;F2044)</f>
        <v/>
      </c>
      <c r="J2044" s="10">
        <f>G2044&amp;H2044&amp;I2044</f>
        <v/>
      </c>
      <c r="K2044" s="10">
        <f>IF(AND(G2044&gt;=4,H2044&gt;=4),"Champions",IF(AND(G2044&gt;=3,H2044&gt;=3),"Loyal",IF(G2044&gt;=4,"New / promising",IF(H2044&gt;=3,"At risk",IF(G2044&lt;=2,"Lost / hibernating","Needs attention")))))</f>
        <v/>
      </c>
    </row>
    <row r="2045">
      <c r="A2045" t="n">
        <v>15776</v>
      </c>
      <c r="B2045" s="13">
        <f>_xlfn.MINIFS(Invoices[Date],Invoices[Customer ID],A2045)</f>
        <v/>
      </c>
      <c r="C2045" s="13">
        <f>_xlfn.MAXIFS(Invoices[Date],Invoices[Customer ID],A2045)</f>
        <v/>
      </c>
      <c r="D2045" s="14">
        <f>AsOfDate-C2045</f>
        <v/>
      </c>
      <c r="E2045" s="14">
        <f>COUNTIFS(Invoices[Customer ID],A2045)</f>
        <v/>
      </c>
      <c r="F2045" s="15">
        <f>SUMIFS(Invoices[Value],Invoices[Customer ID],A2045)</f>
        <v/>
      </c>
      <c r="G2045" s="10">
        <f>5-COUNTIF(RCuts,"&lt;"&amp;D2045)</f>
        <v/>
      </c>
      <c r="H2045" s="10">
        <f>1+COUNTIF(FCuts,"&lt;"&amp;E2045)</f>
        <v/>
      </c>
      <c r="I2045" s="10">
        <f>1+COUNTIF(MCuts,"&lt;"&amp;F2045)</f>
        <v/>
      </c>
      <c r="J2045" s="10">
        <f>G2045&amp;H2045&amp;I2045</f>
        <v/>
      </c>
      <c r="K2045" s="10">
        <f>IF(AND(G2045&gt;=4,H2045&gt;=4),"Champions",IF(AND(G2045&gt;=3,H2045&gt;=3),"Loyal",IF(G2045&gt;=4,"New / promising",IF(H2045&gt;=3,"At risk",IF(G2045&lt;=2,"Lost / hibernating","Needs attention")))))</f>
        <v/>
      </c>
    </row>
    <row r="2046">
      <c r="A2046" t="n">
        <v>15777</v>
      </c>
      <c r="B2046" s="13">
        <f>_xlfn.MINIFS(Invoices[Date],Invoices[Customer ID],A2046)</f>
        <v/>
      </c>
      <c r="C2046" s="13">
        <f>_xlfn.MAXIFS(Invoices[Date],Invoices[Customer ID],A2046)</f>
        <v/>
      </c>
      <c r="D2046" s="14">
        <f>AsOfDate-C2046</f>
        <v/>
      </c>
      <c r="E2046" s="14">
        <f>COUNTIFS(Invoices[Customer ID],A2046)</f>
        <v/>
      </c>
      <c r="F2046" s="15">
        <f>SUMIFS(Invoices[Value],Invoices[Customer ID],A2046)</f>
        <v/>
      </c>
      <c r="G2046" s="10">
        <f>5-COUNTIF(RCuts,"&lt;"&amp;D2046)</f>
        <v/>
      </c>
      <c r="H2046" s="10">
        <f>1+COUNTIF(FCuts,"&lt;"&amp;E2046)</f>
        <v/>
      </c>
      <c r="I2046" s="10">
        <f>1+COUNTIF(MCuts,"&lt;"&amp;F2046)</f>
        <v/>
      </c>
      <c r="J2046" s="10">
        <f>G2046&amp;H2046&amp;I2046</f>
        <v/>
      </c>
      <c r="K2046" s="10">
        <f>IF(AND(G2046&gt;=4,H2046&gt;=4),"Champions",IF(AND(G2046&gt;=3,H2046&gt;=3),"Loyal",IF(G2046&gt;=4,"New / promising",IF(H2046&gt;=3,"At risk",IF(G2046&lt;=2,"Lost / hibernating","Needs attention")))))</f>
        <v/>
      </c>
    </row>
    <row r="2047">
      <c r="A2047" t="n">
        <v>15780</v>
      </c>
      <c r="B2047" s="13">
        <f>_xlfn.MINIFS(Invoices[Date],Invoices[Customer ID],A2047)</f>
        <v/>
      </c>
      <c r="C2047" s="13">
        <f>_xlfn.MAXIFS(Invoices[Date],Invoices[Customer ID],A2047)</f>
        <v/>
      </c>
      <c r="D2047" s="14">
        <f>AsOfDate-C2047</f>
        <v/>
      </c>
      <c r="E2047" s="14">
        <f>COUNTIFS(Invoices[Customer ID],A2047)</f>
        <v/>
      </c>
      <c r="F2047" s="15">
        <f>SUMIFS(Invoices[Value],Invoices[Customer ID],A2047)</f>
        <v/>
      </c>
      <c r="G2047" s="10">
        <f>5-COUNTIF(RCuts,"&lt;"&amp;D2047)</f>
        <v/>
      </c>
      <c r="H2047" s="10">
        <f>1+COUNTIF(FCuts,"&lt;"&amp;E2047)</f>
        <v/>
      </c>
      <c r="I2047" s="10">
        <f>1+COUNTIF(MCuts,"&lt;"&amp;F2047)</f>
        <v/>
      </c>
      <c r="J2047" s="10">
        <f>G2047&amp;H2047&amp;I2047</f>
        <v/>
      </c>
      <c r="K2047" s="10">
        <f>IF(AND(G2047&gt;=4,H2047&gt;=4),"Champions",IF(AND(G2047&gt;=3,H2047&gt;=3),"Loyal",IF(G2047&gt;=4,"New / promising",IF(H2047&gt;=3,"At risk",IF(G2047&lt;=2,"Lost / hibernating","Needs attention")))))</f>
        <v/>
      </c>
    </row>
    <row r="2048">
      <c r="A2048" t="n">
        <v>15781</v>
      </c>
      <c r="B2048" s="13">
        <f>_xlfn.MINIFS(Invoices[Date],Invoices[Customer ID],A2048)</f>
        <v/>
      </c>
      <c r="C2048" s="13">
        <f>_xlfn.MAXIFS(Invoices[Date],Invoices[Customer ID],A2048)</f>
        <v/>
      </c>
      <c r="D2048" s="14">
        <f>AsOfDate-C2048</f>
        <v/>
      </c>
      <c r="E2048" s="14">
        <f>COUNTIFS(Invoices[Customer ID],A2048)</f>
        <v/>
      </c>
      <c r="F2048" s="15">
        <f>SUMIFS(Invoices[Value],Invoices[Customer ID],A2048)</f>
        <v/>
      </c>
      <c r="G2048" s="10">
        <f>5-COUNTIF(RCuts,"&lt;"&amp;D2048)</f>
        <v/>
      </c>
      <c r="H2048" s="10">
        <f>1+COUNTIF(FCuts,"&lt;"&amp;E2048)</f>
        <v/>
      </c>
      <c r="I2048" s="10">
        <f>1+COUNTIF(MCuts,"&lt;"&amp;F2048)</f>
        <v/>
      </c>
      <c r="J2048" s="10">
        <f>G2048&amp;H2048&amp;I2048</f>
        <v/>
      </c>
      <c r="K2048" s="10">
        <f>IF(AND(G2048&gt;=4,H2048&gt;=4),"Champions",IF(AND(G2048&gt;=3,H2048&gt;=3),"Loyal",IF(G2048&gt;=4,"New / promising",IF(H2048&gt;=3,"At risk",IF(G2048&lt;=2,"Lost / hibernating","Needs attention")))))</f>
        <v/>
      </c>
    </row>
    <row r="2049">
      <c r="A2049" t="n">
        <v>15782</v>
      </c>
      <c r="B2049" s="13">
        <f>_xlfn.MINIFS(Invoices[Date],Invoices[Customer ID],A2049)</f>
        <v/>
      </c>
      <c r="C2049" s="13">
        <f>_xlfn.MAXIFS(Invoices[Date],Invoices[Customer ID],A2049)</f>
        <v/>
      </c>
      <c r="D2049" s="14">
        <f>AsOfDate-C2049</f>
        <v/>
      </c>
      <c r="E2049" s="14">
        <f>COUNTIFS(Invoices[Customer ID],A2049)</f>
        <v/>
      </c>
      <c r="F2049" s="15">
        <f>SUMIFS(Invoices[Value],Invoices[Customer ID],A2049)</f>
        <v/>
      </c>
      <c r="G2049" s="10">
        <f>5-COUNTIF(RCuts,"&lt;"&amp;D2049)</f>
        <v/>
      </c>
      <c r="H2049" s="10">
        <f>1+COUNTIF(FCuts,"&lt;"&amp;E2049)</f>
        <v/>
      </c>
      <c r="I2049" s="10">
        <f>1+COUNTIF(MCuts,"&lt;"&amp;F2049)</f>
        <v/>
      </c>
      <c r="J2049" s="10">
        <f>G2049&amp;H2049&amp;I2049</f>
        <v/>
      </c>
      <c r="K2049" s="10">
        <f>IF(AND(G2049&gt;=4,H2049&gt;=4),"Champions",IF(AND(G2049&gt;=3,H2049&gt;=3),"Loyal",IF(G2049&gt;=4,"New / promising",IF(H2049&gt;=3,"At risk",IF(G2049&lt;=2,"Lost / hibernating","Needs attention")))))</f>
        <v/>
      </c>
    </row>
    <row r="2050">
      <c r="A2050" t="n">
        <v>15783</v>
      </c>
      <c r="B2050" s="13">
        <f>_xlfn.MINIFS(Invoices[Date],Invoices[Customer ID],A2050)</f>
        <v/>
      </c>
      <c r="C2050" s="13">
        <f>_xlfn.MAXIFS(Invoices[Date],Invoices[Customer ID],A2050)</f>
        <v/>
      </c>
      <c r="D2050" s="14">
        <f>AsOfDate-C2050</f>
        <v/>
      </c>
      <c r="E2050" s="14">
        <f>COUNTIFS(Invoices[Customer ID],A2050)</f>
        <v/>
      </c>
      <c r="F2050" s="15">
        <f>SUMIFS(Invoices[Value],Invoices[Customer ID],A2050)</f>
        <v/>
      </c>
      <c r="G2050" s="10">
        <f>5-COUNTIF(RCuts,"&lt;"&amp;D2050)</f>
        <v/>
      </c>
      <c r="H2050" s="10">
        <f>1+COUNTIF(FCuts,"&lt;"&amp;E2050)</f>
        <v/>
      </c>
      <c r="I2050" s="10">
        <f>1+COUNTIF(MCuts,"&lt;"&amp;F2050)</f>
        <v/>
      </c>
      <c r="J2050" s="10">
        <f>G2050&amp;H2050&amp;I2050</f>
        <v/>
      </c>
      <c r="K2050" s="10">
        <f>IF(AND(G2050&gt;=4,H2050&gt;=4),"Champions",IF(AND(G2050&gt;=3,H2050&gt;=3),"Loyal",IF(G2050&gt;=4,"New / promising",IF(H2050&gt;=3,"At risk",IF(G2050&lt;=2,"Lost / hibernating","Needs attention")))))</f>
        <v/>
      </c>
    </row>
    <row r="2051">
      <c r="A2051" t="n">
        <v>15785</v>
      </c>
      <c r="B2051" s="13">
        <f>_xlfn.MINIFS(Invoices[Date],Invoices[Customer ID],A2051)</f>
        <v/>
      </c>
      <c r="C2051" s="13">
        <f>_xlfn.MAXIFS(Invoices[Date],Invoices[Customer ID],A2051)</f>
        <v/>
      </c>
      <c r="D2051" s="14">
        <f>AsOfDate-C2051</f>
        <v/>
      </c>
      <c r="E2051" s="14">
        <f>COUNTIFS(Invoices[Customer ID],A2051)</f>
        <v/>
      </c>
      <c r="F2051" s="15">
        <f>SUMIFS(Invoices[Value],Invoices[Customer ID],A2051)</f>
        <v/>
      </c>
      <c r="G2051" s="10">
        <f>5-COUNTIF(RCuts,"&lt;"&amp;D2051)</f>
        <v/>
      </c>
      <c r="H2051" s="10">
        <f>1+COUNTIF(FCuts,"&lt;"&amp;E2051)</f>
        <v/>
      </c>
      <c r="I2051" s="10">
        <f>1+COUNTIF(MCuts,"&lt;"&amp;F2051)</f>
        <v/>
      </c>
      <c r="J2051" s="10">
        <f>G2051&amp;H2051&amp;I2051</f>
        <v/>
      </c>
      <c r="K2051" s="10">
        <f>IF(AND(G2051&gt;=4,H2051&gt;=4),"Champions",IF(AND(G2051&gt;=3,H2051&gt;=3),"Loyal",IF(G2051&gt;=4,"New / promising",IF(H2051&gt;=3,"At risk",IF(G2051&lt;=2,"Lost / hibernating","Needs attention")))))</f>
        <v/>
      </c>
    </row>
    <row r="2052">
      <c r="A2052" t="n">
        <v>15786</v>
      </c>
      <c r="B2052" s="13">
        <f>_xlfn.MINIFS(Invoices[Date],Invoices[Customer ID],A2052)</f>
        <v/>
      </c>
      <c r="C2052" s="13">
        <f>_xlfn.MAXIFS(Invoices[Date],Invoices[Customer ID],A2052)</f>
        <v/>
      </c>
      <c r="D2052" s="14">
        <f>AsOfDate-C2052</f>
        <v/>
      </c>
      <c r="E2052" s="14">
        <f>COUNTIFS(Invoices[Customer ID],A2052)</f>
        <v/>
      </c>
      <c r="F2052" s="15">
        <f>SUMIFS(Invoices[Value],Invoices[Customer ID],A2052)</f>
        <v/>
      </c>
      <c r="G2052" s="10">
        <f>5-COUNTIF(RCuts,"&lt;"&amp;D2052)</f>
        <v/>
      </c>
      <c r="H2052" s="10">
        <f>1+COUNTIF(FCuts,"&lt;"&amp;E2052)</f>
        <v/>
      </c>
      <c r="I2052" s="10">
        <f>1+COUNTIF(MCuts,"&lt;"&amp;F2052)</f>
        <v/>
      </c>
      <c r="J2052" s="10">
        <f>G2052&amp;H2052&amp;I2052</f>
        <v/>
      </c>
      <c r="K2052" s="10">
        <f>IF(AND(G2052&gt;=4,H2052&gt;=4),"Champions",IF(AND(G2052&gt;=3,H2052&gt;=3),"Loyal",IF(G2052&gt;=4,"New / promising",IF(H2052&gt;=3,"At risk",IF(G2052&lt;=2,"Lost / hibernating","Needs attention")))))</f>
        <v/>
      </c>
    </row>
    <row r="2053">
      <c r="A2053" t="n">
        <v>15787</v>
      </c>
      <c r="B2053" s="13">
        <f>_xlfn.MINIFS(Invoices[Date],Invoices[Customer ID],A2053)</f>
        <v/>
      </c>
      <c r="C2053" s="13">
        <f>_xlfn.MAXIFS(Invoices[Date],Invoices[Customer ID],A2053)</f>
        <v/>
      </c>
      <c r="D2053" s="14">
        <f>AsOfDate-C2053</f>
        <v/>
      </c>
      <c r="E2053" s="14">
        <f>COUNTIFS(Invoices[Customer ID],A2053)</f>
        <v/>
      </c>
      <c r="F2053" s="15">
        <f>SUMIFS(Invoices[Value],Invoices[Customer ID],A2053)</f>
        <v/>
      </c>
      <c r="G2053" s="10">
        <f>5-COUNTIF(RCuts,"&lt;"&amp;D2053)</f>
        <v/>
      </c>
      <c r="H2053" s="10">
        <f>1+COUNTIF(FCuts,"&lt;"&amp;E2053)</f>
        <v/>
      </c>
      <c r="I2053" s="10">
        <f>1+COUNTIF(MCuts,"&lt;"&amp;F2053)</f>
        <v/>
      </c>
      <c r="J2053" s="10">
        <f>G2053&amp;H2053&amp;I2053</f>
        <v/>
      </c>
      <c r="K2053" s="10">
        <f>IF(AND(G2053&gt;=4,H2053&gt;=4),"Champions",IF(AND(G2053&gt;=3,H2053&gt;=3),"Loyal",IF(G2053&gt;=4,"New / promising",IF(H2053&gt;=3,"At risk",IF(G2053&lt;=2,"Lost / hibernating","Needs attention")))))</f>
        <v/>
      </c>
    </row>
    <row r="2054">
      <c r="A2054" t="n">
        <v>15790</v>
      </c>
      <c r="B2054" s="13">
        <f>_xlfn.MINIFS(Invoices[Date],Invoices[Customer ID],A2054)</f>
        <v/>
      </c>
      <c r="C2054" s="13">
        <f>_xlfn.MAXIFS(Invoices[Date],Invoices[Customer ID],A2054)</f>
        <v/>
      </c>
      <c r="D2054" s="14">
        <f>AsOfDate-C2054</f>
        <v/>
      </c>
      <c r="E2054" s="14">
        <f>COUNTIFS(Invoices[Customer ID],A2054)</f>
        <v/>
      </c>
      <c r="F2054" s="15">
        <f>SUMIFS(Invoices[Value],Invoices[Customer ID],A2054)</f>
        <v/>
      </c>
      <c r="G2054" s="10">
        <f>5-COUNTIF(RCuts,"&lt;"&amp;D2054)</f>
        <v/>
      </c>
      <c r="H2054" s="10">
        <f>1+COUNTIF(FCuts,"&lt;"&amp;E2054)</f>
        <v/>
      </c>
      <c r="I2054" s="10">
        <f>1+COUNTIF(MCuts,"&lt;"&amp;F2054)</f>
        <v/>
      </c>
      <c r="J2054" s="10">
        <f>G2054&amp;H2054&amp;I2054</f>
        <v/>
      </c>
      <c r="K2054" s="10">
        <f>IF(AND(G2054&gt;=4,H2054&gt;=4),"Champions",IF(AND(G2054&gt;=3,H2054&gt;=3),"Loyal",IF(G2054&gt;=4,"New / promising",IF(H2054&gt;=3,"At risk",IF(G2054&lt;=2,"Lost / hibernating","Needs attention")))))</f>
        <v/>
      </c>
    </row>
    <row r="2055">
      <c r="A2055" t="n">
        <v>15791</v>
      </c>
      <c r="B2055" s="13">
        <f>_xlfn.MINIFS(Invoices[Date],Invoices[Customer ID],A2055)</f>
        <v/>
      </c>
      <c r="C2055" s="13">
        <f>_xlfn.MAXIFS(Invoices[Date],Invoices[Customer ID],A2055)</f>
        <v/>
      </c>
      <c r="D2055" s="14">
        <f>AsOfDate-C2055</f>
        <v/>
      </c>
      <c r="E2055" s="14">
        <f>COUNTIFS(Invoices[Customer ID],A2055)</f>
        <v/>
      </c>
      <c r="F2055" s="15">
        <f>SUMIFS(Invoices[Value],Invoices[Customer ID],A2055)</f>
        <v/>
      </c>
      <c r="G2055" s="10">
        <f>5-COUNTIF(RCuts,"&lt;"&amp;D2055)</f>
        <v/>
      </c>
      <c r="H2055" s="10">
        <f>1+COUNTIF(FCuts,"&lt;"&amp;E2055)</f>
        <v/>
      </c>
      <c r="I2055" s="10">
        <f>1+COUNTIF(MCuts,"&lt;"&amp;F2055)</f>
        <v/>
      </c>
      <c r="J2055" s="10">
        <f>G2055&amp;H2055&amp;I2055</f>
        <v/>
      </c>
      <c r="K2055" s="10">
        <f>IF(AND(G2055&gt;=4,H2055&gt;=4),"Champions",IF(AND(G2055&gt;=3,H2055&gt;=3),"Loyal",IF(G2055&gt;=4,"New / promising",IF(H2055&gt;=3,"At risk",IF(G2055&lt;=2,"Lost / hibernating","Needs attention")))))</f>
        <v/>
      </c>
    </row>
    <row r="2056">
      <c r="A2056" t="n">
        <v>15793</v>
      </c>
      <c r="B2056" s="13">
        <f>_xlfn.MINIFS(Invoices[Date],Invoices[Customer ID],A2056)</f>
        <v/>
      </c>
      <c r="C2056" s="13">
        <f>_xlfn.MAXIFS(Invoices[Date],Invoices[Customer ID],A2056)</f>
        <v/>
      </c>
      <c r="D2056" s="14">
        <f>AsOfDate-C2056</f>
        <v/>
      </c>
      <c r="E2056" s="14">
        <f>COUNTIFS(Invoices[Customer ID],A2056)</f>
        <v/>
      </c>
      <c r="F2056" s="15">
        <f>SUMIFS(Invoices[Value],Invoices[Customer ID],A2056)</f>
        <v/>
      </c>
      <c r="G2056" s="10">
        <f>5-COUNTIF(RCuts,"&lt;"&amp;D2056)</f>
        <v/>
      </c>
      <c r="H2056" s="10">
        <f>1+COUNTIF(FCuts,"&lt;"&amp;E2056)</f>
        <v/>
      </c>
      <c r="I2056" s="10">
        <f>1+COUNTIF(MCuts,"&lt;"&amp;F2056)</f>
        <v/>
      </c>
      <c r="J2056" s="10">
        <f>G2056&amp;H2056&amp;I2056</f>
        <v/>
      </c>
      <c r="K2056" s="10">
        <f>IF(AND(G2056&gt;=4,H2056&gt;=4),"Champions",IF(AND(G2056&gt;=3,H2056&gt;=3),"Loyal",IF(G2056&gt;=4,"New / promising",IF(H2056&gt;=3,"At risk",IF(G2056&lt;=2,"Lost / hibernating","Needs attention")))))</f>
        <v/>
      </c>
    </row>
    <row r="2057">
      <c r="A2057" t="n">
        <v>15795</v>
      </c>
      <c r="B2057" s="13">
        <f>_xlfn.MINIFS(Invoices[Date],Invoices[Customer ID],A2057)</f>
        <v/>
      </c>
      <c r="C2057" s="13">
        <f>_xlfn.MAXIFS(Invoices[Date],Invoices[Customer ID],A2057)</f>
        <v/>
      </c>
      <c r="D2057" s="14">
        <f>AsOfDate-C2057</f>
        <v/>
      </c>
      <c r="E2057" s="14">
        <f>COUNTIFS(Invoices[Customer ID],A2057)</f>
        <v/>
      </c>
      <c r="F2057" s="15">
        <f>SUMIFS(Invoices[Value],Invoices[Customer ID],A2057)</f>
        <v/>
      </c>
      <c r="G2057" s="10">
        <f>5-COUNTIF(RCuts,"&lt;"&amp;D2057)</f>
        <v/>
      </c>
      <c r="H2057" s="10">
        <f>1+COUNTIF(FCuts,"&lt;"&amp;E2057)</f>
        <v/>
      </c>
      <c r="I2057" s="10">
        <f>1+COUNTIF(MCuts,"&lt;"&amp;F2057)</f>
        <v/>
      </c>
      <c r="J2057" s="10">
        <f>G2057&amp;H2057&amp;I2057</f>
        <v/>
      </c>
      <c r="K2057" s="10">
        <f>IF(AND(G2057&gt;=4,H2057&gt;=4),"Champions",IF(AND(G2057&gt;=3,H2057&gt;=3),"Loyal",IF(G2057&gt;=4,"New / promising",IF(H2057&gt;=3,"At risk",IF(G2057&lt;=2,"Lost / hibernating","Needs attention")))))</f>
        <v/>
      </c>
    </row>
    <row r="2058">
      <c r="A2058" t="n">
        <v>15796</v>
      </c>
      <c r="B2058" s="13">
        <f>_xlfn.MINIFS(Invoices[Date],Invoices[Customer ID],A2058)</f>
        <v/>
      </c>
      <c r="C2058" s="13">
        <f>_xlfn.MAXIFS(Invoices[Date],Invoices[Customer ID],A2058)</f>
        <v/>
      </c>
      <c r="D2058" s="14">
        <f>AsOfDate-C2058</f>
        <v/>
      </c>
      <c r="E2058" s="14">
        <f>COUNTIFS(Invoices[Customer ID],A2058)</f>
        <v/>
      </c>
      <c r="F2058" s="15">
        <f>SUMIFS(Invoices[Value],Invoices[Customer ID],A2058)</f>
        <v/>
      </c>
      <c r="G2058" s="10">
        <f>5-COUNTIF(RCuts,"&lt;"&amp;D2058)</f>
        <v/>
      </c>
      <c r="H2058" s="10">
        <f>1+COUNTIF(FCuts,"&lt;"&amp;E2058)</f>
        <v/>
      </c>
      <c r="I2058" s="10">
        <f>1+COUNTIF(MCuts,"&lt;"&amp;F2058)</f>
        <v/>
      </c>
      <c r="J2058" s="10">
        <f>G2058&amp;H2058&amp;I2058</f>
        <v/>
      </c>
      <c r="K2058" s="10">
        <f>IF(AND(G2058&gt;=4,H2058&gt;=4),"Champions",IF(AND(G2058&gt;=3,H2058&gt;=3),"Loyal",IF(G2058&gt;=4,"New / promising",IF(H2058&gt;=3,"At risk",IF(G2058&lt;=2,"Lost / hibernating","Needs attention")))))</f>
        <v/>
      </c>
    </row>
    <row r="2059">
      <c r="A2059" t="n">
        <v>15797</v>
      </c>
      <c r="B2059" s="13">
        <f>_xlfn.MINIFS(Invoices[Date],Invoices[Customer ID],A2059)</f>
        <v/>
      </c>
      <c r="C2059" s="13">
        <f>_xlfn.MAXIFS(Invoices[Date],Invoices[Customer ID],A2059)</f>
        <v/>
      </c>
      <c r="D2059" s="14">
        <f>AsOfDate-C2059</f>
        <v/>
      </c>
      <c r="E2059" s="14">
        <f>COUNTIFS(Invoices[Customer ID],A2059)</f>
        <v/>
      </c>
      <c r="F2059" s="15">
        <f>SUMIFS(Invoices[Value],Invoices[Customer ID],A2059)</f>
        <v/>
      </c>
      <c r="G2059" s="10">
        <f>5-COUNTIF(RCuts,"&lt;"&amp;D2059)</f>
        <v/>
      </c>
      <c r="H2059" s="10">
        <f>1+COUNTIF(FCuts,"&lt;"&amp;E2059)</f>
        <v/>
      </c>
      <c r="I2059" s="10">
        <f>1+COUNTIF(MCuts,"&lt;"&amp;F2059)</f>
        <v/>
      </c>
      <c r="J2059" s="10">
        <f>G2059&amp;H2059&amp;I2059</f>
        <v/>
      </c>
      <c r="K2059" s="10">
        <f>IF(AND(G2059&gt;=4,H2059&gt;=4),"Champions",IF(AND(G2059&gt;=3,H2059&gt;=3),"Loyal",IF(G2059&gt;=4,"New / promising",IF(H2059&gt;=3,"At risk",IF(G2059&lt;=2,"Lost / hibernating","Needs attention")))))</f>
        <v/>
      </c>
    </row>
    <row r="2060">
      <c r="A2060" t="n">
        <v>15799</v>
      </c>
      <c r="B2060" s="13">
        <f>_xlfn.MINIFS(Invoices[Date],Invoices[Customer ID],A2060)</f>
        <v/>
      </c>
      <c r="C2060" s="13">
        <f>_xlfn.MAXIFS(Invoices[Date],Invoices[Customer ID],A2060)</f>
        <v/>
      </c>
      <c r="D2060" s="14">
        <f>AsOfDate-C2060</f>
        <v/>
      </c>
      <c r="E2060" s="14">
        <f>COUNTIFS(Invoices[Customer ID],A2060)</f>
        <v/>
      </c>
      <c r="F2060" s="15">
        <f>SUMIFS(Invoices[Value],Invoices[Customer ID],A2060)</f>
        <v/>
      </c>
      <c r="G2060" s="10">
        <f>5-COUNTIF(RCuts,"&lt;"&amp;D2060)</f>
        <v/>
      </c>
      <c r="H2060" s="10">
        <f>1+COUNTIF(FCuts,"&lt;"&amp;E2060)</f>
        <v/>
      </c>
      <c r="I2060" s="10">
        <f>1+COUNTIF(MCuts,"&lt;"&amp;F2060)</f>
        <v/>
      </c>
      <c r="J2060" s="10">
        <f>G2060&amp;H2060&amp;I2060</f>
        <v/>
      </c>
      <c r="K2060" s="10">
        <f>IF(AND(G2060&gt;=4,H2060&gt;=4),"Champions",IF(AND(G2060&gt;=3,H2060&gt;=3),"Loyal",IF(G2060&gt;=4,"New / promising",IF(H2060&gt;=3,"At risk",IF(G2060&lt;=2,"Lost / hibernating","Needs attention")))))</f>
        <v/>
      </c>
    </row>
    <row r="2061">
      <c r="A2061" t="n">
        <v>15800</v>
      </c>
      <c r="B2061" s="13">
        <f>_xlfn.MINIFS(Invoices[Date],Invoices[Customer ID],A2061)</f>
        <v/>
      </c>
      <c r="C2061" s="13">
        <f>_xlfn.MAXIFS(Invoices[Date],Invoices[Customer ID],A2061)</f>
        <v/>
      </c>
      <c r="D2061" s="14">
        <f>AsOfDate-C2061</f>
        <v/>
      </c>
      <c r="E2061" s="14">
        <f>COUNTIFS(Invoices[Customer ID],A2061)</f>
        <v/>
      </c>
      <c r="F2061" s="15">
        <f>SUMIFS(Invoices[Value],Invoices[Customer ID],A2061)</f>
        <v/>
      </c>
      <c r="G2061" s="10">
        <f>5-COUNTIF(RCuts,"&lt;"&amp;D2061)</f>
        <v/>
      </c>
      <c r="H2061" s="10">
        <f>1+COUNTIF(FCuts,"&lt;"&amp;E2061)</f>
        <v/>
      </c>
      <c r="I2061" s="10">
        <f>1+COUNTIF(MCuts,"&lt;"&amp;F2061)</f>
        <v/>
      </c>
      <c r="J2061" s="10">
        <f>G2061&amp;H2061&amp;I2061</f>
        <v/>
      </c>
      <c r="K2061" s="10">
        <f>IF(AND(G2061&gt;=4,H2061&gt;=4),"Champions",IF(AND(G2061&gt;=3,H2061&gt;=3),"Loyal",IF(G2061&gt;=4,"New / promising",IF(H2061&gt;=3,"At risk",IF(G2061&lt;=2,"Lost / hibernating","Needs attention")))))</f>
        <v/>
      </c>
    </row>
    <row r="2062">
      <c r="A2062" t="n">
        <v>15801</v>
      </c>
      <c r="B2062" s="13">
        <f>_xlfn.MINIFS(Invoices[Date],Invoices[Customer ID],A2062)</f>
        <v/>
      </c>
      <c r="C2062" s="13">
        <f>_xlfn.MAXIFS(Invoices[Date],Invoices[Customer ID],A2062)</f>
        <v/>
      </c>
      <c r="D2062" s="14">
        <f>AsOfDate-C2062</f>
        <v/>
      </c>
      <c r="E2062" s="14">
        <f>COUNTIFS(Invoices[Customer ID],A2062)</f>
        <v/>
      </c>
      <c r="F2062" s="15">
        <f>SUMIFS(Invoices[Value],Invoices[Customer ID],A2062)</f>
        <v/>
      </c>
      <c r="G2062" s="10">
        <f>5-COUNTIF(RCuts,"&lt;"&amp;D2062)</f>
        <v/>
      </c>
      <c r="H2062" s="10">
        <f>1+COUNTIF(FCuts,"&lt;"&amp;E2062)</f>
        <v/>
      </c>
      <c r="I2062" s="10">
        <f>1+COUNTIF(MCuts,"&lt;"&amp;F2062)</f>
        <v/>
      </c>
      <c r="J2062" s="10">
        <f>G2062&amp;H2062&amp;I2062</f>
        <v/>
      </c>
      <c r="K2062" s="10">
        <f>IF(AND(G2062&gt;=4,H2062&gt;=4),"Champions",IF(AND(G2062&gt;=3,H2062&gt;=3),"Loyal",IF(G2062&gt;=4,"New / promising",IF(H2062&gt;=3,"At risk",IF(G2062&lt;=2,"Lost / hibernating","Needs attention")))))</f>
        <v/>
      </c>
    </row>
    <row r="2063">
      <c r="A2063" t="n">
        <v>15803</v>
      </c>
      <c r="B2063" s="13">
        <f>_xlfn.MINIFS(Invoices[Date],Invoices[Customer ID],A2063)</f>
        <v/>
      </c>
      <c r="C2063" s="13">
        <f>_xlfn.MAXIFS(Invoices[Date],Invoices[Customer ID],A2063)</f>
        <v/>
      </c>
      <c r="D2063" s="14">
        <f>AsOfDate-C2063</f>
        <v/>
      </c>
      <c r="E2063" s="14">
        <f>COUNTIFS(Invoices[Customer ID],A2063)</f>
        <v/>
      </c>
      <c r="F2063" s="15">
        <f>SUMIFS(Invoices[Value],Invoices[Customer ID],A2063)</f>
        <v/>
      </c>
      <c r="G2063" s="10">
        <f>5-COUNTIF(RCuts,"&lt;"&amp;D2063)</f>
        <v/>
      </c>
      <c r="H2063" s="10">
        <f>1+COUNTIF(FCuts,"&lt;"&amp;E2063)</f>
        <v/>
      </c>
      <c r="I2063" s="10">
        <f>1+COUNTIF(MCuts,"&lt;"&amp;F2063)</f>
        <v/>
      </c>
      <c r="J2063" s="10">
        <f>G2063&amp;H2063&amp;I2063</f>
        <v/>
      </c>
      <c r="K2063" s="10">
        <f>IF(AND(G2063&gt;=4,H2063&gt;=4),"Champions",IF(AND(G2063&gt;=3,H2063&gt;=3),"Loyal",IF(G2063&gt;=4,"New / promising",IF(H2063&gt;=3,"At risk",IF(G2063&lt;=2,"Lost / hibernating","Needs attention")))))</f>
        <v/>
      </c>
    </row>
    <row r="2064">
      <c r="A2064" t="n">
        <v>15804</v>
      </c>
      <c r="B2064" s="13">
        <f>_xlfn.MINIFS(Invoices[Date],Invoices[Customer ID],A2064)</f>
        <v/>
      </c>
      <c r="C2064" s="13">
        <f>_xlfn.MAXIFS(Invoices[Date],Invoices[Customer ID],A2064)</f>
        <v/>
      </c>
      <c r="D2064" s="14">
        <f>AsOfDate-C2064</f>
        <v/>
      </c>
      <c r="E2064" s="14">
        <f>COUNTIFS(Invoices[Customer ID],A2064)</f>
        <v/>
      </c>
      <c r="F2064" s="15">
        <f>SUMIFS(Invoices[Value],Invoices[Customer ID],A2064)</f>
        <v/>
      </c>
      <c r="G2064" s="10">
        <f>5-COUNTIF(RCuts,"&lt;"&amp;D2064)</f>
        <v/>
      </c>
      <c r="H2064" s="10">
        <f>1+COUNTIF(FCuts,"&lt;"&amp;E2064)</f>
        <v/>
      </c>
      <c r="I2064" s="10">
        <f>1+COUNTIF(MCuts,"&lt;"&amp;F2064)</f>
        <v/>
      </c>
      <c r="J2064" s="10">
        <f>G2064&amp;H2064&amp;I2064</f>
        <v/>
      </c>
      <c r="K2064" s="10">
        <f>IF(AND(G2064&gt;=4,H2064&gt;=4),"Champions",IF(AND(G2064&gt;=3,H2064&gt;=3),"Loyal",IF(G2064&gt;=4,"New / promising",IF(H2064&gt;=3,"At risk",IF(G2064&lt;=2,"Lost / hibernating","Needs attention")))))</f>
        <v/>
      </c>
    </row>
    <row r="2065">
      <c r="A2065" t="n">
        <v>15805</v>
      </c>
      <c r="B2065" s="13">
        <f>_xlfn.MINIFS(Invoices[Date],Invoices[Customer ID],A2065)</f>
        <v/>
      </c>
      <c r="C2065" s="13">
        <f>_xlfn.MAXIFS(Invoices[Date],Invoices[Customer ID],A2065)</f>
        <v/>
      </c>
      <c r="D2065" s="14">
        <f>AsOfDate-C2065</f>
        <v/>
      </c>
      <c r="E2065" s="14">
        <f>COUNTIFS(Invoices[Customer ID],A2065)</f>
        <v/>
      </c>
      <c r="F2065" s="15">
        <f>SUMIFS(Invoices[Value],Invoices[Customer ID],A2065)</f>
        <v/>
      </c>
      <c r="G2065" s="10">
        <f>5-COUNTIF(RCuts,"&lt;"&amp;D2065)</f>
        <v/>
      </c>
      <c r="H2065" s="10">
        <f>1+COUNTIF(FCuts,"&lt;"&amp;E2065)</f>
        <v/>
      </c>
      <c r="I2065" s="10">
        <f>1+COUNTIF(MCuts,"&lt;"&amp;F2065)</f>
        <v/>
      </c>
      <c r="J2065" s="10">
        <f>G2065&amp;H2065&amp;I2065</f>
        <v/>
      </c>
      <c r="K2065" s="10">
        <f>IF(AND(G2065&gt;=4,H2065&gt;=4),"Champions",IF(AND(G2065&gt;=3,H2065&gt;=3),"Loyal",IF(G2065&gt;=4,"New / promising",IF(H2065&gt;=3,"At risk",IF(G2065&lt;=2,"Lost / hibernating","Needs attention")))))</f>
        <v/>
      </c>
    </row>
    <row r="2066">
      <c r="A2066" t="n">
        <v>15806</v>
      </c>
      <c r="B2066" s="13">
        <f>_xlfn.MINIFS(Invoices[Date],Invoices[Customer ID],A2066)</f>
        <v/>
      </c>
      <c r="C2066" s="13">
        <f>_xlfn.MAXIFS(Invoices[Date],Invoices[Customer ID],A2066)</f>
        <v/>
      </c>
      <c r="D2066" s="14">
        <f>AsOfDate-C2066</f>
        <v/>
      </c>
      <c r="E2066" s="14">
        <f>COUNTIFS(Invoices[Customer ID],A2066)</f>
        <v/>
      </c>
      <c r="F2066" s="15">
        <f>SUMIFS(Invoices[Value],Invoices[Customer ID],A2066)</f>
        <v/>
      </c>
      <c r="G2066" s="10">
        <f>5-COUNTIF(RCuts,"&lt;"&amp;D2066)</f>
        <v/>
      </c>
      <c r="H2066" s="10">
        <f>1+COUNTIF(FCuts,"&lt;"&amp;E2066)</f>
        <v/>
      </c>
      <c r="I2066" s="10">
        <f>1+COUNTIF(MCuts,"&lt;"&amp;F2066)</f>
        <v/>
      </c>
      <c r="J2066" s="10">
        <f>G2066&amp;H2066&amp;I2066</f>
        <v/>
      </c>
      <c r="K2066" s="10">
        <f>IF(AND(G2066&gt;=4,H2066&gt;=4),"Champions",IF(AND(G2066&gt;=3,H2066&gt;=3),"Loyal",IF(G2066&gt;=4,"New / promising",IF(H2066&gt;=3,"At risk",IF(G2066&lt;=2,"Lost / hibernating","Needs attention")))))</f>
        <v/>
      </c>
    </row>
    <row r="2067">
      <c r="A2067" t="n">
        <v>15807</v>
      </c>
      <c r="B2067" s="13">
        <f>_xlfn.MINIFS(Invoices[Date],Invoices[Customer ID],A2067)</f>
        <v/>
      </c>
      <c r="C2067" s="13">
        <f>_xlfn.MAXIFS(Invoices[Date],Invoices[Customer ID],A2067)</f>
        <v/>
      </c>
      <c r="D2067" s="14">
        <f>AsOfDate-C2067</f>
        <v/>
      </c>
      <c r="E2067" s="14">
        <f>COUNTIFS(Invoices[Customer ID],A2067)</f>
        <v/>
      </c>
      <c r="F2067" s="15">
        <f>SUMIFS(Invoices[Value],Invoices[Customer ID],A2067)</f>
        <v/>
      </c>
      <c r="G2067" s="10">
        <f>5-COUNTIF(RCuts,"&lt;"&amp;D2067)</f>
        <v/>
      </c>
      <c r="H2067" s="10">
        <f>1+COUNTIF(FCuts,"&lt;"&amp;E2067)</f>
        <v/>
      </c>
      <c r="I2067" s="10">
        <f>1+COUNTIF(MCuts,"&lt;"&amp;F2067)</f>
        <v/>
      </c>
      <c r="J2067" s="10">
        <f>G2067&amp;H2067&amp;I2067</f>
        <v/>
      </c>
      <c r="K2067" s="10">
        <f>IF(AND(G2067&gt;=4,H2067&gt;=4),"Champions",IF(AND(G2067&gt;=3,H2067&gt;=3),"Loyal",IF(G2067&gt;=4,"New / promising",IF(H2067&gt;=3,"At risk",IF(G2067&lt;=2,"Lost / hibernating","Needs attention")))))</f>
        <v/>
      </c>
    </row>
    <row r="2068">
      <c r="A2068" t="n">
        <v>15808</v>
      </c>
      <c r="B2068" s="13">
        <f>_xlfn.MINIFS(Invoices[Date],Invoices[Customer ID],A2068)</f>
        <v/>
      </c>
      <c r="C2068" s="13">
        <f>_xlfn.MAXIFS(Invoices[Date],Invoices[Customer ID],A2068)</f>
        <v/>
      </c>
      <c r="D2068" s="14">
        <f>AsOfDate-C2068</f>
        <v/>
      </c>
      <c r="E2068" s="14">
        <f>COUNTIFS(Invoices[Customer ID],A2068)</f>
        <v/>
      </c>
      <c r="F2068" s="15">
        <f>SUMIFS(Invoices[Value],Invoices[Customer ID],A2068)</f>
        <v/>
      </c>
      <c r="G2068" s="10">
        <f>5-COUNTIF(RCuts,"&lt;"&amp;D2068)</f>
        <v/>
      </c>
      <c r="H2068" s="10">
        <f>1+COUNTIF(FCuts,"&lt;"&amp;E2068)</f>
        <v/>
      </c>
      <c r="I2068" s="10">
        <f>1+COUNTIF(MCuts,"&lt;"&amp;F2068)</f>
        <v/>
      </c>
      <c r="J2068" s="10">
        <f>G2068&amp;H2068&amp;I2068</f>
        <v/>
      </c>
      <c r="K2068" s="10">
        <f>IF(AND(G2068&gt;=4,H2068&gt;=4),"Champions",IF(AND(G2068&gt;=3,H2068&gt;=3),"Loyal",IF(G2068&gt;=4,"New / promising",IF(H2068&gt;=3,"At risk",IF(G2068&lt;=2,"Lost / hibernating","Needs attention")))))</f>
        <v/>
      </c>
    </row>
    <row r="2069">
      <c r="A2069" t="n">
        <v>15809</v>
      </c>
      <c r="B2069" s="13">
        <f>_xlfn.MINIFS(Invoices[Date],Invoices[Customer ID],A2069)</f>
        <v/>
      </c>
      <c r="C2069" s="13">
        <f>_xlfn.MAXIFS(Invoices[Date],Invoices[Customer ID],A2069)</f>
        <v/>
      </c>
      <c r="D2069" s="14">
        <f>AsOfDate-C2069</f>
        <v/>
      </c>
      <c r="E2069" s="14">
        <f>COUNTIFS(Invoices[Customer ID],A2069)</f>
        <v/>
      </c>
      <c r="F2069" s="15">
        <f>SUMIFS(Invoices[Value],Invoices[Customer ID],A2069)</f>
        <v/>
      </c>
      <c r="G2069" s="10">
        <f>5-COUNTIF(RCuts,"&lt;"&amp;D2069)</f>
        <v/>
      </c>
      <c r="H2069" s="10">
        <f>1+COUNTIF(FCuts,"&lt;"&amp;E2069)</f>
        <v/>
      </c>
      <c r="I2069" s="10">
        <f>1+COUNTIF(MCuts,"&lt;"&amp;F2069)</f>
        <v/>
      </c>
      <c r="J2069" s="10">
        <f>G2069&amp;H2069&amp;I2069</f>
        <v/>
      </c>
      <c r="K2069" s="10">
        <f>IF(AND(G2069&gt;=4,H2069&gt;=4),"Champions",IF(AND(G2069&gt;=3,H2069&gt;=3),"Loyal",IF(G2069&gt;=4,"New / promising",IF(H2069&gt;=3,"At risk",IF(G2069&lt;=2,"Lost / hibernating","Needs attention")))))</f>
        <v/>
      </c>
    </row>
    <row r="2070">
      <c r="A2070" t="n">
        <v>15810</v>
      </c>
      <c r="B2070" s="13">
        <f>_xlfn.MINIFS(Invoices[Date],Invoices[Customer ID],A2070)</f>
        <v/>
      </c>
      <c r="C2070" s="13">
        <f>_xlfn.MAXIFS(Invoices[Date],Invoices[Customer ID],A2070)</f>
        <v/>
      </c>
      <c r="D2070" s="14">
        <f>AsOfDate-C2070</f>
        <v/>
      </c>
      <c r="E2070" s="14">
        <f>COUNTIFS(Invoices[Customer ID],A2070)</f>
        <v/>
      </c>
      <c r="F2070" s="15">
        <f>SUMIFS(Invoices[Value],Invoices[Customer ID],A2070)</f>
        <v/>
      </c>
      <c r="G2070" s="10">
        <f>5-COUNTIF(RCuts,"&lt;"&amp;D2070)</f>
        <v/>
      </c>
      <c r="H2070" s="10">
        <f>1+COUNTIF(FCuts,"&lt;"&amp;E2070)</f>
        <v/>
      </c>
      <c r="I2070" s="10">
        <f>1+COUNTIF(MCuts,"&lt;"&amp;F2070)</f>
        <v/>
      </c>
      <c r="J2070" s="10">
        <f>G2070&amp;H2070&amp;I2070</f>
        <v/>
      </c>
      <c r="K2070" s="10">
        <f>IF(AND(G2070&gt;=4,H2070&gt;=4),"Champions",IF(AND(G2070&gt;=3,H2070&gt;=3),"Loyal",IF(G2070&gt;=4,"New / promising",IF(H2070&gt;=3,"At risk",IF(G2070&lt;=2,"Lost / hibernating","Needs attention")))))</f>
        <v/>
      </c>
    </row>
    <row r="2071">
      <c r="A2071" t="n">
        <v>15811</v>
      </c>
      <c r="B2071" s="13">
        <f>_xlfn.MINIFS(Invoices[Date],Invoices[Customer ID],A2071)</f>
        <v/>
      </c>
      <c r="C2071" s="13">
        <f>_xlfn.MAXIFS(Invoices[Date],Invoices[Customer ID],A2071)</f>
        <v/>
      </c>
      <c r="D2071" s="14">
        <f>AsOfDate-C2071</f>
        <v/>
      </c>
      <c r="E2071" s="14">
        <f>COUNTIFS(Invoices[Customer ID],A2071)</f>
        <v/>
      </c>
      <c r="F2071" s="15">
        <f>SUMIFS(Invoices[Value],Invoices[Customer ID],A2071)</f>
        <v/>
      </c>
      <c r="G2071" s="10">
        <f>5-COUNTIF(RCuts,"&lt;"&amp;D2071)</f>
        <v/>
      </c>
      <c r="H2071" s="10">
        <f>1+COUNTIF(FCuts,"&lt;"&amp;E2071)</f>
        <v/>
      </c>
      <c r="I2071" s="10">
        <f>1+COUNTIF(MCuts,"&lt;"&amp;F2071)</f>
        <v/>
      </c>
      <c r="J2071" s="10">
        <f>G2071&amp;H2071&amp;I2071</f>
        <v/>
      </c>
      <c r="K2071" s="10">
        <f>IF(AND(G2071&gt;=4,H2071&gt;=4),"Champions",IF(AND(G2071&gt;=3,H2071&gt;=3),"Loyal",IF(G2071&gt;=4,"New / promising",IF(H2071&gt;=3,"At risk",IF(G2071&lt;=2,"Lost / hibernating","Needs attention")))))</f>
        <v/>
      </c>
    </row>
    <row r="2072">
      <c r="A2072" t="n">
        <v>15812</v>
      </c>
      <c r="B2072" s="13">
        <f>_xlfn.MINIFS(Invoices[Date],Invoices[Customer ID],A2072)</f>
        <v/>
      </c>
      <c r="C2072" s="13">
        <f>_xlfn.MAXIFS(Invoices[Date],Invoices[Customer ID],A2072)</f>
        <v/>
      </c>
      <c r="D2072" s="14">
        <f>AsOfDate-C2072</f>
        <v/>
      </c>
      <c r="E2072" s="14">
        <f>COUNTIFS(Invoices[Customer ID],A2072)</f>
        <v/>
      </c>
      <c r="F2072" s="15">
        <f>SUMIFS(Invoices[Value],Invoices[Customer ID],A2072)</f>
        <v/>
      </c>
      <c r="G2072" s="10">
        <f>5-COUNTIF(RCuts,"&lt;"&amp;D2072)</f>
        <v/>
      </c>
      <c r="H2072" s="10">
        <f>1+COUNTIF(FCuts,"&lt;"&amp;E2072)</f>
        <v/>
      </c>
      <c r="I2072" s="10">
        <f>1+COUNTIF(MCuts,"&lt;"&amp;F2072)</f>
        <v/>
      </c>
      <c r="J2072" s="10">
        <f>G2072&amp;H2072&amp;I2072</f>
        <v/>
      </c>
      <c r="K2072" s="10">
        <f>IF(AND(G2072&gt;=4,H2072&gt;=4),"Champions",IF(AND(G2072&gt;=3,H2072&gt;=3),"Loyal",IF(G2072&gt;=4,"New / promising",IF(H2072&gt;=3,"At risk",IF(G2072&lt;=2,"Lost / hibernating","Needs attention")))))</f>
        <v/>
      </c>
    </row>
    <row r="2073">
      <c r="A2073" t="n">
        <v>15813</v>
      </c>
      <c r="B2073" s="13">
        <f>_xlfn.MINIFS(Invoices[Date],Invoices[Customer ID],A2073)</f>
        <v/>
      </c>
      <c r="C2073" s="13">
        <f>_xlfn.MAXIFS(Invoices[Date],Invoices[Customer ID],A2073)</f>
        <v/>
      </c>
      <c r="D2073" s="14">
        <f>AsOfDate-C2073</f>
        <v/>
      </c>
      <c r="E2073" s="14">
        <f>COUNTIFS(Invoices[Customer ID],A2073)</f>
        <v/>
      </c>
      <c r="F2073" s="15">
        <f>SUMIFS(Invoices[Value],Invoices[Customer ID],A2073)</f>
        <v/>
      </c>
      <c r="G2073" s="10">
        <f>5-COUNTIF(RCuts,"&lt;"&amp;D2073)</f>
        <v/>
      </c>
      <c r="H2073" s="10">
        <f>1+COUNTIF(FCuts,"&lt;"&amp;E2073)</f>
        <v/>
      </c>
      <c r="I2073" s="10">
        <f>1+COUNTIF(MCuts,"&lt;"&amp;F2073)</f>
        <v/>
      </c>
      <c r="J2073" s="10">
        <f>G2073&amp;H2073&amp;I2073</f>
        <v/>
      </c>
      <c r="K2073" s="10">
        <f>IF(AND(G2073&gt;=4,H2073&gt;=4),"Champions",IF(AND(G2073&gt;=3,H2073&gt;=3),"Loyal",IF(G2073&gt;=4,"New / promising",IF(H2073&gt;=3,"At risk",IF(G2073&lt;=2,"Lost / hibernating","Needs attention")))))</f>
        <v/>
      </c>
    </row>
    <row r="2074">
      <c r="A2074" t="n">
        <v>15814</v>
      </c>
      <c r="B2074" s="13">
        <f>_xlfn.MINIFS(Invoices[Date],Invoices[Customer ID],A2074)</f>
        <v/>
      </c>
      <c r="C2074" s="13">
        <f>_xlfn.MAXIFS(Invoices[Date],Invoices[Customer ID],A2074)</f>
        <v/>
      </c>
      <c r="D2074" s="14">
        <f>AsOfDate-C2074</f>
        <v/>
      </c>
      <c r="E2074" s="14">
        <f>COUNTIFS(Invoices[Customer ID],A2074)</f>
        <v/>
      </c>
      <c r="F2074" s="15">
        <f>SUMIFS(Invoices[Value],Invoices[Customer ID],A2074)</f>
        <v/>
      </c>
      <c r="G2074" s="10">
        <f>5-COUNTIF(RCuts,"&lt;"&amp;D2074)</f>
        <v/>
      </c>
      <c r="H2074" s="10">
        <f>1+COUNTIF(FCuts,"&lt;"&amp;E2074)</f>
        <v/>
      </c>
      <c r="I2074" s="10">
        <f>1+COUNTIF(MCuts,"&lt;"&amp;F2074)</f>
        <v/>
      </c>
      <c r="J2074" s="10">
        <f>G2074&amp;H2074&amp;I2074</f>
        <v/>
      </c>
      <c r="K2074" s="10">
        <f>IF(AND(G2074&gt;=4,H2074&gt;=4),"Champions",IF(AND(G2074&gt;=3,H2074&gt;=3),"Loyal",IF(G2074&gt;=4,"New / promising",IF(H2074&gt;=3,"At risk",IF(G2074&lt;=2,"Lost / hibernating","Needs attention")))))</f>
        <v/>
      </c>
    </row>
    <row r="2075">
      <c r="A2075" t="n">
        <v>15815</v>
      </c>
      <c r="B2075" s="13">
        <f>_xlfn.MINIFS(Invoices[Date],Invoices[Customer ID],A2075)</f>
        <v/>
      </c>
      <c r="C2075" s="13">
        <f>_xlfn.MAXIFS(Invoices[Date],Invoices[Customer ID],A2075)</f>
        <v/>
      </c>
      <c r="D2075" s="14">
        <f>AsOfDate-C2075</f>
        <v/>
      </c>
      <c r="E2075" s="14">
        <f>COUNTIFS(Invoices[Customer ID],A2075)</f>
        <v/>
      </c>
      <c r="F2075" s="15">
        <f>SUMIFS(Invoices[Value],Invoices[Customer ID],A2075)</f>
        <v/>
      </c>
      <c r="G2075" s="10">
        <f>5-COUNTIF(RCuts,"&lt;"&amp;D2075)</f>
        <v/>
      </c>
      <c r="H2075" s="10">
        <f>1+COUNTIF(FCuts,"&lt;"&amp;E2075)</f>
        <v/>
      </c>
      <c r="I2075" s="10">
        <f>1+COUNTIF(MCuts,"&lt;"&amp;F2075)</f>
        <v/>
      </c>
      <c r="J2075" s="10">
        <f>G2075&amp;H2075&amp;I2075</f>
        <v/>
      </c>
      <c r="K2075" s="10">
        <f>IF(AND(G2075&gt;=4,H2075&gt;=4),"Champions",IF(AND(G2075&gt;=3,H2075&gt;=3),"Loyal",IF(G2075&gt;=4,"New / promising",IF(H2075&gt;=3,"At risk",IF(G2075&lt;=2,"Lost / hibernating","Needs attention")))))</f>
        <v/>
      </c>
    </row>
    <row r="2076">
      <c r="A2076" t="n">
        <v>15819</v>
      </c>
      <c r="B2076" s="13">
        <f>_xlfn.MINIFS(Invoices[Date],Invoices[Customer ID],A2076)</f>
        <v/>
      </c>
      <c r="C2076" s="13">
        <f>_xlfn.MAXIFS(Invoices[Date],Invoices[Customer ID],A2076)</f>
        <v/>
      </c>
      <c r="D2076" s="14">
        <f>AsOfDate-C2076</f>
        <v/>
      </c>
      <c r="E2076" s="14">
        <f>COUNTIFS(Invoices[Customer ID],A2076)</f>
        <v/>
      </c>
      <c r="F2076" s="15">
        <f>SUMIFS(Invoices[Value],Invoices[Customer ID],A2076)</f>
        <v/>
      </c>
      <c r="G2076" s="10">
        <f>5-COUNTIF(RCuts,"&lt;"&amp;D2076)</f>
        <v/>
      </c>
      <c r="H2076" s="10">
        <f>1+COUNTIF(FCuts,"&lt;"&amp;E2076)</f>
        <v/>
      </c>
      <c r="I2076" s="10">
        <f>1+COUNTIF(MCuts,"&lt;"&amp;F2076)</f>
        <v/>
      </c>
      <c r="J2076" s="10">
        <f>G2076&amp;H2076&amp;I2076</f>
        <v/>
      </c>
      <c r="K2076" s="10">
        <f>IF(AND(G2076&gt;=4,H2076&gt;=4),"Champions",IF(AND(G2076&gt;=3,H2076&gt;=3),"Loyal",IF(G2076&gt;=4,"New / promising",IF(H2076&gt;=3,"At risk",IF(G2076&lt;=2,"Lost / hibernating","Needs attention")))))</f>
        <v/>
      </c>
    </row>
    <row r="2077">
      <c r="A2077" t="n">
        <v>15820</v>
      </c>
      <c r="B2077" s="13">
        <f>_xlfn.MINIFS(Invoices[Date],Invoices[Customer ID],A2077)</f>
        <v/>
      </c>
      <c r="C2077" s="13">
        <f>_xlfn.MAXIFS(Invoices[Date],Invoices[Customer ID],A2077)</f>
        <v/>
      </c>
      <c r="D2077" s="14">
        <f>AsOfDate-C2077</f>
        <v/>
      </c>
      <c r="E2077" s="14">
        <f>COUNTIFS(Invoices[Customer ID],A2077)</f>
        <v/>
      </c>
      <c r="F2077" s="15">
        <f>SUMIFS(Invoices[Value],Invoices[Customer ID],A2077)</f>
        <v/>
      </c>
      <c r="G2077" s="10">
        <f>5-COUNTIF(RCuts,"&lt;"&amp;D2077)</f>
        <v/>
      </c>
      <c r="H2077" s="10">
        <f>1+COUNTIF(FCuts,"&lt;"&amp;E2077)</f>
        <v/>
      </c>
      <c r="I2077" s="10">
        <f>1+COUNTIF(MCuts,"&lt;"&amp;F2077)</f>
        <v/>
      </c>
      <c r="J2077" s="10">
        <f>G2077&amp;H2077&amp;I2077</f>
        <v/>
      </c>
      <c r="K2077" s="10">
        <f>IF(AND(G2077&gt;=4,H2077&gt;=4),"Champions",IF(AND(G2077&gt;=3,H2077&gt;=3),"Loyal",IF(G2077&gt;=4,"New / promising",IF(H2077&gt;=3,"At risk",IF(G2077&lt;=2,"Lost / hibernating","Needs attention")))))</f>
        <v/>
      </c>
    </row>
    <row r="2078">
      <c r="A2078" t="n">
        <v>15821</v>
      </c>
      <c r="B2078" s="13">
        <f>_xlfn.MINIFS(Invoices[Date],Invoices[Customer ID],A2078)</f>
        <v/>
      </c>
      <c r="C2078" s="13">
        <f>_xlfn.MAXIFS(Invoices[Date],Invoices[Customer ID],A2078)</f>
        <v/>
      </c>
      <c r="D2078" s="14">
        <f>AsOfDate-C2078</f>
        <v/>
      </c>
      <c r="E2078" s="14">
        <f>COUNTIFS(Invoices[Customer ID],A2078)</f>
        <v/>
      </c>
      <c r="F2078" s="15">
        <f>SUMIFS(Invoices[Value],Invoices[Customer ID],A2078)</f>
        <v/>
      </c>
      <c r="G2078" s="10">
        <f>5-COUNTIF(RCuts,"&lt;"&amp;D2078)</f>
        <v/>
      </c>
      <c r="H2078" s="10">
        <f>1+COUNTIF(FCuts,"&lt;"&amp;E2078)</f>
        <v/>
      </c>
      <c r="I2078" s="10">
        <f>1+COUNTIF(MCuts,"&lt;"&amp;F2078)</f>
        <v/>
      </c>
      <c r="J2078" s="10">
        <f>G2078&amp;H2078&amp;I2078</f>
        <v/>
      </c>
      <c r="K2078" s="10">
        <f>IF(AND(G2078&gt;=4,H2078&gt;=4),"Champions",IF(AND(G2078&gt;=3,H2078&gt;=3),"Loyal",IF(G2078&gt;=4,"New / promising",IF(H2078&gt;=3,"At risk",IF(G2078&lt;=2,"Lost / hibernating","Needs attention")))))</f>
        <v/>
      </c>
    </row>
    <row r="2079">
      <c r="A2079" t="n">
        <v>15825</v>
      </c>
      <c r="B2079" s="13">
        <f>_xlfn.MINIFS(Invoices[Date],Invoices[Customer ID],A2079)</f>
        <v/>
      </c>
      <c r="C2079" s="13">
        <f>_xlfn.MAXIFS(Invoices[Date],Invoices[Customer ID],A2079)</f>
        <v/>
      </c>
      <c r="D2079" s="14">
        <f>AsOfDate-C2079</f>
        <v/>
      </c>
      <c r="E2079" s="14">
        <f>COUNTIFS(Invoices[Customer ID],A2079)</f>
        <v/>
      </c>
      <c r="F2079" s="15">
        <f>SUMIFS(Invoices[Value],Invoices[Customer ID],A2079)</f>
        <v/>
      </c>
      <c r="G2079" s="10">
        <f>5-COUNTIF(RCuts,"&lt;"&amp;D2079)</f>
        <v/>
      </c>
      <c r="H2079" s="10">
        <f>1+COUNTIF(FCuts,"&lt;"&amp;E2079)</f>
        <v/>
      </c>
      <c r="I2079" s="10">
        <f>1+COUNTIF(MCuts,"&lt;"&amp;F2079)</f>
        <v/>
      </c>
      <c r="J2079" s="10">
        <f>G2079&amp;H2079&amp;I2079</f>
        <v/>
      </c>
      <c r="K2079" s="10">
        <f>IF(AND(G2079&gt;=4,H2079&gt;=4),"Champions",IF(AND(G2079&gt;=3,H2079&gt;=3),"Loyal",IF(G2079&gt;=4,"New / promising",IF(H2079&gt;=3,"At risk",IF(G2079&lt;=2,"Lost / hibernating","Needs attention")))))</f>
        <v/>
      </c>
    </row>
    <row r="2080">
      <c r="A2080" t="n">
        <v>15826</v>
      </c>
      <c r="B2080" s="13">
        <f>_xlfn.MINIFS(Invoices[Date],Invoices[Customer ID],A2080)</f>
        <v/>
      </c>
      <c r="C2080" s="13">
        <f>_xlfn.MAXIFS(Invoices[Date],Invoices[Customer ID],A2080)</f>
        <v/>
      </c>
      <c r="D2080" s="14">
        <f>AsOfDate-C2080</f>
        <v/>
      </c>
      <c r="E2080" s="14">
        <f>COUNTIFS(Invoices[Customer ID],A2080)</f>
        <v/>
      </c>
      <c r="F2080" s="15">
        <f>SUMIFS(Invoices[Value],Invoices[Customer ID],A2080)</f>
        <v/>
      </c>
      <c r="G2080" s="10">
        <f>5-COUNTIF(RCuts,"&lt;"&amp;D2080)</f>
        <v/>
      </c>
      <c r="H2080" s="10">
        <f>1+COUNTIF(FCuts,"&lt;"&amp;E2080)</f>
        <v/>
      </c>
      <c r="I2080" s="10">
        <f>1+COUNTIF(MCuts,"&lt;"&amp;F2080)</f>
        <v/>
      </c>
      <c r="J2080" s="10">
        <f>G2080&amp;H2080&amp;I2080</f>
        <v/>
      </c>
      <c r="K2080" s="10">
        <f>IF(AND(G2080&gt;=4,H2080&gt;=4),"Champions",IF(AND(G2080&gt;=3,H2080&gt;=3),"Loyal",IF(G2080&gt;=4,"New / promising",IF(H2080&gt;=3,"At risk",IF(G2080&lt;=2,"Lost / hibernating","Needs attention")))))</f>
        <v/>
      </c>
    </row>
    <row r="2081">
      <c r="A2081" t="n">
        <v>15827</v>
      </c>
      <c r="B2081" s="13">
        <f>_xlfn.MINIFS(Invoices[Date],Invoices[Customer ID],A2081)</f>
        <v/>
      </c>
      <c r="C2081" s="13">
        <f>_xlfn.MAXIFS(Invoices[Date],Invoices[Customer ID],A2081)</f>
        <v/>
      </c>
      <c r="D2081" s="14">
        <f>AsOfDate-C2081</f>
        <v/>
      </c>
      <c r="E2081" s="14">
        <f>COUNTIFS(Invoices[Customer ID],A2081)</f>
        <v/>
      </c>
      <c r="F2081" s="15">
        <f>SUMIFS(Invoices[Value],Invoices[Customer ID],A2081)</f>
        <v/>
      </c>
      <c r="G2081" s="10">
        <f>5-COUNTIF(RCuts,"&lt;"&amp;D2081)</f>
        <v/>
      </c>
      <c r="H2081" s="10">
        <f>1+COUNTIF(FCuts,"&lt;"&amp;E2081)</f>
        <v/>
      </c>
      <c r="I2081" s="10">
        <f>1+COUNTIF(MCuts,"&lt;"&amp;F2081)</f>
        <v/>
      </c>
      <c r="J2081" s="10">
        <f>G2081&amp;H2081&amp;I2081</f>
        <v/>
      </c>
      <c r="K2081" s="10">
        <f>IF(AND(G2081&gt;=4,H2081&gt;=4),"Champions",IF(AND(G2081&gt;=3,H2081&gt;=3),"Loyal",IF(G2081&gt;=4,"New / promising",IF(H2081&gt;=3,"At risk",IF(G2081&lt;=2,"Lost / hibernating","Needs attention")))))</f>
        <v/>
      </c>
    </row>
    <row r="2082">
      <c r="A2082" t="n">
        <v>15829</v>
      </c>
      <c r="B2082" s="13">
        <f>_xlfn.MINIFS(Invoices[Date],Invoices[Customer ID],A2082)</f>
        <v/>
      </c>
      <c r="C2082" s="13">
        <f>_xlfn.MAXIFS(Invoices[Date],Invoices[Customer ID],A2082)</f>
        <v/>
      </c>
      <c r="D2082" s="14">
        <f>AsOfDate-C2082</f>
        <v/>
      </c>
      <c r="E2082" s="14">
        <f>COUNTIFS(Invoices[Customer ID],A2082)</f>
        <v/>
      </c>
      <c r="F2082" s="15">
        <f>SUMIFS(Invoices[Value],Invoices[Customer ID],A2082)</f>
        <v/>
      </c>
      <c r="G2082" s="10">
        <f>5-COUNTIF(RCuts,"&lt;"&amp;D2082)</f>
        <v/>
      </c>
      <c r="H2082" s="10">
        <f>1+COUNTIF(FCuts,"&lt;"&amp;E2082)</f>
        <v/>
      </c>
      <c r="I2082" s="10">
        <f>1+COUNTIF(MCuts,"&lt;"&amp;F2082)</f>
        <v/>
      </c>
      <c r="J2082" s="10">
        <f>G2082&amp;H2082&amp;I2082</f>
        <v/>
      </c>
      <c r="K2082" s="10">
        <f>IF(AND(G2082&gt;=4,H2082&gt;=4),"Champions",IF(AND(G2082&gt;=3,H2082&gt;=3),"Loyal",IF(G2082&gt;=4,"New / promising",IF(H2082&gt;=3,"At risk",IF(G2082&lt;=2,"Lost / hibernating","Needs attention")))))</f>
        <v/>
      </c>
    </row>
    <row r="2083">
      <c r="A2083" t="n">
        <v>15830</v>
      </c>
      <c r="B2083" s="13">
        <f>_xlfn.MINIFS(Invoices[Date],Invoices[Customer ID],A2083)</f>
        <v/>
      </c>
      <c r="C2083" s="13">
        <f>_xlfn.MAXIFS(Invoices[Date],Invoices[Customer ID],A2083)</f>
        <v/>
      </c>
      <c r="D2083" s="14">
        <f>AsOfDate-C2083</f>
        <v/>
      </c>
      <c r="E2083" s="14">
        <f>COUNTIFS(Invoices[Customer ID],A2083)</f>
        <v/>
      </c>
      <c r="F2083" s="15">
        <f>SUMIFS(Invoices[Value],Invoices[Customer ID],A2083)</f>
        <v/>
      </c>
      <c r="G2083" s="10">
        <f>5-COUNTIF(RCuts,"&lt;"&amp;D2083)</f>
        <v/>
      </c>
      <c r="H2083" s="10">
        <f>1+COUNTIF(FCuts,"&lt;"&amp;E2083)</f>
        <v/>
      </c>
      <c r="I2083" s="10">
        <f>1+COUNTIF(MCuts,"&lt;"&amp;F2083)</f>
        <v/>
      </c>
      <c r="J2083" s="10">
        <f>G2083&amp;H2083&amp;I2083</f>
        <v/>
      </c>
      <c r="K2083" s="10">
        <f>IF(AND(G2083&gt;=4,H2083&gt;=4),"Champions",IF(AND(G2083&gt;=3,H2083&gt;=3),"Loyal",IF(G2083&gt;=4,"New / promising",IF(H2083&gt;=3,"At risk",IF(G2083&lt;=2,"Lost / hibernating","Needs attention")))))</f>
        <v/>
      </c>
    </row>
    <row r="2084">
      <c r="A2084" t="n">
        <v>15831</v>
      </c>
      <c r="B2084" s="13">
        <f>_xlfn.MINIFS(Invoices[Date],Invoices[Customer ID],A2084)</f>
        <v/>
      </c>
      <c r="C2084" s="13">
        <f>_xlfn.MAXIFS(Invoices[Date],Invoices[Customer ID],A2084)</f>
        <v/>
      </c>
      <c r="D2084" s="14">
        <f>AsOfDate-C2084</f>
        <v/>
      </c>
      <c r="E2084" s="14">
        <f>COUNTIFS(Invoices[Customer ID],A2084)</f>
        <v/>
      </c>
      <c r="F2084" s="15">
        <f>SUMIFS(Invoices[Value],Invoices[Customer ID],A2084)</f>
        <v/>
      </c>
      <c r="G2084" s="10">
        <f>5-COUNTIF(RCuts,"&lt;"&amp;D2084)</f>
        <v/>
      </c>
      <c r="H2084" s="10">
        <f>1+COUNTIF(FCuts,"&lt;"&amp;E2084)</f>
        <v/>
      </c>
      <c r="I2084" s="10">
        <f>1+COUNTIF(MCuts,"&lt;"&amp;F2084)</f>
        <v/>
      </c>
      <c r="J2084" s="10">
        <f>G2084&amp;H2084&amp;I2084</f>
        <v/>
      </c>
      <c r="K2084" s="10">
        <f>IF(AND(G2084&gt;=4,H2084&gt;=4),"Champions",IF(AND(G2084&gt;=3,H2084&gt;=3),"Loyal",IF(G2084&gt;=4,"New / promising",IF(H2084&gt;=3,"At risk",IF(G2084&lt;=2,"Lost / hibernating","Needs attention")))))</f>
        <v/>
      </c>
    </row>
    <row r="2085">
      <c r="A2085" t="n">
        <v>15832</v>
      </c>
      <c r="B2085" s="13">
        <f>_xlfn.MINIFS(Invoices[Date],Invoices[Customer ID],A2085)</f>
        <v/>
      </c>
      <c r="C2085" s="13">
        <f>_xlfn.MAXIFS(Invoices[Date],Invoices[Customer ID],A2085)</f>
        <v/>
      </c>
      <c r="D2085" s="14">
        <f>AsOfDate-C2085</f>
        <v/>
      </c>
      <c r="E2085" s="14">
        <f>COUNTIFS(Invoices[Customer ID],A2085)</f>
        <v/>
      </c>
      <c r="F2085" s="15">
        <f>SUMIFS(Invoices[Value],Invoices[Customer ID],A2085)</f>
        <v/>
      </c>
      <c r="G2085" s="10">
        <f>5-COUNTIF(RCuts,"&lt;"&amp;D2085)</f>
        <v/>
      </c>
      <c r="H2085" s="10">
        <f>1+COUNTIF(FCuts,"&lt;"&amp;E2085)</f>
        <v/>
      </c>
      <c r="I2085" s="10">
        <f>1+COUNTIF(MCuts,"&lt;"&amp;F2085)</f>
        <v/>
      </c>
      <c r="J2085" s="10">
        <f>G2085&amp;H2085&amp;I2085</f>
        <v/>
      </c>
      <c r="K2085" s="10">
        <f>IF(AND(G2085&gt;=4,H2085&gt;=4),"Champions",IF(AND(G2085&gt;=3,H2085&gt;=3),"Loyal",IF(G2085&gt;=4,"New / promising",IF(H2085&gt;=3,"At risk",IF(G2085&lt;=2,"Lost / hibernating","Needs attention")))))</f>
        <v/>
      </c>
    </row>
    <row r="2086">
      <c r="A2086" t="n">
        <v>15834</v>
      </c>
      <c r="B2086" s="13">
        <f>_xlfn.MINIFS(Invoices[Date],Invoices[Customer ID],A2086)</f>
        <v/>
      </c>
      <c r="C2086" s="13">
        <f>_xlfn.MAXIFS(Invoices[Date],Invoices[Customer ID],A2086)</f>
        <v/>
      </c>
      <c r="D2086" s="14">
        <f>AsOfDate-C2086</f>
        <v/>
      </c>
      <c r="E2086" s="14">
        <f>COUNTIFS(Invoices[Customer ID],A2086)</f>
        <v/>
      </c>
      <c r="F2086" s="15">
        <f>SUMIFS(Invoices[Value],Invoices[Customer ID],A2086)</f>
        <v/>
      </c>
      <c r="G2086" s="10">
        <f>5-COUNTIF(RCuts,"&lt;"&amp;D2086)</f>
        <v/>
      </c>
      <c r="H2086" s="10">
        <f>1+COUNTIF(FCuts,"&lt;"&amp;E2086)</f>
        <v/>
      </c>
      <c r="I2086" s="10">
        <f>1+COUNTIF(MCuts,"&lt;"&amp;F2086)</f>
        <v/>
      </c>
      <c r="J2086" s="10">
        <f>G2086&amp;H2086&amp;I2086</f>
        <v/>
      </c>
      <c r="K2086" s="10">
        <f>IF(AND(G2086&gt;=4,H2086&gt;=4),"Champions",IF(AND(G2086&gt;=3,H2086&gt;=3),"Loyal",IF(G2086&gt;=4,"New / promising",IF(H2086&gt;=3,"At risk",IF(G2086&lt;=2,"Lost / hibernating","Needs attention")))))</f>
        <v/>
      </c>
    </row>
    <row r="2087">
      <c r="A2087" t="n">
        <v>15835</v>
      </c>
      <c r="B2087" s="13">
        <f>_xlfn.MINIFS(Invoices[Date],Invoices[Customer ID],A2087)</f>
        <v/>
      </c>
      <c r="C2087" s="13">
        <f>_xlfn.MAXIFS(Invoices[Date],Invoices[Customer ID],A2087)</f>
        <v/>
      </c>
      <c r="D2087" s="14">
        <f>AsOfDate-C2087</f>
        <v/>
      </c>
      <c r="E2087" s="14">
        <f>COUNTIFS(Invoices[Customer ID],A2087)</f>
        <v/>
      </c>
      <c r="F2087" s="15">
        <f>SUMIFS(Invoices[Value],Invoices[Customer ID],A2087)</f>
        <v/>
      </c>
      <c r="G2087" s="10">
        <f>5-COUNTIF(RCuts,"&lt;"&amp;D2087)</f>
        <v/>
      </c>
      <c r="H2087" s="10">
        <f>1+COUNTIF(FCuts,"&lt;"&amp;E2087)</f>
        <v/>
      </c>
      <c r="I2087" s="10">
        <f>1+COUNTIF(MCuts,"&lt;"&amp;F2087)</f>
        <v/>
      </c>
      <c r="J2087" s="10">
        <f>G2087&amp;H2087&amp;I2087</f>
        <v/>
      </c>
      <c r="K2087" s="10">
        <f>IF(AND(G2087&gt;=4,H2087&gt;=4),"Champions",IF(AND(G2087&gt;=3,H2087&gt;=3),"Loyal",IF(G2087&gt;=4,"New / promising",IF(H2087&gt;=3,"At risk",IF(G2087&lt;=2,"Lost / hibernating","Needs attention")))))</f>
        <v/>
      </c>
    </row>
    <row r="2088">
      <c r="A2088" t="n">
        <v>15836</v>
      </c>
      <c r="B2088" s="13">
        <f>_xlfn.MINIFS(Invoices[Date],Invoices[Customer ID],A2088)</f>
        <v/>
      </c>
      <c r="C2088" s="13">
        <f>_xlfn.MAXIFS(Invoices[Date],Invoices[Customer ID],A2088)</f>
        <v/>
      </c>
      <c r="D2088" s="14">
        <f>AsOfDate-C2088</f>
        <v/>
      </c>
      <c r="E2088" s="14">
        <f>COUNTIFS(Invoices[Customer ID],A2088)</f>
        <v/>
      </c>
      <c r="F2088" s="15">
        <f>SUMIFS(Invoices[Value],Invoices[Customer ID],A2088)</f>
        <v/>
      </c>
      <c r="G2088" s="10">
        <f>5-COUNTIF(RCuts,"&lt;"&amp;D2088)</f>
        <v/>
      </c>
      <c r="H2088" s="10">
        <f>1+COUNTIF(FCuts,"&lt;"&amp;E2088)</f>
        <v/>
      </c>
      <c r="I2088" s="10">
        <f>1+COUNTIF(MCuts,"&lt;"&amp;F2088)</f>
        <v/>
      </c>
      <c r="J2088" s="10">
        <f>G2088&amp;H2088&amp;I2088</f>
        <v/>
      </c>
      <c r="K2088" s="10">
        <f>IF(AND(G2088&gt;=4,H2088&gt;=4),"Champions",IF(AND(G2088&gt;=3,H2088&gt;=3),"Loyal",IF(G2088&gt;=4,"New / promising",IF(H2088&gt;=3,"At risk",IF(G2088&lt;=2,"Lost / hibernating","Needs attention")))))</f>
        <v/>
      </c>
    </row>
    <row r="2089">
      <c r="A2089" t="n">
        <v>15837</v>
      </c>
      <c r="B2089" s="13">
        <f>_xlfn.MINIFS(Invoices[Date],Invoices[Customer ID],A2089)</f>
        <v/>
      </c>
      <c r="C2089" s="13">
        <f>_xlfn.MAXIFS(Invoices[Date],Invoices[Customer ID],A2089)</f>
        <v/>
      </c>
      <c r="D2089" s="14">
        <f>AsOfDate-C2089</f>
        <v/>
      </c>
      <c r="E2089" s="14">
        <f>COUNTIFS(Invoices[Customer ID],A2089)</f>
        <v/>
      </c>
      <c r="F2089" s="15">
        <f>SUMIFS(Invoices[Value],Invoices[Customer ID],A2089)</f>
        <v/>
      </c>
      <c r="G2089" s="10">
        <f>5-COUNTIF(RCuts,"&lt;"&amp;D2089)</f>
        <v/>
      </c>
      <c r="H2089" s="10">
        <f>1+COUNTIF(FCuts,"&lt;"&amp;E2089)</f>
        <v/>
      </c>
      <c r="I2089" s="10">
        <f>1+COUNTIF(MCuts,"&lt;"&amp;F2089)</f>
        <v/>
      </c>
      <c r="J2089" s="10">
        <f>G2089&amp;H2089&amp;I2089</f>
        <v/>
      </c>
      <c r="K2089" s="10">
        <f>IF(AND(G2089&gt;=4,H2089&gt;=4),"Champions",IF(AND(G2089&gt;=3,H2089&gt;=3),"Loyal",IF(G2089&gt;=4,"New / promising",IF(H2089&gt;=3,"At risk",IF(G2089&lt;=2,"Lost / hibernating","Needs attention")))))</f>
        <v/>
      </c>
    </row>
    <row r="2090">
      <c r="A2090" t="n">
        <v>15838</v>
      </c>
      <c r="B2090" s="13">
        <f>_xlfn.MINIFS(Invoices[Date],Invoices[Customer ID],A2090)</f>
        <v/>
      </c>
      <c r="C2090" s="13">
        <f>_xlfn.MAXIFS(Invoices[Date],Invoices[Customer ID],A2090)</f>
        <v/>
      </c>
      <c r="D2090" s="14">
        <f>AsOfDate-C2090</f>
        <v/>
      </c>
      <c r="E2090" s="14">
        <f>COUNTIFS(Invoices[Customer ID],A2090)</f>
        <v/>
      </c>
      <c r="F2090" s="15">
        <f>SUMIFS(Invoices[Value],Invoices[Customer ID],A2090)</f>
        <v/>
      </c>
      <c r="G2090" s="10">
        <f>5-COUNTIF(RCuts,"&lt;"&amp;D2090)</f>
        <v/>
      </c>
      <c r="H2090" s="10">
        <f>1+COUNTIF(FCuts,"&lt;"&amp;E2090)</f>
        <v/>
      </c>
      <c r="I2090" s="10">
        <f>1+COUNTIF(MCuts,"&lt;"&amp;F2090)</f>
        <v/>
      </c>
      <c r="J2090" s="10">
        <f>G2090&amp;H2090&amp;I2090</f>
        <v/>
      </c>
      <c r="K2090" s="10">
        <f>IF(AND(G2090&gt;=4,H2090&gt;=4),"Champions",IF(AND(G2090&gt;=3,H2090&gt;=3),"Loyal",IF(G2090&gt;=4,"New / promising",IF(H2090&gt;=3,"At risk",IF(G2090&lt;=2,"Lost / hibernating","Needs attention")))))</f>
        <v/>
      </c>
    </row>
    <row r="2091">
      <c r="A2091" t="n">
        <v>15839</v>
      </c>
      <c r="B2091" s="13">
        <f>_xlfn.MINIFS(Invoices[Date],Invoices[Customer ID],A2091)</f>
        <v/>
      </c>
      <c r="C2091" s="13">
        <f>_xlfn.MAXIFS(Invoices[Date],Invoices[Customer ID],A2091)</f>
        <v/>
      </c>
      <c r="D2091" s="14">
        <f>AsOfDate-C2091</f>
        <v/>
      </c>
      <c r="E2091" s="14">
        <f>COUNTIFS(Invoices[Customer ID],A2091)</f>
        <v/>
      </c>
      <c r="F2091" s="15">
        <f>SUMIFS(Invoices[Value],Invoices[Customer ID],A2091)</f>
        <v/>
      </c>
      <c r="G2091" s="10">
        <f>5-COUNTIF(RCuts,"&lt;"&amp;D2091)</f>
        <v/>
      </c>
      <c r="H2091" s="10">
        <f>1+COUNTIF(FCuts,"&lt;"&amp;E2091)</f>
        <v/>
      </c>
      <c r="I2091" s="10">
        <f>1+COUNTIF(MCuts,"&lt;"&amp;F2091)</f>
        <v/>
      </c>
      <c r="J2091" s="10">
        <f>G2091&amp;H2091&amp;I2091</f>
        <v/>
      </c>
      <c r="K2091" s="10">
        <f>IF(AND(G2091&gt;=4,H2091&gt;=4),"Champions",IF(AND(G2091&gt;=3,H2091&gt;=3),"Loyal",IF(G2091&gt;=4,"New / promising",IF(H2091&gt;=3,"At risk",IF(G2091&lt;=2,"Lost / hibernating","Needs attention")))))</f>
        <v/>
      </c>
    </row>
    <row r="2092">
      <c r="A2092" t="n">
        <v>15840</v>
      </c>
      <c r="B2092" s="13">
        <f>_xlfn.MINIFS(Invoices[Date],Invoices[Customer ID],A2092)</f>
        <v/>
      </c>
      <c r="C2092" s="13">
        <f>_xlfn.MAXIFS(Invoices[Date],Invoices[Customer ID],A2092)</f>
        <v/>
      </c>
      <c r="D2092" s="14">
        <f>AsOfDate-C2092</f>
        <v/>
      </c>
      <c r="E2092" s="14">
        <f>COUNTIFS(Invoices[Customer ID],A2092)</f>
        <v/>
      </c>
      <c r="F2092" s="15">
        <f>SUMIFS(Invoices[Value],Invoices[Customer ID],A2092)</f>
        <v/>
      </c>
      <c r="G2092" s="10">
        <f>5-COUNTIF(RCuts,"&lt;"&amp;D2092)</f>
        <v/>
      </c>
      <c r="H2092" s="10">
        <f>1+COUNTIF(FCuts,"&lt;"&amp;E2092)</f>
        <v/>
      </c>
      <c r="I2092" s="10">
        <f>1+COUNTIF(MCuts,"&lt;"&amp;F2092)</f>
        <v/>
      </c>
      <c r="J2092" s="10">
        <f>G2092&amp;H2092&amp;I2092</f>
        <v/>
      </c>
      <c r="K2092" s="10">
        <f>IF(AND(G2092&gt;=4,H2092&gt;=4),"Champions",IF(AND(G2092&gt;=3,H2092&gt;=3),"Loyal",IF(G2092&gt;=4,"New / promising",IF(H2092&gt;=3,"At risk",IF(G2092&lt;=2,"Lost / hibernating","Needs attention")))))</f>
        <v/>
      </c>
    </row>
    <row r="2093">
      <c r="A2093" t="n">
        <v>15841</v>
      </c>
      <c r="B2093" s="13">
        <f>_xlfn.MINIFS(Invoices[Date],Invoices[Customer ID],A2093)</f>
        <v/>
      </c>
      <c r="C2093" s="13">
        <f>_xlfn.MAXIFS(Invoices[Date],Invoices[Customer ID],A2093)</f>
        <v/>
      </c>
      <c r="D2093" s="14">
        <f>AsOfDate-C2093</f>
        <v/>
      </c>
      <c r="E2093" s="14">
        <f>COUNTIFS(Invoices[Customer ID],A2093)</f>
        <v/>
      </c>
      <c r="F2093" s="15">
        <f>SUMIFS(Invoices[Value],Invoices[Customer ID],A2093)</f>
        <v/>
      </c>
      <c r="G2093" s="10">
        <f>5-COUNTIF(RCuts,"&lt;"&amp;D2093)</f>
        <v/>
      </c>
      <c r="H2093" s="10">
        <f>1+COUNTIF(FCuts,"&lt;"&amp;E2093)</f>
        <v/>
      </c>
      <c r="I2093" s="10">
        <f>1+COUNTIF(MCuts,"&lt;"&amp;F2093)</f>
        <v/>
      </c>
      <c r="J2093" s="10">
        <f>G2093&amp;H2093&amp;I2093</f>
        <v/>
      </c>
      <c r="K2093" s="10">
        <f>IF(AND(G2093&gt;=4,H2093&gt;=4),"Champions",IF(AND(G2093&gt;=3,H2093&gt;=3),"Loyal",IF(G2093&gt;=4,"New / promising",IF(H2093&gt;=3,"At risk",IF(G2093&lt;=2,"Lost / hibernating","Needs attention")))))</f>
        <v/>
      </c>
    </row>
    <row r="2094">
      <c r="A2094" t="n">
        <v>15843</v>
      </c>
      <c r="B2094" s="13">
        <f>_xlfn.MINIFS(Invoices[Date],Invoices[Customer ID],A2094)</f>
        <v/>
      </c>
      <c r="C2094" s="13">
        <f>_xlfn.MAXIFS(Invoices[Date],Invoices[Customer ID],A2094)</f>
        <v/>
      </c>
      <c r="D2094" s="14">
        <f>AsOfDate-C2094</f>
        <v/>
      </c>
      <c r="E2094" s="14">
        <f>COUNTIFS(Invoices[Customer ID],A2094)</f>
        <v/>
      </c>
      <c r="F2094" s="15">
        <f>SUMIFS(Invoices[Value],Invoices[Customer ID],A2094)</f>
        <v/>
      </c>
      <c r="G2094" s="10">
        <f>5-COUNTIF(RCuts,"&lt;"&amp;D2094)</f>
        <v/>
      </c>
      <c r="H2094" s="10">
        <f>1+COUNTIF(FCuts,"&lt;"&amp;E2094)</f>
        <v/>
      </c>
      <c r="I2094" s="10">
        <f>1+COUNTIF(MCuts,"&lt;"&amp;F2094)</f>
        <v/>
      </c>
      <c r="J2094" s="10">
        <f>G2094&amp;H2094&amp;I2094</f>
        <v/>
      </c>
      <c r="K2094" s="10">
        <f>IF(AND(G2094&gt;=4,H2094&gt;=4),"Champions",IF(AND(G2094&gt;=3,H2094&gt;=3),"Loyal",IF(G2094&gt;=4,"New / promising",IF(H2094&gt;=3,"At risk",IF(G2094&lt;=2,"Lost / hibernating","Needs attention")))))</f>
        <v/>
      </c>
    </row>
    <row r="2095">
      <c r="A2095" t="n">
        <v>15844</v>
      </c>
      <c r="B2095" s="13">
        <f>_xlfn.MINIFS(Invoices[Date],Invoices[Customer ID],A2095)</f>
        <v/>
      </c>
      <c r="C2095" s="13">
        <f>_xlfn.MAXIFS(Invoices[Date],Invoices[Customer ID],A2095)</f>
        <v/>
      </c>
      <c r="D2095" s="14">
        <f>AsOfDate-C2095</f>
        <v/>
      </c>
      <c r="E2095" s="14">
        <f>COUNTIFS(Invoices[Customer ID],A2095)</f>
        <v/>
      </c>
      <c r="F2095" s="15">
        <f>SUMIFS(Invoices[Value],Invoices[Customer ID],A2095)</f>
        <v/>
      </c>
      <c r="G2095" s="10">
        <f>5-COUNTIF(RCuts,"&lt;"&amp;D2095)</f>
        <v/>
      </c>
      <c r="H2095" s="10">
        <f>1+COUNTIF(FCuts,"&lt;"&amp;E2095)</f>
        <v/>
      </c>
      <c r="I2095" s="10">
        <f>1+COUNTIF(MCuts,"&lt;"&amp;F2095)</f>
        <v/>
      </c>
      <c r="J2095" s="10">
        <f>G2095&amp;H2095&amp;I2095</f>
        <v/>
      </c>
      <c r="K2095" s="10">
        <f>IF(AND(G2095&gt;=4,H2095&gt;=4),"Champions",IF(AND(G2095&gt;=3,H2095&gt;=3),"Loyal",IF(G2095&gt;=4,"New / promising",IF(H2095&gt;=3,"At risk",IF(G2095&lt;=2,"Lost / hibernating","Needs attention")))))</f>
        <v/>
      </c>
    </row>
    <row r="2096">
      <c r="A2096" t="n">
        <v>15845</v>
      </c>
      <c r="B2096" s="13">
        <f>_xlfn.MINIFS(Invoices[Date],Invoices[Customer ID],A2096)</f>
        <v/>
      </c>
      <c r="C2096" s="13">
        <f>_xlfn.MAXIFS(Invoices[Date],Invoices[Customer ID],A2096)</f>
        <v/>
      </c>
      <c r="D2096" s="14">
        <f>AsOfDate-C2096</f>
        <v/>
      </c>
      <c r="E2096" s="14">
        <f>COUNTIFS(Invoices[Customer ID],A2096)</f>
        <v/>
      </c>
      <c r="F2096" s="15">
        <f>SUMIFS(Invoices[Value],Invoices[Customer ID],A2096)</f>
        <v/>
      </c>
      <c r="G2096" s="10">
        <f>5-COUNTIF(RCuts,"&lt;"&amp;D2096)</f>
        <v/>
      </c>
      <c r="H2096" s="10">
        <f>1+COUNTIF(FCuts,"&lt;"&amp;E2096)</f>
        <v/>
      </c>
      <c r="I2096" s="10">
        <f>1+COUNTIF(MCuts,"&lt;"&amp;F2096)</f>
        <v/>
      </c>
      <c r="J2096" s="10">
        <f>G2096&amp;H2096&amp;I2096</f>
        <v/>
      </c>
      <c r="K2096" s="10">
        <f>IF(AND(G2096&gt;=4,H2096&gt;=4),"Champions",IF(AND(G2096&gt;=3,H2096&gt;=3),"Loyal",IF(G2096&gt;=4,"New / promising",IF(H2096&gt;=3,"At risk",IF(G2096&lt;=2,"Lost / hibernating","Needs attention")))))</f>
        <v/>
      </c>
    </row>
    <row r="2097">
      <c r="A2097" t="n">
        <v>15847</v>
      </c>
      <c r="B2097" s="13">
        <f>_xlfn.MINIFS(Invoices[Date],Invoices[Customer ID],A2097)</f>
        <v/>
      </c>
      <c r="C2097" s="13">
        <f>_xlfn.MAXIFS(Invoices[Date],Invoices[Customer ID],A2097)</f>
        <v/>
      </c>
      <c r="D2097" s="14">
        <f>AsOfDate-C2097</f>
        <v/>
      </c>
      <c r="E2097" s="14">
        <f>COUNTIFS(Invoices[Customer ID],A2097)</f>
        <v/>
      </c>
      <c r="F2097" s="15">
        <f>SUMIFS(Invoices[Value],Invoices[Customer ID],A2097)</f>
        <v/>
      </c>
      <c r="G2097" s="10">
        <f>5-COUNTIF(RCuts,"&lt;"&amp;D2097)</f>
        <v/>
      </c>
      <c r="H2097" s="10">
        <f>1+COUNTIF(FCuts,"&lt;"&amp;E2097)</f>
        <v/>
      </c>
      <c r="I2097" s="10">
        <f>1+COUNTIF(MCuts,"&lt;"&amp;F2097)</f>
        <v/>
      </c>
      <c r="J2097" s="10">
        <f>G2097&amp;H2097&amp;I2097</f>
        <v/>
      </c>
      <c r="K2097" s="10">
        <f>IF(AND(G2097&gt;=4,H2097&gt;=4),"Champions",IF(AND(G2097&gt;=3,H2097&gt;=3),"Loyal",IF(G2097&gt;=4,"New / promising",IF(H2097&gt;=3,"At risk",IF(G2097&lt;=2,"Lost / hibernating","Needs attention")))))</f>
        <v/>
      </c>
    </row>
    <row r="2098">
      <c r="A2098" t="n">
        <v>15850</v>
      </c>
      <c r="B2098" s="13">
        <f>_xlfn.MINIFS(Invoices[Date],Invoices[Customer ID],A2098)</f>
        <v/>
      </c>
      <c r="C2098" s="13">
        <f>_xlfn.MAXIFS(Invoices[Date],Invoices[Customer ID],A2098)</f>
        <v/>
      </c>
      <c r="D2098" s="14">
        <f>AsOfDate-C2098</f>
        <v/>
      </c>
      <c r="E2098" s="14">
        <f>COUNTIFS(Invoices[Customer ID],A2098)</f>
        <v/>
      </c>
      <c r="F2098" s="15">
        <f>SUMIFS(Invoices[Value],Invoices[Customer ID],A2098)</f>
        <v/>
      </c>
      <c r="G2098" s="10">
        <f>5-COUNTIF(RCuts,"&lt;"&amp;D2098)</f>
        <v/>
      </c>
      <c r="H2098" s="10">
        <f>1+COUNTIF(FCuts,"&lt;"&amp;E2098)</f>
        <v/>
      </c>
      <c r="I2098" s="10">
        <f>1+COUNTIF(MCuts,"&lt;"&amp;F2098)</f>
        <v/>
      </c>
      <c r="J2098" s="10">
        <f>G2098&amp;H2098&amp;I2098</f>
        <v/>
      </c>
      <c r="K2098" s="10">
        <f>IF(AND(G2098&gt;=4,H2098&gt;=4),"Champions",IF(AND(G2098&gt;=3,H2098&gt;=3),"Loyal",IF(G2098&gt;=4,"New / promising",IF(H2098&gt;=3,"At risk",IF(G2098&lt;=2,"Lost / hibernating","Needs attention")))))</f>
        <v/>
      </c>
    </row>
    <row r="2099">
      <c r="A2099" t="n">
        <v>15852</v>
      </c>
      <c r="B2099" s="13">
        <f>_xlfn.MINIFS(Invoices[Date],Invoices[Customer ID],A2099)</f>
        <v/>
      </c>
      <c r="C2099" s="13">
        <f>_xlfn.MAXIFS(Invoices[Date],Invoices[Customer ID],A2099)</f>
        <v/>
      </c>
      <c r="D2099" s="14">
        <f>AsOfDate-C2099</f>
        <v/>
      </c>
      <c r="E2099" s="14">
        <f>COUNTIFS(Invoices[Customer ID],A2099)</f>
        <v/>
      </c>
      <c r="F2099" s="15">
        <f>SUMIFS(Invoices[Value],Invoices[Customer ID],A2099)</f>
        <v/>
      </c>
      <c r="G2099" s="10">
        <f>5-COUNTIF(RCuts,"&lt;"&amp;D2099)</f>
        <v/>
      </c>
      <c r="H2099" s="10">
        <f>1+COUNTIF(FCuts,"&lt;"&amp;E2099)</f>
        <v/>
      </c>
      <c r="I2099" s="10">
        <f>1+COUNTIF(MCuts,"&lt;"&amp;F2099)</f>
        <v/>
      </c>
      <c r="J2099" s="10">
        <f>G2099&amp;H2099&amp;I2099</f>
        <v/>
      </c>
      <c r="K2099" s="10">
        <f>IF(AND(G2099&gt;=4,H2099&gt;=4),"Champions",IF(AND(G2099&gt;=3,H2099&gt;=3),"Loyal",IF(G2099&gt;=4,"New / promising",IF(H2099&gt;=3,"At risk",IF(G2099&lt;=2,"Lost / hibernating","Needs attention")))))</f>
        <v/>
      </c>
    </row>
    <row r="2100">
      <c r="A2100" t="n">
        <v>15853</v>
      </c>
      <c r="B2100" s="13">
        <f>_xlfn.MINIFS(Invoices[Date],Invoices[Customer ID],A2100)</f>
        <v/>
      </c>
      <c r="C2100" s="13">
        <f>_xlfn.MAXIFS(Invoices[Date],Invoices[Customer ID],A2100)</f>
        <v/>
      </c>
      <c r="D2100" s="14">
        <f>AsOfDate-C2100</f>
        <v/>
      </c>
      <c r="E2100" s="14">
        <f>COUNTIFS(Invoices[Customer ID],A2100)</f>
        <v/>
      </c>
      <c r="F2100" s="15">
        <f>SUMIFS(Invoices[Value],Invoices[Customer ID],A2100)</f>
        <v/>
      </c>
      <c r="G2100" s="10">
        <f>5-COUNTIF(RCuts,"&lt;"&amp;D2100)</f>
        <v/>
      </c>
      <c r="H2100" s="10">
        <f>1+COUNTIF(FCuts,"&lt;"&amp;E2100)</f>
        <v/>
      </c>
      <c r="I2100" s="10">
        <f>1+COUNTIF(MCuts,"&lt;"&amp;F2100)</f>
        <v/>
      </c>
      <c r="J2100" s="10">
        <f>G2100&amp;H2100&amp;I2100</f>
        <v/>
      </c>
      <c r="K2100" s="10">
        <f>IF(AND(G2100&gt;=4,H2100&gt;=4),"Champions",IF(AND(G2100&gt;=3,H2100&gt;=3),"Loyal",IF(G2100&gt;=4,"New / promising",IF(H2100&gt;=3,"At risk",IF(G2100&lt;=2,"Lost / hibernating","Needs attention")))))</f>
        <v/>
      </c>
    </row>
    <row r="2101">
      <c r="A2101" t="n">
        <v>15854</v>
      </c>
      <c r="B2101" s="13">
        <f>_xlfn.MINIFS(Invoices[Date],Invoices[Customer ID],A2101)</f>
        <v/>
      </c>
      <c r="C2101" s="13">
        <f>_xlfn.MAXIFS(Invoices[Date],Invoices[Customer ID],A2101)</f>
        <v/>
      </c>
      <c r="D2101" s="14">
        <f>AsOfDate-C2101</f>
        <v/>
      </c>
      <c r="E2101" s="14">
        <f>COUNTIFS(Invoices[Customer ID],A2101)</f>
        <v/>
      </c>
      <c r="F2101" s="15">
        <f>SUMIFS(Invoices[Value],Invoices[Customer ID],A2101)</f>
        <v/>
      </c>
      <c r="G2101" s="10">
        <f>5-COUNTIF(RCuts,"&lt;"&amp;D2101)</f>
        <v/>
      </c>
      <c r="H2101" s="10">
        <f>1+COUNTIF(FCuts,"&lt;"&amp;E2101)</f>
        <v/>
      </c>
      <c r="I2101" s="10">
        <f>1+COUNTIF(MCuts,"&lt;"&amp;F2101)</f>
        <v/>
      </c>
      <c r="J2101" s="10">
        <f>G2101&amp;H2101&amp;I2101</f>
        <v/>
      </c>
      <c r="K2101" s="10">
        <f>IF(AND(G2101&gt;=4,H2101&gt;=4),"Champions",IF(AND(G2101&gt;=3,H2101&gt;=3),"Loyal",IF(G2101&gt;=4,"New / promising",IF(H2101&gt;=3,"At risk",IF(G2101&lt;=2,"Lost / hibernating","Needs attention")))))</f>
        <v/>
      </c>
    </row>
    <row r="2102">
      <c r="A2102" t="n">
        <v>15855</v>
      </c>
      <c r="B2102" s="13">
        <f>_xlfn.MINIFS(Invoices[Date],Invoices[Customer ID],A2102)</f>
        <v/>
      </c>
      <c r="C2102" s="13">
        <f>_xlfn.MAXIFS(Invoices[Date],Invoices[Customer ID],A2102)</f>
        <v/>
      </c>
      <c r="D2102" s="14">
        <f>AsOfDate-C2102</f>
        <v/>
      </c>
      <c r="E2102" s="14">
        <f>COUNTIFS(Invoices[Customer ID],A2102)</f>
        <v/>
      </c>
      <c r="F2102" s="15">
        <f>SUMIFS(Invoices[Value],Invoices[Customer ID],A2102)</f>
        <v/>
      </c>
      <c r="G2102" s="10">
        <f>5-COUNTIF(RCuts,"&lt;"&amp;D2102)</f>
        <v/>
      </c>
      <c r="H2102" s="10">
        <f>1+COUNTIF(FCuts,"&lt;"&amp;E2102)</f>
        <v/>
      </c>
      <c r="I2102" s="10">
        <f>1+COUNTIF(MCuts,"&lt;"&amp;F2102)</f>
        <v/>
      </c>
      <c r="J2102" s="10">
        <f>G2102&amp;H2102&amp;I2102</f>
        <v/>
      </c>
      <c r="K2102" s="10">
        <f>IF(AND(G2102&gt;=4,H2102&gt;=4),"Champions",IF(AND(G2102&gt;=3,H2102&gt;=3),"Loyal",IF(G2102&gt;=4,"New / promising",IF(H2102&gt;=3,"At risk",IF(G2102&lt;=2,"Lost / hibernating","Needs attention")))))</f>
        <v/>
      </c>
    </row>
    <row r="2103">
      <c r="A2103" t="n">
        <v>15856</v>
      </c>
      <c r="B2103" s="13">
        <f>_xlfn.MINIFS(Invoices[Date],Invoices[Customer ID],A2103)</f>
        <v/>
      </c>
      <c r="C2103" s="13">
        <f>_xlfn.MAXIFS(Invoices[Date],Invoices[Customer ID],A2103)</f>
        <v/>
      </c>
      <c r="D2103" s="14">
        <f>AsOfDate-C2103</f>
        <v/>
      </c>
      <c r="E2103" s="14">
        <f>COUNTIFS(Invoices[Customer ID],A2103)</f>
        <v/>
      </c>
      <c r="F2103" s="15">
        <f>SUMIFS(Invoices[Value],Invoices[Customer ID],A2103)</f>
        <v/>
      </c>
      <c r="G2103" s="10">
        <f>5-COUNTIF(RCuts,"&lt;"&amp;D2103)</f>
        <v/>
      </c>
      <c r="H2103" s="10">
        <f>1+COUNTIF(FCuts,"&lt;"&amp;E2103)</f>
        <v/>
      </c>
      <c r="I2103" s="10">
        <f>1+COUNTIF(MCuts,"&lt;"&amp;F2103)</f>
        <v/>
      </c>
      <c r="J2103" s="10">
        <f>G2103&amp;H2103&amp;I2103</f>
        <v/>
      </c>
      <c r="K2103" s="10">
        <f>IF(AND(G2103&gt;=4,H2103&gt;=4),"Champions",IF(AND(G2103&gt;=3,H2103&gt;=3),"Loyal",IF(G2103&gt;=4,"New / promising",IF(H2103&gt;=3,"At risk",IF(G2103&lt;=2,"Lost / hibernating","Needs attention")))))</f>
        <v/>
      </c>
    </row>
    <row r="2104">
      <c r="A2104" t="n">
        <v>15857</v>
      </c>
      <c r="B2104" s="13">
        <f>_xlfn.MINIFS(Invoices[Date],Invoices[Customer ID],A2104)</f>
        <v/>
      </c>
      <c r="C2104" s="13">
        <f>_xlfn.MAXIFS(Invoices[Date],Invoices[Customer ID],A2104)</f>
        <v/>
      </c>
      <c r="D2104" s="14">
        <f>AsOfDate-C2104</f>
        <v/>
      </c>
      <c r="E2104" s="14">
        <f>COUNTIFS(Invoices[Customer ID],A2104)</f>
        <v/>
      </c>
      <c r="F2104" s="15">
        <f>SUMIFS(Invoices[Value],Invoices[Customer ID],A2104)</f>
        <v/>
      </c>
      <c r="G2104" s="10">
        <f>5-COUNTIF(RCuts,"&lt;"&amp;D2104)</f>
        <v/>
      </c>
      <c r="H2104" s="10">
        <f>1+COUNTIF(FCuts,"&lt;"&amp;E2104)</f>
        <v/>
      </c>
      <c r="I2104" s="10">
        <f>1+COUNTIF(MCuts,"&lt;"&amp;F2104)</f>
        <v/>
      </c>
      <c r="J2104" s="10">
        <f>G2104&amp;H2104&amp;I2104</f>
        <v/>
      </c>
      <c r="K2104" s="10">
        <f>IF(AND(G2104&gt;=4,H2104&gt;=4),"Champions",IF(AND(G2104&gt;=3,H2104&gt;=3),"Loyal",IF(G2104&gt;=4,"New / promising",IF(H2104&gt;=3,"At risk",IF(G2104&lt;=2,"Lost / hibernating","Needs attention")))))</f>
        <v/>
      </c>
    </row>
    <row r="2105">
      <c r="A2105" t="n">
        <v>15858</v>
      </c>
      <c r="B2105" s="13">
        <f>_xlfn.MINIFS(Invoices[Date],Invoices[Customer ID],A2105)</f>
        <v/>
      </c>
      <c r="C2105" s="13">
        <f>_xlfn.MAXIFS(Invoices[Date],Invoices[Customer ID],A2105)</f>
        <v/>
      </c>
      <c r="D2105" s="14">
        <f>AsOfDate-C2105</f>
        <v/>
      </c>
      <c r="E2105" s="14">
        <f>COUNTIFS(Invoices[Customer ID],A2105)</f>
        <v/>
      </c>
      <c r="F2105" s="15">
        <f>SUMIFS(Invoices[Value],Invoices[Customer ID],A2105)</f>
        <v/>
      </c>
      <c r="G2105" s="10">
        <f>5-COUNTIF(RCuts,"&lt;"&amp;D2105)</f>
        <v/>
      </c>
      <c r="H2105" s="10">
        <f>1+COUNTIF(FCuts,"&lt;"&amp;E2105)</f>
        <v/>
      </c>
      <c r="I2105" s="10">
        <f>1+COUNTIF(MCuts,"&lt;"&amp;F2105)</f>
        <v/>
      </c>
      <c r="J2105" s="10">
        <f>G2105&amp;H2105&amp;I2105</f>
        <v/>
      </c>
      <c r="K2105" s="10">
        <f>IF(AND(G2105&gt;=4,H2105&gt;=4),"Champions",IF(AND(G2105&gt;=3,H2105&gt;=3),"Loyal",IF(G2105&gt;=4,"New / promising",IF(H2105&gt;=3,"At risk",IF(G2105&lt;=2,"Lost / hibernating","Needs attention")))))</f>
        <v/>
      </c>
    </row>
    <row r="2106">
      <c r="A2106" t="n">
        <v>15860</v>
      </c>
      <c r="B2106" s="13">
        <f>_xlfn.MINIFS(Invoices[Date],Invoices[Customer ID],A2106)</f>
        <v/>
      </c>
      <c r="C2106" s="13">
        <f>_xlfn.MAXIFS(Invoices[Date],Invoices[Customer ID],A2106)</f>
        <v/>
      </c>
      <c r="D2106" s="14">
        <f>AsOfDate-C2106</f>
        <v/>
      </c>
      <c r="E2106" s="14">
        <f>COUNTIFS(Invoices[Customer ID],A2106)</f>
        <v/>
      </c>
      <c r="F2106" s="15">
        <f>SUMIFS(Invoices[Value],Invoices[Customer ID],A2106)</f>
        <v/>
      </c>
      <c r="G2106" s="10">
        <f>5-COUNTIF(RCuts,"&lt;"&amp;D2106)</f>
        <v/>
      </c>
      <c r="H2106" s="10">
        <f>1+COUNTIF(FCuts,"&lt;"&amp;E2106)</f>
        <v/>
      </c>
      <c r="I2106" s="10">
        <f>1+COUNTIF(MCuts,"&lt;"&amp;F2106)</f>
        <v/>
      </c>
      <c r="J2106" s="10">
        <f>G2106&amp;H2106&amp;I2106</f>
        <v/>
      </c>
      <c r="K2106" s="10">
        <f>IF(AND(G2106&gt;=4,H2106&gt;=4),"Champions",IF(AND(G2106&gt;=3,H2106&gt;=3),"Loyal",IF(G2106&gt;=4,"New / promising",IF(H2106&gt;=3,"At risk",IF(G2106&lt;=2,"Lost / hibernating","Needs attention")))))</f>
        <v/>
      </c>
    </row>
    <row r="2107">
      <c r="A2107" t="n">
        <v>15861</v>
      </c>
      <c r="B2107" s="13">
        <f>_xlfn.MINIFS(Invoices[Date],Invoices[Customer ID],A2107)</f>
        <v/>
      </c>
      <c r="C2107" s="13">
        <f>_xlfn.MAXIFS(Invoices[Date],Invoices[Customer ID],A2107)</f>
        <v/>
      </c>
      <c r="D2107" s="14">
        <f>AsOfDate-C2107</f>
        <v/>
      </c>
      <c r="E2107" s="14">
        <f>COUNTIFS(Invoices[Customer ID],A2107)</f>
        <v/>
      </c>
      <c r="F2107" s="15">
        <f>SUMIFS(Invoices[Value],Invoices[Customer ID],A2107)</f>
        <v/>
      </c>
      <c r="G2107" s="10">
        <f>5-COUNTIF(RCuts,"&lt;"&amp;D2107)</f>
        <v/>
      </c>
      <c r="H2107" s="10">
        <f>1+COUNTIF(FCuts,"&lt;"&amp;E2107)</f>
        <v/>
      </c>
      <c r="I2107" s="10">
        <f>1+COUNTIF(MCuts,"&lt;"&amp;F2107)</f>
        <v/>
      </c>
      <c r="J2107" s="10">
        <f>G2107&amp;H2107&amp;I2107</f>
        <v/>
      </c>
      <c r="K2107" s="10">
        <f>IF(AND(G2107&gt;=4,H2107&gt;=4),"Champions",IF(AND(G2107&gt;=3,H2107&gt;=3),"Loyal",IF(G2107&gt;=4,"New / promising",IF(H2107&gt;=3,"At risk",IF(G2107&lt;=2,"Lost / hibernating","Needs attention")))))</f>
        <v/>
      </c>
    </row>
    <row r="2108">
      <c r="A2108" t="n">
        <v>15862</v>
      </c>
      <c r="B2108" s="13">
        <f>_xlfn.MINIFS(Invoices[Date],Invoices[Customer ID],A2108)</f>
        <v/>
      </c>
      <c r="C2108" s="13">
        <f>_xlfn.MAXIFS(Invoices[Date],Invoices[Customer ID],A2108)</f>
        <v/>
      </c>
      <c r="D2108" s="14">
        <f>AsOfDate-C2108</f>
        <v/>
      </c>
      <c r="E2108" s="14">
        <f>COUNTIFS(Invoices[Customer ID],A2108)</f>
        <v/>
      </c>
      <c r="F2108" s="15">
        <f>SUMIFS(Invoices[Value],Invoices[Customer ID],A2108)</f>
        <v/>
      </c>
      <c r="G2108" s="10">
        <f>5-COUNTIF(RCuts,"&lt;"&amp;D2108)</f>
        <v/>
      </c>
      <c r="H2108" s="10">
        <f>1+COUNTIF(FCuts,"&lt;"&amp;E2108)</f>
        <v/>
      </c>
      <c r="I2108" s="10">
        <f>1+COUNTIF(MCuts,"&lt;"&amp;F2108)</f>
        <v/>
      </c>
      <c r="J2108" s="10">
        <f>G2108&amp;H2108&amp;I2108</f>
        <v/>
      </c>
      <c r="K2108" s="10">
        <f>IF(AND(G2108&gt;=4,H2108&gt;=4),"Champions",IF(AND(G2108&gt;=3,H2108&gt;=3),"Loyal",IF(G2108&gt;=4,"New / promising",IF(H2108&gt;=3,"At risk",IF(G2108&lt;=2,"Lost / hibernating","Needs attention")))))</f>
        <v/>
      </c>
    </row>
    <row r="2109">
      <c r="A2109" t="n">
        <v>15863</v>
      </c>
      <c r="B2109" s="13">
        <f>_xlfn.MINIFS(Invoices[Date],Invoices[Customer ID],A2109)</f>
        <v/>
      </c>
      <c r="C2109" s="13">
        <f>_xlfn.MAXIFS(Invoices[Date],Invoices[Customer ID],A2109)</f>
        <v/>
      </c>
      <c r="D2109" s="14">
        <f>AsOfDate-C2109</f>
        <v/>
      </c>
      <c r="E2109" s="14">
        <f>COUNTIFS(Invoices[Customer ID],A2109)</f>
        <v/>
      </c>
      <c r="F2109" s="15">
        <f>SUMIFS(Invoices[Value],Invoices[Customer ID],A2109)</f>
        <v/>
      </c>
      <c r="G2109" s="10">
        <f>5-COUNTIF(RCuts,"&lt;"&amp;D2109)</f>
        <v/>
      </c>
      <c r="H2109" s="10">
        <f>1+COUNTIF(FCuts,"&lt;"&amp;E2109)</f>
        <v/>
      </c>
      <c r="I2109" s="10">
        <f>1+COUNTIF(MCuts,"&lt;"&amp;F2109)</f>
        <v/>
      </c>
      <c r="J2109" s="10">
        <f>G2109&amp;H2109&amp;I2109</f>
        <v/>
      </c>
      <c r="K2109" s="10">
        <f>IF(AND(G2109&gt;=4,H2109&gt;=4),"Champions",IF(AND(G2109&gt;=3,H2109&gt;=3),"Loyal",IF(G2109&gt;=4,"New / promising",IF(H2109&gt;=3,"At risk",IF(G2109&lt;=2,"Lost / hibernating","Needs attention")))))</f>
        <v/>
      </c>
    </row>
    <row r="2110">
      <c r="A2110" t="n">
        <v>15864</v>
      </c>
      <c r="B2110" s="13">
        <f>_xlfn.MINIFS(Invoices[Date],Invoices[Customer ID],A2110)</f>
        <v/>
      </c>
      <c r="C2110" s="13">
        <f>_xlfn.MAXIFS(Invoices[Date],Invoices[Customer ID],A2110)</f>
        <v/>
      </c>
      <c r="D2110" s="14">
        <f>AsOfDate-C2110</f>
        <v/>
      </c>
      <c r="E2110" s="14">
        <f>COUNTIFS(Invoices[Customer ID],A2110)</f>
        <v/>
      </c>
      <c r="F2110" s="15">
        <f>SUMIFS(Invoices[Value],Invoices[Customer ID],A2110)</f>
        <v/>
      </c>
      <c r="G2110" s="10">
        <f>5-COUNTIF(RCuts,"&lt;"&amp;D2110)</f>
        <v/>
      </c>
      <c r="H2110" s="10">
        <f>1+COUNTIF(FCuts,"&lt;"&amp;E2110)</f>
        <v/>
      </c>
      <c r="I2110" s="10">
        <f>1+COUNTIF(MCuts,"&lt;"&amp;F2110)</f>
        <v/>
      </c>
      <c r="J2110" s="10">
        <f>G2110&amp;H2110&amp;I2110</f>
        <v/>
      </c>
      <c r="K2110" s="10">
        <f>IF(AND(G2110&gt;=4,H2110&gt;=4),"Champions",IF(AND(G2110&gt;=3,H2110&gt;=3),"Loyal",IF(G2110&gt;=4,"New / promising",IF(H2110&gt;=3,"At risk",IF(G2110&lt;=2,"Lost / hibernating","Needs attention")))))</f>
        <v/>
      </c>
    </row>
    <row r="2111">
      <c r="A2111" t="n">
        <v>15865</v>
      </c>
      <c r="B2111" s="13">
        <f>_xlfn.MINIFS(Invoices[Date],Invoices[Customer ID],A2111)</f>
        <v/>
      </c>
      <c r="C2111" s="13">
        <f>_xlfn.MAXIFS(Invoices[Date],Invoices[Customer ID],A2111)</f>
        <v/>
      </c>
      <c r="D2111" s="14">
        <f>AsOfDate-C2111</f>
        <v/>
      </c>
      <c r="E2111" s="14">
        <f>COUNTIFS(Invoices[Customer ID],A2111)</f>
        <v/>
      </c>
      <c r="F2111" s="15">
        <f>SUMIFS(Invoices[Value],Invoices[Customer ID],A2111)</f>
        <v/>
      </c>
      <c r="G2111" s="10">
        <f>5-COUNTIF(RCuts,"&lt;"&amp;D2111)</f>
        <v/>
      </c>
      <c r="H2111" s="10">
        <f>1+COUNTIF(FCuts,"&lt;"&amp;E2111)</f>
        <v/>
      </c>
      <c r="I2111" s="10">
        <f>1+COUNTIF(MCuts,"&lt;"&amp;F2111)</f>
        <v/>
      </c>
      <c r="J2111" s="10">
        <f>G2111&amp;H2111&amp;I2111</f>
        <v/>
      </c>
      <c r="K2111" s="10">
        <f>IF(AND(G2111&gt;=4,H2111&gt;=4),"Champions",IF(AND(G2111&gt;=3,H2111&gt;=3),"Loyal",IF(G2111&gt;=4,"New / promising",IF(H2111&gt;=3,"At risk",IF(G2111&lt;=2,"Lost / hibernating","Needs attention")))))</f>
        <v/>
      </c>
    </row>
    <row r="2112">
      <c r="A2112" t="n">
        <v>15866</v>
      </c>
      <c r="B2112" s="13">
        <f>_xlfn.MINIFS(Invoices[Date],Invoices[Customer ID],A2112)</f>
        <v/>
      </c>
      <c r="C2112" s="13">
        <f>_xlfn.MAXIFS(Invoices[Date],Invoices[Customer ID],A2112)</f>
        <v/>
      </c>
      <c r="D2112" s="14">
        <f>AsOfDate-C2112</f>
        <v/>
      </c>
      <c r="E2112" s="14">
        <f>COUNTIFS(Invoices[Customer ID],A2112)</f>
        <v/>
      </c>
      <c r="F2112" s="15">
        <f>SUMIFS(Invoices[Value],Invoices[Customer ID],A2112)</f>
        <v/>
      </c>
      <c r="G2112" s="10">
        <f>5-COUNTIF(RCuts,"&lt;"&amp;D2112)</f>
        <v/>
      </c>
      <c r="H2112" s="10">
        <f>1+COUNTIF(FCuts,"&lt;"&amp;E2112)</f>
        <v/>
      </c>
      <c r="I2112" s="10">
        <f>1+COUNTIF(MCuts,"&lt;"&amp;F2112)</f>
        <v/>
      </c>
      <c r="J2112" s="10">
        <f>G2112&amp;H2112&amp;I2112</f>
        <v/>
      </c>
      <c r="K2112" s="10">
        <f>IF(AND(G2112&gt;=4,H2112&gt;=4),"Champions",IF(AND(G2112&gt;=3,H2112&gt;=3),"Loyal",IF(G2112&gt;=4,"New / promising",IF(H2112&gt;=3,"At risk",IF(G2112&lt;=2,"Lost / hibernating","Needs attention")))))</f>
        <v/>
      </c>
    </row>
    <row r="2113">
      <c r="A2113" t="n">
        <v>15867</v>
      </c>
      <c r="B2113" s="13">
        <f>_xlfn.MINIFS(Invoices[Date],Invoices[Customer ID],A2113)</f>
        <v/>
      </c>
      <c r="C2113" s="13">
        <f>_xlfn.MAXIFS(Invoices[Date],Invoices[Customer ID],A2113)</f>
        <v/>
      </c>
      <c r="D2113" s="14">
        <f>AsOfDate-C2113</f>
        <v/>
      </c>
      <c r="E2113" s="14">
        <f>COUNTIFS(Invoices[Customer ID],A2113)</f>
        <v/>
      </c>
      <c r="F2113" s="15">
        <f>SUMIFS(Invoices[Value],Invoices[Customer ID],A2113)</f>
        <v/>
      </c>
      <c r="G2113" s="10">
        <f>5-COUNTIF(RCuts,"&lt;"&amp;D2113)</f>
        <v/>
      </c>
      <c r="H2113" s="10">
        <f>1+COUNTIF(FCuts,"&lt;"&amp;E2113)</f>
        <v/>
      </c>
      <c r="I2113" s="10">
        <f>1+COUNTIF(MCuts,"&lt;"&amp;F2113)</f>
        <v/>
      </c>
      <c r="J2113" s="10">
        <f>G2113&amp;H2113&amp;I2113</f>
        <v/>
      </c>
      <c r="K2113" s="10">
        <f>IF(AND(G2113&gt;=4,H2113&gt;=4),"Champions",IF(AND(G2113&gt;=3,H2113&gt;=3),"Loyal",IF(G2113&gt;=4,"New / promising",IF(H2113&gt;=3,"At risk",IF(G2113&lt;=2,"Lost / hibernating","Needs attention")))))</f>
        <v/>
      </c>
    </row>
    <row r="2114">
      <c r="A2114" t="n">
        <v>15869</v>
      </c>
      <c r="B2114" s="13">
        <f>_xlfn.MINIFS(Invoices[Date],Invoices[Customer ID],A2114)</f>
        <v/>
      </c>
      <c r="C2114" s="13">
        <f>_xlfn.MAXIFS(Invoices[Date],Invoices[Customer ID],A2114)</f>
        <v/>
      </c>
      <c r="D2114" s="14">
        <f>AsOfDate-C2114</f>
        <v/>
      </c>
      <c r="E2114" s="14">
        <f>COUNTIFS(Invoices[Customer ID],A2114)</f>
        <v/>
      </c>
      <c r="F2114" s="15">
        <f>SUMIFS(Invoices[Value],Invoices[Customer ID],A2114)</f>
        <v/>
      </c>
      <c r="G2114" s="10">
        <f>5-COUNTIF(RCuts,"&lt;"&amp;D2114)</f>
        <v/>
      </c>
      <c r="H2114" s="10">
        <f>1+COUNTIF(FCuts,"&lt;"&amp;E2114)</f>
        <v/>
      </c>
      <c r="I2114" s="10">
        <f>1+COUNTIF(MCuts,"&lt;"&amp;F2114)</f>
        <v/>
      </c>
      <c r="J2114" s="10">
        <f>G2114&amp;H2114&amp;I2114</f>
        <v/>
      </c>
      <c r="K2114" s="10">
        <f>IF(AND(G2114&gt;=4,H2114&gt;=4),"Champions",IF(AND(G2114&gt;=3,H2114&gt;=3),"Loyal",IF(G2114&gt;=4,"New / promising",IF(H2114&gt;=3,"At risk",IF(G2114&lt;=2,"Lost / hibernating","Needs attention")))))</f>
        <v/>
      </c>
    </row>
    <row r="2115">
      <c r="A2115" t="n">
        <v>15870</v>
      </c>
      <c r="B2115" s="13">
        <f>_xlfn.MINIFS(Invoices[Date],Invoices[Customer ID],A2115)</f>
        <v/>
      </c>
      <c r="C2115" s="13">
        <f>_xlfn.MAXIFS(Invoices[Date],Invoices[Customer ID],A2115)</f>
        <v/>
      </c>
      <c r="D2115" s="14">
        <f>AsOfDate-C2115</f>
        <v/>
      </c>
      <c r="E2115" s="14">
        <f>COUNTIFS(Invoices[Customer ID],A2115)</f>
        <v/>
      </c>
      <c r="F2115" s="15">
        <f>SUMIFS(Invoices[Value],Invoices[Customer ID],A2115)</f>
        <v/>
      </c>
      <c r="G2115" s="10">
        <f>5-COUNTIF(RCuts,"&lt;"&amp;D2115)</f>
        <v/>
      </c>
      <c r="H2115" s="10">
        <f>1+COUNTIF(FCuts,"&lt;"&amp;E2115)</f>
        <v/>
      </c>
      <c r="I2115" s="10">
        <f>1+COUNTIF(MCuts,"&lt;"&amp;F2115)</f>
        <v/>
      </c>
      <c r="J2115" s="10">
        <f>G2115&amp;H2115&amp;I2115</f>
        <v/>
      </c>
      <c r="K2115" s="10">
        <f>IF(AND(G2115&gt;=4,H2115&gt;=4),"Champions",IF(AND(G2115&gt;=3,H2115&gt;=3),"Loyal",IF(G2115&gt;=4,"New / promising",IF(H2115&gt;=3,"At risk",IF(G2115&lt;=2,"Lost / hibernating","Needs attention")))))</f>
        <v/>
      </c>
    </row>
    <row r="2116">
      <c r="A2116" t="n">
        <v>15872</v>
      </c>
      <c r="B2116" s="13">
        <f>_xlfn.MINIFS(Invoices[Date],Invoices[Customer ID],A2116)</f>
        <v/>
      </c>
      <c r="C2116" s="13">
        <f>_xlfn.MAXIFS(Invoices[Date],Invoices[Customer ID],A2116)</f>
        <v/>
      </c>
      <c r="D2116" s="14">
        <f>AsOfDate-C2116</f>
        <v/>
      </c>
      <c r="E2116" s="14">
        <f>COUNTIFS(Invoices[Customer ID],A2116)</f>
        <v/>
      </c>
      <c r="F2116" s="15">
        <f>SUMIFS(Invoices[Value],Invoices[Customer ID],A2116)</f>
        <v/>
      </c>
      <c r="G2116" s="10">
        <f>5-COUNTIF(RCuts,"&lt;"&amp;D2116)</f>
        <v/>
      </c>
      <c r="H2116" s="10">
        <f>1+COUNTIF(FCuts,"&lt;"&amp;E2116)</f>
        <v/>
      </c>
      <c r="I2116" s="10">
        <f>1+COUNTIF(MCuts,"&lt;"&amp;F2116)</f>
        <v/>
      </c>
      <c r="J2116" s="10">
        <f>G2116&amp;H2116&amp;I2116</f>
        <v/>
      </c>
      <c r="K2116" s="10">
        <f>IF(AND(G2116&gt;=4,H2116&gt;=4),"Champions",IF(AND(G2116&gt;=3,H2116&gt;=3),"Loyal",IF(G2116&gt;=4,"New / promising",IF(H2116&gt;=3,"At risk",IF(G2116&lt;=2,"Lost / hibernating","Needs attention")))))</f>
        <v/>
      </c>
    </row>
    <row r="2117">
      <c r="A2117" t="n">
        <v>15874</v>
      </c>
      <c r="B2117" s="13">
        <f>_xlfn.MINIFS(Invoices[Date],Invoices[Customer ID],A2117)</f>
        <v/>
      </c>
      <c r="C2117" s="13">
        <f>_xlfn.MAXIFS(Invoices[Date],Invoices[Customer ID],A2117)</f>
        <v/>
      </c>
      <c r="D2117" s="14">
        <f>AsOfDate-C2117</f>
        <v/>
      </c>
      <c r="E2117" s="14">
        <f>COUNTIFS(Invoices[Customer ID],A2117)</f>
        <v/>
      </c>
      <c r="F2117" s="15">
        <f>SUMIFS(Invoices[Value],Invoices[Customer ID],A2117)</f>
        <v/>
      </c>
      <c r="G2117" s="10">
        <f>5-COUNTIF(RCuts,"&lt;"&amp;D2117)</f>
        <v/>
      </c>
      <c r="H2117" s="10">
        <f>1+COUNTIF(FCuts,"&lt;"&amp;E2117)</f>
        <v/>
      </c>
      <c r="I2117" s="10">
        <f>1+COUNTIF(MCuts,"&lt;"&amp;F2117)</f>
        <v/>
      </c>
      <c r="J2117" s="10">
        <f>G2117&amp;H2117&amp;I2117</f>
        <v/>
      </c>
      <c r="K2117" s="10">
        <f>IF(AND(G2117&gt;=4,H2117&gt;=4),"Champions",IF(AND(G2117&gt;=3,H2117&gt;=3),"Loyal",IF(G2117&gt;=4,"New / promising",IF(H2117&gt;=3,"At risk",IF(G2117&lt;=2,"Lost / hibernating","Needs attention")))))</f>
        <v/>
      </c>
    </row>
    <row r="2118">
      <c r="A2118" t="n">
        <v>15877</v>
      </c>
      <c r="B2118" s="13">
        <f>_xlfn.MINIFS(Invoices[Date],Invoices[Customer ID],A2118)</f>
        <v/>
      </c>
      <c r="C2118" s="13">
        <f>_xlfn.MAXIFS(Invoices[Date],Invoices[Customer ID],A2118)</f>
        <v/>
      </c>
      <c r="D2118" s="14">
        <f>AsOfDate-C2118</f>
        <v/>
      </c>
      <c r="E2118" s="14">
        <f>COUNTIFS(Invoices[Customer ID],A2118)</f>
        <v/>
      </c>
      <c r="F2118" s="15">
        <f>SUMIFS(Invoices[Value],Invoices[Customer ID],A2118)</f>
        <v/>
      </c>
      <c r="G2118" s="10">
        <f>5-COUNTIF(RCuts,"&lt;"&amp;D2118)</f>
        <v/>
      </c>
      <c r="H2118" s="10">
        <f>1+COUNTIF(FCuts,"&lt;"&amp;E2118)</f>
        <v/>
      </c>
      <c r="I2118" s="10">
        <f>1+COUNTIF(MCuts,"&lt;"&amp;F2118)</f>
        <v/>
      </c>
      <c r="J2118" s="10">
        <f>G2118&amp;H2118&amp;I2118</f>
        <v/>
      </c>
      <c r="K2118" s="10">
        <f>IF(AND(G2118&gt;=4,H2118&gt;=4),"Champions",IF(AND(G2118&gt;=3,H2118&gt;=3),"Loyal",IF(G2118&gt;=4,"New / promising",IF(H2118&gt;=3,"At risk",IF(G2118&lt;=2,"Lost / hibernating","Needs attention")))))</f>
        <v/>
      </c>
    </row>
    <row r="2119">
      <c r="A2119" t="n">
        <v>15881</v>
      </c>
      <c r="B2119" s="13">
        <f>_xlfn.MINIFS(Invoices[Date],Invoices[Customer ID],A2119)</f>
        <v/>
      </c>
      <c r="C2119" s="13">
        <f>_xlfn.MAXIFS(Invoices[Date],Invoices[Customer ID],A2119)</f>
        <v/>
      </c>
      <c r="D2119" s="14">
        <f>AsOfDate-C2119</f>
        <v/>
      </c>
      <c r="E2119" s="14">
        <f>COUNTIFS(Invoices[Customer ID],A2119)</f>
        <v/>
      </c>
      <c r="F2119" s="15">
        <f>SUMIFS(Invoices[Value],Invoices[Customer ID],A2119)</f>
        <v/>
      </c>
      <c r="G2119" s="10">
        <f>5-COUNTIF(RCuts,"&lt;"&amp;D2119)</f>
        <v/>
      </c>
      <c r="H2119" s="10">
        <f>1+COUNTIF(FCuts,"&lt;"&amp;E2119)</f>
        <v/>
      </c>
      <c r="I2119" s="10">
        <f>1+COUNTIF(MCuts,"&lt;"&amp;F2119)</f>
        <v/>
      </c>
      <c r="J2119" s="10">
        <f>G2119&amp;H2119&amp;I2119</f>
        <v/>
      </c>
      <c r="K2119" s="10">
        <f>IF(AND(G2119&gt;=4,H2119&gt;=4),"Champions",IF(AND(G2119&gt;=3,H2119&gt;=3),"Loyal",IF(G2119&gt;=4,"New / promising",IF(H2119&gt;=3,"At risk",IF(G2119&lt;=2,"Lost / hibernating","Needs attention")))))</f>
        <v/>
      </c>
    </row>
    <row r="2120">
      <c r="A2120" t="n">
        <v>15882</v>
      </c>
      <c r="B2120" s="13">
        <f>_xlfn.MINIFS(Invoices[Date],Invoices[Customer ID],A2120)</f>
        <v/>
      </c>
      <c r="C2120" s="13">
        <f>_xlfn.MAXIFS(Invoices[Date],Invoices[Customer ID],A2120)</f>
        <v/>
      </c>
      <c r="D2120" s="14">
        <f>AsOfDate-C2120</f>
        <v/>
      </c>
      <c r="E2120" s="14">
        <f>COUNTIFS(Invoices[Customer ID],A2120)</f>
        <v/>
      </c>
      <c r="F2120" s="15">
        <f>SUMIFS(Invoices[Value],Invoices[Customer ID],A2120)</f>
        <v/>
      </c>
      <c r="G2120" s="10">
        <f>5-COUNTIF(RCuts,"&lt;"&amp;D2120)</f>
        <v/>
      </c>
      <c r="H2120" s="10">
        <f>1+COUNTIF(FCuts,"&lt;"&amp;E2120)</f>
        <v/>
      </c>
      <c r="I2120" s="10">
        <f>1+COUNTIF(MCuts,"&lt;"&amp;F2120)</f>
        <v/>
      </c>
      <c r="J2120" s="10">
        <f>G2120&amp;H2120&amp;I2120</f>
        <v/>
      </c>
      <c r="K2120" s="10">
        <f>IF(AND(G2120&gt;=4,H2120&gt;=4),"Champions",IF(AND(G2120&gt;=3,H2120&gt;=3),"Loyal",IF(G2120&gt;=4,"New / promising",IF(H2120&gt;=3,"At risk",IF(G2120&lt;=2,"Lost / hibernating","Needs attention")))))</f>
        <v/>
      </c>
    </row>
    <row r="2121">
      <c r="A2121" t="n">
        <v>15883</v>
      </c>
      <c r="B2121" s="13">
        <f>_xlfn.MINIFS(Invoices[Date],Invoices[Customer ID],A2121)</f>
        <v/>
      </c>
      <c r="C2121" s="13">
        <f>_xlfn.MAXIFS(Invoices[Date],Invoices[Customer ID],A2121)</f>
        <v/>
      </c>
      <c r="D2121" s="14">
        <f>AsOfDate-C2121</f>
        <v/>
      </c>
      <c r="E2121" s="14">
        <f>COUNTIFS(Invoices[Customer ID],A2121)</f>
        <v/>
      </c>
      <c r="F2121" s="15">
        <f>SUMIFS(Invoices[Value],Invoices[Customer ID],A2121)</f>
        <v/>
      </c>
      <c r="G2121" s="10">
        <f>5-COUNTIF(RCuts,"&lt;"&amp;D2121)</f>
        <v/>
      </c>
      <c r="H2121" s="10">
        <f>1+COUNTIF(FCuts,"&lt;"&amp;E2121)</f>
        <v/>
      </c>
      <c r="I2121" s="10">
        <f>1+COUNTIF(MCuts,"&lt;"&amp;F2121)</f>
        <v/>
      </c>
      <c r="J2121" s="10">
        <f>G2121&amp;H2121&amp;I2121</f>
        <v/>
      </c>
      <c r="K2121" s="10">
        <f>IF(AND(G2121&gt;=4,H2121&gt;=4),"Champions",IF(AND(G2121&gt;=3,H2121&gt;=3),"Loyal",IF(G2121&gt;=4,"New / promising",IF(H2121&gt;=3,"At risk",IF(G2121&lt;=2,"Lost / hibernating","Needs attention")))))</f>
        <v/>
      </c>
    </row>
    <row r="2122">
      <c r="A2122" t="n">
        <v>15885</v>
      </c>
      <c r="B2122" s="13">
        <f>_xlfn.MINIFS(Invoices[Date],Invoices[Customer ID],A2122)</f>
        <v/>
      </c>
      <c r="C2122" s="13">
        <f>_xlfn.MAXIFS(Invoices[Date],Invoices[Customer ID],A2122)</f>
        <v/>
      </c>
      <c r="D2122" s="14">
        <f>AsOfDate-C2122</f>
        <v/>
      </c>
      <c r="E2122" s="14">
        <f>COUNTIFS(Invoices[Customer ID],A2122)</f>
        <v/>
      </c>
      <c r="F2122" s="15">
        <f>SUMIFS(Invoices[Value],Invoices[Customer ID],A2122)</f>
        <v/>
      </c>
      <c r="G2122" s="10">
        <f>5-COUNTIF(RCuts,"&lt;"&amp;D2122)</f>
        <v/>
      </c>
      <c r="H2122" s="10">
        <f>1+COUNTIF(FCuts,"&lt;"&amp;E2122)</f>
        <v/>
      </c>
      <c r="I2122" s="10">
        <f>1+COUNTIF(MCuts,"&lt;"&amp;F2122)</f>
        <v/>
      </c>
      <c r="J2122" s="10">
        <f>G2122&amp;H2122&amp;I2122</f>
        <v/>
      </c>
      <c r="K2122" s="10">
        <f>IF(AND(G2122&gt;=4,H2122&gt;=4),"Champions",IF(AND(G2122&gt;=3,H2122&gt;=3),"Loyal",IF(G2122&gt;=4,"New / promising",IF(H2122&gt;=3,"At risk",IF(G2122&lt;=2,"Lost / hibernating","Needs attention")))))</f>
        <v/>
      </c>
    </row>
    <row r="2123">
      <c r="A2123" t="n">
        <v>15886</v>
      </c>
      <c r="B2123" s="13">
        <f>_xlfn.MINIFS(Invoices[Date],Invoices[Customer ID],A2123)</f>
        <v/>
      </c>
      <c r="C2123" s="13">
        <f>_xlfn.MAXIFS(Invoices[Date],Invoices[Customer ID],A2123)</f>
        <v/>
      </c>
      <c r="D2123" s="14">
        <f>AsOfDate-C2123</f>
        <v/>
      </c>
      <c r="E2123" s="14">
        <f>COUNTIFS(Invoices[Customer ID],A2123)</f>
        <v/>
      </c>
      <c r="F2123" s="15">
        <f>SUMIFS(Invoices[Value],Invoices[Customer ID],A2123)</f>
        <v/>
      </c>
      <c r="G2123" s="10">
        <f>5-COUNTIF(RCuts,"&lt;"&amp;D2123)</f>
        <v/>
      </c>
      <c r="H2123" s="10">
        <f>1+COUNTIF(FCuts,"&lt;"&amp;E2123)</f>
        <v/>
      </c>
      <c r="I2123" s="10">
        <f>1+COUNTIF(MCuts,"&lt;"&amp;F2123)</f>
        <v/>
      </c>
      <c r="J2123" s="10">
        <f>G2123&amp;H2123&amp;I2123</f>
        <v/>
      </c>
      <c r="K2123" s="10">
        <f>IF(AND(G2123&gt;=4,H2123&gt;=4),"Champions",IF(AND(G2123&gt;=3,H2123&gt;=3),"Loyal",IF(G2123&gt;=4,"New / promising",IF(H2123&gt;=3,"At risk",IF(G2123&lt;=2,"Lost / hibernating","Needs attention")))))</f>
        <v/>
      </c>
    </row>
    <row r="2124">
      <c r="A2124" t="n">
        <v>15888</v>
      </c>
      <c r="B2124" s="13">
        <f>_xlfn.MINIFS(Invoices[Date],Invoices[Customer ID],A2124)</f>
        <v/>
      </c>
      <c r="C2124" s="13">
        <f>_xlfn.MAXIFS(Invoices[Date],Invoices[Customer ID],A2124)</f>
        <v/>
      </c>
      <c r="D2124" s="14">
        <f>AsOfDate-C2124</f>
        <v/>
      </c>
      <c r="E2124" s="14">
        <f>COUNTIFS(Invoices[Customer ID],A2124)</f>
        <v/>
      </c>
      <c r="F2124" s="15">
        <f>SUMIFS(Invoices[Value],Invoices[Customer ID],A2124)</f>
        <v/>
      </c>
      <c r="G2124" s="10">
        <f>5-COUNTIF(RCuts,"&lt;"&amp;D2124)</f>
        <v/>
      </c>
      <c r="H2124" s="10">
        <f>1+COUNTIF(FCuts,"&lt;"&amp;E2124)</f>
        <v/>
      </c>
      <c r="I2124" s="10">
        <f>1+COUNTIF(MCuts,"&lt;"&amp;F2124)</f>
        <v/>
      </c>
      <c r="J2124" s="10">
        <f>G2124&amp;H2124&amp;I2124</f>
        <v/>
      </c>
      <c r="K2124" s="10">
        <f>IF(AND(G2124&gt;=4,H2124&gt;=4),"Champions",IF(AND(G2124&gt;=3,H2124&gt;=3),"Loyal",IF(G2124&gt;=4,"New / promising",IF(H2124&gt;=3,"At risk",IF(G2124&lt;=2,"Lost / hibernating","Needs attention")))))</f>
        <v/>
      </c>
    </row>
    <row r="2125">
      <c r="A2125" t="n">
        <v>15889</v>
      </c>
      <c r="B2125" s="13">
        <f>_xlfn.MINIFS(Invoices[Date],Invoices[Customer ID],A2125)</f>
        <v/>
      </c>
      <c r="C2125" s="13">
        <f>_xlfn.MAXIFS(Invoices[Date],Invoices[Customer ID],A2125)</f>
        <v/>
      </c>
      <c r="D2125" s="14">
        <f>AsOfDate-C2125</f>
        <v/>
      </c>
      <c r="E2125" s="14">
        <f>COUNTIFS(Invoices[Customer ID],A2125)</f>
        <v/>
      </c>
      <c r="F2125" s="15">
        <f>SUMIFS(Invoices[Value],Invoices[Customer ID],A2125)</f>
        <v/>
      </c>
      <c r="G2125" s="10">
        <f>5-COUNTIF(RCuts,"&lt;"&amp;D2125)</f>
        <v/>
      </c>
      <c r="H2125" s="10">
        <f>1+COUNTIF(FCuts,"&lt;"&amp;E2125)</f>
        <v/>
      </c>
      <c r="I2125" s="10">
        <f>1+COUNTIF(MCuts,"&lt;"&amp;F2125)</f>
        <v/>
      </c>
      <c r="J2125" s="10">
        <f>G2125&amp;H2125&amp;I2125</f>
        <v/>
      </c>
      <c r="K2125" s="10">
        <f>IF(AND(G2125&gt;=4,H2125&gt;=4),"Champions",IF(AND(G2125&gt;=3,H2125&gt;=3),"Loyal",IF(G2125&gt;=4,"New / promising",IF(H2125&gt;=3,"At risk",IF(G2125&lt;=2,"Lost / hibernating","Needs attention")))))</f>
        <v/>
      </c>
    </row>
    <row r="2126">
      <c r="A2126" t="n">
        <v>15891</v>
      </c>
      <c r="B2126" s="13">
        <f>_xlfn.MINIFS(Invoices[Date],Invoices[Customer ID],A2126)</f>
        <v/>
      </c>
      <c r="C2126" s="13">
        <f>_xlfn.MAXIFS(Invoices[Date],Invoices[Customer ID],A2126)</f>
        <v/>
      </c>
      <c r="D2126" s="14">
        <f>AsOfDate-C2126</f>
        <v/>
      </c>
      <c r="E2126" s="14">
        <f>COUNTIFS(Invoices[Customer ID],A2126)</f>
        <v/>
      </c>
      <c r="F2126" s="15">
        <f>SUMIFS(Invoices[Value],Invoices[Customer ID],A2126)</f>
        <v/>
      </c>
      <c r="G2126" s="10">
        <f>5-COUNTIF(RCuts,"&lt;"&amp;D2126)</f>
        <v/>
      </c>
      <c r="H2126" s="10">
        <f>1+COUNTIF(FCuts,"&lt;"&amp;E2126)</f>
        <v/>
      </c>
      <c r="I2126" s="10">
        <f>1+COUNTIF(MCuts,"&lt;"&amp;F2126)</f>
        <v/>
      </c>
      <c r="J2126" s="10">
        <f>G2126&amp;H2126&amp;I2126</f>
        <v/>
      </c>
      <c r="K2126" s="10">
        <f>IF(AND(G2126&gt;=4,H2126&gt;=4),"Champions",IF(AND(G2126&gt;=3,H2126&gt;=3),"Loyal",IF(G2126&gt;=4,"New / promising",IF(H2126&gt;=3,"At risk",IF(G2126&lt;=2,"Lost / hibernating","Needs attention")))))</f>
        <v/>
      </c>
    </row>
    <row r="2127">
      <c r="A2127" t="n">
        <v>15894</v>
      </c>
      <c r="B2127" s="13">
        <f>_xlfn.MINIFS(Invoices[Date],Invoices[Customer ID],A2127)</f>
        <v/>
      </c>
      <c r="C2127" s="13">
        <f>_xlfn.MAXIFS(Invoices[Date],Invoices[Customer ID],A2127)</f>
        <v/>
      </c>
      <c r="D2127" s="14">
        <f>AsOfDate-C2127</f>
        <v/>
      </c>
      <c r="E2127" s="14">
        <f>COUNTIFS(Invoices[Customer ID],A2127)</f>
        <v/>
      </c>
      <c r="F2127" s="15">
        <f>SUMIFS(Invoices[Value],Invoices[Customer ID],A2127)</f>
        <v/>
      </c>
      <c r="G2127" s="10">
        <f>5-COUNTIF(RCuts,"&lt;"&amp;D2127)</f>
        <v/>
      </c>
      <c r="H2127" s="10">
        <f>1+COUNTIF(FCuts,"&lt;"&amp;E2127)</f>
        <v/>
      </c>
      <c r="I2127" s="10">
        <f>1+COUNTIF(MCuts,"&lt;"&amp;F2127)</f>
        <v/>
      </c>
      <c r="J2127" s="10">
        <f>G2127&amp;H2127&amp;I2127</f>
        <v/>
      </c>
      <c r="K2127" s="10">
        <f>IF(AND(G2127&gt;=4,H2127&gt;=4),"Champions",IF(AND(G2127&gt;=3,H2127&gt;=3),"Loyal",IF(G2127&gt;=4,"New / promising",IF(H2127&gt;=3,"At risk",IF(G2127&lt;=2,"Lost / hibernating","Needs attention")))))</f>
        <v/>
      </c>
    </row>
    <row r="2128">
      <c r="A2128" t="n">
        <v>15895</v>
      </c>
      <c r="B2128" s="13">
        <f>_xlfn.MINIFS(Invoices[Date],Invoices[Customer ID],A2128)</f>
        <v/>
      </c>
      <c r="C2128" s="13">
        <f>_xlfn.MAXIFS(Invoices[Date],Invoices[Customer ID],A2128)</f>
        <v/>
      </c>
      <c r="D2128" s="14">
        <f>AsOfDate-C2128</f>
        <v/>
      </c>
      <c r="E2128" s="14">
        <f>COUNTIFS(Invoices[Customer ID],A2128)</f>
        <v/>
      </c>
      <c r="F2128" s="15">
        <f>SUMIFS(Invoices[Value],Invoices[Customer ID],A2128)</f>
        <v/>
      </c>
      <c r="G2128" s="10">
        <f>5-COUNTIF(RCuts,"&lt;"&amp;D2128)</f>
        <v/>
      </c>
      <c r="H2128" s="10">
        <f>1+COUNTIF(FCuts,"&lt;"&amp;E2128)</f>
        <v/>
      </c>
      <c r="I2128" s="10">
        <f>1+COUNTIF(MCuts,"&lt;"&amp;F2128)</f>
        <v/>
      </c>
      <c r="J2128" s="10">
        <f>G2128&amp;H2128&amp;I2128</f>
        <v/>
      </c>
      <c r="K2128" s="10">
        <f>IF(AND(G2128&gt;=4,H2128&gt;=4),"Champions",IF(AND(G2128&gt;=3,H2128&gt;=3),"Loyal",IF(G2128&gt;=4,"New / promising",IF(H2128&gt;=3,"At risk",IF(G2128&lt;=2,"Lost / hibernating","Needs attention")))))</f>
        <v/>
      </c>
    </row>
    <row r="2129">
      <c r="A2129" t="n">
        <v>15897</v>
      </c>
      <c r="B2129" s="13">
        <f>_xlfn.MINIFS(Invoices[Date],Invoices[Customer ID],A2129)</f>
        <v/>
      </c>
      <c r="C2129" s="13">
        <f>_xlfn.MAXIFS(Invoices[Date],Invoices[Customer ID],A2129)</f>
        <v/>
      </c>
      <c r="D2129" s="14">
        <f>AsOfDate-C2129</f>
        <v/>
      </c>
      <c r="E2129" s="14">
        <f>COUNTIFS(Invoices[Customer ID],A2129)</f>
        <v/>
      </c>
      <c r="F2129" s="15">
        <f>SUMIFS(Invoices[Value],Invoices[Customer ID],A2129)</f>
        <v/>
      </c>
      <c r="G2129" s="10">
        <f>5-COUNTIF(RCuts,"&lt;"&amp;D2129)</f>
        <v/>
      </c>
      <c r="H2129" s="10">
        <f>1+COUNTIF(FCuts,"&lt;"&amp;E2129)</f>
        <v/>
      </c>
      <c r="I2129" s="10">
        <f>1+COUNTIF(MCuts,"&lt;"&amp;F2129)</f>
        <v/>
      </c>
      <c r="J2129" s="10">
        <f>G2129&amp;H2129&amp;I2129</f>
        <v/>
      </c>
      <c r="K2129" s="10">
        <f>IF(AND(G2129&gt;=4,H2129&gt;=4),"Champions",IF(AND(G2129&gt;=3,H2129&gt;=3),"Loyal",IF(G2129&gt;=4,"New / promising",IF(H2129&gt;=3,"At risk",IF(G2129&lt;=2,"Lost / hibernating","Needs attention")))))</f>
        <v/>
      </c>
    </row>
    <row r="2130">
      <c r="A2130" t="n">
        <v>15898</v>
      </c>
      <c r="B2130" s="13">
        <f>_xlfn.MINIFS(Invoices[Date],Invoices[Customer ID],A2130)</f>
        <v/>
      </c>
      <c r="C2130" s="13">
        <f>_xlfn.MAXIFS(Invoices[Date],Invoices[Customer ID],A2130)</f>
        <v/>
      </c>
      <c r="D2130" s="14">
        <f>AsOfDate-C2130</f>
        <v/>
      </c>
      <c r="E2130" s="14">
        <f>COUNTIFS(Invoices[Customer ID],A2130)</f>
        <v/>
      </c>
      <c r="F2130" s="15">
        <f>SUMIFS(Invoices[Value],Invoices[Customer ID],A2130)</f>
        <v/>
      </c>
      <c r="G2130" s="10">
        <f>5-COUNTIF(RCuts,"&lt;"&amp;D2130)</f>
        <v/>
      </c>
      <c r="H2130" s="10">
        <f>1+COUNTIF(FCuts,"&lt;"&amp;E2130)</f>
        <v/>
      </c>
      <c r="I2130" s="10">
        <f>1+COUNTIF(MCuts,"&lt;"&amp;F2130)</f>
        <v/>
      </c>
      <c r="J2130" s="10">
        <f>G2130&amp;H2130&amp;I2130</f>
        <v/>
      </c>
      <c r="K2130" s="10">
        <f>IF(AND(G2130&gt;=4,H2130&gt;=4),"Champions",IF(AND(G2130&gt;=3,H2130&gt;=3),"Loyal",IF(G2130&gt;=4,"New / promising",IF(H2130&gt;=3,"At risk",IF(G2130&lt;=2,"Lost / hibernating","Needs attention")))))</f>
        <v/>
      </c>
    </row>
    <row r="2131">
      <c r="A2131" t="n">
        <v>15900</v>
      </c>
      <c r="B2131" s="13">
        <f>_xlfn.MINIFS(Invoices[Date],Invoices[Customer ID],A2131)</f>
        <v/>
      </c>
      <c r="C2131" s="13">
        <f>_xlfn.MAXIFS(Invoices[Date],Invoices[Customer ID],A2131)</f>
        <v/>
      </c>
      <c r="D2131" s="14">
        <f>AsOfDate-C2131</f>
        <v/>
      </c>
      <c r="E2131" s="14">
        <f>COUNTIFS(Invoices[Customer ID],A2131)</f>
        <v/>
      </c>
      <c r="F2131" s="15">
        <f>SUMIFS(Invoices[Value],Invoices[Customer ID],A2131)</f>
        <v/>
      </c>
      <c r="G2131" s="10">
        <f>5-COUNTIF(RCuts,"&lt;"&amp;D2131)</f>
        <v/>
      </c>
      <c r="H2131" s="10">
        <f>1+COUNTIF(FCuts,"&lt;"&amp;E2131)</f>
        <v/>
      </c>
      <c r="I2131" s="10">
        <f>1+COUNTIF(MCuts,"&lt;"&amp;F2131)</f>
        <v/>
      </c>
      <c r="J2131" s="10">
        <f>G2131&amp;H2131&amp;I2131</f>
        <v/>
      </c>
      <c r="K2131" s="10">
        <f>IF(AND(G2131&gt;=4,H2131&gt;=4),"Champions",IF(AND(G2131&gt;=3,H2131&gt;=3),"Loyal",IF(G2131&gt;=4,"New / promising",IF(H2131&gt;=3,"At risk",IF(G2131&lt;=2,"Lost / hibernating","Needs attention")))))</f>
        <v/>
      </c>
    </row>
    <row r="2132">
      <c r="A2132" t="n">
        <v>15901</v>
      </c>
      <c r="B2132" s="13">
        <f>_xlfn.MINIFS(Invoices[Date],Invoices[Customer ID],A2132)</f>
        <v/>
      </c>
      <c r="C2132" s="13">
        <f>_xlfn.MAXIFS(Invoices[Date],Invoices[Customer ID],A2132)</f>
        <v/>
      </c>
      <c r="D2132" s="14">
        <f>AsOfDate-C2132</f>
        <v/>
      </c>
      <c r="E2132" s="14">
        <f>COUNTIFS(Invoices[Customer ID],A2132)</f>
        <v/>
      </c>
      <c r="F2132" s="15">
        <f>SUMIFS(Invoices[Value],Invoices[Customer ID],A2132)</f>
        <v/>
      </c>
      <c r="G2132" s="10">
        <f>5-COUNTIF(RCuts,"&lt;"&amp;D2132)</f>
        <v/>
      </c>
      <c r="H2132" s="10">
        <f>1+COUNTIF(FCuts,"&lt;"&amp;E2132)</f>
        <v/>
      </c>
      <c r="I2132" s="10">
        <f>1+COUNTIF(MCuts,"&lt;"&amp;F2132)</f>
        <v/>
      </c>
      <c r="J2132" s="10">
        <f>G2132&amp;H2132&amp;I2132</f>
        <v/>
      </c>
      <c r="K2132" s="10">
        <f>IF(AND(G2132&gt;=4,H2132&gt;=4),"Champions",IF(AND(G2132&gt;=3,H2132&gt;=3),"Loyal",IF(G2132&gt;=4,"New / promising",IF(H2132&gt;=3,"At risk",IF(G2132&lt;=2,"Lost / hibernating","Needs attention")))))</f>
        <v/>
      </c>
    </row>
    <row r="2133">
      <c r="A2133" t="n">
        <v>15903</v>
      </c>
      <c r="B2133" s="13">
        <f>_xlfn.MINIFS(Invoices[Date],Invoices[Customer ID],A2133)</f>
        <v/>
      </c>
      <c r="C2133" s="13">
        <f>_xlfn.MAXIFS(Invoices[Date],Invoices[Customer ID],A2133)</f>
        <v/>
      </c>
      <c r="D2133" s="14">
        <f>AsOfDate-C2133</f>
        <v/>
      </c>
      <c r="E2133" s="14">
        <f>COUNTIFS(Invoices[Customer ID],A2133)</f>
        <v/>
      </c>
      <c r="F2133" s="15">
        <f>SUMIFS(Invoices[Value],Invoices[Customer ID],A2133)</f>
        <v/>
      </c>
      <c r="G2133" s="10">
        <f>5-COUNTIF(RCuts,"&lt;"&amp;D2133)</f>
        <v/>
      </c>
      <c r="H2133" s="10">
        <f>1+COUNTIF(FCuts,"&lt;"&amp;E2133)</f>
        <v/>
      </c>
      <c r="I2133" s="10">
        <f>1+COUNTIF(MCuts,"&lt;"&amp;F2133)</f>
        <v/>
      </c>
      <c r="J2133" s="10">
        <f>G2133&amp;H2133&amp;I2133</f>
        <v/>
      </c>
      <c r="K2133" s="10">
        <f>IF(AND(G2133&gt;=4,H2133&gt;=4),"Champions",IF(AND(G2133&gt;=3,H2133&gt;=3),"Loyal",IF(G2133&gt;=4,"New / promising",IF(H2133&gt;=3,"At risk",IF(G2133&lt;=2,"Lost / hibernating","Needs attention")))))</f>
        <v/>
      </c>
    </row>
    <row r="2134">
      <c r="A2134" t="n">
        <v>15906</v>
      </c>
      <c r="B2134" s="13">
        <f>_xlfn.MINIFS(Invoices[Date],Invoices[Customer ID],A2134)</f>
        <v/>
      </c>
      <c r="C2134" s="13">
        <f>_xlfn.MAXIFS(Invoices[Date],Invoices[Customer ID],A2134)</f>
        <v/>
      </c>
      <c r="D2134" s="14">
        <f>AsOfDate-C2134</f>
        <v/>
      </c>
      <c r="E2134" s="14">
        <f>COUNTIFS(Invoices[Customer ID],A2134)</f>
        <v/>
      </c>
      <c r="F2134" s="15">
        <f>SUMIFS(Invoices[Value],Invoices[Customer ID],A2134)</f>
        <v/>
      </c>
      <c r="G2134" s="10">
        <f>5-COUNTIF(RCuts,"&lt;"&amp;D2134)</f>
        <v/>
      </c>
      <c r="H2134" s="10">
        <f>1+COUNTIF(FCuts,"&lt;"&amp;E2134)</f>
        <v/>
      </c>
      <c r="I2134" s="10">
        <f>1+COUNTIF(MCuts,"&lt;"&amp;F2134)</f>
        <v/>
      </c>
      <c r="J2134" s="10">
        <f>G2134&amp;H2134&amp;I2134</f>
        <v/>
      </c>
      <c r="K2134" s="10">
        <f>IF(AND(G2134&gt;=4,H2134&gt;=4),"Champions",IF(AND(G2134&gt;=3,H2134&gt;=3),"Loyal",IF(G2134&gt;=4,"New / promising",IF(H2134&gt;=3,"At risk",IF(G2134&lt;=2,"Lost / hibernating","Needs attention")))))</f>
        <v/>
      </c>
    </row>
    <row r="2135">
      <c r="A2135" t="n">
        <v>15907</v>
      </c>
      <c r="B2135" s="13">
        <f>_xlfn.MINIFS(Invoices[Date],Invoices[Customer ID],A2135)</f>
        <v/>
      </c>
      <c r="C2135" s="13">
        <f>_xlfn.MAXIFS(Invoices[Date],Invoices[Customer ID],A2135)</f>
        <v/>
      </c>
      <c r="D2135" s="14">
        <f>AsOfDate-C2135</f>
        <v/>
      </c>
      <c r="E2135" s="14">
        <f>COUNTIFS(Invoices[Customer ID],A2135)</f>
        <v/>
      </c>
      <c r="F2135" s="15">
        <f>SUMIFS(Invoices[Value],Invoices[Customer ID],A2135)</f>
        <v/>
      </c>
      <c r="G2135" s="10">
        <f>5-COUNTIF(RCuts,"&lt;"&amp;D2135)</f>
        <v/>
      </c>
      <c r="H2135" s="10">
        <f>1+COUNTIF(FCuts,"&lt;"&amp;E2135)</f>
        <v/>
      </c>
      <c r="I2135" s="10">
        <f>1+COUNTIF(MCuts,"&lt;"&amp;F2135)</f>
        <v/>
      </c>
      <c r="J2135" s="10">
        <f>G2135&amp;H2135&amp;I2135</f>
        <v/>
      </c>
      <c r="K2135" s="10">
        <f>IF(AND(G2135&gt;=4,H2135&gt;=4),"Champions",IF(AND(G2135&gt;=3,H2135&gt;=3),"Loyal",IF(G2135&gt;=4,"New / promising",IF(H2135&gt;=3,"At risk",IF(G2135&lt;=2,"Lost / hibernating","Needs attention")))))</f>
        <v/>
      </c>
    </row>
    <row r="2136">
      <c r="A2136" t="n">
        <v>15909</v>
      </c>
      <c r="B2136" s="13">
        <f>_xlfn.MINIFS(Invoices[Date],Invoices[Customer ID],A2136)</f>
        <v/>
      </c>
      <c r="C2136" s="13">
        <f>_xlfn.MAXIFS(Invoices[Date],Invoices[Customer ID],A2136)</f>
        <v/>
      </c>
      <c r="D2136" s="14">
        <f>AsOfDate-C2136</f>
        <v/>
      </c>
      <c r="E2136" s="14">
        <f>COUNTIFS(Invoices[Customer ID],A2136)</f>
        <v/>
      </c>
      <c r="F2136" s="15">
        <f>SUMIFS(Invoices[Value],Invoices[Customer ID],A2136)</f>
        <v/>
      </c>
      <c r="G2136" s="10">
        <f>5-COUNTIF(RCuts,"&lt;"&amp;D2136)</f>
        <v/>
      </c>
      <c r="H2136" s="10">
        <f>1+COUNTIF(FCuts,"&lt;"&amp;E2136)</f>
        <v/>
      </c>
      <c r="I2136" s="10">
        <f>1+COUNTIF(MCuts,"&lt;"&amp;F2136)</f>
        <v/>
      </c>
      <c r="J2136" s="10">
        <f>G2136&amp;H2136&amp;I2136</f>
        <v/>
      </c>
      <c r="K2136" s="10">
        <f>IF(AND(G2136&gt;=4,H2136&gt;=4),"Champions",IF(AND(G2136&gt;=3,H2136&gt;=3),"Loyal",IF(G2136&gt;=4,"New / promising",IF(H2136&gt;=3,"At risk",IF(G2136&lt;=2,"Lost / hibernating","Needs attention")))))</f>
        <v/>
      </c>
    </row>
    <row r="2137">
      <c r="A2137" t="n">
        <v>15910</v>
      </c>
      <c r="B2137" s="13">
        <f>_xlfn.MINIFS(Invoices[Date],Invoices[Customer ID],A2137)</f>
        <v/>
      </c>
      <c r="C2137" s="13">
        <f>_xlfn.MAXIFS(Invoices[Date],Invoices[Customer ID],A2137)</f>
        <v/>
      </c>
      <c r="D2137" s="14">
        <f>AsOfDate-C2137</f>
        <v/>
      </c>
      <c r="E2137" s="14">
        <f>COUNTIFS(Invoices[Customer ID],A2137)</f>
        <v/>
      </c>
      <c r="F2137" s="15">
        <f>SUMIFS(Invoices[Value],Invoices[Customer ID],A2137)</f>
        <v/>
      </c>
      <c r="G2137" s="10">
        <f>5-COUNTIF(RCuts,"&lt;"&amp;D2137)</f>
        <v/>
      </c>
      <c r="H2137" s="10">
        <f>1+COUNTIF(FCuts,"&lt;"&amp;E2137)</f>
        <v/>
      </c>
      <c r="I2137" s="10">
        <f>1+COUNTIF(MCuts,"&lt;"&amp;F2137)</f>
        <v/>
      </c>
      <c r="J2137" s="10">
        <f>G2137&amp;H2137&amp;I2137</f>
        <v/>
      </c>
      <c r="K2137" s="10">
        <f>IF(AND(G2137&gt;=4,H2137&gt;=4),"Champions",IF(AND(G2137&gt;=3,H2137&gt;=3),"Loyal",IF(G2137&gt;=4,"New / promising",IF(H2137&gt;=3,"At risk",IF(G2137&lt;=2,"Lost / hibernating","Needs attention")))))</f>
        <v/>
      </c>
    </row>
    <row r="2138">
      <c r="A2138" t="n">
        <v>15912</v>
      </c>
      <c r="B2138" s="13">
        <f>_xlfn.MINIFS(Invoices[Date],Invoices[Customer ID],A2138)</f>
        <v/>
      </c>
      <c r="C2138" s="13">
        <f>_xlfn.MAXIFS(Invoices[Date],Invoices[Customer ID],A2138)</f>
        <v/>
      </c>
      <c r="D2138" s="14">
        <f>AsOfDate-C2138</f>
        <v/>
      </c>
      <c r="E2138" s="14">
        <f>COUNTIFS(Invoices[Customer ID],A2138)</f>
        <v/>
      </c>
      <c r="F2138" s="15">
        <f>SUMIFS(Invoices[Value],Invoices[Customer ID],A2138)</f>
        <v/>
      </c>
      <c r="G2138" s="10">
        <f>5-COUNTIF(RCuts,"&lt;"&amp;D2138)</f>
        <v/>
      </c>
      <c r="H2138" s="10">
        <f>1+COUNTIF(FCuts,"&lt;"&amp;E2138)</f>
        <v/>
      </c>
      <c r="I2138" s="10">
        <f>1+COUNTIF(MCuts,"&lt;"&amp;F2138)</f>
        <v/>
      </c>
      <c r="J2138" s="10">
        <f>G2138&amp;H2138&amp;I2138</f>
        <v/>
      </c>
      <c r="K2138" s="10">
        <f>IF(AND(G2138&gt;=4,H2138&gt;=4),"Champions",IF(AND(G2138&gt;=3,H2138&gt;=3),"Loyal",IF(G2138&gt;=4,"New / promising",IF(H2138&gt;=3,"At risk",IF(G2138&lt;=2,"Lost / hibernating","Needs attention")))))</f>
        <v/>
      </c>
    </row>
    <row r="2139">
      <c r="A2139" t="n">
        <v>15916</v>
      </c>
      <c r="B2139" s="13">
        <f>_xlfn.MINIFS(Invoices[Date],Invoices[Customer ID],A2139)</f>
        <v/>
      </c>
      <c r="C2139" s="13">
        <f>_xlfn.MAXIFS(Invoices[Date],Invoices[Customer ID],A2139)</f>
        <v/>
      </c>
      <c r="D2139" s="14">
        <f>AsOfDate-C2139</f>
        <v/>
      </c>
      <c r="E2139" s="14">
        <f>COUNTIFS(Invoices[Customer ID],A2139)</f>
        <v/>
      </c>
      <c r="F2139" s="15">
        <f>SUMIFS(Invoices[Value],Invoices[Customer ID],A2139)</f>
        <v/>
      </c>
      <c r="G2139" s="10">
        <f>5-COUNTIF(RCuts,"&lt;"&amp;D2139)</f>
        <v/>
      </c>
      <c r="H2139" s="10">
        <f>1+COUNTIF(FCuts,"&lt;"&amp;E2139)</f>
        <v/>
      </c>
      <c r="I2139" s="10">
        <f>1+COUNTIF(MCuts,"&lt;"&amp;F2139)</f>
        <v/>
      </c>
      <c r="J2139" s="10">
        <f>G2139&amp;H2139&amp;I2139</f>
        <v/>
      </c>
      <c r="K2139" s="10">
        <f>IF(AND(G2139&gt;=4,H2139&gt;=4),"Champions",IF(AND(G2139&gt;=3,H2139&gt;=3),"Loyal",IF(G2139&gt;=4,"New / promising",IF(H2139&gt;=3,"At risk",IF(G2139&lt;=2,"Lost / hibernating","Needs attention")))))</f>
        <v/>
      </c>
    </row>
    <row r="2140">
      <c r="A2140" t="n">
        <v>15917</v>
      </c>
      <c r="B2140" s="13">
        <f>_xlfn.MINIFS(Invoices[Date],Invoices[Customer ID],A2140)</f>
        <v/>
      </c>
      <c r="C2140" s="13">
        <f>_xlfn.MAXIFS(Invoices[Date],Invoices[Customer ID],A2140)</f>
        <v/>
      </c>
      <c r="D2140" s="14">
        <f>AsOfDate-C2140</f>
        <v/>
      </c>
      <c r="E2140" s="14">
        <f>COUNTIFS(Invoices[Customer ID],A2140)</f>
        <v/>
      </c>
      <c r="F2140" s="15">
        <f>SUMIFS(Invoices[Value],Invoices[Customer ID],A2140)</f>
        <v/>
      </c>
      <c r="G2140" s="10">
        <f>5-COUNTIF(RCuts,"&lt;"&amp;D2140)</f>
        <v/>
      </c>
      <c r="H2140" s="10">
        <f>1+COUNTIF(FCuts,"&lt;"&amp;E2140)</f>
        <v/>
      </c>
      <c r="I2140" s="10">
        <f>1+COUNTIF(MCuts,"&lt;"&amp;F2140)</f>
        <v/>
      </c>
      <c r="J2140" s="10">
        <f>G2140&amp;H2140&amp;I2140</f>
        <v/>
      </c>
      <c r="K2140" s="10">
        <f>IF(AND(G2140&gt;=4,H2140&gt;=4),"Champions",IF(AND(G2140&gt;=3,H2140&gt;=3),"Loyal",IF(G2140&gt;=4,"New / promising",IF(H2140&gt;=3,"At risk",IF(G2140&lt;=2,"Lost / hibernating","Needs attention")))))</f>
        <v/>
      </c>
    </row>
    <row r="2141">
      <c r="A2141" t="n">
        <v>15918</v>
      </c>
      <c r="B2141" s="13">
        <f>_xlfn.MINIFS(Invoices[Date],Invoices[Customer ID],A2141)</f>
        <v/>
      </c>
      <c r="C2141" s="13">
        <f>_xlfn.MAXIFS(Invoices[Date],Invoices[Customer ID],A2141)</f>
        <v/>
      </c>
      <c r="D2141" s="14">
        <f>AsOfDate-C2141</f>
        <v/>
      </c>
      <c r="E2141" s="14">
        <f>COUNTIFS(Invoices[Customer ID],A2141)</f>
        <v/>
      </c>
      <c r="F2141" s="15">
        <f>SUMIFS(Invoices[Value],Invoices[Customer ID],A2141)</f>
        <v/>
      </c>
      <c r="G2141" s="10">
        <f>5-COUNTIF(RCuts,"&lt;"&amp;D2141)</f>
        <v/>
      </c>
      <c r="H2141" s="10">
        <f>1+COUNTIF(FCuts,"&lt;"&amp;E2141)</f>
        <v/>
      </c>
      <c r="I2141" s="10">
        <f>1+COUNTIF(MCuts,"&lt;"&amp;F2141)</f>
        <v/>
      </c>
      <c r="J2141" s="10">
        <f>G2141&amp;H2141&amp;I2141</f>
        <v/>
      </c>
      <c r="K2141" s="10">
        <f>IF(AND(G2141&gt;=4,H2141&gt;=4),"Champions",IF(AND(G2141&gt;=3,H2141&gt;=3),"Loyal",IF(G2141&gt;=4,"New / promising",IF(H2141&gt;=3,"At risk",IF(G2141&lt;=2,"Lost / hibernating","Needs attention")))))</f>
        <v/>
      </c>
    </row>
    <row r="2142">
      <c r="A2142" t="n">
        <v>15919</v>
      </c>
      <c r="B2142" s="13">
        <f>_xlfn.MINIFS(Invoices[Date],Invoices[Customer ID],A2142)</f>
        <v/>
      </c>
      <c r="C2142" s="13">
        <f>_xlfn.MAXIFS(Invoices[Date],Invoices[Customer ID],A2142)</f>
        <v/>
      </c>
      <c r="D2142" s="14">
        <f>AsOfDate-C2142</f>
        <v/>
      </c>
      <c r="E2142" s="14">
        <f>COUNTIFS(Invoices[Customer ID],A2142)</f>
        <v/>
      </c>
      <c r="F2142" s="15">
        <f>SUMIFS(Invoices[Value],Invoices[Customer ID],A2142)</f>
        <v/>
      </c>
      <c r="G2142" s="10">
        <f>5-COUNTIF(RCuts,"&lt;"&amp;D2142)</f>
        <v/>
      </c>
      <c r="H2142" s="10">
        <f>1+COUNTIF(FCuts,"&lt;"&amp;E2142)</f>
        <v/>
      </c>
      <c r="I2142" s="10">
        <f>1+COUNTIF(MCuts,"&lt;"&amp;F2142)</f>
        <v/>
      </c>
      <c r="J2142" s="10">
        <f>G2142&amp;H2142&amp;I2142</f>
        <v/>
      </c>
      <c r="K2142" s="10">
        <f>IF(AND(G2142&gt;=4,H2142&gt;=4),"Champions",IF(AND(G2142&gt;=3,H2142&gt;=3),"Loyal",IF(G2142&gt;=4,"New / promising",IF(H2142&gt;=3,"At risk",IF(G2142&lt;=2,"Lost / hibernating","Needs attention")))))</f>
        <v/>
      </c>
    </row>
    <row r="2143">
      <c r="A2143" t="n">
        <v>15920</v>
      </c>
      <c r="B2143" s="13">
        <f>_xlfn.MINIFS(Invoices[Date],Invoices[Customer ID],A2143)</f>
        <v/>
      </c>
      <c r="C2143" s="13">
        <f>_xlfn.MAXIFS(Invoices[Date],Invoices[Customer ID],A2143)</f>
        <v/>
      </c>
      <c r="D2143" s="14">
        <f>AsOfDate-C2143</f>
        <v/>
      </c>
      <c r="E2143" s="14">
        <f>COUNTIFS(Invoices[Customer ID],A2143)</f>
        <v/>
      </c>
      <c r="F2143" s="15">
        <f>SUMIFS(Invoices[Value],Invoices[Customer ID],A2143)</f>
        <v/>
      </c>
      <c r="G2143" s="10">
        <f>5-COUNTIF(RCuts,"&lt;"&amp;D2143)</f>
        <v/>
      </c>
      <c r="H2143" s="10">
        <f>1+COUNTIF(FCuts,"&lt;"&amp;E2143)</f>
        <v/>
      </c>
      <c r="I2143" s="10">
        <f>1+COUNTIF(MCuts,"&lt;"&amp;F2143)</f>
        <v/>
      </c>
      <c r="J2143" s="10">
        <f>G2143&amp;H2143&amp;I2143</f>
        <v/>
      </c>
      <c r="K2143" s="10">
        <f>IF(AND(G2143&gt;=4,H2143&gt;=4),"Champions",IF(AND(G2143&gt;=3,H2143&gt;=3),"Loyal",IF(G2143&gt;=4,"New / promising",IF(H2143&gt;=3,"At risk",IF(G2143&lt;=2,"Lost / hibernating","Needs attention")))))</f>
        <v/>
      </c>
    </row>
    <row r="2144">
      <c r="A2144" t="n">
        <v>15921</v>
      </c>
      <c r="B2144" s="13">
        <f>_xlfn.MINIFS(Invoices[Date],Invoices[Customer ID],A2144)</f>
        <v/>
      </c>
      <c r="C2144" s="13">
        <f>_xlfn.MAXIFS(Invoices[Date],Invoices[Customer ID],A2144)</f>
        <v/>
      </c>
      <c r="D2144" s="14">
        <f>AsOfDate-C2144</f>
        <v/>
      </c>
      <c r="E2144" s="14">
        <f>COUNTIFS(Invoices[Customer ID],A2144)</f>
        <v/>
      </c>
      <c r="F2144" s="15">
        <f>SUMIFS(Invoices[Value],Invoices[Customer ID],A2144)</f>
        <v/>
      </c>
      <c r="G2144" s="10">
        <f>5-COUNTIF(RCuts,"&lt;"&amp;D2144)</f>
        <v/>
      </c>
      <c r="H2144" s="10">
        <f>1+COUNTIF(FCuts,"&lt;"&amp;E2144)</f>
        <v/>
      </c>
      <c r="I2144" s="10">
        <f>1+COUNTIF(MCuts,"&lt;"&amp;F2144)</f>
        <v/>
      </c>
      <c r="J2144" s="10">
        <f>G2144&amp;H2144&amp;I2144</f>
        <v/>
      </c>
      <c r="K2144" s="10">
        <f>IF(AND(G2144&gt;=4,H2144&gt;=4),"Champions",IF(AND(G2144&gt;=3,H2144&gt;=3),"Loyal",IF(G2144&gt;=4,"New / promising",IF(H2144&gt;=3,"At risk",IF(G2144&lt;=2,"Lost / hibernating","Needs attention")))))</f>
        <v/>
      </c>
    </row>
    <row r="2145">
      <c r="A2145" t="n">
        <v>15925</v>
      </c>
      <c r="B2145" s="13">
        <f>_xlfn.MINIFS(Invoices[Date],Invoices[Customer ID],A2145)</f>
        <v/>
      </c>
      <c r="C2145" s="13">
        <f>_xlfn.MAXIFS(Invoices[Date],Invoices[Customer ID],A2145)</f>
        <v/>
      </c>
      <c r="D2145" s="14">
        <f>AsOfDate-C2145</f>
        <v/>
      </c>
      <c r="E2145" s="14">
        <f>COUNTIFS(Invoices[Customer ID],A2145)</f>
        <v/>
      </c>
      <c r="F2145" s="15">
        <f>SUMIFS(Invoices[Value],Invoices[Customer ID],A2145)</f>
        <v/>
      </c>
      <c r="G2145" s="10">
        <f>5-COUNTIF(RCuts,"&lt;"&amp;D2145)</f>
        <v/>
      </c>
      <c r="H2145" s="10">
        <f>1+COUNTIF(FCuts,"&lt;"&amp;E2145)</f>
        <v/>
      </c>
      <c r="I2145" s="10">
        <f>1+COUNTIF(MCuts,"&lt;"&amp;F2145)</f>
        <v/>
      </c>
      <c r="J2145" s="10">
        <f>G2145&amp;H2145&amp;I2145</f>
        <v/>
      </c>
      <c r="K2145" s="10">
        <f>IF(AND(G2145&gt;=4,H2145&gt;=4),"Champions",IF(AND(G2145&gt;=3,H2145&gt;=3),"Loyal",IF(G2145&gt;=4,"New / promising",IF(H2145&gt;=3,"At risk",IF(G2145&lt;=2,"Lost / hibernating","Needs attention")))))</f>
        <v/>
      </c>
    </row>
    <row r="2146">
      <c r="A2146" t="n">
        <v>15930</v>
      </c>
      <c r="B2146" s="13">
        <f>_xlfn.MINIFS(Invoices[Date],Invoices[Customer ID],A2146)</f>
        <v/>
      </c>
      <c r="C2146" s="13">
        <f>_xlfn.MAXIFS(Invoices[Date],Invoices[Customer ID],A2146)</f>
        <v/>
      </c>
      <c r="D2146" s="14">
        <f>AsOfDate-C2146</f>
        <v/>
      </c>
      <c r="E2146" s="14">
        <f>COUNTIFS(Invoices[Customer ID],A2146)</f>
        <v/>
      </c>
      <c r="F2146" s="15">
        <f>SUMIFS(Invoices[Value],Invoices[Customer ID],A2146)</f>
        <v/>
      </c>
      <c r="G2146" s="10">
        <f>5-COUNTIF(RCuts,"&lt;"&amp;D2146)</f>
        <v/>
      </c>
      <c r="H2146" s="10">
        <f>1+COUNTIF(FCuts,"&lt;"&amp;E2146)</f>
        <v/>
      </c>
      <c r="I2146" s="10">
        <f>1+COUNTIF(MCuts,"&lt;"&amp;F2146)</f>
        <v/>
      </c>
      <c r="J2146" s="10">
        <f>G2146&amp;H2146&amp;I2146</f>
        <v/>
      </c>
      <c r="K2146" s="10">
        <f>IF(AND(G2146&gt;=4,H2146&gt;=4),"Champions",IF(AND(G2146&gt;=3,H2146&gt;=3),"Loyal",IF(G2146&gt;=4,"New / promising",IF(H2146&gt;=3,"At risk",IF(G2146&lt;=2,"Lost / hibernating","Needs attention")))))</f>
        <v/>
      </c>
    </row>
    <row r="2147">
      <c r="A2147" t="n">
        <v>15932</v>
      </c>
      <c r="B2147" s="13">
        <f>_xlfn.MINIFS(Invoices[Date],Invoices[Customer ID],A2147)</f>
        <v/>
      </c>
      <c r="C2147" s="13">
        <f>_xlfn.MAXIFS(Invoices[Date],Invoices[Customer ID],A2147)</f>
        <v/>
      </c>
      <c r="D2147" s="14">
        <f>AsOfDate-C2147</f>
        <v/>
      </c>
      <c r="E2147" s="14">
        <f>COUNTIFS(Invoices[Customer ID],A2147)</f>
        <v/>
      </c>
      <c r="F2147" s="15">
        <f>SUMIFS(Invoices[Value],Invoices[Customer ID],A2147)</f>
        <v/>
      </c>
      <c r="G2147" s="10">
        <f>5-COUNTIF(RCuts,"&lt;"&amp;D2147)</f>
        <v/>
      </c>
      <c r="H2147" s="10">
        <f>1+COUNTIF(FCuts,"&lt;"&amp;E2147)</f>
        <v/>
      </c>
      <c r="I2147" s="10">
        <f>1+COUNTIF(MCuts,"&lt;"&amp;F2147)</f>
        <v/>
      </c>
      <c r="J2147" s="10">
        <f>G2147&amp;H2147&amp;I2147</f>
        <v/>
      </c>
      <c r="K2147" s="10">
        <f>IF(AND(G2147&gt;=4,H2147&gt;=4),"Champions",IF(AND(G2147&gt;=3,H2147&gt;=3),"Loyal",IF(G2147&gt;=4,"New / promising",IF(H2147&gt;=3,"At risk",IF(G2147&lt;=2,"Lost / hibernating","Needs attention")))))</f>
        <v/>
      </c>
    </row>
    <row r="2148">
      <c r="A2148" t="n">
        <v>15933</v>
      </c>
      <c r="B2148" s="13">
        <f>_xlfn.MINIFS(Invoices[Date],Invoices[Customer ID],A2148)</f>
        <v/>
      </c>
      <c r="C2148" s="13">
        <f>_xlfn.MAXIFS(Invoices[Date],Invoices[Customer ID],A2148)</f>
        <v/>
      </c>
      <c r="D2148" s="14">
        <f>AsOfDate-C2148</f>
        <v/>
      </c>
      <c r="E2148" s="14">
        <f>COUNTIFS(Invoices[Customer ID],A2148)</f>
        <v/>
      </c>
      <c r="F2148" s="15">
        <f>SUMIFS(Invoices[Value],Invoices[Customer ID],A2148)</f>
        <v/>
      </c>
      <c r="G2148" s="10">
        <f>5-COUNTIF(RCuts,"&lt;"&amp;D2148)</f>
        <v/>
      </c>
      <c r="H2148" s="10">
        <f>1+COUNTIF(FCuts,"&lt;"&amp;E2148)</f>
        <v/>
      </c>
      <c r="I2148" s="10">
        <f>1+COUNTIF(MCuts,"&lt;"&amp;F2148)</f>
        <v/>
      </c>
      <c r="J2148" s="10">
        <f>G2148&amp;H2148&amp;I2148</f>
        <v/>
      </c>
      <c r="K2148" s="10">
        <f>IF(AND(G2148&gt;=4,H2148&gt;=4),"Champions",IF(AND(G2148&gt;=3,H2148&gt;=3),"Loyal",IF(G2148&gt;=4,"New / promising",IF(H2148&gt;=3,"At risk",IF(G2148&lt;=2,"Lost / hibernating","Needs attention")))))</f>
        <v/>
      </c>
    </row>
    <row r="2149">
      <c r="A2149" t="n">
        <v>15935</v>
      </c>
      <c r="B2149" s="13">
        <f>_xlfn.MINIFS(Invoices[Date],Invoices[Customer ID],A2149)</f>
        <v/>
      </c>
      <c r="C2149" s="13">
        <f>_xlfn.MAXIFS(Invoices[Date],Invoices[Customer ID],A2149)</f>
        <v/>
      </c>
      <c r="D2149" s="14">
        <f>AsOfDate-C2149</f>
        <v/>
      </c>
      <c r="E2149" s="14">
        <f>COUNTIFS(Invoices[Customer ID],A2149)</f>
        <v/>
      </c>
      <c r="F2149" s="15">
        <f>SUMIFS(Invoices[Value],Invoices[Customer ID],A2149)</f>
        <v/>
      </c>
      <c r="G2149" s="10">
        <f>5-COUNTIF(RCuts,"&lt;"&amp;D2149)</f>
        <v/>
      </c>
      <c r="H2149" s="10">
        <f>1+COUNTIF(FCuts,"&lt;"&amp;E2149)</f>
        <v/>
      </c>
      <c r="I2149" s="10">
        <f>1+COUNTIF(MCuts,"&lt;"&amp;F2149)</f>
        <v/>
      </c>
      <c r="J2149" s="10">
        <f>G2149&amp;H2149&amp;I2149</f>
        <v/>
      </c>
      <c r="K2149" s="10">
        <f>IF(AND(G2149&gt;=4,H2149&gt;=4),"Champions",IF(AND(G2149&gt;=3,H2149&gt;=3),"Loyal",IF(G2149&gt;=4,"New / promising",IF(H2149&gt;=3,"At risk",IF(G2149&lt;=2,"Lost / hibernating","Needs attention")))))</f>
        <v/>
      </c>
    </row>
    <row r="2150">
      <c r="A2150" t="n">
        <v>15937</v>
      </c>
      <c r="B2150" s="13">
        <f>_xlfn.MINIFS(Invoices[Date],Invoices[Customer ID],A2150)</f>
        <v/>
      </c>
      <c r="C2150" s="13">
        <f>_xlfn.MAXIFS(Invoices[Date],Invoices[Customer ID],A2150)</f>
        <v/>
      </c>
      <c r="D2150" s="14">
        <f>AsOfDate-C2150</f>
        <v/>
      </c>
      <c r="E2150" s="14">
        <f>COUNTIFS(Invoices[Customer ID],A2150)</f>
        <v/>
      </c>
      <c r="F2150" s="15">
        <f>SUMIFS(Invoices[Value],Invoices[Customer ID],A2150)</f>
        <v/>
      </c>
      <c r="G2150" s="10">
        <f>5-COUNTIF(RCuts,"&lt;"&amp;D2150)</f>
        <v/>
      </c>
      <c r="H2150" s="10">
        <f>1+COUNTIF(FCuts,"&lt;"&amp;E2150)</f>
        <v/>
      </c>
      <c r="I2150" s="10">
        <f>1+COUNTIF(MCuts,"&lt;"&amp;F2150)</f>
        <v/>
      </c>
      <c r="J2150" s="10">
        <f>G2150&amp;H2150&amp;I2150</f>
        <v/>
      </c>
      <c r="K2150" s="10">
        <f>IF(AND(G2150&gt;=4,H2150&gt;=4),"Champions",IF(AND(G2150&gt;=3,H2150&gt;=3),"Loyal",IF(G2150&gt;=4,"New / promising",IF(H2150&gt;=3,"At risk",IF(G2150&lt;=2,"Lost / hibernating","Needs attention")))))</f>
        <v/>
      </c>
    </row>
    <row r="2151">
      <c r="A2151" t="n">
        <v>15938</v>
      </c>
      <c r="B2151" s="13">
        <f>_xlfn.MINIFS(Invoices[Date],Invoices[Customer ID],A2151)</f>
        <v/>
      </c>
      <c r="C2151" s="13">
        <f>_xlfn.MAXIFS(Invoices[Date],Invoices[Customer ID],A2151)</f>
        <v/>
      </c>
      <c r="D2151" s="14">
        <f>AsOfDate-C2151</f>
        <v/>
      </c>
      <c r="E2151" s="14">
        <f>COUNTIFS(Invoices[Customer ID],A2151)</f>
        <v/>
      </c>
      <c r="F2151" s="15">
        <f>SUMIFS(Invoices[Value],Invoices[Customer ID],A2151)</f>
        <v/>
      </c>
      <c r="G2151" s="10">
        <f>5-COUNTIF(RCuts,"&lt;"&amp;D2151)</f>
        <v/>
      </c>
      <c r="H2151" s="10">
        <f>1+COUNTIF(FCuts,"&lt;"&amp;E2151)</f>
        <v/>
      </c>
      <c r="I2151" s="10">
        <f>1+COUNTIF(MCuts,"&lt;"&amp;F2151)</f>
        <v/>
      </c>
      <c r="J2151" s="10">
        <f>G2151&amp;H2151&amp;I2151</f>
        <v/>
      </c>
      <c r="K2151" s="10">
        <f>IF(AND(G2151&gt;=4,H2151&gt;=4),"Champions",IF(AND(G2151&gt;=3,H2151&gt;=3),"Loyal",IF(G2151&gt;=4,"New / promising",IF(H2151&gt;=3,"At risk",IF(G2151&lt;=2,"Lost / hibernating","Needs attention")))))</f>
        <v/>
      </c>
    </row>
    <row r="2152">
      <c r="A2152" t="n">
        <v>15939</v>
      </c>
      <c r="B2152" s="13">
        <f>_xlfn.MINIFS(Invoices[Date],Invoices[Customer ID],A2152)</f>
        <v/>
      </c>
      <c r="C2152" s="13">
        <f>_xlfn.MAXIFS(Invoices[Date],Invoices[Customer ID],A2152)</f>
        <v/>
      </c>
      <c r="D2152" s="14">
        <f>AsOfDate-C2152</f>
        <v/>
      </c>
      <c r="E2152" s="14">
        <f>COUNTIFS(Invoices[Customer ID],A2152)</f>
        <v/>
      </c>
      <c r="F2152" s="15">
        <f>SUMIFS(Invoices[Value],Invoices[Customer ID],A2152)</f>
        <v/>
      </c>
      <c r="G2152" s="10">
        <f>5-COUNTIF(RCuts,"&lt;"&amp;D2152)</f>
        <v/>
      </c>
      <c r="H2152" s="10">
        <f>1+COUNTIF(FCuts,"&lt;"&amp;E2152)</f>
        <v/>
      </c>
      <c r="I2152" s="10">
        <f>1+COUNTIF(MCuts,"&lt;"&amp;F2152)</f>
        <v/>
      </c>
      <c r="J2152" s="10">
        <f>G2152&amp;H2152&amp;I2152</f>
        <v/>
      </c>
      <c r="K2152" s="10">
        <f>IF(AND(G2152&gt;=4,H2152&gt;=4),"Champions",IF(AND(G2152&gt;=3,H2152&gt;=3),"Loyal",IF(G2152&gt;=4,"New / promising",IF(H2152&gt;=3,"At risk",IF(G2152&lt;=2,"Lost / hibernating","Needs attention")))))</f>
        <v/>
      </c>
    </row>
    <row r="2153">
      <c r="A2153" t="n">
        <v>15940</v>
      </c>
      <c r="B2153" s="13">
        <f>_xlfn.MINIFS(Invoices[Date],Invoices[Customer ID],A2153)</f>
        <v/>
      </c>
      <c r="C2153" s="13">
        <f>_xlfn.MAXIFS(Invoices[Date],Invoices[Customer ID],A2153)</f>
        <v/>
      </c>
      <c r="D2153" s="14">
        <f>AsOfDate-C2153</f>
        <v/>
      </c>
      <c r="E2153" s="14">
        <f>COUNTIFS(Invoices[Customer ID],A2153)</f>
        <v/>
      </c>
      <c r="F2153" s="15">
        <f>SUMIFS(Invoices[Value],Invoices[Customer ID],A2153)</f>
        <v/>
      </c>
      <c r="G2153" s="10">
        <f>5-COUNTIF(RCuts,"&lt;"&amp;D2153)</f>
        <v/>
      </c>
      <c r="H2153" s="10">
        <f>1+COUNTIF(FCuts,"&lt;"&amp;E2153)</f>
        <v/>
      </c>
      <c r="I2153" s="10">
        <f>1+COUNTIF(MCuts,"&lt;"&amp;F2153)</f>
        <v/>
      </c>
      <c r="J2153" s="10">
        <f>G2153&amp;H2153&amp;I2153</f>
        <v/>
      </c>
      <c r="K2153" s="10">
        <f>IF(AND(G2153&gt;=4,H2153&gt;=4),"Champions",IF(AND(G2153&gt;=3,H2153&gt;=3),"Loyal",IF(G2153&gt;=4,"New / promising",IF(H2153&gt;=3,"At risk",IF(G2153&lt;=2,"Lost / hibernating","Needs attention")))))</f>
        <v/>
      </c>
    </row>
    <row r="2154">
      <c r="A2154" t="n">
        <v>15942</v>
      </c>
      <c r="B2154" s="13">
        <f>_xlfn.MINIFS(Invoices[Date],Invoices[Customer ID],A2154)</f>
        <v/>
      </c>
      <c r="C2154" s="13">
        <f>_xlfn.MAXIFS(Invoices[Date],Invoices[Customer ID],A2154)</f>
        <v/>
      </c>
      <c r="D2154" s="14">
        <f>AsOfDate-C2154</f>
        <v/>
      </c>
      <c r="E2154" s="14">
        <f>COUNTIFS(Invoices[Customer ID],A2154)</f>
        <v/>
      </c>
      <c r="F2154" s="15">
        <f>SUMIFS(Invoices[Value],Invoices[Customer ID],A2154)</f>
        <v/>
      </c>
      <c r="G2154" s="10">
        <f>5-COUNTIF(RCuts,"&lt;"&amp;D2154)</f>
        <v/>
      </c>
      <c r="H2154" s="10">
        <f>1+COUNTIF(FCuts,"&lt;"&amp;E2154)</f>
        <v/>
      </c>
      <c r="I2154" s="10">
        <f>1+COUNTIF(MCuts,"&lt;"&amp;F2154)</f>
        <v/>
      </c>
      <c r="J2154" s="10">
        <f>G2154&amp;H2154&amp;I2154</f>
        <v/>
      </c>
      <c r="K2154" s="10">
        <f>IF(AND(G2154&gt;=4,H2154&gt;=4),"Champions",IF(AND(G2154&gt;=3,H2154&gt;=3),"Loyal",IF(G2154&gt;=4,"New / promising",IF(H2154&gt;=3,"At risk",IF(G2154&lt;=2,"Lost / hibernating","Needs attention")))))</f>
        <v/>
      </c>
    </row>
    <row r="2155">
      <c r="A2155" t="n">
        <v>15944</v>
      </c>
      <c r="B2155" s="13">
        <f>_xlfn.MINIFS(Invoices[Date],Invoices[Customer ID],A2155)</f>
        <v/>
      </c>
      <c r="C2155" s="13">
        <f>_xlfn.MAXIFS(Invoices[Date],Invoices[Customer ID],A2155)</f>
        <v/>
      </c>
      <c r="D2155" s="14">
        <f>AsOfDate-C2155</f>
        <v/>
      </c>
      <c r="E2155" s="14">
        <f>COUNTIFS(Invoices[Customer ID],A2155)</f>
        <v/>
      </c>
      <c r="F2155" s="15">
        <f>SUMIFS(Invoices[Value],Invoices[Customer ID],A2155)</f>
        <v/>
      </c>
      <c r="G2155" s="10">
        <f>5-COUNTIF(RCuts,"&lt;"&amp;D2155)</f>
        <v/>
      </c>
      <c r="H2155" s="10">
        <f>1+COUNTIF(FCuts,"&lt;"&amp;E2155)</f>
        <v/>
      </c>
      <c r="I2155" s="10">
        <f>1+COUNTIF(MCuts,"&lt;"&amp;F2155)</f>
        <v/>
      </c>
      <c r="J2155" s="10">
        <f>G2155&amp;H2155&amp;I2155</f>
        <v/>
      </c>
      <c r="K2155" s="10">
        <f>IF(AND(G2155&gt;=4,H2155&gt;=4),"Champions",IF(AND(G2155&gt;=3,H2155&gt;=3),"Loyal",IF(G2155&gt;=4,"New / promising",IF(H2155&gt;=3,"At risk",IF(G2155&lt;=2,"Lost / hibernating","Needs attention")))))</f>
        <v/>
      </c>
    </row>
    <row r="2156">
      <c r="A2156" t="n">
        <v>15947</v>
      </c>
      <c r="B2156" s="13">
        <f>_xlfn.MINIFS(Invoices[Date],Invoices[Customer ID],A2156)</f>
        <v/>
      </c>
      <c r="C2156" s="13">
        <f>_xlfn.MAXIFS(Invoices[Date],Invoices[Customer ID],A2156)</f>
        <v/>
      </c>
      <c r="D2156" s="14">
        <f>AsOfDate-C2156</f>
        <v/>
      </c>
      <c r="E2156" s="14">
        <f>COUNTIFS(Invoices[Customer ID],A2156)</f>
        <v/>
      </c>
      <c r="F2156" s="15">
        <f>SUMIFS(Invoices[Value],Invoices[Customer ID],A2156)</f>
        <v/>
      </c>
      <c r="G2156" s="10">
        <f>5-COUNTIF(RCuts,"&lt;"&amp;D2156)</f>
        <v/>
      </c>
      <c r="H2156" s="10">
        <f>1+COUNTIF(FCuts,"&lt;"&amp;E2156)</f>
        <v/>
      </c>
      <c r="I2156" s="10">
        <f>1+COUNTIF(MCuts,"&lt;"&amp;F2156)</f>
        <v/>
      </c>
      <c r="J2156" s="10">
        <f>G2156&amp;H2156&amp;I2156</f>
        <v/>
      </c>
      <c r="K2156" s="10">
        <f>IF(AND(G2156&gt;=4,H2156&gt;=4),"Champions",IF(AND(G2156&gt;=3,H2156&gt;=3),"Loyal",IF(G2156&gt;=4,"New / promising",IF(H2156&gt;=3,"At risk",IF(G2156&lt;=2,"Lost / hibernating","Needs attention")))))</f>
        <v/>
      </c>
    </row>
    <row r="2157">
      <c r="A2157" t="n">
        <v>15948</v>
      </c>
      <c r="B2157" s="13">
        <f>_xlfn.MINIFS(Invoices[Date],Invoices[Customer ID],A2157)</f>
        <v/>
      </c>
      <c r="C2157" s="13">
        <f>_xlfn.MAXIFS(Invoices[Date],Invoices[Customer ID],A2157)</f>
        <v/>
      </c>
      <c r="D2157" s="14">
        <f>AsOfDate-C2157</f>
        <v/>
      </c>
      <c r="E2157" s="14">
        <f>COUNTIFS(Invoices[Customer ID],A2157)</f>
        <v/>
      </c>
      <c r="F2157" s="15">
        <f>SUMIFS(Invoices[Value],Invoices[Customer ID],A2157)</f>
        <v/>
      </c>
      <c r="G2157" s="10">
        <f>5-COUNTIF(RCuts,"&lt;"&amp;D2157)</f>
        <v/>
      </c>
      <c r="H2157" s="10">
        <f>1+COUNTIF(FCuts,"&lt;"&amp;E2157)</f>
        <v/>
      </c>
      <c r="I2157" s="10">
        <f>1+COUNTIF(MCuts,"&lt;"&amp;F2157)</f>
        <v/>
      </c>
      <c r="J2157" s="10">
        <f>G2157&amp;H2157&amp;I2157</f>
        <v/>
      </c>
      <c r="K2157" s="10">
        <f>IF(AND(G2157&gt;=4,H2157&gt;=4),"Champions",IF(AND(G2157&gt;=3,H2157&gt;=3),"Loyal",IF(G2157&gt;=4,"New / promising",IF(H2157&gt;=3,"At risk",IF(G2157&lt;=2,"Lost / hibernating","Needs attention")))))</f>
        <v/>
      </c>
    </row>
    <row r="2158">
      <c r="A2158" t="n">
        <v>15949</v>
      </c>
      <c r="B2158" s="13">
        <f>_xlfn.MINIFS(Invoices[Date],Invoices[Customer ID],A2158)</f>
        <v/>
      </c>
      <c r="C2158" s="13">
        <f>_xlfn.MAXIFS(Invoices[Date],Invoices[Customer ID],A2158)</f>
        <v/>
      </c>
      <c r="D2158" s="14">
        <f>AsOfDate-C2158</f>
        <v/>
      </c>
      <c r="E2158" s="14">
        <f>COUNTIFS(Invoices[Customer ID],A2158)</f>
        <v/>
      </c>
      <c r="F2158" s="15">
        <f>SUMIFS(Invoices[Value],Invoices[Customer ID],A2158)</f>
        <v/>
      </c>
      <c r="G2158" s="10">
        <f>5-COUNTIF(RCuts,"&lt;"&amp;D2158)</f>
        <v/>
      </c>
      <c r="H2158" s="10">
        <f>1+COUNTIF(FCuts,"&lt;"&amp;E2158)</f>
        <v/>
      </c>
      <c r="I2158" s="10">
        <f>1+COUNTIF(MCuts,"&lt;"&amp;F2158)</f>
        <v/>
      </c>
      <c r="J2158" s="10">
        <f>G2158&amp;H2158&amp;I2158</f>
        <v/>
      </c>
      <c r="K2158" s="10">
        <f>IF(AND(G2158&gt;=4,H2158&gt;=4),"Champions",IF(AND(G2158&gt;=3,H2158&gt;=3),"Loyal",IF(G2158&gt;=4,"New / promising",IF(H2158&gt;=3,"At risk",IF(G2158&lt;=2,"Lost / hibernating","Needs attention")))))</f>
        <v/>
      </c>
    </row>
    <row r="2159">
      <c r="A2159" t="n">
        <v>15950</v>
      </c>
      <c r="B2159" s="13">
        <f>_xlfn.MINIFS(Invoices[Date],Invoices[Customer ID],A2159)</f>
        <v/>
      </c>
      <c r="C2159" s="13">
        <f>_xlfn.MAXIFS(Invoices[Date],Invoices[Customer ID],A2159)</f>
        <v/>
      </c>
      <c r="D2159" s="14">
        <f>AsOfDate-C2159</f>
        <v/>
      </c>
      <c r="E2159" s="14">
        <f>COUNTIFS(Invoices[Customer ID],A2159)</f>
        <v/>
      </c>
      <c r="F2159" s="15">
        <f>SUMIFS(Invoices[Value],Invoices[Customer ID],A2159)</f>
        <v/>
      </c>
      <c r="G2159" s="10">
        <f>5-COUNTIF(RCuts,"&lt;"&amp;D2159)</f>
        <v/>
      </c>
      <c r="H2159" s="10">
        <f>1+COUNTIF(FCuts,"&lt;"&amp;E2159)</f>
        <v/>
      </c>
      <c r="I2159" s="10">
        <f>1+COUNTIF(MCuts,"&lt;"&amp;F2159)</f>
        <v/>
      </c>
      <c r="J2159" s="10">
        <f>G2159&amp;H2159&amp;I2159</f>
        <v/>
      </c>
      <c r="K2159" s="10">
        <f>IF(AND(G2159&gt;=4,H2159&gt;=4),"Champions",IF(AND(G2159&gt;=3,H2159&gt;=3),"Loyal",IF(G2159&gt;=4,"New / promising",IF(H2159&gt;=3,"At risk",IF(G2159&lt;=2,"Lost / hibernating","Needs attention")))))</f>
        <v/>
      </c>
    </row>
    <row r="2160">
      <c r="A2160" t="n">
        <v>15951</v>
      </c>
      <c r="B2160" s="13">
        <f>_xlfn.MINIFS(Invoices[Date],Invoices[Customer ID],A2160)</f>
        <v/>
      </c>
      <c r="C2160" s="13">
        <f>_xlfn.MAXIFS(Invoices[Date],Invoices[Customer ID],A2160)</f>
        <v/>
      </c>
      <c r="D2160" s="14">
        <f>AsOfDate-C2160</f>
        <v/>
      </c>
      <c r="E2160" s="14">
        <f>COUNTIFS(Invoices[Customer ID],A2160)</f>
        <v/>
      </c>
      <c r="F2160" s="15">
        <f>SUMIFS(Invoices[Value],Invoices[Customer ID],A2160)</f>
        <v/>
      </c>
      <c r="G2160" s="10">
        <f>5-COUNTIF(RCuts,"&lt;"&amp;D2160)</f>
        <v/>
      </c>
      <c r="H2160" s="10">
        <f>1+COUNTIF(FCuts,"&lt;"&amp;E2160)</f>
        <v/>
      </c>
      <c r="I2160" s="10">
        <f>1+COUNTIF(MCuts,"&lt;"&amp;F2160)</f>
        <v/>
      </c>
      <c r="J2160" s="10">
        <f>G2160&amp;H2160&amp;I2160</f>
        <v/>
      </c>
      <c r="K2160" s="10">
        <f>IF(AND(G2160&gt;=4,H2160&gt;=4),"Champions",IF(AND(G2160&gt;=3,H2160&gt;=3),"Loyal",IF(G2160&gt;=4,"New / promising",IF(H2160&gt;=3,"At risk",IF(G2160&lt;=2,"Lost / hibernating","Needs attention")))))</f>
        <v/>
      </c>
    </row>
    <row r="2161">
      <c r="A2161" t="n">
        <v>15952</v>
      </c>
      <c r="B2161" s="13">
        <f>_xlfn.MINIFS(Invoices[Date],Invoices[Customer ID],A2161)</f>
        <v/>
      </c>
      <c r="C2161" s="13">
        <f>_xlfn.MAXIFS(Invoices[Date],Invoices[Customer ID],A2161)</f>
        <v/>
      </c>
      <c r="D2161" s="14">
        <f>AsOfDate-C2161</f>
        <v/>
      </c>
      <c r="E2161" s="14">
        <f>COUNTIFS(Invoices[Customer ID],A2161)</f>
        <v/>
      </c>
      <c r="F2161" s="15">
        <f>SUMIFS(Invoices[Value],Invoices[Customer ID],A2161)</f>
        <v/>
      </c>
      <c r="G2161" s="10">
        <f>5-COUNTIF(RCuts,"&lt;"&amp;D2161)</f>
        <v/>
      </c>
      <c r="H2161" s="10">
        <f>1+COUNTIF(FCuts,"&lt;"&amp;E2161)</f>
        <v/>
      </c>
      <c r="I2161" s="10">
        <f>1+COUNTIF(MCuts,"&lt;"&amp;F2161)</f>
        <v/>
      </c>
      <c r="J2161" s="10">
        <f>G2161&amp;H2161&amp;I2161</f>
        <v/>
      </c>
      <c r="K2161" s="10">
        <f>IF(AND(G2161&gt;=4,H2161&gt;=4),"Champions",IF(AND(G2161&gt;=3,H2161&gt;=3),"Loyal",IF(G2161&gt;=4,"New / promising",IF(H2161&gt;=3,"At risk",IF(G2161&lt;=2,"Lost / hibernating","Needs attention")))))</f>
        <v/>
      </c>
    </row>
    <row r="2162">
      <c r="A2162" t="n">
        <v>15953</v>
      </c>
      <c r="B2162" s="13">
        <f>_xlfn.MINIFS(Invoices[Date],Invoices[Customer ID],A2162)</f>
        <v/>
      </c>
      <c r="C2162" s="13">
        <f>_xlfn.MAXIFS(Invoices[Date],Invoices[Customer ID],A2162)</f>
        <v/>
      </c>
      <c r="D2162" s="14">
        <f>AsOfDate-C2162</f>
        <v/>
      </c>
      <c r="E2162" s="14">
        <f>COUNTIFS(Invoices[Customer ID],A2162)</f>
        <v/>
      </c>
      <c r="F2162" s="15">
        <f>SUMIFS(Invoices[Value],Invoices[Customer ID],A2162)</f>
        <v/>
      </c>
      <c r="G2162" s="10">
        <f>5-COUNTIF(RCuts,"&lt;"&amp;D2162)</f>
        <v/>
      </c>
      <c r="H2162" s="10">
        <f>1+COUNTIF(FCuts,"&lt;"&amp;E2162)</f>
        <v/>
      </c>
      <c r="I2162" s="10">
        <f>1+COUNTIF(MCuts,"&lt;"&amp;F2162)</f>
        <v/>
      </c>
      <c r="J2162" s="10">
        <f>G2162&amp;H2162&amp;I2162</f>
        <v/>
      </c>
      <c r="K2162" s="10">
        <f>IF(AND(G2162&gt;=4,H2162&gt;=4),"Champions",IF(AND(G2162&gt;=3,H2162&gt;=3),"Loyal",IF(G2162&gt;=4,"New / promising",IF(H2162&gt;=3,"At risk",IF(G2162&lt;=2,"Lost / hibernating","Needs attention")))))</f>
        <v/>
      </c>
    </row>
    <row r="2163">
      <c r="A2163" t="n">
        <v>15955</v>
      </c>
      <c r="B2163" s="13">
        <f>_xlfn.MINIFS(Invoices[Date],Invoices[Customer ID],A2163)</f>
        <v/>
      </c>
      <c r="C2163" s="13">
        <f>_xlfn.MAXIFS(Invoices[Date],Invoices[Customer ID],A2163)</f>
        <v/>
      </c>
      <c r="D2163" s="14">
        <f>AsOfDate-C2163</f>
        <v/>
      </c>
      <c r="E2163" s="14">
        <f>COUNTIFS(Invoices[Customer ID],A2163)</f>
        <v/>
      </c>
      <c r="F2163" s="15">
        <f>SUMIFS(Invoices[Value],Invoices[Customer ID],A2163)</f>
        <v/>
      </c>
      <c r="G2163" s="10">
        <f>5-COUNTIF(RCuts,"&lt;"&amp;D2163)</f>
        <v/>
      </c>
      <c r="H2163" s="10">
        <f>1+COUNTIF(FCuts,"&lt;"&amp;E2163)</f>
        <v/>
      </c>
      <c r="I2163" s="10">
        <f>1+COUNTIF(MCuts,"&lt;"&amp;F2163)</f>
        <v/>
      </c>
      <c r="J2163" s="10">
        <f>G2163&amp;H2163&amp;I2163</f>
        <v/>
      </c>
      <c r="K2163" s="10">
        <f>IF(AND(G2163&gt;=4,H2163&gt;=4),"Champions",IF(AND(G2163&gt;=3,H2163&gt;=3),"Loyal",IF(G2163&gt;=4,"New / promising",IF(H2163&gt;=3,"At risk",IF(G2163&lt;=2,"Lost / hibernating","Needs attention")))))</f>
        <v/>
      </c>
    </row>
    <row r="2164">
      <c r="A2164" t="n">
        <v>15957</v>
      </c>
      <c r="B2164" s="13">
        <f>_xlfn.MINIFS(Invoices[Date],Invoices[Customer ID],A2164)</f>
        <v/>
      </c>
      <c r="C2164" s="13">
        <f>_xlfn.MAXIFS(Invoices[Date],Invoices[Customer ID],A2164)</f>
        <v/>
      </c>
      <c r="D2164" s="14">
        <f>AsOfDate-C2164</f>
        <v/>
      </c>
      <c r="E2164" s="14">
        <f>COUNTIFS(Invoices[Customer ID],A2164)</f>
        <v/>
      </c>
      <c r="F2164" s="15">
        <f>SUMIFS(Invoices[Value],Invoices[Customer ID],A2164)</f>
        <v/>
      </c>
      <c r="G2164" s="10">
        <f>5-COUNTIF(RCuts,"&lt;"&amp;D2164)</f>
        <v/>
      </c>
      <c r="H2164" s="10">
        <f>1+COUNTIF(FCuts,"&lt;"&amp;E2164)</f>
        <v/>
      </c>
      <c r="I2164" s="10">
        <f>1+COUNTIF(MCuts,"&lt;"&amp;F2164)</f>
        <v/>
      </c>
      <c r="J2164" s="10">
        <f>G2164&amp;H2164&amp;I2164</f>
        <v/>
      </c>
      <c r="K2164" s="10">
        <f>IF(AND(G2164&gt;=4,H2164&gt;=4),"Champions",IF(AND(G2164&gt;=3,H2164&gt;=3),"Loyal",IF(G2164&gt;=4,"New / promising",IF(H2164&gt;=3,"At risk",IF(G2164&lt;=2,"Lost / hibernating","Needs attention")))))</f>
        <v/>
      </c>
    </row>
    <row r="2165">
      <c r="A2165" t="n">
        <v>15958</v>
      </c>
      <c r="B2165" s="13">
        <f>_xlfn.MINIFS(Invoices[Date],Invoices[Customer ID],A2165)</f>
        <v/>
      </c>
      <c r="C2165" s="13">
        <f>_xlfn.MAXIFS(Invoices[Date],Invoices[Customer ID],A2165)</f>
        <v/>
      </c>
      <c r="D2165" s="14">
        <f>AsOfDate-C2165</f>
        <v/>
      </c>
      <c r="E2165" s="14">
        <f>COUNTIFS(Invoices[Customer ID],A2165)</f>
        <v/>
      </c>
      <c r="F2165" s="15">
        <f>SUMIFS(Invoices[Value],Invoices[Customer ID],A2165)</f>
        <v/>
      </c>
      <c r="G2165" s="10">
        <f>5-COUNTIF(RCuts,"&lt;"&amp;D2165)</f>
        <v/>
      </c>
      <c r="H2165" s="10">
        <f>1+COUNTIF(FCuts,"&lt;"&amp;E2165)</f>
        <v/>
      </c>
      <c r="I2165" s="10">
        <f>1+COUNTIF(MCuts,"&lt;"&amp;F2165)</f>
        <v/>
      </c>
      <c r="J2165" s="10">
        <f>G2165&amp;H2165&amp;I2165</f>
        <v/>
      </c>
      <c r="K2165" s="10">
        <f>IF(AND(G2165&gt;=4,H2165&gt;=4),"Champions",IF(AND(G2165&gt;=3,H2165&gt;=3),"Loyal",IF(G2165&gt;=4,"New / promising",IF(H2165&gt;=3,"At risk",IF(G2165&lt;=2,"Lost / hibernating","Needs attention")))))</f>
        <v/>
      </c>
    </row>
    <row r="2166">
      <c r="A2166" t="n">
        <v>15963</v>
      </c>
      <c r="B2166" s="13">
        <f>_xlfn.MINIFS(Invoices[Date],Invoices[Customer ID],A2166)</f>
        <v/>
      </c>
      <c r="C2166" s="13">
        <f>_xlfn.MAXIFS(Invoices[Date],Invoices[Customer ID],A2166)</f>
        <v/>
      </c>
      <c r="D2166" s="14">
        <f>AsOfDate-C2166</f>
        <v/>
      </c>
      <c r="E2166" s="14">
        <f>COUNTIFS(Invoices[Customer ID],A2166)</f>
        <v/>
      </c>
      <c r="F2166" s="15">
        <f>SUMIFS(Invoices[Value],Invoices[Customer ID],A2166)</f>
        <v/>
      </c>
      <c r="G2166" s="10">
        <f>5-COUNTIF(RCuts,"&lt;"&amp;D2166)</f>
        <v/>
      </c>
      <c r="H2166" s="10">
        <f>1+COUNTIF(FCuts,"&lt;"&amp;E2166)</f>
        <v/>
      </c>
      <c r="I2166" s="10">
        <f>1+COUNTIF(MCuts,"&lt;"&amp;F2166)</f>
        <v/>
      </c>
      <c r="J2166" s="10">
        <f>G2166&amp;H2166&amp;I2166</f>
        <v/>
      </c>
      <c r="K2166" s="10">
        <f>IF(AND(G2166&gt;=4,H2166&gt;=4),"Champions",IF(AND(G2166&gt;=3,H2166&gt;=3),"Loyal",IF(G2166&gt;=4,"New / promising",IF(H2166&gt;=3,"At risk",IF(G2166&lt;=2,"Lost / hibernating","Needs attention")))))</f>
        <v/>
      </c>
    </row>
    <row r="2167">
      <c r="A2167" t="n">
        <v>15965</v>
      </c>
      <c r="B2167" s="13">
        <f>_xlfn.MINIFS(Invoices[Date],Invoices[Customer ID],A2167)</f>
        <v/>
      </c>
      <c r="C2167" s="13">
        <f>_xlfn.MAXIFS(Invoices[Date],Invoices[Customer ID],A2167)</f>
        <v/>
      </c>
      <c r="D2167" s="14">
        <f>AsOfDate-C2167</f>
        <v/>
      </c>
      <c r="E2167" s="14">
        <f>COUNTIFS(Invoices[Customer ID],A2167)</f>
        <v/>
      </c>
      <c r="F2167" s="15">
        <f>SUMIFS(Invoices[Value],Invoices[Customer ID],A2167)</f>
        <v/>
      </c>
      <c r="G2167" s="10">
        <f>5-COUNTIF(RCuts,"&lt;"&amp;D2167)</f>
        <v/>
      </c>
      <c r="H2167" s="10">
        <f>1+COUNTIF(FCuts,"&lt;"&amp;E2167)</f>
        <v/>
      </c>
      <c r="I2167" s="10">
        <f>1+COUNTIF(MCuts,"&lt;"&amp;F2167)</f>
        <v/>
      </c>
      <c r="J2167" s="10">
        <f>G2167&amp;H2167&amp;I2167</f>
        <v/>
      </c>
      <c r="K2167" s="10">
        <f>IF(AND(G2167&gt;=4,H2167&gt;=4),"Champions",IF(AND(G2167&gt;=3,H2167&gt;=3),"Loyal",IF(G2167&gt;=4,"New / promising",IF(H2167&gt;=3,"At risk",IF(G2167&lt;=2,"Lost / hibernating","Needs attention")))))</f>
        <v/>
      </c>
    </row>
    <row r="2168">
      <c r="A2168" t="n">
        <v>15967</v>
      </c>
      <c r="B2168" s="13">
        <f>_xlfn.MINIFS(Invoices[Date],Invoices[Customer ID],A2168)</f>
        <v/>
      </c>
      <c r="C2168" s="13">
        <f>_xlfn.MAXIFS(Invoices[Date],Invoices[Customer ID],A2168)</f>
        <v/>
      </c>
      <c r="D2168" s="14">
        <f>AsOfDate-C2168</f>
        <v/>
      </c>
      <c r="E2168" s="14">
        <f>COUNTIFS(Invoices[Customer ID],A2168)</f>
        <v/>
      </c>
      <c r="F2168" s="15">
        <f>SUMIFS(Invoices[Value],Invoices[Customer ID],A2168)</f>
        <v/>
      </c>
      <c r="G2168" s="10">
        <f>5-COUNTIF(RCuts,"&lt;"&amp;D2168)</f>
        <v/>
      </c>
      <c r="H2168" s="10">
        <f>1+COUNTIF(FCuts,"&lt;"&amp;E2168)</f>
        <v/>
      </c>
      <c r="I2168" s="10">
        <f>1+COUNTIF(MCuts,"&lt;"&amp;F2168)</f>
        <v/>
      </c>
      <c r="J2168" s="10">
        <f>G2168&amp;H2168&amp;I2168</f>
        <v/>
      </c>
      <c r="K2168" s="10">
        <f>IF(AND(G2168&gt;=4,H2168&gt;=4),"Champions",IF(AND(G2168&gt;=3,H2168&gt;=3),"Loyal",IF(G2168&gt;=4,"New / promising",IF(H2168&gt;=3,"At risk",IF(G2168&lt;=2,"Lost / hibernating","Needs attention")))))</f>
        <v/>
      </c>
    </row>
    <row r="2169">
      <c r="A2169" t="n">
        <v>15969</v>
      </c>
      <c r="B2169" s="13">
        <f>_xlfn.MINIFS(Invoices[Date],Invoices[Customer ID],A2169)</f>
        <v/>
      </c>
      <c r="C2169" s="13">
        <f>_xlfn.MAXIFS(Invoices[Date],Invoices[Customer ID],A2169)</f>
        <v/>
      </c>
      <c r="D2169" s="14">
        <f>AsOfDate-C2169</f>
        <v/>
      </c>
      <c r="E2169" s="14">
        <f>COUNTIFS(Invoices[Customer ID],A2169)</f>
        <v/>
      </c>
      <c r="F2169" s="15">
        <f>SUMIFS(Invoices[Value],Invoices[Customer ID],A2169)</f>
        <v/>
      </c>
      <c r="G2169" s="10">
        <f>5-COUNTIF(RCuts,"&lt;"&amp;D2169)</f>
        <v/>
      </c>
      <c r="H2169" s="10">
        <f>1+COUNTIF(FCuts,"&lt;"&amp;E2169)</f>
        <v/>
      </c>
      <c r="I2169" s="10">
        <f>1+COUNTIF(MCuts,"&lt;"&amp;F2169)</f>
        <v/>
      </c>
      <c r="J2169" s="10">
        <f>G2169&amp;H2169&amp;I2169</f>
        <v/>
      </c>
      <c r="K2169" s="10">
        <f>IF(AND(G2169&gt;=4,H2169&gt;=4),"Champions",IF(AND(G2169&gt;=3,H2169&gt;=3),"Loyal",IF(G2169&gt;=4,"New / promising",IF(H2169&gt;=3,"At risk",IF(G2169&lt;=2,"Lost / hibernating","Needs attention")))))</f>
        <v/>
      </c>
    </row>
    <row r="2170">
      <c r="A2170" t="n">
        <v>15970</v>
      </c>
      <c r="B2170" s="13">
        <f>_xlfn.MINIFS(Invoices[Date],Invoices[Customer ID],A2170)</f>
        <v/>
      </c>
      <c r="C2170" s="13">
        <f>_xlfn.MAXIFS(Invoices[Date],Invoices[Customer ID],A2170)</f>
        <v/>
      </c>
      <c r="D2170" s="14">
        <f>AsOfDate-C2170</f>
        <v/>
      </c>
      <c r="E2170" s="14">
        <f>COUNTIFS(Invoices[Customer ID],A2170)</f>
        <v/>
      </c>
      <c r="F2170" s="15">
        <f>SUMIFS(Invoices[Value],Invoices[Customer ID],A2170)</f>
        <v/>
      </c>
      <c r="G2170" s="10">
        <f>5-COUNTIF(RCuts,"&lt;"&amp;D2170)</f>
        <v/>
      </c>
      <c r="H2170" s="10">
        <f>1+COUNTIF(FCuts,"&lt;"&amp;E2170)</f>
        <v/>
      </c>
      <c r="I2170" s="10">
        <f>1+COUNTIF(MCuts,"&lt;"&amp;F2170)</f>
        <v/>
      </c>
      <c r="J2170" s="10">
        <f>G2170&amp;H2170&amp;I2170</f>
        <v/>
      </c>
      <c r="K2170" s="10">
        <f>IF(AND(G2170&gt;=4,H2170&gt;=4),"Champions",IF(AND(G2170&gt;=3,H2170&gt;=3),"Loyal",IF(G2170&gt;=4,"New / promising",IF(H2170&gt;=3,"At risk",IF(G2170&lt;=2,"Lost / hibernating","Needs attention")))))</f>
        <v/>
      </c>
    </row>
    <row r="2171">
      <c r="A2171" t="n">
        <v>15971</v>
      </c>
      <c r="B2171" s="13">
        <f>_xlfn.MINIFS(Invoices[Date],Invoices[Customer ID],A2171)</f>
        <v/>
      </c>
      <c r="C2171" s="13">
        <f>_xlfn.MAXIFS(Invoices[Date],Invoices[Customer ID],A2171)</f>
        <v/>
      </c>
      <c r="D2171" s="14">
        <f>AsOfDate-C2171</f>
        <v/>
      </c>
      <c r="E2171" s="14">
        <f>COUNTIFS(Invoices[Customer ID],A2171)</f>
        <v/>
      </c>
      <c r="F2171" s="15">
        <f>SUMIFS(Invoices[Value],Invoices[Customer ID],A2171)</f>
        <v/>
      </c>
      <c r="G2171" s="10">
        <f>5-COUNTIF(RCuts,"&lt;"&amp;D2171)</f>
        <v/>
      </c>
      <c r="H2171" s="10">
        <f>1+COUNTIF(FCuts,"&lt;"&amp;E2171)</f>
        <v/>
      </c>
      <c r="I2171" s="10">
        <f>1+COUNTIF(MCuts,"&lt;"&amp;F2171)</f>
        <v/>
      </c>
      <c r="J2171" s="10">
        <f>G2171&amp;H2171&amp;I2171</f>
        <v/>
      </c>
      <c r="K2171" s="10">
        <f>IF(AND(G2171&gt;=4,H2171&gt;=4),"Champions",IF(AND(G2171&gt;=3,H2171&gt;=3),"Loyal",IF(G2171&gt;=4,"New / promising",IF(H2171&gt;=3,"At risk",IF(G2171&lt;=2,"Lost / hibernating","Needs attention")))))</f>
        <v/>
      </c>
    </row>
    <row r="2172">
      <c r="A2172" t="n">
        <v>15974</v>
      </c>
      <c r="B2172" s="13">
        <f>_xlfn.MINIFS(Invoices[Date],Invoices[Customer ID],A2172)</f>
        <v/>
      </c>
      <c r="C2172" s="13">
        <f>_xlfn.MAXIFS(Invoices[Date],Invoices[Customer ID],A2172)</f>
        <v/>
      </c>
      <c r="D2172" s="14">
        <f>AsOfDate-C2172</f>
        <v/>
      </c>
      <c r="E2172" s="14">
        <f>COUNTIFS(Invoices[Customer ID],A2172)</f>
        <v/>
      </c>
      <c r="F2172" s="15">
        <f>SUMIFS(Invoices[Value],Invoices[Customer ID],A2172)</f>
        <v/>
      </c>
      <c r="G2172" s="10">
        <f>5-COUNTIF(RCuts,"&lt;"&amp;D2172)</f>
        <v/>
      </c>
      <c r="H2172" s="10">
        <f>1+COUNTIF(FCuts,"&lt;"&amp;E2172)</f>
        <v/>
      </c>
      <c r="I2172" s="10">
        <f>1+COUNTIF(MCuts,"&lt;"&amp;F2172)</f>
        <v/>
      </c>
      <c r="J2172" s="10">
        <f>G2172&amp;H2172&amp;I2172</f>
        <v/>
      </c>
      <c r="K2172" s="10">
        <f>IF(AND(G2172&gt;=4,H2172&gt;=4),"Champions",IF(AND(G2172&gt;=3,H2172&gt;=3),"Loyal",IF(G2172&gt;=4,"New / promising",IF(H2172&gt;=3,"At risk",IF(G2172&lt;=2,"Lost / hibernating","Needs attention")))))</f>
        <v/>
      </c>
    </row>
    <row r="2173">
      <c r="A2173" t="n">
        <v>15975</v>
      </c>
      <c r="B2173" s="13">
        <f>_xlfn.MINIFS(Invoices[Date],Invoices[Customer ID],A2173)</f>
        <v/>
      </c>
      <c r="C2173" s="13">
        <f>_xlfn.MAXIFS(Invoices[Date],Invoices[Customer ID],A2173)</f>
        <v/>
      </c>
      <c r="D2173" s="14">
        <f>AsOfDate-C2173</f>
        <v/>
      </c>
      <c r="E2173" s="14">
        <f>COUNTIFS(Invoices[Customer ID],A2173)</f>
        <v/>
      </c>
      <c r="F2173" s="15">
        <f>SUMIFS(Invoices[Value],Invoices[Customer ID],A2173)</f>
        <v/>
      </c>
      <c r="G2173" s="10">
        <f>5-COUNTIF(RCuts,"&lt;"&amp;D2173)</f>
        <v/>
      </c>
      <c r="H2173" s="10">
        <f>1+COUNTIF(FCuts,"&lt;"&amp;E2173)</f>
        <v/>
      </c>
      <c r="I2173" s="10">
        <f>1+COUNTIF(MCuts,"&lt;"&amp;F2173)</f>
        <v/>
      </c>
      <c r="J2173" s="10">
        <f>G2173&amp;H2173&amp;I2173</f>
        <v/>
      </c>
      <c r="K2173" s="10">
        <f>IF(AND(G2173&gt;=4,H2173&gt;=4),"Champions",IF(AND(G2173&gt;=3,H2173&gt;=3),"Loyal",IF(G2173&gt;=4,"New / promising",IF(H2173&gt;=3,"At risk",IF(G2173&lt;=2,"Lost / hibernating","Needs attention")))))</f>
        <v/>
      </c>
    </row>
    <row r="2174">
      <c r="A2174" t="n">
        <v>15976</v>
      </c>
      <c r="B2174" s="13">
        <f>_xlfn.MINIFS(Invoices[Date],Invoices[Customer ID],A2174)</f>
        <v/>
      </c>
      <c r="C2174" s="13">
        <f>_xlfn.MAXIFS(Invoices[Date],Invoices[Customer ID],A2174)</f>
        <v/>
      </c>
      <c r="D2174" s="14">
        <f>AsOfDate-C2174</f>
        <v/>
      </c>
      <c r="E2174" s="14">
        <f>COUNTIFS(Invoices[Customer ID],A2174)</f>
        <v/>
      </c>
      <c r="F2174" s="15">
        <f>SUMIFS(Invoices[Value],Invoices[Customer ID],A2174)</f>
        <v/>
      </c>
      <c r="G2174" s="10">
        <f>5-COUNTIF(RCuts,"&lt;"&amp;D2174)</f>
        <v/>
      </c>
      <c r="H2174" s="10">
        <f>1+COUNTIF(FCuts,"&lt;"&amp;E2174)</f>
        <v/>
      </c>
      <c r="I2174" s="10">
        <f>1+COUNTIF(MCuts,"&lt;"&amp;F2174)</f>
        <v/>
      </c>
      <c r="J2174" s="10">
        <f>G2174&amp;H2174&amp;I2174</f>
        <v/>
      </c>
      <c r="K2174" s="10">
        <f>IF(AND(G2174&gt;=4,H2174&gt;=4),"Champions",IF(AND(G2174&gt;=3,H2174&gt;=3),"Loyal",IF(G2174&gt;=4,"New / promising",IF(H2174&gt;=3,"At risk",IF(G2174&lt;=2,"Lost / hibernating","Needs attention")))))</f>
        <v/>
      </c>
    </row>
    <row r="2175">
      <c r="A2175" t="n">
        <v>15977</v>
      </c>
      <c r="B2175" s="13">
        <f>_xlfn.MINIFS(Invoices[Date],Invoices[Customer ID],A2175)</f>
        <v/>
      </c>
      <c r="C2175" s="13">
        <f>_xlfn.MAXIFS(Invoices[Date],Invoices[Customer ID],A2175)</f>
        <v/>
      </c>
      <c r="D2175" s="14">
        <f>AsOfDate-C2175</f>
        <v/>
      </c>
      <c r="E2175" s="14">
        <f>COUNTIFS(Invoices[Customer ID],A2175)</f>
        <v/>
      </c>
      <c r="F2175" s="15">
        <f>SUMIFS(Invoices[Value],Invoices[Customer ID],A2175)</f>
        <v/>
      </c>
      <c r="G2175" s="10">
        <f>5-COUNTIF(RCuts,"&lt;"&amp;D2175)</f>
        <v/>
      </c>
      <c r="H2175" s="10">
        <f>1+COUNTIF(FCuts,"&lt;"&amp;E2175)</f>
        <v/>
      </c>
      <c r="I2175" s="10">
        <f>1+COUNTIF(MCuts,"&lt;"&amp;F2175)</f>
        <v/>
      </c>
      <c r="J2175" s="10">
        <f>G2175&amp;H2175&amp;I2175</f>
        <v/>
      </c>
      <c r="K2175" s="10">
        <f>IF(AND(G2175&gt;=4,H2175&gt;=4),"Champions",IF(AND(G2175&gt;=3,H2175&gt;=3),"Loyal",IF(G2175&gt;=4,"New / promising",IF(H2175&gt;=3,"At risk",IF(G2175&lt;=2,"Lost / hibernating","Needs attention")))))</f>
        <v/>
      </c>
    </row>
    <row r="2176">
      <c r="A2176" t="n">
        <v>15978</v>
      </c>
      <c r="B2176" s="13">
        <f>_xlfn.MINIFS(Invoices[Date],Invoices[Customer ID],A2176)</f>
        <v/>
      </c>
      <c r="C2176" s="13">
        <f>_xlfn.MAXIFS(Invoices[Date],Invoices[Customer ID],A2176)</f>
        <v/>
      </c>
      <c r="D2176" s="14">
        <f>AsOfDate-C2176</f>
        <v/>
      </c>
      <c r="E2176" s="14">
        <f>COUNTIFS(Invoices[Customer ID],A2176)</f>
        <v/>
      </c>
      <c r="F2176" s="15">
        <f>SUMIFS(Invoices[Value],Invoices[Customer ID],A2176)</f>
        <v/>
      </c>
      <c r="G2176" s="10">
        <f>5-COUNTIF(RCuts,"&lt;"&amp;D2176)</f>
        <v/>
      </c>
      <c r="H2176" s="10">
        <f>1+COUNTIF(FCuts,"&lt;"&amp;E2176)</f>
        <v/>
      </c>
      <c r="I2176" s="10">
        <f>1+COUNTIF(MCuts,"&lt;"&amp;F2176)</f>
        <v/>
      </c>
      <c r="J2176" s="10">
        <f>G2176&amp;H2176&amp;I2176</f>
        <v/>
      </c>
      <c r="K2176" s="10">
        <f>IF(AND(G2176&gt;=4,H2176&gt;=4),"Champions",IF(AND(G2176&gt;=3,H2176&gt;=3),"Loyal",IF(G2176&gt;=4,"New / promising",IF(H2176&gt;=3,"At risk",IF(G2176&lt;=2,"Lost / hibernating","Needs attention")))))</f>
        <v/>
      </c>
    </row>
    <row r="2177">
      <c r="A2177" t="n">
        <v>15980</v>
      </c>
      <c r="B2177" s="13">
        <f>_xlfn.MINIFS(Invoices[Date],Invoices[Customer ID],A2177)</f>
        <v/>
      </c>
      <c r="C2177" s="13">
        <f>_xlfn.MAXIFS(Invoices[Date],Invoices[Customer ID],A2177)</f>
        <v/>
      </c>
      <c r="D2177" s="14">
        <f>AsOfDate-C2177</f>
        <v/>
      </c>
      <c r="E2177" s="14">
        <f>COUNTIFS(Invoices[Customer ID],A2177)</f>
        <v/>
      </c>
      <c r="F2177" s="15">
        <f>SUMIFS(Invoices[Value],Invoices[Customer ID],A2177)</f>
        <v/>
      </c>
      <c r="G2177" s="10">
        <f>5-COUNTIF(RCuts,"&lt;"&amp;D2177)</f>
        <v/>
      </c>
      <c r="H2177" s="10">
        <f>1+COUNTIF(FCuts,"&lt;"&amp;E2177)</f>
        <v/>
      </c>
      <c r="I2177" s="10">
        <f>1+COUNTIF(MCuts,"&lt;"&amp;F2177)</f>
        <v/>
      </c>
      <c r="J2177" s="10">
        <f>G2177&amp;H2177&amp;I2177</f>
        <v/>
      </c>
      <c r="K2177" s="10">
        <f>IF(AND(G2177&gt;=4,H2177&gt;=4),"Champions",IF(AND(G2177&gt;=3,H2177&gt;=3),"Loyal",IF(G2177&gt;=4,"New / promising",IF(H2177&gt;=3,"At risk",IF(G2177&lt;=2,"Lost / hibernating","Needs attention")))))</f>
        <v/>
      </c>
    </row>
    <row r="2178">
      <c r="A2178" t="n">
        <v>15981</v>
      </c>
      <c r="B2178" s="13">
        <f>_xlfn.MINIFS(Invoices[Date],Invoices[Customer ID],A2178)</f>
        <v/>
      </c>
      <c r="C2178" s="13">
        <f>_xlfn.MAXIFS(Invoices[Date],Invoices[Customer ID],A2178)</f>
        <v/>
      </c>
      <c r="D2178" s="14">
        <f>AsOfDate-C2178</f>
        <v/>
      </c>
      <c r="E2178" s="14">
        <f>COUNTIFS(Invoices[Customer ID],A2178)</f>
        <v/>
      </c>
      <c r="F2178" s="15">
        <f>SUMIFS(Invoices[Value],Invoices[Customer ID],A2178)</f>
        <v/>
      </c>
      <c r="G2178" s="10">
        <f>5-COUNTIF(RCuts,"&lt;"&amp;D2178)</f>
        <v/>
      </c>
      <c r="H2178" s="10">
        <f>1+COUNTIF(FCuts,"&lt;"&amp;E2178)</f>
        <v/>
      </c>
      <c r="I2178" s="10">
        <f>1+COUNTIF(MCuts,"&lt;"&amp;F2178)</f>
        <v/>
      </c>
      <c r="J2178" s="10">
        <f>G2178&amp;H2178&amp;I2178</f>
        <v/>
      </c>
      <c r="K2178" s="10">
        <f>IF(AND(G2178&gt;=4,H2178&gt;=4),"Champions",IF(AND(G2178&gt;=3,H2178&gt;=3),"Loyal",IF(G2178&gt;=4,"New / promising",IF(H2178&gt;=3,"At risk",IF(G2178&lt;=2,"Lost / hibernating","Needs attention")))))</f>
        <v/>
      </c>
    </row>
    <row r="2179">
      <c r="A2179" t="n">
        <v>15983</v>
      </c>
      <c r="B2179" s="13">
        <f>_xlfn.MINIFS(Invoices[Date],Invoices[Customer ID],A2179)</f>
        <v/>
      </c>
      <c r="C2179" s="13">
        <f>_xlfn.MAXIFS(Invoices[Date],Invoices[Customer ID],A2179)</f>
        <v/>
      </c>
      <c r="D2179" s="14">
        <f>AsOfDate-C2179</f>
        <v/>
      </c>
      <c r="E2179" s="14">
        <f>COUNTIFS(Invoices[Customer ID],A2179)</f>
        <v/>
      </c>
      <c r="F2179" s="15">
        <f>SUMIFS(Invoices[Value],Invoices[Customer ID],A2179)</f>
        <v/>
      </c>
      <c r="G2179" s="10">
        <f>5-COUNTIF(RCuts,"&lt;"&amp;D2179)</f>
        <v/>
      </c>
      <c r="H2179" s="10">
        <f>1+COUNTIF(FCuts,"&lt;"&amp;E2179)</f>
        <v/>
      </c>
      <c r="I2179" s="10">
        <f>1+COUNTIF(MCuts,"&lt;"&amp;F2179)</f>
        <v/>
      </c>
      <c r="J2179" s="10">
        <f>G2179&amp;H2179&amp;I2179</f>
        <v/>
      </c>
      <c r="K2179" s="10">
        <f>IF(AND(G2179&gt;=4,H2179&gt;=4),"Champions",IF(AND(G2179&gt;=3,H2179&gt;=3),"Loyal",IF(G2179&gt;=4,"New / promising",IF(H2179&gt;=3,"At risk",IF(G2179&lt;=2,"Lost / hibernating","Needs attention")))))</f>
        <v/>
      </c>
    </row>
    <row r="2180">
      <c r="A2180" t="n">
        <v>15984</v>
      </c>
      <c r="B2180" s="13">
        <f>_xlfn.MINIFS(Invoices[Date],Invoices[Customer ID],A2180)</f>
        <v/>
      </c>
      <c r="C2180" s="13">
        <f>_xlfn.MAXIFS(Invoices[Date],Invoices[Customer ID],A2180)</f>
        <v/>
      </c>
      <c r="D2180" s="14">
        <f>AsOfDate-C2180</f>
        <v/>
      </c>
      <c r="E2180" s="14">
        <f>COUNTIFS(Invoices[Customer ID],A2180)</f>
        <v/>
      </c>
      <c r="F2180" s="15">
        <f>SUMIFS(Invoices[Value],Invoices[Customer ID],A2180)</f>
        <v/>
      </c>
      <c r="G2180" s="10">
        <f>5-COUNTIF(RCuts,"&lt;"&amp;D2180)</f>
        <v/>
      </c>
      <c r="H2180" s="10">
        <f>1+COUNTIF(FCuts,"&lt;"&amp;E2180)</f>
        <v/>
      </c>
      <c r="I2180" s="10">
        <f>1+COUNTIF(MCuts,"&lt;"&amp;F2180)</f>
        <v/>
      </c>
      <c r="J2180" s="10">
        <f>G2180&amp;H2180&amp;I2180</f>
        <v/>
      </c>
      <c r="K2180" s="10">
        <f>IF(AND(G2180&gt;=4,H2180&gt;=4),"Champions",IF(AND(G2180&gt;=3,H2180&gt;=3),"Loyal",IF(G2180&gt;=4,"New / promising",IF(H2180&gt;=3,"At risk",IF(G2180&lt;=2,"Lost / hibernating","Needs attention")))))</f>
        <v/>
      </c>
    </row>
    <row r="2181">
      <c r="A2181" t="n">
        <v>15985</v>
      </c>
      <c r="B2181" s="13">
        <f>_xlfn.MINIFS(Invoices[Date],Invoices[Customer ID],A2181)</f>
        <v/>
      </c>
      <c r="C2181" s="13">
        <f>_xlfn.MAXIFS(Invoices[Date],Invoices[Customer ID],A2181)</f>
        <v/>
      </c>
      <c r="D2181" s="14">
        <f>AsOfDate-C2181</f>
        <v/>
      </c>
      <c r="E2181" s="14">
        <f>COUNTIFS(Invoices[Customer ID],A2181)</f>
        <v/>
      </c>
      <c r="F2181" s="15">
        <f>SUMIFS(Invoices[Value],Invoices[Customer ID],A2181)</f>
        <v/>
      </c>
      <c r="G2181" s="10">
        <f>5-COUNTIF(RCuts,"&lt;"&amp;D2181)</f>
        <v/>
      </c>
      <c r="H2181" s="10">
        <f>1+COUNTIF(FCuts,"&lt;"&amp;E2181)</f>
        <v/>
      </c>
      <c r="I2181" s="10">
        <f>1+COUNTIF(MCuts,"&lt;"&amp;F2181)</f>
        <v/>
      </c>
      <c r="J2181" s="10">
        <f>G2181&amp;H2181&amp;I2181</f>
        <v/>
      </c>
      <c r="K2181" s="10">
        <f>IF(AND(G2181&gt;=4,H2181&gt;=4),"Champions",IF(AND(G2181&gt;=3,H2181&gt;=3),"Loyal",IF(G2181&gt;=4,"New / promising",IF(H2181&gt;=3,"At risk",IF(G2181&lt;=2,"Lost / hibernating","Needs attention")))))</f>
        <v/>
      </c>
    </row>
    <row r="2182">
      <c r="A2182" t="n">
        <v>15986</v>
      </c>
      <c r="B2182" s="13">
        <f>_xlfn.MINIFS(Invoices[Date],Invoices[Customer ID],A2182)</f>
        <v/>
      </c>
      <c r="C2182" s="13">
        <f>_xlfn.MAXIFS(Invoices[Date],Invoices[Customer ID],A2182)</f>
        <v/>
      </c>
      <c r="D2182" s="14">
        <f>AsOfDate-C2182</f>
        <v/>
      </c>
      <c r="E2182" s="14">
        <f>COUNTIFS(Invoices[Customer ID],A2182)</f>
        <v/>
      </c>
      <c r="F2182" s="15">
        <f>SUMIFS(Invoices[Value],Invoices[Customer ID],A2182)</f>
        <v/>
      </c>
      <c r="G2182" s="10">
        <f>5-COUNTIF(RCuts,"&lt;"&amp;D2182)</f>
        <v/>
      </c>
      <c r="H2182" s="10">
        <f>1+COUNTIF(FCuts,"&lt;"&amp;E2182)</f>
        <v/>
      </c>
      <c r="I2182" s="10">
        <f>1+COUNTIF(MCuts,"&lt;"&amp;F2182)</f>
        <v/>
      </c>
      <c r="J2182" s="10">
        <f>G2182&amp;H2182&amp;I2182</f>
        <v/>
      </c>
      <c r="K2182" s="10">
        <f>IF(AND(G2182&gt;=4,H2182&gt;=4),"Champions",IF(AND(G2182&gt;=3,H2182&gt;=3),"Loyal",IF(G2182&gt;=4,"New / promising",IF(H2182&gt;=3,"At risk",IF(G2182&lt;=2,"Lost / hibernating","Needs attention")))))</f>
        <v/>
      </c>
    </row>
    <row r="2183">
      <c r="A2183" t="n">
        <v>15987</v>
      </c>
      <c r="B2183" s="13">
        <f>_xlfn.MINIFS(Invoices[Date],Invoices[Customer ID],A2183)</f>
        <v/>
      </c>
      <c r="C2183" s="13">
        <f>_xlfn.MAXIFS(Invoices[Date],Invoices[Customer ID],A2183)</f>
        <v/>
      </c>
      <c r="D2183" s="14">
        <f>AsOfDate-C2183</f>
        <v/>
      </c>
      <c r="E2183" s="14">
        <f>COUNTIFS(Invoices[Customer ID],A2183)</f>
        <v/>
      </c>
      <c r="F2183" s="15">
        <f>SUMIFS(Invoices[Value],Invoices[Customer ID],A2183)</f>
        <v/>
      </c>
      <c r="G2183" s="10">
        <f>5-COUNTIF(RCuts,"&lt;"&amp;D2183)</f>
        <v/>
      </c>
      <c r="H2183" s="10">
        <f>1+COUNTIF(FCuts,"&lt;"&amp;E2183)</f>
        <v/>
      </c>
      <c r="I2183" s="10">
        <f>1+COUNTIF(MCuts,"&lt;"&amp;F2183)</f>
        <v/>
      </c>
      <c r="J2183" s="10">
        <f>G2183&amp;H2183&amp;I2183</f>
        <v/>
      </c>
      <c r="K2183" s="10">
        <f>IF(AND(G2183&gt;=4,H2183&gt;=4),"Champions",IF(AND(G2183&gt;=3,H2183&gt;=3),"Loyal",IF(G2183&gt;=4,"New / promising",IF(H2183&gt;=3,"At risk",IF(G2183&lt;=2,"Lost / hibernating","Needs attention")))))</f>
        <v/>
      </c>
    </row>
    <row r="2184">
      <c r="A2184" t="n">
        <v>15988</v>
      </c>
      <c r="B2184" s="13">
        <f>_xlfn.MINIFS(Invoices[Date],Invoices[Customer ID],A2184)</f>
        <v/>
      </c>
      <c r="C2184" s="13">
        <f>_xlfn.MAXIFS(Invoices[Date],Invoices[Customer ID],A2184)</f>
        <v/>
      </c>
      <c r="D2184" s="14">
        <f>AsOfDate-C2184</f>
        <v/>
      </c>
      <c r="E2184" s="14">
        <f>COUNTIFS(Invoices[Customer ID],A2184)</f>
        <v/>
      </c>
      <c r="F2184" s="15">
        <f>SUMIFS(Invoices[Value],Invoices[Customer ID],A2184)</f>
        <v/>
      </c>
      <c r="G2184" s="10">
        <f>5-COUNTIF(RCuts,"&lt;"&amp;D2184)</f>
        <v/>
      </c>
      <c r="H2184" s="10">
        <f>1+COUNTIF(FCuts,"&lt;"&amp;E2184)</f>
        <v/>
      </c>
      <c r="I2184" s="10">
        <f>1+COUNTIF(MCuts,"&lt;"&amp;F2184)</f>
        <v/>
      </c>
      <c r="J2184" s="10">
        <f>G2184&amp;H2184&amp;I2184</f>
        <v/>
      </c>
      <c r="K2184" s="10">
        <f>IF(AND(G2184&gt;=4,H2184&gt;=4),"Champions",IF(AND(G2184&gt;=3,H2184&gt;=3),"Loyal",IF(G2184&gt;=4,"New / promising",IF(H2184&gt;=3,"At risk",IF(G2184&lt;=2,"Lost / hibernating","Needs attention")))))</f>
        <v/>
      </c>
    </row>
    <row r="2185">
      <c r="A2185" t="n">
        <v>15990</v>
      </c>
      <c r="B2185" s="13">
        <f>_xlfn.MINIFS(Invoices[Date],Invoices[Customer ID],A2185)</f>
        <v/>
      </c>
      <c r="C2185" s="13">
        <f>_xlfn.MAXIFS(Invoices[Date],Invoices[Customer ID],A2185)</f>
        <v/>
      </c>
      <c r="D2185" s="14">
        <f>AsOfDate-C2185</f>
        <v/>
      </c>
      <c r="E2185" s="14">
        <f>COUNTIFS(Invoices[Customer ID],A2185)</f>
        <v/>
      </c>
      <c r="F2185" s="15">
        <f>SUMIFS(Invoices[Value],Invoices[Customer ID],A2185)</f>
        <v/>
      </c>
      <c r="G2185" s="10">
        <f>5-COUNTIF(RCuts,"&lt;"&amp;D2185)</f>
        <v/>
      </c>
      <c r="H2185" s="10">
        <f>1+COUNTIF(FCuts,"&lt;"&amp;E2185)</f>
        <v/>
      </c>
      <c r="I2185" s="10">
        <f>1+COUNTIF(MCuts,"&lt;"&amp;F2185)</f>
        <v/>
      </c>
      <c r="J2185" s="10">
        <f>G2185&amp;H2185&amp;I2185</f>
        <v/>
      </c>
      <c r="K2185" s="10">
        <f>IF(AND(G2185&gt;=4,H2185&gt;=4),"Champions",IF(AND(G2185&gt;=3,H2185&gt;=3),"Loyal",IF(G2185&gt;=4,"New / promising",IF(H2185&gt;=3,"At risk",IF(G2185&lt;=2,"Lost / hibernating","Needs attention")))))</f>
        <v/>
      </c>
    </row>
    <row r="2186">
      <c r="A2186" t="n">
        <v>15993</v>
      </c>
      <c r="B2186" s="13">
        <f>_xlfn.MINIFS(Invoices[Date],Invoices[Customer ID],A2186)</f>
        <v/>
      </c>
      <c r="C2186" s="13">
        <f>_xlfn.MAXIFS(Invoices[Date],Invoices[Customer ID],A2186)</f>
        <v/>
      </c>
      <c r="D2186" s="14">
        <f>AsOfDate-C2186</f>
        <v/>
      </c>
      <c r="E2186" s="14">
        <f>COUNTIFS(Invoices[Customer ID],A2186)</f>
        <v/>
      </c>
      <c r="F2186" s="15">
        <f>SUMIFS(Invoices[Value],Invoices[Customer ID],A2186)</f>
        <v/>
      </c>
      <c r="G2186" s="10">
        <f>5-COUNTIF(RCuts,"&lt;"&amp;D2186)</f>
        <v/>
      </c>
      <c r="H2186" s="10">
        <f>1+COUNTIF(FCuts,"&lt;"&amp;E2186)</f>
        <v/>
      </c>
      <c r="I2186" s="10">
        <f>1+COUNTIF(MCuts,"&lt;"&amp;F2186)</f>
        <v/>
      </c>
      <c r="J2186" s="10">
        <f>G2186&amp;H2186&amp;I2186</f>
        <v/>
      </c>
      <c r="K2186" s="10">
        <f>IF(AND(G2186&gt;=4,H2186&gt;=4),"Champions",IF(AND(G2186&gt;=3,H2186&gt;=3),"Loyal",IF(G2186&gt;=4,"New / promising",IF(H2186&gt;=3,"At risk",IF(G2186&lt;=2,"Lost / hibernating","Needs attention")))))</f>
        <v/>
      </c>
    </row>
    <row r="2187">
      <c r="A2187" t="n">
        <v>15994</v>
      </c>
      <c r="B2187" s="13">
        <f>_xlfn.MINIFS(Invoices[Date],Invoices[Customer ID],A2187)</f>
        <v/>
      </c>
      <c r="C2187" s="13">
        <f>_xlfn.MAXIFS(Invoices[Date],Invoices[Customer ID],A2187)</f>
        <v/>
      </c>
      <c r="D2187" s="14">
        <f>AsOfDate-C2187</f>
        <v/>
      </c>
      <c r="E2187" s="14">
        <f>COUNTIFS(Invoices[Customer ID],A2187)</f>
        <v/>
      </c>
      <c r="F2187" s="15">
        <f>SUMIFS(Invoices[Value],Invoices[Customer ID],A2187)</f>
        <v/>
      </c>
      <c r="G2187" s="10">
        <f>5-COUNTIF(RCuts,"&lt;"&amp;D2187)</f>
        <v/>
      </c>
      <c r="H2187" s="10">
        <f>1+COUNTIF(FCuts,"&lt;"&amp;E2187)</f>
        <v/>
      </c>
      <c r="I2187" s="10">
        <f>1+COUNTIF(MCuts,"&lt;"&amp;F2187)</f>
        <v/>
      </c>
      <c r="J2187" s="10">
        <f>G2187&amp;H2187&amp;I2187</f>
        <v/>
      </c>
      <c r="K2187" s="10">
        <f>IF(AND(G2187&gt;=4,H2187&gt;=4),"Champions",IF(AND(G2187&gt;=3,H2187&gt;=3),"Loyal",IF(G2187&gt;=4,"New / promising",IF(H2187&gt;=3,"At risk",IF(G2187&lt;=2,"Lost / hibernating","Needs attention")))))</f>
        <v/>
      </c>
    </row>
    <row r="2188">
      <c r="A2188" t="n">
        <v>15996</v>
      </c>
      <c r="B2188" s="13">
        <f>_xlfn.MINIFS(Invoices[Date],Invoices[Customer ID],A2188)</f>
        <v/>
      </c>
      <c r="C2188" s="13">
        <f>_xlfn.MAXIFS(Invoices[Date],Invoices[Customer ID],A2188)</f>
        <v/>
      </c>
      <c r="D2188" s="14">
        <f>AsOfDate-C2188</f>
        <v/>
      </c>
      <c r="E2188" s="14">
        <f>COUNTIFS(Invoices[Customer ID],A2188)</f>
        <v/>
      </c>
      <c r="F2188" s="15">
        <f>SUMIFS(Invoices[Value],Invoices[Customer ID],A2188)</f>
        <v/>
      </c>
      <c r="G2188" s="10">
        <f>5-COUNTIF(RCuts,"&lt;"&amp;D2188)</f>
        <v/>
      </c>
      <c r="H2188" s="10">
        <f>1+COUNTIF(FCuts,"&lt;"&amp;E2188)</f>
        <v/>
      </c>
      <c r="I2188" s="10">
        <f>1+COUNTIF(MCuts,"&lt;"&amp;F2188)</f>
        <v/>
      </c>
      <c r="J2188" s="10">
        <f>G2188&amp;H2188&amp;I2188</f>
        <v/>
      </c>
      <c r="K2188" s="10">
        <f>IF(AND(G2188&gt;=4,H2188&gt;=4),"Champions",IF(AND(G2188&gt;=3,H2188&gt;=3),"Loyal",IF(G2188&gt;=4,"New / promising",IF(H2188&gt;=3,"At risk",IF(G2188&lt;=2,"Lost / hibernating","Needs attention")))))</f>
        <v/>
      </c>
    </row>
    <row r="2189">
      <c r="A2189" t="n">
        <v>15998</v>
      </c>
      <c r="B2189" s="13">
        <f>_xlfn.MINIFS(Invoices[Date],Invoices[Customer ID],A2189)</f>
        <v/>
      </c>
      <c r="C2189" s="13">
        <f>_xlfn.MAXIFS(Invoices[Date],Invoices[Customer ID],A2189)</f>
        <v/>
      </c>
      <c r="D2189" s="14">
        <f>AsOfDate-C2189</f>
        <v/>
      </c>
      <c r="E2189" s="14">
        <f>COUNTIFS(Invoices[Customer ID],A2189)</f>
        <v/>
      </c>
      <c r="F2189" s="15">
        <f>SUMIFS(Invoices[Value],Invoices[Customer ID],A2189)</f>
        <v/>
      </c>
      <c r="G2189" s="10">
        <f>5-COUNTIF(RCuts,"&lt;"&amp;D2189)</f>
        <v/>
      </c>
      <c r="H2189" s="10">
        <f>1+COUNTIF(FCuts,"&lt;"&amp;E2189)</f>
        <v/>
      </c>
      <c r="I2189" s="10">
        <f>1+COUNTIF(MCuts,"&lt;"&amp;F2189)</f>
        <v/>
      </c>
      <c r="J2189" s="10">
        <f>G2189&amp;H2189&amp;I2189</f>
        <v/>
      </c>
      <c r="K2189" s="10">
        <f>IF(AND(G2189&gt;=4,H2189&gt;=4),"Champions",IF(AND(G2189&gt;=3,H2189&gt;=3),"Loyal",IF(G2189&gt;=4,"New / promising",IF(H2189&gt;=3,"At risk",IF(G2189&lt;=2,"Lost / hibernating","Needs attention")))))</f>
        <v/>
      </c>
    </row>
    <row r="2190">
      <c r="A2190" t="n">
        <v>16003</v>
      </c>
      <c r="B2190" s="13">
        <f>_xlfn.MINIFS(Invoices[Date],Invoices[Customer ID],A2190)</f>
        <v/>
      </c>
      <c r="C2190" s="13">
        <f>_xlfn.MAXIFS(Invoices[Date],Invoices[Customer ID],A2190)</f>
        <v/>
      </c>
      <c r="D2190" s="14">
        <f>AsOfDate-C2190</f>
        <v/>
      </c>
      <c r="E2190" s="14">
        <f>COUNTIFS(Invoices[Customer ID],A2190)</f>
        <v/>
      </c>
      <c r="F2190" s="15">
        <f>SUMIFS(Invoices[Value],Invoices[Customer ID],A2190)</f>
        <v/>
      </c>
      <c r="G2190" s="10">
        <f>5-COUNTIF(RCuts,"&lt;"&amp;D2190)</f>
        <v/>
      </c>
      <c r="H2190" s="10">
        <f>1+COUNTIF(FCuts,"&lt;"&amp;E2190)</f>
        <v/>
      </c>
      <c r="I2190" s="10">
        <f>1+COUNTIF(MCuts,"&lt;"&amp;F2190)</f>
        <v/>
      </c>
      <c r="J2190" s="10">
        <f>G2190&amp;H2190&amp;I2190</f>
        <v/>
      </c>
      <c r="K2190" s="10">
        <f>IF(AND(G2190&gt;=4,H2190&gt;=4),"Champions",IF(AND(G2190&gt;=3,H2190&gt;=3),"Loyal",IF(G2190&gt;=4,"New / promising",IF(H2190&gt;=3,"At risk",IF(G2190&lt;=2,"Lost / hibernating","Needs attention")))))</f>
        <v/>
      </c>
    </row>
    <row r="2191">
      <c r="A2191" t="n">
        <v>16005</v>
      </c>
      <c r="B2191" s="13">
        <f>_xlfn.MINIFS(Invoices[Date],Invoices[Customer ID],A2191)</f>
        <v/>
      </c>
      <c r="C2191" s="13">
        <f>_xlfn.MAXIFS(Invoices[Date],Invoices[Customer ID],A2191)</f>
        <v/>
      </c>
      <c r="D2191" s="14">
        <f>AsOfDate-C2191</f>
        <v/>
      </c>
      <c r="E2191" s="14">
        <f>COUNTIFS(Invoices[Customer ID],A2191)</f>
        <v/>
      </c>
      <c r="F2191" s="15">
        <f>SUMIFS(Invoices[Value],Invoices[Customer ID],A2191)</f>
        <v/>
      </c>
      <c r="G2191" s="10">
        <f>5-COUNTIF(RCuts,"&lt;"&amp;D2191)</f>
        <v/>
      </c>
      <c r="H2191" s="10">
        <f>1+COUNTIF(FCuts,"&lt;"&amp;E2191)</f>
        <v/>
      </c>
      <c r="I2191" s="10">
        <f>1+COUNTIF(MCuts,"&lt;"&amp;F2191)</f>
        <v/>
      </c>
      <c r="J2191" s="10">
        <f>G2191&amp;H2191&amp;I2191</f>
        <v/>
      </c>
      <c r="K2191" s="10">
        <f>IF(AND(G2191&gt;=4,H2191&gt;=4),"Champions",IF(AND(G2191&gt;=3,H2191&gt;=3),"Loyal",IF(G2191&gt;=4,"New / promising",IF(H2191&gt;=3,"At risk",IF(G2191&lt;=2,"Lost / hibernating","Needs attention")))))</f>
        <v/>
      </c>
    </row>
    <row r="2192">
      <c r="A2192" t="n">
        <v>16006</v>
      </c>
      <c r="B2192" s="13">
        <f>_xlfn.MINIFS(Invoices[Date],Invoices[Customer ID],A2192)</f>
        <v/>
      </c>
      <c r="C2192" s="13">
        <f>_xlfn.MAXIFS(Invoices[Date],Invoices[Customer ID],A2192)</f>
        <v/>
      </c>
      <c r="D2192" s="14">
        <f>AsOfDate-C2192</f>
        <v/>
      </c>
      <c r="E2192" s="14">
        <f>COUNTIFS(Invoices[Customer ID],A2192)</f>
        <v/>
      </c>
      <c r="F2192" s="15">
        <f>SUMIFS(Invoices[Value],Invoices[Customer ID],A2192)</f>
        <v/>
      </c>
      <c r="G2192" s="10">
        <f>5-COUNTIF(RCuts,"&lt;"&amp;D2192)</f>
        <v/>
      </c>
      <c r="H2192" s="10">
        <f>1+COUNTIF(FCuts,"&lt;"&amp;E2192)</f>
        <v/>
      </c>
      <c r="I2192" s="10">
        <f>1+COUNTIF(MCuts,"&lt;"&amp;F2192)</f>
        <v/>
      </c>
      <c r="J2192" s="10">
        <f>G2192&amp;H2192&amp;I2192</f>
        <v/>
      </c>
      <c r="K2192" s="10">
        <f>IF(AND(G2192&gt;=4,H2192&gt;=4),"Champions",IF(AND(G2192&gt;=3,H2192&gt;=3),"Loyal",IF(G2192&gt;=4,"New / promising",IF(H2192&gt;=3,"At risk",IF(G2192&lt;=2,"Lost / hibernating","Needs attention")))))</f>
        <v/>
      </c>
    </row>
    <row r="2193">
      <c r="A2193" t="n">
        <v>16007</v>
      </c>
      <c r="B2193" s="13">
        <f>_xlfn.MINIFS(Invoices[Date],Invoices[Customer ID],A2193)</f>
        <v/>
      </c>
      <c r="C2193" s="13">
        <f>_xlfn.MAXIFS(Invoices[Date],Invoices[Customer ID],A2193)</f>
        <v/>
      </c>
      <c r="D2193" s="14">
        <f>AsOfDate-C2193</f>
        <v/>
      </c>
      <c r="E2193" s="14">
        <f>COUNTIFS(Invoices[Customer ID],A2193)</f>
        <v/>
      </c>
      <c r="F2193" s="15">
        <f>SUMIFS(Invoices[Value],Invoices[Customer ID],A2193)</f>
        <v/>
      </c>
      <c r="G2193" s="10">
        <f>5-COUNTIF(RCuts,"&lt;"&amp;D2193)</f>
        <v/>
      </c>
      <c r="H2193" s="10">
        <f>1+COUNTIF(FCuts,"&lt;"&amp;E2193)</f>
        <v/>
      </c>
      <c r="I2193" s="10">
        <f>1+COUNTIF(MCuts,"&lt;"&amp;F2193)</f>
        <v/>
      </c>
      <c r="J2193" s="10">
        <f>G2193&amp;H2193&amp;I2193</f>
        <v/>
      </c>
      <c r="K2193" s="10">
        <f>IF(AND(G2193&gt;=4,H2193&gt;=4),"Champions",IF(AND(G2193&gt;=3,H2193&gt;=3),"Loyal",IF(G2193&gt;=4,"New / promising",IF(H2193&gt;=3,"At risk",IF(G2193&lt;=2,"Lost / hibernating","Needs attention")))))</f>
        <v/>
      </c>
    </row>
    <row r="2194">
      <c r="A2194" t="n">
        <v>16008</v>
      </c>
      <c r="B2194" s="13">
        <f>_xlfn.MINIFS(Invoices[Date],Invoices[Customer ID],A2194)</f>
        <v/>
      </c>
      <c r="C2194" s="13">
        <f>_xlfn.MAXIFS(Invoices[Date],Invoices[Customer ID],A2194)</f>
        <v/>
      </c>
      <c r="D2194" s="14">
        <f>AsOfDate-C2194</f>
        <v/>
      </c>
      <c r="E2194" s="14">
        <f>COUNTIFS(Invoices[Customer ID],A2194)</f>
        <v/>
      </c>
      <c r="F2194" s="15">
        <f>SUMIFS(Invoices[Value],Invoices[Customer ID],A2194)</f>
        <v/>
      </c>
      <c r="G2194" s="10">
        <f>5-COUNTIF(RCuts,"&lt;"&amp;D2194)</f>
        <v/>
      </c>
      <c r="H2194" s="10">
        <f>1+COUNTIF(FCuts,"&lt;"&amp;E2194)</f>
        <v/>
      </c>
      <c r="I2194" s="10">
        <f>1+COUNTIF(MCuts,"&lt;"&amp;F2194)</f>
        <v/>
      </c>
      <c r="J2194" s="10">
        <f>G2194&amp;H2194&amp;I2194</f>
        <v/>
      </c>
      <c r="K2194" s="10">
        <f>IF(AND(G2194&gt;=4,H2194&gt;=4),"Champions",IF(AND(G2194&gt;=3,H2194&gt;=3),"Loyal",IF(G2194&gt;=4,"New / promising",IF(H2194&gt;=3,"At risk",IF(G2194&lt;=2,"Lost / hibernating","Needs attention")))))</f>
        <v/>
      </c>
    </row>
    <row r="2195">
      <c r="A2195" t="n">
        <v>16009</v>
      </c>
      <c r="B2195" s="13">
        <f>_xlfn.MINIFS(Invoices[Date],Invoices[Customer ID],A2195)</f>
        <v/>
      </c>
      <c r="C2195" s="13">
        <f>_xlfn.MAXIFS(Invoices[Date],Invoices[Customer ID],A2195)</f>
        <v/>
      </c>
      <c r="D2195" s="14">
        <f>AsOfDate-C2195</f>
        <v/>
      </c>
      <c r="E2195" s="14">
        <f>COUNTIFS(Invoices[Customer ID],A2195)</f>
        <v/>
      </c>
      <c r="F2195" s="15">
        <f>SUMIFS(Invoices[Value],Invoices[Customer ID],A2195)</f>
        <v/>
      </c>
      <c r="G2195" s="10">
        <f>5-COUNTIF(RCuts,"&lt;"&amp;D2195)</f>
        <v/>
      </c>
      <c r="H2195" s="10">
        <f>1+COUNTIF(FCuts,"&lt;"&amp;E2195)</f>
        <v/>
      </c>
      <c r="I2195" s="10">
        <f>1+COUNTIF(MCuts,"&lt;"&amp;F2195)</f>
        <v/>
      </c>
      <c r="J2195" s="10">
        <f>G2195&amp;H2195&amp;I2195</f>
        <v/>
      </c>
      <c r="K2195" s="10">
        <f>IF(AND(G2195&gt;=4,H2195&gt;=4),"Champions",IF(AND(G2195&gt;=3,H2195&gt;=3),"Loyal",IF(G2195&gt;=4,"New / promising",IF(H2195&gt;=3,"At risk",IF(G2195&lt;=2,"Lost / hibernating","Needs attention")))))</f>
        <v/>
      </c>
    </row>
    <row r="2196">
      <c r="A2196" t="n">
        <v>16010</v>
      </c>
      <c r="B2196" s="13">
        <f>_xlfn.MINIFS(Invoices[Date],Invoices[Customer ID],A2196)</f>
        <v/>
      </c>
      <c r="C2196" s="13">
        <f>_xlfn.MAXIFS(Invoices[Date],Invoices[Customer ID],A2196)</f>
        <v/>
      </c>
      <c r="D2196" s="14">
        <f>AsOfDate-C2196</f>
        <v/>
      </c>
      <c r="E2196" s="14">
        <f>COUNTIFS(Invoices[Customer ID],A2196)</f>
        <v/>
      </c>
      <c r="F2196" s="15">
        <f>SUMIFS(Invoices[Value],Invoices[Customer ID],A2196)</f>
        <v/>
      </c>
      <c r="G2196" s="10">
        <f>5-COUNTIF(RCuts,"&lt;"&amp;D2196)</f>
        <v/>
      </c>
      <c r="H2196" s="10">
        <f>1+COUNTIF(FCuts,"&lt;"&amp;E2196)</f>
        <v/>
      </c>
      <c r="I2196" s="10">
        <f>1+COUNTIF(MCuts,"&lt;"&amp;F2196)</f>
        <v/>
      </c>
      <c r="J2196" s="10">
        <f>G2196&amp;H2196&amp;I2196</f>
        <v/>
      </c>
      <c r="K2196" s="10">
        <f>IF(AND(G2196&gt;=4,H2196&gt;=4),"Champions",IF(AND(G2196&gt;=3,H2196&gt;=3),"Loyal",IF(G2196&gt;=4,"New / promising",IF(H2196&gt;=3,"At risk",IF(G2196&lt;=2,"Lost / hibernating","Needs attention")))))</f>
        <v/>
      </c>
    </row>
    <row r="2197">
      <c r="A2197" t="n">
        <v>16011</v>
      </c>
      <c r="B2197" s="13">
        <f>_xlfn.MINIFS(Invoices[Date],Invoices[Customer ID],A2197)</f>
        <v/>
      </c>
      <c r="C2197" s="13">
        <f>_xlfn.MAXIFS(Invoices[Date],Invoices[Customer ID],A2197)</f>
        <v/>
      </c>
      <c r="D2197" s="14">
        <f>AsOfDate-C2197</f>
        <v/>
      </c>
      <c r="E2197" s="14">
        <f>COUNTIFS(Invoices[Customer ID],A2197)</f>
        <v/>
      </c>
      <c r="F2197" s="15">
        <f>SUMIFS(Invoices[Value],Invoices[Customer ID],A2197)</f>
        <v/>
      </c>
      <c r="G2197" s="10">
        <f>5-COUNTIF(RCuts,"&lt;"&amp;D2197)</f>
        <v/>
      </c>
      <c r="H2197" s="10">
        <f>1+COUNTIF(FCuts,"&lt;"&amp;E2197)</f>
        <v/>
      </c>
      <c r="I2197" s="10">
        <f>1+COUNTIF(MCuts,"&lt;"&amp;F2197)</f>
        <v/>
      </c>
      <c r="J2197" s="10">
        <f>G2197&amp;H2197&amp;I2197</f>
        <v/>
      </c>
      <c r="K2197" s="10">
        <f>IF(AND(G2197&gt;=4,H2197&gt;=4),"Champions",IF(AND(G2197&gt;=3,H2197&gt;=3),"Loyal",IF(G2197&gt;=4,"New / promising",IF(H2197&gt;=3,"At risk",IF(G2197&lt;=2,"Lost / hibernating","Needs attention")))))</f>
        <v/>
      </c>
    </row>
    <row r="2198">
      <c r="A2198" t="n">
        <v>16012</v>
      </c>
      <c r="B2198" s="13">
        <f>_xlfn.MINIFS(Invoices[Date],Invoices[Customer ID],A2198)</f>
        <v/>
      </c>
      <c r="C2198" s="13">
        <f>_xlfn.MAXIFS(Invoices[Date],Invoices[Customer ID],A2198)</f>
        <v/>
      </c>
      <c r="D2198" s="14">
        <f>AsOfDate-C2198</f>
        <v/>
      </c>
      <c r="E2198" s="14">
        <f>COUNTIFS(Invoices[Customer ID],A2198)</f>
        <v/>
      </c>
      <c r="F2198" s="15">
        <f>SUMIFS(Invoices[Value],Invoices[Customer ID],A2198)</f>
        <v/>
      </c>
      <c r="G2198" s="10">
        <f>5-COUNTIF(RCuts,"&lt;"&amp;D2198)</f>
        <v/>
      </c>
      <c r="H2198" s="10">
        <f>1+COUNTIF(FCuts,"&lt;"&amp;E2198)</f>
        <v/>
      </c>
      <c r="I2198" s="10">
        <f>1+COUNTIF(MCuts,"&lt;"&amp;F2198)</f>
        <v/>
      </c>
      <c r="J2198" s="10">
        <f>G2198&amp;H2198&amp;I2198</f>
        <v/>
      </c>
      <c r="K2198" s="10">
        <f>IF(AND(G2198&gt;=4,H2198&gt;=4),"Champions",IF(AND(G2198&gt;=3,H2198&gt;=3),"Loyal",IF(G2198&gt;=4,"New / promising",IF(H2198&gt;=3,"At risk",IF(G2198&lt;=2,"Lost / hibernating","Needs attention")))))</f>
        <v/>
      </c>
    </row>
    <row r="2199">
      <c r="A2199" t="n">
        <v>16013</v>
      </c>
      <c r="B2199" s="13">
        <f>_xlfn.MINIFS(Invoices[Date],Invoices[Customer ID],A2199)</f>
        <v/>
      </c>
      <c r="C2199" s="13">
        <f>_xlfn.MAXIFS(Invoices[Date],Invoices[Customer ID],A2199)</f>
        <v/>
      </c>
      <c r="D2199" s="14">
        <f>AsOfDate-C2199</f>
        <v/>
      </c>
      <c r="E2199" s="14">
        <f>COUNTIFS(Invoices[Customer ID],A2199)</f>
        <v/>
      </c>
      <c r="F2199" s="15">
        <f>SUMIFS(Invoices[Value],Invoices[Customer ID],A2199)</f>
        <v/>
      </c>
      <c r="G2199" s="10">
        <f>5-COUNTIF(RCuts,"&lt;"&amp;D2199)</f>
        <v/>
      </c>
      <c r="H2199" s="10">
        <f>1+COUNTIF(FCuts,"&lt;"&amp;E2199)</f>
        <v/>
      </c>
      <c r="I2199" s="10">
        <f>1+COUNTIF(MCuts,"&lt;"&amp;F2199)</f>
        <v/>
      </c>
      <c r="J2199" s="10">
        <f>G2199&amp;H2199&amp;I2199</f>
        <v/>
      </c>
      <c r="K2199" s="10">
        <f>IF(AND(G2199&gt;=4,H2199&gt;=4),"Champions",IF(AND(G2199&gt;=3,H2199&gt;=3),"Loyal",IF(G2199&gt;=4,"New / promising",IF(H2199&gt;=3,"At risk",IF(G2199&lt;=2,"Lost / hibernating","Needs attention")))))</f>
        <v/>
      </c>
    </row>
    <row r="2200">
      <c r="A2200" t="n">
        <v>16014</v>
      </c>
      <c r="B2200" s="13">
        <f>_xlfn.MINIFS(Invoices[Date],Invoices[Customer ID],A2200)</f>
        <v/>
      </c>
      <c r="C2200" s="13">
        <f>_xlfn.MAXIFS(Invoices[Date],Invoices[Customer ID],A2200)</f>
        <v/>
      </c>
      <c r="D2200" s="14">
        <f>AsOfDate-C2200</f>
        <v/>
      </c>
      <c r="E2200" s="14">
        <f>COUNTIFS(Invoices[Customer ID],A2200)</f>
        <v/>
      </c>
      <c r="F2200" s="15">
        <f>SUMIFS(Invoices[Value],Invoices[Customer ID],A2200)</f>
        <v/>
      </c>
      <c r="G2200" s="10">
        <f>5-COUNTIF(RCuts,"&lt;"&amp;D2200)</f>
        <v/>
      </c>
      <c r="H2200" s="10">
        <f>1+COUNTIF(FCuts,"&lt;"&amp;E2200)</f>
        <v/>
      </c>
      <c r="I2200" s="10">
        <f>1+COUNTIF(MCuts,"&lt;"&amp;F2200)</f>
        <v/>
      </c>
      <c r="J2200" s="10">
        <f>G2200&amp;H2200&amp;I2200</f>
        <v/>
      </c>
      <c r="K2200" s="10">
        <f>IF(AND(G2200&gt;=4,H2200&gt;=4),"Champions",IF(AND(G2200&gt;=3,H2200&gt;=3),"Loyal",IF(G2200&gt;=4,"New / promising",IF(H2200&gt;=3,"At risk",IF(G2200&lt;=2,"Lost / hibernating","Needs attention")))))</f>
        <v/>
      </c>
    </row>
    <row r="2201">
      <c r="A2201" t="n">
        <v>16015</v>
      </c>
      <c r="B2201" s="13">
        <f>_xlfn.MINIFS(Invoices[Date],Invoices[Customer ID],A2201)</f>
        <v/>
      </c>
      <c r="C2201" s="13">
        <f>_xlfn.MAXIFS(Invoices[Date],Invoices[Customer ID],A2201)</f>
        <v/>
      </c>
      <c r="D2201" s="14">
        <f>AsOfDate-C2201</f>
        <v/>
      </c>
      <c r="E2201" s="14">
        <f>COUNTIFS(Invoices[Customer ID],A2201)</f>
        <v/>
      </c>
      <c r="F2201" s="15">
        <f>SUMIFS(Invoices[Value],Invoices[Customer ID],A2201)</f>
        <v/>
      </c>
      <c r="G2201" s="10">
        <f>5-COUNTIF(RCuts,"&lt;"&amp;D2201)</f>
        <v/>
      </c>
      <c r="H2201" s="10">
        <f>1+COUNTIF(FCuts,"&lt;"&amp;E2201)</f>
        <v/>
      </c>
      <c r="I2201" s="10">
        <f>1+COUNTIF(MCuts,"&lt;"&amp;F2201)</f>
        <v/>
      </c>
      <c r="J2201" s="10">
        <f>G2201&amp;H2201&amp;I2201</f>
        <v/>
      </c>
      <c r="K2201" s="10">
        <f>IF(AND(G2201&gt;=4,H2201&gt;=4),"Champions",IF(AND(G2201&gt;=3,H2201&gt;=3),"Loyal",IF(G2201&gt;=4,"New / promising",IF(H2201&gt;=3,"At risk",IF(G2201&lt;=2,"Lost / hibernating","Needs attention")))))</f>
        <v/>
      </c>
    </row>
    <row r="2202">
      <c r="A2202" t="n">
        <v>16016</v>
      </c>
      <c r="B2202" s="13">
        <f>_xlfn.MINIFS(Invoices[Date],Invoices[Customer ID],A2202)</f>
        <v/>
      </c>
      <c r="C2202" s="13">
        <f>_xlfn.MAXIFS(Invoices[Date],Invoices[Customer ID],A2202)</f>
        <v/>
      </c>
      <c r="D2202" s="14">
        <f>AsOfDate-C2202</f>
        <v/>
      </c>
      <c r="E2202" s="14">
        <f>COUNTIFS(Invoices[Customer ID],A2202)</f>
        <v/>
      </c>
      <c r="F2202" s="15">
        <f>SUMIFS(Invoices[Value],Invoices[Customer ID],A2202)</f>
        <v/>
      </c>
      <c r="G2202" s="10">
        <f>5-COUNTIF(RCuts,"&lt;"&amp;D2202)</f>
        <v/>
      </c>
      <c r="H2202" s="10">
        <f>1+COUNTIF(FCuts,"&lt;"&amp;E2202)</f>
        <v/>
      </c>
      <c r="I2202" s="10">
        <f>1+COUNTIF(MCuts,"&lt;"&amp;F2202)</f>
        <v/>
      </c>
      <c r="J2202" s="10">
        <f>G2202&amp;H2202&amp;I2202</f>
        <v/>
      </c>
      <c r="K2202" s="10">
        <f>IF(AND(G2202&gt;=4,H2202&gt;=4),"Champions",IF(AND(G2202&gt;=3,H2202&gt;=3),"Loyal",IF(G2202&gt;=4,"New / promising",IF(H2202&gt;=3,"At risk",IF(G2202&lt;=2,"Lost / hibernating","Needs attention")))))</f>
        <v/>
      </c>
    </row>
    <row r="2203">
      <c r="A2203" t="n">
        <v>16017</v>
      </c>
      <c r="B2203" s="13">
        <f>_xlfn.MINIFS(Invoices[Date],Invoices[Customer ID],A2203)</f>
        <v/>
      </c>
      <c r="C2203" s="13">
        <f>_xlfn.MAXIFS(Invoices[Date],Invoices[Customer ID],A2203)</f>
        <v/>
      </c>
      <c r="D2203" s="14">
        <f>AsOfDate-C2203</f>
        <v/>
      </c>
      <c r="E2203" s="14">
        <f>COUNTIFS(Invoices[Customer ID],A2203)</f>
        <v/>
      </c>
      <c r="F2203" s="15">
        <f>SUMIFS(Invoices[Value],Invoices[Customer ID],A2203)</f>
        <v/>
      </c>
      <c r="G2203" s="10">
        <f>5-COUNTIF(RCuts,"&lt;"&amp;D2203)</f>
        <v/>
      </c>
      <c r="H2203" s="10">
        <f>1+COUNTIF(FCuts,"&lt;"&amp;E2203)</f>
        <v/>
      </c>
      <c r="I2203" s="10">
        <f>1+COUNTIF(MCuts,"&lt;"&amp;F2203)</f>
        <v/>
      </c>
      <c r="J2203" s="10">
        <f>G2203&amp;H2203&amp;I2203</f>
        <v/>
      </c>
      <c r="K2203" s="10">
        <f>IF(AND(G2203&gt;=4,H2203&gt;=4),"Champions",IF(AND(G2203&gt;=3,H2203&gt;=3),"Loyal",IF(G2203&gt;=4,"New / promising",IF(H2203&gt;=3,"At risk",IF(G2203&lt;=2,"Lost / hibernating","Needs attention")))))</f>
        <v/>
      </c>
    </row>
    <row r="2204">
      <c r="A2204" t="n">
        <v>16018</v>
      </c>
      <c r="B2204" s="13">
        <f>_xlfn.MINIFS(Invoices[Date],Invoices[Customer ID],A2204)</f>
        <v/>
      </c>
      <c r="C2204" s="13">
        <f>_xlfn.MAXIFS(Invoices[Date],Invoices[Customer ID],A2204)</f>
        <v/>
      </c>
      <c r="D2204" s="14">
        <f>AsOfDate-C2204</f>
        <v/>
      </c>
      <c r="E2204" s="14">
        <f>COUNTIFS(Invoices[Customer ID],A2204)</f>
        <v/>
      </c>
      <c r="F2204" s="15">
        <f>SUMIFS(Invoices[Value],Invoices[Customer ID],A2204)</f>
        <v/>
      </c>
      <c r="G2204" s="10">
        <f>5-COUNTIF(RCuts,"&lt;"&amp;D2204)</f>
        <v/>
      </c>
      <c r="H2204" s="10">
        <f>1+COUNTIF(FCuts,"&lt;"&amp;E2204)</f>
        <v/>
      </c>
      <c r="I2204" s="10">
        <f>1+COUNTIF(MCuts,"&lt;"&amp;F2204)</f>
        <v/>
      </c>
      <c r="J2204" s="10">
        <f>G2204&amp;H2204&amp;I2204</f>
        <v/>
      </c>
      <c r="K2204" s="10">
        <f>IF(AND(G2204&gt;=4,H2204&gt;=4),"Champions",IF(AND(G2204&gt;=3,H2204&gt;=3),"Loyal",IF(G2204&gt;=4,"New / promising",IF(H2204&gt;=3,"At risk",IF(G2204&lt;=2,"Lost / hibernating","Needs attention")))))</f>
        <v/>
      </c>
    </row>
    <row r="2205">
      <c r="A2205" t="n">
        <v>16019</v>
      </c>
      <c r="B2205" s="13">
        <f>_xlfn.MINIFS(Invoices[Date],Invoices[Customer ID],A2205)</f>
        <v/>
      </c>
      <c r="C2205" s="13">
        <f>_xlfn.MAXIFS(Invoices[Date],Invoices[Customer ID],A2205)</f>
        <v/>
      </c>
      <c r="D2205" s="14">
        <f>AsOfDate-C2205</f>
        <v/>
      </c>
      <c r="E2205" s="14">
        <f>COUNTIFS(Invoices[Customer ID],A2205)</f>
        <v/>
      </c>
      <c r="F2205" s="15">
        <f>SUMIFS(Invoices[Value],Invoices[Customer ID],A2205)</f>
        <v/>
      </c>
      <c r="G2205" s="10">
        <f>5-COUNTIF(RCuts,"&lt;"&amp;D2205)</f>
        <v/>
      </c>
      <c r="H2205" s="10">
        <f>1+COUNTIF(FCuts,"&lt;"&amp;E2205)</f>
        <v/>
      </c>
      <c r="I2205" s="10">
        <f>1+COUNTIF(MCuts,"&lt;"&amp;F2205)</f>
        <v/>
      </c>
      <c r="J2205" s="10">
        <f>G2205&amp;H2205&amp;I2205</f>
        <v/>
      </c>
      <c r="K2205" s="10">
        <f>IF(AND(G2205&gt;=4,H2205&gt;=4),"Champions",IF(AND(G2205&gt;=3,H2205&gt;=3),"Loyal",IF(G2205&gt;=4,"New / promising",IF(H2205&gt;=3,"At risk",IF(G2205&lt;=2,"Lost / hibernating","Needs attention")))))</f>
        <v/>
      </c>
    </row>
    <row r="2206">
      <c r="A2206" t="n">
        <v>16020</v>
      </c>
      <c r="B2206" s="13">
        <f>_xlfn.MINIFS(Invoices[Date],Invoices[Customer ID],A2206)</f>
        <v/>
      </c>
      <c r="C2206" s="13">
        <f>_xlfn.MAXIFS(Invoices[Date],Invoices[Customer ID],A2206)</f>
        <v/>
      </c>
      <c r="D2206" s="14">
        <f>AsOfDate-C2206</f>
        <v/>
      </c>
      <c r="E2206" s="14">
        <f>COUNTIFS(Invoices[Customer ID],A2206)</f>
        <v/>
      </c>
      <c r="F2206" s="15">
        <f>SUMIFS(Invoices[Value],Invoices[Customer ID],A2206)</f>
        <v/>
      </c>
      <c r="G2206" s="10">
        <f>5-COUNTIF(RCuts,"&lt;"&amp;D2206)</f>
        <v/>
      </c>
      <c r="H2206" s="10">
        <f>1+COUNTIF(FCuts,"&lt;"&amp;E2206)</f>
        <v/>
      </c>
      <c r="I2206" s="10">
        <f>1+COUNTIF(MCuts,"&lt;"&amp;F2206)</f>
        <v/>
      </c>
      <c r="J2206" s="10">
        <f>G2206&amp;H2206&amp;I2206</f>
        <v/>
      </c>
      <c r="K2206" s="10">
        <f>IF(AND(G2206&gt;=4,H2206&gt;=4),"Champions",IF(AND(G2206&gt;=3,H2206&gt;=3),"Loyal",IF(G2206&gt;=4,"New / promising",IF(H2206&gt;=3,"At risk",IF(G2206&lt;=2,"Lost / hibernating","Needs attention")))))</f>
        <v/>
      </c>
    </row>
    <row r="2207">
      <c r="A2207" t="n">
        <v>16022</v>
      </c>
      <c r="B2207" s="13">
        <f>_xlfn.MINIFS(Invoices[Date],Invoices[Customer ID],A2207)</f>
        <v/>
      </c>
      <c r="C2207" s="13">
        <f>_xlfn.MAXIFS(Invoices[Date],Invoices[Customer ID],A2207)</f>
        <v/>
      </c>
      <c r="D2207" s="14">
        <f>AsOfDate-C2207</f>
        <v/>
      </c>
      <c r="E2207" s="14">
        <f>COUNTIFS(Invoices[Customer ID],A2207)</f>
        <v/>
      </c>
      <c r="F2207" s="15">
        <f>SUMIFS(Invoices[Value],Invoices[Customer ID],A2207)</f>
        <v/>
      </c>
      <c r="G2207" s="10">
        <f>5-COUNTIF(RCuts,"&lt;"&amp;D2207)</f>
        <v/>
      </c>
      <c r="H2207" s="10">
        <f>1+COUNTIF(FCuts,"&lt;"&amp;E2207)</f>
        <v/>
      </c>
      <c r="I2207" s="10">
        <f>1+COUNTIF(MCuts,"&lt;"&amp;F2207)</f>
        <v/>
      </c>
      <c r="J2207" s="10">
        <f>G2207&amp;H2207&amp;I2207</f>
        <v/>
      </c>
      <c r="K2207" s="10">
        <f>IF(AND(G2207&gt;=4,H2207&gt;=4),"Champions",IF(AND(G2207&gt;=3,H2207&gt;=3),"Loyal",IF(G2207&gt;=4,"New / promising",IF(H2207&gt;=3,"At risk",IF(G2207&lt;=2,"Lost / hibernating","Needs attention")))))</f>
        <v/>
      </c>
    </row>
    <row r="2208">
      <c r="A2208" t="n">
        <v>16023</v>
      </c>
      <c r="B2208" s="13">
        <f>_xlfn.MINIFS(Invoices[Date],Invoices[Customer ID],A2208)</f>
        <v/>
      </c>
      <c r="C2208" s="13">
        <f>_xlfn.MAXIFS(Invoices[Date],Invoices[Customer ID],A2208)</f>
        <v/>
      </c>
      <c r="D2208" s="14">
        <f>AsOfDate-C2208</f>
        <v/>
      </c>
      <c r="E2208" s="14">
        <f>COUNTIFS(Invoices[Customer ID],A2208)</f>
        <v/>
      </c>
      <c r="F2208" s="15">
        <f>SUMIFS(Invoices[Value],Invoices[Customer ID],A2208)</f>
        <v/>
      </c>
      <c r="G2208" s="10">
        <f>5-COUNTIF(RCuts,"&lt;"&amp;D2208)</f>
        <v/>
      </c>
      <c r="H2208" s="10">
        <f>1+COUNTIF(FCuts,"&lt;"&amp;E2208)</f>
        <v/>
      </c>
      <c r="I2208" s="10">
        <f>1+COUNTIF(MCuts,"&lt;"&amp;F2208)</f>
        <v/>
      </c>
      <c r="J2208" s="10">
        <f>G2208&amp;H2208&amp;I2208</f>
        <v/>
      </c>
      <c r="K2208" s="10">
        <f>IF(AND(G2208&gt;=4,H2208&gt;=4),"Champions",IF(AND(G2208&gt;=3,H2208&gt;=3),"Loyal",IF(G2208&gt;=4,"New / promising",IF(H2208&gt;=3,"At risk",IF(G2208&lt;=2,"Lost / hibernating","Needs attention")))))</f>
        <v/>
      </c>
    </row>
    <row r="2209">
      <c r="A2209" t="n">
        <v>16024</v>
      </c>
      <c r="B2209" s="13">
        <f>_xlfn.MINIFS(Invoices[Date],Invoices[Customer ID],A2209)</f>
        <v/>
      </c>
      <c r="C2209" s="13">
        <f>_xlfn.MAXIFS(Invoices[Date],Invoices[Customer ID],A2209)</f>
        <v/>
      </c>
      <c r="D2209" s="14">
        <f>AsOfDate-C2209</f>
        <v/>
      </c>
      <c r="E2209" s="14">
        <f>COUNTIFS(Invoices[Customer ID],A2209)</f>
        <v/>
      </c>
      <c r="F2209" s="15">
        <f>SUMIFS(Invoices[Value],Invoices[Customer ID],A2209)</f>
        <v/>
      </c>
      <c r="G2209" s="10">
        <f>5-COUNTIF(RCuts,"&lt;"&amp;D2209)</f>
        <v/>
      </c>
      <c r="H2209" s="10">
        <f>1+COUNTIF(FCuts,"&lt;"&amp;E2209)</f>
        <v/>
      </c>
      <c r="I2209" s="10">
        <f>1+COUNTIF(MCuts,"&lt;"&amp;F2209)</f>
        <v/>
      </c>
      <c r="J2209" s="10">
        <f>G2209&amp;H2209&amp;I2209</f>
        <v/>
      </c>
      <c r="K2209" s="10">
        <f>IF(AND(G2209&gt;=4,H2209&gt;=4),"Champions",IF(AND(G2209&gt;=3,H2209&gt;=3),"Loyal",IF(G2209&gt;=4,"New / promising",IF(H2209&gt;=3,"At risk",IF(G2209&lt;=2,"Lost / hibernating","Needs attention")))))</f>
        <v/>
      </c>
    </row>
    <row r="2210">
      <c r="A2210" t="n">
        <v>16025</v>
      </c>
      <c r="B2210" s="13">
        <f>_xlfn.MINIFS(Invoices[Date],Invoices[Customer ID],A2210)</f>
        <v/>
      </c>
      <c r="C2210" s="13">
        <f>_xlfn.MAXIFS(Invoices[Date],Invoices[Customer ID],A2210)</f>
        <v/>
      </c>
      <c r="D2210" s="14">
        <f>AsOfDate-C2210</f>
        <v/>
      </c>
      <c r="E2210" s="14">
        <f>COUNTIFS(Invoices[Customer ID],A2210)</f>
        <v/>
      </c>
      <c r="F2210" s="15">
        <f>SUMIFS(Invoices[Value],Invoices[Customer ID],A2210)</f>
        <v/>
      </c>
      <c r="G2210" s="10">
        <f>5-COUNTIF(RCuts,"&lt;"&amp;D2210)</f>
        <v/>
      </c>
      <c r="H2210" s="10">
        <f>1+COUNTIF(FCuts,"&lt;"&amp;E2210)</f>
        <v/>
      </c>
      <c r="I2210" s="10">
        <f>1+COUNTIF(MCuts,"&lt;"&amp;F2210)</f>
        <v/>
      </c>
      <c r="J2210" s="10">
        <f>G2210&amp;H2210&amp;I2210</f>
        <v/>
      </c>
      <c r="K2210" s="10">
        <f>IF(AND(G2210&gt;=4,H2210&gt;=4),"Champions",IF(AND(G2210&gt;=3,H2210&gt;=3),"Loyal",IF(G2210&gt;=4,"New / promising",IF(H2210&gt;=3,"At risk",IF(G2210&lt;=2,"Lost / hibernating","Needs attention")))))</f>
        <v/>
      </c>
    </row>
    <row r="2211">
      <c r="A2211" t="n">
        <v>16026</v>
      </c>
      <c r="B2211" s="13">
        <f>_xlfn.MINIFS(Invoices[Date],Invoices[Customer ID],A2211)</f>
        <v/>
      </c>
      <c r="C2211" s="13">
        <f>_xlfn.MAXIFS(Invoices[Date],Invoices[Customer ID],A2211)</f>
        <v/>
      </c>
      <c r="D2211" s="14">
        <f>AsOfDate-C2211</f>
        <v/>
      </c>
      <c r="E2211" s="14">
        <f>COUNTIFS(Invoices[Customer ID],A2211)</f>
        <v/>
      </c>
      <c r="F2211" s="15">
        <f>SUMIFS(Invoices[Value],Invoices[Customer ID],A2211)</f>
        <v/>
      </c>
      <c r="G2211" s="10">
        <f>5-COUNTIF(RCuts,"&lt;"&amp;D2211)</f>
        <v/>
      </c>
      <c r="H2211" s="10">
        <f>1+COUNTIF(FCuts,"&lt;"&amp;E2211)</f>
        <v/>
      </c>
      <c r="I2211" s="10">
        <f>1+COUNTIF(MCuts,"&lt;"&amp;F2211)</f>
        <v/>
      </c>
      <c r="J2211" s="10">
        <f>G2211&amp;H2211&amp;I2211</f>
        <v/>
      </c>
      <c r="K2211" s="10">
        <f>IF(AND(G2211&gt;=4,H2211&gt;=4),"Champions",IF(AND(G2211&gt;=3,H2211&gt;=3),"Loyal",IF(G2211&gt;=4,"New / promising",IF(H2211&gt;=3,"At risk",IF(G2211&lt;=2,"Lost / hibernating","Needs attention")))))</f>
        <v/>
      </c>
    </row>
    <row r="2212">
      <c r="A2212" t="n">
        <v>16027</v>
      </c>
      <c r="B2212" s="13">
        <f>_xlfn.MINIFS(Invoices[Date],Invoices[Customer ID],A2212)</f>
        <v/>
      </c>
      <c r="C2212" s="13">
        <f>_xlfn.MAXIFS(Invoices[Date],Invoices[Customer ID],A2212)</f>
        <v/>
      </c>
      <c r="D2212" s="14">
        <f>AsOfDate-C2212</f>
        <v/>
      </c>
      <c r="E2212" s="14">
        <f>COUNTIFS(Invoices[Customer ID],A2212)</f>
        <v/>
      </c>
      <c r="F2212" s="15">
        <f>SUMIFS(Invoices[Value],Invoices[Customer ID],A2212)</f>
        <v/>
      </c>
      <c r="G2212" s="10">
        <f>5-COUNTIF(RCuts,"&lt;"&amp;D2212)</f>
        <v/>
      </c>
      <c r="H2212" s="10">
        <f>1+COUNTIF(FCuts,"&lt;"&amp;E2212)</f>
        <v/>
      </c>
      <c r="I2212" s="10">
        <f>1+COUNTIF(MCuts,"&lt;"&amp;F2212)</f>
        <v/>
      </c>
      <c r="J2212" s="10">
        <f>G2212&amp;H2212&amp;I2212</f>
        <v/>
      </c>
      <c r="K2212" s="10">
        <f>IF(AND(G2212&gt;=4,H2212&gt;=4),"Champions",IF(AND(G2212&gt;=3,H2212&gt;=3),"Loyal",IF(G2212&gt;=4,"New / promising",IF(H2212&gt;=3,"At risk",IF(G2212&lt;=2,"Lost / hibernating","Needs attention")))))</f>
        <v/>
      </c>
    </row>
    <row r="2213">
      <c r="A2213" t="n">
        <v>16029</v>
      </c>
      <c r="B2213" s="13">
        <f>_xlfn.MINIFS(Invoices[Date],Invoices[Customer ID],A2213)</f>
        <v/>
      </c>
      <c r="C2213" s="13">
        <f>_xlfn.MAXIFS(Invoices[Date],Invoices[Customer ID],A2213)</f>
        <v/>
      </c>
      <c r="D2213" s="14">
        <f>AsOfDate-C2213</f>
        <v/>
      </c>
      <c r="E2213" s="14">
        <f>COUNTIFS(Invoices[Customer ID],A2213)</f>
        <v/>
      </c>
      <c r="F2213" s="15">
        <f>SUMIFS(Invoices[Value],Invoices[Customer ID],A2213)</f>
        <v/>
      </c>
      <c r="G2213" s="10">
        <f>5-COUNTIF(RCuts,"&lt;"&amp;D2213)</f>
        <v/>
      </c>
      <c r="H2213" s="10">
        <f>1+COUNTIF(FCuts,"&lt;"&amp;E2213)</f>
        <v/>
      </c>
      <c r="I2213" s="10">
        <f>1+COUNTIF(MCuts,"&lt;"&amp;F2213)</f>
        <v/>
      </c>
      <c r="J2213" s="10">
        <f>G2213&amp;H2213&amp;I2213</f>
        <v/>
      </c>
      <c r="K2213" s="10">
        <f>IF(AND(G2213&gt;=4,H2213&gt;=4),"Champions",IF(AND(G2213&gt;=3,H2213&gt;=3),"Loyal",IF(G2213&gt;=4,"New / promising",IF(H2213&gt;=3,"At risk",IF(G2213&lt;=2,"Lost / hibernating","Needs attention")))))</f>
        <v/>
      </c>
    </row>
    <row r="2214">
      <c r="A2214" t="n">
        <v>16030</v>
      </c>
      <c r="B2214" s="13">
        <f>_xlfn.MINIFS(Invoices[Date],Invoices[Customer ID],A2214)</f>
        <v/>
      </c>
      <c r="C2214" s="13">
        <f>_xlfn.MAXIFS(Invoices[Date],Invoices[Customer ID],A2214)</f>
        <v/>
      </c>
      <c r="D2214" s="14">
        <f>AsOfDate-C2214</f>
        <v/>
      </c>
      <c r="E2214" s="14">
        <f>COUNTIFS(Invoices[Customer ID],A2214)</f>
        <v/>
      </c>
      <c r="F2214" s="15">
        <f>SUMIFS(Invoices[Value],Invoices[Customer ID],A2214)</f>
        <v/>
      </c>
      <c r="G2214" s="10">
        <f>5-COUNTIF(RCuts,"&lt;"&amp;D2214)</f>
        <v/>
      </c>
      <c r="H2214" s="10">
        <f>1+COUNTIF(FCuts,"&lt;"&amp;E2214)</f>
        <v/>
      </c>
      <c r="I2214" s="10">
        <f>1+COUNTIF(MCuts,"&lt;"&amp;F2214)</f>
        <v/>
      </c>
      <c r="J2214" s="10">
        <f>G2214&amp;H2214&amp;I2214</f>
        <v/>
      </c>
      <c r="K2214" s="10">
        <f>IF(AND(G2214&gt;=4,H2214&gt;=4),"Champions",IF(AND(G2214&gt;=3,H2214&gt;=3),"Loyal",IF(G2214&gt;=4,"New / promising",IF(H2214&gt;=3,"At risk",IF(G2214&lt;=2,"Lost / hibernating","Needs attention")))))</f>
        <v/>
      </c>
    </row>
    <row r="2215">
      <c r="A2215" t="n">
        <v>16031</v>
      </c>
      <c r="B2215" s="13">
        <f>_xlfn.MINIFS(Invoices[Date],Invoices[Customer ID],A2215)</f>
        <v/>
      </c>
      <c r="C2215" s="13">
        <f>_xlfn.MAXIFS(Invoices[Date],Invoices[Customer ID],A2215)</f>
        <v/>
      </c>
      <c r="D2215" s="14">
        <f>AsOfDate-C2215</f>
        <v/>
      </c>
      <c r="E2215" s="14">
        <f>COUNTIFS(Invoices[Customer ID],A2215)</f>
        <v/>
      </c>
      <c r="F2215" s="15">
        <f>SUMIFS(Invoices[Value],Invoices[Customer ID],A2215)</f>
        <v/>
      </c>
      <c r="G2215" s="10">
        <f>5-COUNTIF(RCuts,"&lt;"&amp;D2215)</f>
        <v/>
      </c>
      <c r="H2215" s="10">
        <f>1+COUNTIF(FCuts,"&lt;"&amp;E2215)</f>
        <v/>
      </c>
      <c r="I2215" s="10">
        <f>1+COUNTIF(MCuts,"&lt;"&amp;F2215)</f>
        <v/>
      </c>
      <c r="J2215" s="10">
        <f>G2215&amp;H2215&amp;I2215</f>
        <v/>
      </c>
      <c r="K2215" s="10">
        <f>IF(AND(G2215&gt;=4,H2215&gt;=4),"Champions",IF(AND(G2215&gt;=3,H2215&gt;=3),"Loyal",IF(G2215&gt;=4,"New / promising",IF(H2215&gt;=3,"At risk",IF(G2215&lt;=2,"Lost / hibernating","Needs attention")))))</f>
        <v/>
      </c>
    </row>
    <row r="2216">
      <c r="A2216" t="n">
        <v>16033</v>
      </c>
      <c r="B2216" s="13">
        <f>_xlfn.MINIFS(Invoices[Date],Invoices[Customer ID],A2216)</f>
        <v/>
      </c>
      <c r="C2216" s="13">
        <f>_xlfn.MAXIFS(Invoices[Date],Invoices[Customer ID],A2216)</f>
        <v/>
      </c>
      <c r="D2216" s="14">
        <f>AsOfDate-C2216</f>
        <v/>
      </c>
      <c r="E2216" s="14">
        <f>COUNTIFS(Invoices[Customer ID],A2216)</f>
        <v/>
      </c>
      <c r="F2216" s="15">
        <f>SUMIFS(Invoices[Value],Invoices[Customer ID],A2216)</f>
        <v/>
      </c>
      <c r="G2216" s="10">
        <f>5-COUNTIF(RCuts,"&lt;"&amp;D2216)</f>
        <v/>
      </c>
      <c r="H2216" s="10">
        <f>1+COUNTIF(FCuts,"&lt;"&amp;E2216)</f>
        <v/>
      </c>
      <c r="I2216" s="10">
        <f>1+COUNTIF(MCuts,"&lt;"&amp;F2216)</f>
        <v/>
      </c>
      <c r="J2216" s="10">
        <f>G2216&amp;H2216&amp;I2216</f>
        <v/>
      </c>
      <c r="K2216" s="10">
        <f>IF(AND(G2216&gt;=4,H2216&gt;=4),"Champions",IF(AND(G2216&gt;=3,H2216&gt;=3),"Loyal",IF(G2216&gt;=4,"New / promising",IF(H2216&gt;=3,"At risk",IF(G2216&lt;=2,"Lost / hibernating","Needs attention")))))</f>
        <v/>
      </c>
    </row>
    <row r="2217">
      <c r="A2217" t="n">
        <v>16034</v>
      </c>
      <c r="B2217" s="13">
        <f>_xlfn.MINIFS(Invoices[Date],Invoices[Customer ID],A2217)</f>
        <v/>
      </c>
      <c r="C2217" s="13">
        <f>_xlfn.MAXIFS(Invoices[Date],Invoices[Customer ID],A2217)</f>
        <v/>
      </c>
      <c r="D2217" s="14">
        <f>AsOfDate-C2217</f>
        <v/>
      </c>
      <c r="E2217" s="14">
        <f>COUNTIFS(Invoices[Customer ID],A2217)</f>
        <v/>
      </c>
      <c r="F2217" s="15">
        <f>SUMIFS(Invoices[Value],Invoices[Customer ID],A2217)</f>
        <v/>
      </c>
      <c r="G2217" s="10">
        <f>5-COUNTIF(RCuts,"&lt;"&amp;D2217)</f>
        <v/>
      </c>
      <c r="H2217" s="10">
        <f>1+COUNTIF(FCuts,"&lt;"&amp;E2217)</f>
        <v/>
      </c>
      <c r="I2217" s="10">
        <f>1+COUNTIF(MCuts,"&lt;"&amp;F2217)</f>
        <v/>
      </c>
      <c r="J2217" s="10">
        <f>G2217&amp;H2217&amp;I2217</f>
        <v/>
      </c>
      <c r="K2217" s="10">
        <f>IF(AND(G2217&gt;=4,H2217&gt;=4),"Champions",IF(AND(G2217&gt;=3,H2217&gt;=3),"Loyal",IF(G2217&gt;=4,"New / promising",IF(H2217&gt;=3,"At risk",IF(G2217&lt;=2,"Lost / hibernating","Needs attention")))))</f>
        <v/>
      </c>
    </row>
    <row r="2218">
      <c r="A2218" t="n">
        <v>16036</v>
      </c>
      <c r="B2218" s="13">
        <f>_xlfn.MINIFS(Invoices[Date],Invoices[Customer ID],A2218)</f>
        <v/>
      </c>
      <c r="C2218" s="13">
        <f>_xlfn.MAXIFS(Invoices[Date],Invoices[Customer ID],A2218)</f>
        <v/>
      </c>
      <c r="D2218" s="14">
        <f>AsOfDate-C2218</f>
        <v/>
      </c>
      <c r="E2218" s="14">
        <f>COUNTIFS(Invoices[Customer ID],A2218)</f>
        <v/>
      </c>
      <c r="F2218" s="15">
        <f>SUMIFS(Invoices[Value],Invoices[Customer ID],A2218)</f>
        <v/>
      </c>
      <c r="G2218" s="10">
        <f>5-COUNTIF(RCuts,"&lt;"&amp;D2218)</f>
        <v/>
      </c>
      <c r="H2218" s="10">
        <f>1+COUNTIF(FCuts,"&lt;"&amp;E2218)</f>
        <v/>
      </c>
      <c r="I2218" s="10">
        <f>1+COUNTIF(MCuts,"&lt;"&amp;F2218)</f>
        <v/>
      </c>
      <c r="J2218" s="10">
        <f>G2218&amp;H2218&amp;I2218</f>
        <v/>
      </c>
      <c r="K2218" s="10">
        <f>IF(AND(G2218&gt;=4,H2218&gt;=4),"Champions",IF(AND(G2218&gt;=3,H2218&gt;=3),"Loyal",IF(G2218&gt;=4,"New / promising",IF(H2218&gt;=3,"At risk",IF(G2218&lt;=2,"Lost / hibernating","Needs attention")))))</f>
        <v/>
      </c>
    </row>
    <row r="2219">
      <c r="A2219" t="n">
        <v>16037</v>
      </c>
      <c r="B2219" s="13">
        <f>_xlfn.MINIFS(Invoices[Date],Invoices[Customer ID],A2219)</f>
        <v/>
      </c>
      <c r="C2219" s="13">
        <f>_xlfn.MAXIFS(Invoices[Date],Invoices[Customer ID],A2219)</f>
        <v/>
      </c>
      <c r="D2219" s="14">
        <f>AsOfDate-C2219</f>
        <v/>
      </c>
      <c r="E2219" s="14">
        <f>COUNTIFS(Invoices[Customer ID],A2219)</f>
        <v/>
      </c>
      <c r="F2219" s="15">
        <f>SUMIFS(Invoices[Value],Invoices[Customer ID],A2219)</f>
        <v/>
      </c>
      <c r="G2219" s="10">
        <f>5-COUNTIF(RCuts,"&lt;"&amp;D2219)</f>
        <v/>
      </c>
      <c r="H2219" s="10">
        <f>1+COUNTIF(FCuts,"&lt;"&amp;E2219)</f>
        <v/>
      </c>
      <c r="I2219" s="10">
        <f>1+COUNTIF(MCuts,"&lt;"&amp;F2219)</f>
        <v/>
      </c>
      <c r="J2219" s="10">
        <f>G2219&amp;H2219&amp;I2219</f>
        <v/>
      </c>
      <c r="K2219" s="10">
        <f>IF(AND(G2219&gt;=4,H2219&gt;=4),"Champions",IF(AND(G2219&gt;=3,H2219&gt;=3),"Loyal",IF(G2219&gt;=4,"New / promising",IF(H2219&gt;=3,"At risk",IF(G2219&lt;=2,"Lost / hibernating","Needs attention")))))</f>
        <v/>
      </c>
    </row>
    <row r="2220">
      <c r="A2220" t="n">
        <v>16038</v>
      </c>
      <c r="B2220" s="13">
        <f>_xlfn.MINIFS(Invoices[Date],Invoices[Customer ID],A2220)</f>
        <v/>
      </c>
      <c r="C2220" s="13">
        <f>_xlfn.MAXIFS(Invoices[Date],Invoices[Customer ID],A2220)</f>
        <v/>
      </c>
      <c r="D2220" s="14">
        <f>AsOfDate-C2220</f>
        <v/>
      </c>
      <c r="E2220" s="14">
        <f>COUNTIFS(Invoices[Customer ID],A2220)</f>
        <v/>
      </c>
      <c r="F2220" s="15">
        <f>SUMIFS(Invoices[Value],Invoices[Customer ID],A2220)</f>
        <v/>
      </c>
      <c r="G2220" s="10">
        <f>5-COUNTIF(RCuts,"&lt;"&amp;D2220)</f>
        <v/>
      </c>
      <c r="H2220" s="10">
        <f>1+COUNTIF(FCuts,"&lt;"&amp;E2220)</f>
        <v/>
      </c>
      <c r="I2220" s="10">
        <f>1+COUNTIF(MCuts,"&lt;"&amp;F2220)</f>
        <v/>
      </c>
      <c r="J2220" s="10">
        <f>G2220&amp;H2220&amp;I2220</f>
        <v/>
      </c>
      <c r="K2220" s="10">
        <f>IF(AND(G2220&gt;=4,H2220&gt;=4),"Champions",IF(AND(G2220&gt;=3,H2220&gt;=3),"Loyal",IF(G2220&gt;=4,"New / promising",IF(H2220&gt;=3,"At risk",IF(G2220&lt;=2,"Lost / hibernating","Needs attention")))))</f>
        <v/>
      </c>
    </row>
    <row r="2221">
      <c r="A2221" t="n">
        <v>16040</v>
      </c>
      <c r="B2221" s="13">
        <f>_xlfn.MINIFS(Invoices[Date],Invoices[Customer ID],A2221)</f>
        <v/>
      </c>
      <c r="C2221" s="13">
        <f>_xlfn.MAXIFS(Invoices[Date],Invoices[Customer ID],A2221)</f>
        <v/>
      </c>
      <c r="D2221" s="14">
        <f>AsOfDate-C2221</f>
        <v/>
      </c>
      <c r="E2221" s="14">
        <f>COUNTIFS(Invoices[Customer ID],A2221)</f>
        <v/>
      </c>
      <c r="F2221" s="15">
        <f>SUMIFS(Invoices[Value],Invoices[Customer ID],A2221)</f>
        <v/>
      </c>
      <c r="G2221" s="10">
        <f>5-COUNTIF(RCuts,"&lt;"&amp;D2221)</f>
        <v/>
      </c>
      <c r="H2221" s="10">
        <f>1+COUNTIF(FCuts,"&lt;"&amp;E2221)</f>
        <v/>
      </c>
      <c r="I2221" s="10">
        <f>1+COUNTIF(MCuts,"&lt;"&amp;F2221)</f>
        <v/>
      </c>
      <c r="J2221" s="10">
        <f>G2221&amp;H2221&amp;I2221</f>
        <v/>
      </c>
      <c r="K2221" s="10">
        <f>IF(AND(G2221&gt;=4,H2221&gt;=4),"Champions",IF(AND(G2221&gt;=3,H2221&gt;=3),"Loyal",IF(G2221&gt;=4,"New / promising",IF(H2221&gt;=3,"At risk",IF(G2221&lt;=2,"Lost / hibernating","Needs attention")))))</f>
        <v/>
      </c>
    </row>
    <row r="2222">
      <c r="A2222" t="n">
        <v>16041</v>
      </c>
      <c r="B2222" s="13">
        <f>_xlfn.MINIFS(Invoices[Date],Invoices[Customer ID],A2222)</f>
        <v/>
      </c>
      <c r="C2222" s="13">
        <f>_xlfn.MAXIFS(Invoices[Date],Invoices[Customer ID],A2222)</f>
        <v/>
      </c>
      <c r="D2222" s="14">
        <f>AsOfDate-C2222</f>
        <v/>
      </c>
      <c r="E2222" s="14">
        <f>COUNTIFS(Invoices[Customer ID],A2222)</f>
        <v/>
      </c>
      <c r="F2222" s="15">
        <f>SUMIFS(Invoices[Value],Invoices[Customer ID],A2222)</f>
        <v/>
      </c>
      <c r="G2222" s="10">
        <f>5-COUNTIF(RCuts,"&lt;"&amp;D2222)</f>
        <v/>
      </c>
      <c r="H2222" s="10">
        <f>1+COUNTIF(FCuts,"&lt;"&amp;E2222)</f>
        <v/>
      </c>
      <c r="I2222" s="10">
        <f>1+COUNTIF(MCuts,"&lt;"&amp;F2222)</f>
        <v/>
      </c>
      <c r="J2222" s="10">
        <f>G2222&amp;H2222&amp;I2222</f>
        <v/>
      </c>
      <c r="K2222" s="10">
        <f>IF(AND(G2222&gt;=4,H2222&gt;=4),"Champions",IF(AND(G2222&gt;=3,H2222&gt;=3),"Loyal",IF(G2222&gt;=4,"New / promising",IF(H2222&gt;=3,"At risk",IF(G2222&lt;=2,"Lost / hibernating","Needs attention")))))</f>
        <v/>
      </c>
    </row>
    <row r="2223">
      <c r="A2223" t="n">
        <v>16042</v>
      </c>
      <c r="B2223" s="13">
        <f>_xlfn.MINIFS(Invoices[Date],Invoices[Customer ID],A2223)</f>
        <v/>
      </c>
      <c r="C2223" s="13">
        <f>_xlfn.MAXIFS(Invoices[Date],Invoices[Customer ID],A2223)</f>
        <v/>
      </c>
      <c r="D2223" s="14">
        <f>AsOfDate-C2223</f>
        <v/>
      </c>
      <c r="E2223" s="14">
        <f>COUNTIFS(Invoices[Customer ID],A2223)</f>
        <v/>
      </c>
      <c r="F2223" s="15">
        <f>SUMIFS(Invoices[Value],Invoices[Customer ID],A2223)</f>
        <v/>
      </c>
      <c r="G2223" s="10">
        <f>5-COUNTIF(RCuts,"&lt;"&amp;D2223)</f>
        <v/>
      </c>
      <c r="H2223" s="10">
        <f>1+COUNTIF(FCuts,"&lt;"&amp;E2223)</f>
        <v/>
      </c>
      <c r="I2223" s="10">
        <f>1+COUNTIF(MCuts,"&lt;"&amp;F2223)</f>
        <v/>
      </c>
      <c r="J2223" s="10">
        <f>G2223&amp;H2223&amp;I2223</f>
        <v/>
      </c>
      <c r="K2223" s="10">
        <f>IF(AND(G2223&gt;=4,H2223&gt;=4),"Champions",IF(AND(G2223&gt;=3,H2223&gt;=3),"Loyal",IF(G2223&gt;=4,"New / promising",IF(H2223&gt;=3,"At risk",IF(G2223&lt;=2,"Lost / hibernating","Needs attention")))))</f>
        <v/>
      </c>
    </row>
    <row r="2224">
      <c r="A2224" t="n">
        <v>16043</v>
      </c>
      <c r="B2224" s="13">
        <f>_xlfn.MINIFS(Invoices[Date],Invoices[Customer ID],A2224)</f>
        <v/>
      </c>
      <c r="C2224" s="13">
        <f>_xlfn.MAXIFS(Invoices[Date],Invoices[Customer ID],A2224)</f>
        <v/>
      </c>
      <c r="D2224" s="14">
        <f>AsOfDate-C2224</f>
        <v/>
      </c>
      <c r="E2224" s="14">
        <f>COUNTIFS(Invoices[Customer ID],A2224)</f>
        <v/>
      </c>
      <c r="F2224" s="15">
        <f>SUMIFS(Invoices[Value],Invoices[Customer ID],A2224)</f>
        <v/>
      </c>
      <c r="G2224" s="10">
        <f>5-COUNTIF(RCuts,"&lt;"&amp;D2224)</f>
        <v/>
      </c>
      <c r="H2224" s="10">
        <f>1+COUNTIF(FCuts,"&lt;"&amp;E2224)</f>
        <v/>
      </c>
      <c r="I2224" s="10">
        <f>1+COUNTIF(MCuts,"&lt;"&amp;F2224)</f>
        <v/>
      </c>
      <c r="J2224" s="10">
        <f>G2224&amp;H2224&amp;I2224</f>
        <v/>
      </c>
      <c r="K2224" s="10">
        <f>IF(AND(G2224&gt;=4,H2224&gt;=4),"Champions",IF(AND(G2224&gt;=3,H2224&gt;=3),"Loyal",IF(G2224&gt;=4,"New / promising",IF(H2224&gt;=3,"At risk",IF(G2224&lt;=2,"Lost / hibernating","Needs attention")))))</f>
        <v/>
      </c>
    </row>
    <row r="2225">
      <c r="A2225" t="n">
        <v>16045</v>
      </c>
      <c r="B2225" s="13">
        <f>_xlfn.MINIFS(Invoices[Date],Invoices[Customer ID],A2225)</f>
        <v/>
      </c>
      <c r="C2225" s="13">
        <f>_xlfn.MAXIFS(Invoices[Date],Invoices[Customer ID],A2225)</f>
        <v/>
      </c>
      <c r="D2225" s="14">
        <f>AsOfDate-C2225</f>
        <v/>
      </c>
      <c r="E2225" s="14">
        <f>COUNTIFS(Invoices[Customer ID],A2225)</f>
        <v/>
      </c>
      <c r="F2225" s="15">
        <f>SUMIFS(Invoices[Value],Invoices[Customer ID],A2225)</f>
        <v/>
      </c>
      <c r="G2225" s="10">
        <f>5-COUNTIF(RCuts,"&lt;"&amp;D2225)</f>
        <v/>
      </c>
      <c r="H2225" s="10">
        <f>1+COUNTIF(FCuts,"&lt;"&amp;E2225)</f>
        <v/>
      </c>
      <c r="I2225" s="10">
        <f>1+COUNTIF(MCuts,"&lt;"&amp;F2225)</f>
        <v/>
      </c>
      <c r="J2225" s="10">
        <f>G2225&amp;H2225&amp;I2225</f>
        <v/>
      </c>
      <c r="K2225" s="10">
        <f>IF(AND(G2225&gt;=4,H2225&gt;=4),"Champions",IF(AND(G2225&gt;=3,H2225&gt;=3),"Loyal",IF(G2225&gt;=4,"New / promising",IF(H2225&gt;=3,"At risk",IF(G2225&lt;=2,"Lost / hibernating","Needs attention")))))</f>
        <v/>
      </c>
    </row>
    <row r="2226">
      <c r="A2226" t="n">
        <v>16049</v>
      </c>
      <c r="B2226" s="13">
        <f>_xlfn.MINIFS(Invoices[Date],Invoices[Customer ID],A2226)</f>
        <v/>
      </c>
      <c r="C2226" s="13">
        <f>_xlfn.MAXIFS(Invoices[Date],Invoices[Customer ID],A2226)</f>
        <v/>
      </c>
      <c r="D2226" s="14">
        <f>AsOfDate-C2226</f>
        <v/>
      </c>
      <c r="E2226" s="14">
        <f>COUNTIFS(Invoices[Customer ID],A2226)</f>
        <v/>
      </c>
      <c r="F2226" s="15">
        <f>SUMIFS(Invoices[Value],Invoices[Customer ID],A2226)</f>
        <v/>
      </c>
      <c r="G2226" s="10">
        <f>5-COUNTIF(RCuts,"&lt;"&amp;D2226)</f>
        <v/>
      </c>
      <c r="H2226" s="10">
        <f>1+COUNTIF(FCuts,"&lt;"&amp;E2226)</f>
        <v/>
      </c>
      <c r="I2226" s="10">
        <f>1+COUNTIF(MCuts,"&lt;"&amp;F2226)</f>
        <v/>
      </c>
      <c r="J2226" s="10">
        <f>G2226&amp;H2226&amp;I2226</f>
        <v/>
      </c>
      <c r="K2226" s="10">
        <f>IF(AND(G2226&gt;=4,H2226&gt;=4),"Champions",IF(AND(G2226&gt;=3,H2226&gt;=3),"Loyal",IF(G2226&gt;=4,"New / promising",IF(H2226&gt;=3,"At risk",IF(G2226&lt;=2,"Lost / hibernating","Needs attention")))))</f>
        <v/>
      </c>
    </row>
    <row r="2227">
      <c r="A2227" t="n">
        <v>16050</v>
      </c>
      <c r="B2227" s="13">
        <f>_xlfn.MINIFS(Invoices[Date],Invoices[Customer ID],A2227)</f>
        <v/>
      </c>
      <c r="C2227" s="13">
        <f>_xlfn.MAXIFS(Invoices[Date],Invoices[Customer ID],A2227)</f>
        <v/>
      </c>
      <c r="D2227" s="14">
        <f>AsOfDate-C2227</f>
        <v/>
      </c>
      <c r="E2227" s="14">
        <f>COUNTIFS(Invoices[Customer ID],A2227)</f>
        <v/>
      </c>
      <c r="F2227" s="15">
        <f>SUMIFS(Invoices[Value],Invoices[Customer ID],A2227)</f>
        <v/>
      </c>
      <c r="G2227" s="10">
        <f>5-COUNTIF(RCuts,"&lt;"&amp;D2227)</f>
        <v/>
      </c>
      <c r="H2227" s="10">
        <f>1+COUNTIF(FCuts,"&lt;"&amp;E2227)</f>
        <v/>
      </c>
      <c r="I2227" s="10">
        <f>1+COUNTIF(MCuts,"&lt;"&amp;F2227)</f>
        <v/>
      </c>
      <c r="J2227" s="10">
        <f>G2227&amp;H2227&amp;I2227</f>
        <v/>
      </c>
      <c r="K2227" s="10">
        <f>IF(AND(G2227&gt;=4,H2227&gt;=4),"Champions",IF(AND(G2227&gt;=3,H2227&gt;=3),"Loyal",IF(G2227&gt;=4,"New / promising",IF(H2227&gt;=3,"At risk",IF(G2227&lt;=2,"Lost / hibernating","Needs attention")))))</f>
        <v/>
      </c>
    </row>
    <row r="2228">
      <c r="A2228" t="n">
        <v>16052</v>
      </c>
      <c r="B2228" s="13">
        <f>_xlfn.MINIFS(Invoices[Date],Invoices[Customer ID],A2228)</f>
        <v/>
      </c>
      <c r="C2228" s="13">
        <f>_xlfn.MAXIFS(Invoices[Date],Invoices[Customer ID],A2228)</f>
        <v/>
      </c>
      <c r="D2228" s="14">
        <f>AsOfDate-C2228</f>
        <v/>
      </c>
      <c r="E2228" s="14">
        <f>COUNTIFS(Invoices[Customer ID],A2228)</f>
        <v/>
      </c>
      <c r="F2228" s="15">
        <f>SUMIFS(Invoices[Value],Invoices[Customer ID],A2228)</f>
        <v/>
      </c>
      <c r="G2228" s="10">
        <f>5-COUNTIF(RCuts,"&lt;"&amp;D2228)</f>
        <v/>
      </c>
      <c r="H2228" s="10">
        <f>1+COUNTIF(FCuts,"&lt;"&amp;E2228)</f>
        <v/>
      </c>
      <c r="I2228" s="10">
        <f>1+COUNTIF(MCuts,"&lt;"&amp;F2228)</f>
        <v/>
      </c>
      <c r="J2228" s="10">
        <f>G2228&amp;H2228&amp;I2228</f>
        <v/>
      </c>
      <c r="K2228" s="10">
        <f>IF(AND(G2228&gt;=4,H2228&gt;=4),"Champions",IF(AND(G2228&gt;=3,H2228&gt;=3),"Loyal",IF(G2228&gt;=4,"New / promising",IF(H2228&gt;=3,"At risk",IF(G2228&lt;=2,"Lost / hibernating","Needs attention")))))</f>
        <v/>
      </c>
    </row>
    <row r="2229">
      <c r="A2229" t="n">
        <v>16053</v>
      </c>
      <c r="B2229" s="13">
        <f>_xlfn.MINIFS(Invoices[Date],Invoices[Customer ID],A2229)</f>
        <v/>
      </c>
      <c r="C2229" s="13">
        <f>_xlfn.MAXIFS(Invoices[Date],Invoices[Customer ID],A2229)</f>
        <v/>
      </c>
      <c r="D2229" s="14">
        <f>AsOfDate-C2229</f>
        <v/>
      </c>
      <c r="E2229" s="14">
        <f>COUNTIFS(Invoices[Customer ID],A2229)</f>
        <v/>
      </c>
      <c r="F2229" s="15">
        <f>SUMIFS(Invoices[Value],Invoices[Customer ID],A2229)</f>
        <v/>
      </c>
      <c r="G2229" s="10">
        <f>5-COUNTIF(RCuts,"&lt;"&amp;D2229)</f>
        <v/>
      </c>
      <c r="H2229" s="10">
        <f>1+COUNTIF(FCuts,"&lt;"&amp;E2229)</f>
        <v/>
      </c>
      <c r="I2229" s="10">
        <f>1+COUNTIF(MCuts,"&lt;"&amp;F2229)</f>
        <v/>
      </c>
      <c r="J2229" s="10">
        <f>G2229&amp;H2229&amp;I2229</f>
        <v/>
      </c>
      <c r="K2229" s="10">
        <f>IF(AND(G2229&gt;=4,H2229&gt;=4),"Champions",IF(AND(G2229&gt;=3,H2229&gt;=3),"Loyal",IF(G2229&gt;=4,"New / promising",IF(H2229&gt;=3,"At risk",IF(G2229&lt;=2,"Lost / hibernating","Needs attention")))))</f>
        <v/>
      </c>
    </row>
    <row r="2230">
      <c r="A2230" t="n">
        <v>16054</v>
      </c>
      <c r="B2230" s="13">
        <f>_xlfn.MINIFS(Invoices[Date],Invoices[Customer ID],A2230)</f>
        <v/>
      </c>
      <c r="C2230" s="13">
        <f>_xlfn.MAXIFS(Invoices[Date],Invoices[Customer ID],A2230)</f>
        <v/>
      </c>
      <c r="D2230" s="14">
        <f>AsOfDate-C2230</f>
        <v/>
      </c>
      <c r="E2230" s="14">
        <f>COUNTIFS(Invoices[Customer ID],A2230)</f>
        <v/>
      </c>
      <c r="F2230" s="15">
        <f>SUMIFS(Invoices[Value],Invoices[Customer ID],A2230)</f>
        <v/>
      </c>
      <c r="G2230" s="10">
        <f>5-COUNTIF(RCuts,"&lt;"&amp;D2230)</f>
        <v/>
      </c>
      <c r="H2230" s="10">
        <f>1+COUNTIF(FCuts,"&lt;"&amp;E2230)</f>
        <v/>
      </c>
      <c r="I2230" s="10">
        <f>1+COUNTIF(MCuts,"&lt;"&amp;F2230)</f>
        <v/>
      </c>
      <c r="J2230" s="10">
        <f>G2230&amp;H2230&amp;I2230</f>
        <v/>
      </c>
      <c r="K2230" s="10">
        <f>IF(AND(G2230&gt;=4,H2230&gt;=4),"Champions",IF(AND(G2230&gt;=3,H2230&gt;=3),"Loyal",IF(G2230&gt;=4,"New / promising",IF(H2230&gt;=3,"At risk",IF(G2230&lt;=2,"Lost / hibernating","Needs attention")))))</f>
        <v/>
      </c>
    </row>
    <row r="2231">
      <c r="A2231" t="n">
        <v>16055</v>
      </c>
      <c r="B2231" s="13">
        <f>_xlfn.MINIFS(Invoices[Date],Invoices[Customer ID],A2231)</f>
        <v/>
      </c>
      <c r="C2231" s="13">
        <f>_xlfn.MAXIFS(Invoices[Date],Invoices[Customer ID],A2231)</f>
        <v/>
      </c>
      <c r="D2231" s="14">
        <f>AsOfDate-C2231</f>
        <v/>
      </c>
      <c r="E2231" s="14">
        <f>COUNTIFS(Invoices[Customer ID],A2231)</f>
        <v/>
      </c>
      <c r="F2231" s="15">
        <f>SUMIFS(Invoices[Value],Invoices[Customer ID],A2231)</f>
        <v/>
      </c>
      <c r="G2231" s="10">
        <f>5-COUNTIF(RCuts,"&lt;"&amp;D2231)</f>
        <v/>
      </c>
      <c r="H2231" s="10">
        <f>1+COUNTIF(FCuts,"&lt;"&amp;E2231)</f>
        <v/>
      </c>
      <c r="I2231" s="10">
        <f>1+COUNTIF(MCuts,"&lt;"&amp;F2231)</f>
        <v/>
      </c>
      <c r="J2231" s="10">
        <f>G2231&amp;H2231&amp;I2231</f>
        <v/>
      </c>
      <c r="K2231" s="10">
        <f>IF(AND(G2231&gt;=4,H2231&gt;=4),"Champions",IF(AND(G2231&gt;=3,H2231&gt;=3),"Loyal",IF(G2231&gt;=4,"New / promising",IF(H2231&gt;=3,"At risk",IF(G2231&lt;=2,"Lost / hibernating","Needs attention")))))</f>
        <v/>
      </c>
    </row>
    <row r="2232">
      <c r="A2232" t="n">
        <v>16056</v>
      </c>
      <c r="B2232" s="13">
        <f>_xlfn.MINIFS(Invoices[Date],Invoices[Customer ID],A2232)</f>
        <v/>
      </c>
      <c r="C2232" s="13">
        <f>_xlfn.MAXIFS(Invoices[Date],Invoices[Customer ID],A2232)</f>
        <v/>
      </c>
      <c r="D2232" s="14">
        <f>AsOfDate-C2232</f>
        <v/>
      </c>
      <c r="E2232" s="14">
        <f>COUNTIFS(Invoices[Customer ID],A2232)</f>
        <v/>
      </c>
      <c r="F2232" s="15">
        <f>SUMIFS(Invoices[Value],Invoices[Customer ID],A2232)</f>
        <v/>
      </c>
      <c r="G2232" s="10">
        <f>5-COUNTIF(RCuts,"&lt;"&amp;D2232)</f>
        <v/>
      </c>
      <c r="H2232" s="10">
        <f>1+COUNTIF(FCuts,"&lt;"&amp;E2232)</f>
        <v/>
      </c>
      <c r="I2232" s="10">
        <f>1+COUNTIF(MCuts,"&lt;"&amp;F2232)</f>
        <v/>
      </c>
      <c r="J2232" s="10">
        <f>G2232&amp;H2232&amp;I2232</f>
        <v/>
      </c>
      <c r="K2232" s="10">
        <f>IF(AND(G2232&gt;=4,H2232&gt;=4),"Champions",IF(AND(G2232&gt;=3,H2232&gt;=3),"Loyal",IF(G2232&gt;=4,"New / promising",IF(H2232&gt;=3,"At risk",IF(G2232&lt;=2,"Lost / hibernating","Needs attention")))))</f>
        <v/>
      </c>
    </row>
    <row r="2233">
      <c r="A2233" t="n">
        <v>16057</v>
      </c>
      <c r="B2233" s="13">
        <f>_xlfn.MINIFS(Invoices[Date],Invoices[Customer ID],A2233)</f>
        <v/>
      </c>
      <c r="C2233" s="13">
        <f>_xlfn.MAXIFS(Invoices[Date],Invoices[Customer ID],A2233)</f>
        <v/>
      </c>
      <c r="D2233" s="14">
        <f>AsOfDate-C2233</f>
        <v/>
      </c>
      <c r="E2233" s="14">
        <f>COUNTIFS(Invoices[Customer ID],A2233)</f>
        <v/>
      </c>
      <c r="F2233" s="15">
        <f>SUMIFS(Invoices[Value],Invoices[Customer ID],A2233)</f>
        <v/>
      </c>
      <c r="G2233" s="10">
        <f>5-COUNTIF(RCuts,"&lt;"&amp;D2233)</f>
        <v/>
      </c>
      <c r="H2233" s="10">
        <f>1+COUNTIF(FCuts,"&lt;"&amp;E2233)</f>
        <v/>
      </c>
      <c r="I2233" s="10">
        <f>1+COUNTIF(MCuts,"&lt;"&amp;F2233)</f>
        <v/>
      </c>
      <c r="J2233" s="10">
        <f>G2233&amp;H2233&amp;I2233</f>
        <v/>
      </c>
      <c r="K2233" s="10">
        <f>IF(AND(G2233&gt;=4,H2233&gt;=4),"Champions",IF(AND(G2233&gt;=3,H2233&gt;=3),"Loyal",IF(G2233&gt;=4,"New / promising",IF(H2233&gt;=3,"At risk",IF(G2233&lt;=2,"Lost / hibernating","Needs attention")))))</f>
        <v/>
      </c>
    </row>
    <row r="2234">
      <c r="A2234" t="n">
        <v>16059</v>
      </c>
      <c r="B2234" s="13">
        <f>_xlfn.MINIFS(Invoices[Date],Invoices[Customer ID],A2234)</f>
        <v/>
      </c>
      <c r="C2234" s="13">
        <f>_xlfn.MAXIFS(Invoices[Date],Invoices[Customer ID],A2234)</f>
        <v/>
      </c>
      <c r="D2234" s="14">
        <f>AsOfDate-C2234</f>
        <v/>
      </c>
      <c r="E2234" s="14">
        <f>COUNTIFS(Invoices[Customer ID],A2234)</f>
        <v/>
      </c>
      <c r="F2234" s="15">
        <f>SUMIFS(Invoices[Value],Invoices[Customer ID],A2234)</f>
        <v/>
      </c>
      <c r="G2234" s="10">
        <f>5-COUNTIF(RCuts,"&lt;"&amp;D2234)</f>
        <v/>
      </c>
      <c r="H2234" s="10">
        <f>1+COUNTIF(FCuts,"&lt;"&amp;E2234)</f>
        <v/>
      </c>
      <c r="I2234" s="10">
        <f>1+COUNTIF(MCuts,"&lt;"&amp;F2234)</f>
        <v/>
      </c>
      <c r="J2234" s="10">
        <f>G2234&amp;H2234&amp;I2234</f>
        <v/>
      </c>
      <c r="K2234" s="10">
        <f>IF(AND(G2234&gt;=4,H2234&gt;=4),"Champions",IF(AND(G2234&gt;=3,H2234&gt;=3),"Loyal",IF(G2234&gt;=4,"New / promising",IF(H2234&gt;=3,"At risk",IF(G2234&lt;=2,"Lost / hibernating","Needs attention")))))</f>
        <v/>
      </c>
    </row>
    <row r="2235">
      <c r="A2235" t="n">
        <v>16062</v>
      </c>
      <c r="B2235" s="13">
        <f>_xlfn.MINIFS(Invoices[Date],Invoices[Customer ID],A2235)</f>
        <v/>
      </c>
      <c r="C2235" s="13">
        <f>_xlfn.MAXIFS(Invoices[Date],Invoices[Customer ID],A2235)</f>
        <v/>
      </c>
      <c r="D2235" s="14">
        <f>AsOfDate-C2235</f>
        <v/>
      </c>
      <c r="E2235" s="14">
        <f>COUNTIFS(Invoices[Customer ID],A2235)</f>
        <v/>
      </c>
      <c r="F2235" s="15">
        <f>SUMIFS(Invoices[Value],Invoices[Customer ID],A2235)</f>
        <v/>
      </c>
      <c r="G2235" s="10">
        <f>5-COUNTIF(RCuts,"&lt;"&amp;D2235)</f>
        <v/>
      </c>
      <c r="H2235" s="10">
        <f>1+COUNTIF(FCuts,"&lt;"&amp;E2235)</f>
        <v/>
      </c>
      <c r="I2235" s="10">
        <f>1+COUNTIF(MCuts,"&lt;"&amp;F2235)</f>
        <v/>
      </c>
      <c r="J2235" s="10">
        <f>G2235&amp;H2235&amp;I2235</f>
        <v/>
      </c>
      <c r="K2235" s="10">
        <f>IF(AND(G2235&gt;=4,H2235&gt;=4),"Champions",IF(AND(G2235&gt;=3,H2235&gt;=3),"Loyal",IF(G2235&gt;=4,"New / promising",IF(H2235&gt;=3,"At risk",IF(G2235&lt;=2,"Lost / hibernating","Needs attention")))))</f>
        <v/>
      </c>
    </row>
    <row r="2236">
      <c r="A2236" t="n">
        <v>16063</v>
      </c>
      <c r="B2236" s="13">
        <f>_xlfn.MINIFS(Invoices[Date],Invoices[Customer ID],A2236)</f>
        <v/>
      </c>
      <c r="C2236" s="13">
        <f>_xlfn.MAXIFS(Invoices[Date],Invoices[Customer ID],A2236)</f>
        <v/>
      </c>
      <c r="D2236" s="14">
        <f>AsOfDate-C2236</f>
        <v/>
      </c>
      <c r="E2236" s="14">
        <f>COUNTIFS(Invoices[Customer ID],A2236)</f>
        <v/>
      </c>
      <c r="F2236" s="15">
        <f>SUMIFS(Invoices[Value],Invoices[Customer ID],A2236)</f>
        <v/>
      </c>
      <c r="G2236" s="10">
        <f>5-COUNTIF(RCuts,"&lt;"&amp;D2236)</f>
        <v/>
      </c>
      <c r="H2236" s="10">
        <f>1+COUNTIF(FCuts,"&lt;"&amp;E2236)</f>
        <v/>
      </c>
      <c r="I2236" s="10">
        <f>1+COUNTIF(MCuts,"&lt;"&amp;F2236)</f>
        <v/>
      </c>
      <c r="J2236" s="10">
        <f>G2236&amp;H2236&amp;I2236</f>
        <v/>
      </c>
      <c r="K2236" s="10">
        <f>IF(AND(G2236&gt;=4,H2236&gt;=4),"Champions",IF(AND(G2236&gt;=3,H2236&gt;=3),"Loyal",IF(G2236&gt;=4,"New / promising",IF(H2236&gt;=3,"At risk",IF(G2236&lt;=2,"Lost / hibernating","Needs attention")))))</f>
        <v/>
      </c>
    </row>
    <row r="2237">
      <c r="A2237" t="n">
        <v>16066</v>
      </c>
      <c r="B2237" s="13">
        <f>_xlfn.MINIFS(Invoices[Date],Invoices[Customer ID],A2237)</f>
        <v/>
      </c>
      <c r="C2237" s="13">
        <f>_xlfn.MAXIFS(Invoices[Date],Invoices[Customer ID],A2237)</f>
        <v/>
      </c>
      <c r="D2237" s="14">
        <f>AsOfDate-C2237</f>
        <v/>
      </c>
      <c r="E2237" s="14">
        <f>COUNTIFS(Invoices[Customer ID],A2237)</f>
        <v/>
      </c>
      <c r="F2237" s="15">
        <f>SUMIFS(Invoices[Value],Invoices[Customer ID],A2237)</f>
        <v/>
      </c>
      <c r="G2237" s="10">
        <f>5-COUNTIF(RCuts,"&lt;"&amp;D2237)</f>
        <v/>
      </c>
      <c r="H2237" s="10">
        <f>1+COUNTIF(FCuts,"&lt;"&amp;E2237)</f>
        <v/>
      </c>
      <c r="I2237" s="10">
        <f>1+COUNTIF(MCuts,"&lt;"&amp;F2237)</f>
        <v/>
      </c>
      <c r="J2237" s="10">
        <f>G2237&amp;H2237&amp;I2237</f>
        <v/>
      </c>
      <c r="K2237" s="10">
        <f>IF(AND(G2237&gt;=4,H2237&gt;=4),"Champions",IF(AND(G2237&gt;=3,H2237&gt;=3),"Loyal",IF(G2237&gt;=4,"New / promising",IF(H2237&gt;=3,"At risk",IF(G2237&lt;=2,"Lost / hibernating","Needs attention")))))</f>
        <v/>
      </c>
    </row>
    <row r="2238">
      <c r="A2238" t="n">
        <v>16070</v>
      </c>
      <c r="B2238" s="13">
        <f>_xlfn.MINIFS(Invoices[Date],Invoices[Customer ID],A2238)</f>
        <v/>
      </c>
      <c r="C2238" s="13">
        <f>_xlfn.MAXIFS(Invoices[Date],Invoices[Customer ID],A2238)</f>
        <v/>
      </c>
      <c r="D2238" s="14">
        <f>AsOfDate-C2238</f>
        <v/>
      </c>
      <c r="E2238" s="14">
        <f>COUNTIFS(Invoices[Customer ID],A2238)</f>
        <v/>
      </c>
      <c r="F2238" s="15">
        <f>SUMIFS(Invoices[Value],Invoices[Customer ID],A2238)</f>
        <v/>
      </c>
      <c r="G2238" s="10">
        <f>5-COUNTIF(RCuts,"&lt;"&amp;D2238)</f>
        <v/>
      </c>
      <c r="H2238" s="10">
        <f>1+COUNTIF(FCuts,"&lt;"&amp;E2238)</f>
        <v/>
      </c>
      <c r="I2238" s="10">
        <f>1+COUNTIF(MCuts,"&lt;"&amp;F2238)</f>
        <v/>
      </c>
      <c r="J2238" s="10">
        <f>G2238&amp;H2238&amp;I2238</f>
        <v/>
      </c>
      <c r="K2238" s="10">
        <f>IF(AND(G2238&gt;=4,H2238&gt;=4),"Champions",IF(AND(G2238&gt;=3,H2238&gt;=3),"Loyal",IF(G2238&gt;=4,"New / promising",IF(H2238&gt;=3,"At risk",IF(G2238&lt;=2,"Lost / hibernating","Needs attention")))))</f>
        <v/>
      </c>
    </row>
    <row r="2239">
      <c r="A2239" t="n">
        <v>16071</v>
      </c>
      <c r="B2239" s="13">
        <f>_xlfn.MINIFS(Invoices[Date],Invoices[Customer ID],A2239)</f>
        <v/>
      </c>
      <c r="C2239" s="13">
        <f>_xlfn.MAXIFS(Invoices[Date],Invoices[Customer ID],A2239)</f>
        <v/>
      </c>
      <c r="D2239" s="14">
        <f>AsOfDate-C2239</f>
        <v/>
      </c>
      <c r="E2239" s="14">
        <f>COUNTIFS(Invoices[Customer ID],A2239)</f>
        <v/>
      </c>
      <c r="F2239" s="15">
        <f>SUMIFS(Invoices[Value],Invoices[Customer ID],A2239)</f>
        <v/>
      </c>
      <c r="G2239" s="10">
        <f>5-COUNTIF(RCuts,"&lt;"&amp;D2239)</f>
        <v/>
      </c>
      <c r="H2239" s="10">
        <f>1+COUNTIF(FCuts,"&lt;"&amp;E2239)</f>
        <v/>
      </c>
      <c r="I2239" s="10">
        <f>1+COUNTIF(MCuts,"&lt;"&amp;F2239)</f>
        <v/>
      </c>
      <c r="J2239" s="10">
        <f>G2239&amp;H2239&amp;I2239</f>
        <v/>
      </c>
      <c r="K2239" s="10">
        <f>IF(AND(G2239&gt;=4,H2239&gt;=4),"Champions",IF(AND(G2239&gt;=3,H2239&gt;=3),"Loyal",IF(G2239&gt;=4,"New / promising",IF(H2239&gt;=3,"At risk",IF(G2239&lt;=2,"Lost / hibernating","Needs attention")))))</f>
        <v/>
      </c>
    </row>
    <row r="2240">
      <c r="A2240" t="n">
        <v>16072</v>
      </c>
      <c r="B2240" s="13">
        <f>_xlfn.MINIFS(Invoices[Date],Invoices[Customer ID],A2240)</f>
        <v/>
      </c>
      <c r="C2240" s="13">
        <f>_xlfn.MAXIFS(Invoices[Date],Invoices[Customer ID],A2240)</f>
        <v/>
      </c>
      <c r="D2240" s="14">
        <f>AsOfDate-C2240</f>
        <v/>
      </c>
      <c r="E2240" s="14">
        <f>COUNTIFS(Invoices[Customer ID],A2240)</f>
        <v/>
      </c>
      <c r="F2240" s="15">
        <f>SUMIFS(Invoices[Value],Invoices[Customer ID],A2240)</f>
        <v/>
      </c>
      <c r="G2240" s="10">
        <f>5-COUNTIF(RCuts,"&lt;"&amp;D2240)</f>
        <v/>
      </c>
      <c r="H2240" s="10">
        <f>1+COUNTIF(FCuts,"&lt;"&amp;E2240)</f>
        <v/>
      </c>
      <c r="I2240" s="10">
        <f>1+COUNTIF(MCuts,"&lt;"&amp;F2240)</f>
        <v/>
      </c>
      <c r="J2240" s="10">
        <f>G2240&amp;H2240&amp;I2240</f>
        <v/>
      </c>
      <c r="K2240" s="10">
        <f>IF(AND(G2240&gt;=4,H2240&gt;=4),"Champions",IF(AND(G2240&gt;=3,H2240&gt;=3),"Loyal",IF(G2240&gt;=4,"New / promising",IF(H2240&gt;=3,"At risk",IF(G2240&lt;=2,"Lost / hibernating","Needs attention")))))</f>
        <v/>
      </c>
    </row>
    <row r="2241">
      <c r="A2241" t="n">
        <v>16073</v>
      </c>
      <c r="B2241" s="13">
        <f>_xlfn.MINIFS(Invoices[Date],Invoices[Customer ID],A2241)</f>
        <v/>
      </c>
      <c r="C2241" s="13">
        <f>_xlfn.MAXIFS(Invoices[Date],Invoices[Customer ID],A2241)</f>
        <v/>
      </c>
      <c r="D2241" s="14">
        <f>AsOfDate-C2241</f>
        <v/>
      </c>
      <c r="E2241" s="14">
        <f>COUNTIFS(Invoices[Customer ID],A2241)</f>
        <v/>
      </c>
      <c r="F2241" s="15">
        <f>SUMIFS(Invoices[Value],Invoices[Customer ID],A2241)</f>
        <v/>
      </c>
      <c r="G2241" s="10">
        <f>5-COUNTIF(RCuts,"&lt;"&amp;D2241)</f>
        <v/>
      </c>
      <c r="H2241" s="10">
        <f>1+COUNTIF(FCuts,"&lt;"&amp;E2241)</f>
        <v/>
      </c>
      <c r="I2241" s="10">
        <f>1+COUNTIF(MCuts,"&lt;"&amp;F2241)</f>
        <v/>
      </c>
      <c r="J2241" s="10">
        <f>G2241&amp;H2241&amp;I2241</f>
        <v/>
      </c>
      <c r="K2241" s="10">
        <f>IF(AND(G2241&gt;=4,H2241&gt;=4),"Champions",IF(AND(G2241&gt;=3,H2241&gt;=3),"Loyal",IF(G2241&gt;=4,"New / promising",IF(H2241&gt;=3,"At risk",IF(G2241&lt;=2,"Lost / hibernating","Needs attention")))))</f>
        <v/>
      </c>
    </row>
    <row r="2242">
      <c r="A2242" t="n">
        <v>16076</v>
      </c>
      <c r="B2242" s="13">
        <f>_xlfn.MINIFS(Invoices[Date],Invoices[Customer ID],A2242)</f>
        <v/>
      </c>
      <c r="C2242" s="13">
        <f>_xlfn.MAXIFS(Invoices[Date],Invoices[Customer ID],A2242)</f>
        <v/>
      </c>
      <c r="D2242" s="14">
        <f>AsOfDate-C2242</f>
        <v/>
      </c>
      <c r="E2242" s="14">
        <f>COUNTIFS(Invoices[Customer ID],A2242)</f>
        <v/>
      </c>
      <c r="F2242" s="15">
        <f>SUMIFS(Invoices[Value],Invoices[Customer ID],A2242)</f>
        <v/>
      </c>
      <c r="G2242" s="10">
        <f>5-COUNTIF(RCuts,"&lt;"&amp;D2242)</f>
        <v/>
      </c>
      <c r="H2242" s="10">
        <f>1+COUNTIF(FCuts,"&lt;"&amp;E2242)</f>
        <v/>
      </c>
      <c r="I2242" s="10">
        <f>1+COUNTIF(MCuts,"&lt;"&amp;F2242)</f>
        <v/>
      </c>
      <c r="J2242" s="10">
        <f>G2242&amp;H2242&amp;I2242</f>
        <v/>
      </c>
      <c r="K2242" s="10">
        <f>IF(AND(G2242&gt;=4,H2242&gt;=4),"Champions",IF(AND(G2242&gt;=3,H2242&gt;=3),"Loyal",IF(G2242&gt;=4,"New / promising",IF(H2242&gt;=3,"At risk",IF(G2242&lt;=2,"Lost / hibernating","Needs attention")))))</f>
        <v/>
      </c>
    </row>
    <row r="2243">
      <c r="A2243" t="n">
        <v>16078</v>
      </c>
      <c r="B2243" s="13">
        <f>_xlfn.MINIFS(Invoices[Date],Invoices[Customer ID],A2243)</f>
        <v/>
      </c>
      <c r="C2243" s="13">
        <f>_xlfn.MAXIFS(Invoices[Date],Invoices[Customer ID],A2243)</f>
        <v/>
      </c>
      <c r="D2243" s="14">
        <f>AsOfDate-C2243</f>
        <v/>
      </c>
      <c r="E2243" s="14">
        <f>COUNTIFS(Invoices[Customer ID],A2243)</f>
        <v/>
      </c>
      <c r="F2243" s="15">
        <f>SUMIFS(Invoices[Value],Invoices[Customer ID],A2243)</f>
        <v/>
      </c>
      <c r="G2243" s="10">
        <f>5-COUNTIF(RCuts,"&lt;"&amp;D2243)</f>
        <v/>
      </c>
      <c r="H2243" s="10">
        <f>1+COUNTIF(FCuts,"&lt;"&amp;E2243)</f>
        <v/>
      </c>
      <c r="I2243" s="10">
        <f>1+COUNTIF(MCuts,"&lt;"&amp;F2243)</f>
        <v/>
      </c>
      <c r="J2243" s="10">
        <f>G2243&amp;H2243&amp;I2243</f>
        <v/>
      </c>
      <c r="K2243" s="10">
        <f>IF(AND(G2243&gt;=4,H2243&gt;=4),"Champions",IF(AND(G2243&gt;=3,H2243&gt;=3),"Loyal",IF(G2243&gt;=4,"New / promising",IF(H2243&gt;=3,"At risk",IF(G2243&lt;=2,"Lost / hibernating","Needs attention")))))</f>
        <v/>
      </c>
    </row>
    <row r="2244">
      <c r="A2244" t="n">
        <v>16079</v>
      </c>
      <c r="B2244" s="13">
        <f>_xlfn.MINIFS(Invoices[Date],Invoices[Customer ID],A2244)</f>
        <v/>
      </c>
      <c r="C2244" s="13">
        <f>_xlfn.MAXIFS(Invoices[Date],Invoices[Customer ID],A2244)</f>
        <v/>
      </c>
      <c r="D2244" s="14">
        <f>AsOfDate-C2244</f>
        <v/>
      </c>
      <c r="E2244" s="14">
        <f>COUNTIFS(Invoices[Customer ID],A2244)</f>
        <v/>
      </c>
      <c r="F2244" s="15">
        <f>SUMIFS(Invoices[Value],Invoices[Customer ID],A2244)</f>
        <v/>
      </c>
      <c r="G2244" s="10">
        <f>5-COUNTIF(RCuts,"&lt;"&amp;D2244)</f>
        <v/>
      </c>
      <c r="H2244" s="10">
        <f>1+COUNTIF(FCuts,"&lt;"&amp;E2244)</f>
        <v/>
      </c>
      <c r="I2244" s="10">
        <f>1+COUNTIF(MCuts,"&lt;"&amp;F2244)</f>
        <v/>
      </c>
      <c r="J2244" s="10">
        <f>G2244&amp;H2244&amp;I2244</f>
        <v/>
      </c>
      <c r="K2244" s="10">
        <f>IF(AND(G2244&gt;=4,H2244&gt;=4),"Champions",IF(AND(G2244&gt;=3,H2244&gt;=3),"Loyal",IF(G2244&gt;=4,"New / promising",IF(H2244&gt;=3,"At risk",IF(G2244&lt;=2,"Lost / hibernating","Needs attention")))))</f>
        <v/>
      </c>
    </row>
    <row r="2245">
      <c r="A2245" t="n">
        <v>16080</v>
      </c>
      <c r="B2245" s="13">
        <f>_xlfn.MINIFS(Invoices[Date],Invoices[Customer ID],A2245)</f>
        <v/>
      </c>
      <c r="C2245" s="13">
        <f>_xlfn.MAXIFS(Invoices[Date],Invoices[Customer ID],A2245)</f>
        <v/>
      </c>
      <c r="D2245" s="14">
        <f>AsOfDate-C2245</f>
        <v/>
      </c>
      <c r="E2245" s="14">
        <f>COUNTIFS(Invoices[Customer ID],A2245)</f>
        <v/>
      </c>
      <c r="F2245" s="15">
        <f>SUMIFS(Invoices[Value],Invoices[Customer ID],A2245)</f>
        <v/>
      </c>
      <c r="G2245" s="10">
        <f>5-COUNTIF(RCuts,"&lt;"&amp;D2245)</f>
        <v/>
      </c>
      <c r="H2245" s="10">
        <f>1+COUNTIF(FCuts,"&lt;"&amp;E2245)</f>
        <v/>
      </c>
      <c r="I2245" s="10">
        <f>1+COUNTIF(MCuts,"&lt;"&amp;F2245)</f>
        <v/>
      </c>
      <c r="J2245" s="10">
        <f>G2245&amp;H2245&amp;I2245</f>
        <v/>
      </c>
      <c r="K2245" s="10">
        <f>IF(AND(G2245&gt;=4,H2245&gt;=4),"Champions",IF(AND(G2245&gt;=3,H2245&gt;=3),"Loyal",IF(G2245&gt;=4,"New / promising",IF(H2245&gt;=3,"At risk",IF(G2245&lt;=2,"Lost / hibernating","Needs attention")))))</f>
        <v/>
      </c>
    </row>
    <row r="2246">
      <c r="A2246" t="n">
        <v>16081</v>
      </c>
      <c r="B2246" s="13">
        <f>_xlfn.MINIFS(Invoices[Date],Invoices[Customer ID],A2246)</f>
        <v/>
      </c>
      <c r="C2246" s="13">
        <f>_xlfn.MAXIFS(Invoices[Date],Invoices[Customer ID],A2246)</f>
        <v/>
      </c>
      <c r="D2246" s="14">
        <f>AsOfDate-C2246</f>
        <v/>
      </c>
      <c r="E2246" s="14">
        <f>COUNTIFS(Invoices[Customer ID],A2246)</f>
        <v/>
      </c>
      <c r="F2246" s="15">
        <f>SUMIFS(Invoices[Value],Invoices[Customer ID],A2246)</f>
        <v/>
      </c>
      <c r="G2246" s="10">
        <f>5-COUNTIF(RCuts,"&lt;"&amp;D2246)</f>
        <v/>
      </c>
      <c r="H2246" s="10">
        <f>1+COUNTIF(FCuts,"&lt;"&amp;E2246)</f>
        <v/>
      </c>
      <c r="I2246" s="10">
        <f>1+COUNTIF(MCuts,"&lt;"&amp;F2246)</f>
        <v/>
      </c>
      <c r="J2246" s="10">
        <f>G2246&amp;H2246&amp;I2246</f>
        <v/>
      </c>
      <c r="K2246" s="10">
        <f>IF(AND(G2246&gt;=4,H2246&gt;=4),"Champions",IF(AND(G2246&gt;=3,H2246&gt;=3),"Loyal",IF(G2246&gt;=4,"New / promising",IF(H2246&gt;=3,"At risk",IF(G2246&lt;=2,"Lost / hibernating","Needs attention")))))</f>
        <v/>
      </c>
    </row>
    <row r="2247">
      <c r="A2247" t="n">
        <v>16083</v>
      </c>
      <c r="B2247" s="13">
        <f>_xlfn.MINIFS(Invoices[Date],Invoices[Customer ID],A2247)</f>
        <v/>
      </c>
      <c r="C2247" s="13">
        <f>_xlfn.MAXIFS(Invoices[Date],Invoices[Customer ID],A2247)</f>
        <v/>
      </c>
      <c r="D2247" s="14">
        <f>AsOfDate-C2247</f>
        <v/>
      </c>
      <c r="E2247" s="14">
        <f>COUNTIFS(Invoices[Customer ID],A2247)</f>
        <v/>
      </c>
      <c r="F2247" s="15">
        <f>SUMIFS(Invoices[Value],Invoices[Customer ID],A2247)</f>
        <v/>
      </c>
      <c r="G2247" s="10">
        <f>5-COUNTIF(RCuts,"&lt;"&amp;D2247)</f>
        <v/>
      </c>
      <c r="H2247" s="10">
        <f>1+COUNTIF(FCuts,"&lt;"&amp;E2247)</f>
        <v/>
      </c>
      <c r="I2247" s="10">
        <f>1+COUNTIF(MCuts,"&lt;"&amp;F2247)</f>
        <v/>
      </c>
      <c r="J2247" s="10">
        <f>G2247&amp;H2247&amp;I2247</f>
        <v/>
      </c>
      <c r="K2247" s="10">
        <f>IF(AND(G2247&gt;=4,H2247&gt;=4),"Champions",IF(AND(G2247&gt;=3,H2247&gt;=3),"Loyal",IF(G2247&gt;=4,"New / promising",IF(H2247&gt;=3,"At risk",IF(G2247&lt;=2,"Lost / hibernating","Needs attention")))))</f>
        <v/>
      </c>
    </row>
    <row r="2248">
      <c r="A2248" t="n">
        <v>16084</v>
      </c>
      <c r="B2248" s="13">
        <f>_xlfn.MINIFS(Invoices[Date],Invoices[Customer ID],A2248)</f>
        <v/>
      </c>
      <c r="C2248" s="13">
        <f>_xlfn.MAXIFS(Invoices[Date],Invoices[Customer ID],A2248)</f>
        <v/>
      </c>
      <c r="D2248" s="14">
        <f>AsOfDate-C2248</f>
        <v/>
      </c>
      <c r="E2248" s="14">
        <f>COUNTIFS(Invoices[Customer ID],A2248)</f>
        <v/>
      </c>
      <c r="F2248" s="15">
        <f>SUMIFS(Invoices[Value],Invoices[Customer ID],A2248)</f>
        <v/>
      </c>
      <c r="G2248" s="10">
        <f>5-COUNTIF(RCuts,"&lt;"&amp;D2248)</f>
        <v/>
      </c>
      <c r="H2248" s="10">
        <f>1+COUNTIF(FCuts,"&lt;"&amp;E2248)</f>
        <v/>
      </c>
      <c r="I2248" s="10">
        <f>1+COUNTIF(MCuts,"&lt;"&amp;F2248)</f>
        <v/>
      </c>
      <c r="J2248" s="10">
        <f>G2248&amp;H2248&amp;I2248</f>
        <v/>
      </c>
      <c r="K2248" s="10">
        <f>IF(AND(G2248&gt;=4,H2248&gt;=4),"Champions",IF(AND(G2248&gt;=3,H2248&gt;=3),"Loyal",IF(G2248&gt;=4,"New / promising",IF(H2248&gt;=3,"At risk",IF(G2248&lt;=2,"Lost / hibernating","Needs attention")))))</f>
        <v/>
      </c>
    </row>
    <row r="2249">
      <c r="A2249" t="n">
        <v>16085</v>
      </c>
      <c r="B2249" s="13">
        <f>_xlfn.MINIFS(Invoices[Date],Invoices[Customer ID],A2249)</f>
        <v/>
      </c>
      <c r="C2249" s="13">
        <f>_xlfn.MAXIFS(Invoices[Date],Invoices[Customer ID],A2249)</f>
        <v/>
      </c>
      <c r="D2249" s="14">
        <f>AsOfDate-C2249</f>
        <v/>
      </c>
      <c r="E2249" s="14">
        <f>COUNTIFS(Invoices[Customer ID],A2249)</f>
        <v/>
      </c>
      <c r="F2249" s="15">
        <f>SUMIFS(Invoices[Value],Invoices[Customer ID],A2249)</f>
        <v/>
      </c>
      <c r="G2249" s="10">
        <f>5-COUNTIF(RCuts,"&lt;"&amp;D2249)</f>
        <v/>
      </c>
      <c r="H2249" s="10">
        <f>1+COUNTIF(FCuts,"&lt;"&amp;E2249)</f>
        <v/>
      </c>
      <c r="I2249" s="10">
        <f>1+COUNTIF(MCuts,"&lt;"&amp;F2249)</f>
        <v/>
      </c>
      <c r="J2249" s="10">
        <f>G2249&amp;H2249&amp;I2249</f>
        <v/>
      </c>
      <c r="K2249" s="10">
        <f>IF(AND(G2249&gt;=4,H2249&gt;=4),"Champions",IF(AND(G2249&gt;=3,H2249&gt;=3),"Loyal",IF(G2249&gt;=4,"New / promising",IF(H2249&gt;=3,"At risk",IF(G2249&lt;=2,"Lost / hibernating","Needs attention")))))</f>
        <v/>
      </c>
    </row>
    <row r="2250">
      <c r="A2250" t="n">
        <v>16086</v>
      </c>
      <c r="B2250" s="13">
        <f>_xlfn.MINIFS(Invoices[Date],Invoices[Customer ID],A2250)</f>
        <v/>
      </c>
      <c r="C2250" s="13">
        <f>_xlfn.MAXIFS(Invoices[Date],Invoices[Customer ID],A2250)</f>
        <v/>
      </c>
      <c r="D2250" s="14">
        <f>AsOfDate-C2250</f>
        <v/>
      </c>
      <c r="E2250" s="14">
        <f>COUNTIFS(Invoices[Customer ID],A2250)</f>
        <v/>
      </c>
      <c r="F2250" s="15">
        <f>SUMIFS(Invoices[Value],Invoices[Customer ID],A2250)</f>
        <v/>
      </c>
      <c r="G2250" s="10">
        <f>5-COUNTIF(RCuts,"&lt;"&amp;D2250)</f>
        <v/>
      </c>
      <c r="H2250" s="10">
        <f>1+COUNTIF(FCuts,"&lt;"&amp;E2250)</f>
        <v/>
      </c>
      <c r="I2250" s="10">
        <f>1+COUNTIF(MCuts,"&lt;"&amp;F2250)</f>
        <v/>
      </c>
      <c r="J2250" s="10">
        <f>G2250&amp;H2250&amp;I2250</f>
        <v/>
      </c>
      <c r="K2250" s="10">
        <f>IF(AND(G2250&gt;=4,H2250&gt;=4),"Champions",IF(AND(G2250&gt;=3,H2250&gt;=3),"Loyal",IF(G2250&gt;=4,"New / promising",IF(H2250&gt;=3,"At risk",IF(G2250&lt;=2,"Lost / hibernating","Needs attention")))))</f>
        <v/>
      </c>
    </row>
    <row r="2251">
      <c r="A2251" t="n">
        <v>16091</v>
      </c>
      <c r="B2251" s="13">
        <f>_xlfn.MINIFS(Invoices[Date],Invoices[Customer ID],A2251)</f>
        <v/>
      </c>
      <c r="C2251" s="13">
        <f>_xlfn.MAXIFS(Invoices[Date],Invoices[Customer ID],A2251)</f>
        <v/>
      </c>
      <c r="D2251" s="14">
        <f>AsOfDate-C2251</f>
        <v/>
      </c>
      <c r="E2251" s="14">
        <f>COUNTIFS(Invoices[Customer ID],A2251)</f>
        <v/>
      </c>
      <c r="F2251" s="15">
        <f>SUMIFS(Invoices[Value],Invoices[Customer ID],A2251)</f>
        <v/>
      </c>
      <c r="G2251" s="10">
        <f>5-COUNTIF(RCuts,"&lt;"&amp;D2251)</f>
        <v/>
      </c>
      <c r="H2251" s="10">
        <f>1+COUNTIF(FCuts,"&lt;"&amp;E2251)</f>
        <v/>
      </c>
      <c r="I2251" s="10">
        <f>1+COUNTIF(MCuts,"&lt;"&amp;F2251)</f>
        <v/>
      </c>
      <c r="J2251" s="10">
        <f>G2251&amp;H2251&amp;I2251</f>
        <v/>
      </c>
      <c r="K2251" s="10">
        <f>IF(AND(G2251&gt;=4,H2251&gt;=4),"Champions",IF(AND(G2251&gt;=3,H2251&gt;=3),"Loyal",IF(G2251&gt;=4,"New / promising",IF(H2251&gt;=3,"At risk",IF(G2251&lt;=2,"Lost / hibernating","Needs attention")))))</f>
        <v/>
      </c>
    </row>
    <row r="2252">
      <c r="A2252" t="n">
        <v>16092</v>
      </c>
      <c r="B2252" s="13">
        <f>_xlfn.MINIFS(Invoices[Date],Invoices[Customer ID],A2252)</f>
        <v/>
      </c>
      <c r="C2252" s="13">
        <f>_xlfn.MAXIFS(Invoices[Date],Invoices[Customer ID],A2252)</f>
        <v/>
      </c>
      <c r="D2252" s="14">
        <f>AsOfDate-C2252</f>
        <v/>
      </c>
      <c r="E2252" s="14">
        <f>COUNTIFS(Invoices[Customer ID],A2252)</f>
        <v/>
      </c>
      <c r="F2252" s="15">
        <f>SUMIFS(Invoices[Value],Invoices[Customer ID],A2252)</f>
        <v/>
      </c>
      <c r="G2252" s="10">
        <f>5-COUNTIF(RCuts,"&lt;"&amp;D2252)</f>
        <v/>
      </c>
      <c r="H2252" s="10">
        <f>1+COUNTIF(FCuts,"&lt;"&amp;E2252)</f>
        <v/>
      </c>
      <c r="I2252" s="10">
        <f>1+COUNTIF(MCuts,"&lt;"&amp;F2252)</f>
        <v/>
      </c>
      <c r="J2252" s="10">
        <f>G2252&amp;H2252&amp;I2252</f>
        <v/>
      </c>
      <c r="K2252" s="10">
        <f>IF(AND(G2252&gt;=4,H2252&gt;=4),"Champions",IF(AND(G2252&gt;=3,H2252&gt;=3),"Loyal",IF(G2252&gt;=4,"New / promising",IF(H2252&gt;=3,"At risk",IF(G2252&lt;=2,"Lost / hibernating","Needs attention")))))</f>
        <v/>
      </c>
    </row>
    <row r="2253">
      <c r="A2253" t="n">
        <v>16093</v>
      </c>
      <c r="B2253" s="13">
        <f>_xlfn.MINIFS(Invoices[Date],Invoices[Customer ID],A2253)</f>
        <v/>
      </c>
      <c r="C2253" s="13">
        <f>_xlfn.MAXIFS(Invoices[Date],Invoices[Customer ID],A2253)</f>
        <v/>
      </c>
      <c r="D2253" s="14">
        <f>AsOfDate-C2253</f>
        <v/>
      </c>
      <c r="E2253" s="14">
        <f>COUNTIFS(Invoices[Customer ID],A2253)</f>
        <v/>
      </c>
      <c r="F2253" s="15">
        <f>SUMIFS(Invoices[Value],Invoices[Customer ID],A2253)</f>
        <v/>
      </c>
      <c r="G2253" s="10">
        <f>5-COUNTIF(RCuts,"&lt;"&amp;D2253)</f>
        <v/>
      </c>
      <c r="H2253" s="10">
        <f>1+COUNTIF(FCuts,"&lt;"&amp;E2253)</f>
        <v/>
      </c>
      <c r="I2253" s="10">
        <f>1+COUNTIF(MCuts,"&lt;"&amp;F2253)</f>
        <v/>
      </c>
      <c r="J2253" s="10">
        <f>G2253&amp;H2253&amp;I2253</f>
        <v/>
      </c>
      <c r="K2253" s="10">
        <f>IF(AND(G2253&gt;=4,H2253&gt;=4),"Champions",IF(AND(G2253&gt;=3,H2253&gt;=3),"Loyal",IF(G2253&gt;=4,"New / promising",IF(H2253&gt;=3,"At risk",IF(G2253&lt;=2,"Lost / hibernating","Needs attention")))))</f>
        <v/>
      </c>
    </row>
    <row r="2254">
      <c r="A2254" t="n">
        <v>16094</v>
      </c>
      <c r="B2254" s="13">
        <f>_xlfn.MINIFS(Invoices[Date],Invoices[Customer ID],A2254)</f>
        <v/>
      </c>
      <c r="C2254" s="13">
        <f>_xlfn.MAXIFS(Invoices[Date],Invoices[Customer ID],A2254)</f>
        <v/>
      </c>
      <c r="D2254" s="14">
        <f>AsOfDate-C2254</f>
        <v/>
      </c>
      <c r="E2254" s="14">
        <f>COUNTIFS(Invoices[Customer ID],A2254)</f>
        <v/>
      </c>
      <c r="F2254" s="15">
        <f>SUMIFS(Invoices[Value],Invoices[Customer ID],A2254)</f>
        <v/>
      </c>
      <c r="G2254" s="10">
        <f>5-COUNTIF(RCuts,"&lt;"&amp;D2254)</f>
        <v/>
      </c>
      <c r="H2254" s="10">
        <f>1+COUNTIF(FCuts,"&lt;"&amp;E2254)</f>
        <v/>
      </c>
      <c r="I2254" s="10">
        <f>1+COUNTIF(MCuts,"&lt;"&amp;F2254)</f>
        <v/>
      </c>
      <c r="J2254" s="10">
        <f>G2254&amp;H2254&amp;I2254</f>
        <v/>
      </c>
      <c r="K2254" s="10">
        <f>IF(AND(G2254&gt;=4,H2254&gt;=4),"Champions",IF(AND(G2254&gt;=3,H2254&gt;=3),"Loyal",IF(G2254&gt;=4,"New / promising",IF(H2254&gt;=3,"At risk",IF(G2254&lt;=2,"Lost / hibernating","Needs attention")))))</f>
        <v/>
      </c>
    </row>
    <row r="2255">
      <c r="A2255" t="n">
        <v>16096</v>
      </c>
      <c r="B2255" s="13">
        <f>_xlfn.MINIFS(Invoices[Date],Invoices[Customer ID],A2255)</f>
        <v/>
      </c>
      <c r="C2255" s="13">
        <f>_xlfn.MAXIFS(Invoices[Date],Invoices[Customer ID],A2255)</f>
        <v/>
      </c>
      <c r="D2255" s="14">
        <f>AsOfDate-C2255</f>
        <v/>
      </c>
      <c r="E2255" s="14">
        <f>COUNTIFS(Invoices[Customer ID],A2255)</f>
        <v/>
      </c>
      <c r="F2255" s="15">
        <f>SUMIFS(Invoices[Value],Invoices[Customer ID],A2255)</f>
        <v/>
      </c>
      <c r="G2255" s="10">
        <f>5-COUNTIF(RCuts,"&lt;"&amp;D2255)</f>
        <v/>
      </c>
      <c r="H2255" s="10">
        <f>1+COUNTIF(FCuts,"&lt;"&amp;E2255)</f>
        <v/>
      </c>
      <c r="I2255" s="10">
        <f>1+COUNTIF(MCuts,"&lt;"&amp;F2255)</f>
        <v/>
      </c>
      <c r="J2255" s="10">
        <f>G2255&amp;H2255&amp;I2255</f>
        <v/>
      </c>
      <c r="K2255" s="10">
        <f>IF(AND(G2255&gt;=4,H2255&gt;=4),"Champions",IF(AND(G2255&gt;=3,H2255&gt;=3),"Loyal",IF(G2255&gt;=4,"New / promising",IF(H2255&gt;=3,"At risk",IF(G2255&lt;=2,"Lost / hibernating","Needs attention")))))</f>
        <v/>
      </c>
    </row>
    <row r="2256">
      <c r="A2256" t="n">
        <v>16097</v>
      </c>
      <c r="B2256" s="13">
        <f>_xlfn.MINIFS(Invoices[Date],Invoices[Customer ID],A2256)</f>
        <v/>
      </c>
      <c r="C2256" s="13">
        <f>_xlfn.MAXIFS(Invoices[Date],Invoices[Customer ID],A2256)</f>
        <v/>
      </c>
      <c r="D2256" s="14">
        <f>AsOfDate-C2256</f>
        <v/>
      </c>
      <c r="E2256" s="14">
        <f>COUNTIFS(Invoices[Customer ID],A2256)</f>
        <v/>
      </c>
      <c r="F2256" s="15">
        <f>SUMIFS(Invoices[Value],Invoices[Customer ID],A2256)</f>
        <v/>
      </c>
      <c r="G2256" s="10">
        <f>5-COUNTIF(RCuts,"&lt;"&amp;D2256)</f>
        <v/>
      </c>
      <c r="H2256" s="10">
        <f>1+COUNTIF(FCuts,"&lt;"&amp;E2256)</f>
        <v/>
      </c>
      <c r="I2256" s="10">
        <f>1+COUNTIF(MCuts,"&lt;"&amp;F2256)</f>
        <v/>
      </c>
      <c r="J2256" s="10">
        <f>G2256&amp;H2256&amp;I2256</f>
        <v/>
      </c>
      <c r="K2256" s="10">
        <f>IF(AND(G2256&gt;=4,H2256&gt;=4),"Champions",IF(AND(G2256&gt;=3,H2256&gt;=3),"Loyal",IF(G2256&gt;=4,"New / promising",IF(H2256&gt;=3,"At risk",IF(G2256&lt;=2,"Lost / hibernating","Needs attention")))))</f>
        <v/>
      </c>
    </row>
    <row r="2257">
      <c r="A2257" t="n">
        <v>16098</v>
      </c>
      <c r="B2257" s="13">
        <f>_xlfn.MINIFS(Invoices[Date],Invoices[Customer ID],A2257)</f>
        <v/>
      </c>
      <c r="C2257" s="13">
        <f>_xlfn.MAXIFS(Invoices[Date],Invoices[Customer ID],A2257)</f>
        <v/>
      </c>
      <c r="D2257" s="14">
        <f>AsOfDate-C2257</f>
        <v/>
      </c>
      <c r="E2257" s="14">
        <f>COUNTIFS(Invoices[Customer ID],A2257)</f>
        <v/>
      </c>
      <c r="F2257" s="15">
        <f>SUMIFS(Invoices[Value],Invoices[Customer ID],A2257)</f>
        <v/>
      </c>
      <c r="G2257" s="10">
        <f>5-COUNTIF(RCuts,"&lt;"&amp;D2257)</f>
        <v/>
      </c>
      <c r="H2257" s="10">
        <f>1+COUNTIF(FCuts,"&lt;"&amp;E2257)</f>
        <v/>
      </c>
      <c r="I2257" s="10">
        <f>1+COUNTIF(MCuts,"&lt;"&amp;F2257)</f>
        <v/>
      </c>
      <c r="J2257" s="10">
        <f>G2257&amp;H2257&amp;I2257</f>
        <v/>
      </c>
      <c r="K2257" s="10">
        <f>IF(AND(G2257&gt;=4,H2257&gt;=4),"Champions",IF(AND(G2257&gt;=3,H2257&gt;=3),"Loyal",IF(G2257&gt;=4,"New / promising",IF(H2257&gt;=3,"At risk",IF(G2257&lt;=2,"Lost / hibernating","Needs attention")))))</f>
        <v/>
      </c>
    </row>
    <row r="2258">
      <c r="A2258" t="n">
        <v>16099</v>
      </c>
      <c r="B2258" s="13">
        <f>_xlfn.MINIFS(Invoices[Date],Invoices[Customer ID],A2258)</f>
        <v/>
      </c>
      <c r="C2258" s="13">
        <f>_xlfn.MAXIFS(Invoices[Date],Invoices[Customer ID],A2258)</f>
        <v/>
      </c>
      <c r="D2258" s="14">
        <f>AsOfDate-C2258</f>
        <v/>
      </c>
      <c r="E2258" s="14">
        <f>COUNTIFS(Invoices[Customer ID],A2258)</f>
        <v/>
      </c>
      <c r="F2258" s="15">
        <f>SUMIFS(Invoices[Value],Invoices[Customer ID],A2258)</f>
        <v/>
      </c>
      <c r="G2258" s="10">
        <f>5-COUNTIF(RCuts,"&lt;"&amp;D2258)</f>
        <v/>
      </c>
      <c r="H2258" s="10">
        <f>1+COUNTIF(FCuts,"&lt;"&amp;E2258)</f>
        <v/>
      </c>
      <c r="I2258" s="10">
        <f>1+COUNTIF(MCuts,"&lt;"&amp;F2258)</f>
        <v/>
      </c>
      <c r="J2258" s="10">
        <f>G2258&amp;H2258&amp;I2258</f>
        <v/>
      </c>
      <c r="K2258" s="10">
        <f>IF(AND(G2258&gt;=4,H2258&gt;=4),"Champions",IF(AND(G2258&gt;=3,H2258&gt;=3),"Loyal",IF(G2258&gt;=4,"New / promising",IF(H2258&gt;=3,"At risk",IF(G2258&lt;=2,"Lost / hibernating","Needs attention")))))</f>
        <v/>
      </c>
    </row>
    <row r="2259">
      <c r="A2259" t="n">
        <v>16101</v>
      </c>
      <c r="B2259" s="13">
        <f>_xlfn.MINIFS(Invoices[Date],Invoices[Customer ID],A2259)</f>
        <v/>
      </c>
      <c r="C2259" s="13">
        <f>_xlfn.MAXIFS(Invoices[Date],Invoices[Customer ID],A2259)</f>
        <v/>
      </c>
      <c r="D2259" s="14">
        <f>AsOfDate-C2259</f>
        <v/>
      </c>
      <c r="E2259" s="14">
        <f>COUNTIFS(Invoices[Customer ID],A2259)</f>
        <v/>
      </c>
      <c r="F2259" s="15">
        <f>SUMIFS(Invoices[Value],Invoices[Customer ID],A2259)</f>
        <v/>
      </c>
      <c r="G2259" s="10">
        <f>5-COUNTIF(RCuts,"&lt;"&amp;D2259)</f>
        <v/>
      </c>
      <c r="H2259" s="10">
        <f>1+COUNTIF(FCuts,"&lt;"&amp;E2259)</f>
        <v/>
      </c>
      <c r="I2259" s="10">
        <f>1+COUNTIF(MCuts,"&lt;"&amp;F2259)</f>
        <v/>
      </c>
      <c r="J2259" s="10">
        <f>G2259&amp;H2259&amp;I2259</f>
        <v/>
      </c>
      <c r="K2259" s="10">
        <f>IF(AND(G2259&gt;=4,H2259&gt;=4),"Champions",IF(AND(G2259&gt;=3,H2259&gt;=3),"Loyal",IF(G2259&gt;=4,"New / promising",IF(H2259&gt;=3,"At risk",IF(G2259&lt;=2,"Lost / hibernating","Needs attention")))))</f>
        <v/>
      </c>
    </row>
    <row r="2260">
      <c r="A2260" t="n">
        <v>16102</v>
      </c>
      <c r="B2260" s="13">
        <f>_xlfn.MINIFS(Invoices[Date],Invoices[Customer ID],A2260)</f>
        <v/>
      </c>
      <c r="C2260" s="13">
        <f>_xlfn.MAXIFS(Invoices[Date],Invoices[Customer ID],A2260)</f>
        <v/>
      </c>
      <c r="D2260" s="14">
        <f>AsOfDate-C2260</f>
        <v/>
      </c>
      <c r="E2260" s="14">
        <f>COUNTIFS(Invoices[Customer ID],A2260)</f>
        <v/>
      </c>
      <c r="F2260" s="15">
        <f>SUMIFS(Invoices[Value],Invoices[Customer ID],A2260)</f>
        <v/>
      </c>
      <c r="G2260" s="10">
        <f>5-COUNTIF(RCuts,"&lt;"&amp;D2260)</f>
        <v/>
      </c>
      <c r="H2260" s="10">
        <f>1+COUNTIF(FCuts,"&lt;"&amp;E2260)</f>
        <v/>
      </c>
      <c r="I2260" s="10">
        <f>1+COUNTIF(MCuts,"&lt;"&amp;F2260)</f>
        <v/>
      </c>
      <c r="J2260" s="10">
        <f>G2260&amp;H2260&amp;I2260</f>
        <v/>
      </c>
      <c r="K2260" s="10">
        <f>IF(AND(G2260&gt;=4,H2260&gt;=4),"Champions",IF(AND(G2260&gt;=3,H2260&gt;=3),"Loyal",IF(G2260&gt;=4,"New / promising",IF(H2260&gt;=3,"At risk",IF(G2260&lt;=2,"Lost / hibernating","Needs attention")))))</f>
        <v/>
      </c>
    </row>
    <row r="2261">
      <c r="A2261" t="n">
        <v>16103</v>
      </c>
      <c r="B2261" s="13">
        <f>_xlfn.MINIFS(Invoices[Date],Invoices[Customer ID],A2261)</f>
        <v/>
      </c>
      <c r="C2261" s="13">
        <f>_xlfn.MAXIFS(Invoices[Date],Invoices[Customer ID],A2261)</f>
        <v/>
      </c>
      <c r="D2261" s="14">
        <f>AsOfDate-C2261</f>
        <v/>
      </c>
      <c r="E2261" s="14">
        <f>COUNTIFS(Invoices[Customer ID],A2261)</f>
        <v/>
      </c>
      <c r="F2261" s="15">
        <f>SUMIFS(Invoices[Value],Invoices[Customer ID],A2261)</f>
        <v/>
      </c>
      <c r="G2261" s="10">
        <f>5-COUNTIF(RCuts,"&lt;"&amp;D2261)</f>
        <v/>
      </c>
      <c r="H2261" s="10">
        <f>1+COUNTIF(FCuts,"&lt;"&amp;E2261)</f>
        <v/>
      </c>
      <c r="I2261" s="10">
        <f>1+COUNTIF(MCuts,"&lt;"&amp;F2261)</f>
        <v/>
      </c>
      <c r="J2261" s="10">
        <f>G2261&amp;H2261&amp;I2261</f>
        <v/>
      </c>
      <c r="K2261" s="10">
        <f>IF(AND(G2261&gt;=4,H2261&gt;=4),"Champions",IF(AND(G2261&gt;=3,H2261&gt;=3),"Loyal",IF(G2261&gt;=4,"New / promising",IF(H2261&gt;=3,"At risk",IF(G2261&lt;=2,"Lost / hibernating","Needs attention")))))</f>
        <v/>
      </c>
    </row>
    <row r="2262">
      <c r="A2262" t="n">
        <v>16104</v>
      </c>
      <c r="B2262" s="13">
        <f>_xlfn.MINIFS(Invoices[Date],Invoices[Customer ID],A2262)</f>
        <v/>
      </c>
      <c r="C2262" s="13">
        <f>_xlfn.MAXIFS(Invoices[Date],Invoices[Customer ID],A2262)</f>
        <v/>
      </c>
      <c r="D2262" s="14">
        <f>AsOfDate-C2262</f>
        <v/>
      </c>
      <c r="E2262" s="14">
        <f>COUNTIFS(Invoices[Customer ID],A2262)</f>
        <v/>
      </c>
      <c r="F2262" s="15">
        <f>SUMIFS(Invoices[Value],Invoices[Customer ID],A2262)</f>
        <v/>
      </c>
      <c r="G2262" s="10">
        <f>5-COUNTIF(RCuts,"&lt;"&amp;D2262)</f>
        <v/>
      </c>
      <c r="H2262" s="10">
        <f>1+COUNTIF(FCuts,"&lt;"&amp;E2262)</f>
        <v/>
      </c>
      <c r="I2262" s="10">
        <f>1+COUNTIF(MCuts,"&lt;"&amp;F2262)</f>
        <v/>
      </c>
      <c r="J2262" s="10">
        <f>G2262&amp;H2262&amp;I2262</f>
        <v/>
      </c>
      <c r="K2262" s="10">
        <f>IF(AND(G2262&gt;=4,H2262&gt;=4),"Champions",IF(AND(G2262&gt;=3,H2262&gt;=3),"Loyal",IF(G2262&gt;=4,"New / promising",IF(H2262&gt;=3,"At risk",IF(G2262&lt;=2,"Lost / hibernating","Needs attention")))))</f>
        <v/>
      </c>
    </row>
    <row r="2263">
      <c r="A2263" t="n">
        <v>16105</v>
      </c>
      <c r="B2263" s="13">
        <f>_xlfn.MINIFS(Invoices[Date],Invoices[Customer ID],A2263)</f>
        <v/>
      </c>
      <c r="C2263" s="13">
        <f>_xlfn.MAXIFS(Invoices[Date],Invoices[Customer ID],A2263)</f>
        <v/>
      </c>
      <c r="D2263" s="14">
        <f>AsOfDate-C2263</f>
        <v/>
      </c>
      <c r="E2263" s="14">
        <f>COUNTIFS(Invoices[Customer ID],A2263)</f>
        <v/>
      </c>
      <c r="F2263" s="15">
        <f>SUMIFS(Invoices[Value],Invoices[Customer ID],A2263)</f>
        <v/>
      </c>
      <c r="G2263" s="10">
        <f>5-COUNTIF(RCuts,"&lt;"&amp;D2263)</f>
        <v/>
      </c>
      <c r="H2263" s="10">
        <f>1+COUNTIF(FCuts,"&lt;"&amp;E2263)</f>
        <v/>
      </c>
      <c r="I2263" s="10">
        <f>1+COUNTIF(MCuts,"&lt;"&amp;F2263)</f>
        <v/>
      </c>
      <c r="J2263" s="10">
        <f>G2263&amp;H2263&amp;I2263</f>
        <v/>
      </c>
      <c r="K2263" s="10">
        <f>IF(AND(G2263&gt;=4,H2263&gt;=4),"Champions",IF(AND(G2263&gt;=3,H2263&gt;=3),"Loyal",IF(G2263&gt;=4,"New / promising",IF(H2263&gt;=3,"At risk",IF(G2263&lt;=2,"Lost / hibernating","Needs attention")))))</f>
        <v/>
      </c>
    </row>
    <row r="2264">
      <c r="A2264" t="n">
        <v>16106</v>
      </c>
      <c r="B2264" s="13">
        <f>_xlfn.MINIFS(Invoices[Date],Invoices[Customer ID],A2264)</f>
        <v/>
      </c>
      <c r="C2264" s="13">
        <f>_xlfn.MAXIFS(Invoices[Date],Invoices[Customer ID],A2264)</f>
        <v/>
      </c>
      <c r="D2264" s="14">
        <f>AsOfDate-C2264</f>
        <v/>
      </c>
      <c r="E2264" s="14">
        <f>COUNTIFS(Invoices[Customer ID],A2264)</f>
        <v/>
      </c>
      <c r="F2264" s="15">
        <f>SUMIFS(Invoices[Value],Invoices[Customer ID],A2264)</f>
        <v/>
      </c>
      <c r="G2264" s="10">
        <f>5-COUNTIF(RCuts,"&lt;"&amp;D2264)</f>
        <v/>
      </c>
      <c r="H2264" s="10">
        <f>1+COUNTIF(FCuts,"&lt;"&amp;E2264)</f>
        <v/>
      </c>
      <c r="I2264" s="10">
        <f>1+COUNTIF(MCuts,"&lt;"&amp;F2264)</f>
        <v/>
      </c>
      <c r="J2264" s="10">
        <f>G2264&amp;H2264&amp;I2264</f>
        <v/>
      </c>
      <c r="K2264" s="10">
        <f>IF(AND(G2264&gt;=4,H2264&gt;=4),"Champions",IF(AND(G2264&gt;=3,H2264&gt;=3),"Loyal",IF(G2264&gt;=4,"New / promising",IF(H2264&gt;=3,"At risk",IF(G2264&lt;=2,"Lost / hibernating","Needs attention")))))</f>
        <v/>
      </c>
    </row>
    <row r="2265">
      <c r="A2265" t="n">
        <v>16107</v>
      </c>
      <c r="B2265" s="13">
        <f>_xlfn.MINIFS(Invoices[Date],Invoices[Customer ID],A2265)</f>
        <v/>
      </c>
      <c r="C2265" s="13">
        <f>_xlfn.MAXIFS(Invoices[Date],Invoices[Customer ID],A2265)</f>
        <v/>
      </c>
      <c r="D2265" s="14">
        <f>AsOfDate-C2265</f>
        <v/>
      </c>
      <c r="E2265" s="14">
        <f>COUNTIFS(Invoices[Customer ID],A2265)</f>
        <v/>
      </c>
      <c r="F2265" s="15">
        <f>SUMIFS(Invoices[Value],Invoices[Customer ID],A2265)</f>
        <v/>
      </c>
      <c r="G2265" s="10">
        <f>5-COUNTIF(RCuts,"&lt;"&amp;D2265)</f>
        <v/>
      </c>
      <c r="H2265" s="10">
        <f>1+COUNTIF(FCuts,"&lt;"&amp;E2265)</f>
        <v/>
      </c>
      <c r="I2265" s="10">
        <f>1+COUNTIF(MCuts,"&lt;"&amp;F2265)</f>
        <v/>
      </c>
      <c r="J2265" s="10">
        <f>G2265&amp;H2265&amp;I2265</f>
        <v/>
      </c>
      <c r="K2265" s="10">
        <f>IF(AND(G2265&gt;=4,H2265&gt;=4),"Champions",IF(AND(G2265&gt;=3,H2265&gt;=3),"Loyal",IF(G2265&gt;=4,"New / promising",IF(H2265&gt;=3,"At risk",IF(G2265&lt;=2,"Lost / hibernating","Needs attention")))))</f>
        <v/>
      </c>
    </row>
    <row r="2266">
      <c r="A2266" t="n">
        <v>16108</v>
      </c>
      <c r="B2266" s="13">
        <f>_xlfn.MINIFS(Invoices[Date],Invoices[Customer ID],A2266)</f>
        <v/>
      </c>
      <c r="C2266" s="13">
        <f>_xlfn.MAXIFS(Invoices[Date],Invoices[Customer ID],A2266)</f>
        <v/>
      </c>
      <c r="D2266" s="14">
        <f>AsOfDate-C2266</f>
        <v/>
      </c>
      <c r="E2266" s="14">
        <f>COUNTIFS(Invoices[Customer ID],A2266)</f>
        <v/>
      </c>
      <c r="F2266" s="15">
        <f>SUMIFS(Invoices[Value],Invoices[Customer ID],A2266)</f>
        <v/>
      </c>
      <c r="G2266" s="10">
        <f>5-COUNTIF(RCuts,"&lt;"&amp;D2266)</f>
        <v/>
      </c>
      <c r="H2266" s="10">
        <f>1+COUNTIF(FCuts,"&lt;"&amp;E2266)</f>
        <v/>
      </c>
      <c r="I2266" s="10">
        <f>1+COUNTIF(MCuts,"&lt;"&amp;F2266)</f>
        <v/>
      </c>
      <c r="J2266" s="10">
        <f>G2266&amp;H2266&amp;I2266</f>
        <v/>
      </c>
      <c r="K2266" s="10">
        <f>IF(AND(G2266&gt;=4,H2266&gt;=4),"Champions",IF(AND(G2266&gt;=3,H2266&gt;=3),"Loyal",IF(G2266&gt;=4,"New / promising",IF(H2266&gt;=3,"At risk",IF(G2266&lt;=2,"Lost / hibernating","Needs attention")))))</f>
        <v/>
      </c>
    </row>
    <row r="2267">
      <c r="A2267" t="n">
        <v>16109</v>
      </c>
      <c r="B2267" s="13">
        <f>_xlfn.MINIFS(Invoices[Date],Invoices[Customer ID],A2267)</f>
        <v/>
      </c>
      <c r="C2267" s="13">
        <f>_xlfn.MAXIFS(Invoices[Date],Invoices[Customer ID],A2267)</f>
        <v/>
      </c>
      <c r="D2267" s="14">
        <f>AsOfDate-C2267</f>
        <v/>
      </c>
      <c r="E2267" s="14">
        <f>COUNTIFS(Invoices[Customer ID],A2267)</f>
        <v/>
      </c>
      <c r="F2267" s="15">
        <f>SUMIFS(Invoices[Value],Invoices[Customer ID],A2267)</f>
        <v/>
      </c>
      <c r="G2267" s="10">
        <f>5-COUNTIF(RCuts,"&lt;"&amp;D2267)</f>
        <v/>
      </c>
      <c r="H2267" s="10">
        <f>1+COUNTIF(FCuts,"&lt;"&amp;E2267)</f>
        <v/>
      </c>
      <c r="I2267" s="10">
        <f>1+COUNTIF(MCuts,"&lt;"&amp;F2267)</f>
        <v/>
      </c>
      <c r="J2267" s="10">
        <f>G2267&amp;H2267&amp;I2267</f>
        <v/>
      </c>
      <c r="K2267" s="10">
        <f>IF(AND(G2267&gt;=4,H2267&gt;=4),"Champions",IF(AND(G2267&gt;=3,H2267&gt;=3),"Loyal",IF(G2267&gt;=4,"New / promising",IF(H2267&gt;=3,"At risk",IF(G2267&lt;=2,"Lost / hibernating","Needs attention")))))</f>
        <v/>
      </c>
    </row>
    <row r="2268">
      <c r="A2268" t="n">
        <v>16110</v>
      </c>
      <c r="B2268" s="13">
        <f>_xlfn.MINIFS(Invoices[Date],Invoices[Customer ID],A2268)</f>
        <v/>
      </c>
      <c r="C2268" s="13">
        <f>_xlfn.MAXIFS(Invoices[Date],Invoices[Customer ID],A2268)</f>
        <v/>
      </c>
      <c r="D2268" s="14">
        <f>AsOfDate-C2268</f>
        <v/>
      </c>
      <c r="E2268" s="14">
        <f>COUNTIFS(Invoices[Customer ID],A2268)</f>
        <v/>
      </c>
      <c r="F2268" s="15">
        <f>SUMIFS(Invoices[Value],Invoices[Customer ID],A2268)</f>
        <v/>
      </c>
      <c r="G2268" s="10">
        <f>5-COUNTIF(RCuts,"&lt;"&amp;D2268)</f>
        <v/>
      </c>
      <c r="H2268" s="10">
        <f>1+COUNTIF(FCuts,"&lt;"&amp;E2268)</f>
        <v/>
      </c>
      <c r="I2268" s="10">
        <f>1+COUNTIF(MCuts,"&lt;"&amp;F2268)</f>
        <v/>
      </c>
      <c r="J2268" s="10">
        <f>G2268&amp;H2268&amp;I2268</f>
        <v/>
      </c>
      <c r="K2268" s="10">
        <f>IF(AND(G2268&gt;=4,H2268&gt;=4),"Champions",IF(AND(G2268&gt;=3,H2268&gt;=3),"Loyal",IF(G2268&gt;=4,"New / promising",IF(H2268&gt;=3,"At risk",IF(G2268&lt;=2,"Lost / hibernating","Needs attention")))))</f>
        <v/>
      </c>
    </row>
    <row r="2269">
      <c r="A2269" t="n">
        <v>16112</v>
      </c>
      <c r="B2269" s="13">
        <f>_xlfn.MINIFS(Invoices[Date],Invoices[Customer ID],A2269)</f>
        <v/>
      </c>
      <c r="C2269" s="13">
        <f>_xlfn.MAXIFS(Invoices[Date],Invoices[Customer ID],A2269)</f>
        <v/>
      </c>
      <c r="D2269" s="14">
        <f>AsOfDate-C2269</f>
        <v/>
      </c>
      <c r="E2269" s="14">
        <f>COUNTIFS(Invoices[Customer ID],A2269)</f>
        <v/>
      </c>
      <c r="F2269" s="15">
        <f>SUMIFS(Invoices[Value],Invoices[Customer ID],A2269)</f>
        <v/>
      </c>
      <c r="G2269" s="10">
        <f>5-COUNTIF(RCuts,"&lt;"&amp;D2269)</f>
        <v/>
      </c>
      <c r="H2269" s="10">
        <f>1+COUNTIF(FCuts,"&lt;"&amp;E2269)</f>
        <v/>
      </c>
      <c r="I2269" s="10">
        <f>1+COUNTIF(MCuts,"&lt;"&amp;F2269)</f>
        <v/>
      </c>
      <c r="J2269" s="10">
        <f>G2269&amp;H2269&amp;I2269</f>
        <v/>
      </c>
      <c r="K2269" s="10">
        <f>IF(AND(G2269&gt;=4,H2269&gt;=4),"Champions",IF(AND(G2269&gt;=3,H2269&gt;=3),"Loyal",IF(G2269&gt;=4,"New / promising",IF(H2269&gt;=3,"At risk",IF(G2269&lt;=2,"Lost / hibernating","Needs attention")))))</f>
        <v/>
      </c>
    </row>
    <row r="2270">
      <c r="A2270" t="n">
        <v>16113</v>
      </c>
      <c r="B2270" s="13">
        <f>_xlfn.MINIFS(Invoices[Date],Invoices[Customer ID],A2270)</f>
        <v/>
      </c>
      <c r="C2270" s="13">
        <f>_xlfn.MAXIFS(Invoices[Date],Invoices[Customer ID],A2270)</f>
        <v/>
      </c>
      <c r="D2270" s="14">
        <f>AsOfDate-C2270</f>
        <v/>
      </c>
      <c r="E2270" s="14">
        <f>COUNTIFS(Invoices[Customer ID],A2270)</f>
        <v/>
      </c>
      <c r="F2270" s="15">
        <f>SUMIFS(Invoices[Value],Invoices[Customer ID],A2270)</f>
        <v/>
      </c>
      <c r="G2270" s="10">
        <f>5-COUNTIF(RCuts,"&lt;"&amp;D2270)</f>
        <v/>
      </c>
      <c r="H2270" s="10">
        <f>1+COUNTIF(FCuts,"&lt;"&amp;E2270)</f>
        <v/>
      </c>
      <c r="I2270" s="10">
        <f>1+COUNTIF(MCuts,"&lt;"&amp;F2270)</f>
        <v/>
      </c>
      <c r="J2270" s="10">
        <f>G2270&amp;H2270&amp;I2270</f>
        <v/>
      </c>
      <c r="K2270" s="10">
        <f>IF(AND(G2270&gt;=4,H2270&gt;=4),"Champions",IF(AND(G2270&gt;=3,H2270&gt;=3),"Loyal",IF(G2270&gt;=4,"New / promising",IF(H2270&gt;=3,"At risk",IF(G2270&lt;=2,"Lost / hibernating","Needs attention")))))</f>
        <v/>
      </c>
    </row>
    <row r="2271">
      <c r="A2271" t="n">
        <v>16114</v>
      </c>
      <c r="B2271" s="13">
        <f>_xlfn.MINIFS(Invoices[Date],Invoices[Customer ID],A2271)</f>
        <v/>
      </c>
      <c r="C2271" s="13">
        <f>_xlfn.MAXIFS(Invoices[Date],Invoices[Customer ID],A2271)</f>
        <v/>
      </c>
      <c r="D2271" s="14">
        <f>AsOfDate-C2271</f>
        <v/>
      </c>
      <c r="E2271" s="14">
        <f>COUNTIFS(Invoices[Customer ID],A2271)</f>
        <v/>
      </c>
      <c r="F2271" s="15">
        <f>SUMIFS(Invoices[Value],Invoices[Customer ID],A2271)</f>
        <v/>
      </c>
      <c r="G2271" s="10">
        <f>5-COUNTIF(RCuts,"&lt;"&amp;D2271)</f>
        <v/>
      </c>
      <c r="H2271" s="10">
        <f>1+COUNTIF(FCuts,"&lt;"&amp;E2271)</f>
        <v/>
      </c>
      <c r="I2271" s="10">
        <f>1+COUNTIF(MCuts,"&lt;"&amp;F2271)</f>
        <v/>
      </c>
      <c r="J2271" s="10">
        <f>G2271&amp;H2271&amp;I2271</f>
        <v/>
      </c>
      <c r="K2271" s="10">
        <f>IF(AND(G2271&gt;=4,H2271&gt;=4),"Champions",IF(AND(G2271&gt;=3,H2271&gt;=3),"Loyal",IF(G2271&gt;=4,"New / promising",IF(H2271&gt;=3,"At risk",IF(G2271&lt;=2,"Lost / hibernating","Needs attention")))))</f>
        <v/>
      </c>
    </row>
    <row r="2272">
      <c r="A2272" t="n">
        <v>16115</v>
      </c>
      <c r="B2272" s="13">
        <f>_xlfn.MINIFS(Invoices[Date],Invoices[Customer ID],A2272)</f>
        <v/>
      </c>
      <c r="C2272" s="13">
        <f>_xlfn.MAXIFS(Invoices[Date],Invoices[Customer ID],A2272)</f>
        <v/>
      </c>
      <c r="D2272" s="14">
        <f>AsOfDate-C2272</f>
        <v/>
      </c>
      <c r="E2272" s="14">
        <f>COUNTIFS(Invoices[Customer ID],A2272)</f>
        <v/>
      </c>
      <c r="F2272" s="15">
        <f>SUMIFS(Invoices[Value],Invoices[Customer ID],A2272)</f>
        <v/>
      </c>
      <c r="G2272" s="10">
        <f>5-COUNTIF(RCuts,"&lt;"&amp;D2272)</f>
        <v/>
      </c>
      <c r="H2272" s="10">
        <f>1+COUNTIF(FCuts,"&lt;"&amp;E2272)</f>
        <v/>
      </c>
      <c r="I2272" s="10">
        <f>1+COUNTIF(MCuts,"&lt;"&amp;F2272)</f>
        <v/>
      </c>
      <c r="J2272" s="10">
        <f>G2272&amp;H2272&amp;I2272</f>
        <v/>
      </c>
      <c r="K2272" s="10">
        <f>IF(AND(G2272&gt;=4,H2272&gt;=4),"Champions",IF(AND(G2272&gt;=3,H2272&gt;=3),"Loyal",IF(G2272&gt;=4,"New / promising",IF(H2272&gt;=3,"At risk",IF(G2272&lt;=2,"Lost / hibernating","Needs attention")))))</f>
        <v/>
      </c>
    </row>
    <row r="2273">
      <c r="A2273" t="n">
        <v>16116</v>
      </c>
      <c r="B2273" s="13">
        <f>_xlfn.MINIFS(Invoices[Date],Invoices[Customer ID],A2273)</f>
        <v/>
      </c>
      <c r="C2273" s="13">
        <f>_xlfn.MAXIFS(Invoices[Date],Invoices[Customer ID],A2273)</f>
        <v/>
      </c>
      <c r="D2273" s="14">
        <f>AsOfDate-C2273</f>
        <v/>
      </c>
      <c r="E2273" s="14">
        <f>COUNTIFS(Invoices[Customer ID],A2273)</f>
        <v/>
      </c>
      <c r="F2273" s="15">
        <f>SUMIFS(Invoices[Value],Invoices[Customer ID],A2273)</f>
        <v/>
      </c>
      <c r="G2273" s="10">
        <f>5-COUNTIF(RCuts,"&lt;"&amp;D2273)</f>
        <v/>
      </c>
      <c r="H2273" s="10">
        <f>1+COUNTIF(FCuts,"&lt;"&amp;E2273)</f>
        <v/>
      </c>
      <c r="I2273" s="10">
        <f>1+COUNTIF(MCuts,"&lt;"&amp;F2273)</f>
        <v/>
      </c>
      <c r="J2273" s="10">
        <f>G2273&amp;H2273&amp;I2273</f>
        <v/>
      </c>
      <c r="K2273" s="10">
        <f>IF(AND(G2273&gt;=4,H2273&gt;=4),"Champions",IF(AND(G2273&gt;=3,H2273&gt;=3),"Loyal",IF(G2273&gt;=4,"New / promising",IF(H2273&gt;=3,"At risk",IF(G2273&lt;=2,"Lost / hibernating","Needs attention")))))</f>
        <v/>
      </c>
    </row>
    <row r="2274">
      <c r="A2274" t="n">
        <v>16117</v>
      </c>
      <c r="B2274" s="13">
        <f>_xlfn.MINIFS(Invoices[Date],Invoices[Customer ID],A2274)</f>
        <v/>
      </c>
      <c r="C2274" s="13">
        <f>_xlfn.MAXIFS(Invoices[Date],Invoices[Customer ID],A2274)</f>
        <v/>
      </c>
      <c r="D2274" s="14">
        <f>AsOfDate-C2274</f>
        <v/>
      </c>
      <c r="E2274" s="14">
        <f>COUNTIFS(Invoices[Customer ID],A2274)</f>
        <v/>
      </c>
      <c r="F2274" s="15">
        <f>SUMIFS(Invoices[Value],Invoices[Customer ID],A2274)</f>
        <v/>
      </c>
      <c r="G2274" s="10">
        <f>5-COUNTIF(RCuts,"&lt;"&amp;D2274)</f>
        <v/>
      </c>
      <c r="H2274" s="10">
        <f>1+COUNTIF(FCuts,"&lt;"&amp;E2274)</f>
        <v/>
      </c>
      <c r="I2274" s="10">
        <f>1+COUNTIF(MCuts,"&lt;"&amp;F2274)</f>
        <v/>
      </c>
      <c r="J2274" s="10">
        <f>G2274&amp;H2274&amp;I2274</f>
        <v/>
      </c>
      <c r="K2274" s="10">
        <f>IF(AND(G2274&gt;=4,H2274&gt;=4),"Champions",IF(AND(G2274&gt;=3,H2274&gt;=3),"Loyal",IF(G2274&gt;=4,"New / promising",IF(H2274&gt;=3,"At risk",IF(G2274&lt;=2,"Lost / hibernating","Needs attention")))))</f>
        <v/>
      </c>
    </row>
    <row r="2275">
      <c r="A2275" t="n">
        <v>16119</v>
      </c>
      <c r="B2275" s="13">
        <f>_xlfn.MINIFS(Invoices[Date],Invoices[Customer ID],A2275)</f>
        <v/>
      </c>
      <c r="C2275" s="13">
        <f>_xlfn.MAXIFS(Invoices[Date],Invoices[Customer ID],A2275)</f>
        <v/>
      </c>
      <c r="D2275" s="14">
        <f>AsOfDate-C2275</f>
        <v/>
      </c>
      <c r="E2275" s="14">
        <f>COUNTIFS(Invoices[Customer ID],A2275)</f>
        <v/>
      </c>
      <c r="F2275" s="15">
        <f>SUMIFS(Invoices[Value],Invoices[Customer ID],A2275)</f>
        <v/>
      </c>
      <c r="G2275" s="10">
        <f>5-COUNTIF(RCuts,"&lt;"&amp;D2275)</f>
        <v/>
      </c>
      <c r="H2275" s="10">
        <f>1+COUNTIF(FCuts,"&lt;"&amp;E2275)</f>
        <v/>
      </c>
      <c r="I2275" s="10">
        <f>1+COUNTIF(MCuts,"&lt;"&amp;F2275)</f>
        <v/>
      </c>
      <c r="J2275" s="10">
        <f>G2275&amp;H2275&amp;I2275</f>
        <v/>
      </c>
      <c r="K2275" s="10">
        <f>IF(AND(G2275&gt;=4,H2275&gt;=4),"Champions",IF(AND(G2275&gt;=3,H2275&gt;=3),"Loyal",IF(G2275&gt;=4,"New / promising",IF(H2275&gt;=3,"At risk",IF(G2275&lt;=2,"Lost / hibernating","Needs attention")))))</f>
        <v/>
      </c>
    </row>
    <row r="2276">
      <c r="A2276" t="n">
        <v>16120</v>
      </c>
      <c r="B2276" s="13">
        <f>_xlfn.MINIFS(Invoices[Date],Invoices[Customer ID],A2276)</f>
        <v/>
      </c>
      <c r="C2276" s="13">
        <f>_xlfn.MAXIFS(Invoices[Date],Invoices[Customer ID],A2276)</f>
        <v/>
      </c>
      <c r="D2276" s="14">
        <f>AsOfDate-C2276</f>
        <v/>
      </c>
      <c r="E2276" s="14">
        <f>COUNTIFS(Invoices[Customer ID],A2276)</f>
        <v/>
      </c>
      <c r="F2276" s="15">
        <f>SUMIFS(Invoices[Value],Invoices[Customer ID],A2276)</f>
        <v/>
      </c>
      <c r="G2276" s="10">
        <f>5-COUNTIF(RCuts,"&lt;"&amp;D2276)</f>
        <v/>
      </c>
      <c r="H2276" s="10">
        <f>1+COUNTIF(FCuts,"&lt;"&amp;E2276)</f>
        <v/>
      </c>
      <c r="I2276" s="10">
        <f>1+COUNTIF(MCuts,"&lt;"&amp;F2276)</f>
        <v/>
      </c>
      <c r="J2276" s="10">
        <f>G2276&amp;H2276&amp;I2276</f>
        <v/>
      </c>
      <c r="K2276" s="10">
        <f>IF(AND(G2276&gt;=4,H2276&gt;=4),"Champions",IF(AND(G2276&gt;=3,H2276&gt;=3),"Loyal",IF(G2276&gt;=4,"New / promising",IF(H2276&gt;=3,"At risk",IF(G2276&lt;=2,"Lost / hibernating","Needs attention")))))</f>
        <v/>
      </c>
    </row>
    <row r="2277">
      <c r="A2277" t="n">
        <v>16121</v>
      </c>
      <c r="B2277" s="13">
        <f>_xlfn.MINIFS(Invoices[Date],Invoices[Customer ID],A2277)</f>
        <v/>
      </c>
      <c r="C2277" s="13">
        <f>_xlfn.MAXIFS(Invoices[Date],Invoices[Customer ID],A2277)</f>
        <v/>
      </c>
      <c r="D2277" s="14">
        <f>AsOfDate-C2277</f>
        <v/>
      </c>
      <c r="E2277" s="14">
        <f>COUNTIFS(Invoices[Customer ID],A2277)</f>
        <v/>
      </c>
      <c r="F2277" s="15">
        <f>SUMIFS(Invoices[Value],Invoices[Customer ID],A2277)</f>
        <v/>
      </c>
      <c r="G2277" s="10">
        <f>5-COUNTIF(RCuts,"&lt;"&amp;D2277)</f>
        <v/>
      </c>
      <c r="H2277" s="10">
        <f>1+COUNTIF(FCuts,"&lt;"&amp;E2277)</f>
        <v/>
      </c>
      <c r="I2277" s="10">
        <f>1+COUNTIF(MCuts,"&lt;"&amp;F2277)</f>
        <v/>
      </c>
      <c r="J2277" s="10">
        <f>G2277&amp;H2277&amp;I2277</f>
        <v/>
      </c>
      <c r="K2277" s="10">
        <f>IF(AND(G2277&gt;=4,H2277&gt;=4),"Champions",IF(AND(G2277&gt;=3,H2277&gt;=3),"Loyal",IF(G2277&gt;=4,"New / promising",IF(H2277&gt;=3,"At risk",IF(G2277&lt;=2,"Lost / hibernating","Needs attention")))))</f>
        <v/>
      </c>
    </row>
    <row r="2278">
      <c r="A2278" t="n">
        <v>16122</v>
      </c>
      <c r="B2278" s="13">
        <f>_xlfn.MINIFS(Invoices[Date],Invoices[Customer ID],A2278)</f>
        <v/>
      </c>
      <c r="C2278" s="13">
        <f>_xlfn.MAXIFS(Invoices[Date],Invoices[Customer ID],A2278)</f>
        <v/>
      </c>
      <c r="D2278" s="14">
        <f>AsOfDate-C2278</f>
        <v/>
      </c>
      <c r="E2278" s="14">
        <f>COUNTIFS(Invoices[Customer ID],A2278)</f>
        <v/>
      </c>
      <c r="F2278" s="15">
        <f>SUMIFS(Invoices[Value],Invoices[Customer ID],A2278)</f>
        <v/>
      </c>
      <c r="G2278" s="10">
        <f>5-COUNTIF(RCuts,"&lt;"&amp;D2278)</f>
        <v/>
      </c>
      <c r="H2278" s="10">
        <f>1+COUNTIF(FCuts,"&lt;"&amp;E2278)</f>
        <v/>
      </c>
      <c r="I2278" s="10">
        <f>1+COUNTIF(MCuts,"&lt;"&amp;F2278)</f>
        <v/>
      </c>
      <c r="J2278" s="10">
        <f>G2278&amp;H2278&amp;I2278</f>
        <v/>
      </c>
      <c r="K2278" s="10">
        <f>IF(AND(G2278&gt;=4,H2278&gt;=4),"Champions",IF(AND(G2278&gt;=3,H2278&gt;=3),"Loyal",IF(G2278&gt;=4,"New / promising",IF(H2278&gt;=3,"At risk",IF(G2278&lt;=2,"Lost / hibernating","Needs attention")))))</f>
        <v/>
      </c>
    </row>
    <row r="2279">
      <c r="A2279" t="n">
        <v>16123</v>
      </c>
      <c r="B2279" s="13">
        <f>_xlfn.MINIFS(Invoices[Date],Invoices[Customer ID],A2279)</f>
        <v/>
      </c>
      <c r="C2279" s="13">
        <f>_xlfn.MAXIFS(Invoices[Date],Invoices[Customer ID],A2279)</f>
        <v/>
      </c>
      <c r="D2279" s="14">
        <f>AsOfDate-C2279</f>
        <v/>
      </c>
      <c r="E2279" s="14">
        <f>COUNTIFS(Invoices[Customer ID],A2279)</f>
        <v/>
      </c>
      <c r="F2279" s="15">
        <f>SUMIFS(Invoices[Value],Invoices[Customer ID],A2279)</f>
        <v/>
      </c>
      <c r="G2279" s="10">
        <f>5-COUNTIF(RCuts,"&lt;"&amp;D2279)</f>
        <v/>
      </c>
      <c r="H2279" s="10">
        <f>1+COUNTIF(FCuts,"&lt;"&amp;E2279)</f>
        <v/>
      </c>
      <c r="I2279" s="10">
        <f>1+COUNTIF(MCuts,"&lt;"&amp;F2279)</f>
        <v/>
      </c>
      <c r="J2279" s="10">
        <f>G2279&amp;H2279&amp;I2279</f>
        <v/>
      </c>
      <c r="K2279" s="10">
        <f>IF(AND(G2279&gt;=4,H2279&gt;=4),"Champions",IF(AND(G2279&gt;=3,H2279&gt;=3),"Loyal",IF(G2279&gt;=4,"New / promising",IF(H2279&gt;=3,"At risk",IF(G2279&lt;=2,"Lost / hibernating","Needs attention")))))</f>
        <v/>
      </c>
    </row>
    <row r="2280">
      <c r="A2280" t="n">
        <v>16124</v>
      </c>
      <c r="B2280" s="13">
        <f>_xlfn.MINIFS(Invoices[Date],Invoices[Customer ID],A2280)</f>
        <v/>
      </c>
      <c r="C2280" s="13">
        <f>_xlfn.MAXIFS(Invoices[Date],Invoices[Customer ID],A2280)</f>
        <v/>
      </c>
      <c r="D2280" s="14">
        <f>AsOfDate-C2280</f>
        <v/>
      </c>
      <c r="E2280" s="14">
        <f>COUNTIFS(Invoices[Customer ID],A2280)</f>
        <v/>
      </c>
      <c r="F2280" s="15">
        <f>SUMIFS(Invoices[Value],Invoices[Customer ID],A2280)</f>
        <v/>
      </c>
      <c r="G2280" s="10">
        <f>5-COUNTIF(RCuts,"&lt;"&amp;D2280)</f>
        <v/>
      </c>
      <c r="H2280" s="10">
        <f>1+COUNTIF(FCuts,"&lt;"&amp;E2280)</f>
        <v/>
      </c>
      <c r="I2280" s="10">
        <f>1+COUNTIF(MCuts,"&lt;"&amp;F2280)</f>
        <v/>
      </c>
      <c r="J2280" s="10">
        <f>G2280&amp;H2280&amp;I2280</f>
        <v/>
      </c>
      <c r="K2280" s="10">
        <f>IF(AND(G2280&gt;=4,H2280&gt;=4),"Champions",IF(AND(G2280&gt;=3,H2280&gt;=3),"Loyal",IF(G2280&gt;=4,"New / promising",IF(H2280&gt;=3,"At risk",IF(G2280&lt;=2,"Lost / hibernating","Needs attention")))))</f>
        <v/>
      </c>
    </row>
    <row r="2281">
      <c r="A2281" t="n">
        <v>16126</v>
      </c>
      <c r="B2281" s="13">
        <f>_xlfn.MINIFS(Invoices[Date],Invoices[Customer ID],A2281)</f>
        <v/>
      </c>
      <c r="C2281" s="13">
        <f>_xlfn.MAXIFS(Invoices[Date],Invoices[Customer ID],A2281)</f>
        <v/>
      </c>
      <c r="D2281" s="14">
        <f>AsOfDate-C2281</f>
        <v/>
      </c>
      <c r="E2281" s="14">
        <f>COUNTIFS(Invoices[Customer ID],A2281)</f>
        <v/>
      </c>
      <c r="F2281" s="15">
        <f>SUMIFS(Invoices[Value],Invoices[Customer ID],A2281)</f>
        <v/>
      </c>
      <c r="G2281" s="10">
        <f>5-COUNTIF(RCuts,"&lt;"&amp;D2281)</f>
        <v/>
      </c>
      <c r="H2281" s="10">
        <f>1+COUNTIF(FCuts,"&lt;"&amp;E2281)</f>
        <v/>
      </c>
      <c r="I2281" s="10">
        <f>1+COUNTIF(MCuts,"&lt;"&amp;F2281)</f>
        <v/>
      </c>
      <c r="J2281" s="10">
        <f>G2281&amp;H2281&amp;I2281</f>
        <v/>
      </c>
      <c r="K2281" s="10">
        <f>IF(AND(G2281&gt;=4,H2281&gt;=4),"Champions",IF(AND(G2281&gt;=3,H2281&gt;=3),"Loyal",IF(G2281&gt;=4,"New / promising",IF(H2281&gt;=3,"At risk",IF(G2281&lt;=2,"Lost / hibernating","Needs attention")))))</f>
        <v/>
      </c>
    </row>
    <row r="2282">
      <c r="A2282" t="n">
        <v>16127</v>
      </c>
      <c r="B2282" s="13">
        <f>_xlfn.MINIFS(Invoices[Date],Invoices[Customer ID],A2282)</f>
        <v/>
      </c>
      <c r="C2282" s="13">
        <f>_xlfn.MAXIFS(Invoices[Date],Invoices[Customer ID],A2282)</f>
        <v/>
      </c>
      <c r="D2282" s="14">
        <f>AsOfDate-C2282</f>
        <v/>
      </c>
      <c r="E2282" s="14">
        <f>COUNTIFS(Invoices[Customer ID],A2282)</f>
        <v/>
      </c>
      <c r="F2282" s="15">
        <f>SUMIFS(Invoices[Value],Invoices[Customer ID],A2282)</f>
        <v/>
      </c>
      <c r="G2282" s="10">
        <f>5-COUNTIF(RCuts,"&lt;"&amp;D2282)</f>
        <v/>
      </c>
      <c r="H2282" s="10">
        <f>1+COUNTIF(FCuts,"&lt;"&amp;E2282)</f>
        <v/>
      </c>
      <c r="I2282" s="10">
        <f>1+COUNTIF(MCuts,"&lt;"&amp;F2282)</f>
        <v/>
      </c>
      <c r="J2282" s="10">
        <f>G2282&amp;H2282&amp;I2282</f>
        <v/>
      </c>
      <c r="K2282" s="10">
        <f>IF(AND(G2282&gt;=4,H2282&gt;=4),"Champions",IF(AND(G2282&gt;=3,H2282&gt;=3),"Loyal",IF(G2282&gt;=4,"New / promising",IF(H2282&gt;=3,"At risk",IF(G2282&lt;=2,"Lost / hibernating","Needs attention")))))</f>
        <v/>
      </c>
    </row>
    <row r="2283">
      <c r="A2283" t="n">
        <v>16128</v>
      </c>
      <c r="B2283" s="13">
        <f>_xlfn.MINIFS(Invoices[Date],Invoices[Customer ID],A2283)</f>
        <v/>
      </c>
      <c r="C2283" s="13">
        <f>_xlfn.MAXIFS(Invoices[Date],Invoices[Customer ID],A2283)</f>
        <v/>
      </c>
      <c r="D2283" s="14">
        <f>AsOfDate-C2283</f>
        <v/>
      </c>
      <c r="E2283" s="14">
        <f>COUNTIFS(Invoices[Customer ID],A2283)</f>
        <v/>
      </c>
      <c r="F2283" s="15">
        <f>SUMIFS(Invoices[Value],Invoices[Customer ID],A2283)</f>
        <v/>
      </c>
      <c r="G2283" s="10">
        <f>5-COUNTIF(RCuts,"&lt;"&amp;D2283)</f>
        <v/>
      </c>
      <c r="H2283" s="10">
        <f>1+COUNTIF(FCuts,"&lt;"&amp;E2283)</f>
        <v/>
      </c>
      <c r="I2283" s="10">
        <f>1+COUNTIF(MCuts,"&lt;"&amp;F2283)</f>
        <v/>
      </c>
      <c r="J2283" s="10">
        <f>G2283&amp;H2283&amp;I2283</f>
        <v/>
      </c>
      <c r="K2283" s="10">
        <f>IF(AND(G2283&gt;=4,H2283&gt;=4),"Champions",IF(AND(G2283&gt;=3,H2283&gt;=3),"Loyal",IF(G2283&gt;=4,"New / promising",IF(H2283&gt;=3,"At risk",IF(G2283&lt;=2,"Lost / hibernating","Needs attention")))))</f>
        <v/>
      </c>
    </row>
    <row r="2284">
      <c r="A2284" t="n">
        <v>16131</v>
      </c>
      <c r="B2284" s="13">
        <f>_xlfn.MINIFS(Invoices[Date],Invoices[Customer ID],A2284)</f>
        <v/>
      </c>
      <c r="C2284" s="13">
        <f>_xlfn.MAXIFS(Invoices[Date],Invoices[Customer ID],A2284)</f>
        <v/>
      </c>
      <c r="D2284" s="14">
        <f>AsOfDate-C2284</f>
        <v/>
      </c>
      <c r="E2284" s="14">
        <f>COUNTIFS(Invoices[Customer ID],A2284)</f>
        <v/>
      </c>
      <c r="F2284" s="15">
        <f>SUMIFS(Invoices[Value],Invoices[Customer ID],A2284)</f>
        <v/>
      </c>
      <c r="G2284" s="10">
        <f>5-COUNTIF(RCuts,"&lt;"&amp;D2284)</f>
        <v/>
      </c>
      <c r="H2284" s="10">
        <f>1+COUNTIF(FCuts,"&lt;"&amp;E2284)</f>
        <v/>
      </c>
      <c r="I2284" s="10">
        <f>1+COUNTIF(MCuts,"&lt;"&amp;F2284)</f>
        <v/>
      </c>
      <c r="J2284" s="10">
        <f>G2284&amp;H2284&amp;I2284</f>
        <v/>
      </c>
      <c r="K2284" s="10">
        <f>IF(AND(G2284&gt;=4,H2284&gt;=4),"Champions",IF(AND(G2284&gt;=3,H2284&gt;=3),"Loyal",IF(G2284&gt;=4,"New / promising",IF(H2284&gt;=3,"At risk",IF(G2284&lt;=2,"Lost / hibernating","Needs attention")))))</f>
        <v/>
      </c>
    </row>
    <row r="2285">
      <c r="A2285" t="n">
        <v>16133</v>
      </c>
      <c r="B2285" s="13">
        <f>_xlfn.MINIFS(Invoices[Date],Invoices[Customer ID],A2285)</f>
        <v/>
      </c>
      <c r="C2285" s="13">
        <f>_xlfn.MAXIFS(Invoices[Date],Invoices[Customer ID],A2285)</f>
        <v/>
      </c>
      <c r="D2285" s="14">
        <f>AsOfDate-C2285</f>
        <v/>
      </c>
      <c r="E2285" s="14">
        <f>COUNTIFS(Invoices[Customer ID],A2285)</f>
        <v/>
      </c>
      <c r="F2285" s="15">
        <f>SUMIFS(Invoices[Value],Invoices[Customer ID],A2285)</f>
        <v/>
      </c>
      <c r="G2285" s="10">
        <f>5-COUNTIF(RCuts,"&lt;"&amp;D2285)</f>
        <v/>
      </c>
      <c r="H2285" s="10">
        <f>1+COUNTIF(FCuts,"&lt;"&amp;E2285)</f>
        <v/>
      </c>
      <c r="I2285" s="10">
        <f>1+COUNTIF(MCuts,"&lt;"&amp;F2285)</f>
        <v/>
      </c>
      <c r="J2285" s="10">
        <f>G2285&amp;H2285&amp;I2285</f>
        <v/>
      </c>
      <c r="K2285" s="10">
        <f>IF(AND(G2285&gt;=4,H2285&gt;=4),"Champions",IF(AND(G2285&gt;=3,H2285&gt;=3),"Loyal",IF(G2285&gt;=4,"New / promising",IF(H2285&gt;=3,"At risk",IF(G2285&lt;=2,"Lost / hibernating","Needs attention")))))</f>
        <v/>
      </c>
    </row>
    <row r="2286">
      <c r="A2286" t="n">
        <v>16134</v>
      </c>
      <c r="B2286" s="13">
        <f>_xlfn.MINIFS(Invoices[Date],Invoices[Customer ID],A2286)</f>
        <v/>
      </c>
      <c r="C2286" s="13">
        <f>_xlfn.MAXIFS(Invoices[Date],Invoices[Customer ID],A2286)</f>
        <v/>
      </c>
      <c r="D2286" s="14">
        <f>AsOfDate-C2286</f>
        <v/>
      </c>
      <c r="E2286" s="14">
        <f>COUNTIFS(Invoices[Customer ID],A2286)</f>
        <v/>
      </c>
      <c r="F2286" s="15">
        <f>SUMIFS(Invoices[Value],Invoices[Customer ID],A2286)</f>
        <v/>
      </c>
      <c r="G2286" s="10">
        <f>5-COUNTIF(RCuts,"&lt;"&amp;D2286)</f>
        <v/>
      </c>
      <c r="H2286" s="10">
        <f>1+COUNTIF(FCuts,"&lt;"&amp;E2286)</f>
        <v/>
      </c>
      <c r="I2286" s="10">
        <f>1+COUNTIF(MCuts,"&lt;"&amp;F2286)</f>
        <v/>
      </c>
      <c r="J2286" s="10">
        <f>G2286&amp;H2286&amp;I2286</f>
        <v/>
      </c>
      <c r="K2286" s="10">
        <f>IF(AND(G2286&gt;=4,H2286&gt;=4),"Champions",IF(AND(G2286&gt;=3,H2286&gt;=3),"Loyal",IF(G2286&gt;=4,"New / promising",IF(H2286&gt;=3,"At risk",IF(G2286&lt;=2,"Lost / hibernating","Needs attention")))))</f>
        <v/>
      </c>
    </row>
    <row r="2287">
      <c r="A2287" t="n">
        <v>16135</v>
      </c>
      <c r="B2287" s="13">
        <f>_xlfn.MINIFS(Invoices[Date],Invoices[Customer ID],A2287)</f>
        <v/>
      </c>
      <c r="C2287" s="13">
        <f>_xlfn.MAXIFS(Invoices[Date],Invoices[Customer ID],A2287)</f>
        <v/>
      </c>
      <c r="D2287" s="14">
        <f>AsOfDate-C2287</f>
        <v/>
      </c>
      <c r="E2287" s="14">
        <f>COUNTIFS(Invoices[Customer ID],A2287)</f>
        <v/>
      </c>
      <c r="F2287" s="15">
        <f>SUMIFS(Invoices[Value],Invoices[Customer ID],A2287)</f>
        <v/>
      </c>
      <c r="G2287" s="10">
        <f>5-COUNTIF(RCuts,"&lt;"&amp;D2287)</f>
        <v/>
      </c>
      <c r="H2287" s="10">
        <f>1+COUNTIF(FCuts,"&lt;"&amp;E2287)</f>
        <v/>
      </c>
      <c r="I2287" s="10">
        <f>1+COUNTIF(MCuts,"&lt;"&amp;F2287)</f>
        <v/>
      </c>
      <c r="J2287" s="10">
        <f>G2287&amp;H2287&amp;I2287</f>
        <v/>
      </c>
      <c r="K2287" s="10">
        <f>IF(AND(G2287&gt;=4,H2287&gt;=4),"Champions",IF(AND(G2287&gt;=3,H2287&gt;=3),"Loyal",IF(G2287&gt;=4,"New / promising",IF(H2287&gt;=3,"At risk",IF(G2287&lt;=2,"Lost / hibernating","Needs attention")))))</f>
        <v/>
      </c>
    </row>
    <row r="2288">
      <c r="A2288" t="n">
        <v>16136</v>
      </c>
      <c r="B2288" s="13">
        <f>_xlfn.MINIFS(Invoices[Date],Invoices[Customer ID],A2288)</f>
        <v/>
      </c>
      <c r="C2288" s="13">
        <f>_xlfn.MAXIFS(Invoices[Date],Invoices[Customer ID],A2288)</f>
        <v/>
      </c>
      <c r="D2288" s="14">
        <f>AsOfDate-C2288</f>
        <v/>
      </c>
      <c r="E2288" s="14">
        <f>COUNTIFS(Invoices[Customer ID],A2288)</f>
        <v/>
      </c>
      <c r="F2288" s="15">
        <f>SUMIFS(Invoices[Value],Invoices[Customer ID],A2288)</f>
        <v/>
      </c>
      <c r="G2288" s="10">
        <f>5-COUNTIF(RCuts,"&lt;"&amp;D2288)</f>
        <v/>
      </c>
      <c r="H2288" s="10">
        <f>1+COUNTIF(FCuts,"&lt;"&amp;E2288)</f>
        <v/>
      </c>
      <c r="I2288" s="10">
        <f>1+COUNTIF(MCuts,"&lt;"&amp;F2288)</f>
        <v/>
      </c>
      <c r="J2288" s="10">
        <f>G2288&amp;H2288&amp;I2288</f>
        <v/>
      </c>
      <c r="K2288" s="10">
        <f>IF(AND(G2288&gt;=4,H2288&gt;=4),"Champions",IF(AND(G2288&gt;=3,H2288&gt;=3),"Loyal",IF(G2288&gt;=4,"New / promising",IF(H2288&gt;=3,"At risk",IF(G2288&lt;=2,"Lost / hibernating","Needs attention")))))</f>
        <v/>
      </c>
    </row>
    <row r="2289">
      <c r="A2289" t="n">
        <v>16139</v>
      </c>
      <c r="B2289" s="13">
        <f>_xlfn.MINIFS(Invoices[Date],Invoices[Customer ID],A2289)</f>
        <v/>
      </c>
      <c r="C2289" s="13">
        <f>_xlfn.MAXIFS(Invoices[Date],Invoices[Customer ID],A2289)</f>
        <v/>
      </c>
      <c r="D2289" s="14">
        <f>AsOfDate-C2289</f>
        <v/>
      </c>
      <c r="E2289" s="14">
        <f>COUNTIFS(Invoices[Customer ID],A2289)</f>
        <v/>
      </c>
      <c r="F2289" s="15">
        <f>SUMIFS(Invoices[Value],Invoices[Customer ID],A2289)</f>
        <v/>
      </c>
      <c r="G2289" s="10">
        <f>5-COUNTIF(RCuts,"&lt;"&amp;D2289)</f>
        <v/>
      </c>
      <c r="H2289" s="10">
        <f>1+COUNTIF(FCuts,"&lt;"&amp;E2289)</f>
        <v/>
      </c>
      <c r="I2289" s="10">
        <f>1+COUNTIF(MCuts,"&lt;"&amp;F2289)</f>
        <v/>
      </c>
      <c r="J2289" s="10">
        <f>G2289&amp;H2289&amp;I2289</f>
        <v/>
      </c>
      <c r="K2289" s="10">
        <f>IF(AND(G2289&gt;=4,H2289&gt;=4),"Champions",IF(AND(G2289&gt;=3,H2289&gt;=3),"Loyal",IF(G2289&gt;=4,"New / promising",IF(H2289&gt;=3,"At risk",IF(G2289&lt;=2,"Lost / hibernating","Needs attention")))))</f>
        <v/>
      </c>
    </row>
    <row r="2290">
      <c r="A2290" t="n">
        <v>16140</v>
      </c>
      <c r="B2290" s="13">
        <f>_xlfn.MINIFS(Invoices[Date],Invoices[Customer ID],A2290)</f>
        <v/>
      </c>
      <c r="C2290" s="13">
        <f>_xlfn.MAXIFS(Invoices[Date],Invoices[Customer ID],A2290)</f>
        <v/>
      </c>
      <c r="D2290" s="14">
        <f>AsOfDate-C2290</f>
        <v/>
      </c>
      <c r="E2290" s="14">
        <f>COUNTIFS(Invoices[Customer ID],A2290)</f>
        <v/>
      </c>
      <c r="F2290" s="15">
        <f>SUMIFS(Invoices[Value],Invoices[Customer ID],A2290)</f>
        <v/>
      </c>
      <c r="G2290" s="10">
        <f>5-COUNTIF(RCuts,"&lt;"&amp;D2290)</f>
        <v/>
      </c>
      <c r="H2290" s="10">
        <f>1+COUNTIF(FCuts,"&lt;"&amp;E2290)</f>
        <v/>
      </c>
      <c r="I2290" s="10">
        <f>1+COUNTIF(MCuts,"&lt;"&amp;F2290)</f>
        <v/>
      </c>
      <c r="J2290" s="10">
        <f>G2290&amp;H2290&amp;I2290</f>
        <v/>
      </c>
      <c r="K2290" s="10">
        <f>IF(AND(G2290&gt;=4,H2290&gt;=4),"Champions",IF(AND(G2290&gt;=3,H2290&gt;=3),"Loyal",IF(G2290&gt;=4,"New / promising",IF(H2290&gt;=3,"At risk",IF(G2290&lt;=2,"Lost / hibernating","Needs attention")))))</f>
        <v/>
      </c>
    </row>
    <row r="2291">
      <c r="A2291" t="n">
        <v>16141</v>
      </c>
      <c r="B2291" s="13">
        <f>_xlfn.MINIFS(Invoices[Date],Invoices[Customer ID],A2291)</f>
        <v/>
      </c>
      <c r="C2291" s="13">
        <f>_xlfn.MAXIFS(Invoices[Date],Invoices[Customer ID],A2291)</f>
        <v/>
      </c>
      <c r="D2291" s="14">
        <f>AsOfDate-C2291</f>
        <v/>
      </c>
      <c r="E2291" s="14">
        <f>COUNTIFS(Invoices[Customer ID],A2291)</f>
        <v/>
      </c>
      <c r="F2291" s="15">
        <f>SUMIFS(Invoices[Value],Invoices[Customer ID],A2291)</f>
        <v/>
      </c>
      <c r="G2291" s="10">
        <f>5-COUNTIF(RCuts,"&lt;"&amp;D2291)</f>
        <v/>
      </c>
      <c r="H2291" s="10">
        <f>1+COUNTIF(FCuts,"&lt;"&amp;E2291)</f>
        <v/>
      </c>
      <c r="I2291" s="10">
        <f>1+COUNTIF(MCuts,"&lt;"&amp;F2291)</f>
        <v/>
      </c>
      <c r="J2291" s="10">
        <f>G2291&amp;H2291&amp;I2291</f>
        <v/>
      </c>
      <c r="K2291" s="10">
        <f>IF(AND(G2291&gt;=4,H2291&gt;=4),"Champions",IF(AND(G2291&gt;=3,H2291&gt;=3),"Loyal",IF(G2291&gt;=4,"New / promising",IF(H2291&gt;=3,"At risk",IF(G2291&lt;=2,"Lost / hibernating","Needs attention")))))</f>
        <v/>
      </c>
    </row>
    <row r="2292">
      <c r="A2292" t="n">
        <v>16142</v>
      </c>
      <c r="B2292" s="13">
        <f>_xlfn.MINIFS(Invoices[Date],Invoices[Customer ID],A2292)</f>
        <v/>
      </c>
      <c r="C2292" s="13">
        <f>_xlfn.MAXIFS(Invoices[Date],Invoices[Customer ID],A2292)</f>
        <v/>
      </c>
      <c r="D2292" s="14">
        <f>AsOfDate-C2292</f>
        <v/>
      </c>
      <c r="E2292" s="14">
        <f>COUNTIFS(Invoices[Customer ID],A2292)</f>
        <v/>
      </c>
      <c r="F2292" s="15">
        <f>SUMIFS(Invoices[Value],Invoices[Customer ID],A2292)</f>
        <v/>
      </c>
      <c r="G2292" s="10">
        <f>5-COUNTIF(RCuts,"&lt;"&amp;D2292)</f>
        <v/>
      </c>
      <c r="H2292" s="10">
        <f>1+COUNTIF(FCuts,"&lt;"&amp;E2292)</f>
        <v/>
      </c>
      <c r="I2292" s="10">
        <f>1+COUNTIF(MCuts,"&lt;"&amp;F2292)</f>
        <v/>
      </c>
      <c r="J2292" s="10">
        <f>G2292&amp;H2292&amp;I2292</f>
        <v/>
      </c>
      <c r="K2292" s="10">
        <f>IF(AND(G2292&gt;=4,H2292&gt;=4),"Champions",IF(AND(G2292&gt;=3,H2292&gt;=3),"Loyal",IF(G2292&gt;=4,"New / promising",IF(H2292&gt;=3,"At risk",IF(G2292&lt;=2,"Lost / hibernating","Needs attention")))))</f>
        <v/>
      </c>
    </row>
    <row r="2293">
      <c r="A2293" t="n">
        <v>16143</v>
      </c>
      <c r="B2293" s="13">
        <f>_xlfn.MINIFS(Invoices[Date],Invoices[Customer ID],A2293)</f>
        <v/>
      </c>
      <c r="C2293" s="13">
        <f>_xlfn.MAXIFS(Invoices[Date],Invoices[Customer ID],A2293)</f>
        <v/>
      </c>
      <c r="D2293" s="14">
        <f>AsOfDate-C2293</f>
        <v/>
      </c>
      <c r="E2293" s="14">
        <f>COUNTIFS(Invoices[Customer ID],A2293)</f>
        <v/>
      </c>
      <c r="F2293" s="15">
        <f>SUMIFS(Invoices[Value],Invoices[Customer ID],A2293)</f>
        <v/>
      </c>
      <c r="G2293" s="10">
        <f>5-COUNTIF(RCuts,"&lt;"&amp;D2293)</f>
        <v/>
      </c>
      <c r="H2293" s="10">
        <f>1+COUNTIF(FCuts,"&lt;"&amp;E2293)</f>
        <v/>
      </c>
      <c r="I2293" s="10">
        <f>1+COUNTIF(MCuts,"&lt;"&amp;F2293)</f>
        <v/>
      </c>
      <c r="J2293" s="10">
        <f>G2293&amp;H2293&amp;I2293</f>
        <v/>
      </c>
      <c r="K2293" s="10">
        <f>IF(AND(G2293&gt;=4,H2293&gt;=4),"Champions",IF(AND(G2293&gt;=3,H2293&gt;=3),"Loyal",IF(G2293&gt;=4,"New / promising",IF(H2293&gt;=3,"At risk",IF(G2293&lt;=2,"Lost / hibernating","Needs attention")))))</f>
        <v/>
      </c>
    </row>
    <row r="2294">
      <c r="A2294" t="n">
        <v>16144</v>
      </c>
      <c r="B2294" s="13">
        <f>_xlfn.MINIFS(Invoices[Date],Invoices[Customer ID],A2294)</f>
        <v/>
      </c>
      <c r="C2294" s="13">
        <f>_xlfn.MAXIFS(Invoices[Date],Invoices[Customer ID],A2294)</f>
        <v/>
      </c>
      <c r="D2294" s="14">
        <f>AsOfDate-C2294</f>
        <v/>
      </c>
      <c r="E2294" s="14">
        <f>COUNTIFS(Invoices[Customer ID],A2294)</f>
        <v/>
      </c>
      <c r="F2294" s="15">
        <f>SUMIFS(Invoices[Value],Invoices[Customer ID],A2294)</f>
        <v/>
      </c>
      <c r="G2294" s="10">
        <f>5-COUNTIF(RCuts,"&lt;"&amp;D2294)</f>
        <v/>
      </c>
      <c r="H2294" s="10">
        <f>1+COUNTIF(FCuts,"&lt;"&amp;E2294)</f>
        <v/>
      </c>
      <c r="I2294" s="10">
        <f>1+COUNTIF(MCuts,"&lt;"&amp;F2294)</f>
        <v/>
      </c>
      <c r="J2294" s="10">
        <f>G2294&amp;H2294&amp;I2294</f>
        <v/>
      </c>
      <c r="K2294" s="10">
        <f>IF(AND(G2294&gt;=4,H2294&gt;=4),"Champions",IF(AND(G2294&gt;=3,H2294&gt;=3),"Loyal",IF(G2294&gt;=4,"New / promising",IF(H2294&gt;=3,"At risk",IF(G2294&lt;=2,"Lost / hibernating","Needs attention")))))</f>
        <v/>
      </c>
    </row>
    <row r="2295">
      <c r="A2295" t="n">
        <v>16145</v>
      </c>
      <c r="B2295" s="13">
        <f>_xlfn.MINIFS(Invoices[Date],Invoices[Customer ID],A2295)</f>
        <v/>
      </c>
      <c r="C2295" s="13">
        <f>_xlfn.MAXIFS(Invoices[Date],Invoices[Customer ID],A2295)</f>
        <v/>
      </c>
      <c r="D2295" s="14">
        <f>AsOfDate-C2295</f>
        <v/>
      </c>
      <c r="E2295" s="14">
        <f>COUNTIFS(Invoices[Customer ID],A2295)</f>
        <v/>
      </c>
      <c r="F2295" s="15">
        <f>SUMIFS(Invoices[Value],Invoices[Customer ID],A2295)</f>
        <v/>
      </c>
      <c r="G2295" s="10">
        <f>5-COUNTIF(RCuts,"&lt;"&amp;D2295)</f>
        <v/>
      </c>
      <c r="H2295" s="10">
        <f>1+COUNTIF(FCuts,"&lt;"&amp;E2295)</f>
        <v/>
      </c>
      <c r="I2295" s="10">
        <f>1+COUNTIF(MCuts,"&lt;"&amp;F2295)</f>
        <v/>
      </c>
      <c r="J2295" s="10">
        <f>G2295&amp;H2295&amp;I2295</f>
        <v/>
      </c>
      <c r="K2295" s="10">
        <f>IF(AND(G2295&gt;=4,H2295&gt;=4),"Champions",IF(AND(G2295&gt;=3,H2295&gt;=3),"Loyal",IF(G2295&gt;=4,"New / promising",IF(H2295&gt;=3,"At risk",IF(G2295&lt;=2,"Lost / hibernating","Needs attention")))))</f>
        <v/>
      </c>
    </row>
    <row r="2296">
      <c r="A2296" t="n">
        <v>16146</v>
      </c>
      <c r="B2296" s="13">
        <f>_xlfn.MINIFS(Invoices[Date],Invoices[Customer ID],A2296)</f>
        <v/>
      </c>
      <c r="C2296" s="13">
        <f>_xlfn.MAXIFS(Invoices[Date],Invoices[Customer ID],A2296)</f>
        <v/>
      </c>
      <c r="D2296" s="14">
        <f>AsOfDate-C2296</f>
        <v/>
      </c>
      <c r="E2296" s="14">
        <f>COUNTIFS(Invoices[Customer ID],A2296)</f>
        <v/>
      </c>
      <c r="F2296" s="15">
        <f>SUMIFS(Invoices[Value],Invoices[Customer ID],A2296)</f>
        <v/>
      </c>
      <c r="G2296" s="10">
        <f>5-COUNTIF(RCuts,"&lt;"&amp;D2296)</f>
        <v/>
      </c>
      <c r="H2296" s="10">
        <f>1+COUNTIF(FCuts,"&lt;"&amp;E2296)</f>
        <v/>
      </c>
      <c r="I2296" s="10">
        <f>1+COUNTIF(MCuts,"&lt;"&amp;F2296)</f>
        <v/>
      </c>
      <c r="J2296" s="10">
        <f>G2296&amp;H2296&amp;I2296</f>
        <v/>
      </c>
      <c r="K2296" s="10">
        <f>IF(AND(G2296&gt;=4,H2296&gt;=4),"Champions",IF(AND(G2296&gt;=3,H2296&gt;=3),"Loyal",IF(G2296&gt;=4,"New / promising",IF(H2296&gt;=3,"At risk",IF(G2296&lt;=2,"Lost / hibernating","Needs attention")))))</f>
        <v/>
      </c>
    </row>
    <row r="2297">
      <c r="A2297" t="n">
        <v>16147</v>
      </c>
      <c r="B2297" s="13">
        <f>_xlfn.MINIFS(Invoices[Date],Invoices[Customer ID],A2297)</f>
        <v/>
      </c>
      <c r="C2297" s="13">
        <f>_xlfn.MAXIFS(Invoices[Date],Invoices[Customer ID],A2297)</f>
        <v/>
      </c>
      <c r="D2297" s="14">
        <f>AsOfDate-C2297</f>
        <v/>
      </c>
      <c r="E2297" s="14">
        <f>COUNTIFS(Invoices[Customer ID],A2297)</f>
        <v/>
      </c>
      <c r="F2297" s="15">
        <f>SUMIFS(Invoices[Value],Invoices[Customer ID],A2297)</f>
        <v/>
      </c>
      <c r="G2297" s="10">
        <f>5-COUNTIF(RCuts,"&lt;"&amp;D2297)</f>
        <v/>
      </c>
      <c r="H2297" s="10">
        <f>1+COUNTIF(FCuts,"&lt;"&amp;E2297)</f>
        <v/>
      </c>
      <c r="I2297" s="10">
        <f>1+COUNTIF(MCuts,"&lt;"&amp;F2297)</f>
        <v/>
      </c>
      <c r="J2297" s="10">
        <f>G2297&amp;H2297&amp;I2297</f>
        <v/>
      </c>
      <c r="K2297" s="10">
        <f>IF(AND(G2297&gt;=4,H2297&gt;=4),"Champions",IF(AND(G2297&gt;=3,H2297&gt;=3),"Loyal",IF(G2297&gt;=4,"New / promising",IF(H2297&gt;=3,"At risk",IF(G2297&lt;=2,"Lost / hibernating","Needs attention")))))</f>
        <v/>
      </c>
    </row>
    <row r="2298">
      <c r="A2298" t="n">
        <v>16148</v>
      </c>
      <c r="B2298" s="13">
        <f>_xlfn.MINIFS(Invoices[Date],Invoices[Customer ID],A2298)</f>
        <v/>
      </c>
      <c r="C2298" s="13">
        <f>_xlfn.MAXIFS(Invoices[Date],Invoices[Customer ID],A2298)</f>
        <v/>
      </c>
      <c r="D2298" s="14">
        <f>AsOfDate-C2298</f>
        <v/>
      </c>
      <c r="E2298" s="14">
        <f>COUNTIFS(Invoices[Customer ID],A2298)</f>
        <v/>
      </c>
      <c r="F2298" s="15">
        <f>SUMIFS(Invoices[Value],Invoices[Customer ID],A2298)</f>
        <v/>
      </c>
      <c r="G2298" s="10">
        <f>5-COUNTIF(RCuts,"&lt;"&amp;D2298)</f>
        <v/>
      </c>
      <c r="H2298" s="10">
        <f>1+COUNTIF(FCuts,"&lt;"&amp;E2298)</f>
        <v/>
      </c>
      <c r="I2298" s="10">
        <f>1+COUNTIF(MCuts,"&lt;"&amp;F2298)</f>
        <v/>
      </c>
      <c r="J2298" s="10">
        <f>G2298&amp;H2298&amp;I2298</f>
        <v/>
      </c>
      <c r="K2298" s="10">
        <f>IF(AND(G2298&gt;=4,H2298&gt;=4),"Champions",IF(AND(G2298&gt;=3,H2298&gt;=3),"Loyal",IF(G2298&gt;=4,"New / promising",IF(H2298&gt;=3,"At risk",IF(G2298&lt;=2,"Lost / hibernating","Needs attention")))))</f>
        <v/>
      </c>
    </row>
    <row r="2299">
      <c r="A2299" t="n">
        <v>16149</v>
      </c>
      <c r="B2299" s="13">
        <f>_xlfn.MINIFS(Invoices[Date],Invoices[Customer ID],A2299)</f>
        <v/>
      </c>
      <c r="C2299" s="13">
        <f>_xlfn.MAXIFS(Invoices[Date],Invoices[Customer ID],A2299)</f>
        <v/>
      </c>
      <c r="D2299" s="14">
        <f>AsOfDate-C2299</f>
        <v/>
      </c>
      <c r="E2299" s="14">
        <f>COUNTIFS(Invoices[Customer ID],A2299)</f>
        <v/>
      </c>
      <c r="F2299" s="15">
        <f>SUMIFS(Invoices[Value],Invoices[Customer ID],A2299)</f>
        <v/>
      </c>
      <c r="G2299" s="10">
        <f>5-COUNTIF(RCuts,"&lt;"&amp;D2299)</f>
        <v/>
      </c>
      <c r="H2299" s="10">
        <f>1+COUNTIF(FCuts,"&lt;"&amp;E2299)</f>
        <v/>
      </c>
      <c r="I2299" s="10">
        <f>1+COUNTIF(MCuts,"&lt;"&amp;F2299)</f>
        <v/>
      </c>
      <c r="J2299" s="10">
        <f>G2299&amp;H2299&amp;I2299</f>
        <v/>
      </c>
      <c r="K2299" s="10">
        <f>IF(AND(G2299&gt;=4,H2299&gt;=4),"Champions",IF(AND(G2299&gt;=3,H2299&gt;=3),"Loyal",IF(G2299&gt;=4,"New / promising",IF(H2299&gt;=3,"At risk",IF(G2299&lt;=2,"Lost / hibernating","Needs attention")))))</f>
        <v/>
      </c>
    </row>
    <row r="2300">
      <c r="A2300" t="n">
        <v>16150</v>
      </c>
      <c r="B2300" s="13">
        <f>_xlfn.MINIFS(Invoices[Date],Invoices[Customer ID],A2300)</f>
        <v/>
      </c>
      <c r="C2300" s="13">
        <f>_xlfn.MAXIFS(Invoices[Date],Invoices[Customer ID],A2300)</f>
        <v/>
      </c>
      <c r="D2300" s="14">
        <f>AsOfDate-C2300</f>
        <v/>
      </c>
      <c r="E2300" s="14">
        <f>COUNTIFS(Invoices[Customer ID],A2300)</f>
        <v/>
      </c>
      <c r="F2300" s="15">
        <f>SUMIFS(Invoices[Value],Invoices[Customer ID],A2300)</f>
        <v/>
      </c>
      <c r="G2300" s="10">
        <f>5-COUNTIF(RCuts,"&lt;"&amp;D2300)</f>
        <v/>
      </c>
      <c r="H2300" s="10">
        <f>1+COUNTIF(FCuts,"&lt;"&amp;E2300)</f>
        <v/>
      </c>
      <c r="I2300" s="10">
        <f>1+COUNTIF(MCuts,"&lt;"&amp;F2300)</f>
        <v/>
      </c>
      <c r="J2300" s="10">
        <f>G2300&amp;H2300&amp;I2300</f>
        <v/>
      </c>
      <c r="K2300" s="10">
        <f>IF(AND(G2300&gt;=4,H2300&gt;=4),"Champions",IF(AND(G2300&gt;=3,H2300&gt;=3),"Loyal",IF(G2300&gt;=4,"New / promising",IF(H2300&gt;=3,"At risk",IF(G2300&lt;=2,"Lost / hibernating","Needs attention")))))</f>
        <v/>
      </c>
    </row>
    <row r="2301">
      <c r="A2301" t="n">
        <v>16152</v>
      </c>
      <c r="B2301" s="13">
        <f>_xlfn.MINIFS(Invoices[Date],Invoices[Customer ID],A2301)</f>
        <v/>
      </c>
      <c r="C2301" s="13">
        <f>_xlfn.MAXIFS(Invoices[Date],Invoices[Customer ID],A2301)</f>
        <v/>
      </c>
      <c r="D2301" s="14">
        <f>AsOfDate-C2301</f>
        <v/>
      </c>
      <c r="E2301" s="14">
        <f>COUNTIFS(Invoices[Customer ID],A2301)</f>
        <v/>
      </c>
      <c r="F2301" s="15">
        <f>SUMIFS(Invoices[Value],Invoices[Customer ID],A2301)</f>
        <v/>
      </c>
      <c r="G2301" s="10">
        <f>5-COUNTIF(RCuts,"&lt;"&amp;D2301)</f>
        <v/>
      </c>
      <c r="H2301" s="10">
        <f>1+COUNTIF(FCuts,"&lt;"&amp;E2301)</f>
        <v/>
      </c>
      <c r="I2301" s="10">
        <f>1+COUNTIF(MCuts,"&lt;"&amp;F2301)</f>
        <v/>
      </c>
      <c r="J2301" s="10">
        <f>G2301&amp;H2301&amp;I2301</f>
        <v/>
      </c>
      <c r="K2301" s="10">
        <f>IF(AND(G2301&gt;=4,H2301&gt;=4),"Champions",IF(AND(G2301&gt;=3,H2301&gt;=3),"Loyal",IF(G2301&gt;=4,"New / promising",IF(H2301&gt;=3,"At risk",IF(G2301&lt;=2,"Lost / hibernating","Needs attention")))))</f>
        <v/>
      </c>
    </row>
    <row r="2302">
      <c r="A2302" t="n">
        <v>16153</v>
      </c>
      <c r="B2302" s="13">
        <f>_xlfn.MINIFS(Invoices[Date],Invoices[Customer ID],A2302)</f>
        <v/>
      </c>
      <c r="C2302" s="13">
        <f>_xlfn.MAXIFS(Invoices[Date],Invoices[Customer ID],A2302)</f>
        <v/>
      </c>
      <c r="D2302" s="14">
        <f>AsOfDate-C2302</f>
        <v/>
      </c>
      <c r="E2302" s="14">
        <f>COUNTIFS(Invoices[Customer ID],A2302)</f>
        <v/>
      </c>
      <c r="F2302" s="15">
        <f>SUMIFS(Invoices[Value],Invoices[Customer ID],A2302)</f>
        <v/>
      </c>
      <c r="G2302" s="10">
        <f>5-COUNTIF(RCuts,"&lt;"&amp;D2302)</f>
        <v/>
      </c>
      <c r="H2302" s="10">
        <f>1+COUNTIF(FCuts,"&lt;"&amp;E2302)</f>
        <v/>
      </c>
      <c r="I2302" s="10">
        <f>1+COUNTIF(MCuts,"&lt;"&amp;F2302)</f>
        <v/>
      </c>
      <c r="J2302" s="10">
        <f>G2302&amp;H2302&amp;I2302</f>
        <v/>
      </c>
      <c r="K2302" s="10">
        <f>IF(AND(G2302&gt;=4,H2302&gt;=4),"Champions",IF(AND(G2302&gt;=3,H2302&gt;=3),"Loyal",IF(G2302&gt;=4,"New / promising",IF(H2302&gt;=3,"At risk",IF(G2302&lt;=2,"Lost / hibernating","Needs attention")))))</f>
        <v/>
      </c>
    </row>
    <row r="2303">
      <c r="A2303" t="n">
        <v>16156</v>
      </c>
      <c r="B2303" s="13">
        <f>_xlfn.MINIFS(Invoices[Date],Invoices[Customer ID],A2303)</f>
        <v/>
      </c>
      <c r="C2303" s="13">
        <f>_xlfn.MAXIFS(Invoices[Date],Invoices[Customer ID],A2303)</f>
        <v/>
      </c>
      <c r="D2303" s="14">
        <f>AsOfDate-C2303</f>
        <v/>
      </c>
      <c r="E2303" s="14">
        <f>COUNTIFS(Invoices[Customer ID],A2303)</f>
        <v/>
      </c>
      <c r="F2303" s="15">
        <f>SUMIFS(Invoices[Value],Invoices[Customer ID],A2303)</f>
        <v/>
      </c>
      <c r="G2303" s="10">
        <f>5-COUNTIF(RCuts,"&lt;"&amp;D2303)</f>
        <v/>
      </c>
      <c r="H2303" s="10">
        <f>1+COUNTIF(FCuts,"&lt;"&amp;E2303)</f>
        <v/>
      </c>
      <c r="I2303" s="10">
        <f>1+COUNTIF(MCuts,"&lt;"&amp;F2303)</f>
        <v/>
      </c>
      <c r="J2303" s="10">
        <f>G2303&amp;H2303&amp;I2303</f>
        <v/>
      </c>
      <c r="K2303" s="10">
        <f>IF(AND(G2303&gt;=4,H2303&gt;=4),"Champions",IF(AND(G2303&gt;=3,H2303&gt;=3),"Loyal",IF(G2303&gt;=4,"New / promising",IF(H2303&gt;=3,"At risk",IF(G2303&lt;=2,"Lost / hibernating","Needs attention")))))</f>
        <v/>
      </c>
    </row>
    <row r="2304">
      <c r="A2304" t="n">
        <v>16157</v>
      </c>
      <c r="B2304" s="13">
        <f>_xlfn.MINIFS(Invoices[Date],Invoices[Customer ID],A2304)</f>
        <v/>
      </c>
      <c r="C2304" s="13">
        <f>_xlfn.MAXIFS(Invoices[Date],Invoices[Customer ID],A2304)</f>
        <v/>
      </c>
      <c r="D2304" s="14">
        <f>AsOfDate-C2304</f>
        <v/>
      </c>
      <c r="E2304" s="14">
        <f>COUNTIFS(Invoices[Customer ID],A2304)</f>
        <v/>
      </c>
      <c r="F2304" s="15">
        <f>SUMIFS(Invoices[Value],Invoices[Customer ID],A2304)</f>
        <v/>
      </c>
      <c r="G2304" s="10">
        <f>5-COUNTIF(RCuts,"&lt;"&amp;D2304)</f>
        <v/>
      </c>
      <c r="H2304" s="10">
        <f>1+COUNTIF(FCuts,"&lt;"&amp;E2304)</f>
        <v/>
      </c>
      <c r="I2304" s="10">
        <f>1+COUNTIF(MCuts,"&lt;"&amp;F2304)</f>
        <v/>
      </c>
      <c r="J2304" s="10">
        <f>G2304&amp;H2304&amp;I2304</f>
        <v/>
      </c>
      <c r="K2304" s="10">
        <f>IF(AND(G2304&gt;=4,H2304&gt;=4),"Champions",IF(AND(G2304&gt;=3,H2304&gt;=3),"Loyal",IF(G2304&gt;=4,"New / promising",IF(H2304&gt;=3,"At risk",IF(G2304&lt;=2,"Lost / hibernating","Needs attention")))))</f>
        <v/>
      </c>
    </row>
    <row r="2305">
      <c r="A2305" t="n">
        <v>16159</v>
      </c>
      <c r="B2305" s="13">
        <f>_xlfn.MINIFS(Invoices[Date],Invoices[Customer ID],A2305)</f>
        <v/>
      </c>
      <c r="C2305" s="13">
        <f>_xlfn.MAXIFS(Invoices[Date],Invoices[Customer ID],A2305)</f>
        <v/>
      </c>
      <c r="D2305" s="14">
        <f>AsOfDate-C2305</f>
        <v/>
      </c>
      <c r="E2305" s="14">
        <f>COUNTIFS(Invoices[Customer ID],A2305)</f>
        <v/>
      </c>
      <c r="F2305" s="15">
        <f>SUMIFS(Invoices[Value],Invoices[Customer ID],A2305)</f>
        <v/>
      </c>
      <c r="G2305" s="10">
        <f>5-COUNTIF(RCuts,"&lt;"&amp;D2305)</f>
        <v/>
      </c>
      <c r="H2305" s="10">
        <f>1+COUNTIF(FCuts,"&lt;"&amp;E2305)</f>
        <v/>
      </c>
      <c r="I2305" s="10">
        <f>1+COUNTIF(MCuts,"&lt;"&amp;F2305)</f>
        <v/>
      </c>
      <c r="J2305" s="10">
        <f>G2305&amp;H2305&amp;I2305</f>
        <v/>
      </c>
      <c r="K2305" s="10">
        <f>IF(AND(G2305&gt;=4,H2305&gt;=4),"Champions",IF(AND(G2305&gt;=3,H2305&gt;=3),"Loyal",IF(G2305&gt;=4,"New / promising",IF(H2305&gt;=3,"At risk",IF(G2305&lt;=2,"Lost / hibernating","Needs attention")))))</f>
        <v/>
      </c>
    </row>
    <row r="2306">
      <c r="A2306" t="n">
        <v>16160</v>
      </c>
      <c r="B2306" s="13">
        <f>_xlfn.MINIFS(Invoices[Date],Invoices[Customer ID],A2306)</f>
        <v/>
      </c>
      <c r="C2306" s="13">
        <f>_xlfn.MAXIFS(Invoices[Date],Invoices[Customer ID],A2306)</f>
        <v/>
      </c>
      <c r="D2306" s="14">
        <f>AsOfDate-C2306</f>
        <v/>
      </c>
      <c r="E2306" s="14">
        <f>COUNTIFS(Invoices[Customer ID],A2306)</f>
        <v/>
      </c>
      <c r="F2306" s="15">
        <f>SUMIFS(Invoices[Value],Invoices[Customer ID],A2306)</f>
        <v/>
      </c>
      <c r="G2306" s="10">
        <f>5-COUNTIF(RCuts,"&lt;"&amp;D2306)</f>
        <v/>
      </c>
      <c r="H2306" s="10">
        <f>1+COUNTIF(FCuts,"&lt;"&amp;E2306)</f>
        <v/>
      </c>
      <c r="I2306" s="10">
        <f>1+COUNTIF(MCuts,"&lt;"&amp;F2306)</f>
        <v/>
      </c>
      <c r="J2306" s="10">
        <f>G2306&amp;H2306&amp;I2306</f>
        <v/>
      </c>
      <c r="K2306" s="10">
        <f>IF(AND(G2306&gt;=4,H2306&gt;=4),"Champions",IF(AND(G2306&gt;=3,H2306&gt;=3),"Loyal",IF(G2306&gt;=4,"New / promising",IF(H2306&gt;=3,"At risk",IF(G2306&lt;=2,"Lost / hibernating","Needs attention")))))</f>
        <v/>
      </c>
    </row>
    <row r="2307">
      <c r="A2307" t="n">
        <v>16161</v>
      </c>
      <c r="B2307" s="13">
        <f>_xlfn.MINIFS(Invoices[Date],Invoices[Customer ID],A2307)</f>
        <v/>
      </c>
      <c r="C2307" s="13">
        <f>_xlfn.MAXIFS(Invoices[Date],Invoices[Customer ID],A2307)</f>
        <v/>
      </c>
      <c r="D2307" s="14">
        <f>AsOfDate-C2307</f>
        <v/>
      </c>
      <c r="E2307" s="14">
        <f>COUNTIFS(Invoices[Customer ID],A2307)</f>
        <v/>
      </c>
      <c r="F2307" s="15">
        <f>SUMIFS(Invoices[Value],Invoices[Customer ID],A2307)</f>
        <v/>
      </c>
      <c r="G2307" s="10">
        <f>5-COUNTIF(RCuts,"&lt;"&amp;D2307)</f>
        <v/>
      </c>
      <c r="H2307" s="10">
        <f>1+COUNTIF(FCuts,"&lt;"&amp;E2307)</f>
        <v/>
      </c>
      <c r="I2307" s="10">
        <f>1+COUNTIF(MCuts,"&lt;"&amp;F2307)</f>
        <v/>
      </c>
      <c r="J2307" s="10">
        <f>G2307&amp;H2307&amp;I2307</f>
        <v/>
      </c>
      <c r="K2307" s="10">
        <f>IF(AND(G2307&gt;=4,H2307&gt;=4),"Champions",IF(AND(G2307&gt;=3,H2307&gt;=3),"Loyal",IF(G2307&gt;=4,"New / promising",IF(H2307&gt;=3,"At risk",IF(G2307&lt;=2,"Lost / hibernating","Needs attention")))))</f>
        <v/>
      </c>
    </row>
    <row r="2308">
      <c r="A2308" t="n">
        <v>16162</v>
      </c>
      <c r="B2308" s="13">
        <f>_xlfn.MINIFS(Invoices[Date],Invoices[Customer ID],A2308)</f>
        <v/>
      </c>
      <c r="C2308" s="13">
        <f>_xlfn.MAXIFS(Invoices[Date],Invoices[Customer ID],A2308)</f>
        <v/>
      </c>
      <c r="D2308" s="14">
        <f>AsOfDate-C2308</f>
        <v/>
      </c>
      <c r="E2308" s="14">
        <f>COUNTIFS(Invoices[Customer ID],A2308)</f>
        <v/>
      </c>
      <c r="F2308" s="15">
        <f>SUMIFS(Invoices[Value],Invoices[Customer ID],A2308)</f>
        <v/>
      </c>
      <c r="G2308" s="10">
        <f>5-COUNTIF(RCuts,"&lt;"&amp;D2308)</f>
        <v/>
      </c>
      <c r="H2308" s="10">
        <f>1+COUNTIF(FCuts,"&lt;"&amp;E2308)</f>
        <v/>
      </c>
      <c r="I2308" s="10">
        <f>1+COUNTIF(MCuts,"&lt;"&amp;F2308)</f>
        <v/>
      </c>
      <c r="J2308" s="10">
        <f>G2308&amp;H2308&amp;I2308</f>
        <v/>
      </c>
      <c r="K2308" s="10">
        <f>IF(AND(G2308&gt;=4,H2308&gt;=4),"Champions",IF(AND(G2308&gt;=3,H2308&gt;=3),"Loyal",IF(G2308&gt;=4,"New / promising",IF(H2308&gt;=3,"At risk",IF(G2308&lt;=2,"Lost / hibernating","Needs attention")))))</f>
        <v/>
      </c>
    </row>
    <row r="2309">
      <c r="A2309" t="n">
        <v>16163</v>
      </c>
      <c r="B2309" s="13">
        <f>_xlfn.MINIFS(Invoices[Date],Invoices[Customer ID],A2309)</f>
        <v/>
      </c>
      <c r="C2309" s="13">
        <f>_xlfn.MAXIFS(Invoices[Date],Invoices[Customer ID],A2309)</f>
        <v/>
      </c>
      <c r="D2309" s="14">
        <f>AsOfDate-C2309</f>
        <v/>
      </c>
      <c r="E2309" s="14">
        <f>COUNTIFS(Invoices[Customer ID],A2309)</f>
        <v/>
      </c>
      <c r="F2309" s="15">
        <f>SUMIFS(Invoices[Value],Invoices[Customer ID],A2309)</f>
        <v/>
      </c>
      <c r="G2309" s="10">
        <f>5-COUNTIF(RCuts,"&lt;"&amp;D2309)</f>
        <v/>
      </c>
      <c r="H2309" s="10">
        <f>1+COUNTIF(FCuts,"&lt;"&amp;E2309)</f>
        <v/>
      </c>
      <c r="I2309" s="10">
        <f>1+COUNTIF(MCuts,"&lt;"&amp;F2309)</f>
        <v/>
      </c>
      <c r="J2309" s="10">
        <f>G2309&amp;H2309&amp;I2309</f>
        <v/>
      </c>
      <c r="K2309" s="10">
        <f>IF(AND(G2309&gt;=4,H2309&gt;=4),"Champions",IF(AND(G2309&gt;=3,H2309&gt;=3),"Loyal",IF(G2309&gt;=4,"New / promising",IF(H2309&gt;=3,"At risk",IF(G2309&lt;=2,"Lost / hibernating","Needs attention")))))</f>
        <v/>
      </c>
    </row>
    <row r="2310">
      <c r="A2310" t="n">
        <v>16164</v>
      </c>
      <c r="B2310" s="13">
        <f>_xlfn.MINIFS(Invoices[Date],Invoices[Customer ID],A2310)</f>
        <v/>
      </c>
      <c r="C2310" s="13">
        <f>_xlfn.MAXIFS(Invoices[Date],Invoices[Customer ID],A2310)</f>
        <v/>
      </c>
      <c r="D2310" s="14">
        <f>AsOfDate-C2310</f>
        <v/>
      </c>
      <c r="E2310" s="14">
        <f>COUNTIFS(Invoices[Customer ID],A2310)</f>
        <v/>
      </c>
      <c r="F2310" s="15">
        <f>SUMIFS(Invoices[Value],Invoices[Customer ID],A2310)</f>
        <v/>
      </c>
      <c r="G2310" s="10">
        <f>5-COUNTIF(RCuts,"&lt;"&amp;D2310)</f>
        <v/>
      </c>
      <c r="H2310" s="10">
        <f>1+COUNTIF(FCuts,"&lt;"&amp;E2310)</f>
        <v/>
      </c>
      <c r="I2310" s="10">
        <f>1+COUNTIF(MCuts,"&lt;"&amp;F2310)</f>
        <v/>
      </c>
      <c r="J2310" s="10">
        <f>G2310&amp;H2310&amp;I2310</f>
        <v/>
      </c>
      <c r="K2310" s="10">
        <f>IF(AND(G2310&gt;=4,H2310&gt;=4),"Champions",IF(AND(G2310&gt;=3,H2310&gt;=3),"Loyal",IF(G2310&gt;=4,"New / promising",IF(H2310&gt;=3,"At risk",IF(G2310&lt;=2,"Lost / hibernating","Needs attention")))))</f>
        <v/>
      </c>
    </row>
    <row r="2311">
      <c r="A2311" t="n">
        <v>16168</v>
      </c>
      <c r="B2311" s="13">
        <f>_xlfn.MINIFS(Invoices[Date],Invoices[Customer ID],A2311)</f>
        <v/>
      </c>
      <c r="C2311" s="13">
        <f>_xlfn.MAXIFS(Invoices[Date],Invoices[Customer ID],A2311)</f>
        <v/>
      </c>
      <c r="D2311" s="14">
        <f>AsOfDate-C2311</f>
        <v/>
      </c>
      <c r="E2311" s="14">
        <f>COUNTIFS(Invoices[Customer ID],A2311)</f>
        <v/>
      </c>
      <c r="F2311" s="15">
        <f>SUMIFS(Invoices[Value],Invoices[Customer ID],A2311)</f>
        <v/>
      </c>
      <c r="G2311" s="10">
        <f>5-COUNTIF(RCuts,"&lt;"&amp;D2311)</f>
        <v/>
      </c>
      <c r="H2311" s="10">
        <f>1+COUNTIF(FCuts,"&lt;"&amp;E2311)</f>
        <v/>
      </c>
      <c r="I2311" s="10">
        <f>1+COUNTIF(MCuts,"&lt;"&amp;F2311)</f>
        <v/>
      </c>
      <c r="J2311" s="10">
        <f>G2311&amp;H2311&amp;I2311</f>
        <v/>
      </c>
      <c r="K2311" s="10">
        <f>IF(AND(G2311&gt;=4,H2311&gt;=4),"Champions",IF(AND(G2311&gt;=3,H2311&gt;=3),"Loyal",IF(G2311&gt;=4,"New / promising",IF(H2311&gt;=3,"At risk",IF(G2311&lt;=2,"Lost / hibernating","Needs attention")))))</f>
        <v/>
      </c>
    </row>
    <row r="2312">
      <c r="A2312" t="n">
        <v>16169</v>
      </c>
      <c r="B2312" s="13">
        <f>_xlfn.MINIFS(Invoices[Date],Invoices[Customer ID],A2312)</f>
        <v/>
      </c>
      <c r="C2312" s="13">
        <f>_xlfn.MAXIFS(Invoices[Date],Invoices[Customer ID],A2312)</f>
        <v/>
      </c>
      <c r="D2312" s="14">
        <f>AsOfDate-C2312</f>
        <v/>
      </c>
      <c r="E2312" s="14">
        <f>COUNTIFS(Invoices[Customer ID],A2312)</f>
        <v/>
      </c>
      <c r="F2312" s="15">
        <f>SUMIFS(Invoices[Value],Invoices[Customer ID],A2312)</f>
        <v/>
      </c>
      <c r="G2312" s="10">
        <f>5-COUNTIF(RCuts,"&lt;"&amp;D2312)</f>
        <v/>
      </c>
      <c r="H2312" s="10">
        <f>1+COUNTIF(FCuts,"&lt;"&amp;E2312)</f>
        <v/>
      </c>
      <c r="I2312" s="10">
        <f>1+COUNTIF(MCuts,"&lt;"&amp;F2312)</f>
        <v/>
      </c>
      <c r="J2312" s="10">
        <f>G2312&amp;H2312&amp;I2312</f>
        <v/>
      </c>
      <c r="K2312" s="10">
        <f>IF(AND(G2312&gt;=4,H2312&gt;=4),"Champions",IF(AND(G2312&gt;=3,H2312&gt;=3),"Loyal",IF(G2312&gt;=4,"New / promising",IF(H2312&gt;=3,"At risk",IF(G2312&lt;=2,"Lost / hibernating","Needs attention")))))</f>
        <v/>
      </c>
    </row>
    <row r="2313">
      <c r="A2313" t="n">
        <v>16170</v>
      </c>
      <c r="B2313" s="13">
        <f>_xlfn.MINIFS(Invoices[Date],Invoices[Customer ID],A2313)</f>
        <v/>
      </c>
      <c r="C2313" s="13">
        <f>_xlfn.MAXIFS(Invoices[Date],Invoices[Customer ID],A2313)</f>
        <v/>
      </c>
      <c r="D2313" s="14">
        <f>AsOfDate-C2313</f>
        <v/>
      </c>
      <c r="E2313" s="14">
        <f>COUNTIFS(Invoices[Customer ID],A2313)</f>
        <v/>
      </c>
      <c r="F2313" s="15">
        <f>SUMIFS(Invoices[Value],Invoices[Customer ID],A2313)</f>
        <v/>
      </c>
      <c r="G2313" s="10">
        <f>5-COUNTIF(RCuts,"&lt;"&amp;D2313)</f>
        <v/>
      </c>
      <c r="H2313" s="10">
        <f>1+COUNTIF(FCuts,"&lt;"&amp;E2313)</f>
        <v/>
      </c>
      <c r="I2313" s="10">
        <f>1+COUNTIF(MCuts,"&lt;"&amp;F2313)</f>
        <v/>
      </c>
      <c r="J2313" s="10">
        <f>G2313&amp;H2313&amp;I2313</f>
        <v/>
      </c>
      <c r="K2313" s="10">
        <f>IF(AND(G2313&gt;=4,H2313&gt;=4),"Champions",IF(AND(G2313&gt;=3,H2313&gt;=3),"Loyal",IF(G2313&gt;=4,"New / promising",IF(H2313&gt;=3,"At risk",IF(G2313&lt;=2,"Lost / hibernating","Needs attention")))))</f>
        <v/>
      </c>
    </row>
    <row r="2314">
      <c r="A2314" t="n">
        <v>16171</v>
      </c>
      <c r="B2314" s="13">
        <f>_xlfn.MINIFS(Invoices[Date],Invoices[Customer ID],A2314)</f>
        <v/>
      </c>
      <c r="C2314" s="13">
        <f>_xlfn.MAXIFS(Invoices[Date],Invoices[Customer ID],A2314)</f>
        <v/>
      </c>
      <c r="D2314" s="14">
        <f>AsOfDate-C2314</f>
        <v/>
      </c>
      <c r="E2314" s="14">
        <f>COUNTIFS(Invoices[Customer ID],A2314)</f>
        <v/>
      </c>
      <c r="F2314" s="15">
        <f>SUMIFS(Invoices[Value],Invoices[Customer ID],A2314)</f>
        <v/>
      </c>
      <c r="G2314" s="10">
        <f>5-COUNTIF(RCuts,"&lt;"&amp;D2314)</f>
        <v/>
      </c>
      <c r="H2314" s="10">
        <f>1+COUNTIF(FCuts,"&lt;"&amp;E2314)</f>
        <v/>
      </c>
      <c r="I2314" s="10">
        <f>1+COUNTIF(MCuts,"&lt;"&amp;F2314)</f>
        <v/>
      </c>
      <c r="J2314" s="10">
        <f>G2314&amp;H2314&amp;I2314</f>
        <v/>
      </c>
      <c r="K2314" s="10">
        <f>IF(AND(G2314&gt;=4,H2314&gt;=4),"Champions",IF(AND(G2314&gt;=3,H2314&gt;=3),"Loyal",IF(G2314&gt;=4,"New / promising",IF(H2314&gt;=3,"At risk",IF(G2314&lt;=2,"Lost / hibernating","Needs attention")))))</f>
        <v/>
      </c>
    </row>
    <row r="2315">
      <c r="A2315" t="n">
        <v>16172</v>
      </c>
      <c r="B2315" s="13">
        <f>_xlfn.MINIFS(Invoices[Date],Invoices[Customer ID],A2315)</f>
        <v/>
      </c>
      <c r="C2315" s="13">
        <f>_xlfn.MAXIFS(Invoices[Date],Invoices[Customer ID],A2315)</f>
        <v/>
      </c>
      <c r="D2315" s="14">
        <f>AsOfDate-C2315</f>
        <v/>
      </c>
      <c r="E2315" s="14">
        <f>COUNTIFS(Invoices[Customer ID],A2315)</f>
        <v/>
      </c>
      <c r="F2315" s="15">
        <f>SUMIFS(Invoices[Value],Invoices[Customer ID],A2315)</f>
        <v/>
      </c>
      <c r="G2315" s="10">
        <f>5-COUNTIF(RCuts,"&lt;"&amp;D2315)</f>
        <v/>
      </c>
      <c r="H2315" s="10">
        <f>1+COUNTIF(FCuts,"&lt;"&amp;E2315)</f>
        <v/>
      </c>
      <c r="I2315" s="10">
        <f>1+COUNTIF(MCuts,"&lt;"&amp;F2315)</f>
        <v/>
      </c>
      <c r="J2315" s="10">
        <f>G2315&amp;H2315&amp;I2315</f>
        <v/>
      </c>
      <c r="K2315" s="10">
        <f>IF(AND(G2315&gt;=4,H2315&gt;=4),"Champions",IF(AND(G2315&gt;=3,H2315&gt;=3),"Loyal",IF(G2315&gt;=4,"New / promising",IF(H2315&gt;=3,"At risk",IF(G2315&lt;=2,"Lost / hibernating","Needs attention")))))</f>
        <v/>
      </c>
    </row>
    <row r="2316">
      <c r="A2316" t="n">
        <v>16173</v>
      </c>
      <c r="B2316" s="13">
        <f>_xlfn.MINIFS(Invoices[Date],Invoices[Customer ID],A2316)</f>
        <v/>
      </c>
      <c r="C2316" s="13">
        <f>_xlfn.MAXIFS(Invoices[Date],Invoices[Customer ID],A2316)</f>
        <v/>
      </c>
      <c r="D2316" s="14">
        <f>AsOfDate-C2316</f>
        <v/>
      </c>
      <c r="E2316" s="14">
        <f>COUNTIFS(Invoices[Customer ID],A2316)</f>
        <v/>
      </c>
      <c r="F2316" s="15">
        <f>SUMIFS(Invoices[Value],Invoices[Customer ID],A2316)</f>
        <v/>
      </c>
      <c r="G2316" s="10">
        <f>5-COUNTIF(RCuts,"&lt;"&amp;D2316)</f>
        <v/>
      </c>
      <c r="H2316" s="10">
        <f>1+COUNTIF(FCuts,"&lt;"&amp;E2316)</f>
        <v/>
      </c>
      <c r="I2316" s="10">
        <f>1+COUNTIF(MCuts,"&lt;"&amp;F2316)</f>
        <v/>
      </c>
      <c r="J2316" s="10">
        <f>G2316&amp;H2316&amp;I2316</f>
        <v/>
      </c>
      <c r="K2316" s="10">
        <f>IF(AND(G2316&gt;=4,H2316&gt;=4),"Champions",IF(AND(G2316&gt;=3,H2316&gt;=3),"Loyal",IF(G2316&gt;=4,"New / promising",IF(H2316&gt;=3,"At risk",IF(G2316&lt;=2,"Lost / hibernating","Needs attention")))))</f>
        <v/>
      </c>
    </row>
    <row r="2317">
      <c r="A2317" t="n">
        <v>16174</v>
      </c>
      <c r="B2317" s="13">
        <f>_xlfn.MINIFS(Invoices[Date],Invoices[Customer ID],A2317)</f>
        <v/>
      </c>
      <c r="C2317" s="13">
        <f>_xlfn.MAXIFS(Invoices[Date],Invoices[Customer ID],A2317)</f>
        <v/>
      </c>
      <c r="D2317" s="14">
        <f>AsOfDate-C2317</f>
        <v/>
      </c>
      <c r="E2317" s="14">
        <f>COUNTIFS(Invoices[Customer ID],A2317)</f>
        <v/>
      </c>
      <c r="F2317" s="15">
        <f>SUMIFS(Invoices[Value],Invoices[Customer ID],A2317)</f>
        <v/>
      </c>
      <c r="G2317" s="10">
        <f>5-COUNTIF(RCuts,"&lt;"&amp;D2317)</f>
        <v/>
      </c>
      <c r="H2317" s="10">
        <f>1+COUNTIF(FCuts,"&lt;"&amp;E2317)</f>
        <v/>
      </c>
      <c r="I2317" s="10">
        <f>1+COUNTIF(MCuts,"&lt;"&amp;F2317)</f>
        <v/>
      </c>
      <c r="J2317" s="10">
        <f>G2317&amp;H2317&amp;I2317</f>
        <v/>
      </c>
      <c r="K2317" s="10">
        <f>IF(AND(G2317&gt;=4,H2317&gt;=4),"Champions",IF(AND(G2317&gt;=3,H2317&gt;=3),"Loyal",IF(G2317&gt;=4,"New / promising",IF(H2317&gt;=3,"At risk",IF(G2317&lt;=2,"Lost / hibernating","Needs attention")))))</f>
        <v/>
      </c>
    </row>
    <row r="2318">
      <c r="A2318" t="n">
        <v>16175</v>
      </c>
      <c r="B2318" s="13">
        <f>_xlfn.MINIFS(Invoices[Date],Invoices[Customer ID],A2318)</f>
        <v/>
      </c>
      <c r="C2318" s="13">
        <f>_xlfn.MAXIFS(Invoices[Date],Invoices[Customer ID],A2318)</f>
        <v/>
      </c>
      <c r="D2318" s="14">
        <f>AsOfDate-C2318</f>
        <v/>
      </c>
      <c r="E2318" s="14">
        <f>COUNTIFS(Invoices[Customer ID],A2318)</f>
        <v/>
      </c>
      <c r="F2318" s="15">
        <f>SUMIFS(Invoices[Value],Invoices[Customer ID],A2318)</f>
        <v/>
      </c>
      <c r="G2318" s="10">
        <f>5-COUNTIF(RCuts,"&lt;"&amp;D2318)</f>
        <v/>
      </c>
      <c r="H2318" s="10">
        <f>1+COUNTIF(FCuts,"&lt;"&amp;E2318)</f>
        <v/>
      </c>
      <c r="I2318" s="10">
        <f>1+COUNTIF(MCuts,"&lt;"&amp;F2318)</f>
        <v/>
      </c>
      <c r="J2318" s="10">
        <f>G2318&amp;H2318&amp;I2318</f>
        <v/>
      </c>
      <c r="K2318" s="10">
        <f>IF(AND(G2318&gt;=4,H2318&gt;=4),"Champions",IF(AND(G2318&gt;=3,H2318&gt;=3),"Loyal",IF(G2318&gt;=4,"New / promising",IF(H2318&gt;=3,"At risk",IF(G2318&lt;=2,"Lost / hibernating","Needs attention")))))</f>
        <v/>
      </c>
    </row>
    <row r="2319">
      <c r="A2319" t="n">
        <v>16177</v>
      </c>
      <c r="B2319" s="13">
        <f>_xlfn.MINIFS(Invoices[Date],Invoices[Customer ID],A2319)</f>
        <v/>
      </c>
      <c r="C2319" s="13">
        <f>_xlfn.MAXIFS(Invoices[Date],Invoices[Customer ID],A2319)</f>
        <v/>
      </c>
      <c r="D2319" s="14">
        <f>AsOfDate-C2319</f>
        <v/>
      </c>
      <c r="E2319" s="14">
        <f>COUNTIFS(Invoices[Customer ID],A2319)</f>
        <v/>
      </c>
      <c r="F2319" s="15">
        <f>SUMIFS(Invoices[Value],Invoices[Customer ID],A2319)</f>
        <v/>
      </c>
      <c r="G2319" s="10">
        <f>5-COUNTIF(RCuts,"&lt;"&amp;D2319)</f>
        <v/>
      </c>
      <c r="H2319" s="10">
        <f>1+COUNTIF(FCuts,"&lt;"&amp;E2319)</f>
        <v/>
      </c>
      <c r="I2319" s="10">
        <f>1+COUNTIF(MCuts,"&lt;"&amp;F2319)</f>
        <v/>
      </c>
      <c r="J2319" s="10">
        <f>G2319&amp;H2319&amp;I2319</f>
        <v/>
      </c>
      <c r="K2319" s="10">
        <f>IF(AND(G2319&gt;=4,H2319&gt;=4),"Champions",IF(AND(G2319&gt;=3,H2319&gt;=3),"Loyal",IF(G2319&gt;=4,"New / promising",IF(H2319&gt;=3,"At risk",IF(G2319&lt;=2,"Lost / hibernating","Needs attention")))))</f>
        <v/>
      </c>
    </row>
    <row r="2320">
      <c r="A2320" t="n">
        <v>16178</v>
      </c>
      <c r="B2320" s="13">
        <f>_xlfn.MINIFS(Invoices[Date],Invoices[Customer ID],A2320)</f>
        <v/>
      </c>
      <c r="C2320" s="13">
        <f>_xlfn.MAXIFS(Invoices[Date],Invoices[Customer ID],A2320)</f>
        <v/>
      </c>
      <c r="D2320" s="14">
        <f>AsOfDate-C2320</f>
        <v/>
      </c>
      <c r="E2320" s="14">
        <f>COUNTIFS(Invoices[Customer ID],A2320)</f>
        <v/>
      </c>
      <c r="F2320" s="15">
        <f>SUMIFS(Invoices[Value],Invoices[Customer ID],A2320)</f>
        <v/>
      </c>
      <c r="G2320" s="10">
        <f>5-COUNTIF(RCuts,"&lt;"&amp;D2320)</f>
        <v/>
      </c>
      <c r="H2320" s="10">
        <f>1+COUNTIF(FCuts,"&lt;"&amp;E2320)</f>
        <v/>
      </c>
      <c r="I2320" s="10">
        <f>1+COUNTIF(MCuts,"&lt;"&amp;F2320)</f>
        <v/>
      </c>
      <c r="J2320" s="10">
        <f>G2320&amp;H2320&amp;I2320</f>
        <v/>
      </c>
      <c r="K2320" s="10">
        <f>IF(AND(G2320&gt;=4,H2320&gt;=4),"Champions",IF(AND(G2320&gt;=3,H2320&gt;=3),"Loyal",IF(G2320&gt;=4,"New / promising",IF(H2320&gt;=3,"At risk",IF(G2320&lt;=2,"Lost / hibernating","Needs attention")))))</f>
        <v/>
      </c>
    </row>
    <row r="2321">
      <c r="A2321" t="n">
        <v>16179</v>
      </c>
      <c r="B2321" s="13">
        <f>_xlfn.MINIFS(Invoices[Date],Invoices[Customer ID],A2321)</f>
        <v/>
      </c>
      <c r="C2321" s="13">
        <f>_xlfn.MAXIFS(Invoices[Date],Invoices[Customer ID],A2321)</f>
        <v/>
      </c>
      <c r="D2321" s="14">
        <f>AsOfDate-C2321</f>
        <v/>
      </c>
      <c r="E2321" s="14">
        <f>COUNTIFS(Invoices[Customer ID],A2321)</f>
        <v/>
      </c>
      <c r="F2321" s="15">
        <f>SUMIFS(Invoices[Value],Invoices[Customer ID],A2321)</f>
        <v/>
      </c>
      <c r="G2321" s="10">
        <f>5-COUNTIF(RCuts,"&lt;"&amp;D2321)</f>
        <v/>
      </c>
      <c r="H2321" s="10">
        <f>1+COUNTIF(FCuts,"&lt;"&amp;E2321)</f>
        <v/>
      </c>
      <c r="I2321" s="10">
        <f>1+COUNTIF(MCuts,"&lt;"&amp;F2321)</f>
        <v/>
      </c>
      <c r="J2321" s="10">
        <f>G2321&amp;H2321&amp;I2321</f>
        <v/>
      </c>
      <c r="K2321" s="10">
        <f>IF(AND(G2321&gt;=4,H2321&gt;=4),"Champions",IF(AND(G2321&gt;=3,H2321&gt;=3),"Loyal",IF(G2321&gt;=4,"New / promising",IF(H2321&gt;=3,"At risk",IF(G2321&lt;=2,"Lost / hibernating","Needs attention")))))</f>
        <v/>
      </c>
    </row>
    <row r="2322">
      <c r="A2322" t="n">
        <v>16180</v>
      </c>
      <c r="B2322" s="13">
        <f>_xlfn.MINIFS(Invoices[Date],Invoices[Customer ID],A2322)</f>
        <v/>
      </c>
      <c r="C2322" s="13">
        <f>_xlfn.MAXIFS(Invoices[Date],Invoices[Customer ID],A2322)</f>
        <v/>
      </c>
      <c r="D2322" s="14">
        <f>AsOfDate-C2322</f>
        <v/>
      </c>
      <c r="E2322" s="14">
        <f>COUNTIFS(Invoices[Customer ID],A2322)</f>
        <v/>
      </c>
      <c r="F2322" s="15">
        <f>SUMIFS(Invoices[Value],Invoices[Customer ID],A2322)</f>
        <v/>
      </c>
      <c r="G2322" s="10">
        <f>5-COUNTIF(RCuts,"&lt;"&amp;D2322)</f>
        <v/>
      </c>
      <c r="H2322" s="10">
        <f>1+COUNTIF(FCuts,"&lt;"&amp;E2322)</f>
        <v/>
      </c>
      <c r="I2322" s="10">
        <f>1+COUNTIF(MCuts,"&lt;"&amp;F2322)</f>
        <v/>
      </c>
      <c r="J2322" s="10">
        <f>G2322&amp;H2322&amp;I2322</f>
        <v/>
      </c>
      <c r="K2322" s="10">
        <f>IF(AND(G2322&gt;=4,H2322&gt;=4),"Champions",IF(AND(G2322&gt;=3,H2322&gt;=3),"Loyal",IF(G2322&gt;=4,"New / promising",IF(H2322&gt;=3,"At risk",IF(G2322&lt;=2,"Lost / hibernating","Needs attention")))))</f>
        <v/>
      </c>
    </row>
    <row r="2323">
      <c r="A2323" t="n">
        <v>16181</v>
      </c>
      <c r="B2323" s="13">
        <f>_xlfn.MINIFS(Invoices[Date],Invoices[Customer ID],A2323)</f>
        <v/>
      </c>
      <c r="C2323" s="13">
        <f>_xlfn.MAXIFS(Invoices[Date],Invoices[Customer ID],A2323)</f>
        <v/>
      </c>
      <c r="D2323" s="14">
        <f>AsOfDate-C2323</f>
        <v/>
      </c>
      <c r="E2323" s="14">
        <f>COUNTIFS(Invoices[Customer ID],A2323)</f>
        <v/>
      </c>
      <c r="F2323" s="15">
        <f>SUMIFS(Invoices[Value],Invoices[Customer ID],A2323)</f>
        <v/>
      </c>
      <c r="G2323" s="10">
        <f>5-COUNTIF(RCuts,"&lt;"&amp;D2323)</f>
        <v/>
      </c>
      <c r="H2323" s="10">
        <f>1+COUNTIF(FCuts,"&lt;"&amp;E2323)</f>
        <v/>
      </c>
      <c r="I2323" s="10">
        <f>1+COUNTIF(MCuts,"&lt;"&amp;F2323)</f>
        <v/>
      </c>
      <c r="J2323" s="10">
        <f>G2323&amp;H2323&amp;I2323</f>
        <v/>
      </c>
      <c r="K2323" s="10">
        <f>IF(AND(G2323&gt;=4,H2323&gt;=4),"Champions",IF(AND(G2323&gt;=3,H2323&gt;=3),"Loyal",IF(G2323&gt;=4,"New / promising",IF(H2323&gt;=3,"At risk",IF(G2323&lt;=2,"Lost / hibernating","Needs attention")))))</f>
        <v/>
      </c>
    </row>
    <row r="2324">
      <c r="A2324" t="n">
        <v>16182</v>
      </c>
      <c r="B2324" s="13">
        <f>_xlfn.MINIFS(Invoices[Date],Invoices[Customer ID],A2324)</f>
        <v/>
      </c>
      <c r="C2324" s="13">
        <f>_xlfn.MAXIFS(Invoices[Date],Invoices[Customer ID],A2324)</f>
        <v/>
      </c>
      <c r="D2324" s="14">
        <f>AsOfDate-C2324</f>
        <v/>
      </c>
      <c r="E2324" s="14">
        <f>COUNTIFS(Invoices[Customer ID],A2324)</f>
        <v/>
      </c>
      <c r="F2324" s="15">
        <f>SUMIFS(Invoices[Value],Invoices[Customer ID],A2324)</f>
        <v/>
      </c>
      <c r="G2324" s="10">
        <f>5-COUNTIF(RCuts,"&lt;"&amp;D2324)</f>
        <v/>
      </c>
      <c r="H2324" s="10">
        <f>1+COUNTIF(FCuts,"&lt;"&amp;E2324)</f>
        <v/>
      </c>
      <c r="I2324" s="10">
        <f>1+COUNTIF(MCuts,"&lt;"&amp;F2324)</f>
        <v/>
      </c>
      <c r="J2324" s="10">
        <f>G2324&amp;H2324&amp;I2324</f>
        <v/>
      </c>
      <c r="K2324" s="10">
        <f>IF(AND(G2324&gt;=4,H2324&gt;=4),"Champions",IF(AND(G2324&gt;=3,H2324&gt;=3),"Loyal",IF(G2324&gt;=4,"New / promising",IF(H2324&gt;=3,"At risk",IF(G2324&lt;=2,"Lost / hibernating","Needs attention")))))</f>
        <v/>
      </c>
    </row>
    <row r="2325">
      <c r="A2325" t="n">
        <v>16183</v>
      </c>
      <c r="B2325" s="13">
        <f>_xlfn.MINIFS(Invoices[Date],Invoices[Customer ID],A2325)</f>
        <v/>
      </c>
      <c r="C2325" s="13">
        <f>_xlfn.MAXIFS(Invoices[Date],Invoices[Customer ID],A2325)</f>
        <v/>
      </c>
      <c r="D2325" s="14">
        <f>AsOfDate-C2325</f>
        <v/>
      </c>
      <c r="E2325" s="14">
        <f>COUNTIFS(Invoices[Customer ID],A2325)</f>
        <v/>
      </c>
      <c r="F2325" s="15">
        <f>SUMIFS(Invoices[Value],Invoices[Customer ID],A2325)</f>
        <v/>
      </c>
      <c r="G2325" s="10">
        <f>5-COUNTIF(RCuts,"&lt;"&amp;D2325)</f>
        <v/>
      </c>
      <c r="H2325" s="10">
        <f>1+COUNTIF(FCuts,"&lt;"&amp;E2325)</f>
        <v/>
      </c>
      <c r="I2325" s="10">
        <f>1+COUNTIF(MCuts,"&lt;"&amp;F2325)</f>
        <v/>
      </c>
      <c r="J2325" s="10">
        <f>G2325&amp;H2325&amp;I2325</f>
        <v/>
      </c>
      <c r="K2325" s="10">
        <f>IF(AND(G2325&gt;=4,H2325&gt;=4),"Champions",IF(AND(G2325&gt;=3,H2325&gt;=3),"Loyal",IF(G2325&gt;=4,"New / promising",IF(H2325&gt;=3,"At risk",IF(G2325&lt;=2,"Lost / hibernating","Needs attention")))))</f>
        <v/>
      </c>
    </row>
    <row r="2326">
      <c r="A2326" t="n">
        <v>16184</v>
      </c>
      <c r="B2326" s="13">
        <f>_xlfn.MINIFS(Invoices[Date],Invoices[Customer ID],A2326)</f>
        <v/>
      </c>
      <c r="C2326" s="13">
        <f>_xlfn.MAXIFS(Invoices[Date],Invoices[Customer ID],A2326)</f>
        <v/>
      </c>
      <c r="D2326" s="14">
        <f>AsOfDate-C2326</f>
        <v/>
      </c>
      <c r="E2326" s="14">
        <f>COUNTIFS(Invoices[Customer ID],A2326)</f>
        <v/>
      </c>
      <c r="F2326" s="15">
        <f>SUMIFS(Invoices[Value],Invoices[Customer ID],A2326)</f>
        <v/>
      </c>
      <c r="G2326" s="10">
        <f>5-COUNTIF(RCuts,"&lt;"&amp;D2326)</f>
        <v/>
      </c>
      <c r="H2326" s="10">
        <f>1+COUNTIF(FCuts,"&lt;"&amp;E2326)</f>
        <v/>
      </c>
      <c r="I2326" s="10">
        <f>1+COUNTIF(MCuts,"&lt;"&amp;F2326)</f>
        <v/>
      </c>
      <c r="J2326" s="10">
        <f>G2326&amp;H2326&amp;I2326</f>
        <v/>
      </c>
      <c r="K2326" s="10">
        <f>IF(AND(G2326&gt;=4,H2326&gt;=4),"Champions",IF(AND(G2326&gt;=3,H2326&gt;=3),"Loyal",IF(G2326&gt;=4,"New / promising",IF(H2326&gt;=3,"At risk",IF(G2326&lt;=2,"Lost / hibernating","Needs attention")))))</f>
        <v/>
      </c>
    </row>
    <row r="2327">
      <c r="A2327" t="n">
        <v>16185</v>
      </c>
      <c r="B2327" s="13">
        <f>_xlfn.MINIFS(Invoices[Date],Invoices[Customer ID],A2327)</f>
        <v/>
      </c>
      <c r="C2327" s="13">
        <f>_xlfn.MAXIFS(Invoices[Date],Invoices[Customer ID],A2327)</f>
        <v/>
      </c>
      <c r="D2327" s="14">
        <f>AsOfDate-C2327</f>
        <v/>
      </c>
      <c r="E2327" s="14">
        <f>COUNTIFS(Invoices[Customer ID],A2327)</f>
        <v/>
      </c>
      <c r="F2327" s="15">
        <f>SUMIFS(Invoices[Value],Invoices[Customer ID],A2327)</f>
        <v/>
      </c>
      <c r="G2327" s="10">
        <f>5-COUNTIF(RCuts,"&lt;"&amp;D2327)</f>
        <v/>
      </c>
      <c r="H2327" s="10">
        <f>1+COUNTIF(FCuts,"&lt;"&amp;E2327)</f>
        <v/>
      </c>
      <c r="I2327" s="10">
        <f>1+COUNTIF(MCuts,"&lt;"&amp;F2327)</f>
        <v/>
      </c>
      <c r="J2327" s="10">
        <f>G2327&amp;H2327&amp;I2327</f>
        <v/>
      </c>
      <c r="K2327" s="10">
        <f>IF(AND(G2327&gt;=4,H2327&gt;=4),"Champions",IF(AND(G2327&gt;=3,H2327&gt;=3),"Loyal",IF(G2327&gt;=4,"New / promising",IF(H2327&gt;=3,"At risk",IF(G2327&lt;=2,"Lost / hibernating","Needs attention")))))</f>
        <v/>
      </c>
    </row>
    <row r="2328">
      <c r="A2328" t="n">
        <v>16186</v>
      </c>
      <c r="B2328" s="13">
        <f>_xlfn.MINIFS(Invoices[Date],Invoices[Customer ID],A2328)</f>
        <v/>
      </c>
      <c r="C2328" s="13">
        <f>_xlfn.MAXIFS(Invoices[Date],Invoices[Customer ID],A2328)</f>
        <v/>
      </c>
      <c r="D2328" s="14">
        <f>AsOfDate-C2328</f>
        <v/>
      </c>
      <c r="E2328" s="14">
        <f>COUNTIFS(Invoices[Customer ID],A2328)</f>
        <v/>
      </c>
      <c r="F2328" s="15">
        <f>SUMIFS(Invoices[Value],Invoices[Customer ID],A2328)</f>
        <v/>
      </c>
      <c r="G2328" s="10">
        <f>5-COUNTIF(RCuts,"&lt;"&amp;D2328)</f>
        <v/>
      </c>
      <c r="H2328" s="10">
        <f>1+COUNTIF(FCuts,"&lt;"&amp;E2328)</f>
        <v/>
      </c>
      <c r="I2328" s="10">
        <f>1+COUNTIF(MCuts,"&lt;"&amp;F2328)</f>
        <v/>
      </c>
      <c r="J2328" s="10">
        <f>G2328&amp;H2328&amp;I2328</f>
        <v/>
      </c>
      <c r="K2328" s="10">
        <f>IF(AND(G2328&gt;=4,H2328&gt;=4),"Champions",IF(AND(G2328&gt;=3,H2328&gt;=3),"Loyal",IF(G2328&gt;=4,"New / promising",IF(H2328&gt;=3,"At risk",IF(G2328&lt;=2,"Lost / hibernating","Needs attention")))))</f>
        <v/>
      </c>
    </row>
    <row r="2329">
      <c r="A2329" t="n">
        <v>16187</v>
      </c>
      <c r="B2329" s="13">
        <f>_xlfn.MINIFS(Invoices[Date],Invoices[Customer ID],A2329)</f>
        <v/>
      </c>
      <c r="C2329" s="13">
        <f>_xlfn.MAXIFS(Invoices[Date],Invoices[Customer ID],A2329)</f>
        <v/>
      </c>
      <c r="D2329" s="14">
        <f>AsOfDate-C2329</f>
        <v/>
      </c>
      <c r="E2329" s="14">
        <f>COUNTIFS(Invoices[Customer ID],A2329)</f>
        <v/>
      </c>
      <c r="F2329" s="15">
        <f>SUMIFS(Invoices[Value],Invoices[Customer ID],A2329)</f>
        <v/>
      </c>
      <c r="G2329" s="10">
        <f>5-COUNTIF(RCuts,"&lt;"&amp;D2329)</f>
        <v/>
      </c>
      <c r="H2329" s="10">
        <f>1+COUNTIF(FCuts,"&lt;"&amp;E2329)</f>
        <v/>
      </c>
      <c r="I2329" s="10">
        <f>1+COUNTIF(MCuts,"&lt;"&amp;F2329)</f>
        <v/>
      </c>
      <c r="J2329" s="10">
        <f>G2329&amp;H2329&amp;I2329</f>
        <v/>
      </c>
      <c r="K2329" s="10">
        <f>IF(AND(G2329&gt;=4,H2329&gt;=4),"Champions",IF(AND(G2329&gt;=3,H2329&gt;=3),"Loyal",IF(G2329&gt;=4,"New / promising",IF(H2329&gt;=3,"At risk",IF(G2329&lt;=2,"Lost / hibernating","Needs attention")))))</f>
        <v/>
      </c>
    </row>
    <row r="2330">
      <c r="A2330" t="n">
        <v>16188</v>
      </c>
      <c r="B2330" s="13">
        <f>_xlfn.MINIFS(Invoices[Date],Invoices[Customer ID],A2330)</f>
        <v/>
      </c>
      <c r="C2330" s="13">
        <f>_xlfn.MAXIFS(Invoices[Date],Invoices[Customer ID],A2330)</f>
        <v/>
      </c>
      <c r="D2330" s="14">
        <f>AsOfDate-C2330</f>
        <v/>
      </c>
      <c r="E2330" s="14">
        <f>COUNTIFS(Invoices[Customer ID],A2330)</f>
        <v/>
      </c>
      <c r="F2330" s="15">
        <f>SUMIFS(Invoices[Value],Invoices[Customer ID],A2330)</f>
        <v/>
      </c>
      <c r="G2330" s="10">
        <f>5-COUNTIF(RCuts,"&lt;"&amp;D2330)</f>
        <v/>
      </c>
      <c r="H2330" s="10">
        <f>1+COUNTIF(FCuts,"&lt;"&amp;E2330)</f>
        <v/>
      </c>
      <c r="I2330" s="10">
        <f>1+COUNTIF(MCuts,"&lt;"&amp;F2330)</f>
        <v/>
      </c>
      <c r="J2330" s="10">
        <f>G2330&amp;H2330&amp;I2330</f>
        <v/>
      </c>
      <c r="K2330" s="10">
        <f>IF(AND(G2330&gt;=4,H2330&gt;=4),"Champions",IF(AND(G2330&gt;=3,H2330&gt;=3),"Loyal",IF(G2330&gt;=4,"New / promising",IF(H2330&gt;=3,"At risk",IF(G2330&lt;=2,"Lost / hibernating","Needs attention")))))</f>
        <v/>
      </c>
    </row>
    <row r="2331">
      <c r="A2331" t="n">
        <v>16189</v>
      </c>
      <c r="B2331" s="13">
        <f>_xlfn.MINIFS(Invoices[Date],Invoices[Customer ID],A2331)</f>
        <v/>
      </c>
      <c r="C2331" s="13">
        <f>_xlfn.MAXIFS(Invoices[Date],Invoices[Customer ID],A2331)</f>
        <v/>
      </c>
      <c r="D2331" s="14">
        <f>AsOfDate-C2331</f>
        <v/>
      </c>
      <c r="E2331" s="14">
        <f>COUNTIFS(Invoices[Customer ID],A2331)</f>
        <v/>
      </c>
      <c r="F2331" s="15">
        <f>SUMIFS(Invoices[Value],Invoices[Customer ID],A2331)</f>
        <v/>
      </c>
      <c r="G2331" s="10">
        <f>5-COUNTIF(RCuts,"&lt;"&amp;D2331)</f>
        <v/>
      </c>
      <c r="H2331" s="10">
        <f>1+COUNTIF(FCuts,"&lt;"&amp;E2331)</f>
        <v/>
      </c>
      <c r="I2331" s="10">
        <f>1+COUNTIF(MCuts,"&lt;"&amp;F2331)</f>
        <v/>
      </c>
      <c r="J2331" s="10">
        <f>G2331&amp;H2331&amp;I2331</f>
        <v/>
      </c>
      <c r="K2331" s="10">
        <f>IF(AND(G2331&gt;=4,H2331&gt;=4),"Champions",IF(AND(G2331&gt;=3,H2331&gt;=3),"Loyal",IF(G2331&gt;=4,"New / promising",IF(H2331&gt;=3,"At risk",IF(G2331&lt;=2,"Lost / hibernating","Needs attention")))))</f>
        <v/>
      </c>
    </row>
    <row r="2332">
      <c r="A2332" t="n">
        <v>16190</v>
      </c>
      <c r="B2332" s="13">
        <f>_xlfn.MINIFS(Invoices[Date],Invoices[Customer ID],A2332)</f>
        <v/>
      </c>
      <c r="C2332" s="13">
        <f>_xlfn.MAXIFS(Invoices[Date],Invoices[Customer ID],A2332)</f>
        <v/>
      </c>
      <c r="D2332" s="14">
        <f>AsOfDate-C2332</f>
        <v/>
      </c>
      <c r="E2332" s="14">
        <f>COUNTIFS(Invoices[Customer ID],A2332)</f>
        <v/>
      </c>
      <c r="F2332" s="15">
        <f>SUMIFS(Invoices[Value],Invoices[Customer ID],A2332)</f>
        <v/>
      </c>
      <c r="G2332" s="10">
        <f>5-COUNTIF(RCuts,"&lt;"&amp;D2332)</f>
        <v/>
      </c>
      <c r="H2332" s="10">
        <f>1+COUNTIF(FCuts,"&lt;"&amp;E2332)</f>
        <v/>
      </c>
      <c r="I2332" s="10">
        <f>1+COUNTIF(MCuts,"&lt;"&amp;F2332)</f>
        <v/>
      </c>
      <c r="J2332" s="10">
        <f>G2332&amp;H2332&amp;I2332</f>
        <v/>
      </c>
      <c r="K2332" s="10">
        <f>IF(AND(G2332&gt;=4,H2332&gt;=4),"Champions",IF(AND(G2332&gt;=3,H2332&gt;=3),"Loyal",IF(G2332&gt;=4,"New / promising",IF(H2332&gt;=3,"At risk",IF(G2332&lt;=2,"Lost / hibernating","Needs attention")))))</f>
        <v/>
      </c>
    </row>
    <row r="2333">
      <c r="A2333" t="n">
        <v>16191</v>
      </c>
      <c r="B2333" s="13">
        <f>_xlfn.MINIFS(Invoices[Date],Invoices[Customer ID],A2333)</f>
        <v/>
      </c>
      <c r="C2333" s="13">
        <f>_xlfn.MAXIFS(Invoices[Date],Invoices[Customer ID],A2333)</f>
        <v/>
      </c>
      <c r="D2333" s="14">
        <f>AsOfDate-C2333</f>
        <v/>
      </c>
      <c r="E2333" s="14">
        <f>COUNTIFS(Invoices[Customer ID],A2333)</f>
        <v/>
      </c>
      <c r="F2333" s="15">
        <f>SUMIFS(Invoices[Value],Invoices[Customer ID],A2333)</f>
        <v/>
      </c>
      <c r="G2333" s="10">
        <f>5-COUNTIF(RCuts,"&lt;"&amp;D2333)</f>
        <v/>
      </c>
      <c r="H2333" s="10">
        <f>1+COUNTIF(FCuts,"&lt;"&amp;E2333)</f>
        <v/>
      </c>
      <c r="I2333" s="10">
        <f>1+COUNTIF(MCuts,"&lt;"&amp;F2333)</f>
        <v/>
      </c>
      <c r="J2333" s="10">
        <f>G2333&amp;H2333&amp;I2333</f>
        <v/>
      </c>
      <c r="K2333" s="10">
        <f>IF(AND(G2333&gt;=4,H2333&gt;=4),"Champions",IF(AND(G2333&gt;=3,H2333&gt;=3),"Loyal",IF(G2333&gt;=4,"New / promising",IF(H2333&gt;=3,"At risk",IF(G2333&lt;=2,"Lost / hibernating","Needs attention")))))</f>
        <v/>
      </c>
    </row>
    <row r="2334">
      <c r="A2334" t="n">
        <v>16193</v>
      </c>
      <c r="B2334" s="13">
        <f>_xlfn.MINIFS(Invoices[Date],Invoices[Customer ID],A2334)</f>
        <v/>
      </c>
      <c r="C2334" s="13">
        <f>_xlfn.MAXIFS(Invoices[Date],Invoices[Customer ID],A2334)</f>
        <v/>
      </c>
      <c r="D2334" s="14">
        <f>AsOfDate-C2334</f>
        <v/>
      </c>
      <c r="E2334" s="14">
        <f>COUNTIFS(Invoices[Customer ID],A2334)</f>
        <v/>
      </c>
      <c r="F2334" s="15">
        <f>SUMIFS(Invoices[Value],Invoices[Customer ID],A2334)</f>
        <v/>
      </c>
      <c r="G2334" s="10">
        <f>5-COUNTIF(RCuts,"&lt;"&amp;D2334)</f>
        <v/>
      </c>
      <c r="H2334" s="10">
        <f>1+COUNTIF(FCuts,"&lt;"&amp;E2334)</f>
        <v/>
      </c>
      <c r="I2334" s="10">
        <f>1+COUNTIF(MCuts,"&lt;"&amp;F2334)</f>
        <v/>
      </c>
      <c r="J2334" s="10">
        <f>G2334&amp;H2334&amp;I2334</f>
        <v/>
      </c>
      <c r="K2334" s="10">
        <f>IF(AND(G2334&gt;=4,H2334&gt;=4),"Champions",IF(AND(G2334&gt;=3,H2334&gt;=3),"Loyal",IF(G2334&gt;=4,"New / promising",IF(H2334&gt;=3,"At risk",IF(G2334&lt;=2,"Lost / hibernating","Needs attention")))))</f>
        <v/>
      </c>
    </row>
    <row r="2335">
      <c r="A2335" t="n">
        <v>16198</v>
      </c>
      <c r="B2335" s="13">
        <f>_xlfn.MINIFS(Invoices[Date],Invoices[Customer ID],A2335)</f>
        <v/>
      </c>
      <c r="C2335" s="13">
        <f>_xlfn.MAXIFS(Invoices[Date],Invoices[Customer ID],A2335)</f>
        <v/>
      </c>
      <c r="D2335" s="14">
        <f>AsOfDate-C2335</f>
        <v/>
      </c>
      <c r="E2335" s="14">
        <f>COUNTIFS(Invoices[Customer ID],A2335)</f>
        <v/>
      </c>
      <c r="F2335" s="15">
        <f>SUMIFS(Invoices[Value],Invoices[Customer ID],A2335)</f>
        <v/>
      </c>
      <c r="G2335" s="10">
        <f>5-COUNTIF(RCuts,"&lt;"&amp;D2335)</f>
        <v/>
      </c>
      <c r="H2335" s="10">
        <f>1+COUNTIF(FCuts,"&lt;"&amp;E2335)</f>
        <v/>
      </c>
      <c r="I2335" s="10">
        <f>1+COUNTIF(MCuts,"&lt;"&amp;F2335)</f>
        <v/>
      </c>
      <c r="J2335" s="10">
        <f>G2335&amp;H2335&amp;I2335</f>
        <v/>
      </c>
      <c r="K2335" s="10">
        <f>IF(AND(G2335&gt;=4,H2335&gt;=4),"Champions",IF(AND(G2335&gt;=3,H2335&gt;=3),"Loyal",IF(G2335&gt;=4,"New / promising",IF(H2335&gt;=3,"At risk",IF(G2335&lt;=2,"Lost / hibernating","Needs attention")))))</f>
        <v/>
      </c>
    </row>
    <row r="2336">
      <c r="A2336" t="n">
        <v>16200</v>
      </c>
      <c r="B2336" s="13">
        <f>_xlfn.MINIFS(Invoices[Date],Invoices[Customer ID],A2336)</f>
        <v/>
      </c>
      <c r="C2336" s="13">
        <f>_xlfn.MAXIFS(Invoices[Date],Invoices[Customer ID],A2336)</f>
        <v/>
      </c>
      <c r="D2336" s="14">
        <f>AsOfDate-C2336</f>
        <v/>
      </c>
      <c r="E2336" s="14">
        <f>COUNTIFS(Invoices[Customer ID],A2336)</f>
        <v/>
      </c>
      <c r="F2336" s="15">
        <f>SUMIFS(Invoices[Value],Invoices[Customer ID],A2336)</f>
        <v/>
      </c>
      <c r="G2336" s="10">
        <f>5-COUNTIF(RCuts,"&lt;"&amp;D2336)</f>
        <v/>
      </c>
      <c r="H2336" s="10">
        <f>1+COUNTIF(FCuts,"&lt;"&amp;E2336)</f>
        <v/>
      </c>
      <c r="I2336" s="10">
        <f>1+COUNTIF(MCuts,"&lt;"&amp;F2336)</f>
        <v/>
      </c>
      <c r="J2336" s="10">
        <f>G2336&amp;H2336&amp;I2336</f>
        <v/>
      </c>
      <c r="K2336" s="10">
        <f>IF(AND(G2336&gt;=4,H2336&gt;=4),"Champions",IF(AND(G2336&gt;=3,H2336&gt;=3),"Loyal",IF(G2336&gt;=4,"New / promising",IF(H2336&gt;=3,"At risk",IF(G2336&lt;=2,"Lost / hibernating","Needs attention")))))</f>
        <v/>
      </c>
    </row>
    <row r="2337">
      <c r="A2337" t="n">
        <v>16201</v>
      </c>
      <c r="B2337" s="13">
        <f>_xlfn.MINIFS(Invoices[Date],Invoices[Customer ID],A2337)</f>
        <v/>
      </c>
      <c r="C2337" s="13">
        <f>_xlfn.MAXIFS(Invoices[Date],Invoices[Customer ID],A2337)</f>
        <v/>
      </c>
      <c r="D2337" s="14">
        <f>AsOfDate-C2337</f>
        <v/>
      </c>
      <c r="E2337" s="14">
        <f>COUNTIFS(Invoices[Customer ID],A2337)</f>
        <v/>
      </c>
      <c r="F2337" s="15">
        <f>SUMIFS(Invoices[Value],Invoices[Customer ID],A2337)</f>
        <v/>
      </c>
      <c r="G2337" s="10">
        <f>5-COUNTIF(RCuts,"&lt;"&amp;D2337)</f>
        <v/>
      </c>
      <c r="H2337" s="10">
        <f>1+COUNTIF(FCuts,"&lt;"&amp;E2337)</f>
        <v/>
      </c>
      <c r="I2337" s="10">
        <f>1+COUNTIF(MCuts,"&lt;"&amp;F2337)</f>
        <v/>
      </c>
      <c r="J2337" s="10">
        <f>G2337&amp;H2337&amp;I2337</f>
        <v/>
      </c>
      <c r="K2337" s="10">
        <f>IF(AND(G2337&gt;=4,H2337&gt;=4),"Champions",IF(AND(G2337&gt;=3,H2337&gt;=3),"Loyal",IF(G2337&gt;=4,"New / promising",IF(H2337&gt;=3,"At risk",IF(G2337&lt;=2,"Lost / hibernating","Needs attention")))))</f>
        <v/>
      </c>
    </row>
    <row r="2338">
      <c r="A2338" t="n">
        <v>16203</v>
      </c>
      <c r="B2338" s="13">
        <f>_xlfn.MINIFS(Invoices[Date],Invoices[Customer ID],A2338)</f>
        <v/>
      </c>
      <c r="C2338" s="13">
        <f>_xlfn.MAXIFS(Invoices[Date],Invoices[Customer ID],A2338)</f>
        <v/>
      </c>
      <c r="D2338" s="14">
        <f>AsOfDate-C2338</f>
        <v/>
      </c>
      <c r="E2338" s="14">
        <f>COUNTIFS(Invoices[Customer ID],A2338)</f>
        <v/>
      </c>
      <c r="F2338" s="15">
        <f>SUMIFS(Invoices[Value],Invoices[Customer ID],A2338)</f>
        <v/>
      </c>
      <c r="G2338" s="10">
        <f>5-COUNTIF(RCuts,"&lt;"&amp;D2338)</f>
        <v/>
      </c>
      <c r="H2338" s="10">
        <f>1+COUNTIF(FCuts,"&lt;"&amp;E2338)</f>
        <v/>
      </c>
      <c r="I2338" s="10">
        <f>1+COUNTIF(MCuts,"&lt;"&amp;F2338)</f>
        <v/>
      </c>
      <c r="J2338" s="10">
        <f>G2338&amp;H2338&amp;I2338</f>
        <v/>
      </c>
      <c r="K2338" s="10">
        <f>IF(AND(G2338&gt;=4,H2338&gt;=4),"Champions",IF(AND(G2338&gt;=3,H2338&gt;=3),"Loyal",IF(G2338&gt;=4,"New / promising",IF(H2338&gt;=3,"At risk",IF(G2338&lt;=2,"Lost / hibernating","Needs attention")))))</f>
        <v/>
      </c>
    </row>
    <row r="2339">
      <c r="A2339" t="n">
        <v>16204</v>
      </c>
      <c r="B2339" s="13">
        <f>_xlfn.MINIFS(Invoices[Date],Invoices[Customer ID],A2339)</f>
        <v/>
      </c>
      <c r="C2339" s="13">
        <f>_xlfn.MAXIFS(Invoices[Date],Invoices[Customer ID],A2339)</f>
        <v/>
      </c>
      <c r="D2339" s="14">
        <f>AsOfDate-C2339</f>
        <v/>
      </c>
      <c r="E2339" s="14">
        <f>COUNTIFS(Invoices[Customer ID],A2339)</f>
        <v/>
      </c>
      <c r="F2339" s="15">
        <f>SUMIFS(Invoices[Value],Invoices[Customer ID],A2339)</f>
        <v/>
      </c>
      <c r="G2339" s="10">
        <f>5-COUNTIF(RCuts,"&lt;"&amp;D2339)</f>
        <v/>
      </c>
      <c r="H2339" s="10">
        <f>1+COUNTIF(FCuts,"&lt;"&amp;E2339)</f>
        <v/>
      </c>
      <c r="I2339" s="10">
        <f>1+COUNTIF(MCuts,"&lt;"&amp;F2339)</f>
        <v/>
      </c>
      <c r="J2339" s="10">
        <f>G2339&amp;H2339&amp;I2339</f>
        <v/>
      </c>
      <c r="K2339" s="10">
        <f>IF(AND(G2339&gt;=4,H2339&gt;=4),"Champions",IF(AND(G2339&gt;=3,H2339&gt;=3),"Loyal",IF(G2339&gt;=4,"New / promising",IF(H2339&gt;=3,"At risk",IF(G2339&lt;=2,"Lost / hibernating","Needs attention")))))</f>
        <v/>
      </c>
    </row>
    <row r="2340">
      <c r="A2340" t="n">
        <v>16205</v>
      </c>
      <c r="B2340" s="13">
        <f>_xlfn.MINIFS(Invoices[Date],Invoices[Customer ID],A2340)</f>
        <v/>
      </c>
      <c r="C2340" s="13">
        <f>_xlfn.MAXIFS(Invoices[Date],Invoices[Customer ID],A2340)</f>
        <v/>
      </c>
      <c r="D2340" s="14">
        <f>AsOfDate-C2340</f>
        <v/>
      </c>
      <c r="E2340" s="14">
        <f>COUNTIFS(Invoices[Customer ID],A2340)</f>
        <v/>
      </c>
      <c r="F2340" s="15">
        <f>SUMIFS(Invoices[Value],Invoices[Customer ID],A2340)</f>
        <v/>
      </c>
      <c r="G2340" s="10">
        <f>5-COUNTIF(RCuts,"&lt;"&amp;D2340)</f>
        <v/>
      </c>
      <c r="H2340" s="10">
        <f>1+COUNTIF(FCuts,"&lt;"&amp;E2340)</f>
        <v/>
      </c>
      <c r="I2340" s="10">
        <f>1+COUNTIF(MCuts,"&lt;"&amp;F2340)</f>
        <v/>
      </c>
      <c r="J2340" s="10">
        <f>G2340&amp;H2340&amp;I2340</f>
        <v/>
      </c>
      <c r="K2340" s="10">
        <f>IF(AND(G2340&gt;=4,H2340&gt;=4),"Champions",IF(AND(G2340&gt;=3,H2340&gt;=3),"Loyal",IF(G2340&gt;=4,"New / promising",IF(H2340&gt;=3,"At risk",IF(G2340&lt;=2,"Lost / hibernating","Needs attention")))))</f>
        <v/>
      </c>
    </row>
    <row r="2341">
      <c r="A2341" t="n">
        <v>16206</v>
      </c>
      <c r="B2341" s="13">
        <f>_xlfn.MINIFS(Invoices[Date],Invoices[Customer ID],A2341)</f>
        <v/>
      </c>
      <c r="C2341" s="13">
        <f>_xlfn.MAXIFS(Invoices[Date],Invoices[Customer ID],A2341)</f>
        <v/>
      </c>
      <c r="D2341" s="14">
        <f>AsOfDate-C2341</f>
        <v/>
      </c>
      <c r="E2341" s="14">
        <f>COUNTIFS(Invoices[Customer ID],A2341)</f>
        <v/>
      </c>
      <c r="F2341" s="15">
        <f>SUMIFS(Invoices[Value],Invoices[Customer ID],A2341)</f>
        <v/>
      </c>
      <c r="G2341" s="10">
        <f>5-COUNTIF(RCuts,"&lt;"&amp;D2341)</f>
        <v/>
      </c>
      <c r="H2341" s="10">
        <f>1+COUNTIF(FCuts,"&lt;"&amp;E2341)</f>
        <v/>
      </c>
      <c r="I2341" s="10">
        <f>1+COUNTIF(MCuts,"&lt;"&amp;F2341)</f>
        <v/>
      </c>
      <c r="J2341" s="10">
        <f>G2341&amp;H2341&amp;I2341</f>
        <v/>
      </c>
      <c r="K2341" s="10">
        <f>IF(AND(G2341&gt;=4,H2341&gt;=4),"Champions",IF(AND(G2341&gt;=3,H2341&gt;=3),"Loyal",IF(G2341&gt;=4,"New / promising",IF(H2341&gt;=3,"At risk",IF(G2341&lt;=2,"Lost / hibernating","Needs attention")))))</f>
        <v/>
      </c>
    </row>
    <row r="2342">
      <c r="A2342" t="n">
        <v>16207</v>
      </c>
      <c r="B2342" s="13">
        <f>_xlfn.MINIFS(Invoices[Date],Invoices[Customer ID],A2342)</f>
        <v/>
      </c>
      <c r="C2342" s="13">
        <f>_xlfn.MAXIFS(Invoices[Date],Invoices[Customer ID],A2342)</f>
        <v/>
      </c>
      <c r="D2342" s="14">
        <f>AsOfDate-C2342</f>
        <v/>
      </c>
      <c r="E2342" s="14">
        <f>COUNTIFS(Invoices[Customer ID],A2342)</f>
        <v/>
      </c>
      <c r="F2342" s="15">
        <f>SUMIFS(Invoices[Value],Invoices[Customer ID],A2342)</f>
        <v/>
      </c>
      <c r="G2342" s="10">
        <f>5-COUNTIF(RCuts,"&lt;"&amp;D2342)</f>
        <v/>
      </c>
      <c r="H2342" s="10">
        <f>1+COUNTIF(FCuts,"&lt;"&amp;E2342)</f>
        <v/>
      </c>
      <c r="I2342" s="10">
        <f>1+COUNTIF(MCuts,"&lt;"&amp;F2342)</f>
        <v/>
      </c>
      <c r="J2342" s="10">
        <f>G2342&amp;H2342&amp;I2342</f>
        <v/>
      </c>
      <c r="K2342" s="10">
        <f>IF(AND(G2342&gt;=4,H2342&gt;=4),"Champions",IF(AND(G2342&gt;=3,H2342&gt;=3),"Loyal",IF(G2342&gt;=4,"New / promising",IF(H2342&gt;=3,"At risk",IF(G2342&lt;=2,"Lost / hibernating","Needs attention")))))</f>
        <v/>
      </c>
    </row>
    <row r="2343">
      <c r="A2343" t="n">
        <v>16208</v>
      </c>
      <c r="B2343" s="13">
        <f>_xlfn.MINIFS(Invoices[Date],Invoices[Customer ID],A2343)</f>
        <v/>
      </c>
      <c r="C2343" s="13">
        <f>_xlfn.MAXIFS(Invoices[Date],Invoices[Customer ID],A2343)</f>
        <v/>
      </c>
      <c r="D2343" s="14">
        <f>AsOfDate-C2343</f>
        <v/>
      </c>
      <c r="E2343" s="14">
        <f>COUNTIFS(Invoices[Customer ID],A2343)</f>
        <v/>
      </c>
      <c r="F2343" s="15">
        <f>SUMIFS(Invoices[Value],Invoices[Customer ID],A2343)</f>
        <v/>
      </c>
      <c r="G2343" s="10">
        <f>5-COUNTIF(RCuts,"&lt;"&amp;D2343)</f>
        <v/>
      </c>
      <c r="H2343" s="10">
        <f>1+COUNTIF(FCuts,"&lt;"&amp;E2343)</f>
        <v/>
      </c>
      <c r="I2343" s="10">
        <f>1+COUNTIF(MCuts,"&lt;"&amp;F2343)</f>
        <v/>
      </c>
      <c r="J2343" s="10">
        <f>G2343&amp;H2343&amp;I2343</f>
        <v/>
      </c>
      <c r="K2343" s="10">
        <f>IF(AND(G2343&gt;=4,H2343&gt;=4),"Champions",IF(AND(G2343&gt;=3,H2343&gt;=3),"Loyal",IF(G2343&gt;=4,"New / promising",IF(H2343&gt;=3,"At risk",IF(G2343&lt;=2,"Lost / hibernating","Needs attention")))))</f>
        <v/>
      </c>
    </row>
    <row r="2344">
      <c r="A2344" t="n">
        <v>16209</v>
      </c>
      <c r="B2344" s="13">
        <f>_xlfn.MINIFS(Invoices[Date],Invoices[Customer ID],A2344)</f>
        <v/>
      </c>
      <c r="C2344" s="13">
        <f>_xlfn.MAXIFS(Invoices[Date],Invoices[Customer ID],A2344)</f>
        <v/>
      </c>
      <c r="D2344" s="14">
        <f>AsOfDate-C2344</f>
        <v/>
      </c>
      <c r="E2344" s="14">
        <f>COUNTIFS(Invoices[Customer ID],A2344)</f>
        <v/>
      </c>
      <c r="F2344" s="15">
        <f>SUMIFS(Invoices[Value],Invoices[Customer ID],A2344)</f>
        <v/>
      </c>
      <c r="G2344" s="10">
        <f>5-COUNTIF(RCuts,"&lt;"&amp;D2344)</f>
        <v/>
      </c>
      <c r="H2344" s="10">
        <f>1+COUNTIF(FCuts,"&lt;"&amp;E2344)</f>
        <v/>
      </c>
      <c r="I2344" s="10">
        <f>1+COUNTIF(MCuts,"&lt;"&amp;F2344)</f>
        <v/>
      </c>
      <c r="J2344" s="10">
        <f>G2344&amp;H2344&amp;I2344</f>
        <v/>
      </c>
      <c r="K2344" s="10">
        <f>IF(AND(G2344&gt;=4,H2344&gt;=4),"Champions",IF(AND(G2344&gt;=3,H2344&gt;=3),"Loyal",IF(G2344&gt;=4,"New / promising",IF(H2344&gt;=3,"At risk",IF(G2344&lt;=2,"Lost / hibernating","Needs attention")))))</f>
        <v/>
      </c>
    </row>
    <row r="2345">
      <c r="A2345" t="n">
        <v>16210</v>
      </c>
      <c r="B2345" s="13">
        <f>_xlfn.MINIFS(Invoices[Date],Invoices[Customer ID],A2345)</f>
        <v/>
      </c>
      <c r="C2345" s="13">
        <f>_xlfn.MAXIFS(Invoices[Date],Invoices[Customer ID],A2345)</f>
        <v/>
      </c>
      <c r="D2345" s="14">
        <f>AsOfDate-C2345</f>
        <v/>
      </c>
      <c r="E2345" s="14">
        <f>COUNTIFS(Invoices[Customer ID],A2345)</f>
        <v/>
      </c>
      <c r="F2345" s="15">
        <f>SUMIFS(Invoices[Value],Invoices[Customer ID],A2345)</f>
        <v/>
      </c>
      <c r="G2345" s="10">
        <f>5-COUNTIF(RCuts,"&lt;"&amp;D2345)</f>
        <v/>
      </c>
      <c r="H2345" s="10">
        <f>1+COUNTIF(FCuts,"&lt;"&amp;E2345)</f>
        <v/>
      </c>
      <c r="I2345" s="10">
        <f>1+COUNTIF(MCuts,"&lt;"&amp;F2345)</f>
        <v/>
      </c>
      <c r="J2345" s="10">
        <f>G2345&amp;H2345&amp;I2345</f>
        <v/>
      </c>
      <c r="K2345" s="10">
        <f>IF(AND(G2345&gt;=4,H2345&gt;=4),"Champions",IF(AND(G2345&gt;=3,H2345&gt;=3),"Loyal",IF(G2345&gt;=4,"New / promising",IF(H2345&gt;=3,"At risk",IF(G2345&lt;=2,"Lost / hibernating","Needs attention")))))</f>
        <v/>
      </c>
    </row>
    <row r="2346">
      <c r="A2346" t="n">
        <v>16211</v>
      </c>
      <c r="B2346" s="13">
        <f>_xlfn.MINIFS(Invoices[Date],Invoices[Customer ID],A2346)</f>
        <v/>
      </c>
      <c r="C2346" s="13">
        <f>_xlfn.MAXIFS(Invoices[Date],Invoices[Customer ID],A2346)</f>
        <v/>
      </c>
      <c r="D2346" s="14">
        <f>AsOfDate-C2346</f>
        <v/>
      </c>
      <c r="E2346" s="14">
        <f>COUNTIFS(Invoices[Customer ID],A2346)</f>
        <v/>
      </c>
      <c r="F2346" s="15">
        <f>SUMIFS(Invoices[Value],Invoices[Customer ID],A2346)</f>
        <v/>
      </c>
      <c r="G2346" s="10">
        <f>5-COUNTIF(RCuts,"&lt;"&amp;D2346)</f>
        <v/>
      </c>
      <c r="H2346" s="10">
        <f>1+COUNTIF(FCuts,"&lt;"&amp;E2346)</f>
        <v/>
      </c>
      <c r="I2346" s="10">
        <f>1+COUNTIF(MCuts,"&lt;"&amp;F2346)</f>
        <v/>
      </c>
      <c r="J2346" s="10">
        <f>G2346&amp;H2346&amp;I2346</f>
        <v/>
      </c>
      <c r="K2346" s="10">
        <f>IF(AND(G2346&gt;=4,H2346&gt;=4),"Champions",IF(AND(G2346&gt;=3,H2346&gt;=3),"Loyal",IF(G2346&gt;=4,"New / promising",IF(H2346&gt;=3,"At risk",IF(G2346&lt;=2,"Lost / hibernating","Needs attention")))))</f>
        <v/>
      </c>
    </row>
    <row r="2347">
      <c r="A2347" t="n">
        <v>16212</v>
      </c>
      <c r="B2347" s="13">
        <f>_xlfn.MINIFS(Invoices[Date],Invoices[Customer ID],A2347)</f>
        <v/>
      </c>
      <c r="C2347" s="13">
        <f>_xlfn.MAXIFS(Invoices[Date],Invoices[Customer ID],A2347)</f>
        <v/>
      </c>
      <c r="D2347" s="14">
        <f>AsOfDate-C2347</f>
        <v/>
      </c>
      <c r="E2347" s="14">
        <f>COUNTIFS(Invoices[Customer ID],A2347)</f>
        <v/>
      </c>
      <c r="F2347" s="15">
        <f>SUMIFS(Invoices[Value],Invoices[Customer ID],A2347)</f>
        <v/>
      </c>
      <c r="G2347" s="10">
        <f>5-COUNTIF(RCuts,"&lt;"&amp;D2347)</f>
        <v/>
      </c>
      <c r="H2347" s="10">
        <f>1+COUNTIF(FCuts,"&lt;"&amp;E2347)</f>
        <v/>
      </c>
      <c r="I2347" s="10">
        <f>1+COUNTIF(MCuts,"&lt;"&amp;F2347)</f>
        <v/>
      </c>
      <c r="J2347" s="10">
        <f>G2347&amp;H2347&amp;I2347</f>
        <v/>
      </c>
      <c r="K2347" s="10">
        <f>IF(AND(G2347&gt;=4,H2347&gt;=4),"Champions",IF(AND(G2347&gt;=3,H2347&gt;=3),"Loyal",IF(G2347&gt;=4,"New / promising",IF(H2347&gt;=3,"At risk",IF(G2347&lt;=2,"Lost / hibernating","Needs attention")))))</f>
        <v/>
      </c>
    </row>
    <row r="2348">
      <c r="A2348" t="n">
        <v>16213</v>
      </c>
      <c r="B2348" s="13">
        <f>_xlfn.MINIFS(Invoices[Date],Invoices[Customer ID],A2348)</f>
        <v/>
      </c>
      <c r="C2348" s="13">
        <f>_xlfn.MAXIFS(Invoices[Date],Invoices[Customer ID],A2348)</f>
        <v/>
      </c>
      <c r="D2348" s="14">
        <f>AsOfDate-C2348</f>
        <v/>
      </c>
      <c r="E2348" s="14">
        <f>COUNTIFS(Invoices[Customer ID],A2348)</f>
        <v/>
      </c>
      <c r="F2348" s="15">
        <f>SUMIFS(Invoices[Value],Invoices[Customer ID],A2348)</f>
        <v/>
      </c>
      <c r="G2348" s="10">
        <f>5-COUNTIF(RCuts,"&lt;"&amp;D2348)</f>
        <v/>
      </c>
      <c r="H2348" s="10">
        <f>1+COUNTIF(FCuts,"&lt;"&amp;E2348)</f>
        <v/>
      </c>
      <c r="I2348" s="10">
        <f>1+COUNTIF(MCuts,"&lt;"&amp;F2348)</f>
        <v/>
      </c>
      <c r="J2348" s="10">
        <f>G2348&amp;H2348&amp;I2348</f>
        <v/>
      </c>
      <c r="K2348" s="10">
        <f>IF(AND(G2348&gt;=4,H2348&gt;=4),"Champions",IF(AND(G2348&gt;=3,H2348&gt;=3),"Loyal",IF(G2348&gt;=4,"New / promising",IF(H2348&gt;=3,"At risk",IF(G2348&lt;=2,"Lost / hibernating","Needs attention")))))</f>
        <v/>
      </c>
    </row>
    <row r="2349">
      <c r="A2349" t="n">
        <v>16214</v>
      </c>
      <c r="B2349" s="13">
        <f>_xlfn.MINIFS(Invoices[Date],Invoices[Customer ID],A2349)</f>
        <v/>
      </c>
      <c r="C2349" s="13">
        <f>_xlfn.MAXIFS(Invoices[Date],Invoices[Customer ID],A2349)</f>
        <v/>
      </c>
      <c r="D2349" s="14">
        <f>AsOfDate-C2349</f>
        <v/>
      </c>
      <c r="E2349" s="14">
        <f>COUNTIFS(Invoices[Customer ID],A2349)</f>
        <v/>
      </c>
      <c r="F2349" s="15">
        <f>SUMIFS(Invoices[Value],Invoices[Customer ID],A2349)</f>
        <v/>
      </c>
      <c r="G2349" s="10">
        <f>5-COUNTIF(RCuts,"&lt;"&amp;D2349)</f>
        <v/>
      </c>
      <c r="H2349" s="10">
        <f>1+COUNTIF(FCuts,"&lt;"&amp;E2349)</f>
        <v/>
      </c>
      <c r="I2349" s="10">
        <f>1+COUNTIF(MCuts,"&lt;"&amp;F2349)</f>
        <v/>
      </c>
      <c r="J2349" s="10">
        <f>G2349&amp;H2349&amp;I2349</f>
        <v/>
      </c>
      <c r="K2349" s="10">
        <f>IF(AND(G2349&gt;=4,H2349&gt;=4),"Champions",IF(AND(G2349&gt;=3,H2349&gt;=3),"Loyal",IF(G2349&gt;=4,"New / promising",IF(H2349&gt;=3,"At risk",IF(G2349&lt;=2,"Lost / hibernating","Needs attention")))))</f>
        <v/>
      </c>
    </row>
    <row r="2350">
      <c r="A2350" t="n">
        <v>16215</v>
      </c>
      <c r="B2350" s="13">
        <f>_xlfn.MINIFS(Invoices[Date],Invoices[Customer ID],A2350)</f>
        <v/>
      </c>
      <c r="C2350" s="13">
        <f>_xlfn.MAXIFS(Invoices[Date],Invoices[Customer ID],A2350)</f>
        <v/>
      </c>
      <c r="D2350" s="14">
        <f>AsOfDate-C2350</f>
        <v/>
      </c>
      <c r="E2350" s="14">
        <f>COUNTIFS(Invoices[Customer ID],A2350)</f>
        <v/>
      </c>
      <c r="F2350" s="15">
        <f>SUMIFS(Invoices[Value],Invoices[Customer ID],A2350)</f>
        <v/>
      </c>
      <c r="G2350" s="10">
        <f>5-COUNTIF(RCuts,"&lt;"&amp;D2350)</f>
        <v/>
      </c>
      <c r="H2350" s="10">
        <f>1+COUNTIF(FCuts,"&lt;"&amp;E2350)</f>
        <v/>
      </c>
      <c r="I2350" s="10">
        <f>1+COUNTIF(MCuts,"&lt;"&amp;F2350)</f>
        <v/>
      </c>
      <c r="J2350" s="10">
        <f>G2350&amp;H2350&amp;I2350</f>
        <v/>
      </c>
      <c r="K2350" s="10">
        <f>IF(AND(G2350&gt;=4,H2350&gt;=4),"Champions",IF(AND(G2350&gt;=3,H2350&gt;=3),"Loyal",IF(G2350&gt;=4,"New / promising",IF(H2350&gt;=3,"At risk",IF(G2350&lt;=2,"Lost / hibernating","Needs attention")))))</f>
        <v/>
      </c>
    </row>
    <row r="2351">
      <c r="A2351" t="n">
        <v>16216</v>
      </c>
      <c r="B2351" s="13">
        <f>_xlfn.MINIFS(Invoices[Date],Invoices[Customer ID],A2351)</f>
        <v/>
      </c>
      <c r="C2351" s="13">
        <f>_xlfn.MAXIFS(Invoices[Date],Invoices[Customer ID],A2351)</f>
        <v/>
      </c>
      <c r="D2351" s="14">
        <f>AsOfDate-C2351</f>
        <v/>
      </c>
      <c r="E2351" s="14">
        <f>COUNTIFS(Invoices[Customer ID],A2351)</f>
        <v/>
      </c>
      <c r="F2351" s="15">
        <f>SUMIFS(Invoices[Value],Invoices[Customer ID],A2351)</f>
        <v/>
      </c>
      <c r="G2351" s="10">
        <f>5-COUNTIF(RCuts,"&lt;"&amp;D2351)</f>
        <v/>
      </c>
      <c r="H2351" s="10">
        <f>1+COUNTIF(FCuts,"&lt;"&amp;E2351)</f>
        <v/>
      </c>
      <c r="I2351" s="10">
        <f>1+COUNTIF(MCuts,"&lt;"&amp;F2351)</f>
        <v/>
      </c>
      <c r="J2351" s="10">
        <f>G2351&amp;H2351&amp;I2351</f>
        <v/>
      </c>
      <c r="K2351" s="10">
        <f>IF(AND(G2351&gt;=4,H2351&gt;=4),"Champions",IF(AND(G2351&gt;=3,H2351&gt;=3),"Loyal",IF(G2351&gt;=4,"New / promising",IF(H2351&gt;=3,"At risk",IF(G2351&lt;=2,"Lost / hibernating","Needs attention")))))</f>
        <v/>
      </c>
    </row>
    <row r="2352">
      <c r="A2352" t="n">
        <v>16217</v>
      </c>
      <c r="B2352" s="13">
        <f>_xlfn.MINIFS(Invoices[Date],Invoices[Customer ID],A2352)</f>
        <v/>
      </c>
      <c r="C2352" s="13">
        <f>_xlfn.MAXIFS(Invoices[Date],Invoices[Customer ID],A2352)</f>
        <v/>
      </c>
      <c r="D2352" s="14">
        <f>AsOfDate-C2352</f>
        <v/>
      </c>
      <c r="E2352" s="14">
        <f>COUNTIFS(Invoices[Customer ID],A2352)</f>
        <v/>
      </c>
      <c r="F2352" s="15">
        <f>SUMIFS(Invoices[Value],Invoices[Customer ID],A2352)</f>
        <v/>
      </c>
      <c r="G2352" s="10">
        <f>5-COUNTIF(RCuts,"&lt;"&amp;D2352)</f>
        <v/>
      </c>
      <c r="H2352" s="10">
        <f>1+COUNTIF(FCuts,"&lt;"&amp;E2352)</f>
        <v/>
      </c>
      <c r="I2352" s="10">
        <f>1+COUNTIF(MCuts,"&lt;"&amp;F2352)</f>
        <v/>
      </c>
      <c r="J2352" s="10">
        <f>G2352&amp;H2352&amp;I2352</f>
        <v/>
      </c>
      <c r="K2352" s="10">
        <f>IF(AND(G2352&gt;=4,H2352&gt;=4),"Champions",IF(AND(G2352&gt;=3,H2352&gt;=3),"Loyal",IF(G2352&gt;=4,"New / promising",IF(H2352&gt;=3,"At risk",IF(G2352&lt;=2,"Lost / hibernating","Needs attention")))))</f>
        <v/>
      </c>
    </row>
    <row r="2353">
      <c r="A2353" t="n">
        <v>16218</v>
      </c>
      <c r="B2353" s="13">
        <f>_xlfn.MINIFS(Invoices[Date],Invoices[Customer ID],A2353)</f>
        <v/>
      </c>
      <c r="C2353" s="13">
        <f>_xlfn.MAXIFS(Invoices[Date],Invoices[Customer ID],A2353)</f>
        <v/>
      </c>
      <c r="D2353" s="14">
        <f>AsOfDate-C2353</f>
        <v/>
      </c>
      <c r="E2353" s="14">
        <f>COUNTIFS(Invoices[Customer ID],A2353)</f>
        <v/>
      </c>
      <c r="F2353" s="15">
        <f>SUMIFS(Invoices[Value],Invoices[Customer ID],A2353)</f>
        <v/>
      </c>
      <c r="G2353" s="10">
        <f>5-COUNTIF(RCuts,"&lt;"&amp;D2353)</f>
        <v/>
      </c>
      <c r="H2353" s="10">
        <f>1+COUNTIF(FCuts,"&lt;"&amp;E2353)</f>
        <v/>
      </c>
      <c r="I2353" s="10">
        <f>1+COUNTIF(MCuts,"&lt;"&amp;F2353)</f>
        <v/>
      </c>
      <c r="J2353" s="10">
        <f>G2353&amp;H2353&amp;I2353</f>
        <v/>
      </c>
      <c r="K2353" s="10">
        <f>IF(AND(G2353&gt;=4,H2353&gt;=4),"Champions",IF(AND(G2353&gt;=3,H2353&gt;=3),"Loyal",IF(G2353&gt;=4,"New / promising",IF(H2353&gt;=3,"At risk",IF(G2353&lt;=2,"Lost / hibernating","Needs attention")))))</f>
        <v/>
      </c>
    </row>
    <row r="2354">
      <c r="A2354" t="n">
        <v>16221</v>
      </c>
      <c r="B2354" s="13">
        <f>_xlfn.MINIFS(Invoices[Date],Invoices[Customer ID],A2354)</f>
        <v/>
      </c>
      <c r="C2354" s="13">
        <f>_xlfn.MAXIFS(Invoices[Date],Invoices[Customer ID],A2354)</f>
        <v/>
      </c>
      <c r="D2354" s="14">
        <f>AsOfDate-C2354</f>
        <v/>
      </c>
      <c r="E2354" s="14">
        <f>COUNTIFS(Invoices[Customer ID],A2354)</f>
        <v/>
      </c>
      <c r="F2354" s="15">
        <f>SUMIFS(Invoices[Value],Invoices[Customer ID],A2354)</f>
        <v/>
      </c>
      <c r="G2354" s="10">
        <f>5-COUNTIF(RCuts,"&lt;"&amp;D2354)</f>
        <v/>
      </c>
      <c r="H2354" s="10">
        <f>1+COUNTIF(FCuts,"&lt;"&amp;E2354)</f>
        <v/>
      </c>
      <c r="I2354" s="10">
        <f>1+COUNTIF(MCuts,"&lt;"&amp;F2354)</f>
        <v/>
      </c>
      <c r="J2354" s="10">
        <f>G2354&amp;H2354&amp;I2354</f>
        <v/>
      </c>
      <c r="K2354" s="10">
        <f>IF(AND(G2354&gt;=4,H2354&gt;=4),"Champions",IF(AND(G2354&gt;=3,H2354&gt;=3),"Loyal",IF(G2354&gt;=4,"New / promising",IF(H2354&gt;=3,"At risk",IF(G2354&lt;=2,"Lost / hibernating","Needs attention")))))</f>
        <v/>
      </c>
    </row>
    <row r="2355">
      <c r="A2355" t="n">
        <v>16222</v>
      </c>
      <c r="B2355" s="13">
        <f>_xlfn.MINIFS(Invoices[Date],Invoices[Customer ID],A2355)</f>
        <v/>
      </c>
      <c r="C2355" s="13">
        <f>_xlfn.MAXIFS(Invoices[Date],Invoices[Customer ID],A2355)</f>
        <v/>
      </c>
      <c r="D2355" s="14">
        <f>AsOfDate-C2355</f>
        <v/>
      </c>
      <c r="E2355" s="14">
        <f>COUNTIFS(Invoices[Customer ID],A2355)</f>
        <v/>
      </c>
      <c r="F2355" s="15">
        <f>SUMIFS(Invoices[Value],Invoices[Customer ID],A2355)</f>
        <v/>
      </c>
      <c r="G2355" s="10">
        <f>5-COUNTIF(RCuts,"&lt;"&amp;D2355)</f>
        <v/>
      </c>
      <c r="H2355" s="10">
        <f>1+COUNTIF(FCuts,"&lt;"&amp;E2355)</f>
        <v/>
      </c>
      <c r="I2355" s="10">
        <f>1+COUNTIF(MCuts,"&lt;"&amp;F2355)</f>
        <v/>
      </c>
      <c r="J2355" s="10">
        <f>G2355&amp;H2355&amp;I2355</f>
        <v/>
      </c>
      <c r="K2355" s="10">
        <f>IF(AND(G2355&gt;=4,H2355&gt;=4),"Champions",IF(AND(G2355&gt;=3,H2355&gt;=3),"Loyal",IF(G2355&gt;=4,"New / promising",IF(H2355&gt;=3,"At risk",IF(G2355&lt;=2,"Lost / hibernating","Needs attention")))))</f>
        <v/>
      </c>
    </row>
    <row r="2356">
      <c r="A2356" t="n">
        <v>16224</v>
      </c>
      <c r="B2356" s="13">
        <f>_xlfn.MINIFS(Invoices[Date],Invoices[Customer ID],A2356)</f>
        <v/>
      </c>
      <c r="C2356" s="13">
        <f>_xlfn.MAXIFS(Invoices[Date],Invoices[Customer ID],A2356)</f>
        <v/>
      </c>
      <c r="D2356" s="14">
        <f>AsOfDate-C2356</f>
        <v/>
      </c>
      <c r="E2356" s="14">
        <f>COUNTIFS(Invoices[Customer ID],A2356)</f>
        <v/>
      </c>
      <c r="F2356" s="15">
        <f>SUMIFS(Invoices[Value],Invoices[Customer ID],A2356)</f>
        <v/>
      </c>
      <c r="G2356" s="10">
        <f>5-COUNTIF(RCuts,"&lt;"&amp;D2356)</f>
        <v/>
      </c>
      <c r="H2356" s="10">
        <f>1+COUNTIF(FCuts,"&lt;"&amp;E2356)</f>
        <v/>
      </c>
      <c r="I2356" s="10">
        <f>1+COUNTIF(MCuts,"&lt;"&amp;F2356)</f>
        <v/>
      </c>
      <c r="J2356" s="10">
        <f>G2356&amp;H2356&amp;I2356</f>
        <v/>
      </c>
      <c r="K2356" s="10">
        <f>IF(AND(G2356&gt;=4,H2356&gt;=4),"Champions",IF(AND(G2356&gt;=3,H2356&gt;=3),"Loyal",IF(G2356&gt;=4,"New / promising",IF(H2356&gt;=3,"At risk",IF(G2356&lt;=2,"Lost / hibernating","Needs attention")))))</f>
        <v/>
      </c>
    </row>
    <row r="2357">
      <c r="A2357" t="n">
        <v>16225</v>
      </c>
      <c r="B2357" s="13">
        <f>_xlfn.MINIFS(Invoices[Date],Invoices[Customer ID],A2357)</f>
        <v/>
      </c>
      <c r="C2357" s="13">
        <f>_xlfn.MAXIFS(Invoices[Date],Invoices[Customer ID],A2357)</f>
        <v/>
      </c>
      <c r="D2357" s="14">
        <f>AsOfDate-C2357</f>
        <v/>
      </c>
      <c r="E2357" s="14">
        <f>COUNTIFS(Invoices[Customer ID],A2357)</f>
        <v/>
      </c>
      <c r="F2357" s="15">
        <f>SUMIFS(Invoices[Value],Invoices[Customer ID],A2357)</f>
        <v/>
      </c>
      <c r="G2357" s="10">
        <f>5-COUNTIF(RCuts,"&lt;"&amp;D2357)</f>
        <v/>
      </c>
      <c r="H2357" s="10">
        <f>1+COUNTIF(FCuts,"&lt;"&amp;E2357)</f>
        <v/>
      </c>
      <c r="I2357" s="10">
        <f>1+COUNTIF(MCuts,"&lt;"&amp;F2357)</f>
        <v/>
      </c>
      <c r="J2357" s="10">
        <f>G2357&amp;H2357&amp;I2357</f>
        <v/>
      </c>
      <c r="K2357" s="10">
        <f>IF(AND(G2357&gt;=4,H2357&gt;=4),"Champions",IF(AND(G2357&gt;=3,H2357&gt;=3),"Loyal",IF(G2357&gt;=4,"New / promising",IF(H2357&gt;=3,"At risk",IF(G2357&lt;=2,"Lost / hibernating","Needs attention")))))</f>
        <v/>
      </c>
    </row>
    <row r="2358">
      <c r="A2358" t="n">
        <v>16226</v>
      </c>
      <c r="B2358" s="13">
        <f>_xlfn.MINIFS(Invoices[Date],Invoices[Customer ID],A2358)</f>
        <v/>
      </c>
      <c r="C2358" s="13">
        <f>_xlfn.MAXIFS(Invoices[Date],Invoices[Customer ID],A2358)</f>
        <v/>
      </c>
      <c r="D2358" s="14">
        <f>AsOfDate-C2358</f>
        <v/>
      </c>
      <c r="E2358" s="14">
        <f>COUNTIFS(Invoices[Customer ID],A2358)</f>
        <v/>
      </c>
      <c r="F2358" s="15">
        <f>SUMIFS(Invoices[Value],Invoices[Customer ID],A2358)</f>
        <v/>
      </c>
      <c r="G2358" s="10">
        <f>5-COUNTIF(RCuts,"&lt;"&amp;D2358)</f>
        <v/>
      </c>
      <c r="H2358" s="10">
        <f>1+COUNTIF(FCuts,"&lt;"&amp;E2358)</f>
        <v/>
      </c>
      <c r="I2358" s="10">
        <f>1+COUNTIF(MCuts,"&lt;"&amp;F2358)</f>
        <v/>
      </c>
      <c r="J2358" s="10">
        <f>G2358&amp;H2358&amp;I2358</f>
        <v/>
      </c>
      <c r="K2358" s="10">
        <f>IF(AND(G2358&gt;=4,H2358&gt;=4),"Champions",IF(AND(G2358&gt;=3,H2358&gt;=3),"Loyal",IF(G2358&gt;=4,"New / promising",IF(H2358&gt;=3,"At risk",IF(G2358&lt;=2,"Lost / hibernating","Needs attention")))))</f>
        <v/>
      </c>
    </row>
    <row r="2359">
      <c r="A2359" t="n">
        <v>16227</v>
      </c>
      <c r="B2359" s="13">
        <f>_xlfn.MINIFS(Invoices[Date],Invoices[Customer ID],A2359)</f>
        <v/>
      </c>
      <c r="C2359" s="13">
        <f>_xlfn.MAXIFS(Invoices[Date],Invoices[Customer ID],A2359)</f>
        <v/>
      </c>
      <c r="D2359" s="14">
        <f>AsOfDate-C2359</f>
        <v/>
      </c>
      <c r="E2359" s="14">
        <f>COUNTIFS(Invoices[Customer ID],A2359)</f>
        <v/>
      </c>
      <c r="F2359" s="15">
        <f>SUMIFS(Invoices[Value],Invoices[Customer ID],A2359)</f>
        <v/>
      </c>
      <c r="G2359" s="10">
        <f>5-COUNTIF(RCuts,"&lt;"&amp;D2359)</f>
        <v/>
      </c>
      <c r="H2359" s="10">
        <f>1+COUNTIF(FCuts,"&lt;"&amp;E2359)</f>
        <v/>
      </c>
      <c r="I2359" s="10">
        <f>1+COUNTIF(MCuts,"&lt;"&amp;F2359)</f>
        <v/>
      </c>
      <c r="J2359" s="10">
        <f>G2359&amp;H2359&amp;I2359</f>
        <v/>
      </c>
      <c r="K2359" s="10">
        <f>IF(AND(G2359&gt;=4,H2359&gt;=4),"Champions",IF(AND(G2359&gt;=3,H2359&gt;=3),"Loyal",IF(G2359&gt;=4,"New / promising",IF(H2359&gt;=3,"At risk",IF(G2359&lt;=2,"Lost / hibernating","Needs attention")))))</f>
        <v/>
      </c>
    </row>
    <row r="2360">
      <c r="A2360" t="n">
        <v>16229</v>
      </c>
      <c r="B2360" s="13">
        <f>_xlfn.MINIFS(Invoices[Date],Invoices[Customer ID],A2360)</f>
        <v/>
      </c>
      <c r="C2360" s="13">
        <f>_xlfn.MAXIFS(Invoices[Date],Invoices[Customer ID],A2360)</f>
        <v/>
      </c>
      <c r="D2360" s="14">
        <f>AsOfDate-C2360</f>
        <v/>
      </c>
      <c r="E2360" s="14">
        <f>COUNTIFS(Invoices[Customer ID],A2360)</f>
        <v/>
      </c>
      <c r="F2360" s="15">
        <f>SUMIFS(Invoices[Value],Invoices[Customer ID],A2360)</f>
        <v/>
      </c>
      <c r="G2360" s="10">
        <f>5-COUNTIF(RCuts,"&lt;"&amp;D2360)</f>
        <v/>
      </c>
      <c r="H2360" s="10">
        <f>1+COUNTIF(FCuts,"&lt;"&amp;E2360)</f>
        <v/>
      </c>
      <c r="I2360" s="10">
        <f>1+COUNTIF(MCuts,"&lt;"&amp;F2360)</f>
        <v/>
      </c>
      <c r="J2360" s="10">
        <f>G2360&amp;H2360&amp;I2360</f>
        <v/>
      </c>
      <c r="K2360" s="10">
        <f>IF(AND(G2360&gt;=4,H2360&gt;=4),"Champions",IF(AND(G2360&gt;=3,H2360&gt;=3),"Loyal",IF(G2360&gt;=4,"New / promising",IF(H2360&gt;=3,"At risk",IF(G2360&lt;=2,"Lost / hibernating","Needs attention")))))</f>
        <v/>
      </c>
    </row>
    <row r="2361">
      <c r="A2361" t="n">
        <v>16230</v>
      </c>
      <c r="B2361" s="13">
        <f>_xlfn.MINIFS(Invoices[Date],Invoices[Customer ID],A2361)</f>
        <v/>
      </c>
      <c r="C2361" s="13">
        <f>_xlfn.MAXIFS(Invoices[Date],Invoices[Customer ID],A2361)</f>
        <v/>
      </c>
      <c r="D2361" s="14">
        <f>AsOfDate-C2361</f>
        <v/>
      </c>
      <c r="E2361" s="14">
        <f>COUNTIFS(Invoices[Customer ID],A2361)</f>
        <v/>
      </c>
      <c r="F2361" s="15">
        <f>SUMIFS(Invoices[Value],Invoices[Customer ID],A2361)</f>
        <v/>
      </c>
      <c r="G2361" s="10">
        <f>5-COUNTIF(RCuts,"&lt;"&amp;D2361)</f>
        <v/>
      </c>
      <c r="H2361" s="10">
        <f>1+COUNTIF(FCuts,"&lt;"&amp;E2361)</f>
        <v/>
      </c>
      <c r="I2361" s="10">
        <f>1+COUNTIF(MCuts,"&lt;"&amp;F2361)</f>
        <v/>
      </c>
      <c r="J2361" s="10">
        <f>G2361&amp;H2361&amp;I2361</f>
        <v/>
      </c>
      <c r="K2361" s="10">
        <f>IF(AND(G2361&gt;=4,H2361&gt;=4),"Champions",IF(AND(G2361&gt;=3,H2361&gt;=3),"Loyal",IF(G2361&gt;=4,"New / promising",IF(H2361&gt;=3,"At risk",IF(G2361&lt;=2,"Lost / hibernating","Needs attention")))))</f>
        <v/>
      </c>
    </row>
    <row r="2362">
      <c r="A2362" t="n">
        <v>16232</v>
      </c>
      <c r="B2362" s="13">
        <f>_xlfn.MINIFS(Invoices[Date],Invoices[Customer ID],A2362)</f>
        <v/>
      </c>
      <c r="C2362" s="13">
        <f>_xlfn.MAXIFS(Invoices[Date],Invoices[Customer ID],A2362)</f>
        <v/>
      </c>
      <c r="D2362" s="14">
        <f>AsOfDate-C2362</f>
        <v/>
      </c>
      <c r="E2362" s="14">
        <f>COUNTIFS(Invoices[Customer ID],A2362)</f>
        <v/>
      </c>
      <c r="F2362" s="15">
        <f>SUMIFS(Invoices[Value],Invoices[Customer ID],A2362)</f>
        <v/>
      </c>
      <c r="G2362" s="10">
        <f>5-COUNTIF(RCuts,"&lt;"&amp;D2362)</f>
        <v/>
      </c>
      <c r="H2362" s="10">
        <f>1+COUNTIF(FCuts,"&lt;"&amp;E2362)</f>
        <v/>
      </c>
      <c r="I2362" s="10">
        <f>1+COUNTIF(MCuts,"&lt;"&amp;F2362)</f>
        <v/>
      </c>
      <c r="J2362" s="10">
        <f>G2362&amp;H2362&amp;I2362</f>
        <v/>
      </c>
      <c r="K2362" s="10">
        <f>IF(AND(G2362&gt;=4,H2362&gt;=4),"Champions",IF(AND(G2362&gt;=3,H2362&gt;=3),"Loyal",IF(G2362&gt;=4,"New / promising",IF(H2362&gt;=3,"At risk",IF(G2362&lt;=2,"Lost / hibernating","Needs attention")))))</f>
        <v/>
      </c>
    </row>
    <row r="2363">
      <c r="A2363" t="n">
        <v>16233</v>
      </c>
      <c r="B2363" s="13">
        <f>_xlfn.MINIFS(Invoices[Date],Invoices[Customer ID],A2363)</f>
        <v/>
      </c>
      <c r="C2363" s="13">
        <f>_xlfn.MAXIFS(Invoices[Date],Invoices[Customer ID],A2363)</f>
        <v/>
      </c>
      <c r="D2363" s="14">
        <f>AsOfDate-C2363</f>
        <v/>
      </c>
      <c r="E2363" s="14">
        <f>COUNTIFS(Invoices[Customer ID],A2363)</f>
        <v/>
      </c>
      <c r="F2363" s="15">
        <f>SUMIFS(Invoices[Value],Invoices[Customer ID],A2363)</f>
        <v/>
      </c>
      <c r="G2363" s="10">
        <f>5-COUNTIF(RCuts,"&lt;"&amp;D2363)</f>
        <v/>
      </c>
      <c r="H2363" s="10">
        <f>1+COUNTIF(FCuts,"&lt;"&amp;E2363)</f>
        <v/>
      </c>
      <c r="I2363" s="10">
        <f>1+COUNTIF(MCuts,"&lt;"&amp;F2363)</f>
        <v/>
      </c>
      <c r="J2363" s="10">
        <f>G2363&amp;H2363&amp;I2363</f>
        <v/>
      </c>
      <c r="K2363" s="10">
        <f>IF(AND(G2363&gt;=4,H2363&gt;=4),"Champions",IF(AND(G2363&gt;=3,H2363&gt;=3),"Loyal",IF(G2363&gt;=4,"New / promising",IF(H2363&gt;=3,"At risk",IF(G2363&lt;=2,"Lost / hibernating","Needs attention")))))</f>
        <v/>
      </c>
    </row>
    <row r="2364">
      <c r="A2364" t="n">
        <v>16235</v>
      </c>
      <c r="B2364" s="13">
        <f>_xlfn.MINIFS(Invoices[Date],Invoices[Customer ID],A2364)</f>
        <v/>
      </c>
      <c r="C2364" s="13">
        <f>_xlfn.MAXIFS(Invoices[Date],Invoices[Customer ID],A2364)</f>
        <v/>
      </c>
      <c r="D2364" s="14">
        <f>AsOfDate-C2364</f>
        <v/>
      </c>
      <c r="E2364" s="14">
        <f>COUNTIFS(Invoices[Customer ID],A2364)</f>
        <v/>
      </c>
      <c r="F2364" s="15">
        <f>SUMIFS(Invoices[Value],Invoices[Customer ID],A2364)</f>
        <v/>
      </c>
      <c r="G2364" s="10">
        <f>5-COUNTIF(RCuts,"&lt;"&amp;D2364)</f>
        <v/>
      </c>
      <c r="H2364" s="10">
        <f>1+COUNTIF(FCuts,"&lt;"&amp;E2364)</f>
        <v/>
      </c>
      <c r="I2364" s="10">
        <f>1+COUNTIF(MCuts,"&lt;"&amp;F2364)</f>
        <v/>
      </c>
      <c r="J2364" s="10">
        <f>G2364&amp;H2364&amp;I2364</f>
        <v/>
      </c>
      <c r="K2364" s="10">
        <f>IF(AND(G2364&gt;=4,H2364&gt;=4),"Champions",IF(AND(G2364&gt;=3,H2364&gt;=3),"Loyal",IF(G2364&gt;=4,"New / promising",IF(H2364&gt;=3,"At risk",IF(G2364&lt;=2,"Lost / hibernating","Needs attention")))))</f>
        <v/>
      </c>
    </row>
    <row r="2365">
      <c r="A2365" t="n">
        <v>16236</v>
      </c>
      <c r="B2365" s="13">
        <f>_xlfn.MINIFS(Invoices[Date],Invoices[Customer ID],A2365)</f>
        <v/>
      </c>
      <c r="C2365" s="13">
        <f>_xlfn.MAXIFS(Invoices[Date],Invoices[Customer ID],A2365)</f>
        <v/>
      </c>
      <c r="D2365" s="14">
        <f>AsOfDate-C2365</f>
        <v/>
      </c>
      <c r="E2365" s="14">
        <f>COUNTIFS(Invoices[Customer ID],A2365)</f>
        <v/>
      </c>
      <c r="F2365" s="15">
        <f>SUMIFS(Invoices[Value],Invoices[Customer ID],A2365)</f>
        <v/>
      </c>
      <c r="G2365" s="10">
        <f>5-COUNTIF(RCuts,"&lt;"&amp;D2365)</f>
        <v/>
      </c>
      <c r="H2365" s="10">
        <f>1+COUNTIF(FCuts,"&lt;"&amp;E2365)</f>
        <v/>
      </c>
      <c r="I2365" s="10">
        <f>1+COUNTIF(MCuts,"&lt;"&amp;F2365)</f>
        <v/>
      </c>
      <c r="J2365" s="10">
        <f>G2365&amp;H2365&amp;I2365</f>
        <v/>
      </c>
      <c r="K2365" s="10">
        <f>IF(AND(G2365&gt;=4,H2365&gt;=4),"Champions",IF(AND(G2365&gt;=3,H2365&gt;=3),"Loyal",IF(G2365&gt;=4,"New / promising",IF(H2365&gt;=3,"At risk",IF(G2365&lt;=2,"Lost / hibernating","Needs attention")))))</f>
        <v/>
      </c>
    </row>
    <row r="2366">
      <c r="A2366" t="n">
        <v>16239</v>
      </c>
      <c r="B2366" s="13">
        <f>_xlfn.MINIFS(Invoices[Date],Invoices[Customer ID],A2366)</f>
        <v/>
      </c>
      <c r="C2366" s="13">
        <f>_xlfn.MAXIFS(Invoices[Date],Invoices[Customer ID],A2366)</f>
        <v/>
      </c>
      <c r="D2366" s="14">
        <f>AsOfDate-C2366</f>
        <v/>
      </c>
      <c r="E2366" s="14">
        <f>COUNTIFS(Invoices[Customer ID],A2366)</f>
        <v/>
      </c>
      <c r="F2366" s="15">
        <f>SUMIFS(Invoices[Value],Invoices[Customer ID],A2366)</f>
        <v/>
      </c>
      <c r="G2366" s="10">
        <f>5-COUNTIF(RCuts,"&lt;"&amp;D2366)</f>
        <v/>
      </c>
      <c r="H2366" s="10">
        <f>1+COUNTIF(FCuts,"&lt;"&amp;E2366)</f>
        <v/>
      </c>
      <c r="I2366" s="10">
        <f>1+COUNTIF(MCuts,"&lt;"&amp;F2366)</f>
        <v/>
      </c>
      <c r="J2366" s="10">
        <f>G2366&amp;H2366&amp;I2366</f>
        <v/>
      </c>
      <c r="K2366" s="10">
        <f>IF(AND(G2366&gt;=4,H2366&gt;=4),"Champions",IF(AND(G2366&gt;=3,H2366&gt;=3),"Loyal",IF(G2366&gt;=4,"New / promising",IF(H2366&gt;=3,"At risk",IF(G2366&lt;=2,"Lost / hibernating","Needs attention")))))</f>
        <v/>
      </c>
    </row>
    <row r="2367">
      <c r="A2367" t="n">
        <v>16240</v>
      </c>
      <c r="B2367" s="13">
        <f>_xlfn.MINIFS(Invoices[Date],Invoices[Customer ID],A2367)</f>
        <v/>
      </c>
      <c r="C2367" s="13">
        <f>_xlfn.MAXIFS(Invoices[Date],Invoices[Customer ID],A2367)</f>
        <v/>
      </c>
      <c r="D2367" s="14">
        <f>AsOfDate-C2367</f>
        <v/>
      </c>
      <c r="E2367" s="14">
        <f>COUNTIFS(Invoices[Customer ID],A2367)</f>
        <v/>
      </c>
      <c r="F2367" s="15">
        <f>SUMIFS(Invoices[Value],Invoices[Customer ID],A2367)</f>
        <v/>
      </c>
      <c r="G2367" s="10">
        <f>5-COUNTIF(RCuts,"&lt;"&amp;D2367)</f>
        <v/>
      </c>
      <c r="H2367" s="10">
        <f>1+COUNTIF(FCuts,"&lt;"&amp;E2367)</f>
        <v/>
      </c>
      <c r="I2367" s="10">
        <f>1+COUNTIF(MCuts,"&lt;"&amp;F2367)</f>
        <v/>
      </c>
      <c r="J2367" s="10">
        <f>G2367&amp;H2367&amp;I2367</f>
        <v/>
      </c>
      <c r="K2367" s="10">
        <f>IF(AND(G2367&gt;=4,H2367&gt;=4),"Champions",IF(AND(G2367&gt;=3,H2367&gt;=3),"Loyal",IF(G2367&gt;=4,"New / promising",IF(H2367&gt;=3,"At risk",IF(G2367&lt;=2,"Lost / hibernating","Needs attention")))))</f>
        <v/>
      </c>
    </row>
    <row r="2368">
      <c r="A2368" t="n">
        <v>16241</v>
      </c>
      <c r="B2368" s="13">
        <f>_xlfn.MINIFS(Invoices[Date],Invoices[Customer ID],A2368)</f>
        <v/>
      </c>
      <c r="C2368" s="13">
        <f>_xlfn.MAXIFS(Invoices[Date],Invoices[Customer ID],A2368)</f>
        <v/>
      </c>
      <c r="D2368" s="14">
        <f>AsOfDate-C2368</f>
        <v/>
      </c>
      <c r="E2368" s="14">
        <f>COUNTIFS(Invoices[Customer ID],A2368)</f>
        <v/>
      </c>
      <c r="F2368" s="15">
        <f>SUMIFS(Invoices[Value],Invoices[Customer ID],A2368)</f>
        <v/>
      </c>
      <c r="G2368" s="10">
        <f>5-COUNTIF(RCuts,"&lt;"&amp;D2368)</f>
        <v/>
      </c>
      <c r="H2368" s="10">
        <f>1+COUNTIF(FCuts,"&lt;"&amp;E2368)</f>
        <v/>
      </c>
      <c r="I2368" s="10">
        <f>1+COUNTIF(MCuts,"&lt;"&amp;F2368)</f>
        <v/>
      </c>
      <c r="J2368" s="10">
        <f>G2368&amp;H2368&amp;I2368</f>
        <v/>
      </c>
      <c r="K2368" s="10">
        <f>IF(AND(G2368&gt;=4,H2368&gt;=4),"Champions",IF(AND(G2368&gt;=3,H2368&gt;=3),"Loyal",IF(G2368&gt;=4,"New / promising",IF(H2368&gt;=3,"At risk",IF(G2368&lt;=2,"Lost / hibernating","Needs attention")))))</f>
        <v/>
      </c>
    </row>
    <row r="2369">
      <c r="A2369" t="n">
        <v>16242</v>
      </c>
      <c r="B2369" s="13">
        <f>_xlfn.MINIFS(Invoices[Date],Invoices[Customer ID],A2369)</f>
        <v/>
      </c>
      <c r="C2369" s="13">
        <f>_xlfn.MAXIFS(Invoices[Date],Invoices[Customer ID],A2369)</f>
        <v/>
      </c>
      <c r="D2369" s="14">
        <f>AsOfDate-C2369</f>
        <v/>
      </c>
      <c r="E2369" s="14">
        <f>COUNTIFS(Invoices[Customer ID],A2369)</f>
        <v/>
      </c>
      <c r="F2369" s="15">
        <f>SUMIFS(Invoices[Value],Invoices[Customer ID],A2369)</f>
        <v/>
      </c>
      <c r="G2369" s="10">
        <f>5-COUNTIF(RCuts,"&lt;"&amp;D2369)</f>
        <v/>
      </c>
      <c r="H2369" s="10">
        <f>1+COUNTIF(FCuts,"&lt;"&amp;E2369)</f>
        <v/>
      </c>
      <c r="I2369" s="10">
        <f>1+COUNTIF(MCuts,"&lt;"&amp;F2369)</f>
        <v/>
      </c>
      <c r="J2369" s="10">
        <f>G2369&amp;H2369&amp;I2369</f>
        <v/>
      </c>
      <c r="K2369" s="10">
        <f>IF(AND(G2369&gt;=4,H2369&gt;=4),"Champions",IF(AND(G2369&gt;=3,H2369&gt;=3),"Loyal",IF(G2369&gt;=4,"New / promising",IF(H2369&gt;=3,"At risk",IF(G2369&lt;=2,"Lost / hibernating","Needs attention")))))</f>
        <v/>
      </c>
    </row>
    <row r="2370">
      <c r="A2370" t="n">
        <v>16243</v>
      </c>
      <c r="B2370" s="13">
        <f>_xlfn.MINIFS(Invoices[Date],Invoices[Customer ID],A2370)</f>
        <v/>
      </c>
      <c r="C2370" s="13">
        <f>_xlfn.MAXIFS(Invoices[Date],Invoices[Customer ID],A2370)</f>
        <v/>
      </c>
      <c r="D2370" s="14">
        <f>AsOfDate-C2370</f>
        <v/>
      </c>
      <c r="E2370" s="14">
        <f>COUNTIFS(Invoices[Customer ID],A2370)</f>
        <v/>
      </c>
      <c r="F2370" s="15">
        <f>SUMIFS(Invoices[Value],Invoices[Customer ID],A2370)</f>
        <v/>
      </c>
      <c r="G2370" s="10">
        <f>5-COUNTIF(RCuts,"&lt;"&amp;D2370)</f>
        <v/>
      </c>
      <c r="H2370" s="10">
        <f>1+COUNTIF(FCuts,"&lt;"&amp;E2370)</f>
        <v/>
      </c>
      <c r="I2370" s="10">
        <f>1+COUNTIF(MCuts,"&lt;"&amp;F2370)</f>
        <v/>
      </c>
      <c r="J2370" s="10">
        <f>G2370&amp;H2370&amp;I2370</f>
        <v/>
      </c>
      <c r="K2370" s="10">
        <f>IF(AND(G2370&gt;=4,H2370&gt;=4),"Champions",IF(AND(G2370&gt;=3,H2370&gt;=3),"Loyal",IF(G2370&gt;=4,"New / promising",IF(H2370&gt;=3,"At risk",IF(G2370&lt;=2,"Lost / hibernating","Needs attention")))))</f>
        <v/>
      </c>
    </row>
    <row r="2371">
      <c r="A2371" t="n">
        <v>16244</v>
      </c>
      <c r="B2371" s="13">
        <f>_xlfn.MINIFS(Invoices[Date],Invoices[Customer ID],A2371)</f>
        <v/>
      </c>
      <c r="C2371" s="13">
        <f>_xlfn.MAXIFS(Invoices[Date],Invoices[Customer ID],A2371)</f>
        <v/>
      </c>
      <c r="D2371" s="14">
        <f>AsOfDate-C2371</f>
        <v/>
      </c>
      <c r="E2371" s="14">
        <f>COUNTIFS(Invoices[Customer ID],A2371)</f>
        <v/>
      </c>
      <c r="F2371" s="15">
        <f>SUMIFS(Invoices[Value],Invoices[Customer ID],A2371)</f>
        <v/>
      </c>
      <c r="G2371" s="10">
        <f>5-COUNTIF(RCuts,"&lt;"&amp;D2371)</f>
        <v/>
      </c>
      <c r="H2371" s="10">
        <f>1+COUNTIF(FCuts,"&lt;"&amp;E2371)</f>
        <v/>
      </c>
      <c r="I2371" s="10">
        <f>1+COUNTIF(MCuts,"&lt;"&amp;F2371)</f>
        <v/>
      </c>
      <c r="J2371" s="10">
        <f>G2371&amp;H2371&amp;I2371</f>
        <v/>
      </c>
      <c r="K2371" s="10">
        <f>IF(AND(G2371&gt;=4,H2371&gt;=4),"Champions",IF(AND(G2371&gt;=3,H2371&gt;=3),"Loyal",IF(G2371&gt;=4,"New / promising",IF(H2371&gt;=3,"At risk",IF(G2371&lt;=2,"Lost / hibernating","Needs attention")))))</f>
        <v/>
      </c>
    </row>
    <row r="2372">
      <c r="A2372" t="n">
        <v>16245</v>
      </c>
      <c r="B2372" s="13">
        <f>_xlfn.MINIFS(Invoices[Date],Invoices[Customer ID],A2372)</f>
        <v/>
      </c>
      <c r="C2372" s="13">
        <f>_xlfn.MAXIFS(Invoices[Date],Invoices[Customer ID],A2372)</f>
        <v/>
      </c>
      <c r="D2372" s="14">
        <f>AsOfDate-C2372</f>
        <v/>
      </c>
      <c r="E2372" s="14">
        <f>COUNTIFS(Invoices[Customer ID],A2372)</f>
        <v/>
      </c>
      <c r="F2372" s="15">
        <f>SUMIFS(Invoices[Value],Invoices[Customer ID],A2372)</f>
        <v/>
      </c>
      <c r="G2372" s="10">
        <f>5-COUNTIF(RCuts,"&lt;"&amp;D2372)</f>
        <v/>
      </c>
      <c r="H2372" s="10">
        <f>1+COUNTIF(FCuts,"&lt;"&amp;E2372)</f>
        <v/>
      </c>
      <c r="I2372" s="10">
        <f>1+COUNTIF(MCuts,"&lt;"&amp;F2372)</f>
        <v/>
      </c>
      <c r="J2372" s="10">
        <f>G2372&amp;H2372&amp;I2372</f>
        <v/>
      </c>
      <c r="K2372" s="10">
        <f>IF(AND(G2372&gt;=4,H2372&gt;=4),"Champions",IF(AND(G2372&gt;=3,H2372&gt;=3),"Loyal",IF(G2372&gt;=4,"New / promising",IF(H2372&gt;=3,"At risk",IF(G2372&lt;=2,"Lost / hibernating","Needs attention")))))</f>
        <v/>
      </c>
    </row>
    <row r="2373">
      <c r="A2373" t="n">
        <v>16247</v>
      </c>
      <c r="B2373" s="13">
        <f>_xlfn.MINIFS(Invoices[Date],Invoices[Customer ID],A2373)</f>
        <v/>
      </c>
      <c r="C2373" s="13">
        <f>_xlfn.MAXIFS(Invoices[Date],Invoices[Customer ID],A2373)</f>
        <v/>
      </c>
      <c r="D2373" s="14">
        <f>AsOfDate-C2373</f>
        <v/>
      </c>
      <c r="E2373" s="14">
        <f>COUNTIFS(Invoices[Customer ID],A2373)</f>
        <v/>
      </c>
      <c r="F2373" s="15">
        <f>SUMIFS(Invoices[Value],Invoices[Customer ID],A2373)</f>
        <v/>
      </c>
      <c r="G2373" s="10">
        <f>5-COUNTIF(RCuts,"&lt;"&amp;D2373)</f>
        <v/>
      </c>
      <c r="H2373" s="10">
        <f>1+COUNTIF(FCuts,"&lt;"&amp;E2373)</f>
        <v/>
      </c>
      <c r="I2373" s="10">
        <f>1+COUNTIF(MCuts,"&lt;"&amp;F2373)</f>
        <v/>
      </c>
      <c r="J2373" s="10">
        <f>G2373&amp;H2373&amp;I2373</f>
        <v/>
      </c>
      <c r="K2373" s="10">
        <f>IF(AND(G2373&gt;=4,H2373&gt;=4),"Champions",IF(AND(G2373&gt;=3,H2373&gt;=3),"Loyal",IF(G2373&gt;=4,"New / promising",IF(H2373&gt;=3,"At risk",IF(G2373&lt;=2,"Lost / hibernating","Needs attention")))))</f>
        <v/>
      </c>
    </row>
    <row r="2374">
      <c r="A2374" t="n">
        <v>16248</v>
      </c>
      <c r="B2374" s="13">
        <f>_xlfn.MINIFS(Invoices[Date],Invoices[Customer ID],A2374)</f>
        <v/>
      </c>
      <c r="C2374" s="13">
        <f>_xlfn.MAXIFS(Invoices[Date],Invoices[Customer ID],A2374)</f>
        <v/>
      </c>
      <c r="D2374" s="14">
        <f>AsOfDate-C2374</f>
        <v/>
      </c>
      <c r="E2374" s="14">
        <f>COUNTIFS(Invoices[Customer ID],A2374)</f>
        <v/>
      </c>
      <c r="F2374" s="15">
        <f>SUMIFS(Invoices[Value],Invoices[Customer ID],A2374)</f>
        <v/>
      </c>
      <c r="G2374" s="10">
        <f>5-COUNTIF(RCuts,"&lt;"&amp;D2374)</f>
        <v/>
      </c>
      <c r="H2374" s="10">
        <f>1+COUNTIF(FCuts,"&lt;"&amp;E2374)</f>
        <v/>
      </c>
      <c r="I2374" s="10">
        <f>1+COUNTIF(MCuts,"&lt;"&amp;F2374)</f>
        <v/>
      </c>
      <c r="J2374" s="10">
        <f>G2374&amp;H2374&amp;I2374</f>
        <v/>
      </c>
      <c r="K2374" s="10">
        <f>IF(AND(G2374&gt;=4,H2374&gt;=4),"Champions",IF(AND(G2374&gt;=3,H2374&gt;=3),"Loyal",IF(G2374&gt;=4,"New / promising",IF(H2374&gt;=3,"At risk",IF(G2374&lt;=2,"Lost / hibernating","Needs attention")))))</f>
        <v/>
      </c>
    </row>
    <row r="2375">
      <c r="A2375" t="n">
        <v>16249</v>
      </c>
      <c r="B2375" s="13">
        <f>_xlfn.MINIFS(Invoices[Date],Invoices[Customer ID],A2375)</f>
        <v/>
      </c>
      <c r="C2375" s="13">
        <f>_xlfn.MAXIFS(Invoices[Date],Invoices[Customer ID],A2375)</f>
        <v/>
      </c>
      <c r="D2375" s="14">
        <f>AsOfDate-C2375</f>
        <v/>
      </c>
      <c r="E2375" s="14">
        <f>COUNTIFS(Invoices[Customer ID],A2375)</f>
        <v/>
      </c>
      <c r="F2375" s="15">
        <f>SUMIFS(Invoices[Value],Invoices[Customer ID],A2375)</f>
        <v/>
      </c>
      <c r="G2375" s="10">
        <f>5-COUNTIF(RCuts,"&lt;"&amp;D2375)</f>
        <v/>
      </c>
      <c r="H2375" s="10">
        <f>1+COUNTIF(FCuts,"&lt;"&amp;E2375)</f>
        <v/>
      </c>
      <c r="I2375" s="10">
        <f>1+COUNTIF(MCuts,"&lt;"&amp;F2375)</f>
        <v/>
      </c>
      <c r="J2375" s="10">
        <f>G2375&amp;H2375&amp;I2375</f>
        <v/>
      </c>
      <c r="K2375" s="10">
        <f>IF(AND(G2375&gt;=4,H2375&gt;=4),"Champions",IF(AND(G2375&gt;=3,H2375&gt;=3),"Loyal",IF(G2375&gt;=4,"New / promising",IF(H2375&gt;=3,"At risk",IF(G2375&lt;=2,"Lost / hibernating","Needs attention")))))</f>
        <v/>
      </c>
    </row>
    <row r="2376">
      <c r="A2376" t="n">
        <v>16250</v>
      </c>
      <c r="B2376" s="13">
        <f>_xlfn.MINIFS(Invoices[Date],Invoices[Customer ID],A2376)</f>
        <v/>
      </c>
      <c r="C2376" s="13">
        <f>_xlfn.MAXIFS(Invoices[Date],Invoices[Customer ID],A2376)</f>
        <v/>
      </c>
      <c r="D2376" s="14">
        <f>AsOfDate-C2376</f>
        <v/>
      </c>
      <c r="E2376" s="14">
        <f>COUNTIFS(Invoices[Customer ID],A2376)</f>
        <v/>
      </c>
      <c r="F2376" s="15">
        <f>SUMIFS(Invoices[Value],Invoices[Customer ID],A2376)</f>
        <v/>
      </c>
      <c r="G2376" s="10">
        <f>5-COUNTIF(RCuts,"&lt;"&amp;D2376)</f>
        <v/>
      </c>
      <c r="H2376" s="10">
        <f>1+COUNTIF(FCuts,"&lt;"&amp;E2376)</f>
        <v/>
      </c>
      <c r="I2376" s="10">
        <f>1+COUNTIF(MCuts,"&lt;"&amp;F2376)</f>
        <v/>
      </c>
      <c r="J2376" s="10">
        <f>G2376&amp;H2376&amp;I2376</f>
        <v/>
      </c>
      <c r="K2376" s="10">
        <f>IF(AND(G2376&gt;=4,H2376&gt;=4),"Champions",IF(AND(G2376&gt;=3,H2376&gt;=3),"Loyal",IF(G2376&gt;=4,"New / promising",IF(H2376&gt;=3,"At risk",IF(G2376&lt;=2,"Lost / hibernating","Needs attention")))))</f>
        <v/>
      </c>
    </row>
    <row r="2377">
      <c r="A2377" t="n">
        <v>16253</v>
      </c>
      <c r="B2377" s="13">
        <f>_xlfn.MINIFS(Invoices[Date],Invoices[Customer ID],A2377)</f>
        <v/>
      </c>
      <c r="C2377" s="13">
        <f>_xlfn.MAXIFS(Invoices[Date],Invoices[Customer ID],A2377)</f>
        <v/>
      </c>
      <c r="D2377" s="14">
        <f>AsOfDate-C2377</f>
        <v/>
      </c>
      <c r="E2377" s="14">
        <f>COUNTIFS(Invoices[Customer ID],A2377)</f>
        <v/>
      </c>
      <c r="F2377" s="15">
        <f>SUMIFS(Invoices[Value],Invoices[Customer ID],A2377)</f>
        <v/>
      </c>
      <c r="G2377" s="10">
        <f>5-COUNTIF(RCuts,"&lt;"&amp;D2377)</f>
        <v/>
      </c>
      <c r="H2377" s="10">
        <f>1+COUNTIF(FCuts,"&lt;"&amp;E2377)</f>
        <v/>
      </c>
      <c r="I2377" s="10">
        <f>1+COUNTIF(MCuts,"&lt;"&amp;F2377)</f>
        <v/>
      </c>
      <c r="J2377" s="10">
        <f>G2377&amp;H2377&amp;I2377</f>
        <v/>
      </c>
      <c r="K2377" s="10">
        <f>IF(AND(G2377&gt;=4,H2377&gt;=4),"Champions",IF(AND(G2377&gt;=3,H2377&gt;=3),"Loyal",IF(G2377&gt;=4,"New / promising",IF(H2377&gt;=3,"At risk",IF(G2377&lt;=2,"Lost / hibernating","Needs attention")))))</f>
        <v/>
      </c>
    </row>
    <row r="2378">
      <c r="A2378" t="n">
        <v>16255</v>
      </c>
      <c r="B2378" s="13">
        <f>_xlfn.MINIFS(Invoices[Date],Invoices[Customer ID],A2378)</f>
        <v/>
      </c>
      <c r="C2378" s="13">
        <f>_xlfn.MAXIFS(Invoices[Date],Invoices[Customer ID],A2378)</f>
        <v/>
      </c>
      <c r="D2378" s="14">
        <f>AsOfDate-C2378</f>
        <v/>
      </c>
      <c r="E2378" s="14">
        <f>COUNTIFS(Invoices[Customer ID],A2378)</f>
        <v/>
      </c>
      <c r="F2378" s="15">
        <f>SUMIFS(Invoices[Value],Invoices[Customer ID],A2378)</f>
        <v/>
      </c>
      <c r="G2378" s="10">
        <f>5-COUNTIF(RCuts,"&lt;"&amp;D2378)</f>
        <v/>
      </c>
      <c r="H2378" s="10">
        <f>1+COUNTIF(FCuts,"&lt;"&amp;E2378)</f>
        <v/>
      </c>
      <c r="I2378" s="10">
        <f>1+COUNTIF(MCuts,"&lt;"&amp;F2378)</f>
        <v/>
      </c>
      <c r="J2378" s="10">
        <f>G2378&amp;H2378&amp;I2378</f>
        <v/>
      </c>
      <c r="K2378" s="10">
        <f>IF(AND(G2378&gt;=4,H2378&gt;=4),"Champions",IF(AND(G2378&gt;=3,H2378&gt;=3),"Loyal",IF(G2378&gt;=4,"New / promising",IF(H2378&gt;=3,"At risk",IF(G2378&lt;=2,"Lost / hibernating","Needs attention")))))</f>
        <v/>
      </c>
    </row>
    <row r="2379">
      <c r="A2379" t="n">
        <v>16256</v>
      </c>
      <c r="B2379" s="13">
        <f>_xlfn.MINIFS(Invoices[Date],Invoices[Customer ID],A2379)</f>
        <v/>
      </c>
      <c r="C2379" s="13">
        <f>_xlfn.MAXIFS(Invoices[Date],Invoices[Customer ID],A2379)</f>
        <v/>
      </c>
      <c r="D2379" s="14">
        <f>AsOfDate-C2379</f>
        <v/>
      </c>
      <c r="E2379" s="14">
        <f>COUNTIFS(Invoices[Customer ID],A2379)</f>
        <v/>
      </c>
      <c r="F2379" s="15">
        <f>SUMIFS(Invoices[Value],Invoices[Customer ID],A2379)</f>
        <v/>
      </c>
      <c r="G2379" s="10">
        <f>5-COUNTIF(RCuts,"&lt;"&amp;D2379)</f>
        <v/>
      </c>
      <c r="H2379" s="10">
        <f>1+COUNTIF(FCuts,"&lt;"&amp;E2379)</f>
        <v/>
      </c>
      <c r="I2379" s="10">
        <f>1+COUNTIF(MCuts,"&lt;"&amp;F2379)</f>
        <v/>
      </c>
      <c r="J2379" s="10">
        <f>G2379&amp;H2379&amp;I2379</f>
        <v/>
      </c>
      <c r="K2379" s="10">
        <f>IF(AND(G2379&gt;=4,H2379&gt;=4),"Champions",IF(AND(G2379&gt;=3,H2379&gt;=3),"Loyal",IF(G2379&gt;=4,"New / promising",IF(H2379&gt;=3,"At risk",IF(G2379&lt;=2,"Lost / hibernating","Needs attention")))))</f>
        <v/>
      </c>
    </row>
    <row r="2380">
      <c r="A2380" t="n">
        <v>16257</v>
      </c>
      <c r="B2380" s="13">
        <f>_xlfn.MINIFS(Invoices[Date],Invoices[Customer ID],A2380)</f>
        <v/>
      </c>
      <c r="C2380" s="13">
        <f>_xlfn.MAXIFS(Invoices[Date],Invoices[Customer ID],A2380)</f>
        <v/>
      </c>
      <c r="D2380" s="14">
        <f>AsOfDate-C2380</f>
        <v/>
      </c>
      <c r="E2380" s="14">
        <f>COUNTIFS(Invoices[Customer ID],A2380)</f>
        <v/>
      </c>
      <c r="F2380" s="15">
        <f>SUMIFS(Invoices[Value],Invoices[Customer ID],A2380)</f>
        <v/>
      </c>
      <c r="G2380" s="10">
        <f>5-COUNTIF(RCuts,"&lt;"&amp;D2380)</f>
        <v/>
      </c>
      <c r="H2380" s="10">
        <f>1+COUNTIF(FCuts,"&lt;"&amp;E2380)</f>
        <v/>
      </c>
      <c r="I2380" s="10">
        <f>1+COUNTIF(MCuts,"&lt;"&amp;F2380)</f>
        <v/>
      </c>
      <c r="J2380" s="10">
        <f>G2380&amp;H2380&amp;I2380</f>
        <v/>
      </c>
      <c r="K2380" s="10">
        <f>IF(AND(G2380&gt;=4,H2380&gt;=4),"Champions",IF(AND(G2380&gt;=3,H2380&gt;=3),"Loyal",IF(G2380&gt;=4,"New / promising",IF(H2380&gt;=3,"At risk",IF(G2380&lt;=2,"Lost / hibernating","Needs attention")))))</f>
        <v/>
      </c>
    </row>
    <row r="2381">
      <c r="A2381" t="n">
        <v>16258</v>
      </c>
      <c r="B2381" s="13">
        <f>_xlfn.MINIFS(Invoices[Date],Invoices[Customer ID],A2381)</f>
        <v/>
      </c>
      <c r="C2381" s="13">
        <f>_xlfn.MAXIFS(Invoices[Date],Invoices[Customer ID],A2381)</f>
        <v/>
      </c>
      <c r="D2381" s="14">
        <f>AsOfDate-C2381</f>
        <v/>
      </c>
      <c r="E2381" s="14">
        <f>COUNTIFS(Invoices[Customer ID],A2381)</f>
        <v/>
      </c>
      <c r="F2381" s="15">
        <f>SUMIFS(Invoices[Value],Invoices[Customer ID],A2381)</f>
        <v/>
      </c>
      <c r="G2381" s="10">
        <f>5-COUNTIF(RCuts,"&lt;"&amp;D2381)</f>
        <v/>
      </c>
      <c r="H2381" s="10">
        <f>1+COUNTIF(FCuts,"&lt;"&amp;E2381)</f>
        <v/>
      </c>
      <c r="I2381" s="10">
        <f>1+COUNTIF(MCuts,"&lt;"&amp;F2381)</f>
        <v/>
      </c>
      <c r="J2381" s="10">
        <f>G2381&amp;H2381&amp;I2381</f>
        <v/>
      </c>
      <c r="K2381" s="10">
        <f>IF(AND(G2381&gt;=4,H2381&gt;=4),"Champions",IF(AND(G2381&gt;=3,H2381&gt;=3),"Loyal",IF(G2381&gt;=4,"New / promising",IF(H2381&gt;=3,"At risk",IF(G2381&lt;=2,"Lost / hibernating","Needs attention")))))</f>
        <v/>
      </c>
    </row>
    <row r="2382">
      <c r="A2382" t="n">
        <v>16260</v>
      </c>
      <c r="B2382" s="13">
        <f>_xlfn.MINIFS(Invoices[Date],Invoices[Customer ID],A2382)</f>
        <v/>
      </c>
      <c r="C2382" s="13">
        <f>_xlfn.MAXIFS(Invoices[Date],Invoices[Customer ID],A2382)</f>
        <v/>
      </c>
      <c r="D2382" s="14">
        <f>AsOfDate-C2382</f>
        <v/>
      </c>
      <c r="E2382" s="14">
        <f>COUNTIFS(Invoices[Customer ID],A2382)</f>
        <v/>
      </c>
      <c r="F2382" s="15">
        <f>SUMIFS(Invoices[Value],Invoices[Customer ID],A2382)</f>
        <v/>
      </c>
      <c r="G2382" s="10">
        <f>5-COUNTIF(RCuts,"&lt;"&amp;D2382)</f>
        <v/>
      </c>
      <c r="H2382" s="10">
        <f>1+COUNTIF(FCuts,"&lt;"&amp;E2382)</f>
        <v/>
      </c>
      <c r="I2382" s="10">
        <f>1+COUNTIF(MCuts,"&lt;"&amp;F2382)</f>
        <v/>
      </c>
      <c r="J2382" s="10">
        <f>G2382&amp;H2382&amp;I2382</f>
        <v/>
      </c>
      <c r="K2382" s="10">
        <f>IF(AND(G2382&gt;=4,H2382&gt;=4),"Champions",IF(AND(G2382&gt;=3,H2382&gt;=3),"Loyal",IF(G2382&gt;=4,"New / promising",IF(H2382&gt;=3,"At risk",IF(G2382&lt;=2,"Lost / hibernating","Needs attention")))))</f>
        <v/>
      </c>
    </row>
    <row r="2383">
      <c r="A2383" t="n">
        <v>16261</v>
      </c>
      <c r="B2383" s="13">
        <f>_xlfn.MINIFS(Invoices[Date],Invoices[Customer ID],A2383)</f>
        <v/>
      </c>
      <c r="C2383" s="13">
        <f>_xlfn.MAXIFS(Invoices[Date],Invoices[Customer ID],A2383)</f>
        <v/>
      </c>
      <c r="D2383" s="14">
        <f>AsOfDate-C2383</f>
        <v/>
      </c>
      <c r="E2383" s="14">
        <f>COUNTIFS(Invoices[Customer ID],A2383)</f>
        <v/>
      </c>
      <c r="F2383" s="15">
        <f>SUMIFS(Invoices[Value],Invoices[Customer ID],A2383)</f>
        <v/>
      </c>
      <c r="G2383" s="10">
        <f>5-COUNTIF(RCuts,"&lt;"&amp;D2383)</f>
        <v/>
      </c>
      <c r="H2383" s="10">
        <f>1+COUNTIF(FCuts,"&lt;"&amp;E2383)</f>
        <v/>
      </c>
      <c r="I2383" s="10">
        <f>1+COUNTIF(MCuts,"&lt;"&amp;F2383)</f>
        <v/>
      </c>
      <c r="J2383" s="10">
        <f>G2383&amp;H2383&amp;I2383</f>
        <v/>
      </c>
      <c r="K2383" s="10">
        <f>IF(AND(G2383&gt;=4,H2383&gt;=4),"Champions",IF(AND(G2383&gt;=3,H2383&gt;=3),"Loyal",IF(G2383&gt;=4,"New / promising",IF(H2383&gt;=3,"At risk",IF(G2383&lt;=2,"Lost / hibernating","Needs attention")))))</f>
        <v/>
      </c>
    </row>
    <row r="2384">
      <c r="A2384" t="n">
        <v>16265</v>
      </c>
      <c r="B2384" s="13">
        <f>_xlfn.MINIFS(Invoices[Date],Invoices[Customer ID],A2384)</f>
        <v/>
      </c>
      <c r="C2384" s="13">
        <f>_xlfn.MAXIFS(Invoices[Date],Invoices[Customer ID],A2384)</f>
        <v/>
      </c>
      <c r="D2384" s="14">
        <f>AsOfDate-C2384</f>
        <v/>
      </c>
      <c r="E2384" s="14">
        <f>COUNTIFS(Invoices[Customer ID],A2384)</f>
        <v/>
      </c>
      <c r="F2384" s="15">
        <f>SUMIFS(Invoices[Value],Invoices[Customer ID],A2384)</f>
        <v/>
      </c>
      <c r="G2384" s="10">
        <f>5-COUNTIF(RCuts,"&lt;"&amp;D2384)</f>
        <v/>
      </c>
      <c r="H2384" s="10">
        <f>1+COUNTIF(FCuts,"&lt;"&amp;E2384)</f>
        <v/>
      </c>
      <c r="I2384" s="10">
        <f>1+COUNTIF(MCuts,"&lt;"&amp;F2384)</f>
        <v/>
      </c>
      <c r="J2384" s="10">
        <f>G2384&amp;H2384&amp;I2384</f>
        <v/>
      </c>
      <c r="K2384" s="10">
        <f>IF(AND(G2384&gt;=4,H2384&gt;=4),"Champions",IF(AND(G2384&gt;=3,H2384&gt;=3),"Loyal",IF(G2384&gt;=4,"New / promising",IF(H2384&gt;=3,"At risk",IF(G2384&lt;=2,"Lost / hibernating","Needs attention")))))</f>
        <v/>
      </c>
    </row>
    <row r="2385">
      <c r="A2385" t="n">
        <v>16266</v>
      </c>
      <c r="B2385" s="13">
        <f>_xlfn.MINIFS(Invoices[Date],Invoices[Customer ID],A2385)</f>
        <v/>
      </c>
      <c r="C2385" s="13">
        <f>_xlfn.MAXIFS(Invoices[Date],Invoices[Customer ID],A2385)</f>
        <v/>
      </c>
      <c r="D2385" s="14">
        <f>AsOfDate-C2385</f>
        <v/>
      </c>
      <c r="E2385" s="14">
        <f>COUNTIFS(Invoices[Customer ID],A2385)</f>
        <v/>
      </c>
      <c r="F2385" s="15">
        <f>SUMIFS(Invoices[Value],Invoices[Customer ID],A2385)</f>
        <v/>
      </c>
      <c r="G2385" s="10">
        <f>5-COUNTIF(RCuts,"&lt;"&amp;D2385)</f>
        <v/>
      </c>
      <c r="H2385" s="10">
        <f>1+COUNTIF(FCuts,"&lt;"&amp;E2385)</f>
        <v/>
      </c>
      <c r="I2385" s="10">
        <f>1+COUNTIF(MCuts,"&lt;"&amp;F2385)</f>
        <v/>
      </c>
      <c r="J2385" s="10">
        <f>G2385&amp;H2385&amp;I2385</f>
        <v/>
      </c>
      <c r="K2385" s="10">
        <f>IF(AND(G2385&gt;=4,H2385&gt;=4),"Champions",IF(AND(G2385&gt;=3,H2385&gt;=3),"Loyal",IF(G2385&gt;=4,"New / promising",IF(H2385&gt;=3,"At risk",IF(G2385&lt;=2,"Lost / hibernating","Needs attention")))))</f>
        <v/>
      </c>
    </row>
    <row r="2386">
      <c r="A2386" t="n">
        <v>16268</v>
      </c>
      <c r="B2386" s="13">
        <f>_xlfn.MINIFS(Invoices[Date],Invoices[Customer ID],A2386)</f>
        <v/>
      </c>
      <c r="C2386" s="13">
        <f>_xlfn.MAXIFS(Invoices[Date],Invoices[Customer ID],A2386)</f>
        <v/>
      </c>
      <c r="D2386" s="14">
        <f>AsOfDate-C2386</f>
        <v/>
      </c>
      <c r="E2386" s="14">
        <f>COUNTIFS(Invoices[Customer ID],A2386)</f>
        <v/>
      </c>
      <c r="F2386" s="15">
        <f>SUMIFS(Invoices[Value],Invoices[Customer ID],A2386)</f>
        <v/>
      </c>
      <c r="G2386" s="10">
        <f>5-COUNTIF(RCuts,"&lt;"&amp;D2386)</f>
        <v/>
      </c>
      <c r="H2386" s="10">
        <f>1+COUNTIF(FCuts,"&lt;"&amp;E2386)</f>
        <v/>
      </c>
      <c r="I2386" s="10">
        <f>1+COUNTIF(MCuts,"&lt;"&amp;F2386)</f>
        <v/>
      </c>
      <c r="J2386" s="10">
        <f>G2386&amp;H2386&amp;I2386</f>
        <v/>
      </c>
      <c r="K2386" s="10">
        <f>IF(AND(G2386&gt;=4,H2386&gt;=4),"Champions",IF(AND(G2386&gt;=3,H2386&gt;=3),"Loyal",IF(G2386&gt;=4,"New / promising",IF(H2386&gt;=3,"At risk",IF(G2386&lt;=2,"Lost / hibernating","Needs attention")))))</f>
        <v/>
      </c>
    </row>
    <row r="2387">
      <c r="A2387" t="n">
        <v>16271</v>
      </c>
      <c r="B2387" s="13">
        <f>_xlfn.MINIFS(Invoices[Date],Invoices[Customer ID],A2387)</f>
        <v/>
      </c>
      <c r="C2387" s="13">
        <f>_xlfn.MAXIFS(Invoices[Date],Invoices[Customer ID],A2387)</f>
        <v/>
      </c>
      <c r="D2387" s="14">
        <f>AsOfDate-C2387</f>
        <v/>
      </c>
      <c r="E2387" s="14">
        <f>COUNTIFS(Invoices[Customer ID],A2387)</f>
        <v/>
      </c>
      <c r="F2387" s="15">
        <f>SUMIFS(Invoices[Value],Invoices[Customer ID],A2387)</f>
        <v/>
      </c>
      <c r="G2387" s="10">
        <f>5-COUNTIF(RCuts,"&lt;"&amp;D2387)</f>
        <v/>
      </c>
      <c r="H2387" s="10">
        <f>1+COUNTIF(FCuts,"&lt;"&amp;E2387)</f>
        <v/>
      </c>
      <c r="I2387" s="10">
        <f>1+COUNTIF(MCuts,"&lt;"&amp;F2387)</f>
        <v/>
      </c>
      <c r="J2387" s="10">
        <f>G2387&amp;H2387&amp;I2387</f>
        <v/>
      </c>
      <c r="K2387" s="10">
        <f>IF(AND(G2387&gt;=4,H2387&gt;=4),"Champions",IF(AND(G2387&gt;=3,H2387&gt;=3),"Loyal",IF(G2387&gt;=4,"New / promising",IF(H2387&gt;=3,"At risk",IF(G2387&lt;=2,"Lost / hibernating","Needs attention")))))</f>
        <v/>
      </c>
    </row>
    <row r="2388">
      <c r="A2388" t="n">
        <v>16272</v>
      </c>
      <c r="B2388" s="13">
        <f>_xlfn.MINIFS(Invoices[Date],Invoices[Customer ID],A2388)</f>
        <v/>
      </c>
      <c r="C2388" s="13">
        <f>_xlfn.MAXIFS(Invoices[Date],Invoices[Customer ID],A2388)</f>
        <v/>
      </c>
      <c r="D2388" s="14">
        <f>AsOfDate-C2388</f>
        <v/>
      </c>
      <c r="E2388" s="14">
        <f>COUNTIFS(Invoices[Customer ID],A2388)</f>
        <v/>
      </c>
      <c r="F2388" s="15">
        <f>SUMIFS(Invoices[Value],Invoices[Customer ID],A2388)</f>
        <v/>
      </c>
      <c r="G2388" s="10">
        <f>5-COUNTIF(RCuts,"&lt;"&amp;D2388)</f>
        <v/>
      </c>
      <c r="H2388" s="10">
        <f>1+COUNTIF(FCuts,"&lt;"&amp;E2388)</f>
        <v/>
      </c>
      <c r="I2388" s="10">
        <f>1+COUNTIF(MCuts,"&lt;"&amp;F2388)</f>
        <v/>
      </c>
      <c r="J2388" s="10">
        <f>G2388&amp;H2388&amp;I2388</f>
        <v/>
      </c>
      <c r="K2388" s="10">
        <f>IF(AND(G2388&gt;=4,H2388&gt;=4),"Champions",IF(AND(G2388&gt;=3,H2388&gt;=3),"Loyal",IF(G2388&gt;=4,"New / promising",IF(H2388&gt;=3,"At risk",IF(G2388&lt;=2,"Lost / hibernating","Needs attention")))))</f>
        <v/>
      </c>
    </row>
    <row r="2389">
      <c r="A2389" t="n">
        <v>16275</v>
      </c>
      <c r="B2389" s="13">
        <f>_xlfn.MINIFS(Invoices[Date],Invoices[Customer ID],A2389)</f>
        <v/>
      </c>
      <c r="C2389" s="13">
        <f>_xlfn.MAXIFS(Invoices[Date],Invoices[Customer ID],A2389)</f>
        <v/>
      </c>
      <c r="D2389" s="14">
        <f>AsOfDate-C2389</f>
        <v/>
      </c>
      <c r="E2389" s="14">
        <f>COUNTIFS(Invoices[Customer ID],A2389)</f>
        <v/>
      </c>
      <c r="F2389" s="15">
        <f>SUMIFS(Invoices[Value],Invoices[Customer ID],A2389)</f>
        <v/>
      </c>
      <c r="G2389" s="10">
        <f>5-COUNTIF(RCuts,"&lt;"&amp;D2389)</f>
        <v/>
      </c>
      <c r="H2389" s="10">
        <f>1+COUNTIF(FCuts,"&lt;"&amp;E2389)</f>
        <v/>
      </c>
      <c r="I2389" s="10">
        <f>1+COUNTIF(MCuts,"&lt;"&amp;F2389)</f>
        <v/>
      </c>
      <c r="J2389" s="10">
        <f>G2389&amp;H2389&amp;I2389</f>
        <v/>
      </c>
      <c r="K2389" s="10">
        <f>IF(AND(G2389&gt;=4,H2389&gt;=4),"Champions",IF(AND(G2389&gt;=3,H2389&gt;=3),"Loyal",IF(G2389&gt;=4,"New / promising",IF(H2389&gt;=3,"At risk",IF(G2389&lt;=2,"Lost / hibernating","Needs attention")))))</f>
        <v/>
      </c>
    </row>
    <row r="2390">
      <c r="A2390" t="n">
        <v>16276</v>
      </c>
      <c r="B2390" s="13">
        <f>_xlfn.MINIFS(Invoices[Date],Invoices[Customer ID],A2390)</f>
        <v/>
      </c>
      <c r="C2390" s="13">
        <f>_xlfn.MAXIFS(Invoices[Date],Invoices[Customer ID],A2390)</f>
        <v/>
      </c>
      <c r="D2390" s="14">
        <f>AsOfDate-C2390</f>
        <v/>
      </c>
      <c r="E2390" s="14">
        <f>COUNTIFS(Invoices[Customer ID],A2390)</f>
        <v/>
      </c>
      <c r="F2390" s="15">
        <f>SUMIFS(Invoices[Value],Invoices[Customer ID],A2390)</f>
        <v/>
      </c>
      <c r="G2390" s="10">
        <f>5-COUNTIF(RCuts,"&lt;"&amp;D2390)</f>
        <v/>
      </c>
      <c r="H2390" s="10">
        <f>1+COUNTIF(FCuts,"&lt;"&amp;E2390)</f>
        <v/>
      </c>
      <c r="I2390" s="10">
        <f>1+COUNTIF(MCuts,"&lt;"&amp;F2390)</f>
        <v/>
      </c>
      <c r="J2390" s="10">
        <f>G2390&amp;H2390&amp;I2390</f>
        <v/>
      </c>
      <c r="K2390" s="10">
        <f>IF(AND(G2390&gt;=4,H2390&gt;=4),"Champions",IF(AND(G2390&gt;=3,H2390&gt;=3),"Loyal",IF(G2390&gt;=4,"New / promising",IF(H2390&gt;=3,"At risk",IF(G2390&lt;=2,"Lost / hibernating","Needs attention")))))</f>
        <v/>
      </c>
    </row>
    <row r="2391">
      <c r="A2391" t="n">
        <v>16278</v>
      </c>
      <c r="B2391" s="13">
        <f>_xlfn.MINIFS(Invoices[Date],Invoices[Customer ID],A2391)</f>
        <v/>
      </c>
      <c r="C2391" s="13">
        <f>_xlfn.MAXIFS(Invoices[Date],Invoices[Customer ID],A2391)</f>
        <v/>
      </c>
      <c r="D2391" s="14">
        <f>AsOfDate-C2391</f>
        <v/>
      </c>
      <c r="E2391" s="14">
        <f>COUNTIFS(Invoices[Customer ID],A2391)</f>
        <v/>
      </c>
      <c r="F2391" s="15">
        <f>SUMIFS(Invoices[Value],Invoices[Customer ID],A2391)</f>
        <v/>
      </c>
      <c r="G2391" s="10">
        <f>5-COUNTIF(RCuts,"&lt;"&amp;D2391)</f>
        <v/>
      </c>
      <c r="H2391" s="10">
        <f>1+COUNTIF(FCuts,"&lt;"&amp;E2391)</f>
        <v/>
      </c>
      <c r="I2391" s="10">
        <f>1+COUNTIF(MCuts,"&lt;"&amp;F2391)</f>
        <v/>
      </c>
      <c r="J2391" s="10">
        <f>G2391&amp;H2391&amp;I2391</f>
        <v/>
      </c>
      <c r="K2391" s="10">
        <f>IF(AND(G2391&gt;=4,H2391&gt;=4),"Champions",IF(AND(G2391&gt;=3,H2391&gt;=3),"Loyal",IF(G2391&gt;=4,"New / promising",IF(H2391&gt;=3,"At risk",IF(G2391&lt;=2,"Lost / hibernating","Needs attention")))))</f>
        <v/>
      </c>
    </row>
    <row r="2392">
      <c r="A2392" t="n">
        <v>16279</v>
      </c>
      <c r="B2392" s="13">
        <f>_xlfn.MINIFS(Invoices[Date],Invoices[Customer ID],A2392)</f>
        <v/>
      </c>
      <c r="C2392" s="13">
        <f>_xlfn.MAXIFS(Invoices[Date],Invoices[Customer ID],A2392)</f>
        <v/>
      </c>
      <c r="D2392" s="14">
        <f>AsOfDate-C2392</f>
        <v/>
      </c>
      <c r="E2392" s="14">
        <f>COUNTIFS(Invoices[Customer ID],A2392)</f>
        <v/>
      </c>
      <c r="F2392" s="15">
        <f>SUMIFS(Invoices[Value],Invoices[Customer ID],A2392)</f>
        <v/>
      </c>
      <c r="G2392" s="10">
        <f>5-COUNTIF(RCuts,"&lt;"&amp;D2392)</f>
        <v/>
      </c>
      <c r="H2392" s="10">
        <f>1+COUNTIF(FCuts,"&lt;"&amp;E2392)</f>
        <v/>
      </c>
      <c r="I2392" s="10">
        <f>1+COUNTIF(MCuts,"&lt;"&amp;F2392)</f>
        <v/>
      </c>
      <c r="J2392" s="10">
        <f>G2392&amp;H2392&amp;I2392</f>
        <v/>
      </c>
      <c r="K2392" s="10">
        <f>IF(AND(G2392&gt;=4,H2392&gt;=4),"Champions",IF(AND(G2392&gt;=3,H2392&gt;=3),"Loyal",IF(G2392&gt;=4,"New / promising",IF(H2392&gt;=3,"At risk",IF(G2392&lt;=2,"Lost / hibernating","Needs attention")))))</f>
        <v/>
      </c>
    </row>
    <row r="2393">
      <c r="A2393" t="n">
        <v>16281</v>
      </c>
      <c r="B2393" s="13">
        <f>_xlfn.MINIFS(Invoices[Date],Invoices[Customer ID],A2393)</f>
        <v/>
      </c>
      <c r="C2393" s="13">
        <f>_xlfn.MAXIFS(Invoices[Date],Invoices[Customer ID],A2393)</f>
        <v/>
      </c>
      <c r="D2393" s="14">
        <f>AsOfDate-C2393</f>
        <v/>
      </c>
      <c r="E2393" s="14">
        <f>COUNTIFS(Invoices[Customer ID],A2393)</f>
        <v/>
      </c>
      <c r="F2393" s="15">
        <f>SUMIFS(Invoices[Value],Invoices[Customer ID],A2393)</f>
        <v/>
      </c>
      <c r="G2393" s="10">
        <f>5-COUNTIF(RCuts,"&lt;"&amp;D2393)</f>
        <v/>
      </c>
      <c r="H2393" s="10">
        <f>1+COUNTIF(FCuts,"&lt;"&amp;E2393)</f>
        <v/>
      </c>
      <c r="I2393" s="10">
        <f>1+COUNTIF(MCuts,"&lt;"&amp;F2393)</f>
        <v/>
      </c>
      <c r="J2393" s="10">
        <f>G2393&amp;H2393&amp;I2393</f>
        <v/>
      </c>
      <c r="K2393" s="10">
        <f>IF(AND(G2393&gt;=4,H2393&gt;=4),"Champions",IF(AND(G2393&gt;=3,H2393&gt;=3),"Loyal",IF(G2393&gt;=4,"New / promising",IF(H2393&gt;=3,"At risk",IF(G2393&lt;=2,"Lost / hibernating","Needs attention")))))</f>
        <v/>
      </c>
    </row>
    <row r="2394">
      <c r="A2394" t="n">
        <v>16282</v>
      </c>
      <c r="B2394" s="13">
        <f>_xlfn.MINIFS(Invoices[Date],Invoices[Customer ID],A2394)</f>
        <v/>
      </c>
      <c r="C2394" s="13">
        <f>_xlfn.MAXIFS(Invoices[Date],Invoices[Customer ID],A2394)</f>
        <v/>
      </c>
      <c r="D2394" s="14">
        <f>AsOfDate-C2394</f>
        <v/>
      </c>
      <c r="E2394" s="14">
        <f>COUNTIFS(Invoices[Customer ID],A2394)</f>
        <v/>
      </c>
      <c r="F2394" s="15">
        <f>SUMIFS(Invoices[Value],Invoices[Customer ID],A2394)</f>
        <v/>
      </c>
      <c r="G2394" s="10">
        <f>5-COUNTIF(RCuts,"&lt;"&amp;D2394)</f>
        <v/>
      </c>
      <c r="H2394" s="10">
        <f>1+COUNTIF(FCuts,"&lt;"&amp;E2394)</f>
        <v/>
      </c>
      <c r="I2394" s="10">
        <f>1+COUNTIF(MCuts,"&lt;"&amp;F2394)</f>
        <v/>
      </c>
      <c r="J2394" s="10">
        <f>G2394&amp;H2394&amp;I2394</f>
        <v/>
      </c>
      <c r="K2394" s="10">
        <f>IF(AND(G2394&gt;=4,H2394&gt;=4),"Champions",IF(AND(G2394&gt;=3,H2394&gt;=3),"Loyal",IF(G2394&gt;=4,"New / promising",IF(H2394&gt;=3,"At risk",IF(G2394&lt;=2,"Lost / hibernating","Needs attention")))))</f>
        <v/>
      </c>
    </row>
    <row r="2395">
      <c r="A2395" t="n">
        <v>16283</v>
      </c>
      <c r="B2395" s="13">
        <f>_xlfn.MINIFS(Invoices[Date],Invoices[Customer ID],A2395)</f>
        <v/>
      </c>
      <c r="C2395" s="13">
        <f>_xlfn.MAXIFS(Invoices[Date],Invoices[Customer ID],A2395)</f>
        <v/>
      </c>
      <c r="D2395" s="14">
        <f>AsOfDate-C2395</f>
        <v/>
      </c>
      <c r="E2395" s="14">
        <f>COUNTIFS(Invoices[Customer ID],A2395)</f>
        <v/>
      </c>
      <c r="F2395" s="15">
        <f>SUMIFS(Invoices[Value],Invoices[Customer ID],A2395)</f>
        <v/>
      </c>
      <c r="G2395" s="10">
        <f>5-COUNTIF(RCuts,"&lt;"&amp;D2395)</f>
        <v/>
      </c>
      <c r="H2395" s="10">
        <f>1+COUNTIF(FCuts,"&lt;"&amp;E2395)</f>
        <v/>
      </c>
      <c r="I2395" s="10">
        <f>1+COUNTIF(MCuts,"&lt;"&amp;F2395)</f>
        <v/>
      </c>
      <c r="J2395" s="10">
        <f>G2395&amp;H2395&amp;I2395</f>
        <v/>
      </c>
      <c r="K2395" s="10">
        <f>IF(AND(G2395&gt;=4,H2395&gt;=4),"Champions",IF(AND(G2395&gt;=3,H2395&gt;=3),"Loyal",IF(G2395&gt;=4,"New / promising",IF(H2395&gt;=3,"At risk",IF(G2395&lt;=2,"Lost / hibernating","Needs attention")))))</f>
        <v/>
      </c>
    </row>
    <row r="2396">
      <c r="A2396" t="n">
        <v>16284</v>
      </c>
      <c r="B2396" s="13">
        <f>_xlfn.MINIFS(Invoices[Date],Invoices[Customer ID],A2396)</f>
        <v/>
      </c>
      <c r="C2396" s="13">
        <f>_xlfn.MAXIFS(Invoices[Date],Invoices[Customer ID],A2396)</f>
        <v/>
      </c>
      <c r="D2396" s="14">
        <f>AsOfDate-C2396</f>
        <v/>
      </c>
      <c r="E2396" s="14">
        <f>COUNTIFS(Invoices[Customer ID],A2396)</f>
        <v/>
      </c>
      <c r="F2396" s="15">
        <f>SUMIFS(Invoices[Value],Invoices[Customer ID],A2396)</f>
        <v/>
      </c>
      <c r="G2396" s="10">
        <f>5-COUNTIF(RCuts,"&lt;"&amp;D2396)</f>
        <v/>
      </c>
      <c r="H2396" s="10">
        <f>1+COUNTIF(FCuts,"&lt;"&amp;E2396)</f>
        <v/>
      </c>
      <c r="I2396" s="10">
        <f>1+COUNTIF(MCuts,"&lt;"&amp;F2396)</f>
        <v/>
      </c>
      <c r="J2396" s="10">
        <f>G2396&amp;H2396&amp;I2396</f>
        <v/>
      </c>
      <c r="K2396" s="10">
        <f>IF(AND(G2396&gt;=4,H2396&gt;=4),"Champions",IF(AND(G2396&gt;=3,H2396&gt;=3),"Loyal",IF(G2396&gt;=4,"New / promising",IF(H2396&gt;=3,"At risk",IF(G2396&lt;=2,"Lost / hibernating","Needs attention")))))</f>
        <v/>
      </c>
    </row>
    <row r="2397">
      <c r="A2397" t="n">
        <v>16287</v>
      </c>
      <c r="B2397" s="13">
        <f>_xlfn.MINIFS(Invoices[Date],Invoices[Customer ID],A2397)</f>
        <v/>
      </c>
      <c r="C2397" s="13">
        <f>_xlfn.MAXIFS(Invoices[Date],Invoices[Customer ID],A2397)</f>
        <v/>
      </c>
      <c r="D2397" s="14">
        <f>AsOfDate-C2397</f>
        <v/>
      </c>
      <c r="E2397" s="14">
        <f>COUNTIFS(Invoices[Customer ID],A2397)</f>
        <v/>
      </c>
      <c r="F2397" s="15">
        <f>SUMIFS(Invoices[Value],Invoices[Customer ID],A2397)</f>
        <v/>
      </c>
      <c r="G2397" s="10">
        <f>5-COUNTIF(RCuts,"&lt;"&amp;D2397)</f>
        <v/>
      </c>
      <c r="H2397" s="10">
        <f>1+COUNTIF(FCuts,"&lt;"&amp;E2397)</f>
        <v/>
      </c>
      <c r="I2397" s="10">
        <f>1+COUNTIF(MCuts,"&lt;"&amp;F2397)</f>
        <v/>
      </c>
      <c r="J2397" s="10">
        <f>G2397&amp;H2397&amp;I2397</f>
        <v/>
      </c>
      <c r="K2397" s="10">
        <f>IF(AND(G2397&gt;=4,H2397&gt;=4),"Champions",IF(AND(G2397&gt;=3,H2397&gt;=3),"Loyal",IF(G2397&gt;=4,"New / promising",IF(H2397&gt;=3,"At risk",IF(G2397&lt;=2,"Lost / hibernating","Needs attention")))))</f>
        <v/>
      </c>
    </row>
    <row r="2398">
      <c r="A2398" t="n">
        <v>16292</v>
      </c>
      <c r="B2398" s="13">
        <f>_xlfn.MINIFS(Invoices[Date],Invoices[Customer ID],A2398)</f>
        <v/>
      </c>
      <c r="C2398" s="13">
        <f>_xlfn.MAXIFS(Invoices[Date],Invoices[Customer ID],A2398)</f>
        <v/>
      </c>
      <c r="D2398" s="14">
        <f>AsOfDate-C2398</f>
        <v/>
      </c>
      <c r="E2398" s="14">
        <f>COUNTIFS(Invoices[Customer ID],A2398)</f>
        <v/>
      </c>
      <c r="F2398" s="15">
        <f>SUMIFS(Invoices[Value],Invoices[Customer ID],A2398)</f>
        <v/>
      </c>
      <c r="G2398" s="10">
        <f>5-COUNTIF(RCuts,"&lt;"&amp;D2398)</f>
        <v/>
      </c>
      <c r="H2398" s="10">
        <f>1+COUNTIF(FCuts,"&lt;"&amp;E2398)</f>
        <v/>
      </c>
      <c r="I2398" s="10">
        <f>1+COUNTIF(MCuts,"&lt;"&amp;F2398)</f>
        <v/>
      </c>
      <c r="J2398" s="10">
        <f>G2398&amp;H2398&amp;I2398</f>
        <v/>
      </c>
      <c r="K2398" s="10">
        <f>IF(AND(G2398&gt;=4,H2398&gt;=4),"Champions",IF(AND(G2398&gt;=3,H2398&gt;=3),"Loyal",IF(G2398&gt;=4,"New / promising",IF(H2398&gt;=3,"At risk",IF(G2398&lt;=2,"Lost / hibernating","Needs attention")))))</f>
        <v/>
      </c>
    </row>
    <row r="2399">
      <c r="A2399" t="n">
        <v>16293</v>
      </c>
      <c r="B2399" s="13">
        <f>_xlfn.MINIFS(Invoices[Date],Invoices[Customer ID],A2399)</f>
        <v/>
      </c>
      <c r="C2399" s="13">
        <f>_xlfn.MAXIFS(Invoices[Date],Invoices[Customer ID],A2399)</f>
        <v/>
      </c>
      <c r="D2399" s="14">
        <f>AsOfDate-C2399</f>
        <v/>
      </c>
      <c r="E2399" s="14">
        <f>COUNTIFS(Invoices[Customer ID],A2399)</f>
        <v/>
      </c>
      <c r="F2399" s="15">
        <f>SUMIFS(Invoices[Value],Invoices[Customer ID],A2399)</f>
        <v/>
      </c>
      <c r="G2399" s="10">
        <f>5-COUNTIF(RCuts,"&lt;"&amp;D2399)</f>
        <v/>
      </c>
      <c r="H2399" s="10">
        <f>1+COUNTIF(FCuts,"&lt;"&amp;E2399)</f>
        <v/>
      </c>
      <c r="I2399" s="10">
        <f>1+COUNTIF(MCuts,"&lt;"&amp;F2399)</f>
        <v/>
      </c>
      <c r="J2399" s="10">
        <f>G2399&amp;H2399&amp;I2399</f>
        <v/>
      </c>
      <c r="K2399" s="10">
        <f>IF(AND(G2399&gt;=4,H2399&gt;=4),"Champions",IF(AND(G2399&gt;=3,H2399&gt;=3),"Loyal",IF(G2399&gt;=4,"New / promising",IF(H2399&gt;=3,"At risk",IF(G2399&lt;=2,"Lost / hibernating","Needs attention")))))</f>
        <v/>
      </c>
    </row>
    <row r="2400">
      <c r="A2400" t="n">
        <v>16295</v>
      </c>
      <c r="B2400" s="13">
        <f>_xlfn.MINIFS(Invoices[Date],Invoices[Customer ID],A2400)</f>
        <v/>
      </c>
      <c r="C2400" s="13">
        <f>_xlfn.MAXIFS(Invoices[Date],Invoices[Customer ID],A2400)</f>
        <v/>
      </c>
      <c r="D2400" s="14">
        <f>AsOfDate-C2400</f>
        <v/>
      </c>
      <c r="E2400" s="14">
        <f>COUNTIFS(Invoices[Customer ID],A2400)</f>
        <v/>
      </c>
      <c r="F2400" s="15">
        <f>SUMIFS(Invoices[Value],Invoices[Customer ID],A2400)</f>
        <v/>
      </c>
      <c r="G2400" s="10">
        <f>5-COUNTIF(RCuts,"&lt;"&amp;D2400)</f>
        <v/>
      </c>
      <c r="H2400" s="10">
        <f>1+COUNTIF(FCuts,"&lt;"&amp;E2400)</f>
        <v/>
      </c>
      <c r="I2400" s="10">
        <f>1+COUNTIF(MCuts,"&lt;"&amp;F2400)</f>
        <v/>
      </c>
      <c r="J2400" s="10">
        <f>G2400&amp;H2400&amp;I2400</f>
        <v/>
      </c>
      <c r="K2400" s="10">
        <f>IF(AND(G2400&gt;=4,H2400&gt;=4),"Champions",IF(AND(G2400&gt;=3,H2400&gt;=3),"Loyal",IF(G2400&gt;=4,"New / promising",IF(H2400&gt;=3,"At risk",IF(G2400&lt;=2,"Lost / hibernating","Needs attention")))))</f>
        <v/>
      </c>
    </row>
    <row r="2401">
      <c r="A2401" t="n">
        <v>16297</v>
      </c>
      <c r="B2401" s="13">
        <f>_xlfn.MINIFS(Invoices[Date],Invoices[Customer ID],A2401)</f>
        <v/>
      </c>
      <c r="C2401" s="13">
        <f>_xlfn.MAXIFS(Invoices[Date],Invoices[Customer ID],A2401)</f>
        <v/>
      </c>
      <c r="D2401" s="14">
        <f>AsOfDate-C2401</f>
        <v/>
      </c>
      <c r="E2401" s="14">
        <f>COUNTIFS(Invoices[Customer ID],A2401)</f>
        <v/>
      </c>
      <c r="F2401" s="15">
        <f>SUMIFS(Invoices[Value],Invoices[Customer ID],A2401)</f>
        <v/>
      </c>
      <c r="G2401" s="10">
        <f>5-COUNTIF(RCuts,"&lt;"&amp;D2401)</f>
        <v/>
      </c>
      <c r="H2401" s="10">
        <f>1+COUNTIF(FCuts,"&lt;"&amp;E2401)</f>
        <v/>
      </c>
      <c r="I2401" s="10">
        <f>1+COUNTIF(MCuts,"&lt;"&amp;F2401)</f>
        <v/>
      </c>
      <c r="J2401" s="10">
        <f>G2401&amp;H2401&amp;I2401</f>
        <v/>
      </c>
      <c r="K2401" s="10">
        <f>IF(AND(G2401&gt;=4,H2401&gt;=4),"Champions",IF(AND(G2401&gt;=3,H2401&gt;=3),"Loyal",IF(G2401&gt;=4,"New / promising",IF(H2401&gt;=3,"At risk",IF(G2401&lt;=2,"Lost / hibernating","Needs attention")))))</f>
        <v/>
      </c>
    </row>
    <row r="2402">
      <c r="A2402" t="n">
        <v>16298</v>
      </c>
      <c r="B2402" s="13">
        <f>_xlfn.MINIFS(Invoices[Date],Invoices[Customer ID],A2402)</f>
        <v/>
      </c>
      <c r="C2402" s="13">
        <f>_xlfn.MAXIFS(Invoices[Date],Invoices[Customer ID],A2402)</f>
        <v/>
      </c>
      <c r="D2402" s="14">
        <f>AsOfDate-C2402</f>
        <v/>
      </c>
      <c r="E2402" s="14">
        <f>COUNTIFS(Invoices[Customer ID],A2402)</f>
        <v/>
      </c>
      <c r="F2402" s="15">
        <f>SUMIFS(Invoices[Value],Invoices[Customer ID],A2402)</f>
        <v/>
      </c>
      <c r="G2402" s="10">
        <f>5-COUNTIF(RCuts,"&lt;"&amp;D2402)</f>
        <v/>
      </c>
      <c r="H2402" s="10">
        <f>1+COUNTIF(FCuts,"&lt;"&amp;E2402)</f>
        <v/>
      </c>
      <c r="I2402" s="10">
        <f>1+COUNTIF(MCuts,"&lt;"&amp;F2402)</f>
        <v/>
      </c>
      <c r="J2402" s="10">
        <f>G2402&amp;H2402&amp;I2402</f>
        <v/>
      </c>
      <c r="K2402" s="10">
        <f>IF(AND(G2402&gt;=4,H2402&gt;=4),"Champions",IF(AND(G2402&gt;=3,H2402&gt;=3),"Loyal",IF(G2402&gt;=4,"New / promising",IF(H2402&gt;=3,"At risk",IF(G2402&lt;=2,"Lost / hibernating","Needs attention")))))</f>
        <v/>
      </c>
    </row>
    <row r="2403">
      <c r="A2403" t="n">
        <v>16302</v>
      </c>
      <c r="B2403" s="13">
        <f>_xlfn.MINIFS(Invoices[Date],Invoices[Customer ID],A2403)</f>
        <v/>
      </c>
      <c r="C2403" s="13">
        <f>_xlfn.MAXIFS(Invoices[Date],Invoices[Customer ID],A2403)</f>
        <v/>
      </c>
      <c r="D2403" s="14">
        <f>AsOfDate-C2403</f>
        <v/>
      </c>
      <c r="E2403" s="14">
        <f>COUNTIFS(Invoices[Customer ID],A2403)</f>
        <v/>
      </c>
      <c r="F2403" s="15">
        <f>SUMIFS(Invoices[Value],Invoices[Customer ID],A2403)</f>
        <v/>
      </c>
      <c r="G2403" s="10">
        <f>5-COUNTIF(RCuts,"&lt;"&amp;D2403)</f>
        <v/>
      </c>
      <c r="H2403" s="10">
        <f>1+COUNTIF(FCuts,"&lt;"&amp;E2403)</f>
        <v/>
      </c>
      <c r="I2403" s="10">
        <f>1+COUNTIF(MCuts,"&lt;"&amp;F2403)</f>
        <v/>
      </c>
      <c r="J2403" s="10">
        <f>G2403&amp;H2403&amp;I2403</f>
        <v/>
      </c>
      <c r="K2403" s="10">
        <f>IF(AND(G2403&gt;=4,H2403&gt;=4),"Champions",IF(AND(G2403&gt;=3,H2403&gt;=3),"Loyal",IF(G2403&gt;=4,"New / promising",IF(H2403&gt;=3,"At risk",IF(G2403&lt;=2,"Lost / hibernating","Needs attention")))))</f>
        <v/>
      </c>
    </row>
    <row r="2404">
      <c r="A2404" t="n">
        <v>16303</v>
      </c>
      <c r="B2404" s="13">
        <f>_xlfn.MINIFS(Invoices[Date],Invoices[Customer ID],A2404)</f>
        <v/>
      </c>
      <c r="C2404" s="13">
        <f>_xlfn.MAXIFS(Invoices[Date],Invoices[Customer ID],A2404)</f>
        <v/>
      </c>
      <c r="D2404" s="14">
        <f>AsOfDate-C2404</f>
        <v/>
      </c>
      <c r="E2404" s="14">
        <f>COUNTIFS(Invoices[Customer ID],A2404)</f>
        <v/>
      </c>
      <c r="F2404" s="15">
        <f>SUMIFS(Invoices[Value],Invoices[Customer ID],A2404)</f>
        <v/>
      </c>
      <c r="G2404" s="10">
        <f>5-COUNTIF(RCuts,"&lt;"&amp;D2404)</f>
        <v/>
      </c>
      <c r="H2404" s="10">
        <f>1+COUNTIF(FCuts,"&lt;"&amp;E2404)</f>
        <v/>
      </c>
      <c r="I2404" s="10">
        <f>1+COUNTIF(MCuts,"&lt;"&amp;F2404)</f>
        <v/>
      </c>
      <c r="J2404" s="10">
        <f>G2404&amp;H2404&amp;I2404</f>
        <v/>
      </c>
      <c r="K2404" s="10">
        <f>IF(AND(G2404&gt;=4,H2404&gt;=4),"Champions",IF(AND(G2404&gt;=3,H2404&gt;=3),"Loyal",IF(G2404&gt;=4,"New / promising",IF(H2404&gt;=3,"At risk",IF(G2404&lt;=2,"Lost / hibernating","Needs attention")))))</f>
        <v/>
      </c>
    </row>
    <row r="2405">
      <c r="A2405" t="n">
        <v>16305</v>
      </c>
      <c r="B2405" s="13">
        <f>_xlfn.MINIFS(Invoices[Date],Invoices[Customer ID],A2405)</f>
        <v/>
      </c>
      <c r="C2405" s="13">
        <f>_xlfn.MAXIFS(Invoices[Date],Invoices[Customer ID],A2405)</f>
        <v/>
      </c>
      <c r="D2405" s="14">
        <f>AsOfDate-C2405</f>
        <v/>
      </c>
      <c r="E2405" s="14">
        <f>COUNTIFS(Invoices[Customer ID],A2405)</f>
        <v/>
      </c>
      <c r="F2405" s="15">
        <f>SUMIFS(Invoices[Value],Invoices[Customer ID],A2405)</f>
        <v/>
      </c>
      <c r="G2405" s="10">
        <f>5-COUNTIF(RCuts,"&lt;"&amp;D2405)</f>
        <v/>
      </c>
      <c r="H2405" s="10">
        <f>1+COUNTIF(FCuts,"&lt;"&amp;E2405)</f>
        <v/>
      </c>
      <c r="I2405" s="10">
        <f>1+COUNTIF(MCuts,"&lt;"&amp;F2405)</f>
        <v/>
      </c>
      <c r="J2405" s="10">
        <f>G2405&amp;H2405&amp;I2405</f>
        <v/>
      </c>
      <c r="K2405" s="10">
        <f>IF(AND(G2405&gt;=4,H2405&gt;=4),"Champions",IF(AND(G2405&gt;=3,H2405&gt;=3),"Loyal",IF(G2405&gt;=4,"New / promising",IF(H2405&gt;=3,"At risk",IF(G2405&lt;=2,"Lost / hibernating","Needs attention")))))</f>
        <v/>
      </c>
    </row>
    <row r="2406">
      <c r="A2406" t="n">
        <v>16306</v>
      </c>
      <c r="B2406" s="13">
        <f>_xlfn.MINIFS(Invoices[Date],Invoices[Customer ID],A2406)</f>
        <v/>
      </c>
      <c r="C2406" s="13">
        <f>_xlfn.MAXIFS(Invoices[Date],Invoices[Customer ID],A2406)</f>
        <v/>
      </c>
      <c r="D2406" s="14">
        <f>AsOfDate-C2406</f>
        <v/>
      </c>
      <c r="E2406" s="14">
        <f>COUNTIFS(Invoices[Customer ID],A2406)</f>
        <v/>
      </c>
      <c r="F2406" s="15">
        <f>SUMIFS(Invoices[Value],Invoices[Customer ID],A2406)</f>
        <v/>
      </c>
      <c r="G2406" s="10">
        <f>5-COUNTIF(RCuts,"&lt;"&amp;D2406)</f>
        <v/>
      </c>
      <c r="H2406" s="10">
        <f>1+COUNTIF(FCuts,"&lt;"&amp;E2406)</f>
        <v/>
      </c>
      <c r="I2406" s="10">
        <f>1+COUNTIF(MCuts,"&lt;"&amp;F2406)</f>
        <v/>
      </c>
      <c r="J2406" s="10">
        <f>G2406&amp;H2406&amp;I2406</f>
        <v/>
      </c>
      <c r="K2406" s="10">
        <f>IF(AND(G2406&gt;=4,H2406&gt;=4),"Champions",IF(AND(G2406&gt;=3,H2406&gt;=3),"Loyal",IF(G2406&gt;=4,"New / promising",IF(H2406&gt;=3,"At risk",IF(G2406&lt;=2,"Lost / hibernating","Needs attention")))))</f>
        <v/>
      </c>
    </row>
    <row r="2407">
      <c r="A2407" t="n">
        <v>16308</v>
      </c>
      <c r="B2407" s="13">
        <f>_xlfn.MINIFS(Invoices[Date],Invoices[Customer ID],A2407)</f>
        <v/>
      </c>
      <c r="C2407" s="13">
        <f>_xlfn.MAXIFS(Invoices[Date],Invoices[Customer ID],A2407)</f>
        <v/>
      </c>
      <c r="D2407" s="14">
        <f>AsOfDate-C2407</f>
        <v/>
      </c>
      <c r="E2407" s="14">
        <f>COUNTIFS(Invoices[Customer ID],A2407)</f>
        <v/>
      </c>
      <c r="F2407" s="15">
        <f>SUMIFS(Invoices[Value],Invoices[Customer ID],A2407)</f>
        <v/>
      </c>
      <c r="G2407" s="10">
        <f>5-COUNTIF(RCuts,"&lt;"&amp;D2407)</f>
        <v/>
      </c>
      <c r="H2407" s="10">
        <f>1+COUNTIF(FCuts,"&lt;"&amp;E2407)</f>
        <v/>
      </c>
      <c r="I2407" s="10">
        <f>1+COUNTIF(MCuts,"&lt;"&amp;F2407)</f>
        <v/>
      </c>
      <c r="J2407" s="10">
        <f>G2407&amp;H2407&amp;I2407</f>
        <v/>
      </c>
      <c r="K2407" s="10">
        <f>IF(AND(G2407&gt;=4,H2407&gt;=4),"Champions",IF(AND(G2407&gt;=3,H2407&gt;=3),"Loyal",IF(G2407&gt;=4,"New / promising",IF(H2407&gt;=3,"At risk",IF(G2407&lt;=2,"Lost / hibernating","Needs attention")))))</f>
        <v/>
      </c>
    </row>
    <row r="2408">
      <c r="A2408" t="n">
        <v>16309</v>
      </c>
      <c r="B2408" s="13">
        <f>_xlfn.MINIFS(Invoices[Date],Invoices[Customer ID],A2408)</f>
        <v/>
      </c>
      <c r="C2408" s="13">
        <f>_xlfn.MAXIFS(Invoices[Date],Invoices[Customer ID],A2408)</f>
        <v/>
      </c>
      <c r="D2408" s="14">
        <f>AsOfDate-C2408</f>
        <v/>
      </c>
      <c r="E2408" s="14">
        <f>COUNTIFS(Invoices[Customer ID],A2408)</f>
        <v/>
      </c>
      <c r="F2408" s="15">
        <f>SUMIFS(Invoices[Value],Invoices[Customer ID],A2408)</f>
        <v/>
      </c>
      <c r="G2408" s="10">
        <f>5-COUNTIF(RCuts,"&lt;"&amp;D2408)</f>
        <v/>
      </c>
      <c r="H2408" s="10">
        <f>1+COUNTIF(FCuts,"&lt;"&amp;E2408)</f>
        <v/>
      </c>
      <c r="I2408" s="10">
        <f>1+COUNTIF(MCuts,"&lt;"&amp;F2408)</f>
        <v/>
      </c>
      <c r="J2408" s="10">
        <f>G2408&amp;H2408&amp;I2408</f>
        <v/>
      </c>
      <c r="K2408" s="10">
        <f>IF(AND(G2408&gt;=4,H2408&gt;=4),"Champions",IF(AND(G2408&gt;=3,H2408&gt;=3),"Loyal",IF(G2408&gt;=4,"New / promising",IF(H2408&gt;=3,"At risk",IF(G2408&lt;=2,"Lost / hibernating","Needs attention")))))</f>
        <v/>
      </c>
    </row>
    <row r="2409">
      <c r="A2409" t="n">
        <v>16311</v>
      </c>
      <c r="B2409" s="13">
        <f>_xlfn.MINIFS(Invoices[Date],Invoices[Customer ID],A2409)</f>
        <v/>
      </c>
      <c r="C2409" s="13">
        <f>_xlfn.MAXIFS(Invoices[Date],Invoices[Customer ID],A2409)</f>
        <v/>
      </c>
      <c r="D2409" s="14">
        <f>AsOfDate-C2409</f>
        <v/>
      </c>
      <c r="E2409" s="14">
        <f>COUNTIFS(Invoices[Customer ID],A2409)</f>
        <v/>
      </c>
      <c r="F2409" s="15">
        <f>SUMIFS(Invoices[Value],Invoices[Customer ID],A2409)</f>
        <v/>
      </c>
      <c r="G2409" s="10">
        <f>5-COUNTIF(RCuts,"&lt;"&amp;D2409)</f>
        <v/>
      </c>
      <c r="H2409" s="10">
        <f>1+COUNTIF(FCuts,"&lt;"&amp;E2409)</f>
        <v/>
      </c>
      <c r="I2409" s="10">
        <f>1+COUNTIF(MCuts,"&lt;"&amp;F2409)</f>
        <v/>
      </c>
      <c r="J2409" s="10">
        <f>G2409&amp;H2409&amp;I2409</f>
        <v/>
      </c>
      <c r="K2409" s="10">
        <f>IF(AND(G2409&gt;=4,H2409&gt;=4),"Champions",IF(AND(G2409&gt;=3,H2409&gt;=3),"Loyal",IF(G2409&gt;=4,"New / promising",IF(H2409&gt;=3,"At risk",IF(G2409&lt;=2,"Lost / hibernating","Needs attention")))))</f>
        <v/>
      </c>
    </row>
    <row r="2410">
      <c r="A2410" t="n">
        <v>16313</v>
      </c>
      <c r="B2410" s="13">
        <f>_xlfn.MINIFS(Invoices[Date],Invoices[Customer ID],A2410)</f>
        <v/>
      </c>
      <c r="C2410" s="13">
        <f>_xlfn.MAXIFS(Invoices[Date],Invoices[Customer ID],A2410)</f>
        <v/>
      </c>
      <c r="D2410" s="14">
        <f>AsOfDate-C2410</f>
        <v/>
      </c>
      <c r="E2410" s="14">
        <f>COUNTIFS(Invoices[Customer ID],A2410)</f>
        <v/>
      </c>
      <c r="F2410" s="15">
        <f>SUMIFS(Invoices[Value],Invoices[Customer ID],A2410)</f>
        <v/>
      </c>
      <c r="G2410" s="10">
        <f>5-COUNTIF(RCuts,"&lt;"&amp;D2410)</f>
        <v/>
      </c>
      <c r="H2410" s="10">
        <f>1+COUNTIF(FCuts,"&lt;"&amp;E2410)</f>
        <v/>
      </c>
      <c r="I2410" s="10">
        <f>1+COUNTIF(MCuts,"&lt;"&amp;F2410)</f>
        <v/>
      </c>
      <c r="J2410" s="10">
        <f>G2410&amp;H2410&amp;I2410</f>
        <v/>
      </c>
      <c r="K2410" s="10">
        <f>IF(AND(G2410&gt;=4,H2410&gt;=4),"Champions",IF(AND(G2410&gt;=3,H2410&gt;=3),"Loyal",IF(G2410&gt;=4,"New / promising",IF(H2410&gt;=3,"At risk",IF(G2410&lt;=2,"Lost / hibernating","Needs attention")))))</f>
        <v/>
      </c>
    </row>
    <row r="2411">
      <c r="A2411" t="n">
        <v>16315</v>
      </c>
      <c r="B2411" s="13">
        <f>_xlfn.MINIFS(Invoices[Date],Invoices[Customer ID],A2411)</f>
        <v/>
      </c>
      <c r="C2411" s="13">
        <f>_xlfn.MAXIFS(Invoices[Date],Invoices[Customer ID],A2411)</f>
        <v/>
      </c>
      <c r="D2411" s="14">
        <f>AsOfDate-C2411</f>
        <v/>
      </c>
      <c r="E2411" s="14">
        <f>COUNTIFS(Invoices[Customer ID],A2411)</f>
        <v/>
      </c>
      <c r="F2411" s="15">
        <f>SUMIFS(Invoices[Value],Invoices[Customer ID],A2411)</f>
        <v/>
      </c>
      <c r="G2411" s="10">
        <f>5-COUNTIF(RCuts,"&lt;"&amp;D2411)</f>
        <v/>
      </c>
      <c r="H2411" s="10">
        <f>1+COUNTIF(FCuts,"&lt;"&amp;E2411)</f>
        <v/>
      </c>
      <c r="I2411" s="10">
        <f>1+COUNTIF(MCuts,"&lt;"&amp;F2411)</f>
        <v/>
      </c>
      <c r="J2411" s="10">
        <f>G2411&amp;H2411&amp;I2411</f>
        <v/>
      </c>
      <c r="K2411" s="10">
        <f>IF(AND(G2411&gt;=4,H2411&gt;=4),"Champions",IF(AND(G2411&gt;=3,H2411&gt;=3),"Loyal",IF(G2411&gt;=4,"New / promising",IF(H2411&gt;=3,"At risk",IF(G2411&lt;=2,"Lost / hibernating","Needs attention")))))</f>
        <v/>
      </c>
    </row>
    <row r="2412">
      <c r="A2412" t="n">
        <v>16316</v>
      </c>
      <c r="B2412" s="13">
        <f>_xlfn.MINIFS(Invoices[Date],Invoices[Customer ID],A2412)</f>
        <v/>
      </c>
      <c r="C2412" s="13">
        <f>_xlfn.MAXIFS(Invoices[Date],Invoices[Customer ID],A2412)</f>
        <v/>
      </c>
      <c r="D2412" s="14">
        <f>AsOfDate-C2412</f>
        <v/>
      </c>
      <c r="E2412" s="14">
        <f>COUNTIFS(Invoices[Customer ID],A2412)</f>
        <v/>
      </c>
      <c r="F2412" s="15">
        <f>SUMIFS(Invoices[Value],Invoices[Customer ID],A2412)</f>
        <v/>
      </c>
      <c r="G2412" s="10">
        <f>5-COUNTIF(RCuts,"&lt;"&amp;D2412)</f>
        <v/>
      </c>
      <c r="H2412" s="10">
        <f>1+COUNTIF(FCuts,"&lt;"&amp;E2412)</f>
        <v/>
      </c>
      <c r="I2412" s="10">
        <f>1+COUNTIF(MCuts,"&lt;"&amp;F2412)</f>
        <v/>
      </c>
      <c r="J2412" s="10">
        <f>G2412&amp;H2412&amp;I2412</f>
        <v/>
      </c>
      <c r="K2412" s="10">
        <f>IF(AND(G2412&gt;=4,H2412&gt;=4),"Champions",IF(AND(G2412&gt;=3,H2412&gt;=3),"Loyal",IF(G2412&gt;=4,"New / promising",IF(H2412&gt;=3,"At risk",IF(G2412&lt;=2,"Lost / hibernating","Needs attention")))))</f>
        <v/>
      </c>
    </row>
    <row r="2413">
      <c r="A2413" t="n">
        <v>16317</v>
      </c>
      <c r="B2413" s="13">
        <f>_xlfn.MINIFS(Invoices[Date],Invoices[Customer ID],A2413)</f>
        <v/>
      </c>
      <c r="C2413" s="13">
        <f>_xlfn.MAXIFS(Invoices[Date],Invoices[Customer ID],A2413)</f>
        <v/>
      </c>
      <c r="D2413" s="14">
        <f>AsOfDate-C2413</f>
        <v/>
      </c>
      <c r="E2413" s="14">
        <f>COUNTIFS(Invoices[Customer ID],A2413)</f>
        <v/>
      </c>
      <c r="F2413" s="15">
        <f>SUMIFS(Invoices[Value],Invoices[Customer ID],A2413)</f>
        <v/>
      </c>
      <c r="G2413" s="10">
        <f>5-COUNTIF(RCuts,"&lt;"&amp;D2413)</f>
        <v/>
      </c>
      <c r="H2413" s="10">
        <f>1+COUNTIF(FCuts,"&lt;"&amp;E2413)</f>
        <v/>
      </c>
      <c r="I2413" s="10">
        <f>1+COUNTIF(MCuts,"&lt;"&amp;F2413)</f>
        <v/>
      </c>
      <c r="J2413" s="10">
        <f>G2413&amp;H2413&amp;I2413</f>
        <v/>
      </c>
      <c r="K2413" s="10">
        <f>IF(AND(G2413&gt;=4,H2413&gt;=4),"Champions",IF(AND(G2413&gt;=3,H2413&gt;=3),"Loyal",IF(G2413&gt;=4,"New / promising",IF(H2413&gt;=3,"At risk",IF(G2413&lt;=2,"Lost / hibernating","Needs attention")))))</f>
        <v/>
      </c>
    </row>
    <row r="2414">
      <c r="A2414" t="n">
        <v>16318</v>
      </c>
      <c r="B2414" s="13">
        <f>_xlfn.MINIFS(Invoices[Date],Invoices[Customer ID],A2414)</f>
        <v/>
      </c>
      <c r="C2414" s="13">
        <f>_xlfn.MAXIFS(Invoices[Date],Invoices[Customer ID],A2414)</f>
        <v/>
      </c>
      <c r="D2414" s="14">
        <f>AsOfDate-C2414</f>
        <v/>
      </c>
      <c r="E2414" s="14">
        <f>COUNTIFS(Invoices[Customer ID],A2414)</f>
        <v/>
      </c>
      <c r="F2414" s="15">
        <f>SUMIFS(Invoices[Value],Invoices[Customer ID],A2414)</f>
        <v/>
      </c>
      <c r="G2414" s="10">
        <f>5-COUNTIF(RCuts,"&lt;"&amp;D2414)</f>
        <v/>
      </c>
      <c r="H2414" s="10">
        <f>1+COUNTIF(FCuts,"&lt;"&amp;E2414)</f>
        <v/>
      </c>
      <c r="I2414" s="10">
        <f>1+COUNTIF(MCuts,"&lt;"&amp;F2414)</f>
        <v/>
      </c>
      <c r="J2414" s="10">
        <f>G2414&amp;H2414&amp;I2414</f>
        <v/>
      </c>
      <c r="K2414" s="10">
        <f>IF(AND(G2414&gt;=4,H2414&gt;=4),"Champions",IF(AND(G2414&gt;=3,H2414&gt;=3),"Loyal",IF(G2414&gt;=4,"New / promising",IF(H2414&gt;=3,"At risk",IF(G2414&lt;=2,"Lost / hibernating","Needs attention")))))</f>
        <v/>
      </c>
    </row>
    <row r="2415">
      <c r="A2415" t="n">
        <v>16319</v>
      </c>
      <c r="B2415" s="13">
        <f>_xlfn.MINIFS(Invoices[Date],Invoices[Customer ID],A2415)</f>
        <v/>
      </c>
      <c r="C2415" s="13">
        <f>_xlfn.MAXIFS(Invoices[Date],Invoices[Customer ID],A2415)</f>
        <v/>
      </c>
      <c r="D2415" s="14">
        <f>AsOfDate-C2415</f>
        <v/>
      </c>
      <c r="E2415" s="14">
        <f>COUNTIFS(Invoices[Customer ID],A2415)</f>
        <v/>
      </c>
      <c r="F2415" s="15">
        <f>SUMIFS(Invoices[Value],Invoices[Customer ID],A2415)</f>
        <v/>
      </c>
      <c r="G2415" s="10">
        <f>5-COUNTIF(RCuts,"&lt;"&amp;D2415)</f>
        <v/>
      </c>
      <c r="H2415" s="10">
        <f>1+COUNTIF(FCuts,"&lt;"&amp;E2415)</f>
        <v/>
      </c>
      <c r="I2415" s="10">
        <f>1+COUNTIF(MCuts,"&lt;"&amp;F2415)</f>
        <v/>
      </c>
      <c r="J2415" s="10">
        <f>G2415&amp;H2415&amp;I2415</f>
        <v/>
      </c>
      <c r="K2415" s="10">
        <f>IF(AND(G2415&gt;=4,H2415&gt;=4),"Champions",IF(AND(G2415&gt;=3,H2415&gt;=3),"Loyal",IF(G2415&gt;=4,"New / promising",IF(H2415&gt;=3,"At risk",IF(G2415&lt;=2,"Lost / hibernating","Needs attention")))))</f>
        <v/>
      </c>
    </row>
    <row r="2416">
      <c r="A2416" t="n">
        <v>16322</v>
      </c>
      <c r="B2416" s="13">
        <f>_xlfn.MINIFS(Invoices[Date],Invoices[Customer ID],A2416)</f>
        <v/>
      </c>
      <c r="C2416" s="13">
        <f>_xlfn.MAXIFS(Invoices[Date],Invoices[Customer ID],A2416)</f>
        <v/>
      </c>
      <c r="D2416" s="14">
        <f>AsOfDate-C2416</f>
        <v/>
      </c>
      <c r="E2416" s="14">
        <f>COUNTIFS(Invoices[Customer ID],A2416)</f>
        <v/>
      </c>
      <c r="F2416" s="15">
        <f>SUMIFS(Invoices[Value],Invoices[Customer ID],A2416)</f>
        <v/>
      </c>
      <c r="G2416" s="10">
        <f>5-COUNTIF(RCuts,"&lt;"&amp;D2416)</f>
        <v/>
      </c>
      <c r="H2416" s="10">
        <f>1+COUNTIF(FCuts,"&lt;"&amp;E2416)</f>
        <v/>
      </c>
      <c r="I2416" s="10">
        <f>1+COUNTIF(MCuts,"&lt;"&amp;F2416)</f>
        <v/>
      </c>
      <c r="J2416" s="10">
        <f>G2416&amp;H2416&amp;I2416</f>
        <v/>
      </c>
      <c r="K2416" s="10">
        <f>IF(AND(G2416&gt;=4,H2416&gt;=4),"Champions",IF(AND(G2416&gt;=3,H2416&gt;=3),"Loyal",IF(G2416&gt;=4,"New / promising",IF(H2416&gt;=3,"At risk",IF(G2416&lt;=2,"Lost / hibernating","Needs attention")))))</f>
        <v/>
      </c>
    </row>
    <row r="2417">
      <c r="A2417" t="n">
        <v>16323</v>
      </c>
      <c r="B2417" s="13">
        <f>_xlfn.MINIFS(Invoices[Date],Invoices[Customer ID],A2417)</f>
        <v/>
      </c>
      <c r="C2417" s="13">
        <f>_xlfn.MAXIFS(Invoices[Date],Invoices[Customer ID],A2417)</f>
        <v/>
      </c>
      <c r="D2417" s="14">
        <f>AsOfDate-C2417</f>
        <v/>
      </c>
      <c r="E2417" s="14">
        <f>COUNTIFS(Invoices[Customer ID],A2417)</f>
        <v/>
      </c>
      <c r="F2417" s="15">
        <f>SUMIFS(Invoices[Value],Invoices[Customer ID],A2417)</f>
        <v/>
      </c>
      <c r="G2417" s="10">
        <f>5-COUNTIF(RCuts,"&lt;"&amp;D2417)</f>
        <v/>
      </c>
      <c r="H2417" s="10">
        <f>1+COUNTIF(FCuts,"&lt;"&amp;E2417)</f>
        <v/>
      </c>
      <c r="I2417" s="10">
        <f>1+COUNTIF(MCuts,"&lt;"&amp;F2417)</f>
        <v/>
      </c>
      <c r="J2417" s="10">
        <f>G2417&amp;H2417&amp;I2417</f>
        <v/>
      </c>
      <c r="K2417" s="10">
        <f>IF(AND(G2417&gt;=4,H2417&gt;=4),"Champions",IF(AND(G2417&gt;=3,H2417&gt;=3),"Loyal",IF(G2417&gt;=4,"New / promising",IF(H2417&gt;=3,"At risk",IF(G2417&lt;=2,"Lost / hibernating","Needs attention")))))</f>
        <v/>
      </c>
    </row>
    <row r="2418">
      <c r="A2418" t="n">
        <v>16324</v>
      </c>
      <c r="B2418" s="13">
        <f>_xlfn.MINIFS(Invoices[Date],Invoices[Customer ID],A2418)</f>
        <v/>
      </c>
      <c r="C2418" s="13">
        <f>_xlfn.MAXIFS(Invoices[Date],Invoices[Customer ID],A2418)</f>
        <v/>
      </c>
      <c r="D2418" s="14">
        <f>AsOfDate-C2418</f>
        <v/>
      </c>
      <c r="E2418" s="14">
        <f>COUNTIFS(Invoices[Customer ID],A2418)</f>
        <v/>
      </c>
      <c r="F2418" s="15">
        <f>SUMIFS(Invoices[Value],Invoices[Customer ID],A2418)</f>
        <v/>
      </c>
      <c r="G2418" s="10">
        <f>5-COUNTIF(RCuts,"&lt;"&amp;D2418)</f>
        <v/>
      </c>
      <c r="H2418" s="10">
        <f>1+COUNTIF(FCuts,"&lt;"&amp;E2418)</f>
        <v/>
      </c>
      <c r="I2418" s="10">
        <f>1+COUNTIF(MCuts,"&lt;"&amp;F2418)</f>
        <v/>
      </c>
      <c r="J2418" s="10">
        <f>G2418&amp;H2418&amp;I2418</f>
        <v/>
      </c>
      <c r="K2418" s="10">
        <f>IF(AND(G2418&gt;=4,H2418&gt;=4),"Champions",IF(AND(G2418&gt;=3,H2418&gt;=3),"Loyal",IF(G2418&gt;=4,"New / promising",IF(H2418&gt;=3,"At risk",IF(G2418&lt;=2,"Lost / hibernating","Needs attention")))))</f>
        <v/>
      </c>
    </row>
    <row r="2419">
      <c r="A2419" t="n">
        <v>16325</v>
      </c>
      <c r="B2419" s="13">
        <f>_xlfn.MINIFS(Invoices[Date],Invoices[Customer ID],A2419)</f>
        <v/>
      </c>
      <c r="C2419" s="13">
        <f>_xlfn.MAXIFS(Invoices[Date],Invoices[Customer ID],A2419)</f>
        <v/>
      </c>
      <c r="D2419" s="14">
        <f>AsOfDate-C2419</f>
        <v/>
      </c>
      <c r="E2419" s="14">
        <f>COUNTIFS(Invoices[Customer ID],A2419)</f>
        <v/>
      </c>
      <c r="F2419" s="15">
        <f>SUMIFS(Invoices[Value],Invoices[Customer ID],A2419)</f>
        <v/>
      </c>
      <c r="G2419" s="10">
        <f>5-COUNTIF(RCuts,"&lt;"&amp;D2419)</f>
        <v/>
      </c>
      <c r="H2419" s="10">
        <f>1+COUNTIF(FCuts,"&lt;"&amp;E2419)</f>
        <v/>
      </c>
      <c r="I2419" s="10">
        <f>1+COUNTIF(MCuts,"&lt;"&amp;F2419)</f>
        <v/>
      </c>
      <c r="J2419" s="10">
        <f>G2419&amp;H2419&amp;I2419</f>
        <v/>
      </c>
      <c r="K2419" s="10">
        <f>IF(AND(G2419&gt;=4,H2419&gt;=4),"Champions",IF(AND(G2419&gt;=3,H2419&gt;=3),"Loyal",IF(G2419&gt;=4,"New / promising",IF(H2419&gt;=3,"At risk",IF(G2419&lt;=2,"Lost / hibernating","Needs attention")))))</f>
        <v/>
      </c>
    </row>
    <row r="2420">
      <c r="A2420" t="n">
        <v>16326</v>
      </c>
      <c r="B2420" s="13">
        <f>_xlfn.MINIFS(Invoices[Date],Invoices[Customer ID],A2420)</f>
        <v/>
      </c>
      <c r="C2420" s="13">
        <f>_xlfn.MAXIFS(Invoices[Date],Invoices[Customer ID],A2420)</f>
        <v/>
      </c>
      <c r="D2420" s="14">
        <f>AsOfDate-C2420</f>
        <v/>
      </c>
      <c r="E2420" s="14">
        <f>COUNTIFS(Invoices[Customer ID],A2420)</f>
        <v/>
      </c>
      <c r="F2420" s="15">
        <f>SUMIFS(Invoices[Value],Invoices[Customer ID],A2420)</f>
        <v/>
      </c>
      <c r="G2420" s="10">
        <f>5-COUNTIF(RCuts,"&lt;"&amp;D2420)</f>
        <v/>
      </c>
      <c r="H2420" s="10">
        <f>1+COUNTIF(FCuts,"&lt;"&amp;E2420)</f>
        <v/>
      </c>
      <c r="I2420" s="10">
        <f>1+COUNTIF(MCuts,"&lt;"&amp;F2420)</f>
        <v/>
      </c>
      <c r="J2420" s="10">
        <f>G2420&amp;H2420&amp;I2420</f>
        <v/>
      </c>
      <c r="K2420" s="10">
        <f>IF(AND(G2420&gt;=4,H2420&gt;=4),"Champions",IF(AND(G2420&gt;=3,H2420&gt;=3),"Loyal",IF(G2420&gt;=4,"New / promising",IF(H2420&gt;=3,"At risk",IF(G2420&lt;=2,"Lost / hibernating","Needs attention")))))</f>
        <v/>
      </c>
    </row>
    <row r="2421">
      <c r="A2421" t="n">
        <v>16327</v>
      </c>
      <c r="B2421" s="13">
        <f>_xlfn.MINIFS(Invoices[Date],Invoices[Customer ID],A2421)</f>
        <v/>
      </c>
      <c r="C2421" s="13">
        <f>_xlfn.MAXIFS(Invoices[Date],Invoices[Customer ID],A2421)</f>
        <v/>
      </c>
      <c r="D2421" s="14">
        <f>AsOfDate-C2421</f>
        <v/>
      </c>
      <c r="E2421" s="14">
        <f>COUNTIFS(Invoices[Customer ID],A2421)</f>
        <v/>
      </c>
      <c r="F2421" s="15">
        <f>SUMIFS(Invoices[Value],Invoices[Customer ID],A2421)</f>
        <v/>
      </c>
      <c r="G2421" s="10">
        <f>5-COUNTIF(RCuts,"&lt;"&amp;D2421)</f>
        <v/>
      </c>
      <c r="H2421" s="10">
        <f>1+COUNTIF(FCuts,"&lt;"&amp;E2421)</f>
        <v/>
      </c>
      <c r="I2421" s="10">
        <f>1+COUNTIF(MCuts,"&lt;"&amp;F2421)</f>
        <v/>
      </c>
      <c r="J2421" s="10">
        <f>G2421&amp;H2421&amp;I2421</f>
        <v/>
      </c>
      <c r="K2421" s="10">
        <f>IF(AND(G2421&gt;=4,H2421&gt;=4),"Champions",IF(AND(G2421&gt;=3,H2421&gt;=3),"Loyal",IF(G2421&gt;=4,"New / promising",IF(H2421&gt;=3,"At risk",IF(G2421&lt;=2,"Lost / hibernating","Needs attention")))))</f>
        <v/>
      </c>
    </row>
    <row r="2422">
      <c r="A2422" t="n">
        <v>16330</v>
      </c>
      <c r="B2422" s="13">
        <f>_xlfn.MINIFS(Invoices[Date],Invoices[Customer ID],A2422)</f>
        <v/>
      </c>
      <c r="C2422" s="13">
        <f>_xlfn.MAXIFS(Invoices[Date],Invoices[Customer ID],A2422)</f>
        <v/>
      </c>
      <c r="D2422" s="14">
        <f>AsOfDate-C2422</f>
        <v/>
      </c>
      <c r="E2422" s="14">
        <f>COUNTIFS(Invoices[Customer ID],A2422)</f>
        <v/>
      </c>
      <c r="F2422" s="15">
        <f>SUMIFS(Invoices[Value],Invoices[Customer ID],A2422)</f>
        <v/>
      </c>
      <c r="G2422" s="10">
        <f>5-COUNTIF(RCuts,"&lt;"&amp;D2422)</f>
        <v/>
      </c>
      <c r="H2422" s="10">
        <f>1+COUNTIF(FCuts,"&lt;"&amp;E2422)</f>
        <v/>
      </c>
      <c r="I2422" s="10">
        <f>1+COUNTIF(MCuts,"&lt;"&amp;F2422)</f>
        <v/>
      </c>
      <c r="J2422" s="10">
        <f>G2422&amp;H2422&amp;I2422</f>
        <v/>
      </c>
      <c r="K2422" s="10">
        <f>IF(AND(G2422&gt;=4,H2422&gt;=4),"Champions",IF(AND(G2422&gt;=3,H2422&gt;=3),"Loyal",IF(G2422&gt;=4,"New / promising",IF(H2422&gt;=3,"At risk",IF(G2422&lt;=2,"Lost / hibernating","Needs attention")))))</f>
        <v/>
      </c>
    </row>
    <row r="2423">
      <c r="A2423" t="n">
        <v>16332</v>
      </c>
      <c r="B2423" s="13">
        <f>_xlfn.MINIFS(Invoices[Date],Invoices[Customer ID],A2423)</f>
        <v/>
      </c>
      <c r="C2423" s="13">
        <f>_xlfn.MAXIFS(Invoices[Date],Invoices[Customer ID],A2423)</f>
        <v/>
      </c>
      <c r="D2423" s="14">
        <f>AsOfDate-C2423</f>
        <v/>
      </c>
      <c r="E2423" s="14">
        <f>COUNTIFS(Invoices[Customer ID],A2423)</f>
        <v/>
      </c>
      <c r="F2423" s="15">
        <f>SUMIFS(Invoices[Value],Invoices[Customer ID],A2423)</f>
        <v/>
      </c>
      <c r="G2423" s="10">
        <f>5-COUNTIF(RCuts,"&lt;"&amp;D2423)</f>
        <v/>
      </c>
      <c r="H2423" s="10">
        <f>1+COUNTIF(FCuts,"&lt;"&amp;E2423)</f>
        <v/>
      </c>
      <c r="I2423" s="10">
        <f>1+COUNTIF(MCuts,"&lt;"&amp;F2423)</f>
        <v/>
      </c>
      <c r="J2423" s="10">
        <f>G2423&amp;H2423&amp;I2423</f>
        <v/>
      </c>
      <c r="K2423" s="10">
        <f>IF(AND(G2423&gt;=4,H2423&gt;=4),"Champions",IF(AND(G2423&gt;=3,H2423&gt;=3),"Loyal",IF(G2423&gt;=4,"New / promising",IF(H2423&gt;=3,"At risk",IF(G2423&lt;=2,"Lost / hibernating","Needs attention")))))</f>
        <v/>
      </c>
    </row>
    <row r="2424">
      <c r="A2424" t="n">
        <v>16333</v>
      </c>
      <c r="B2424" s="13">
        <f>_xlfn.MINIFS(Invoices[Date],Invoices[Customer ID],A2424)</f>
        <v/>
      </c>
      <c r="C2424" s="13">
        <f>_xlfn.MAXIFS(Invoices[Date],Invoices[Customer ID],A2424)</f>
        <v/>
      </c>
      <c r="D2424" s="14">
        <f>AsOfDate-C2424</f>
        <v/>
      </c>
      <c r="E2424" s="14">
        <f>COUNTIFS(Invoices[Customer ID],A2424)</f>
        <v/>
      </c>
      <c r="F2424" s="15">
        <f>SUMIFS(Invoices[Value],Invoices[Customer ID],A2424)</f>
        <v/>
      </c>
      <c r="G2424" s="10">
        <f>5-COUNTIF(RCuts,"&lt;"&amp;D2424)</f>
        <v/>
      </c>
      <c r="H2424" s="10">
        <f>1+COUNTIF(FCuts,"&lt;"&amp;E2424)</f>
        <v/>
      </c>
      <c r="I2424" s="10">
        <f>1+COUNTIF(MCuts,"&lt;"&amp;F2424)</f>
        <v/>
      </c>
      <c r="J2424" s="10">
        <f>G2424&amp;H2424&amp;I2424</f>
        <v/>
      </c>
      <c r="K2424" s="10">
        <f>IF(AND(G2424&gt;=4,H2424&gt;=4),"Champions",IF(AND(G2424&gt;=3,H2424&gt;=3),"Loyal",IF(G2424&gt;=4,"New / promising",IF(H2424&gt;=3,"At risk",IF(G2424&lt;=2,"Lost / hibernating","Needs attention")))))</f>
        <v/>
      </c>
    </row>
    <row r="2425">
      <c r="A2425" t="n">
        <v>16337</v>
      </c>
      <c r="B2425" s="13">
        <f>_xlfn.MINIFS(Invoices[Date],Invoices[Customer ID],A2425)</f>
        <v/>
      </c>
      <c r="C2425" s="13">
        <f>_xlfn.MAXIFS(Invoices[Date],Invoices[Customer ID],A2425)</f>
        <v/>
      </c>
      <c r="D2425" s="14">
        <f>AsOfDate-C2425</f>
        <v/>
      </c>
      <c r="E2425" s="14">
        <f>COUNTIFS(Invoices[Customer ID],A2425)</f>
        <v/>
      </c>
      <c r="F2425" s="15">
        <f>SUMIFS(Invoices[Value],Invoices[Customer ID],A2425)</f>
        <v/>
      </c>
      <c r="G2425" s="10">
        <f>5-COUNTIF(RCuts,"&lt;"&amp;D2425)</f>
        <v/>
      </c>
      <c r="H2425" s="10">
        <f>1+COUNTIF(FCuts,"&lt;"&amp;E2425)</f>
        <v/>
      </c>
      <c r="I2425" s="10">
        <f>1+COUNTIF(MCuts,"&lt;"&amp;F2425)</f>
        <v/>
      </c>
      <c r="J2425" s="10">
        <f>G2425&amp;H2425&amp;I2425</f>
        <v/>
      </c>
      <c r="K2425" s="10">
        <f>IF(AND(G2425&gt;=4,H2425&gt;=4),"Champions",IF(AND(G2425&gt;=3,H2425&gt;=3),"Loyal",IF(G2425&gt;=4,"New / promising",IF(H2425&gt;=3,"At risk",IF(G2425&lt;=2,"Lost / hibernating","Needs attention")))))</f>
        <v/>
      </c>
    </row>
    <row r="2426">
      <c r="A2426" t="n">
        <v>16338</v>
      </c>
      <c r="B2426" s="13">
        <f>_xlfn.MINIFS(Invoices[Date],Invoices[Customer ID],A2426)</f>
        <v/>
      </c>
      <c r="C2426" s="13">
        <f>_xlfn.MAXIFS(Invoices[Date],Invoices[Customer ID],A2426)</f>
        <v/>
      </c>
      <c r="D2426" s="14">
        <f>AsOfDate-C2426</f>
        <v/>
      </c>
      <c r="E2426" s="14">
        <f>COUNTIFS(Invoices[Customer ID],A2426)</f>
        <v/>
      </c>
      <c r="F2426" s="15">
        <f>SUMIFS(Invoices[Value],Invoices[Customer ID],A2426)</f>
        <v/>
      </c>
      <c r="G2426" s="10">
        <f>5-COUNTIF(RCuts,"&lt;"&amp;D2426)</f>
        <v/>
      </c>
      <c r="H2426" s="10">
        <f>1+COUNTIF(FCuts,"&lt;"&amp;E2426)</f>
        <v/>
      </c>
      <c r="I2426" s="10">
        <f>1+COUNTIF(MCuts,"&lt;"&amp;F2426)</f>
        <v/>
      </c>
      <c r="J2426" s="10">
        <f>G2426&amp;H2426&amp;I2426</f>
        <v/>
      </c>
      <c r="K2426" s="10">
        <f>IF(AND(G2426&gt;=4,H2426&gt;=4),"Champions",IF(AND(G2426&gt;=3,H2426&gt;=3),"Loyal",IF(G2426&gt;=4,"New / promising",IF(H2426&gt;=3,"At risk",IF(G2426&lt;=2,"Lost / hibernating","Needs attention")))))</f>
        <v/>
      </c>
    </row>
    <row r="2427">
      <c r="A2427" t="n">
        <v>16339</v>
      </c>
      <c r="B2427" s="13">
        <f>_xlfn.MINIFS(Invoices[Date],Invoices[Customer ID],A2427)</f>
        <v/>
      </c>
      <c r="C2427" s="13">
        <f>_xlfn.MAXIFS(Invoices[Date],Invoices[Customer ID],A2427)</f>
        <v/>
      </c>
      <c r="D2427" s="14">
        <f>AsOfDate-C2427</f>
        <v/>
      </c>
      <c r="E2427" s="14">
        <f>COUNTIFS(Invoices[Customer ID],A2427)</f>
        <v/>
      </c>
      <c r="F2427" s="15">
        <f>SUMIFS(Invoices[Value],Invoices[Customer ID],A2427)</f>
        <v/>
      </c>
      <c r="G2427" s="10">
        <f>5-COUNTIF(RCuts,"&lt;"&amp;D2427)</f>
        <v/>
      </c>
      <c r="H2427" s="10">
        <f>1+COUNTIF(FCuts,"&lt;"&amp;E2427)</f>
        <v/>
      </c>
      <c r="I2427" s="10">
        <f>1+COUNTIF(MCuts,"&lt;"&amp;F2427)</f>
        <v/>
      </c>
      <c r="J2427" s="10">
        <f>G2427&amp;H2427&amp;I2427</f>
        <v/>
      </c>
      <c r="K2427" s="10">
        <f>IF(AND(G2427&gt;=4,H2427&gt;=4),"Champions",IF(AND(G2427&gt;=3,H2427&gt;=3),"Loyal",IF(G2427&gt;=4,"New / promising",IF(H2427&gt;=3,"At risk",IF(G2427&lt;=2,"Lost / hibernating","Needs attention")))))</f>
        <v/>
      </c>
    </row>
    <row r="2428">
      <c r="A2428" t="n">
        <v>16340</v>
      </c>
      <c r="B2428" s="13">
        <f>_xlfn.MINIFS(Invoices[Date],Invoices[Customer ID],A2428)</f>
        <v/>
      </c>
      <c r="C2428" s="13">
        <f>_xlfn.MAXIFS(Invoices[Date],Invoices[Customer ID],A2428)</f>
        <v/>
      </c>
      <c r="D2428" s="14">
        <f>AsOfDate-C2428</f>
        <v/>
      </c>
      <c r="E2428" s="14">
        <f>COUNTIFS(Invoices[Customer ID],A2428)</f>
        <v/>
      </c>
      <c r="F2428" s="15">
        <f>SUMIFS(Invoices[Value],Invoices[Customer ID],A2428)</f>
        <v/>
      </c>
      <c r="G2428" s="10">
        <f>5-COUNTIF(RCuts,"&lt;"&amp;D2428)</f>
        <v/>
      </c>
      <c r="H2428" s="10">
        <f>1+COUNTIF(FCuts,"&lt;"&amp;E2428)</f>
        <v/>
      </c>
      <c r="I2428" s="10">
        <f>1+COUNTIF(MCuts,"&lt;"&amp;F2428)</f>
        <v/>
      </c>
      <c r="J2428" s="10">
        <f>G2428&amp;H2428&amp;I2428</f>
        <v/>
      </c>
      <c r="K2428" s="10">
        <f>IF(AND(G2428&gt;=4,H2428&gt;=4),"Champions",IF(AND(G2428&gt;=3,H2428&gt;=3),"Loyal",IF(G2428&gt;=4,"New / promising",IF(H2428&gt;=3,"At risk",IF(G2428&lt;=2,"Lost / hibernating","Needs attention")))))</f>
        <v/>
      </c>
    </row>
    <row r="2429">
      <c r="A2429" t="n">
        <v>16341</v>
      </c>
      <c r="B2429" s="13">
        <f>_xlfn.MINIFS(Invoices[Date],Invoices[Customer ID],A2429)</f>
        <v/>
      </c>
      <c r="C2429" s="13">
        <f>_xlfn.MAXIFS(Invoices[Date],Invoices[Customer ID],A2429)</f>
        <v/>
      </c>
      <c r="D2429" s="14">
        <f>AsOfDate-C2429</f>
        <v/>
      </c>
      <c r="E2429" s="14">
        <f>COUNTIFS(Invoices[Customer ID],A2429)</f>
        <v/>
      </c>
      <c r="F2429" s="15">
        <f>SUMIFS(Invoices[Value],Invoices[Customer ID],A2429)</f>
        <v/>
      </c>
      <c r="G2429" s="10">
        <f>5-COUNTIF(RCuts,"&lt;"&amp;D2429)</f>
        <v/>
      </c>
      <c r="H2429" s="10">
        <f>1+COUNTIF(FCuts,"&lt;"&amp;E2429)</f>
        <v/>
      </c>
      <c r="I2429" s="10">
        <f>1+COUNTIF(MCuts,"&lt;"&amp;F2429)</f>
        <v/>
      </c>
      <c r="J2429" s="10">
        <f>G2429&amp;H2429&amp;I2429</f>
        <v/>
      </c>
      <c r="K2429" s="10">
        <f>IF(AND(G2429&gt;=4,H2429&gt;=4),"Champions",IF(AND(G2429&gt;=3,H2429&gt;=3),"Loyal",IF(G2429&gt;=4,"New / promising",IF(H2429&gt;=3,"At risk",IF(G2429&lt;=2,"Lost / hibernating","Needs attention")))))</f>
        <v/>
      </c>
    </row>
    <row r="2430">
      <c r="A2430" t="n">
        <v>16342</v>
      </c>
      <c r="B2430" s="13">
        <f>_xlfn.MINIFS(Invoices[Date],Invoices[Customer ID],A2430)</f>
        <v/>
      </c>
      <c r="C2430" s="13">
        <f>_xlfn.MAXIFS(Invoices[Date],Invoices[Customer ID],A2430)</f>
        <v/>
      </c>
      <c r="D2430" s="14">
        <f>AsOfDate-C2430</f>
        <v/>
      </c>
      <c r="E2430" s="14">
        <f>COUNTIFS(Invoices[Customer ID],A2430)</f>
        <v/>
      </c>
      <c r="F2430" s="15">
        <f>SUMIFS(Invoices[Value],Invoices[Customer ID],A2430)</f>
        <v/>
      </c>
      <c r="G2430" s="10">
        <f>5-COUNTIF(RCuts,"&lt;"&amp;D2430)</f>
        <v/>
      </c>
      <c r="H2430" s="10">
        <f>1+COUNTIF(FCuts,"&lt;"&amp;E2430)</f>
        <v/>
      </c>
      <c r="I2430" s="10">
        <f>1+COUNTIF(MCuts,"&lt;"&amp;F2430)</f>
        <v/>
      </c>
      <c r="J2430" s="10">
        <f>G2430&amp;H2430&amp;I2430</f>
        <v/>
      </c>
      <c r="K2430" s="10">
        <f>IF(AND(G2430&gt;=4,H2430&gt;=4),"Champions",IF(AND(G2430&gt;=3,H2430&gt;=3),"Loyal",IF(G2430&gt;=4,"New / promising",IF(H2430&gt;=3,"At risk",IF(G2430&lt;=2,"Lost / hibernating","Needs attention")))))</f>
        <v/>
      </c>
    </row>
    <row r="2431">
      <c r="A2431" t="n">
        <v>16343</v>
      </c>
      <c r="B2431" s="13">
        <f>_xlfn.MINIFS(Invoices[Date],Invoices[Customer ID],A2431)</f>
        <v/>
      </c>
      <c r="C2431" s="13">
        <f>_xlfn.MAXIFS(Invoices[Date],Invoices[Customer ID],A2431)</f>
        <v/>
      </c>
      <c r="D2431" s="14">
        <f>AsOfDate-C2431</f>
        <v/>
      </c>
      <c r="E2431" s="14">
        <f>COUNTIFS(Invoices[Customer ID],A2431)</f>
        <v/>
      </c>
      <c r="F2431" s="15">
        <f>SUMIFS(Invoices[Value],Invoices[Customer ID],A2431)</f>
        <v/>
      </c>
      <c r="G2431" s="10">
        <f>5-COUNTIF(RCuts,"&lt;"&amp;D2431)</f>
        <v/>
      </c>
      <c r="H2431" s="10">
        <f>1+COUNTIF(FCuts,"&lt;"&amp;E2431)</f>
        <v/>
      </c>
      <c r="I2431" s="10">
        <f>1+COUNTIF(MCuts,"&lt;"&amp;F2431)</f>
        <v/>
      </c>
      <c r="J2431" s="10">
        <f>G2431&amp;H2431&amp;I2431</f>
        <v/>
      </c>
      <c r="K2431" s="10">
        <f>IF(AND(G2431&gt;=4,H2431&gt;=4),"Champions",IF(AND(G2431&gt;=3,H2431&gt;=3),"Loyal",IF(G2431&gt;=4,"New / promising",IF(H2431&gt;=3,"At risk",IF(G2431&lt;=2,"Lost / hibernating","Needs attention")))))</f>
        <v/>
      </c>
    </row>
    <row r="2432">
      <c r="A2432" t="n">
        <v>16344</v>
      </c>
      <c r="B2432" s="13">
        <f>_xlfn.MINIFS(Invoices[Date],Invoices[Customer ID],A2432)</f>
        <v/>
      </c>
      <c r="C2432" s="13">
        <f>_xlfn.MAXIFS(Invoices[Date],Invoices[Customer ID],A2432)</f>
        <v/>
      </c>
      <c r="D2432" s="14">
        <f>AsOfDate-C2432</f>
        <v/>
      </c>
      <c r="E2432" s="14">
        <f>COUNTIFS(Invoices[Customer ID],A2432)</f>
        <v/>
      </c>
      <c r="F2432" s="15">
        <f>SUMIFS(Invoices[Value],Invoices[Customer ID],A2432)</f>
        <v/>
      </c>
      <c r="G2432" s="10">
        <f>5-COUNTIF(RCuts,"&lt;"&amp;D2432)</f>
        <v/>
      </c>
      <c r="H2432" s="10">
        <f>1+COUNTIF(FCuts,"&lt;"&amp;E2432)</f>
        <v/>
      </c>
      <c r="I2432" s="10">
        <f>1+COUNTIF(MCuts,"&lt;"&amp;F2432)</f>
        <v/>
      </c>
      <c r="J2432" s="10">
        <f>G2432&amp;H2432&amp;I2432</f>
        <v/>
      </c>
      <c r="K2432" s="10">
        <f>IF(AND(G2432&gt;=4,H2432&gt;=4),"Champions",IF(AND(G2432&gt;=3,H2432&gt;=3),"Loyal",IF(G2432&gt;=4,"New / promising",IF(H2432&gt;=3,"At risk",IF(G2432&lt;=2,"Lost / hibernating","Needs attention")))))</f>
        <v/>
      </c>
    </row>
    <row r="2433">
      <c r="A2433" t="n">
        <v>16345</v>
      </c>
      <c r="B2433" s="13">
        <f>_xlfn.MINIFS(Invoices[Date],Invoices[Customer ID],A2433)</f>
        <v/>
      </c>
      <c r="C2433" s="13">
        <f>_xlfn.MAXIFS(Invoices[Date],Invoices[Customer ID],A2433)</f>
        <v/>
      </c>
      <c r="D2433" s="14">
        <f>AsOfDate-C2433</f>
        <v/>
      </c>
      <c r="E2433" s="14">
        <f>COUNTIFS(Invoices[Customer ID],A2433)</f>
        <v/>
      </c>
      <c r="F2433" s="15">
        <f>SUMIFS(Invoices[Value],Invoices[Customer ID],A2433)</f>
        <v/>
      </c>
      <c r="G2433" s="10">
        <f>5-COUNTIF(RCuts,"&lt;"&amp;D2433)</f>
        <v/>
      </c>
      <c r="H2433" s="10">
        <f>1+COUNTIF(FCuts,"&lt;"&amp;E2433)</f>
        <v/>
      </c>
      <c r="I2433" s="10">
        <f>1+COUNTIF(MCuts,"&lt;"&amp;F2433)</f>
        <v/>
      </c>
      <c r="J2433" s="10">
        <f>G2433&amp;H2433&amp;I2433</f>
        <v/>
      </c>
      <c r="K2433" s="10">
        <f>IF(AND(G2433&gt;=4,H2433&gt;=4),"Champions",IF(AND(G2433&gt;=3,H2433&gt;=3),"Loyal",IF(G2433&gt;=4,"New / promising",IF(H2433&gt;=3,"At risk",IF(G2433&lt;=2,"Lost / hibernating","Needs attention")))))</f>
        <v/>
      </c>
    </row>
    <row r="2434">
      <c r="A2434" t="n">
        <v>16347</v>
      </c>
      <c r="B2434" s="13">
        <f>_xlfn.MINIFS(Invoices[Date],Invoices[Customer ID],A2434)</f>
        <v/>
      </c>
      <c r="C2434" s="13">
        <f>_xlfn.MAXIFS(Invoices[Date],Invoices[Customer ID],A2434)</f>
        <v/>
      </c>
      <c r="D2434" s="14">
        <f>AsOfDate-C2434</f>
        <v/>
      </c>
      <c r="E2434" s="14">
        <f>COUNTIFS(Invoices[Customer ID],A2434)</f>
        <v/>
      </c>
      <c r="F2434" s="15">
        <f>SUMIFS(Invoices[Value],Invoices[Customer ID],A2434)</f>
        <v/>
      </c>
      <c r="G2434" s="10">
        <f>5-COUNTIF(RCuts,"&lt;"&amp;D2434)</f>
        <v/>
      </c>
      <c r="H2434" s="10">
        <f>1+COUNTIF(FCuts,"&lt;"&amp;E2434)</f>
        <v/>
      </c>
      <c r="I2434" s="10">
        <f>1+COUNTIF(MCuts,"&lt;"&amp;F2434)</f>
        <v/>
      </c>
      <c r="J2434" s="10">
        <f>G2434&amp;H2434&amp;I2434</f>
        <v/>
      </c>
      <c r="K2434" s="10">
        <f>IF(AND(G2434&gt;=4,H2434&gt;=4),"Champions",IF(AND(G2434&gt;=3,H2434&gt;=3),"Loyal",IF(G2434&gt;=4,"New / promising",IF(H2434&gt;=3,"At risk",IF(G2434&lt;=2,"Lost / hibernating","Needs attention")))))</f>
        <v/>
      </c>
    </row>
    <row r="2435">
      <c r="A2435" t="n">
        <v>16348</v>
      </c>
      <c r="B2435" s="13">
        <f>_xlfn.MINIFS(Invoices[Date],Invoices[Customer ID],A2435)</f>
        <v/>
      </c>
      <c r="C2435" s="13">
        <f>_xlfn.MAXIFS(Invoices[Date],Invoices[Customer ID],A2435)</f>
        <v/>
      </c>
      <c r="D2435" s="14">
        <f>AsOfDate-C2435</f>
        <v/>
      </c>
      <c r="E2435" s="14">
        <f>COUNTIFS(Invoices[Customer ID],A2435)</f>
        <v/>
      </c>
      <c r="F2435" s="15">
        <f>SUMIFS(Invoices[Value],Invoices[Customer ID],A2435)</f>
        <v/>
      </c>
      <c r="G2435" s="10">
        <f>5-COUNTIF(RCuts,"&lt;"&amp;D2435)</f>
        <v/>
      </c>
      <c r="H2435" s="10">
        <f>1+COUNTIF(FCuts,"&lt;"&amp;E2435)</f>
        <v/>
      </c>
      <c r="I2435" s="10">
        <f>1+COUNTIF(MCuts,"&lt;"&amp;F2435)</f>
        <v/>
      </c>
      <c r="J2435" s="10">
        <f>G2435&amp;H2435&amp;I2435</f>
        <v/>
      </c>
      <c r="K2435" s="10">
        <f>IF(AND(G2435&gt;=4,H2435&gt;=4),"Champions",IF(AND(G2435&gt;=3,H2435&gt;=3),"Loyal",IF(G2435&gt;=4,"New / promising",IF(H2435&gt;=3,"At risk",IF(G2435&lt;=2,"Lost / hibernating","Needs attention")))))</f>
        <v/>
      </c>
    </row>
    <row r="2436">
      <c r="A2436" t="n">
        <v>16349</v>
      </c>
      <c r="B2436" s="13">
        <f>_xlfn.MINIFS(Invoices[Date],Invoices[Customer ID],A2436)</f>
        <v/>
      </c>
      <c r="C2436" s="13">
        <f>_xlfn.MAXIFS(Invoices[Date],Invoices[Customer ID],A2436)</f>
        <v/>
      </c>
      <c r="D2436" s="14">
        <f>AsOfDate-C2436</f>
        <v/>
      </c>
      <c r="E2436" s="14">
        <f>COUNTIFS(Invoices[Customer ID],A2436)</f>
        <v/>
      </c>
      <c r="F2436" s="15">
        <f>SUMIFS(Invoices[Value],Invoices[Customer ID],A2436)</f>
        <v/>
      </c>
      <c r="G2436" s="10">
        <f>5-COUNTIF(RCuts,"&lt;"&amp;D2436)</f>
        <v/>
      </c>
      <c r="H2436" s="10">
        <f>1+COUNTIF(FCuts,"&lt;"&amp;E2436)</f>
        <v/>
      </c>
      <c r="I2436" s="10">
        <f>1+COUNTIF(MCuts,"&lt;"&amp;F2436)</f>
        <v/>
      </c>
      <c r="J2436" s="10">
        <f>G2436&amp;H2436&amp;I2436</f>
        <v/>
      </c>
      <c r="K2436" s="10">
        <f>IF(AND(G2436&gt;=4,H2436&gt;=4),"Champions",IF(AND(G2436&gt;=3,H2436&gt;=3),"Loyal",IF(G2436&gt;=4,"New / promising",IF(H2436&gt;=3,"At risk",IF(G2436&lt;=2,"Lost / hibernating","Needs attention")))))</f>
        <v/>
      </c>
    </row>
    <row r="2437">
      <c r="A2437" t="n">
        <v>16350</v>
      </c>
      <c r="B2437" s="13">
        <f>_xlfn.MINIFS(Invoices[Date],Invoices[Customer ID],A2437)</f>
        <v/>
      </c>
      <c r="C2437" s="13">
        <f>_xlfn.MAXIFS(Invoices[Date],Invoices[Customer ID],A2437)</f>
        <v/>
      </c>
      <c r="D2437" s="14">
        <f>AsOfDate-C2437</f>
        <v/>
      </c>
      <c r="E2437" s="14">
        <f>COUNTIFS(Invoices[Customer ID],A2437)</f>
        <v/>
      </c>
      <c r="F2437" s="15">
        <f>SUMIFS(Invoices[Value],Invoices[Customer ID],A2437)</f>
        <v/>
      </c>
      <c r="G2437" s="10">
        <f>5-COUNTIF(RCuts,"&lt;"&amp;D2437)</f>
        <v/>
      </c>
      <c r="H2437" s="10">
        <f>1+COUNTIF(FCuts,"&lt;"&amp;E2437)</f>
        <v/>
      </c>
      <c r="I2437" s="10">
        <f>1+COUNTIF(MCuts,"&lt;"&amp;F2437)</f>
        <v/>
      </c>
      <c r="J2437" s="10">
        <f>G2437&amp;H2437&amp;I2437</f>
        <v/>
      </c>
      <c r="K2437" s="10">
        <f>IF(AND(G2437&gt;=4,H2437&gt;=4),"Champions",IF(AND(G2437&gt;=3,H2437&gt;=3),"Loyal",IF(G2437&gt;=4,"New / promising",IF(H2437&gt;=3,"At risk",IF(G2437&lt;=2,"Lost / hibernating","Needs attention")))))</f>
        <v/>
      </c>
    </row>
    <row r="2438">
      <c r="A2438" t="n">
        <v>16351</v>
      </c>
      <c r="B2438" s="13">
        <f>_xlfn.MINIFS(Invoices[Date],Invoices[Customer ID],A2438)</f>
        <v/>
      </c>
      <c r="C2438" s="13">
        <f>_xlfn.MAXIFS(Invoices[Date],Invoices[Customer ID],A2438)</f>
        <v/>
      </c>
      <c r="D2438" s="14">
        <f>AsOfDate-C2438</f>
        <v/>
      </c>
      <c r="E2438" s="14">
        <f>COUNTIFS(Invoices[Customer ID],A2438)</f>
        <v/>
      </c>
      <c r="F2438" s="15">
        <f>SUMIFS(Invoices[Value],Invoices[Customer ID],A2438)</f>
        <v/>
      </c>
      <c r="G2438" s="10">
        <f>5-COUNTIF(RCuts,"&lt;"&amp;D2438)</f>
        <v/>
      </c>
      <c r="H2438" s="10">
        <f>1+COUNTIF(FCuts,"&lt;"&amp;E2438)</f>
        <v/>
      </c>
      <c r="I2438" s="10">
        <f>1+COUNTIF(MCuts,"&lt;"&amp;F2438)</f>
        <v/>
      </c>
      <c r="J2438" s="10">
        <f>G2438&amp;H2438&amp;I2438</f>
        <v/>
      </c>
      <c r="K2438" s="10">
        <f>IF(AND(G2438&gt;=4,H2438&gt;=4),"Champions",IF(AND(G2438&gt;=3,H2438&gt;=3),"Loyal",IF(G2438&gt;=4,"New / promising",IF(H2438&gt;=3,"At risk",IF(G2438&lt;=2,"Lost / hibernating","Needs attention")))))</f>
        <v/>
      </c>
    </row>
    <row r="2439">
      <c r="A2439" t="n">
        <v>16352</v>
      </c>
      <c r="B2439" s="13">
        <f>_xlfn.MINIFS(Invoices[Date],Invoices[Customer ID],A2439)</f>
        <v/>
      </c>
      <c r="C2439" s="13">
        <f>_xlfn.MAXIFS(Invoices[Date],Invoices[Customer ID],A2439)</f>
        <v/>
      </c>
      <c r="D2439" s="14">
        <f>AsOfDate-C2439</f>
        <v/>
      </c>
      <c r="E2439" s="14">
        <f>COUNTIFS(Invoices[Customer ID],A2439)</f>
        <v/>
      </c>
      <c r="F2439" s="15">
        <f>SUMIFS(Invoices[Value],Invoices[Customer ID],A2439)</f>
        <v/>
      </c>
      <c r="G2439" s="10">
        <f>5-COUNTIF(RCuts,"&lt;"&amp;D2439)</f>
        <v/>
      </c>
      <c r="H2439" s="10">
        <f>1+COUNTIF(FCuts,"&lt;"&amp;E2439)</f>
        <v/>
      </c>
      <c r="I2439" s="10">
        <f>1+COUNTIF(MCuts,"&lt;"&amp;F2439)</f>
        <v/>
      </c>
      <c r="J2439" s="10">
        <f>G2439&amp;H2439&amp;I2439</f>
        <v/>
      </c>
      <c r="K2439" s="10">
        <f>IF(AND(G2439&gt;=4,H2439&gt;=4),"Champions",IF(AND(G2439&gt;=3,H2439&gt;=3),"Loyal",IF(G2439&gt;=4,"New / promising",IF(H2439&gt;=3,"At risk",IF(G2439&lt;=2,"Lost / hibernating","Needs attention")))))</f>
        <v/>
      </c>
    </row>
    <row r="2440">
      <c r="A2440" t="n">
        <v>16353</v>
      </c>
      <c r="B2440" s="13">
        <f>_xlfn.MINIFS(Invoices[Date],Invoices[Customer ID],A2440)</f>
        <v/>
      </c>
      <c r="C2440" s="13">
        <f>_xlfn.MAXIFS(Invoices[Date],Invoices[Customer ID],A2440)</f>
        <v/>
      </c>
      <c r="D2440" s="14">
        <f>AsOfDate-C2440</f>
        <v/>
      </c>
      <c r="E2440" s="14">
        <f>COUNTIFS(Invoices[Customer ID],A2440)</f>
        <v/>
      </c>
      <c r="F2440" s="15">
        <f>SUMIFS(Invoices[Value],Invoices[Customer ID],A2440)</f>
        <v/>
      </c>
      <c r="G2440" s="10">
        <f>5-COUNTIF(RCuts,"&lt;"&amp;D2440)</f>
        <v/>
      </c>
      <c r="H2440" s="10">
        <f>1+COUNTIF(FCuts,"&lt;"&amp;E2440)</f>
        <v/>
      </c>
      <c r="I2440" s="10">
        <f>1+COUNTIF(MCuts,"&lt;"&amp;F2440)</f>
        <v/>
      </c>
      <c r="J2440" s="10">
        <f>G2440&amp;H2440&amp;I2440</f>
        <v/>
      </c>
      <c r="K2440" s="10">
        <f>IF(AND(G2440&gt;=4,H2440&gt;=4),"Champions",IF(AND(G2440&gt;=3,H2440&gt;=3),"Loyal",IF(G2440&gt;=4,"New / promising",IF(H2440&gt;=3,"At risk",IF(G2440&lt;=2,"Lost / hibernating","Needs attention")))))</f>
        <v/>
      </c>
    </row>
    <row r="2441">
      <c r="A2441" t="n">
        <v>16354</v>
      </c>
      <c r="B2441" s="13">
        <f>_xlfn.MINIFS(Invoices[Date],Invoices[Customer ID],A2441)</f>
        <v/>
      </c>
      <c r="C2441" s="13">
        <f>_xlfn.MAXIFS(Invoices[Date],Invoices[Customer ID],A2441)</f>
        <v/>
      </c>
      <c r="D2441" s="14">
        <f>AsOfDate-C2441</f>
        <v/>
      </c>
      <c r="E2441" s="14">
        <f>COUNTIFS(Invoices[Customer ID],A2441)</f>
        <v/>
      </c>
      <c r="F2441" s="15">
        <f>SUMIFS(Invoices[Value],Invoices[Customer ID],A2441)</f>
        <v/>
      </c>
      <c r="G2441" s="10">
        <f>5-COUNTIF(RCuts,"&lt;"&amp;D2441)</f>
        <v/>
      </c>
      <c r="H2441" s="10">
        <f>1+COUNTIF(FCuts,"&lt;"&amp;E2441)</f>
        <v/>
      </c>
      <c r="I2441" s="10">
        <f>1+COUNTIF(MCuts,"&lt;"&amp;F2441)</f>
        <v/>
      </c>
      <c r="J2441" s="10">
        <f>G2441&amp;H2441&amp;I2441</f>
        <v/>
      </c>
      <c r="K2441" s="10">
        <f>IF(AND(G2441&gt;=4,H2441&gt;=4),"Champions",IF(AND(G2441&gt;=3,H2441&gt;=3),"Loyal",IF(G2441&gt;=4,"New / promising",IF(H2441&gt;=3,"At risk",IF(G2441&lt;=2,"Lost / hibernating","Needs attention")))))</f>
        <v/>
      </c>
    </row>
    <row r="2442">
      <c r="A2442" t="n">
        <v>16356</v>
      </c>
      <c r="B2442" s="13">
        <f>_xlfn.MINIFS(Invoices[Date],Invoices[Customer ID],A2442)</f>
        <v/>
      </c>
      <c r="C2442" s="13">
        <f>_xlfn.MAXIFS(Invoices[Date],Invoices[Customer ID],A2442)</f>
        <v/>
      </c>
      <c r="D2442" s="14">
        <f>AsOfDate-C2442</f>
        <v/>
      </c>
      <c r="E2442" s="14">
        <f>COUNTIFS(Invoices[Customer ID],A2442)</f>
        <v/>
      </c>
      <c r="F2442" s="15">
        <f>SUMIFS(Invoices[Value],Invoices[Customer ID],A2442)</f>
        <v/>
      </c>
      <c r="G2442" s="10">
        <f>5-COUNTIF(RCuts,"&lt;"&amp;D2442)</f>
        <v/>
      </c>
      <c r="H2442" s="10">
        <f>1+COUNTIF(FCuts,"&lt;"&amp;E2442)</f>
        <v/>
      </c>
      <c r="I2442" s="10">
        <f>1+COUNTIF(MCuts,"&lt;"&amp;F2442)</f>
        <v/>
      </c>
      <c r="J2442" s="10">
        <f>G2442&amp;H2442&amp;I2442</f>
        <v/>
      </c>
      <c r="K2442" s="10">
        <f>IF(AND(G2442&gt;=4,H2442&gt;=4),"Champions",IF(AND(G2442&gt;=3,H2442&gt;=3),"Loyal",IF(G2442&gt;=4,"New / promising",IF(H2442&gt;=3,"At risk",IF(G2442&lt;=2,"Lost / hibernating","Needs attention")))))</f>
        <v/>
      </c>
    </row>
    <row r="2443">
      <c r="A2443" t="n">
        <v>16357</v>
      </c>
      <c r="B2443" s="13">
        <f>_xlfn.MINIFS(Invoices[Date],Invoices[Customer ID],A2443)</f>
        <v/>
      </c>
      <c r="C2443" s="13">
        <f>_xlfn.MAXIFS(Invoices[Date],Invoices[Customer ID],A2443)</f>
        <v/>
      </c>
      <c r="D2443" s="14">
        <f>AsOfDate-C2443</f>
        <v/>
      </c>
      <c r="E2443" s="14">
        <f>COUNTIFS(Invoices[Customer ID],A2443)</f>
        <v/>
      </c>
      <c r="F2443" s="15">
        <f>SUMIFS(Invoices[Value],Invoices[Customer ID],A2443)</f>
        <v/>
      </c>
      <c r="G2443" s="10">
        <f>5-COUNTIF(RCuts,"&lt;"&amp;D2443)</f>
        <v/>
      </c>
      <c r="H2443" s="10">
        <f>1+COUNTIF(FCuts,"&lt;"&amp;E2443)</f>
        <v/>
      </c>
      <c r="I2443" s="10">
        <f>1+COUNTIF(MCuts,"&lt;"&amp;F2443)</f>
        <v/>
      </c>
      <c r="J2443" s="10">
        <f>G2443&amp;H2443&amp;I2443</f>
        <v/>
      </c>
      <c r="K2443" s="10">
        <f>IF(AND(G2443&gt;=4,H2443&gt;=4),"Champions",IF(AND(G2443&gt;=3,H2443&gt;=3),"Loyal",IF(G2443&gt;=4,"New / promising",IF(H2443&gt;=3,"At risk",IF(G2443&lt;=2,"Lost / hibernating","Needs attention")))))</f>
        <v/>
      </c>
    </row>
    <row r="2444">
      <c r="A2444" t="n">
        <v>16358</v>
      </c>
      <c r="B2444" s="13">
        <f>_xlfn.MINIFS(Invoices[Date],Invoices[Customer ID],A2444)</f>
        <v/>
      </c>
      <c r="C2444" s="13">
        <f>_xlfn.MAXIFS(Invoices[Date],Invoices[Customer ID],A2444)</f>
        <v/>
      </c>
      <c r="D2444" s="14">
        <f>AsOfDate-C2444</f>
        <v/>
      </c>
      <c r="E2444" s="14">
        <f>COUNTIFS(Invoices[Customer ID],A2444)</f>
        <v/>
      </c>
      <c r="F2444" s="15">
        <f>SUMIFS(Invoices[Value],Invoices[Customer ID],A2444)</f>
        <v/>
      </c>
      <c r="G2444" s="10">
        <f>5-COUNTIF(RCuts,"&lt;"&amp;D2444)</f>
        <v/>
      </c>
      <c r="H2444" s="10">
        <f>1+COUNTIF(FCuts,"&lt;"&amp;E2444)</f>
        <v/>
      </c>
      <c r="I2444" s="10">
        <f>1+COUNTIF(MCuts,"&lt;"&amp;F2444)</f>
        <v/>
      </c>
      <c r="J2444" s="10">
        <f>G2444&amp;H2444&amp;I2444</f>
        <v/>
      </c>
      <c r="K2444" s="10">
        <f>IF(AND(G2444&gt;=4,H2444&gt;=4),"Champions",IF(AND(G2444&gt;=3,H2444&gt;=3),"Loyal",IF(G2444&gt;=4,"New / promising",IF(H2444&gt;=3,"At risk",IF(G2444&lt;=2,"Lost / hibernating","Needs attention")))))</f>
        <v/>
      </c>
    </row>
    <row r="2445">
      <c r="A2445" t="n">
        <v>16359</v>
      </c>
      <c r="B2445" s="13">
        <f>_xlfn.MINIFS(Invoices[Date],Invoices[Customer ID],A2445)</f>
        <v/>
      </c>
      <c r="C2445" s="13">
        <f>_xlfn.MAXIFS(Invoices[Date],Invoices[Customer ID],A2445)</f>
        <v/>
      </c>
      <c r="D2445" s="14">
        <f>AsOfDate-C2445</f>
        <v/>
      </c>
      <c r="E2445" s="14">
        <f>COUNTIFS(Invoices[Customer ID],A2445)</f>
        <v/>
      </c>
      <c r="F2445" s="15">
        <f>SUMIFS(Invoices[Value],Invoices[Customer ID],A2445)</f>
        <v/>
      </c>
      <c r="G2445" s="10">
        <f>5-COUNTIF(RCuts,"&lt;"&amp;D2445)</f>
        <v/>
      </c>
      <c r="H2445" s="10">
        <f>1+COUNTIF(FCuts,"&lt;"&amp;E2445)</f>
        <v/>
      </c>
      <c r="I2445" s="10">
        <f>1+COUNTIF(MCuts,"&lt;"&amp;F2445)</f>
        <v/>
      </c>
      <c r="J2445" s="10">
        <f>G2445&amp;H2445&amp;I2445</f>
        <v/>
      </c>
      <c r="K2445" s="10">
        <f>IF(AND(G2445&gt;=4,H2445&gt;=4),"Champions",IF(AND(G2445&gt;=3,H2445&gt;=3),"Loyal",IF(G2445&gt;=4,"New / promising",IF(H2445&gt;=3,"At risk",IF(G2445&lt;=2,"Lost / hibernating","Needs attention")))))</f>
        <v/>
      </c>
    </row>
    <row r="2446">
      <c r="A2446" t="n">
        <v>16360</v>
      </c>
      <c r="B2446" s="13">
        <f>_xlfn.MINIFS(Invoices[Date],Invoices[Customer ID],A2446)</f>
        <v/>
      </c>
      <c r="C2446" s="13">
        <f>_xlfn.MAXIFS(Invoices[Date],Invoices[Customer ID],A2446)</f>
        <v/>
      </c>
      <c r="D2446" s="14">
        <f>AsOfDate-C2446</f>
        <v/>
      </c>
      <c r="E2446" s="14">
        <f>COUNTIFS(Invoices[Customer ID],A2446)</f>
        <v/>
      </c>
      <c r="F2446" s="15">
        <f>SUMIFS(Invoices[Value],Invoices[Customer ID],A2446)</f>
        <v/>
      </c>
      <c r="G2446" s="10">
        <f>5-COUNTIF(RCuts,"&lt;"&amp;D2446)</f>
        <v/>
      </c>
      <c r="H2446" s="10">
        <f>1+COUNTIF(FCuts,"&lt;"&amp;E2446)</f>
        <v/>
      </c>
      <c r="I2446" s="10">
        <f>1+COUNTIF(MCuts,"&lt;"&amp;F2446)</f>
        <v/>
      </c>
      <c r="J2446" s="10">
        <f>G2446&amp;H2446&amp;I2446</f>
        <v/>
      </c>
      <c r="K2446" s="10">
        <f>IF(AND(G2446&gt;=4,H2446&gt;=4),"Champions",IF(AND(G2446&gt;=3,H2446&gt;=3),"Loyal",IF(G2446&gt;=4,"New / promising",IF(H2446&gt;=3,"At risk",IF(G2446&lt;=2,"Lost / hibernating","Needs attention")))))</f>
        <v/>
      </c>
    </row>
    <row r="2447">
      <c r="A2447" t="n">
        <v>16361</v>
      </c>
      <c r="B2447" s="13">
        <f>_xlfn.MINIFS(Invoices[Date],Invoices[Customer ID],A2447)</f>
        <v/>
      </c>
      <c r="C2447" s="13">
        <f>_xlfn.MAXIFS(Invoices[Date],Invoices[Customer ID],A2447)</f>
        <v/>
      </c>
      <c r="D2447" s="14">
        <f>AsOfDate-C2447</f>
        <v/>
      </c>
      <c r="E2447" s="14">
        <f>COUNTIFS(Invoices[Customer ID],A2447)</f>
        <v/>
      </c>
      <c r="F2447" s="15">
        <f>SUMIFS(Invoices[Value],Invoices[Customer ID],A2447)</f>
        <v/>
      </c>
      <c r="G2447" s="10">
        <f>5-COUNTIF(RCuts,"&lt;"&amp;D2447)</f>
        <v/>
      </c>
      <c r="H2447" s="10">
        <f>1+COUNTIF(FCuts,"&lt;"&amp;E2447)</f>
        <v/>
      </c>
      <c r="I2447" s="10">
        <f>1+COUNTIF(MCuts,"&lt;"&amp;F2447)</f>
        <v/>
      </c>
      <c r="J2447" s="10">
        <f>G2447&amp;H2447&amp;I2447</f>
        <v/>
      </c>
      <c r="K2447" s="10">
        <f>IF(AND(G2447&gt;=4,H2447&gt;=4),"Champions",IF(AND(G2447&gt;=3,H2447&gt;=3),"Loyal",IF(G2447&gt;=4,"New / promising",IF(H2447&gt;=3,"At risk",IF(G2447&lt;=2,"Lost / hibernating","Needs attention")))))</f>
        <v/>
      </c>
    </row>
    <row r="2448">
      <c r="A2448" t="n">
        <v>16362</v>
      </c>
      <c r="B2448" s="13">
        <f>_xlfn.MINIFS(Invoices[Date],Invoices[Customer ID],A2448)</f>
        <v/>
      </c>
      <c r="C2448" s="13">
        <f>_xlfn.MAXIFS(Invoices[Date],Invoices[Customer ID],A2448)</f>
        <v/>
      </c>
      <c r="D2448" s="14">
        <f>AsOfDate-C2448</f>
        <v/>
      </c>
      <c r="E2448" s="14">
        <f>COUNTIFS(Invoices[Customer ID],A2448)</f>
        <v/>
      </c>
      <c r="F2448" s="15">
        <f>SUMIFS(Invoices[Value],Invoices[Customer ID],A2448)</f>
        <v/>
      </c>
      <c r="G2448" s="10">
        <f>5-COUNTIF(RCuts,"&lt;"&amp;D2448)</f>
        <v/>
      </c>
      <c r="H2448" s="10">
        <f>1+COUNTIF(FCuts,"&lt;"&amp;E2448)</f>
        <v/>
      </c>
      <c r="I2448" s="10">
        <f>1+COUNTIF(MCuts,"&lt;"&amp;F2448)</f>
        <v/>
      </c>
      <c r="J2448" s="10">
        <f>G2448&amp;H2448&amp;I2448</f>
        <v/>
      </c>
      <c r="K2448" s="10">
        <f>IF(AND(G2448&gt;=4,H2448&gt;=4),"Champions",IF(AND(G2448&gt;=3,H2448&gt;=3),"Loyal",IF(G2448&gt;=4,"New / promising",IF(H2448&gt;=3,"At risk",IF(G2448&lt;=2,"Lost / hibernating","Needs attention")))))</f>
        <v/>
      </c>
    </row>
    <row r="2449">
      <c r="A2449" t="n">
        <v>16363</v>
      </c>
      <c r="B2449" s="13">
        <f>_xlfn.MINIFS(Invoices[Date],Invoices[Customer ID],A2449)</f>
        <v/>
      </c>
      <c r="C2449" s="13">
        <f>_xlfn.MAXIFS(Invoices[Date],Invoices[Customer ID],A2449)</f>
        <v/>
      </c>
      <c r="D2449" s="14">
        <f>AsOfDate-C2449</f>
        <v/>
      </c>
      <c r="E2449" s="14">
        <f>COUNTIFS(Invoices[Customer ID],A2449)</f>
        <v/>
      </c>
      <c r="F2449" s="15">
        <f>SUMIFS(Invoices[Value],Invoices[Customer ID],A2449)</f>
        <v/>
      </c>
      <c r="G2449" s="10">
        <f>5-COUNTIF(RCuts,"&lt;"&amp;D2449)</f>
        <v/>
      </c>
      <c r="H2449" s="10">
        <f>1+COUNTIF(FCuts,"&lt;"&amp;E2449)</f>
        <v/>
      </c>
      <c r="I2449" s="10">
        <f>1+COUNTIF(MCuts,"&lt;"&amp;F2449)</f>
        <v/>
      </c>
      <c r="J2449" s="10">
        <f>G2449&amp;H2449&amp;I2449</f>
        <v/>
      </c>
      <c r="K2449" s="10">
        <f>IF(AND(G2449&gt;=4,H2449&gt;=4),"Champions",IF(AND(G2449&gt;=3,H2449&gt;=3),"Loyal",IF(G2449&gt;=4,"New / promising",IF(H2449&gt;=3,"At risk",IF(G2449&lt;=2,"Lost / hibernating","Needs attention")))))</f>
        <v/>
      </c>
    </row>
    <row r="2450">
      <c r="A2450" t="n">
        <v>16364</v>
      </c>
      <c r="B2450" s="13">
        <f>_xlfn.MINIFS(Invoices[Date],Invoices[Customer ID],A2450)</f>
        <v/>
      </c>
      <c r="C2450" s="13">
        <f>_xlfn.MAXIFS(Invoices[Date],Invoices[Customer ID],A2450)</f>
        <v/>
      </c>
      <c r="D2450" s="14">
        <f>AsOfDate-C2450</f>
        <v/>
      </c>
      <c r="E2450" s="14">
        <f>COUNTIFS(Invoices[Customer ID],A2450)</f>
        <v/>
      </c>
      <c r="F2450" s="15">
        <f>SUMIFS(Invoices[Value],Invoices[Customer ID],A2450)</f>
        <v/>
      </c>
      <c r="G2450" s="10">
        <f>5-COUNTIF(RCuts,"&lt;"&amp;D2450)</f>
        <v/>
      </c>
      <c r="H2450" s="10">
        <f>1+COUNTIF(FCuts,"&lt;"&amp;E2450)</f>
        <v/>
      </c>
      <c r="I2450" s="10">
        <f>1+COUNTIF(MCuts,"&lt;"&amp;F2450)</f>
        <v/>
      </c>
      <c r="J2450" s="10">
        <f>G2450&amp;H2450&amp;I2450</f>
        <v/>
      </c>
      <c r="K2450" s="10">
        <f>IF(AND(G2450&gt;=4,H2450&gt;=4),"Champions",IF(AND(G2450&gt;=3,H2450&gt;=3),"Loyal",IF(G2450&gt;=4,"New / promising",IF(H2450&gt;=3,"At risk",IF(G2450&lt;=2,"Lost / hibernating","Needs attention")))))</f>
        <v/>
      </c>
    </row>
    <row r="2451">
      <c r="A2451" t="n">
        <v>16365</v>
      </c>
      <c r="B2451" s="13">
        <f>_xlfn.MINIFS(Invoices[Date],Invoices[Customer ID],A2451)</f>
        <v/>
      </c>
      <c r="C2451" s="13">
        <f>_xlfn.MAXIFS(Invoices[Date],Invoices[Customer ID],A2451)</f>
        <v/>
      </c>
      <c r="D2451" s="14">
        <f>AsOfDate-C2451</f>
        <v/>
      </c>
      <c r="E2451" s="14">
        <f>COUNTIFS(Invoices[Customer ID],A2451)</f>
        <v/>
      </c>
      <c r="F2451" s="15">
        <f>SUMIFS(Invoices[Value],Invoices[Customer ID],A2451)</f>
        <v/>
      </c>
      <c r="G2451" s="10">
        <f>5-COUNTIF(RCuts,"&lt;"&amp;D2451)</f>
        <v/>
      </c>
      <c r="H2451" s="10">
        <f>1+COUNTIF(FCuts,"&lt;"&amp;E2451)</f>
        <v/>
      </c>
      <c r="I2451" s="10">
        <f>1+COUNTIF(MCuts,"&lt;"&amp;F2451)</f>
        <v/>
      </c>
      <c r="J2451" s="10">
        <f>G2451&amp;H2451&amp;I2451</f>
        <v/>
      </c>
      <c r="K2451" s="10">
        <f>IF(AND(G2451&gt;=4,H2451&gt;=4),"Champions",IF(AND(G2451&gt;=3,H2451&gt;=3),"Loyal",IF(G2451&gt;=4,"New / promising",IF(H2451&gt;=3,"At risk",IF(G2451&lt;=2,"Lost / hibernating","Needs attention")))))</f>
        <v/>
      </c>
    </row>
    <row r="2452">
      <c r="A2452" t="n">
        <v>16366</v>
      </c>
      <c r="B2452" s="13">
        <f>_xlfn.MINIFS(Invoices[Date],Invoices[Customer ID],A2452)</f>
        <v/>
      </c>
      <c r="C2452" s="13">
        <f>_xlfn.MAXIFS(Invoices[Date],Invoices[Customer ID],A2452)</f>
        <v/>
      </c>
      <c r="D2452" s="14">
        <f>AsOfDate-C2452</f>
        <v/>
      </c>
      <c r="E2452" s="14">
        <f>COUNTIFS(Invoices[Customer ID],A2452)</f>
        <v/>
      </c>
      <c r="F2452" s="15">
        <f>SUMIFS(Invoices[Value],Invoices[Customer ID],A2452)</f>
        <v/>
      </c>
      <c r="G2452" s="10">
        <f>5-COUNTIF(RCuts,"&lt;"&amp;D2452)</f>
        <v/>
      </c>
      <c r="H2452" s="10">
        <f>1+COUNTIF(FCuts,"&lt;"&amp;E2452)</f>
        <v/>
      </c>
      <c r="I2452" s="10">
        <f>1+COUNTIF(MCuts,"&lt;"&amp;F2452)</f>
        <v/>
      </c>
      <c r="J2452" s="10">
        <f>G2452&amp;H2452&amp;I2452</f>
        <v/>
      </c>
      <c r="K2452" s="10">
        <f>IF(AND(G2452&gt;=4,H2452&gt;=4),"Champions",IF(AND(G2452&gt;=3,H2452&gt;=3),"Loyal",IF(G2452&gt;=4,"New / promising",IF(H2452&gt;=3,"At risk",IF(G2452&lt;=2,"Lost / hibernating","Needs attention")))))</f>
        <v/>
      </c>
    </row>
    <row r="2453">
      <c r="A2453" t="n">
        <v>16367</v>
      </c>
      <c r="B2453" s="13">
        <f>_xlfn.MINIFS(Invoices[Date],Invoices[Customer ID],A2453)</f>
        <v/>
      </c>
      <c r="C2453" s="13">
        <f>_xlfn.MAXIFS(Invoices[Date],Invoices[Customer ID],A2453)</f>
        <v/>
      </c>
      <c r="D2453" s="14">
        <f>AsOfDate-C2453</f>
        <v/>
      </c>
      <c r="E2453" s="14">
        <f>COUNTIFS(Invoices[Customer ID],A2453)</f>
        <v/>
      </c>
      <c r="F2453" s="15">
        <f>SUMIFS(Invoices[Value],Invoices[Customer ID],A2453)</f>
        <v/>
      </c>
      <c r="G2453" s="10">
        <f>5-COUNTIF(RCuts,"&lt;"&amp;D2453)</f>
        <v/>
      </c>
      <c r="H2453" s="10">
        <f>1+COUNTIF(FCuts,"&lt;"&amp;E2453)</f>
        <v/>
      </c>
      <c r="I2453" s="10">
        <f>1+COUNTIF(MCuts,"&lt;"&amp;F2453)</f>
        <v/>
      </c>
      <c r="J2453" s="10">
        <f>G2453&amp;H2453&amp;I2453</f>
        <v/>
      </c>
      <c r="K2453" s="10">
        <f>IF(AND(G2453&gt;=4,H2453&gt;=4),"Champions",IF(AND(G2453&gt;=3,H2453&gt;=3),"Loyal",IF(G2453&gt;=4,"New / promising",IF(H2453&gt;=3,"At risk",IF(G2453&lt;=2,"Lost / hibernating","Needs attention")))))</f>
        <v/>
      </c>
    </row>
    <row r="2454">
      <c r="A2454" t="n">
        <v>16368</v>
      </c>
      <c r="B2454" s="13">
        <f>_xlfn.MINIFS(Invoices[Date],Invoices[Customer ID],A2454)</f>
        <v/>
      </c>
      <c r="C2454" s="13">
        <f>_xlfn.MAXIFS(Invoices[Date],Invoices[Customer ID],A2454)</f>
        <v/>
      </c>
      <c r="D2454" s="14">
        <f>AsOfDate-C2454</f>
        <v/>
      </c>
      <c r="E2454" s="14">
        <f>COUNTIFS(Invoices[Customer ID],A2454)</f>
        <v/>
      </c>
      <c r="F2454" s="15">
        <f>SUMIFS(Invoices[Value],Invoices[Customer ID],A2454)</f>
        <v/>
      </c>
      <c r="G2454" s="10">
        <f>5-COUNTIF(RCuts,"&lt;"&amp;D2454)</f>
        <v/>
      </c>
      <c r="H2454" s="10">
        <f>1+COUNTIF(FCuts,"&lt;"&amp;E2454)</f>
        <v/>
      </c>
      <c r="I2454" s="10">
        <f>1+COUNTIF(MCuts,"&lt;"&amp;F2454)</f>
        <v/>
      </c>
      <c r="J2454" s="10">
        <f>G2454&amp;H2454&amp;I2454</f>
        <v/>
      </c>
      <c r="K2454" s="10">
        <f>IF(AND(G2454&gt;=4,H2454&gt;=4),"Champions",IF(AND(G2454&gt;=3,H2454&gt;=3),"Loyal",IF(G2454&gt;=4,"New / promising",IF(H2454&gt;=3,"At risk",IF(G2454&lt;=2,"Lost / hibernating","Needs attention")))))</f>
        <v/>
      </c>
    </row>
    <row r="2455">
      <c r="A2455" t="n">
        <v>16369</v>
      </c>
      <c r="B2455" s="13">
        <f>_xlfn.MINIFS(Invoices[Date],Invoices[Customer ID],A2455)</f>
        <v/>
      </c>
      <c r="C2455" s="13">
        <f>_xlfn.MAXIFS(Invoices[Date],Invoices[Customer ID],A2455)</f>
        <v/>
      </c>
      <c r="D2455" s="14">
        <f>AsOfDate-C2455</f>
        <v/>
      </c>
      <c r="E2455" s="14">
        <f>COUNTIFS(Invoices[Customer ID],A2455)</f>
        <v/>
      </c>
      <c r="F2455" s="15">
        <f>SUMIFS(Invoices[Value],Invoices[Customer ID],A2455)</f>
        <v/>
      </c>
      <c r="G2455" s="10">
        <f>5-COUNTIF(RCuts,"&lt;"&amp;D2455)</f>
        <v/>
      </c>
      <c r="H2455" s="10">
        <f>1+COUNTIF(FCuts,"&lt;"&amp;E2455)</f>
        <v/>
      </c>
      <c r="I2455" s="10">
        <f>1+COUNTIF(MCuts,"&lt;"&amp;F2455)</f>
        <v/>
      </c>
      <c r="J2455" s="10">
        <f>G2455&amp;H2455&amp;I2455</f>
        <v/>
      </c>
      <c r="K2455" s="10">
        <f>IF(AND(G2455&gt;=4,H2455&gt;=4),"Champions",IF(AND(G2455&gt;=3,H2455&gt;=3),"Loyal",IF(G2455&gt;=4,"New / promising",IF(H2455&gt;=3,"At risk",IF(G2455&lt;=2,"Lost / hibernating","Needs attention")))))</f>
        <v/>
      </c>
    </row>
    <row r="2456">
      <c r="A2456" t="n">
        <v>16370</v>
      </c>
      <c r="B2456" s="13">
        <f>_xlfn.MINIFS(Invoices[Date],Invoices[Customer ID],A2456)</f>
        <v/>
      </c>
      <c r="C2456" s="13">
        <f>_xlfn.MAXIFS(Invoices[Date],Invoices[Customer ID],A2456)</f>
        <v/>
      </c>
      <c r="D2456" s="14">
        <f>AsOfDate-C2456</f>
        <v/>
      </c>
      <c r="E2456" s="14">
        <f>COUNTIFS(Invoices[Customer ID],A2456)</f>
        <v/>
      </c>
      <c r="F2456" s="15">
        <f>SUMIFS(Invoices[Value],Invoices[Customer ID],A2456)</f>
        <v/>
      </c>
      <c r="G2456" s="10">
        <f>5-COUNTIF(RCuts,"&lt;"&amp;D2456)</f>
        <v/>
      </c>
      <c r="H2456" s="10">
        <f>1+COUNTIF(FCuts,"&lt;"&amp;E2456)</f>
        <v/>
      </c>
      <c r="I2456" s="10">
        <f>1+COUNTIF(MCuts,"&lt;"&amp;F2456)</f>
        <v/>
      </c>
      <c r="J2456" s="10">
        <f>G2456&amp;H2456&amp;I2456</f>
        <v/>
      </c>
      <c r="K2456" s="10">
        <f>IF(AND(G2456&gt;=4,H2456&gt;=4),"Champions",IF(AND(G2456&gt;=3,H2456&gt;=3),"Loyal",IF(G2456&gt;=4,"New / promising",IF(H2456&gt;=3,"At risk",IF(G2456&lt;=2,"Lost / hibernating","Needs attention")))))</f>
        <v/>
      </c>
    </row>
    <row r="2457">
      <c r="A2457" t="n">
        <v>16372</v>
      </c>
      <c r="B2457" s="13">
        <f>_xlfn.MINIFS(Invoices[Date],Invoices[Customer ID],A2457)</f>
        <v/>
      </c>
      <c r="C2457" s="13">
        <f>_xlfn.MAXIFS(Invoices[Date],Invoices[Customer ID],A2457)</f>
        <v/>
      </c>
      <c r="D2457" s="14">
        <f>AsOfDate-C2457</f>
        <v/>
      </c>
      <c r="E2457" s="14">
        <f>COUNTIFS(Invoices[Customer ID],A2457)</f>
        <v/>
      </c>
      <c r="F2457" s="15">
        <f>SUMIFS(Invoices[Value],Invoices[Customer ID],A2457)</f>
        <v/>
      </c>
      <c r="G2457" s="10">
        <f>5-COUNTIF(RCuts,"&lt;"&amp;D2457)</f>
        <v/>
      </c>
      <c r="H2457" s="10">
        <f>1+COUNTIF(FCuts,"&lt;"&amp;E2457)</f>
        <v/>
      </c>
      <c r="I2457" s="10">
        <f>1+COUNTIF(MCuts,"&lt;"&amp;F2457)</f>
        <v/>
      </c>
      <c r="J2457" s="10">
        <f>G2457&amp;H2457&amp;I2457</f>
        <v/>
      </c>
      <c r="K2457" s="10">
        <f>IF(AND(G2457&gt;=4,H2457&gt;=4),"Champions",IF(AND(G2457&gt;=3,H2457&gt;=3),"Loyal",IF(G2457&gt;=4,"New / promising",IF(H2457&gt;=3,"At risk",IF(G2457&lt;=2,"Lost / hibernating","Needs attention")))))</f>
        <v/>
      </c>
    </row>
    <row r="2458">
      <c r="A2458" t="n">
        <v>16374</v>
      </c>
      <c r="B2458" s="13">
        <f>_xlfn.MINIFS(Invoices[Date],Invoices[Customer ID],A2458)</f>
        <v/>
      </c>
      <c r="C2458" s="13">
        <f>_xlfn.MAXIFS(Invoices[Date],Invoices[Customer ID],A2458)</f>
        <v/>
      </c>
      <c r="D2458" s="14">
        <f>AsOfDate-C2458</f>
        <v/>
      </c>
      <c r="E2458" s="14">
        <f>COUNTIFS(Invoices[Customer ID],A2458)</f>
        <v/>
      </c>
      <c r="F2458" s="15">
        <f>SUMIFS(Invoices[Value],Invoices[Customer ID],A2458)</f>
        <v/>
      </c>
      <c r="G2458" s="10">
        <f>5-COUNTIF(RCuts,"&lt;"&amp;D2458)</f>
        <v/>
      </c>
      <c r="H2458" s="10">
        <f>1+COUNTIF(FCuts,"&lt;"&amp;E2458)</f>
        <v/>
      </c>
      <c r="I2458" s="10">
        <f>1+COUNTIF(MCuts,"&lt;"&amp;F2458)</f>
        <v/>
      </c>
      <c r="J2458" s="10">
        <f>G2458&amp;H2458&amp;I2458</f>
        <v/>
      </c>
      <c r="K2458" s="10">
        <f>IF(AND(G2458&gt;=4,H2458&gt;=4),"Champions",IF(AND(G2458&gt;=3,H2458&gt;=3),"Loyal",IF(G2458&gt;=4,"New / promising",IF(H2458&gt;=3,"At risk",IF(G2458&lt;=2,"Lost / hibernating","Needs attention")))))</f>
        <v/>
      </c>
    </row>
    <row r="2459">
      <c r="A2459" t="n">
        <v>16376</v>
      </c>
      <c r="B2459" s="13">
        <f>_xlfn.MINIFS(Invoices[Date],Invoices[Customer ID],A2459)</f>
        <v/>
      </c>
      <c r="C2459" s="13">
        <f>_xlfn.MAXIFS(Invoices[Date],Invoices[Customer ID],A2459)</f>
        <v/>
      </c>
      <c r="D2459" s="14">
        <f>AsOfDate-C2459</f>
        <v/>
      </c>
      <c r="E2459" s="14">
        <f>COUNTIFS(Invoices[Customer ID],A2459)</f>
        <v/>
      </c>
      <c r="F2459" s="15">
        <f>SUMIFS(Invoices[Value],Invoices[Customer ID],A2459)</f>
        <v/>
      </c>
      <c r="G2459" s="10">
        <f>5-COUNTIF(RCuts,"&lt;"&amp;D2459)</f>
        <v/>
      </c>
      <c r="H2459" s="10">
        <f>1+COUNTIF(FCuts,"&lt;"&amp;E2459)</f>
        <v/>
      </c>
      <c r="I2459" s="10">
        <f>1+COUNTIF(MCuts,"&lt;"&amp;F2459)</f>
        <v/>
      </c>
      <c r="J2459" s="10">
        <f>G2459&amp;H2459&amp;I2459</f>
        <v/>
      </c>
      <c r="K2459" s="10">
        <f>IF(AND(G2459&gt;=4,H2459&gt;=4),"Champions",IF(AND(G2459&gt;=3,H2459&gt;=3),"Loyal",IF(G2459&gt;=4,"New / promising",IF(H2459&gt;=3,"At risk",IF(G2459&lt;=2,"Lost / hibernating","Needs attention")))))</f>
        <v/>
      </c>
    </row>
    <row r="2460">
      <c r="A2460" t="n">
        <v>16377</v>
      </c>
      <c r="B2460" s="13">
        <f>_xlfn.MINIFS(Invoices[Date],Invoices[Customer ID],A2460)</f>
        <v/>
      </c>
      <c r="C2460" s="13">
        <f>_xlfn.MAXIFS(Invoices[Date],Invoices[Customer ID],A2460)</f>
        <v/>
      </c>
      <c r="D2460" s="14">
        <f>AsOfDate-C2460</f>
        <v/>
      </c>
      <c r="E2460" s="14">
        <f>COUNTIFS(Invoices[Customer ID],A2460)</f>
        <v/>
      </c>
      <c r="F2460" s="15">
        <f>SUMIFS(Invoices[Value],Invoices[Customer ID],A2460)</f>
        <v/>
      </c>
      <c r="G2460" s="10">
        <f>5-COUNTIF(RCuts,"&lt;"&amp;D2460)</f>
        <v/>
      </c>
      <c r="H2460" s="10">
        <f>1+COUNTIF(FCuts,"&lt;"&amp;E2460)</f>
        <v/>
      </c>
      <c r="I2460" s="10">
        <f>1+COUNTIF(MCuts,"&lt;"&amp;F2460)</f>
        <v/>
      </c>
      <c r="J2460" s="10">
        <f>G2460&amp;H2460&amp;I2460</f>
        <v/>
      </c>
      <c r="K2460" s="10">
        <f>IF(AND(G2460&gt;=4,H2460&gt;=4),"Champions",IF(AND(G2460&gt;=3,H2460&gt;=3),"Loyal",IF(G2460&gt;=4,"New / promising",IF(H2460&gt;=3,"At risk",IF(G2460&lt;=2,"Lost / hibernating","Needs attention")))))</f>
        <v/>
      </c>
    </row>
    <row r="2461">
      <c r="A2461" t="n">
        <v>16378</v>
      </c>
      <c r="B2461" s="13">
        <f>_xlfn.MINIFS(Invoices[Date],Invoices[Customer ID],A2461)</f>
        <v/>
      </c>
      <c r="C2461" s="13">
        <f>_xlfn.MAXIFS(Invoices[Date],Invoices[Customer ID],A2461)</f>
        <v/>
      </c>
      <c r="D2461" s="14">
        <f>AsOfDate-C2461</f>
        <v/>
      </c>
      <c r="E2461" s="14">
        <f>COUNTIFS(Invoices[Customer ID],A2461)</f>
        <v/>
      </c>
      <c r="F2461" s="15">
        <f>SUMIFS(Invoices[Value],Invoices[Customer ID],A2461)</f>
        <v/>
      </c>
      <c r="G2461" s="10">
        <f>5-COUNTIF(RCuts,"&lt;"&amp;D2461)</f>
        <v/>
      </c>
      <c r="H2461" s="10">
        <f>1+COUNTIF(FCuts,"&lt;"&amp;E2461)</f>
        <v/>
      </c>
      <c r="I2461" s="10">
        <f>1+COUNTIF(MCuts,"&lt;"&amp;F2461)</f>
        <v/>
      </c>
      <c r="J2461" s="10">
        <f>G2461&amp;H2461&amp;I2461</f>
        <v/>
      </c>
      <c r="K2461" s="10">
        <f>IF(AND(G2461&gt;=4,H2461&gt;=4),"Champions",IF(AND(G2461&gt;=3,H2461&gt;=3),"Loyal",IF(G2461&gt;=4,"New / promising",IF(H2461&gt;=3,"At risk",IF(G2461&lt;=2,"Lost / hibernating","Needs attention")))))</f>
        <v/>
      </c>
    </row>
    <row r="2462">
      <c r="A2462" t="n">
        <v>16379</v>
      </c>
      <c r="B2462" s="13">
        <f>_xlfn.MINIFS(Invoices[Date],Invoices[Customer ID],A2462)</f>
        <v/>
      </c>
      <c r="C2462" s="13">
        <f>_xlfn.MAXIFS(Invoices[Date],Invoices[Customer ID],A2462)</f>
        <v/>
      </c>
      <c r="D2462" s="14">
        <f>AsOfDate-C2462</f>
        <v/>
      </c>
      <c r="E2462" s="14">
        <f>COUNTIFS(Invoices[Customer ID],A2462)</f>
        <v/>
      </c>
      <c r="F2462" s="15">
        <f>SUMIFS(Invoices[Value],Invoices[Customer ID],A2462)</f>
        <v/>
      </c>
      <c r="G2462" s="10">
        <f>5-COUNTIF(RCuts,"&lt;"&amp;D2462)</f>
        <v/>
      </c>
      <c r="H2462" s="10">
        <f>1+COUNTIF(FCuts,"&lt;"&amp;E2462)</f>
        <v/>
      </c>
      <c r="I2462" s="10">
        <f>1+COUNTIF(MCuts,"&lt;"&amp;F2462)</f>
        <v/>
      </c>
      <c r="J2462" s="10">
        <f>G2462&amp;H2462&amp;I2462</f>
        <v/>
      </c>
      <c r="K2462" s="10">
        <f>IF(AND(G2462&gt;=4,H2462&gt;=4),"Champions",IF(AND(G2462&gt;=3,H2462&gt;=3),"Loyal",IF(G2462&gt;=4,"New / promising",IF(H2462&gt;=3,"At risk",IF(G2462&lt;=2,"Lost / hibernating","Needs attention")))))</f>
        <v/>
      </c>
    </row>
    <row r="2463">
      <c r="A2463" t="n">
        <v>16380</v>
      </c>
      <c r="B2463" s="13">
        <f>_xlfn.MINIFS(Invoices[Date],Invoices[Customer ID],A2463)</f>
        <v/>
      </c>
      <c r="C2463" s="13">
        <f>_xlfn.MAXIFS(Invoices[Date],Invoices[Customer ID],A2463)</f>
        <v/>
      </c>
      <c r="D2463" s="14">
        <f>AsOfDate-C2463</f>
        <v/>
      </c>
      <c r="E2463" s="14">
        <f>COUNTIFS(Invoices[Customer ID],A2463)</f>
        <v/>
      </c>
      <c r="F2463" s="15">
        <f>SUMIFS(Invoices[Value],Invoices[Customer ID],A2463)</f>
        <v/>
      </c>
      <c r="G2463" s="10">
        <f>5-COUNTIF(RCuts,"&lt;"&amp;D2463)</f>
        <v/>
      </c>
      <c r="H2463" s="10">
        <f>1+COUNTIF(FCuts,"&lt;"&amp;E2463)</f>
        <v/>
      </c>
      <c r="I2463" s="10">
        <f>1+COUNTIF(MCuts,"&lt;"&amp;F2463)</f>
        <v/>
      </c>
      <c r="J2463" s="10">
        <f>G2463&amp;H2463&amp;I2463</f>
        <v/>
      </c>
      <c r="K2463" s="10">
        <f>IF(AND(G2463&gt;=4,H2463&gt;=4),"Champions",IF(AND(G2463&gt;=3,H2463&gt;=3),"Loyal",IF(G2463&gt;=4,"New / promising",IF(H2463&gt;=3,"At risk",IF(G2463&lt;=2,"Lost / hibernating","Needs attention")))))</f>
        <v/>
      </c>
    </row>
    <row r="2464">
      <c r="A2464" t="n">
        <v>16383</v>
      </c>
      <c r="B2464" s="13">
        <f>_xlfn.MINIFS(Invoices[Date],Invoices[Customer ID],A2464)</f>
        <v/>
      </c>
      <c r="C2464" s="13">
        <f>_xlfn.MAXIFS(Invoices[Date],Invoices[Customer ID],A2464)</f>
        <v/>
      </c>
      <c r="D2464" s="14">
        <f>AsOfDate-C2464</f>
        <v/>
      </c>
      <c r="E2464" s="14">
        <f>COUNTIFS(Invoices[Customer ID],A2464)</f>
        <v/>
      </c>
      <c r="F2464" s="15">
        <f>SUMIFS(Invoices[Value],Invoices[Customer ID],A2464)</f>
        <v/>
      </c>
      <c r="G2464" s="10">
        <f>5-COUNTIF(RCuts,"&lt;"&amp;D2464)</f>
        <v/>
      </c>
      <c r="H2464" s="10">
        <f>1+COUNTIF(FCuts,"&lt;"&amp;E2464)</f>
        <v/>
      </c>
      <c r="I2464" s="10">
        <f>1+COUNTIF(MCuts,"&lt;"&amp;F2464)</f>
        <v/>
      </c>
      <c r="J2464" s="10">
        <f>G2464&amp;H2464&amp;I2464</f>
        <v/>
      </c>
      <c r="K2464" s="10">
        <f>IF(AND(G2464&gt;=4,H2464&gt;=4),"Champions",IF(AND(G2464&gt;=3,H2464&gt;=3),"Loyal",IF(G2464&gt;=4,"New / promising",IF(H2464&gt;=3,"At risk",IF(G2464&lt;=2,"Lost / hibernating","Needs attention")))))</f>
        <v/>
      </c>
    </row>
    <row r="2465">
      <c r="A2465" t="n">
        <v>16384</v>
      </c>
      <c r="B2465" s="13">
        <f>_xlfn.MINIFS(Invoices[Date],Invoices[Customer ID],A2465)</f>
        <v/>
      </c>
      <c r="C2465" s="13">
        <f>_xlfn.MAXIFS(Invoices[Date],Invoices[Customer ID],A2465)</f>
        <v/>
      </c>
      <c r="D2465" s="14">
        <f>AsOfDate-C2465</f>
        <v/>
      </c>
      <c r="E2465" s="14">
        <f>COUNTIFS(Invoices[Customer ID],A2465)</f>
        <v/>
      </c>
      <c r="F2465" s="15">
        <f>SUMIFS(Invoices[Value],Invoices[Customer ID],A2465)</f>
        <v/>
      </c>
      <c r="G2465" s="10">
        <f>5-COUNTIF(RCuts,"&lt;"&amp;D2465)</f>
        <v/>
      </c>
      <c r="H2465" s="10">
        <f>1+COUNTIF(FCuts,"&lt;"&amp;E2465)</f>
        <v/>
      </c>
      <c r="I2465" s="10">
        <f>1+COUNTIF(MCuts,"&lt;"&amp;F2465)</f>
        <v/>
      </c>
      <c r="J2465" s="10">
        <f>G2465&amp;H2465&amp;I2465</f>
        <v/>
      </c>
      <c r="K2465" s="10">
        <f>IF(AND(G2465&gt;=4,H2465&gt;=4),"Champions",IF(AND(G2465&gt;=3,H2465&gt;=3),"Loyal",IF(G2465&gt;=4,"New / promising",IF(H2465&gt;=3,"At risk",IF(G2465&lt;=2,"Lost / hibernating","Needs attention")))))</f>
        <v/>
      </c>
    </row>
    <row r="2466">
      <c r="A2466" t="n">
        <v>16385</v>
      </c>
      <c r="B2466" s="13">
        <f>_xlfn.MINIFS(Invoices[Date],Invoices[Customer ID],A2466)</f>
        <v/>
      </c>
      <c r="C2466" s="13">
        <f>_xlfn.MAXIFS(Invoices[Date],Invoices[Customer ID],A2466)</f>
        <v/>
      </c>
      <c r="D2466" s="14">
        <f>AsOfDate-C2466</f>
        <v/>
      </c>
      <c r="E2466" s="14">
        <f>COUNTIFS(Invoices[Customer ID],A2466)</f>
        <v/>
      </c>
      <c r="F2466" s="15">
        <f>SUMIFS(Invoices[Value],Invoices[Customer ID],A2466)</f>
        <v/>
      </c>
      <c r="G2466" s="10">
        <f>5-COUNTIF(RCuts,"&lt;"&amp;D2466)</f>
        <v/>
      </c>
      <c r="H2466" s="10">
        <f>1+COUNTIF(FCuts,"&lt;"&amp;E2466)</f>
        <v/>
      </c>
      <c r="I2466" s="10">
        <f>1+COUNTIF(MCuts,"&lt;"&amp;F2466)</f>
        <v/>
      </c>
      <c r="J2466" s="10">
        <f>G2466&amp;H2466&amp;I2466</f>
        <v/>
      </c>
      <c r="K2466" s="10">
        <f>IF(AND(G2466&gt;=4,H2466&gt;=4),"Champions",IF(AND(G2466&gt;=3,H2466&gt;=3),"Loyal",IF(G2466&gt;=4,"New / promising",IF(H2466&gt;=3,"At risk",IF(G2466&lt;=2,"Lost / hibernating","Needs attention")))))</f>
        <v/>
      </c>
    </row>
    <row r="2467">
      <c r="A2467" t="n">
        <v>16386</v>
      </c>
      <c r="B2467" s="13">
        <f>_xlfn.MINIFS(Invoices[Date],Invoices[Customer ID],A2467)</f>
        <v/>
      </c>
      <c r="C2467" s="13">
        <f>_xlfn.MAXIFS(Invoices[Date],Invoices[Customer ID],A2467)</f>
        <v/>
      </c>
      <c r="D2467" s="14">
        <f>AsOfDate-C2467</f>
        <v/>
      </c>
      <c r="E2467" s="14">
        <f>COUNTIFS(Invoices[Customer ID],A2467)</f>
        <v/>
      </c>
      <c r="F2467" s="15">
        <f>SUMIFS(Invoices[Value],Invoices[Customer ID],A2467)</f>
        <v/>
      </c>
      <c r="G2467" s="10">
        <f>5-COUNTIF(RCuts,"&lt;"&amp;D2467)</f>
        <v/>
      </c>
      <c r="H2467" s="10">
        <f>1+COUNTIF(FCuts,"&lt;"&amp;E2467)</f>
        <v/>
      </c>
      <c r="I2467" s="10">
        <f>1+COUNTIF(MCuts,"&lt;"&amp;F2467)</f>
        <v/>
      </c>
      <c r="J2467" s="10">
        <f>G2467&amp;H2467&amp;I2467</f>
        <v/>
      </c>
      <c r="K2467" s="10">
        <f>IF(AND(G2467&gt;=4,H2467&gt;=4),"Champions",IF(AND(G2467&gt;=3,H2467&gt;=3),"Loyal",IF(G2467&gt;=4,"New / promising",IF(H2467&gt;=3,"At risk",IF(G2467&lt;=2,"Lost / hibernating","Needs attention")))))</f>
        <v/>
      </c>
    </row>
    <row r="2468">
      <c r="A2468" t="n">
        <v>16387</v>
      </c>
      <c r="B2468" s="13">
        <f>_xlfn.MINIFS(Invoices[Date],Invoices[Customer ID],A2468)</f>
        <v/>
      </c>
      <c r="C2468" s="13">
        <f>_xlfn.MAXIFS(Invoices[Date],Invoices[Customer ID],A2468)</f>
        <v/>
      </c>
      <c r="D2468" s="14">
        <f>AsOfDate-C2468</f>
        <v/>
      </c>
      <c r="E2468" s="14">
        <f>COUNTIFS(Invoices[Customer ID],A2468)</f>
        <v/>
      </c>
      <c r="F2468" s="15">
        <f>SUMIFS(Invoices[Value],Invoices[Customer ID],A2468)</f>
        <v/>
      </c>
      <c r="G2468" s="10">
        <f>5-COUNTIF(RCuts,"&lt;"&amp;D2468)</f>
        <v/>
      </c>
      <c r="H2468" s="10">
        <f>1+COUNTIF(FCuts,"&lt;"&amp;E2468)</f>
        <v/>
      </c>
      <c r="I2468" s="10">
        <f>1+COUNTIF(MCuts,"&lt;"&amp;F2468)</f>
        <v/>
      </c>
      <c r="J2468" s="10">
        <f>G2468&amp;H2468&amp;I2468</f>
        <v/>
      </c>
      <c r="K2468" s="10">
        <f>IF(AND(G2468&gt;=4,H2468&gt;=4),"Champions",IF(AND(G2468&gt;=3,H2468&gt;=3),"Loyal",IF(G2468&gt;=4,"New / promising",IF(H2468&gt;=3,"At risk",IF(G2468&lt;=2,"Lost / hibernating","Needs attention")))))</f>
        <v/>
      </c>
    </row>
    <row r="2469">
      <c r="A2469" t="n">
        <v>16389</v>
      </c>
      <c r="B2469" s="13">
        <f>_xlfn.MINIFS(Invoices[Date],Invoices[Customer ID],A2469)</f>
        <v/>
      </c>
      <c r="C2469" s="13">
        <f>_xlfn.MAXIFS(Invoices[Date],Invoices[Customer ID],A2469)</f>
        <v/>
      </c>
      <c r="D2469" s="14">
        <f>AsOfDate-C2469</f>
        <v/>
      </c>
      <c r="E2469" s="14">
        <f>COUNTIFS(Invoices[Customer ID],A2469)</f>
        <v/>
      </c>
      <c r="F2469" s="15">
        <f>SUMIFS(Invoices[Value],Invoices[Customer ID],A2469)</f>
        <v/>
      </c>
      <c r="G2469" s="10">
        <f>5-COUNTIF(RCuts,"&lt;"&amp;D2469)</f>
        <v/>
      </c>
      <c r="H2469" s="10">
        <f>1+COUNTIF(FCuts,"&lt;"&amp;E2469)</f>
        <v/>
      </c>
      <c r="I2469" s="10">
        <f>1+COUNTIF(MCuts,"&lt;"&amp;F2469)</f>
        <v/>
      </c>
      <c r="J2469" s="10">
        <f>G2469&amp;H2469&amp;I2469</f>
        <v/>
      </c>
      <c r="K2469" s="10">
        <f>IF(AND(G2469&gt;=4,H2469&gt;=4),"Champions",IF(AND(G2469&gt;=3,H2469&gt;=3),"Loyal",IF(G2469&gt;=4,"New / promising",IF(H2469&gt;=3,"At risk",IF(G2469&lt;=2,"Lost / hibernating","Needs attention")))))</f>
        <v/>
      </c>
    </row>
    <row r="2470">
      <c r="A2470" t="n">
        <v>16392</v>
      </c>
      <c r="B2470" s="13">
        <f>_xlfn.MINIFS(Invoices[Date],Invoices[Customer ID],A2470)</f>
        <v/>
      </c>
      <c r="C2470" s="13">
        <f>_xlfn.MAXIFS(Invoices[Date],Invoices[Customer ID],A2470)</f>
        <v/>
      </c>
      <c r="D2470" s="14">
        <f>AsOfDate-C2470</f>
        <v/>
      </c>
      <c r="E2470" s="14">
        <f>COUNTIFS(Invoices[Customer ID],A2470)</f>
        <v/>
      </c>
      <c r="F2470" s="15">
        <f>SUMIFS(Invoices[Value],Invoices[Customer ID],A2470)</f>
        <v/>
      </c>
      <c r="G2470" s="10">
        <f>5-COUNTIF(RCuts,"&lt;"&amp;D2470)</f>
        <v/>
      </c>
      <c r="H2470" s="10">
        <f>1+COUNTIF(FCuts,"&lt;"&amp;E2470)</f>
        <v/>
      </c>
      <c r="I2470" s="10">
        <f>1+COUNTIF(MCuts,"&lt;"&amp;F2470)</f>
        <v/>
      </c>
      <c r="J2470" s="10">
        <f>G2470&amp;H2470&amp;I2470</f>
        <v/>
      </c>
      <c r="K2470" s="10">
        <f>IF(AND(G2470&gt;=4,H2470&gt;=4),"Champions",IF(AND(G2470&gt;=3,H2470&gt;=3),"Loyal",IF(G2470&gt;=4,"New / promising",IF(H2470&gt;=3,"At risk",IF(G2470&lt;=2,"Lost / hibernating","Needs attention")))))</f>
        <v/>
      </c>
    </row>
    <row r="2471">
      <c r="A2471" t="n">
        <v>16393</v>
      </c>
      <c r="B2471" s="13">
        <f>_xlfn.MINIFS(Invoices[Date],Invoices[Customer ID],A2471)</f>
        <v/>
      </c>
      <c r="C2471" s="13">
        <f>_xlfn.MAXIFS(Invoices[Date],Invoices[Customer ID],A2471)</f>
        <v/>
      </c>
      <c r="D2471" s="14">
        <f>AsOfDate-C2471</f>
        <v/>
      </c>
      <c r="E2471" s="14">
        <f>COUNTIFS(Invoices[Customer ID],A2471)</f>
        <v/>
      </c>
      <c r="F2471" s="15">
        <f>SUMIFS(Invoices[Value],Invoices[Customer ID],A2471)</f>
        <v/>
      </c>
      <c r="G2471" s="10">
        <f>5-COUNTIF(RCuts,"&lt;"&amp;D2471)</f>
        <v/>
      </c>
      <c r="H2471" s="10">
        <f>1+COUNTIF(FCuts,"&lt;"&amp;E2471)</f>
        <v/>
      </c>
      <c r="I2471" s="10">
        <f>1+COUNTIF(MCuts,"&lt;"&amp;F2471)</f>
        <v/>
      </c>
      <c r="J2471" s="10">
        <f>G2471&amp;H2471&amp;I2471</f>
        <v/>
      </c>
      <c r="K2471" s="10">
        <f>IF(AND(G2471&gt;=4,H2471&gt;=4),"Champions",IF(AND(G2471&gt;=3,H2471&gt;=3),"Loyal",IF(G2471&gt;=4,"New / promising",IF(H2471&gt;=3,"At risk",IF(G2471&lt;=2,"Lost / hibernating","Needs attention")))))</f>
        <v/>
      </c>
    </row>
    <row r="2472">
      <c r="A2472" t="n">
        <v>16394</v>
      </c>
      <c r="B2472" s="13">
        <f>_xlfn.MINIFS(Invoices[Date],Invoices[Customer ID],A2472)</f>
        <v/>
      </c>
      <c r="C2472" s="13">
        <f>_xlfn.MAXIFS(Invoices[Date],Invoices[Customer ID],A2472)</f>
        <v/>
      </c>
      <c r="D2472" s="14">
        <f>AsOfDate-C2472</f>
        <v/>
      </c>
      <c r="E2472" s="14">
        <f>COUNTIFS(Invoices[Customer ID],A2472)</f>
        <v/>
      </c>
      <c r="F2472" s="15">
        <f>SUMIFS(Invoices[Value],Invoices[Customer ID],A2472)</f>
        <v/>
      </c>
      <c r="G2472" s="10">
        <f>5-COUNTIF(RCuts,"&lt;"&amp;D2472)</f>
        <v/>
      </c>
      <c r="H2472" s="10">
        <f>1+COUNTIF(FCuts,"&lt;"&amp;E2472)</f>
        <v/>
      </c>
      <c r="I2472" s="10">
        <f>1+COUNTIF(MCuts,"&lt;"&amp;F2472)</f>
        <v/>
      </c>
      <c r="J2472" s="10">
        <f>G2472&amp;H2472&amp;I2472</f>
        <v/>
      </c>
      <c r="K2472" s="10">
        <f>IF(AND(G2472&gt;=4,H2472&gt;=4),"Champions",IF(AND(G2472&gt;=3,H2472&gt;=3),"Loyal",IF(G2472&gt;=4,"New / promising",IF(H2472&gt;=3,"At risk",IF(G2472&lt;=2,"Lost / hibernating","Needs attention")))))</f>
        <v/>
      </c>
    </row>
    <row r="2473">
      <c r="A2473" t="n">
        <v>16395</v>
      </c>
      <c r="B2473" s="13">
        <f>_xlfn.MINIFS(Invoices[Date],Invoices[Customer ID],A2473)</f>
        <v/>
      </c>
      <c r="C2473" s="13">
        <f>_xlfn.MAXIFS(Invoices[Date],Invoices[Customer ID],A2473)</f>
        <v/>
      </c>
      <c r="D2473" s="14">
        <f>AsOfDate-C2473</f>
        <v/>
      </c>
      <c r="E2473" s="14">
        <f>COUNTIFS(Invoices[Customer ID],A2473)</f>
        <v/>
      </c>
      <c r="F2473" s="15">
        <f>SUMIFS(Invoices[Value],Invoices[Customer ID],A2473)</f>
        <v/>
      </c>
      <c r="G2473" s="10">
        <f>5-COUNTIF(RCuts,"&lt;"&amp;D2473)</f>
        <v/>
      </c>
      <c r="H2473" s="10">
        <f>1+COUNTIF(FCuts,"&lt;"&amp;E2473)</f>
        <v/>
      </c>
      <c r="I2473" s="10">
        <f>1+COUNTIF(MCuts,"&lt;"&amp;F2473)</f>
        <v/>
      </c>
      <c r="J2473" s="10">
        <f>G2473&amp;H2473&amp;I2473</f>
        <v/>
      </c>
      <c r="K2473" s="10">
        <f>IF(AND(G2473&gt;=4,H2473&gt;=4),"Champions",IF(AND(G2473&gt;=3,H2473&gt;=3),"Loyal",IF(G2473&gt;=4,"New / promising",IF(H2473&gt;=3,"At risk",IF(G2473&lt;=2,"Lost / hibernating","Needs attention")))))</f>
        <v/>
      </c>
    </row>
    <row r="2474">
      <c r="A2474" t="n">
        <v>16398</v>
      </c>
      <c r="B2474" s="13">
        <f>_xlfn.MINIFS(Invoices[Date],Invoices[Customer ID],A2474)</f>
        <v/>
      </c>
      <c r="C2474" s="13">
        <f>_xlfn.MAXIFS(Invoices[Date],Invoices[Customer ID],A2474)</f>
        <v/>
      </c>
      <c r="D2474" s="14">
        <f>AsOfDate-C2474</f>
        <v/>
      </c>
      <c r="E2474" s="14">
        <f>COUNTIFS(Invoices[Customer ID],A2474)</f>
        <v/>
      </c>
      <c r="F2474" s="15">
        <f>SUMIFS(Invoices[Value],Invoices[Customer ID],A2474)</f>
        <v/>
      </c>
      <c r="G2474" s="10">
        <f>5-COUNTIF(RCuts,"&lt;"&amp;D2474)</f>
        <v/>
      </c>
      <c r="H2474" s="10">
        <f>1+COUNTIF(FCuts,"&lt;"&amp;E2474)</f>
        <v/>
      </c>
      <c r="I2474" s="10">
        <f>1+COUNTIF(MCuts,"&lt;"&amp;F2474)</f>
        <v/>
      </c>
      <c r="J2474" s="10">
        <f>G2474&amp;H2474&amp;I2474</f>
        <v/>
      </c>
      <c r="K2474" s="10">
        <f>IF(AND(G2474&gt;=4,H2474&gt;=4),"Champions",IF(AND(G2474&gt;=3,H2474&gt;=3),"Loyal",IF(G2474&gt;=4,"New / promising",IF(H2474&gt;=3,"At risk",IF(G2474&lt;=2,"Lost / hibernating","Needs attention")))))</f>
        <v/>
      </c>
    </row>
    <row r="2475">
      <c r="A2475" t="n">
        <v>16399</v>
      </c>
      <c r="B2475" s="13">
        <f>_xlfn.MINIFS(Invoices[Date],Invoices[Customer ID],A2475)</f>
        <v/>
      </c>
      <c r="C2475" s="13">
        <f>_xlfn.MAXIFS(Invoices[Date],Invoices[Customer ID],A2475)</f>
        <v/>
      </c>
      <c r="D2475" s="14">
        <f>AsOfDate-C2475</f>
        <v/>
      </c>
      <c r="E2475" s="14">
        <f>COUNTIFS(Invoices[Customer ID],A2475)</f>
        <v/>
      </c>
      <c r="F2475" s="15">
        <f>SUMIFS(Invoices[Value],Invoices[Customer ID],A2475)</f>
        <v/>
      </c>
      <c r="G2475" s="10">
        <f>5-COUNTIF(RCuts,"&lt;"&amp;D2475)</f>
        <v/>
      </c>
      <c r="H2475" s="10">
        <f>1+COUNTIF(FCuts,"&lt;"&amp;E2475)</f>
        <v/>
      </c>
      <c r="I2475" s="10">
        <f>1+COUNTIF(MCuts,"&lt;"&amp;F2475)</f>
        <v/>
      </c>
      <c r="J2475" s="10">
        <f>G2475&amp;H2475&amp;I2475</f>
        <v/>
      </c>
      <c r="K2475" s="10">
        <f>IF(AND(G2475&gt;=4,H2475&gt;=4),"Champions",IF(AND(G2475&gt;=3,H2475&gt;=3),"Loyal",IF(G2475&gt;=4,"New / promising",IF(H2475&gt;=3,"At risk",IF(G2475&lt;=2,"Lost / hibernating","Needs attention")))))</f>
        <v/>
      </c>
    </row>
    <row r="2476">
      <c r="A2476" t="n">
        <v>16400</v>
      </c>
      <c r="B2476" s="13">
        <f>_xlfn.MINIFS(Invoices[Date],Invoices[Customer ID],A2476)</f>
        <v/>
      </c>
      <c r="C2476" s="13">
        <f>_xlfn.MAXIFS(Invoices[Date],Invoices[Customer ID],A2476)</f>
        <v/>
      </c>
      <c r="D2476" s="14">
        <f>AsOfDate-C2476</f>
        <v/>
      </c>
      <c r="E2476" s="14">
        <f>COUNTIFS(Invoices[Customer ID],A2476)</f>
        <v/>
      </c>
      <c r="F2476" s="15">
        <f>SUMIFS(Invoices[Value],Invoices[Customer ID],A2476)</f>
        <v/>
      </c>
      <c r="G2476" s="10">
        <f>5-COUNTIF(RCuts,"&lt;"&amp;D2476)</f>
        <v/>
      </c>
      <c r="H2476" s="10">
        <f>1+COUNTIF(FCuts,"&lt;"&amp;E2476)</f>
        <v/>
      </c>
      <c r="I2476" s="10">
        <f>1+COUNTIF(MCuts,"&lt;"&amp;F2476)</f>
        <v/>
      </c>
      <c r="J2476" s="10">
        <f>G2476&amp;H2476&amp;I2476</f>
        <v/>
      </c>
      <c r="K2476" s="10">
        <f>IF(AND(G2476&gt;=4,H2476&gt;=4),"Champions",IF(AND(G2476&gt;=3,H2476&gt;=3),"Loyal",IF(G2476&gt;=4,"New / promising",IF(H2476&gt;=3,"At risk",IF(G2476&lt;=2,"Lost / hibernating","Needs attention")))))</f>
        <v/>
      </c>
    </row>
    <row r="2477">
      <c r="A2477" t="n">
        <v>16401</v>
      </c>
      <c r="B2477" s="13">
        <f>_xlfn.MINIFS(Invoices[Date],Invoices[Customer ID],A2477)</f>
        <v/>
      </c>
      <c r="C2477" s="13">
        <f>_xlfn.MAXIFS(Invoices[Date],Invoices[Customer ID],A2477)</f>
        <v/>
      </c>
      <c r="D2477" s="14">
        <f>AsOfDate-C2477</f>
        <v/>
      </c>
      <c r="E2477" s="14">
        <f>COUNTIFS(Invoices[Customer ID],A2477)</f>
        <v/>
      </c>
      <c r="F2477" s="15">
        <f>SUMIFS(Invoices[Value],Invoices[Customer ID],A2477)</f>
        <v/>
      </c>
      <c r="G2477" s="10">
        <f>5-COUNTIF(RCuts,"&lt;"&amp;D2477)</f>
        <v/>
      </c>
      <c r="H2477" s="10">
        <f>1+COUNTIF(FCuts,"&lt;"&amp;E2477)</f>
        <v/>
      </c>
      <c r="I2477" s="10">
        <f>1+COUNTIF(MCuts,"&lt;"&amp;F2477)</f>
        <v/>
      </c>
      <c r="J2477" s="10">
        <f>G2477&amp;H2477&amp;I2477</f>
        <v/>
      </c>
      <c r="K2477" s="10">
        <f>IF(AND(G2477&gt;=4,H2477&gt;=4),"Champions",IF(AND(G2477&gt;=3,H2477&gt;=3),"Loyal",IF(G2477&gt;=4,"New / promising",IF(H2477&gt;=3,"At risk",IF(G2477&lt;=2,"Lost / hibernating","Needs attention")))))</f>
        <v/>
      </c>
    </row>
    <row r="2478">
      <c r="A2478" t="n">
        <v>16402</v>
      </c>
      <c r="B2478" s="13">
        <f>_xlfn.MINIFS(Invoices[Date],Invoices[Customer ID],A2478)</f>
        <v/>
      </c>
      <c r="C2478" s="13">
        <f>_xlfn.MAXIFS(Invoices[Date],Invoices[Customer ID],A2478)</f>
        <v/>
      </c>
      <c r="D2478" s="14">
        <f>AsOfDate-C2478</f>
        <v/>
      </c>
      <c r="E2478" s="14">
        <f>COUNTIFS(Invoices[Customer ID],A2478)</f>
        <v/>
      </c>
      <c r="F2478" s="15">
        <f>SUMIFS(Invoices[Value],Invoices[Customer ID],A2478)</f>
        <v/>
      </c>
      <c r="G2478" s="10">
        <f>5-COUNTIF(RCuts,"&lt;"&amp;D2478)</f>
        <v/>
      </c>
      <c r="H2478" s="10">
        <f>1+COUNTIF(FCuts,"&lt;"&amp;E2478)</f>
        <v/>
      </c>
      <c r="I2478" s="10">
        <f>1+COUNTIF(MCuts,"&lt;"&amp;F2478)</f>
        <v/>
      </c>
      <c r="J2478" s="10">
        <f>G2478&amp;H2478&amp;I2478</f>
        <v/>
      </c>
      <c r="K2478" s="10">
        <f>IF(AND(G2478&gt;=4,H2478&gt;=4),"Champions",IF(AND(G2478&gt;=3,H2478&gt;=3),"Loyal",IF(G2478&gt;=4,"New / promising",IF(H2478&gt;=3,"At risk",IF(G2478&lt;=2,"Lost / hibernating","Needs attention")))))</f>
        <v/>
      </c>
    </row>
    <row r="2479">
      <c r="A2479" t="n">
        <v>16403</v>
      </c>
      <c r="B2479" s="13">
        <f>_xlfn.MINIFS(Invoices[Date],Invoices[Customer ID],A2479)</f>
        <v/>
      </c>
      <c r="C2479" s="13">
        <f>_xlfn.MAXIFS(Invoices[Date],Invoices[Customer ID],A2479)</f>
        <v/>
      </c>
      <c r="D2479" s="14">
        <f>AsOfDate-C2479</f>
        <v/>
      </c>
      <c r="E2479" s="14">
        <f>COUNTIFS(Invoices[Customer ID],A2479)</f>
        <v/>
      </c>
      <c r="F2479" s="15">
        <f>SUMIFS(Invoices[Value],Invoices[Customer ID],A2479)</f>
        <v/>
      </c>
      <c r="G2479" s="10">
        <f>5-COUNTIF(RCuts,"&lt;"&amp;D2479)</f>
        <v/>
      </c>
      <c r="H2479" s="10">
        <f>1+COUNTIF(FCuts,"&lt;"&amp;E2479)</f>
        <v/>
      </c>
      <c r="I2479" s="10">
        <f>1+COUNTIF(MCuts,"&lt;"&amp;F2479)</f>
        <v/>
      </c>
      <c r="J2479" s="10">
        <f>G2479&amp;H2479&amp;I2479</f>
        <v/>
      </c>
      <c r="K2479" s="10">
        <f>IF(AND(G2479&gt;=4,H2479&gt;=4),"Champions",IF(AND(G2479&gt;=3,H2479&gt;=3),"Loyal",IF(G2479&gt;=4,"New / promising",IF(H2479&gt;=3,"At risk",IF(G2479&lt;=2,"Lost / hibernating","Needs attention")))))</f>
        <v/>
      </c>
    </row>
    <row r="2480">
      <c r="A2480" t="n">
        <v>16404</v>
      </c>
      <c r="B2480" s="13">
        <f>_xlfn.MINIFS(Invoices[Date],Invoices[Customer ID],A2480)</f>
        <v/>
      </c>
      <c r="C2480" s="13">
        <f>_xlfn.MAXIFS(Invoices[Date],Invoices[Customer ID],A2480)</f>
        <v/>
      </c>
      <c r="D2480" s="14">
        <f>AsOfDate-C2480</f>
        <v/>
      </c>
      <c r="E2480" s="14">
        <f>COUNTIFS(Invoices[Customer ID],A2480)</f>
        <v/>
      </c>
      <c r="F2480" s="15">
        <f>SUMIFS(Invoices[Value],Invoices[Customer ID],A2480)</f>
        <v/>
      </c>
      <c r="G2480" s="10">
        <f>5-COUNTIF(RCuts,"&lt;"&amp;D2480)</f>
        <v/>
      </c>
      <c r="H2480" s="10">
        <f>1+COUNTIF(FCuts,"&lt;"&amp;E2480)</f>
        <v/>
      </c>
      <c r="I2480" s="10">
        <f>1+COUNTIF(MCuts,"&lt;"&amp;F2480)</f>
        <v/>
      </c>
      <c r="J2480" s="10">
        <f>G2480&amp;H2480&amp;I2480</f>
        <v/>
      </c>
      <c r="K2480" s="10">
        <f>IF(AND(G2480&gt;=4,H2480&gt;=4),"Champions",IF(AND(G2480&gt;=3,H2480&gt;=3),"Loyal",IF(G2480&gt;=4,"New / promising",IF(H2480&gt;=3,"At risk",IF(G2480&lt;=2,"Lost / hibernating","Needs attention")))))</f>
        <v/>
      </c>
    </row>
    <row r="2481">
      <c r="A2481" t="n">
        <v>16405</v>
      </c>
      <c r="B2481" s="13">
        <f>_xlfn.MINIFS(Invoices[Date],Invoices[Customer ID],A2481)</f>
        <v/>
      </c>
      <c r="C2481" s="13">
        <f>_xlfn.MAXIFS(Invoices[Date],Invoices[Customer ID],A2481)</f>
        <v/>
      </c>
      <c r="D2481" s="14">
        <f>AsOfDate-C2481</f>
        <v/>
      </c>
      <c r="E2481" s="14">
        <f>COUNTIFS(Invoices[Customer ID],A2481)</f>
        <v/>
      </c>
      <c r="F2481" s="15">
        <f>SUMIFS(Invoices[Value],Invoices[Customer ID],A2481)</f>
        <v/>
      </c>
      <c r="G2481" s="10">
        <f>5-COUNTIF(RCuts,"&lt;"&amp;D2481)</f>
        <v/>
      </c>
      <c r="H2481" s="10">
        <f>1+COUNTIF(FCuts,"&lt;"&amp;E2481)</f>
        <v/>
      </c>
      <c r="I2481" s="10">
        <f>1+COUNTIF(MCuts,"&lt;"&amp;F2481)</f>
        <v/>
      </c>
      <c r="J2481" s="10">
        <f>G2481&amp;H2481&amp;I2481</f>
        <v/>
      </c>
      <c r="K2481" s="10">
        <f>IF(AND(G2481&gt;=4,H2481&gt;=4),"Champions",IF(AND(G2481&gt;=3,H2481&gt;=3),"Loyal",IF(G2481&gt;=4,"New / promising",IF(H2481&gt;=3,"At risk",IF(G2481&lt;=2,"Lost / hibernating","Needs attention")))))</f>
        <v/>
      </c>
    </row>
    <row r="2482">
      <c r="A2482" t="n">
        <v>16406</v>
      </c>
      <c r="B2482" s="13">
        <f>_xlfn.MINIFS(Invoices[Date],Invoices[Customer ID],A2482)</f>
        <v/>
      </c>
      <c r="C2482" s="13">
        <f>_xlfn.MAXIFS(Invoices[Date],Invoices[Customer ID],A2482)</f>
        <v/>
      </c>
      <c r="D2482" s="14">
        <f>AsOfDate-C2482</f>
        <v/>
      </c>
      <c r="E2482" s="14">
        <f>COUNTIFS(Invoices[Customer ID],A2482)</f>
        <v/>
      </c>
      <c r="F2482" s="15">
        <f>SUMIFS(Invoices[Value],Invoices[Customer ID],A2482)</f>
        <v/>
      </c>
      <c r="G2482" s="10">
        <f>5-COUNTIF(RCuts,"&lt;"&amp;D2482)</f>
        <v/>
      </c>
      <c r="H2482" s="10">
        <f>1+COUNTIF(FCuts,"&lt;"&amp;E2482)</f>
        <v/>
      </c>
      <c r="I2482" s="10">
        <f>1+COUNTIF(MCuts,"&lt;"&amp;F2482)</f>
        <v/>
      </c>
      <c r="J2482" s="10">
        <f>G2482&amp;H2482&amp;I2482</f>
        <v/>
      </c>
      <c r="K2482" s="10">
        <f>IF(AND(G2482&gt;=4,H2482&gt;=4),"Champions",IF(AND(G2482&gt;=3,H2482&gt;=3),"Loyal",IF(G2482&gt;=4,"New / promising",IF(H2482&gt;=3,"At risk",IF(G2482&lt;=2,"Lost / hibernating","Needs attention")))))</f>
        <v/>
      </c>
    </row>
    <row r="2483">
      <c r="A2483" t="n">
        <v>16407</v>
      </c>
      <c r="B2483" s="13">
        <f>_xlfn.MINIFS(Invoices[Date],Invoices[Customer ID],A2483)</f>
        <v/>
      </c>
      <c r="C2483" s="13">
        <f>_xlfn.MAXIFS(Invoices[Date],Invoices[Customer ID],A2483)</f>
        <v/>
      </c>
      <c r="D2483" s="14">
        <f>AsOfDate-C2483</f>
        <v/>
      </c>
      <c r="E2483" s="14">
        <f>COUNTIFS(Invoices[Customer ID],A2483)</f>
        <v/>
      </c>
      <c r="F2483" s="15">
        <f>SUMIFS(Invoices[Value],Invoices[Customer ID],A2483)</f>
        <v/>
      </c>
      <c r="G2483" s="10">
        <f>5-COUNTIF(RCuts,"&lt;"&amp;D2483)</f>
        <v/>
      </c>
      <c r="H2483" s="10">
        <f>1+COUNTIF(FCuts,"&lt;"&amp;E2483)</f>
        <v/>
      </c>
      <c r="I2483" s="10">
        <f>1+COUNTIF(MCuts,"&lt;"&amp;F2483)</f>
        <v/>
      </c>
      <c r="J2483" s="10">
        <f>G2483&amp;H2483&amp;I2483</f>
        <v/>
      </c>
      <c r="K2483" s="10">
        <f>IF(AND(G2483&gt;=4,H2483&gt;=4),"Champions",IF(AND(G2483&gt;=3,H2483&gt;=3),"Loyal",IF(G2483&gt;=4,"New / promising",IF(H2483&gt;=3,"At risk",IF(G2483&lt;=2,"Lost / hibernating","Needs attention")))))</f>
        <v/>
      </c>
    </row>
    <row r="2484">
      <c r="A2484" t="n">
        <v>16409</v>
      </c>
      <c r="B2484" s="13">
        <f>_xlfn.MINIFS(Invoices[Date],Invoices[Customer ID],A2484)</f>
        <v/>
      </c>
      <c r="C2484" s="13">
        <f>_xlfn.MAXIFS(Invoices[Date],Invoices[Customer ID],A2484)</f>
        <v/>
      </c>
      <c r="D2484" s="14">
        <f>AsOfDate-C2484</f>
        <v/>
      </c>
      <c r="E2484" s="14">
        <f>COUNTIFS(Invoices[Customer ID],A2484)</f>
        <v/>
      </c>
      <c r="F2484" s="15">
        <f>SUMIFS(Invoices[Value],Invoices[Customer ID],A2484)</f>
        <v/>
      </c>
      <c r="G2484" s="10">
        <f>5-COUNTIF(RCuts,"&lt;"&amp;D2484)</f>
        <v/>
      </c>
      <c r="H2484" s="10">
        <f>1+COUNTIF(FCuts,"&lt;"&amp;E2484)</f>
        <v/>
      </c>
      <c r="I2484" s="10">
        <f>1+COUNTIF(MCuts,"&lt;"&amp;F2484)</f>
        <v/>
      </c>
      <c r="J2484" s="10">
        <f>G2484&amp;H2484&amp;I2484</f>
        <v/>
      </c>
      <c r="K2484" s="10">
        <f>IF(AND(G2484&gt;=4,H2484&gt;=4),"Champions",IF(AND(G2484&gt;=3,H2484&gt;=3),"Loyal",IF(G2484&gt;=4,"New / promising",IF(H2484&gt;=3,"At risk",IF(G2484&lt;=2,"Lost / hibernating","Needs attention")))))</f>
        <v/>
      </c>
    </row>
    <row r="2485">
      <c r="A2485" t="n">
        <v>16411</v>
      </c>
      <c r="B2485" s="13">
        <f>_xlfn.MINIFS(Invoices[Date],Invoices[Customer ID],A2485)</f>
        <v/>
      </c>
      <c r="C2485" s="13">
        <f>_xlfn.MAXIFS(Invoices[Date],Invoices[Customer ID],A2485)</f>
        <v/>
      </c>
      <c r="D2485" s="14">
        <f>AsOfDate-C2485</f>
        <v/>
      </c>
      <c r="E2485" s="14">
        <f>COUNTIFS(Invoices[Customer ID],A2485)</f>
        <v/>
      </c>
      <c r="F2485" s="15">
        <f>SUMIFS(Invoices[Value],Invoices[Customer ID],A2485)</f>
        <v/>
      </c>
      <c r="G2485" s="10">
        <f>5-COUNTIF(RCuts,"&lt;"&amp;D2485)</f>
        <v/>
      </c>
      <c r="H2485" s="10">
        <f>1+COUNTIF(FCuts,"&lt;"&amp;E2485)</f>
        <v/>
      </c>
      <c r="I2485" s="10">
        <f>1+COUNTIF(MCuts,"&lt;"&amp;F2485)</f>
        <v/>
      </c>
      <c r="J2485" s="10">
        <f>G2485&amp;H2485&amp;I2485</f>
        <v/>
      </c>
      <c r="K2485" s="10">
        <f>IF(AND(G2485&gt;=4,H2485&gt;=4),"Champions",IF(AND(G2485&gt;=3,H2485&gt;=3),"Loyal",IF(G2485&gt;=4,"New / promising",IF(H2485&gt;=3,"At risk",IF(G2485&lt;=2,"Lost / hibernating","Needs attention")))))</f>
        <v/>
      </c>
    </row>
    <row r="2486">
      <c r="A2486" t="n">
        <v>16412</v>
      </c>
      <c r="B2486" s="13">
        <f>_xlfn.MINIFS(Invoices[Date],Invoices[Customer ID],A2486)</f>
        <v/>
      </c>
      <c r="C2486" s="13">
        <f>_xlfn.MAXIFS(Invoices[Date],Invoices[Customer ID],A2486)</f>
        <v/>
      </c>
      <c r="D2486" s="14">
        <f>AsOfDate-C2486</f>
        <v/>
      </c>
      <c r="E2486" s="14">
        <f>COUNTIFS(Invoices[Customer ID],A2486)</f>
        <v/>
      </c>
      <c r="F2486" s="15">
        <f>SUMIFS(Invoices[Value],Invoices[Customer ID],A2486)</f>
        <v/>
      </c>
      <c r="G2486" s="10">
        <f>5-COUNTIF(RCuts,"&lt;"&amp;D2486)</f>
        <v/>
      </c>
      <c r="H2486" s="10">
        <f>1+COUNTIF(FCuts,"&lt;"&amp;E2486)</f>
        <v/>
      </c>
      <c r="I2486" s="10">
        <f>1+COUNTIF(MCuts,"&lt;"&amp;F2486)</f>
        <v/>
      </c>
      <c r="J2486" s="10">
        <f>G2486&amp;H2486&amp;I2486</f>
        <v/>
      </c>
      <c r="K2486" s="10">
        <f>IF(AND(G2486&gt;=4,H2486&gt;=4),"Champions",IF(AND(G2486&gt;=3,H2486&gt;=3),"Loyal",IF(G2486&gt;=4,"New / promising",IF(H2486&gt;=3,"At risk",IF(G2486&lt;=2,"Lost / hibernating","Needs attention")))))</f>
        <v/>
      </c>
    </row>
    <row r="2487">
      <c r="A2487" t="n">
        <v>16413</v>
      </c>
      <c r="B2487" s="13">
        <f>_xlfn.MINIFS(Invoices[Date],Invoices[Customer ID],A2487)</f>
        <v/>
      </c>
      <c r="C2487" s="13">
        <f>_xlfn.MAXIFS(Invoices[Date],Invoices[Customer ID],A2487)</f>
        <v/>
      </c>
      <c r="D2487" s="14">
        <f>AsOfDate-C2487</f>
        <v/>
      </c>
      <c r="E2487" s="14">
        <f>COUNTIFS(Invoices[Customer ID],A2487)</f>
        <v/>
      </c>
      <c r="F2487" s="15">
        <f>SUMIFS(Invoices[Value],Invoices[Customer ID],A2487)</f>
        <v/>
      </c>
      <c r="G2487" s="10">
        <f>5-COUNTIF(RCuts,"&lt;"&amp;D2487)</f>
        <v/>
      </c>
      <c r="H2487" s="10">
        <f>1+COUNTIF(FCuts,"&lt;"&amp;E2487)</f>
        <v/>
      </c>
      <c r="I2487" s="10">
        <f>1+COUNTIF(MCuts,"&lt;"&amp;F2487)</f>
        <v/>
      </c>
      <c r="J2487" s="10">
        <f>G2487&amp;H2487&amp;I2487</f>
        <v/>
      </c>
      <c r="K2487" s="10">
        <f>IF(AND(G2487&gt;=4,H2487&gt;=4),"Champions",IF(AND(G2487&gt;=3,H2487&gt;=3),"Loyal",IF(G2487&gt;=4,"New / promising",IF(H2487&gt;=3,"At risk",IF(G2487&lt;=2,"Lost / hibernating","Needs attention")))))</f>
        <v/>
      </c>
    </row>
    <row r="2488">
      <c r="A2488" t="n">
        <v>16414</v>
      </c>
      <c r="B2488" s="13">
        <f>_xlfn.MINIFS(Invoices[Date],Invoices[Customer ID],A2488)</f>
        <v/>
      </c>
      <c r="C2488" s="13">
        <f>_xlfn.MAXIFS(Invoices[Date],Invoices[Customer ID],A2488)</f>
        <v/>
      </c>
      <c r="D2488" s="14">
        <f>AsOfDate-C2488</f>
        <v/>
      </c>
      <c r="E2488" s="14">
        <f>COUNTIFS(Invoices[Customer ID],A2488)</f>
        <v/>
      </c>
      <c r="F2488" s="15">
        <f>SUMIFS(Invoices[Value],Invoices[Customer ID],A2488)</f>
        <v/>
      </c>
      <c r="G2488" s="10">
        <f>5-COUNTIF(RCuts,"&lt;"&amp;D2488)</f>
        <v/>
      </c>
      <c r="H2488" s="10">
        <f>1+COUNTIF(FCuts,"&lt;"&amp;E2488)</f>
        <v/>
      </c>
      <c r="I2488" s="10">
        <f>1+COUNTIF(MCuts,"&lt;"&amp;F2488)</f>
        <v/>
      </c>
      <c r="J2488" s="10">
        <f>G2488&amp;H2488&amp;I2488</f>
        <v/>
      </c>
      <c r="K2488" s="10">
        <f>IF(AND(G2488&gt;=4,H2488&gt;=4),"Champions",IF(AND(G2488&gt;=3,H2488&gt;=3),"Loyal",IF(G2488&gt;=4,"New / promising",IF(H2488&gt;=3,"At risk",IF(G2488&lt;=2,"Lost / hibernating","Needs attention")))))</f>
        <v/>
      </c>
    </row>
    <row r="2489">
      <c r="A2489" t="n">
        <v>16415</v>
      </c>
      <c r="B2489" s="13">
        <f>_xlfn.MINIFS(Invoices[Date],Invoices[Customer ID],A2489)</f>
        <v/>
      </c>
      <c r="C2489" s="13">
        <f>_xlfn.MAXIFS(Invoices[Date],Invoices[Customer ID],A2489)</f>
        <v/>
      </c>
      <c r="D2489" s="14">
        <f>AsOfDate-C2489</f>
        <v/>
      </c>
      <c r="E2489" s="14">
        <f>COUNTIFS(Invoices[Customer ID],A2489)</f>
        <v/>
      </c>
      <c r="F2489" s="15">
        <f>SUMIFS(Invoices[Value],Invoices[Customer ID],A2489)</f>
        <v/>
      </c>
      <c r="G2489" s="10">
        <f>5-COUNTIF(RCuts,"&lt;"&amp;D2489)</f>
        <v/>
      </c>
      <c r="H2489" s="10">
        <f>1+COUNTIF(FCuts,"&lt;"&amp;E2489)</f>
        <v/>
      </c>
      <c r="I2489" s="10">
        <f>1+COUNTIF(MCuts,"&lt;"&amp;F2489)</f>
        <v/>
      </c>
      <c r="J2489" s="10">
        <f>G2489&amp;H2489&amp;I2489</f>
        <v/>
      </c>
      <c r="K2489" s="10">
        <f>IF(AND(G2489&gt;=4,H2489&gt;=4),"Champions",IF(AND(G2489&gt;=3,H2489&gt;=3),"Loyal",IF(G2489&gt;=4,"New / promising",IF(H2489&gt;=3,"At risk",IF(G2489&lt;=2,"Lost / hibernating","Needs attention")))))</f>
        <v/>
      </c>
    </row>
    <row r="2490">
      <c r="A2490" t="n">
        <v>16416</v>
      </c>
      <c r="B2490" s="13">
        <f>_xlfn.MINIFS(Invoices[Date],Invoices[Customer ID],A2490)</f>
        <v/>
      </c>
      <c r="C2490" s="13">
        <f>_xlfn.MAXIFS(Invoices[Date],Invoices[Customer ID],A2490)</f>
        <v/>
      </c>
      <c r="D2490" s="14">
        <f>AsOfDate-C2490</f>
        <v/>
      </c>
      <c r="E2490" s="14">
        <f>COUNTIFS(Invoices[Customer ID],A2490)</f>
        <v/>
      </c>
      <c r="F2490" s="15">
        <f>SUMIFS(Invoices[Value],Invoices[Customer ID],A2490)</f>
        <v/>
      </c>
      <c r="G2490" s="10">
        <f>5-COUNTIF(RCuts,"&lt;"&amp;D2490)</f>
        <v/>
      </c>
      <c r="H2490" s="10">
        <f>1+COUNTIF(FCuts,"&lt;"&amp;E2490)</f>
        <v/>
      </c>
      <c r="I2490" s="10">
        <f>1+COUNTIF(MCuts,"&lt;"&amp;F2490)</f>
        <v/>
      </c>
      <c r="J2490" s="10">
        <f>G2490&amp;H2490&amp;I2490</f>
        <v/>
      </c>
      <c r="K2490" s="10">
        <f>IF(AND(G2490&gt;=4,H2490&gt;=4),"Champions",IF(AND(G2490&gt;=3,H2490&gt;=3),"Loyal",IF(G2490&gt;=4,"New / promising",IF(H2490&gt;=3,"At risk",IF(G2490&lt;=2,"Lost / hibernating","Needs attention")))))</f>
        <v/>
      </c>
    </row>
    <row r="2491">
      <c r="A2491" t="n">
        <v>16418</v>
      </c>
      <c r="B2491" s="13">
        <f>_xlfn.MINIFS(Invoices[Date],Invoices[Customer ID],A2491)</f>
        <v/>
      </c>
      <c r="C2491" s="13">
        <f>_xlfn.MAXIFS(Invoices[Date],Invoices[Customer ID],A2491)</f>
        <v/>
      </c>
      <c r="D2491" s="14">
        <f>AsOfDate-C2491</f>
        <v/>
      </c>
      <c r="E2491" s="14">
        <f>COUNTIFS(Invoices[Customer ID],A2491)</f>
        <v/>
      </c>
      <c r="F2491" s="15">
        <f>SUMIFS(Invoices[Value],Invoices[Customer ID],A2491)</f>
        <v/>
      </c>
      <c r="G2491" s="10">
        <f>5-COUNTIF(RCuts,"&lt;"&amp;D2491)</f>
        <v/>
      </c>
      <c r="H2491" s="10">
        <f>1+COUNTIF(FCuts,"&lt;"&amp;E2491)</f>
        <v/>
      </c>
      <c r="I2491" s="10">
        <f>1+COUNTIF(MCuts,"&lt;"&amp;F2491)</f>
        <v/>
      </c>
      <c r="J2491" s="10">
        <f>G2491&amp;H2491&amp;I2491</f>
        <v/>
      </c>
      <c r="K2491" s="10">
        <f>IF(AND(G2491&gt;=4,H2491&gt;=4),"Champions",IF(AND(G2491&gt;=3,H2491&gt;=3),"Loyal",IF(G2491&gt;=4,"New / promising",IF(H2491&gt;=3,"At risk",IF(G2491&lt;=2,"Lost / hibernating","Needs attention")))))</f>
        <v/>
      </c>
    </row>
    <row r="2492">
      <c r="A2492" t="n">
        <v>16419</v>
      </c>
      <c r="B2492" s="13">
        <f>_xlfn.MINIFS(Invoices[Date],Invoices[Customer ID],A2492)</f>
        <v/>
      </c>
      <c r="C2492" s="13">
        <f>_xlfn.MAXIFS(Invoices[Date],Invoices[Customer ID],A2492)</f>
        <v/>
      </c>
      <c r="D2492" s="14">
        <f>AsOfDate-C2492</f>
        <v/>
      </c>
      <c r="E2492" s="14">
        <f>COUNTIFS(Invoices[Customer ID],A2492)</f>
        <v/>
      </c>
      <c r="F2492" s="15">
        <f>SUMIFS(Invoices[Value],Invoices[Customer ID],A2492)</f>
        <v/>
      </c>
      <c r="G2492" s="10">
        <f>5-COUNTIF(RCuts,"&lt;"&amp;D2492)</f>
        <v/>
      </c>
      <c r="H2492" s="10">
        <f>1+COUNTIF(FCuts,"&lt;"&amp;E2492)</f>
        <v/>
      </c>
      <c r="I2492" s="10">
        <f>1+COUNTIF(MCuts,"&lt;"&amp;F2492)</f>
        <v/>
      </c>
      <c r="J2492" s="10">
        <f>G2492&amp;H2492&amp;I2492</f>
        <v/>
      </c>
      <c r="K2492" s="10">
        <f>IF(AND(G2492&gt;=4,H2492&gt;=4),"Champions",IF(AND(G2492&gt;=3,H2492&gt;=3),"Loyal",IF(G2492&gt;=4,"New / promising",IF(H2492&gt;=3,"At risk",IF(G2492&lt;=2,"Lost / hibernating","Needs attention")))))</f>
        <v/>
      </c>
    </row>
    <row r="2493">
      <c r="A2493" t="n">
        <v>16422</v>
      </c>
      <c r="B2493" s="13">
        <f>_xlfn.MINIFS(Invoices[Date],Invoices[Customer ID],A2493)</f>
        <v/>
      </c>
      <c r="C2493" s="13">
        <f>_xlfn.MAXIFS(Invoices[Date],Invoices[Customer ID],A2493)</f>
        <v/>
      </c>
      <c r="D2493" s="14">
        <f>AsOfDate-C2493</f>
        <v/>
      </c>
      <c r="E2493" s="14">
        <f>COUNTIFS(Invoices[Customer ID],A2493)</f>
        <v/>
      </c>
      <c r="F2493" s="15">
        <f>SUMIFS(Invoices[Value],Invoices[Customer ID],A2493)</f>
        <v/>
      </c>
      <c r="G2493" s="10">
        <f>5-COUNTIF(RCuts,"&lt;"&amp;D2493)</f>
        <v/>
      </c>
      <c r="H2493" s="10">
        <f>1+COUNTIF(FCuts,"&lt;"&amp;E2493)</f>
        <v/>
      </c>
      <c r="I2493" s="10">
        <f>1+COUNTIF(MCuts,"&lt;"&amp;F2493)</f>
        <v/>
      </c>
      <c r="J2493" s="10">
        <f>G2493&amp;H2493&amp;I2493</f>
        <v/>
      </c>
      <c r="K2493" s="10">
        <f>IF(AND(G2493&gt;=4,H2493&gt;=4),"Champions",IF(AND(G2493&gt;=3,H2493&gt;=3),"Loyal",IF(G2493&gt;=4,"New / promising",IF(H2493&gt;=3,"At risk",IF(G2493&lt;=2,"Lost / hibernating","Needs attention")))))</f>
        <v/>
      </c>
    </row>
    <row r="2494">
      <c r="A2494" t="n">
        <v>16423</v>
      </c>
      <c r="B2494" s="13">
        <f>_xlfn.MINIFS(Invoices[Date],Invoices[Customer ID],A2494)</f>
        <v/>
      </c>
      <c r="C2494" s="13">
        <f>_xlfn.MAXIFS(Invoices[Date],Invoices[Customer ID],A2494)</f>
        <v/>
      </c>
      <c r="D2494" s="14">
        <f>AsOfDate-C2494</f>
        <v/>
      </c>
      <c r="E2494" s="14">
        <f>COUNTIFS(Invoices[Customer ID],A2494)</f>
        <v/>
      </c>
      <c r="F2494" s="15">
        <f>SUMIFS(Invoices[Value],Invoices[Customer ID],A2494)</f>
        <v/>
      </c>
      <c r="G2494" s="10">
        <f>5-COUNTIF(RCuts,"&lt;"&amp;D2494)</f>
        <v/>
      </c>
      <c r="H2494" s="10">
        <f>1+COUNTIF(FCuts,"&lt;"&amp;E2494)</f>
        <v/>
      </c>
      <c r="I2494" s="10">
        <f>1+COUNTIF(MCuts,"&lt;"&amp;F2494)</f>
        <v/>
      </c>
      <c r="J2494" s="10">
        <f>G2494&amp;H2494&amp;I2494</f>
        <v/>
      </c>
      <c r="K2494" s="10">
        <f>IF(AND(G2494&gt;=4,H2494&gt;=4),"Champions",IF(AND(G2494&gt;=3,H2494&gt;=3),"Loyal",IF(G2494&gt;=4,"New / promising",IF(H2494&gt;=3,"At risk",IF(G2494&lt;=2,"Lost / hibernating","Needs attention")))))</f>
        <v/>
      </c>
    </row>
    <row r="2495">
      <c r="A2495" t="n">
        <v>16424</v>
      </c>
      <c r="B2495" s="13">
        <f>_xlfn.MINIFS(Invoices[Date],Invoices[Customer ID],A2495)</f>
        <v/>
      </c>
      <c r="C2495" s="13">
        <f>_xlfn.MAXIFS(Invoices[Date],Invoices[Customer ID],A2495)</f>
        <v/>
      </c>
      <c r="D2495" s="14">
        <f>AsOfDate-C2495</f>
        <v/>
      </c>
      <c r="E2495" s="14">
        <f>COUNTIFS(Invoices[Customer ID],A2495)</f>
        <v/>
      </c>
      <c r="F2495" s="15">
        <f>SUMIFS(Invoices[Value],Invoices[Customer ID],A2495)</f>
        <v/>
      </c>
      <c r="G2495" s="10">
        <f>5-COUNTIF(RCuts,"&lt;"&amp;D2495)</f>
        <v/>
      </c>
      <c r="H2495" s="10">
        <f>1+COUNTIF(FCuts,"&lt;"&amp;E2495)</f>
        <v/>
      </c>
      <c r="I2495" s="10">
        <f>1+COUNTIF(MCuts,"&lt;"&amp;F2495)</f>
        <v/>
      </c>
      <c r="J2495" s="10">
        <f>G2495&amp;H2495&amp;I2495</f>
        <v/>
      </c>
      <c r="K2495" s="10">
        <f>IF(AND(G2495&gt;=4,H2495&gt;=4),"Champions",IF(AND(G2495&gt;=3,H2495&gt;=3),"Loyal",IF(G2495&gt;=4,"New / promising",IF(H2495&gt;=3,"At risk",IF(G2495&lt;=2,"Lost / hibernating","Needs attention")))))</f>
        <v/>
      </c>
    </row>
    <row r="2496">
      <c r="A2496" t="n">
        <v>16425</v>
      </c>
      <c r="B2496" s="13">
        <f>_xlfn.MINIFS(Invoices[Date],Invoices[Customer ID],A2496)</f>
        <v/>
      </c>
      <c r="C2496" s="13">
        <f>_xlfn.MAXIFS(Invoices[Date],Invoices[Customer ID],A2496)</f>
        <v/>
      </c>
      <c r="D2496" s="14">
        <f>AsOfDate-C2496</f>
        <v/>
      </c>
      <c r="E2496" s="14">
        <f>COUNTIFS(Invoices[Customer ID],A2496)</f>
        <v/>
      </c>
      <c r="F2496" s="15">
        <f>SUMIFS(Invoices[Value],Invoices[Customer ID],A2496)</f>
        <v/>
      </c>
      <c r="G2496" s="10">
        <f>5-COUNTIF(RCuts,"&lt;"&amp;D2496)</f>
        <v/>
      </c>
      <c r="H2496" s="10">
        <f>1+COUNTIF(FCuts,"&lt;"&amp;E2496)</f>
        <v/>
      </c>
      <c r="I2496" s="10">
        <f>1+COUNTIF(MCuts,"&lt;"&amp;F2496)</f>
        <v/>
      </c>
      <c r="J2496" s="10">
        <f>G2496&amp;H2496&amp;I2496</f>
        <v/>
      </c>
      <c r="K2496" s="10">
        <f>IF(AND(G2496&gt;=4,H2496&gt;=4),"Champions",IF(AND(G2496&gt;=3,H2496&gt;=3),"Loyal",IF(G2496&gt;=4,"New / promising",IF(H2496&gt;=3,"At risk",IF(G2496&lt;=2,"Lost / hibernating","Needs attention")))))</f>
        <v/>
      </c>
    </row>
    <row r="2497">
      <c r="A2497" t="n">
        <v>16426</v>
      </c>
      <c r="B2497" s="13">
        <f>_xlfn.MINIFS(Invoices[Date],Invoices[Customer ID],A2497)</f>
        <v/>
      </c>
      <c r="C2497" s="13">
        <f>_xlfn.MAXIFS(Invoices[Date],Invoices[Customer ID],A2497)</f>
        <v/>
      </c>
      <c r="D2497" s="14">
        <f>AsOfDate-C2497</f>
        <v/>
      </c>
      <c r="E2497" s="14">
        <f>COUNTIFS(Invoices[Customer ID],A2497)</f>
        <v/>
      </c>
      <c r="F2497" s="15">
        <f>SUMIFS(Invoices[Value],Invoices[Customer ID],A2497)</f>
        <v/>
      </c>
      <c r="G2497" s="10">
        <f>5-COUNTIF(RCuts,"&lt;"&amp;D2497)</f>
        <v/>
      </c>
      <c r="H2497" s="10">
        <f>1+COUNTIF(FCuts,"&lt;"&amp;E2497)</f>
        <v/>
      </c>
      <c r="I2497" s="10">
        <f>1+COUNTIF(MCuts,"&lt;"&amp;F2497)</f>
        <v/>
      </c>
      <c r="J2497" s="10">
        <f>G2497&amp;H2497&amp;I2497</f>
        <v/>
      </c>
      <c r="K2497" s="10">
        <f>IF(AND(G2497&gt;=4,H2497&gt;=4),"Champions",IF(AND(G2497&gt;=3,H2497&gt;=3),"Loyal",IF(G2497&gt;=4,"New / promising",IF(H2497&gt;=3,"At risk",IF(G2497&lt;=2,"Lost / hibernating","Needs attention")))))</f>
        <v/>
      </c>
    </row>
    <row r="2498">
      <c r="A2498" t="n">
        <v>16427</v>
      </c>
      <c r="B2498" s="13">
        <f>_xlfn.MINIFS(Invoices[Date],Invoices[Customer ID],A2498)</f>
        <v/>
      </c>
      <c r="C2498" s="13">
        <f>_xlfn.MAXIFS(Invoices[Date],Invoices[Customer ID],A2498)</f>
        <v/>
      </c>
      <c r="D2498" s="14">
        <f>AsOfDate-C2498</f>
        <v/>
      </c>
      <c r="E2498" s="14">
        <f>COUNTIFS(Invoices[Customer ID],A2498)</f>
        <v/>
      </c>
      <c r="F2498" s="15">
        <f>SUMIFS(Invoices[Value],Invoices[Customer ID],A2498)</f>
        <v/>
      </c>
      <c r="G2498" s="10">
        <f>5-COUNTIF(RCuts,"&lt;"&amp;D2498)</f>
        <v/>
      </c>
      <c r="H2498" s="10">
        <f>1+COUNTIF(FCuts,"&lt;"&amp;E2498)</f>
        <v/>
      </c>
      <c r="I2498" s="10">
        <f>1+COUNTIF(MCuts,"&lt;"&amp;F2498)</f>
        <v/>
      </c>
      <c r="J2498" s="10">
        <f>G2498&amp;H2498&amp;I2498</f>
        <v/>
      </c>
      <c r="K2498" s="10">
        <f>IF(AND(G2498&gt;=4,H2498&gt;=4),"Champions",IF(AND(G2498&gt;=3,H2498&gt;=3),"Loyal",IF(G2498&gt;=4,"New / promising",IF(H2498&gt;=3,"At risk",IF(G2498&lt;=2,"Lost / hibernating","Needs attention")))))</f>
        <v/>
      </c>
    </row>
    <row r="2499">
      <c r="A2499" t="n">
        <v>16429</v>
      </c>
      <c r="B2499" s="13">
        <f>_xlfn.MINIFS(Invoices[Date],Invoices[Customer ID],A2499)</f>
        <v/>
      </c>
      <c r="C2499" s="13">
        <f>_xlfn.MAXIFS(Invoices[Date],Invoices[Customer ID],A2499)</f>
        <v/>
      </c>
      <c r="D2499" s="14">
        <f>AsOfDate-C2499</f>
        <v/>
      </c>
      <c r="E2499" s="14">
        <f>COUNTIFS(Invoices[Customer ID],A2499)</f>
        <v/>
      </c>
      <c r="F2499" s="15">
        <f>SUMIFS(Invoices[Value],Invoices[Customer ID],A2499)</f>
        <v/>
      </c>
      <c r="G2499" s="10">
        <f>5-COUNTIF(RCuts,"&lt;"&amp;D2499)</f>
        <v/>
      </c>
      <c r="H2499" s="10">
        <f>1+COUNTIF(FCuts,"&lt;"&amp;E2499)</f>
        <v/>
      </c>
      <c r="I2499" s="10">
        <f>1+COUNTIF(MCuts,"&lt;"&amp;F2499)</f>
        <v/>
      </c>
      <c r="J2499" s="10">
        <f>G2499&amp;H2499&amp;I2499</f>
        <v/>
      </c>
      <c r="K2499" s="10">
        <f>IF(AND(G2499&gt;=4,H2499&gt;=4),"Champions",IF(AND(G2499&gt;=3,H2499&gt;=3),"Loyal",IF(G2499&gt;=4,"New / promising",IF(H2499&gt;=3,"At risk",IF(G2499&lt;=2,"Lost / hibernating","Needs attention")))))</f>
        <v/>
      </c>
    </row>
    <row r="2500">
      <c r="A2500" t="n">
        <v>16430</v>
      </c>
      <c r="B2500" s="13">
        <f>_xlfn.MINIFS(Invoices[Date],Invoices[Customer ID],A2500)</f>
        <v/>
      </c>
      <c r="C2500" s="13">
        <f>_xlfn.MAXIFS(Invoices[Date],Invoices[Customer ID],A2500)</f>
        <v/>
      </c>
      <c r="D2500" s="14">
        <f>AsOfDate-C2500</f>
        <v/>
      </c>
      <c r="E2500" s="14">
        <f>COUNTIFS(Invoices[Customer ID],A2500)</f>
        <v/>
      </c>
      <c r="F2500" s="15">
        <f>SUMIFS(Invoices[Value],Invoices[Customer ID],A2500)</f>
        <v/>
      </c>
      <c r="G2500" s="10">
        <f>5-COUNTIF(RCuts,"&lt;"&amp;D2500)</f>
        <v/>
      </c>
      <c r="H2500" s="10">
        <f>1+COUNTIF(FCuts,"&lt;"&amp;E2500)</f>
        <v/>
      </c>
      <c r="I2500" s="10">
        <f>1+COUNTIF(MCuts,"&lt;"&amp;F2500)</f>
        <v/>
      </c>
      <c r="J2500" s="10">
        <f>G2500&amp;H2500&amp;I2500</f>
        <v/>
      </c>
      <c r="K2500" s="10">
        <f>IF(AND(G2500&gt;=4,H2500&gt;=4),"Champions",IF(AND(G2500&gt;=3,H2500&gt;=3),"Loyal",IF(G2500&gt;=4,"New / promising",IF(H2500&gt;=3,"At risk",IF(G2500&lt;=2,"Lost / hibernating","Needs attention")))))</f>
        <v/>
      </c>
    </row>
    <row r="2501">
      <c r="A2501" t="n">
        <v>16431</v>
      </c>
      <c r="B2501" s="13">
        <f>_xlfn.MINIFS(Invoices[Date],Invoices[Customer ID],A2501)</f>
        <v/>
      </c>
      <c r="C2501" s="13">
        <f>_xlfn.MAXIFS(Invoices[Date],Invoices[Customer ID],A2501)</f>
        <v/>
      </c>
      <c r="D2501" s="14">
        <f>AsOfDate-C2501</f>
        <v/>
      </c>
      <c r="E2501" s="14">
        <f>COUNTIFS(Invoices[Customer ID],A2501)</f>
        <v/>
      </c>
      <c r="F2501" s="15">
        <f>SUMIFS(Invoices[Value],Invoices[Customer ID],A2501)</f>
        <v/>
      </c>
      <c r="G2501" s="10">
        <f>5-COUNTIF(RCuts,"&lt;"&amp;D2501)</f>
        <v/>
      </c>
      <c r="H2501" s="10">
        <f>1+COUNTIF(FCuts,"&lt;"&amp;E2501)</f>
        <v/>
      </c>
      <c r="I2501" s="10">
        <f>1+COUNTIF(MCuts,"&lt;"&amp;F2501)</f>
        <v/>
      </c>
      <c r="J2501" s="10">
        <f>G2501&amp;H2501&amp;I2501</f>
        <v/>
      </c>
      <c r="K2501" s="10">
        <f>IF(AND(G2501&gt;=4,H2501&gt;=4),"Champions",IF(AND(G2501&gt;=3,H2501&gt;=3),"Loyal",IF(G2501&gt;=4,"New / promising",IF(H2501&gt;=3,"At risk",IF(G2501&lt;=2,"Lost / hibernating","Needs attention")))))</f>
        <v/>
      </c>
    </row>
    <row r="2502">
      <c r="A2502" t="n">
        <v>16432</v>
      </c>
      <c r="B2502" s="13">
        <f>_xlfn.MINIFS(Invoices[Date],Invoices[Customer ID],A2502)</f>
        <v/>
      </c>
      <c r="C2502" s="13">
        <f>_xlfn.MAXIFS(Invoices[Date],Invoices[Customer ID],A2502)</f>
        <v/>
      </c>
      <c r="D2502" s="14">
        <f>AsOfDate-C2502</f>
        <v/>
      </c>
      <c r="E2502" s="14">
        <f>COUNTIFS(Invoices[Customer ID],A2502)</f>
        <v/>
      </c>
      <c r="F2502" s="15">
        <f>SUMIFS(Invoices[Value],Invoices[Customer ID],A2502)</f>
        <v/>
      </c>
      <c r="G2502" s="10">
        <f>5-COUNTIF(RCuts,"&lt;"&amp;D2502)</f>
        <v/>
      </c>
      <c r="H2502" s="10">
        <f>1+COUNTIF(FCuts,"&lt;"&amp;E2502)</f>
        <v/>
      </c>
      <c r="I2502" s="10">
        <f>1+COUNTIF(MCuts,"&lt;"&amp;F2502)</f>
        <v/>
      </c>
      <c r="J2502" s="10">
        <f>G2502&amp;H2502&amp;I2502</f>
        <v/>
      </c>
      <c r="K2502" s="10">
        <f>IF(AND(G2502&gt;=4,H2502&gt;=4),"Champions",IF(AND(G2502&gt;=3,H2502&gt;=3),"Loyal",IF(G2502&gt;=4,"New / promising",IF(H2502&gt;=3,"At risk",IF(G2502&lt;=2,"Lost / hibernating","Needs attention")))))</f>
        <v/>
      </c>
    </row>
    <row r="2503">
      <c r="A2503" t="n">
        <v>16433</v>
      </c>
      <c r="B2503" s="13">
        <f>_xlfn.MINIFS(Invoices[Date],Invoices[Customer ID],A2503)</f>
        <v/>
      </c>
      <c r="C2503" s="13">
        <f>_xlfn.MAXIFS(Invoices[Date],Invoices[Customer ID],A2503)</f>
        <v/>
      </c>
      <c r="D2503" s="14">
        <f>AsOfDate-C2503</f>
        <v/>
      </c>
      <c r="E2503" s="14">
        <f>COUNTIFS(Invoices[Customer ID],A2503)</f>
        <v/>
      </c>
      <c r="F2503" s="15">
        <f>SUMIFS(Invoices[Value],Invoices[Customer ID],A2503)</f>
        <v/>
      </c>
      <c r="G2503" s="10">
        <f>5-COUNTIF(RCuts,"&lt;"&amp;D2503)</f>
        <v/>
      </c>
      <c r="H2503" s="10">
        <f>1+COUNTIF(FCuts,"&lt;"&amp;E2503)</f>
        <v/>
      </c>
      <c r="I2503" s="10">
        <f>1+COUNTIF(MCuts,"&lt;"&amp;F2503)</f>
        <v/>
      </c>
      <c r="J2503" s="10">
        <f>G2503&amp;H2503&amp;I2503</f>
        <v/>
      </c>
      <c r="K2503" s="10">
        <f>IF(AND(G2503&gt;=4,H2503&gt;=4),"Champions",IF(AND(G2503&gt;=3,H2503&gt;=3),"Loyal",IF(G2503&gt;=4,"New / promising",IF(H2503&gt;=3,"At risk",IF(G2503&lt;=2,"Lost / hibernating","Needs attention")))))</f>
        <v/>
      </c>
    </row>
    <row r="2504">
      <c r="A2504" t="n">
        <v>16434</v>
      </c>
      <c r="B2504" s="13">
        <f>_xlfn.MINIFS(Invoices[Date],Invoices[Customer ID],A2504)</f>
        <v/>
      </c>
      <c r="C2504" s="13">
        <f>_xlfn.MAXIFS(Invoices[Date],Invoices[Customer ID],A2504)</f>
        <v/>
      </c>
      <c r="D2504" s="14">
        <f>AsOfDate-C2504</f>
        <v/>
      </c>
      <c r="E2504" s="14">
        <f>COUNTIFS(Invoices[Customer ID],A2504)</f>
        <v/>
      </c>
      <c r="F2504" s="15">
        <f>SUMIFS(Invoices[Value],Invoices[Customer ID],A2504)</f>
        <v/>
      </c>
      <c r="G2504" s="10">
        <f>5-COUNTIF(RCuts,"&lt;"&amp;D2504)</f>
        <v/>
      </c>
      <c r="H2504" s="10">
        <f>1+COUNTIF(FCuts,"&lt;"&amp;E2504)</f>
        <v/>
      </c>
      <c r="I2504" s="10">
        <f>1+COUNTIF(MCuts,"&lt;"&amp;F2504)</f>
        <v/>
      </c>
      <c r="J2504" s="10">
        <f>G2504&amp;H2504&amp;I2504</f>
        <v/>
      </c>
      <c r="K2504" s="10">
        <f>IF(AND(G2504&gt;=4,H2504&gt;=4),"Champions",IF(AND(G2504&gt;=3,H2504&gt;=3),"Loyal",IF(G2504&gt;=4,"New / promising",IF(H2504&gt;=3,"At risk",IF(G2504&lt;=2,"Lost / hibernating","Needs attention")))))</f>
        <v/>
      </c>
    </row>
    <row r="2505">
      <c r="A2505" t="n">
        <v>16438</v>
      </c>
      <c r="B2505" s="13">
        <f>_xlfn.MINIFS(Invoices[Date],Invoices[Customer ID],A2505)</f>
        <v/>
      </c>
      <c r="C2505" s="13">
        <f>_xlfn.MAXIFS(Invoices[Date],Invoices[Customer ID],A2505)</f>
        <v/>
      </c>
      <c r="D2505" s="14">
        <f>AsOfDate-C2505</f>
        <v/>
      </c>
      <c r="E2505" s="14">
        <f>COUNTIFS(Invoices[Customer ID],A2505)</f>
        <v/>
      </c>
      <c r="F2505" s="15">
        <f>SUMIFS(Invoices[Value],Invoices[Customer ID],A2505)</f>
        <v/>
      </c>
      <c r="G2505" s="10">
        <f>5-COUNTIF(RCuts,"&lt;"&amp;D2505)</f>
        <v/>
      </c>
      <c r="H2505" s="10">
        <f>1+COUNTIF(FCuts,"&lt;"&amp;E2505)</f>
        <v/>
      </c>
      <c r="I2505" s="10">
        <f>1+COUNTIF(MCuts,"&lt;"&amp;F2505)</f>
        <v/>
      </c>
      <c r="J2505" s="10">
        <f>G2505&amp;H2505&amp;I2505</f>
        <v/>
      </c>
      <c r="K2505" s="10">
        <f>IF(AND(G2505&gt;=4,H2505&gt;=4),"Champions",IF(AND(G2505&gt;=3,H2505&gt;=3),"Loyal",IF(G2505&gt;=4,"New / promising",IF(H2505&gt;=3,"At risk",IF(G2505&lt;=2,"Lost / hibernating","Needs attention")))))</f>
        <v/>
      </c>
    </row>
    <row r="2506">
      <c r="A2506" t="n">
        <v>16440</v>
      </c>
      <c r="B2506" s="13">
        <f>_xlfn.MINIFS(Invoices[Date],Invoices[Customer ID],A2506)</f>
        <v/>
      </c>
      <c r="C2506" s="13">
        <f>_xlfn.MAXIFS(Invoices[Date],Invoices[Customer ID],A2506)</f>
        <v/>
      </c>
      <c r="D2506" s="14">
        <f>AsOfDate-C2506</f>
        <v/>
      </c>
      <c r="E2506" s="14">
        <f>COUNTIFS(Invoices[Customer ID],A2506)</f>
        <v/>
      </c>
      <c r="F2506" s="15">
        <f>SUMIFS(Invoices[Value],Invoices[Customer ID],A2506)</f>
        <v/>
      </c>
      <c r="G2506" s="10">
        <f>5-COUNTIF(RCuts,"&lt;"&amp;D2506)</f>
        <v/>
      </c>
      <c r="H2506" s="10">
        <f>1+COUNTIF(FCuts,"&lt;"&amp;E2506)</f>
        <v/>
      </c>
      <c r="I2506" s="10">
        <f>1+COUNTIF(MCuts,"&lt;"&amp;F2506)</f>
        <v/>
      </c>
      <c r="J2506" s="10">
        <f>G2506&amp;H2506&amp;I2506</f>
        <v/>
      </c>
      <c r="K2506" s="10">
        <f>IF(AND(G2506&gt;=4,H2506&gt;=4),"Champions",IF(AND(G2506&gt;=3,H2506&gt;=3),"Loyal",IF(G2506&gt;=4,"New / promising",IF(H2506&gt;=3,"At risk",IF(G2506&lt;=2,"Lost / hibernating","Needs attention")))))</f>
        <v/>
      </c>
    </row>
    <row r="2507">
      <c r="A2507" t="n">
        <v>16441</v>
      </c>
      <c r="B2507" s="13">
        <f>_xlfn.MINIFS(Invoices[Date],Invoices[Customer ID],A2507)</f>
        <v/>
      </c>
      <c r="C2507" s="13">
        <f>_xlfn.MAXIFS(Invoices[Date],Invoices[Customer ID],A2507)</f>
        <v/>
      </c>
      <c r="D2507" s="14">
        <f>AsOfDate-C2507</f>
        <v/>
      </c>
      <c r="E2507" s="14">
        <f>COUNTIFS(Invoices[Customer ID],A2507)</f>
        <v/>
      </c>
      <c r="F2507" s="15">
        <f>SUMIFS(Invoices[Value],Invoices[Customer ID],A2507)</f>
        <v/>
      </c>
      <c r="G2507" s="10">
        <f>5-COUNTIF(RCuts,"&lt;"&amp;D2507)</f>
        <v/>
      </c>
      <c r="H2507" s="10">
        <f>1+COUNTIF(FCuts,"&lt;"&amp;E2507)</f>
        <v/>
      </c>
      <c r="I2507" s="10">
        <f>1+COUNTIF(MCuts,"&lt;"&amp;F2507)</f>
        <v/>
      </c>
      <c r="J2507" s="10">
        <f>G2507&amp;H2507&amp;I2507</f>
        <v/>
      </c>
      <c r="K2507" s="10">
        <f>IF(AND(G2507&gt;=4,H2507&gt;=4),"Champions",IF(AND(G2507&gt;=3,H2507&gt;=3),"Loyal",IF(G2507&gt;=4,"New / promising",IF(H2507&gt;=3,"At risk",IF(G2507&lt;=2,"Lost / hibernating","Needs attention")))))</f>
        <v/>
      </c>
    </row>
    <row r="2508">
      <c r="A2508" t="n">
        <v>16442</v>
      </c>
      <c r="B2508" s="13">
        <f>_xlfn.MINIFS(Invoices[Date],Invoices[Customer ID],A2508)</f>
        <v/>
      </c>
      <c r="C2508" s="13">
        <f>_xlfn.MAXIFS(Invoices[Date],Invoices[Customer ID],A2508)</f>
        <v/>
      </c>
      <c r="D2508" s="14">
        <f>AsOfDate-C2508</f>
        <v/>
      </c>
      <c r="E2508" s="14">
        <f>COUNTIFS(Invoices[Customer ID],A2508)</f>
        <v/>
      </c>
      <c r="F2508" s="15">
        <f>SUMIFS(Invoices[Value],Invoices[Customer ID],A2508)</f>
        <v/>
      </c>
      <c r="G2508" s="10">
        <f>5-COUNTIF(RCuts,"&lt;"&amp;D2508)</f>
        <v/>
      </c>
      <c r="H2508" s="10">
        <f>1+COUNTIF(FCuts,"&lt;"&amp;E2508)</f>
        <v/>
      </c>
      <c r="I2508" s="10">
        <f>1+COUNTIF(MCuts,"&lt;"&amp;F2508)</f>
        <v/>
      </c>
      <c r="J2508" s="10">
        <f>G2508&amp;H2508&amp;I2508</f>
        <v/>
      </c>
      <c r="K2508" s="10">
        <f>IF(AND(G2508&gt;=4,H2508&gt;=4),"Champions",IF(AND(G2508&gt;=3,H2508&gt;=3),"Loyal",IF(G2508&gt;=4,"New / promising",IF(H2508&gt;=3,"At risk",IF(G2508&lt;=2,"Lost / hibernating","Needs attention")))))</f>
        <v/>
      </c>
    </row>
    <row r="2509">
      <c r="A2509" t="n">
        <v>16444</v>
      </c>
      <c r="B2509" s="13">
        <f>_xlfn.MINIFS(Invoices[Date],Invoices[Customer ID],A2509)</f>
        <v/>
      </c>
      <c r="C2509" s="13">
        <f>_xlfn.MAXIFS(Invoices[Date],Invoices[Customer ID],A2509)</f>
        <v/>
      </c>
      <c r="D2509" s="14">
        <f>AsOfDate-C2509</f>
        <v/>
      </c>
      <c r="E2509" s="14">
        <f>COUNTIFS(Invoices[Customer ID],A2509)</f>
        <v/>
      </c>
      <c r="F2509" s="15">
        <f>SUMIFS(Invoices[Value],Invoices[Customer ID],A2509)</f>
        <v/>
      </c>
      <c r="G2509" s="10">
        <f>5-COUNTIF(RCuts,"&lt;"&amp;D2509)</f>
        <v/>
      </c>
      <c r="H2509" s="10">
        <f>1+COUNTIF(FCuts,"&lt;"&amp;E2509)</f>
        <v/>
      </c>
      <c r="I2509" s="10">
        <f>1+COUNTIF(MCuts,"&lt;"&amp;F2509)</f>
        <v/>
      </c>
      <c r="J2509" s="10">
        <f>G2509&amp;H2509&amp;I2509</f>
        <v/>
      </c>
      <c r="K2509" s="10">
        <f>IF(AND(G2509&gt;=4,H2509&gt;=4),"Champions",IF(AND(G2509&gt;=3,H2509&gt;=3),"Loyal",IF(G2509&gt;=4,"New / promising",IF(H2509&gt;=3,"At risk",IF(G2509&lt;=2,"Lost / hibernating","Needs attention")))))</f>
        <v/>
      </c>
    </row>
    <row r="2510">
      <c r="A2510" t="n">
        <v>16445</v>
      </c>
      <c r="B2510" s="13">
        <f>_xlfn.MINIFS(Invoices[Date],Invoices[Customer ID],A2510)</f>
        <v/>
      </c>
      <c r="C2510" s="13">
        <f>_xlfn.MAXIFS(Invoices[Date],Invoices[Customer ID],A2510)</f>
        <v/>
      </c>
      <c r="D2510" s="14">
        <f>AsOfDate-C2510</f>
        <v/>
      </c>
      <c r="E2510" s="14">
        <f>COUNTIFS(Invoices[Customer ID],A2510)</f>
        <v/>
      </c>
      <c r="F2510" s="15">
        <f>SUMIFS(Invoices[Value],Invoices[Customer ID],A2510)</f>
        <v/>
      </c>
      <c r="G2510" s="10">
        <f>5-COUNTIF(RCuts,"&lt;"&amp;D2510)</f>
        <v/>
      </c>
      <c r="H2510" s="10">
        <f>1+COUNTIF(FCuts,"&lt;"&amp;E2510)</f>
        <v/>
      </c>
      <c r="I2510" s="10">
        <f>1+COUNTIF(MCuts,"&lt;"&amp;F2510)</f>
        <v/>
      </c>
      <c r="J2510" s="10">
        <f>G2510&amp;H2510&amp;I2510</f>
        <v/>
      </c>
      <c r="K2510" s="10">
        <f>IF(AND(G2510&gt;=4,H2510&gt;=4),"Champions",IF(AND(G2510&gt;=3,H2510&gt;=3),"Loyal",IF(G2510&gt;=4,"New / promising",IF(H2510&gt;=3,"At risk",IF(G2510&lt;=2,"Lost / hibernating","Needs attention")))))</f>
        <v/>
      </c>
    </row>
    <row r="2511">
      <c r="A2511" t="n">
        <v>16446</v>
      </c>
      <c r="B2511" s="13">
        <f>_xlfn.MINIFS(Invoices[Date],Invoices[Customer ID],A2511)</f>
        <v/>
      </c>
      <c r="C2511" s="13">
        <f>_xlfn.MAXIFS(Invoices[Date],Invoices[Customer ID],A2511)</f>
        <v/>
      </c>
      <c r="D2511" s="14">
        <f>AsOfDate-C2511</f>
        <v/>
      </c>
      <c r="E2511" s="14">
        <f>COUNTIFS(Invoices[Customer ID],A2511)</f>
        <v/>
      </c>
      <c r="F2511" s="15">
        <f>SUMIFS(Invoices[Value],Invoices[Customer ID],A2511)</f>
        <v/>
      </c>
      <c r="G2511" s="10">
        <f>5-COUNTIF(RCuts,"&lt;"&amp;D2511)</f>
        <v/>
      </c>
      <c r="H2511" s="10">
        <f>1+COUNTIF(FCuts,"&lt;"&amp;E2511)</f>
        <v/>
      </c>
      <c r="I2511" s="10">
        <f>1+COUNTIF(MCuts,"&lt;"&amp;F2511)</f>
        <v/>
      </c>
      <c r="J2511" s="10">
        <f>G2511&amp;H2511&amp;I2511</f>
        <v/>
      </c>
      <c r="K2511" s="10">
        <f>IF(AND(G2511&gt;=4,H2511&gt;=4),"Champions",IF(AND(G2511&gt;=3,H2511&gt;=3),"Loyal",IF(G2511&gt;=4,"New / promising",IF(H2511&gt;=3,"At risk",IF(G2511&lt;=2,"Lost / hibernating","Needs attention")))))</f>
        <v/>
      </c>
    </row>
    <row r="2512">
      <c r="A2512" t="n">
        <v>16447</v>
      </c>
      <c r="B2512" s="13">
        <f>_xlfn.MINIFS(Invoices[Date],Invoices[Customer ID],A2512)</f>
        <v/>
      </c>
      <c r="C2512" s="13">
        <f>_xlfn.MAXIFS(Invoices[Date],Invoices[Customer ID],A2512)</f>
        <v/>
      </c>
      <c r="D2512" s="14">
        <f>AsOfDate-C2512</f>
        <v/>
      </c>
      <c r="E2512" s="14">
        <f>COUNTIFS(Invoices[Customer ID],A2512)</f>
        <v/>
      </c>
      <c r="F2512" s="15">
        <f>SUMIFS(Invoices[Value],Invoices[Customer ID],A2512)</f>
        <v/>
      </c>
      <c r="G2512" s="10">
        <f>5-COUNTIF(RCuts,"&lt;"&amp;D2512)</f>
        <v/>
      </c>
      <c r="H2512" s="10">
        <f>1+COUNTIF(FCuts,"&lt;"&amp;E2512)</f>
        <v/>
      </c>
      <c r="I2512" s="10">
        <f>1+COUNTIF(MCuts,"&lt;"&amp;F2512)</f>
        <v/>
      </c>
      <c r="J2512" s="10">
        <f>G2512&amp;H2512&amp;I2512</f>
        <v/>
      </c>
      <c r="K2512" s="10">
        <f>IF(AND(G2512&gt;=4,H2512&gt;=4),"Champions",IF(AND(G2512&gt;=3,H2512&gt;=3),"Loyal",IF(G2512&gt;=4,"New / promising",IF(H2512&gt;=3,"At risk",IF(G2512&lt;=2,"Lost / hibernating","Needs attention")))))</f>
        <v/>
      </c>
    </row>
    <row r="2513">
      <c r="A2513" t="n">
        <v>16448</v>
      </c>
      <c r="B2513" s="13">
        <f>_xlfn.MINIFS(Invoices[Date],Invoices[Customer ID],A2513)</f>
        <v/>
      </c>
      <c r="C2513" s="13">
        <f>_xlfn.MAXIFS(Invoices[Date],Invoices[Customer ID],A2513)</f>
        <v/>
      </c>
      <c r="D2513" s="14">
        <f>AsOfDate-C2513</f>
        <v/>
      </c>
      <c r="E2513" s="14">
        <f>COUNTIFS(Invoices[Customer ID],A2513)</f>
        <v/>
      </c>
      <c r="F2513" s="15">
        <f>SUMIFS(Invoices[Value],Invoices[Customer ID],A2513)</f>
        <v/>
      </c>
      <c r="G2513" s="10">
        <f>5-COUNTIF(RCuts,"&lt;"&amp;D2513)</f>
        <v/>
      </c>
      <c r="H2513" s="10">
        <f>1+COUNTIF(FCuts,"&lt;"&amp;E2513)</f>
        <v/>
      </c>
      <c r="I2513" s="10">
        <f>1+COUNTIF(MCuts,"&lt;"&amp;F2513)</f>
        <v/>
      </c>
      <c r="J2513" s="10">
        <f>G2513&amp;H2513&amp;I2513</f>
        <v/>
      </c>
      <c r="K2513" s="10">
        <f>IF(AND(G2513&gt;=4,H2513&gt;=4),"Champions",IF(AND(G2513&gt;=3,H2513&gt;=3),"Loyal",IF(G2513&gt;=4,"New / promising",IF(H2513&gt;=3,"At risk",IF(G2513&lt;=2,"Lost / hibernating","Needs attention")))))</f>
        <v/>
      </c>
    </row>
    <row r="2514">
      <c r="A2514" t="n">
        <v>16449</v>
      </c>
      <c r="B2514" s="13">
        <f>_xlfn.MINIFS(Invoices[Date],Invoices[Customer ID],A2514)</f>
        <v/>
      </c>
      <c r="C2514" s="13">
        <f>_xlfn.MAXIFS(Invoices[Date],Invoices[Customer ID],A2514)</f>
        <v/>
      </c>
      <c r="D2514" s="14">
        <f>AsOfDate-C2514</f>
        <v/>
      </c>
      <c r="E2514" s="14">
        <f>COUNTIFS(Invoices[Customer ID],A2514)</f>
        <v/>
      </c>
      <c r="F2514" s="15">
        <f>SUMIFS(Invoices[Value],Invoices[Customer ID],A2514)</f>
        <v/>
      </c>
      <c r="G2514" s="10">
        <f>5-COUNTIF(RCuts,"&lt;"&amp;D2514)</f>
        <v/>
      </c>
      <c r="H2514" s="10">
        <f>1+COUNTIF(FCuts,"&lt;"&amp;E2514)</f>
        <v/>
      </c>
      <c r="I2514" s="10">
        <f>1+COUNTIF(MCuts,"&lt;"&amp;F2514)</f>
        <v/>
      </c>
      <c r="J2514" s="10">
        <f>G2514&amp;H2514&amp;I2514</f>
        <v/>
      </c>
      <c r="K2514" s="10">
        <f>IF(AND(G2514&gt;=4,H2514&gt;=4),"Champions",IF(AND(G2514&gt;=3,H2514&gt;=3),"Loyal",IF(G2514&gt;=4,"New / promising",IF(H2514&gt;=3,"At risk",IF(G2514&lt;=2,"Lost / hibernating","Needs attention")))))</f>
        <v/>
      </c>
    </row>
    <row r="2515">
      <c r="A2515" t="n">
        <v>16450</v>
      </c>
      <c r="B2515" s="13">
        <f>_xlfn.MINIFS(Invoices[Date],Invoices[Customer ID],A2515)</f>
        <v/>
      </c>
      <c r="C2515" s="13">
        <f>_xlfn.MAXIFS(Invoices[Date],Invoices[Customer ID],A2515)</f>
        <v/>
      </c>
      <c r="D2515" s="14">
        <f>AsOfDate-C2515</f>
        <v/>
      </c>
      <c r="E2515" s="14">
        <f>COUNTIFS(Invoices[Customer ID],A2515)</f>
        <v/>
      </c>
      <c r="F2515" s="15">
        <f>SUMIFS(Invoices[Value],Invoices[Customer ID],A2515)</f>
        <v/>
      </c>
      <c r="G2515" s="10">
        <f>5-COUNTIF(RCuts,"&lt;"&amp;D2515)</f>
        <v/>
      </c>
      <c r="H2515" s="10">
        <f>1+COUNTIF(FCuts,"&lt;"&amp;E2515)</f>
        <v/>
      </c>
      <c r="I2515" s="10">
        <f>1+COUNTIF(MCuts,"&lt;"&amp;F2515)</f>
        <v/>
      </c>
      <c r="J2515" s="10">
        <f>G2515&amp;H2515&amp;I2515</f>
        <v/>
      </c>
      <c r="K2515" s="10">
        <f>IF(AND(G2515&gt;=4,H2515&gt;=4),"Champions",IF(AND(G2515&gt;=3,H2515&gt;=3),"Loyal",IF(G2515&gt;=4,"New / promising",IF(H2515&gt;=3,"At risk",IF(G2515&lt;=2,"Lost / hibernating","Needs attention")))))</f>
        <v/>
      </c>
    </row>
    <row r="2516">
      <c r="A2516" t="n">
        <v>16451</v>
      </c>
      <c r="B2516" s="13">
        <f>_xlfn.MINIFS(Invoices[Date],Invoices[Customer ID],A2516)</f>
        <v/>
      </c>
      <c r="C2516" s="13">
        <f>_xlfn.MAXIFS(Invoices[Date],Invoices[Customer ID],A2516)</f>
        <v/>
      </c>
      <c r="D2516" s="14">
        <f>AsOfDate-C2516</f>
        <v/>
      </c>
      <c r="E2516" s="14">
        <f>COUNTIFS(Invoices[Customer ID],A2516)</f>
        <v/>
      </c>
      <c r="F2516" s="15">
        <f>SUMIFS(Invoices[Value],Invoices[Customer ID],A2516)</f>
        <v/>
      </c>
      <c r="G2516" s="10">
        <f>5-COUNTIF(RCuts,"&lt;"&amp;D2516)</f>
        <v/>
      </c>
      <c r="H2516" s="10">
        <f>1+COUNTIF(FCuts,"&lt;"&amp;E2516)</f>
        <v/>
      </c>
      <c r="I2516" s="10">
        <f>1+COUNTIF(MCuts,"&lt;"&amp;F2516)</f>
        <v/>
      </c>
      <c r="J2516" s="10">
        <f>G2516&amp;H2516&amp;I2516</f>
        <v/>
      </c>
      <c r="K2516" s="10">
        <f>IF(AND(G2516&gt;=4,H2516&gt;=4),"Champions",IF(AND(G2516&gt;=3,H2516&gt;=3),"Loyal",IF(G2516&gt;=4,"New / promising",IF(H2516&gt;=3,"At risk",IF(G2516&lt;=2,"Lost / hibernating","Needs attention")))))</f>
        <v/>
      </c>
    </row>
    <row r="2517">
      <c r="A2517" t="n">
        <v>16454</v>
      </c>
      <c r="B2517" s="13">
        <f>_xlfn.MINIFS(Invoices[Date],Invoices[Customer ID],A2517)</f>
        <v/>
      </c>
      <c r="C2517" s="13">
        <f>_xlfn.MAXIFS(Invoices[Date],Invoices[Customer ID],A2517)</f>
        <v/>
      </c>
      <c r="D2517" s="14">
        <f>AsOfDate-C2517</f>
        <v/>
      </c>
      <c r="E2517" s="14">
        <f>COUNTIFS(Invoices[Customer ID],A2517)</f>
        <v/>
      </c>
      <c r="F2517" s="15">
        <f>SUMIFS(Invoices[Value],Invoices[Customer ID],A2517)</f>
        <v/>
      </c>
      <c r="G2517" s="10">
        <f>5-COUNTIF(RCuts,"&lt;"&amp;D2517)</f>
        <v/>
      </c>
      <c r="H2517" s="10">
        <f>1+COUNTIF(FCuts,"&lt;"&amp;E2517)</f>
        <v/>
      </c>
      <c r="I2517" s="10">
        <f>1+COUNTIF(MCuts,"&lt;"&amp;F2517)</f>
        <v/>
      </c>
      <c r="J2517" s="10">
        <f>G2517&amp;H2517&amp;I2517</f>
        <v/>
      </c>
      <c r="K2517" s="10">
        <f>IF(AND(G2517&gt;=4,H2517&gt;=4),"Champions",IF(AND(G2517&gt;=3,H2517&gt;=3),"Loyal",IF(G2517&gt;=4,"New / promising",IF(H2517&gt;=3,"At risk",IF(G2517&lt;=2,"Lost / hibernating","Needs attention")))))</f>
        <v/>
      </c>
    </row>
    <row r="2518">
      <c r="A2518" t="n">
        <v>16455</v>
      </c>
      <c r="B2518" s="13">
        <f>_xlfn.MINIFS(Invoices[Date],Invoices[Customer ID],A2518)</f>
        <v/>
      </c>
      <c r="C2518" s="13">
        <f>_xlfn.MAXIFS(Invoices[Date],Invoices[Customer ID],A2518)</f>
        <v/>
      </c>
      <c r="D2518" s="14">
        <f>AsOfDate-C2518</f>
        <v/>
      </c>
      <c r="E2518" s="14">
        <f>COUNTIFS(Invoices[Customer ID],A2518)</f>
        <v/>
      </c>
      <c r="F2518" s="15">
        <f>SUMIFS(Invoices[Value],Invoices[Customer ID],A2518)</f>
        <v/>
      </c>
      <c r="G2518" s="10">
        <f>5-COUNTIF(RCuts,"&lt;"&amp;D2518)</f>
        <v/>
      </c>
      <c r="H2518" s="10">
        <f>1+COUNTIF(FCuts,"&lt;"&amp;E2518)</f>
        <v/>
      </c>
      <c r="I2518" s="10">
        <f>1+COUNTIF(MCuts,"&lt;"&amp;F2518)</f>
        <v/>
      </c>
      <c r="J2518" s="10">
        <f>G2518&amp;H2518&amp;I2518</f>
        <v/>
      </c>
      <c r="K2518" s="10">
        <f>IF(AND(G2518&gt;=4,H2518&gt;=4),"Champions",IF(AND(G2518&gt;=3,H2518&gt;=3),"Loyal",IF(G2518&gt;=4,"New / promising",IF(H2518&gt;=3,"At risk",IF(G2518&lt;=2,"Lost / hibernating","Needs attention")))))</f>
        <v/>
      </c>
    </row>
    <row r="2519">
      <c r="A2519" t="n">
        <v>16456</v>
      </c>
      <c r="B2519" s="13">
        <f>_xlfn.MINIFS(Invoices[Date],Invoices[Customer ID],A2519)</f>
        <v/>
      </c>
      <c r="C2519" s="13">
        <f>_xlfn.MAXIFS(Invoices[Date],Invoices[Customer ID],A2519)</f>
        <v/>
      </c>
      <c r="D2519" s="14">
        <f>AsOfDate-C2519</f>
        <v/>
      </c>
      <c r="E2519" s="14">
        <f>COUNTIFS(Invoices[Customer ID],A2519)</f>
        <v/>
      </c>
      <c r="F2519" s="15">
        <f>SUMIFS(Invoices[Value],Invoices[Customer ID],A2519)</f>
        <v/>
      </c>
      <c r="G2519" s="10">
        <f>5-COUNTIF(RCuts,"&lt;"&amp;D2519)</f>
        <v/>
      </c>
      <c r="H2519" s="10">
        <f>1+COUNTIF(FCuts,"&lt;"&amp;E2519)</f>
        <v/>
      </c>
      <c r="I2519" s="10">
        <f>1+COUNTIF(MCuts,"&lt;"&amp;F2519)</f>
        <v/>
      </c>
      <c r="J2519" s="10">
        <f>G2519&amp;H2519&amp;I2519</f>
        <v/>
      </c>
      <c r="K2519" s="10">
        <f>IF(AND(G2519&gt;=4,H2519&gt;=4),"Champions",IF(AND(G2519&gt;=3,H2519&gt;=3),"Loyal",IF(G2519&gt;=4,"New / promising",IF(H2519&gt;=3,"At risk",IF(G2519&lt;=2,"Lost / hibernating","Needs attention")))))</f>
        <v/>
      </c>
    </row>
    <row r="2520">
      <c r="A2520" t="n">
        <v>16457</v>
      </c>
      <c r="B2520" s="13">
        <f>_xlfn.MINIFS(Invoices[Date],Invoices[Customer ID],A2520)</f>
        <v/>
      </c>
      <c r="C2520" s="13">
        <f>_xlfn.MAXIFS(Invoices[Date],Invoices[Customer ID],A2520)</f>
        <v/>
      </c>
      <c r="D2520" s="14">
        <f>AsOfDate-C2520</f>
        <v/>
      </c>
      <c r="E2520" s="14">
        <f>COUNTIFS(Invoices[Customer ID],A2520)</f>
        <v/>
      </c>
      <c r="F2520" s="15">
        <f>SUMIFS(Invoices[Value],Invoices[Customer ID],A2520)</f>
        <v/>
      </c>
      <c r="G2520" s="10">
        <f>5-COUNTIF(RCuts,"&lt;"&amp;D2520)</f>
        <v/>
      </c>
      <c r="H2520" s="10">
        <f>1+COUNTIF(FCuts,"&lt;"&amp;E2520)</f>
        <v/>
      </c>
      <c r="I2520" s="10">
        <f>1+COUNTIF(MCuts,"&lt;"&amp;F2520)</f>
        <v/>
      </c>
      <c r="J2520" s="10">
        <f>G2520&amp;H2520&amp;I2520</f>
        <v/>
      </c>
      <c r="K2520" s="10">
        <f>IF(AND(G2520&gt;=4,H2520&gt;=4),"Champions",IF(AND(G2520&gt;=3,H2520&gt;=3),"Loyal",IF(G2520&gt;=4,"New / promising",IF(H2520&gt;=3,"At risk",IF(G2520&lt;=2,"Lost / hibernating","Needs attention")))))</f>
        <v/>
      </c>
    </row>
    <row r="2521">
      <c r="A2521" t="n">
        <v>16458</v>
      </c>
      <c r="B2521" s="13">
        <f>_xlfn.MINIFS(Invoices[Date],Invoices[Customer ID],A2521)</f>
        <v/>
      </c>
      <c r="C2521" s="13">
        <f>_xlfn.MAXIFS(Invoices[Date],Invoices[Customer ID],A2521)</f>
        <v/>
      </c>
      <c r="D2521" s="14">
        <f>AsOfDate-C2521</f>
        <v/>
      </c>
      <c r="E2521" s="14">
        <f>COUNTIFS(Invoices[Customer ID],A2521)</f>
        <v/>
      </c>
      <c r="F2521" s="15">
        <f>SUMIFS(Invoices[Value],Invoices[Customer ID],A2521)</f>
        <v/>
      </c>
      <c r="G2521" s="10">
        <f>5-COUNTIF(RCuts,"&lt;"&amp;D2521)</f>
        <v/>
      </c>
      <c r="H2521" s="10">
        <f>1+COUNTIF(FCuts,"&lt;"&amp;E2521)</f>
        <v/>
      </c>
      <c r="I2521" s="10">
        <f>1+COUNTIF(MCuts,"&lt;"&amp;F2521)</f>
        <v/>
      </c>
      <c r="J2521" s="10">
        <f>G2521&amp;H2521&amp;I2521</f>
        <v/>
      </c>
      <c r="K2521" s="10">
        <f>IF(AND(G2521&gt;=4,H2521&gt;=4),"Champions",IF(AND(G2521&gt;=3,H2521&gt;=3),"Loyal",IF(G2521&gt;=4,"New / promising",IF(H2521&gt;=3,"At risk",IF(G2521&lt;=2,"Lost / hibernating","Needs attention")))))</f>
        <v/>
      </c>
    </row>
    <row r="2522">
      <c r="A2522" t="n">
        <v>16460</v>
      </c>
      <c r="B2522" s="13">
        <f>_xlfn.MINIFS(Invoices[Date],Invoices[Customer ID],A2522)</f>
        <v/>
      </c>
      <c r="C2522" s="13">
        <f>_xlfn.MAXIFS(Invoices[Date],Invoices[Customer ID],A2522)</f>
        <v/>
      </c>
      <c r="D2522" s="14">
        <f>AsOfDate-C2522</f>
        <v/>
      </c>
      <c r="E2522" s="14">
        <f>COUNTIFS(Invoices[Customer ID],A2522)</f>
        <v/>
      </c>
      <c r="F2522" s="15">
        <f>SUMIFS(Invoices[Value],Invoices[Customer ID],A2522)</f>
        <v/>
      </c>
      <c r="G2522" s="10">
        <f>5-COUNTIF(RCuts,"&lt;"&amp;D2522)</f>
        <v/>
      </c>
      <c r="H2522" s="10">
        <f>1+COUNTIF(FCuts,"&lt;"&amp;E2522)</f>
        <v/>
      </c>
      <c r="I2522" s="10">
        <f>1+COUNTIF(MCuts,"&lt;"&amp;F2522)</f>
        <v/>
      </c>
      <c r="J2522" s="10">
        <f>G2522&amp;H2522&amp;I2522</f>
        <v/>
      </c>
      <c r="K2522" s="10">
        <f>IF(AND(G2522&gt;=4,H2522&gt;=4),"Champions",IF(AND(G2522&gt;=3,H2522&gt;=3),"Loyal",IF(G2522&gt;=4,"New / promising",IF(H2522&gt;=3,"At risk",IF(G2522&lt;=2,"Lost / hibernating","Needs attention")))))</f>
        <v/>
      </c>
    </row>
    <row r="2523">
      <c r="A2523" t="n">
        <v>16461</v>
      </c>
      <c r="B2523" s="13">
        <f>_xlfn.MINIFS(Invoices[Date],Invoices[Customer ID],A2523)</f>
        <v/>
      </c>
      <c r="C2523" s="13">
        <f>_xlfn.MAXIFS(Invoices[Date],Invoices[Customer ID],A2523)</f>
        <v/>
      </c>
      <c r="D2523" s="14">
        <f>AsOfDate-C2523</f>
        <v/>
      </c>
      <c r="E2523" s="14">
        <f>COUNTIFS(Invoices[Customer ID],A2523)</f>
        <v/>
      </c>
      <c r="F2523" s="15">
        <f>SUMIFS(Invoices[Value],Invoices[Customer ID],A2523)</f>
        <v/>
      </c>
      <c r="G2523" s="10">
        <f>5-COUNTIF(RCuts,"&lt;"&amp;D2523)</f>
        <v/>
      </c>
      <c r="H2523" s="10">
        <f>1+COUNTIF(FCuts,"&lt;"&amp;E2523)</f>
        <v/>
      </c>
      <c r="I2523" s="10">
        <f>1+COUNTIF(MCuts,"&lt;"&amp;F2523)</f>
        <v/>
      </c>
      <c r="J2523" s="10">
        <f>G2523&amp;H2523&amp;I2523</f>
        <v/>
      </c>
      <c r="K2523" s="10">
        <f>IF(AND(G2523&gt;=4,H2523&gt;=4),"Champions",IF(AND(G2523&gt;=3,H2523&gt;=3),"Loyal",IF(G2523&gt;=4,"New / promising",IF(H2523&gt;=3,"At risk",IF(G2523&lt;=2,"Lost / hibernating","Needs attention")))))</f>
        <v/>
      </c>
    </row>
    <row r="2524">
      <c r="A2524" t="n">
        <v>16462</v>
      </c>
      <c r="B2524" s="13">
        <f>_xlfn.MINIFS(Invoices[Date],Invoices[Customer ID],A2524)</f>
        <v/>
      </c>
      <c r="C2524" s="13">
        <f>_xlfn.MAXIFS(Invoices[Date],Invoices[Customer ID],A2524)</f>
        <v/>
      </c>
      <c r="D2524" s="14">
        <f>AsOfDate-C2524</f>
        <v/>
      </c>
      <c r="E2524" s="14">
        <f>COUNTIFS(Invoices[Customer ID],A2524)</f>
        <v/>
      </c>
      <c r="F2524" s="15">
        <f>SUMIFS(Invoices[Value],Invoices[Customer ID],A2524)</f>
        <v/>
      </c>
      <c r="G2524" s="10">
        <f>5-COUNTIF(RCuts,"&lt;"&amp;D2524)</f>
        <v/>
      </c>
      <c r="H2524" s="10">
        <f>1+COUNTIF(FCuts,"&lt;"&amp;E2524)</f>
        <v/>
      </c>
      <c r="I2524" s="10">
        <f>1+COUNTIF(MCuts,"&lt;"&amp;F2524)</f>
        <v/>
      </c>
      <c r="J2524" s="10">
        <f>G2524&amp;H2524&amp;I2524</f>
        <v/>
      </c>
      <c r="K2524" s="10">
        <f>IF(AND(G2524&gt;=4,H2524&gt;=4),"Champions",IF(AND(G2524&gt;=3,H2524&gt;=3),"Loyal",IF(G2524&gt;=4,"New / promising",IF(H2524&gt;=3,"At risk",IF(G2524&lt;=2,"Lost / hibernating","Needs attention")))))</f>
        <v/>
      </c>
    </row>
    <row r="2525">
      <c r="A2525" t="n">
        <v>16463</v>
      </c>
      <c r="B2525" s="13">
        <f>_xlfn.MINIFS(Invoices[Date],Invoices[Customer ID],A2525)</f>
        <v/>
      </c>
      <c r="C2525" s="13">
        <f>_xlfn.MAXIFS(Invoices[Date],Invoices[Customer ID],A2525)</f>
        <v/>
      </c>
      <c r="D2525" s="14">
        <f>AsOfDate-C2525</f>
        <v/>
      </c>
      <c r="E2525" s="14">
        <f>COUNTIFS(Invoices[Customer ID],A2525)</f>
        <v/>
      </c>
      <c r="F2525" s="15">
        <f>SUMIFS(Invoices[Value],Invoices[Customer ID],A2525)</f>
        <v/>
      </c>
      <c r="G2525" s="10">
        <f>5-COUNTIF(RCuts,"&lt;"&amp;D2525)</f>
        <v/>
      </c>
      <c r="H2525" s="10">
        <f>1+COUNTIF(FCuts,"&lt;"&amp;E2525)</f>
        <v/>
      </c>
      <c r="I2525" s="10">
        <f>1+COUNTIF(MCuts,"&lt;"&amp;F2525)</f>
        <v/>
      </c>
      <c r="J2525" s="10">
        <f>G2525&amp;H2525&amp;I2525</f>
        <v/>
      </c>
      <c r="K2525" s="10">
        <f>IF(AND(G2525&gt;=4,H2525&gt;=4),"Champions",IF(AND(G2525&gt;=3,H2525&gt;=3),"Loyal",IF(G2525&gt;=4,"New / promising",IF(H2525&gt;=3,"At risk",IF(G2525&lt;=2,"Lost / hibernating","Needs attention")))))</f>
        <v/>
      </c>
    </row>
    <row r="2526">
      <c r="A2526" t="n">
        <v>16464</v>
      </c>
      <c r="B2526" s="13">
        <f>_xlfn.MINIFS(Invoices[Date],Invoices[Customer ID],A2526)</f>
        <v/>
      </c>
      <c r="C2526" s="13">
        <f>_xlfn.MAXIFS(Invoices[Date],Invoices[Customer ID],A2526)</f>
        <v/>
      </c>
      <c r="D2526" s="14">
        <f>AsOfDate-C2526</f>
        <v/>
      </c>
      <c r="E2526" s="14">
        <f>COUNTIFS(Invoices[Customer ID],A2526)</f>
        <v/>
      </c>
      <c r="F2526" s="15">
        <f>SUMIFS(Invoices[Value],Invoices[Customer ID],A2526)</f>
        <v/>
      </c>
      <c r="G2526" s="10">
        <f>5-COUNTIF(RCuts,"&lt;"&amp;D2526)</f>
        <v/>
      </c>
      <c r="H2526" s="10">
        <f>1+COUNTIF(FCuts,"&lt;"&amp;E2526)</f>
        <v/>
      </c>
      <c r="I2526" s="10">
        <f>1+COUNTIF(MCuts,"&lt;"&amp;F2526)</f>
        <v/>
      </c>
      <c r="J2526" s="10">
        <f>G2526&amp;H2526&amp;I2526</f>
        <v/>
      </c>
      <c r="K2526" s="10">
        <f>IF(AND(G2526&gt;=4,H2526&gt;=4),"Champions",IF(AND(G2526&gt;=3,H2526&gt;=3),"Loyal",IF(G2526&gt;=4,"New / promising",IF(H2526&gt;=3,"At risk",IF(G2526&lt;=2,"Lost / hibernating","Needs attention")))))</f>
        <v/>
      </c>
    </row>
    <row r="2527">
      <c r="A2527" t="n">
        <v>16466</v>
      </c>
      <c r="B2527" s="13">
        <f>_xlfn.MINIFS(Invoices[Date],Invoices[Customer ID],A2527)</f>
        <v/>
      </c>
      <c r="C2527" s="13">
        <f>_xlfn.MAXIFS(Invoices[Date],Invoices[Customer ID],A2527)</f>
        <v/>
      </c>
      <c r="D2527" s="14">
        <f>AsOfDate-C2527</f>
        <v/>
      </c>
      <c r="E2527" s="14">
        <f>COUNTIFS(Invoices[Customer ID],A2527)</f>
        <v/>
      </c>
      <c r="F2527" s="15">
        <f>SUMIFS(Invoices[Value],Invoices[Customer ID],A2527)</f>
        <v/>
      </c>
      <c r="G2527" s="10">
        <f>5-COUNTIF(RCuts,"&lt;"&amp;D2527)</f>
        <v/>
      </c>
      <c r="H2527" s="10">
        <f>1+COUNTIF(FCuts,"&lt;"&amp;E2527)</f>
        <v/>
      </c>
      <c r="I2527" s="10">
        <f>1+COUNTIF(MCuts,"&lt;"&amp;F2527)</f>
        <v/>
      </c>
      <c r="J2527" s="10">
        <f>G2527&amp;H2527&amp;I2527</f>
        <v/>
      </c>
      <c r="K2527" s="10">
        <f>IF(AND(G2527&gt;=4,H2527&gt;=4),"Champions",IF(AND(G2527&gt;=3,H2527&gt;=3),"Loyal",IF(G2527&gt;=4,"New / promising",IF(H2527&gt;=3,"At risk",IF(G2527&lt;=2,"Lost / hibernating","Needs attention")))))</f>
        <v/>
      </c>
    </row>
    <row r="2528">
      <c r="A2528" t="n">
        <v>16468</v>
      </c>
      <c r="B2528" s="13">
        <f>_xlfn.MINIFS(Invoices[Date],Invoices[Customer ID],A2528)</f>
        <v/>
      </c>
      <c r="C2528" s="13">
        <f>_xlfn.MAXIFS(Invoices[Date],Invoices[Customer ID],A2528)</f>
        <v/>
      </c>
      <c r="D2528" s="14">
        <f>AsOfDate-C2528</f>
        <v/>
      </c>
      <c r="E2528" s="14">
        <f>COUNTIFS(Invoices[Customer ID],A2528)</f>
        <v/>
      </c>
      <c r="F2528" s="15">
        <f>SUMIFS(Invoices[Value],Invoices[Customer ID],A2528)</f>
        <v/>
      </c>
      <c r="G2528" s="10">
        <f>5-COUNTIF(RCuts,"&lt;"&amp;D2528)</f>
        <v/>
      </c>
      <c r="H2528" s="10">
        <f>1+COUNTIF(FCuts,"&lt;"&amp;E2528)</f>
        <v/>
      </c>
      <c r="I2528" s="10">
        <f>1+COUNTIF(MCuts,"&lt;"&amp;F2528)</f>
        <v/>
      </c>
      <c r="J2528" s="10">
        <f>G2528&amp;H2528&amp;I2528</f>
        <v/>
      </c>
      <c r="K2528" s="10">
        <f>IF(AND(G2528&gt;=4,H2528&gt;=4),"Champions",IF(AND(G2528&gt;=3,H2528&gt;=3),"Loyal",IF(G2528&gt;=4,"New / promising",IF(H2528&gt;=3,"At risk",IF(G2528&lt;=2,"Lost / hibernating","Needs attention")))))</f>
        <v/>
      </c>
    </row>
    <row r="2529">
      <c r="A2529" t="n">
        <v>16469</v>
      </c>
      <c r="B2529" s="13">
        <f>_xlfn.MINIFS(Invoices[Date],Invoices[Customer ID],A2529)</f>
        <v/>
      </c>
      <c r="C2529" s="13">
        <f>_xlfn.MAXIFS(Invoices[Date],Invoices[Customer ID],A2529)</f>
        <v/>
      </c>
      <c r="D2529" s="14">
        <f>AsOfDate-C2529</f>
        <v/>
      </c>
      <c r="E2529" s="14">
        <f>COUNTIFS(Invoices[Customer ID],A2529)</f>
        <v/>
      </c>
      <c r="F2529" s="15">
        <f>SUMIFS(Invoices[Value],Invoices[Customer ID],A2529)</f>
        <v/>
      </c>
      <c r="G2529" s="10">
        <f>5-COUNTIF(RCuts,"&lt;"&amp;D2529)</f>
        <v/>
      </c>
      <c r="H2529" s="10">
        <f>1+COUNTIF(FCuts,"&lt;"&amp;E2529)</f>
        <v/>
      </c>
      <c r="I2529" s="10">
        <f>1+COUNTIF(MCuts,"&lt;"&amp;F2529)</f>
        <v/>
      </c>
      <c r="J2529" s="10">
        <f>G2529&amp;H2529&amp;I2529</f>
        <v/>
      </c>
      <c r="K2529" s="10">
        <f>IF(AND(G2529&gt;=4,H2529&gt;=4),"Champions",IF(AND(G2529&gt;=3,H2529&gt;=3),"Loyal",IF(G2529&gt;=4,"New / promising",IF(H2529&gt;=3,"At risk",IF(G2529&lt;=2,"Lost / hibernating","Needs attention")))))</f>
        <v/>
      </c>
    </row>
    <row r="2530">
      <c r="A2530" t="n">
        <v>16470</v>
      </c>
      <c r="B2530" s="13">
        <f>_xlfn.MINIFS(Invoices[Date],Invoices[Customer ID],A2530)</f>
        <v/>
      </c>
      <c r="C2530" s="13">
        <f>_xlfn.MAXIFS(Invoices[Date],Invoices[Customer ID],A2530)</f>
        <v/>
      </c>
      <c r="D2530" s="14">
        <f>AsOfDate-C2530</f>
        <v/>
      </c>
      <c r="E2530" s="14">
        <f>COUNTIFS(Invoices[Customer ID],A2530)</f>
        <v/>
      </c>
      <c r="F2530" s="15">
        <f>SUMIFS(Invoices[Value],Invoices[Customer ID],A2530)</f>
        <v/>
      </c>
      <c r="G2530" s="10">
        <f>5-COUNTIF(RCuts,"&lt;"&amp;D2530)</f>
        <v/>
      </c>
      <c r="H2530" s="10">
        <f>1+COUNTIF(FCuts,"&lt;"&amp;E2530)</f>
        <v/>
      </c>
      <c r="I2530" s="10">
        <f>1+COUNTIF(MCuts,"&lt;"&amp;F2530)</f>
        <v/>
      </c>
      <c r="J2530" s="10">
        <f>G2530&amp;H2530&amp;I2530</f>
        <v/>
      </c>
      <c r="K2530" s="10">
        <f>IF(AND(G2530&gt;=4,H2530&gt;=4),"Champions",IF(AND(G2530&gt;=3,H2530&gt;=3),"Loyal",IF(G2530&gt;=4,"New / promising",IF(H2530&gt;=3,"At risk",IF(G2530&lt;=2,"Lost / hibernating","Needs attention")))))</f>
        <v/>
      </c>
    </row>
    <row r="2531">
      <c r="A2531" t="n">
        <v>16471</v>
      </c>
      <c r="B2531" s="13">
        <f>_xlfn.MINIFS(Invoices[Date],Invoices[Customer ID],A2531)</f>
        <v/>
      </c>
      <c r="C2531" s="13">
        <f>_xlfn.MAXIFS(Invoices[Date],Invoices[Customer ID],A2531)</f>
        <v/>
      </c>
      <c r="D2531" s="14">
        <f>AsOfDate-C2531</f>
        <v/>
      </c>
      <c r="E2531" s="14">
        <f>COUNTIFS(Invoices[Customer ID],A2531)</f>
        <v/>
      </c>
      <c r="F2531" s="15">
        <f>SUMIFS(Invoices[Value],Invoices[Customer ID],A2531)</f>
        <v/>
      </c>
      <c r="G2531" s="10">
        <f>5-COUNTIF(RCuts,"&lt;"&amp;D2531)</f>
        <v/>
      </c>
      <c r="H2531" s="10">
        <f>1+COUNTIF(FCuts,"&lt;"&amp;E2531)</f>
        <v/>
      </c>
      <c r="I2531" s="10">
        <f>1+COUNTIF(MCuts,"&lt;"&amp;F2531)</f>
        <v/>
      </c>
      <c r="J2531" s="10">
        <f>G2531&amp;H2531&amp;I2531</f>
        <v/>
      </c>
      <c r="K2531" s="10">
        <f>IF(AND(G2531&gt;=4,H2531&gt;=4),"Champions",IF(AND(G2531&gt;=3,H2531&gt;=3),"Loyal",IF(G2531&gt;=4,"New / promising",IF(H2531&gt;=3,"At risk",IF(G2531&lt;=2,"Lost / hibernating","Needs attention")))))</f>
        <v/>
      </c>
    </row>
    <row r="2532">
      <c r="A2532" t="n">
        <v>16473</v>
      </c>
      <c r="B2532" s="13">
        <f>_xlfn.MINIFS(Invoices[Date],Invoices[Customer ID],A2532)</f>
        <v/>
      </c>
      <c r="C2532" s="13">
        <f>_xlfn.MAXIFS(Invoices[Date],Invoices[Customer ID],A2532)</f>
        <v/>
      </c>
      <c r="D2532" s="14">
        <f>AsOfDate-C2532</f>
        <v/>
      </c>
      <c r="E2532" s="14">
        <f>COUNTIFS(Invoices[Customer ID],A2532)</f>
        <v/>
      </c>
      <c r="F2532" s="15">
        <f>SUMIFS(Invoices[Value],Invoices[Customer ID],A2532)</f>
        <v/>
      </c>
      <c r="G2532" s="10">
        <f>5-COUNTIF(RCuts,"&lt;"&amp;D2532)</f>
        <v/>
      </c>
      <c r="H2532" s="10">
        <f>1+COUNTIF(FCuts,"&lt;"&amp;E2532)</f>
        <v/>
      </c>
      <c r="I2532" s="10">
        <f>1+COUNTIF(MCuts,"&lt;"&amp;F2532)</f>
        <v/>
      </c>
      <c r="J2532" s="10">
        <f>G2532&amp;H2532&amp;I2532</f>
        <v/>
      </c>
      <c r="K2532" s="10">
        <f>IF(AND(G2532&gt;=4,H2532&gt;=4),"Champions",IF(AND(G2532&gt;=3,H2532&gt;=3),"Loyal",IF(G2532&gt;=4,"New / promising",IF(H2532&gt;=3,"At risk",IF(G2532&lt;=2,"Lost / hibernating","Needs attention")))))</f>
        <v/>
      </c>
    </row>
    <row r="2533">
      <c r="A2533" t="n">
        <v>16474</v>
      </c>
      <c r="B2533" s="13">
        <f>_xlfn.MINIFS(Invoices[Date],Invoices[Customer ID],A2533)</f>
        <v/>
      </c>
      <c r="C2533" s="13">
        <f>_xlfn.MAXIFS(Invoices[Date],Invoices[Customer ID],A2533)</f>
        <v/>
      </c>
      <c r="D2533" s="14">
        <f>AsOfDate-C2533</f>
        <v/>
      </c>
      <c r="E2533" s="14">
        <f>COUNTIFS(Invoices[Customer ID],A2533)</f>
        <v/>
      </c>
      <c r="F2533" s="15">
        <f>SUMIFS(Invoices[Value],Invoices[Customer ID],A2533)</f>
        <v/>
      </c>
      <c r="G2533" s="10">
        <f>5-COUNTIF(RCuts,"&lt;"&amp;D2533)</f>
        <v/>
      </c>
      <c r="H2533" s="10">
        <f>1+COUNTIF(FCuts,"&lt;"&amp;E2533)</f>
        <v/>
      </c>
      <c r="I2533" s="10">
        <f>1+COUNTIF(MCuts,"&lt;"&amp;F2533)</f>
        <v/>
      </c>
      <c r="J2533" s="10">
        <f>G2533&amp;H2533&amp;I2533</f>
        <v/>
      </c>
      <c r="K2533" s="10">
        <f>IF(AND(G2533&gt;=4,H2533&gt;=4),"Champions",IF(AND(G2533&gt;=3,H2533&gt;=3),"Loyal",IF(G2533&gt;=4,"New / promising",IF(H2533&gt;=3,"At risk",IF(G2533&lt;=2,"Lost / hibernating","Needs attention")))))</f>
        <v/>
      </c>
    </row>
    <row r="2534">
      <c r="A2534" t="n">
        <v>16475</v>
      </c>
      <c r="B2534" s="13">
        <f>_xlfn.MINIFS(Invoices[Date],Invoices[Customer ID],A2534)</f>
        <v/>
      </c>
      <c r="C2534" s="13">
        <f>_xlfn.MAXIFS(Invoices[Date],Invoices[Customer ID],A2534)</f>
        <v/>
      </c>
      <c r="D2534" s="14">
        <f>AsOfDate-C2534</f>
        <v/>
      </c>
      <c r="E2534" s="14">
        <f>COUNTIFS(Invoices[Customer ID],A2534)</f>
        <v/>
      </c>
      <c r="F2534" s="15">
        <f>SUMIFS(Invoices[Value],Invoices[Customer ID],A2534)</f>
        <v/>
      </c>
      <c r="G2534" s="10">
        <f>5-COUNTIF(RCuts,"&lt;"&amp;D2534)</f>
        <v/>
      </c>
      <c r="H2534" s="10">
        <f>1+COUNTIF(FCuts,"&lt;"&amp;E2534)</f>
        <v/>
      </c>
      <c r="I2534" s="10">
        <f>1+COUNTIF(MCuts,"&lt;"&amp;F2534)</f>
        <v/>
      </c>
      <c r="J2534" s="10">
        <f>G2534&amp;H2534&amp;I2534</f>
        <v/>
      </c>
      <c r="K2534" s="10">
        <f>IF(AND(G2534&gt;=4,H2534&gt;=4),"Champions",IF(AND(G2534&gt;=3,H2534&gt;=3),"Loyal",IF(G2534&gt;=4,"New / promising",IF(H2534&gt;=3,"At risk",IF(G2534&lt;=2,"Lost / hibernating","Needs attention")))))</f>
        <v/>
      </c>
    </row>
    <row r="2535">
      <c r="A2535" t="n">
        <v>16477</v>
      </c>
      <c r="B2535" s="13">
        <f>_xlfn.MINIFS(Invoices[Date],Invoices[Customer ID],A2535)</f>
        <v/>
      </c>
      <c r="C2535" s="13">
        <f>_xlfn.MAXIFS(Invoices[Date],Invoices[Customer ID],A2535)</f>
        <v/>
      </c>
      <c r="D2535" s="14">
        <f>AsOfDate-C2535</f>
        <v/>
      </c>
      <c r="E2535" s="14">
        <f>COUNTIFS(Invoices[Customer ID],A2535)</f>
        <v/>
      </c>
      <c r="F2535" s="15">
        <f>SUMIFS(Invoices[Value],Invoices[Customer ID],A2535)</f>
        <v/>
      </c>
      <c r="G2535" s="10">
        <f>5-COUNTIF(RCuts,"&lt;"&amp;D2535)</f>
        <v/>
      </c>
      <c r="H2535" s="10">
        <f>1+COUNTIF(FCuts,"&lt;"&amp;E2535)</f>
        <v/>
      </c>
      <c r="I2535" s="10">
        <f>1+COUNTIF(MCuts,"&lt;"&amp;F2535)</f>
        <v/>
      </c>
      <c r="J2535" s="10">
        <f>G2535&amp;H2535&amp;I2535</f>
        <v/>
      </c>
      <c r="K2535" s="10">
        <f>IF(AND(G2535&gt;=4,H2535&gt;=4),"Champions",IF(AND(G2535&gt;=3,H2535&gt;=3),"Loyal",IF(G2535&gt;=4,"New / promising",IF(H2535&gt;=3,"At risk",IF(G2535&lt;=2,"Lost / hibernating","Needs attention")))))</f>
        <v/>
      </c>
    </row>
    <row r="2536">
      <c r="A2536" t="n">
        <v>16478</v>
      </c>
      <c r="B2536" s="13">
        <f>_xlfn.MINIFS(Invoices[Date],Invoices[Customer ID],A2536)</f>
        <v/>
      </c>
      <c r="C2536" s="13">
        <f>_xlfn.MAXIFS(Invoices[Date],Invoices[Customer ID],A2536)</f>
        <v/>
      </c>
      <c r="D2536" s="14">
        <f>AsOfDate-C2536</f>
        <v/>
      </c>
      <c r="E2536" s="14">
        <f>COUNTIFS(Invoices[Customer ID],A2536)</f>
        <v/>
      </c>
      <c r="F2536" s="15">
        <f>SUMIFS(Invoices[Value],Invoices[Customer ID],A2536)</f>
        <v/>
      </c>
      <c r="G2536" s="10">
        <f>5-COUNTIF(RCuts,"&lt;"&amp;D2536)</f>
        <v/>
      </c>
      <c r="H2536" s="10">
        <f>1+COUNTIF(FCuts,"&lt;"&amp;E2536)</f>
        <v/>
      </c>
      <c r="I2536" s="10">
        <f>1+COUNTIF(MCuts,"&lt;"&amp;F2536)</f>
        <v/>
      </c>
      <c r="J2536" s="10">
        <f>G2536&amp;H2536&amp;I2536</f>
        <v/>
      </c>
      <c r="K2536" s="10">
        <f>IF(AND(G2536&gt;=4,H2536&gt;=4),"Champions",IF(AND(G2536&gt;=3,H2536&gt;=3),"Loyal",IF(G2536&gt;=4,"New / promising",IF(H2536&gt;=3,"At risk",IF(G2536&lt;=2,"Lost / hibernating","Needs attention")))))</f>
        <v/>
      </c>
    </row>
    <row r="2537">
      <c r="A2537" t="n">
        <v>16479</v>
      </c>
      <c r="B2537" s="13">
        <f>_xlfn.MINIFS(Invoices[Date],Invoices[Customer ID],A2537)</f>
        <v/>
      </c>
      <c r="C2537" s="13">
        <f>_xlfn.MAXIFS(Invoices[Date],Invoices[Customer ID],A2537)</f>
        <v/>
      </c>
      <c r="D2537" s="14">
        <f>AsOfDate-C2537</f>
        <v/>
      </c>
      <c r="E2537" s="14">
        <f>COUNTIFS(Invoices[Customer ID],A2537)</f>
        <v/>
      </c>
      <c r="F2537" s="15">
        <f>SUMIFS(Invoices[Value],Invoices[Customer ID],A2537)</f>
        <v/>
      </c>
      <c r="G2537" s="10">
        <f>5-COUNTIF(RCuts,"&lt;"&amp;D2537)</f>
        <v/>
      </c>
      <c r="H2537" s="10">
        <f>1+COUNTIF(FCuts,"&lt;"&amp;E2537)</f>
        <v/>
      </c>
      <c r="I2537" s="10">
        <f>1+COUNTIF(MCuts,"&lt;"&amp;F2537)</f>
        <v/>
      </c>
      <c r="J2537" s="10">
        <f>G2537&amp;H2537&amp;I2537</f>
        <v/>
      </c>
      <c r="K2537" s="10">
        <f>IF(AND(G2537&gt;=4,H2537&gt;=4),"Champions",IF(AND(G2537&gt;=3,H2537&gt;=3),"Loyal",IF(G2537&gt;=4,"New / promising",IF(H2537&gt;=3,"At risk",IF(G2537&lt;=2,"Lost / hibernating","Needs attention")))))</f>
        <v/>
      </c>
    </row>
    <row r="2538">
      <c r="A2538" t="n">
        <v>16480</v>
      </c>
      <c r="B2538" s="13">
        <f>_xlfn.MINIFS(Invoices[Date],Invoices[Customer ID],A2538)</f>
        <v/>
      </c>
      <c r="C2538" s="13">
        <f>_xlfn.MAXIFS(Invoices[Date],Invoices[Customer ID],A2538)</f>
        <v/>
      </c>
      <c r="D2538" s="14">
        <f>AsOfDate-C2538</f>
        <v/>
      </c>
      <c r="E2538" s="14">
        <f>COUNTIFS(Invoices[Customer ID],A2538)</f>
        <v/>
      </c>
      <c r="F2538" s="15">
        <f>SUMIFS(Invoices[Value],Invoices[Customer ID],A2538)</f>
        <v/>
      </c>
      <c r="G2538" s="10">
        <f>5-COUNTIF(RCuts,"&lt;"&amp;D2538)</f>
        <v/>
      </c>
      <c r="H2538" s="10">
        <f>1+COUNTIF(FCuts,"&lt;"&amp;E2538)</f>
        <v/>
      </c>
      <c r="I2538" s="10">
        <f>1+COUNTIF(MCuts,"&lt;"&amp;F2538)</f>
        <v/>
      </c>
      <c r="J2538" s="10">
        <f>G2538&amp;H2538&amp;I2538</f>
        <v/>
      </c>
      <c r="K2538" s="10">
        <f>IF(AND(G2538&gt;=4,H2538&gt;=4),"Champions",IF(AND(G2538&gt;=3,H2538&gt;=3),"Loyal",IF(G2538&gt;=4,"New / promising",IF(H2538&gt;=3,"At risk",IF(G2538&lt;=2,"Lost / hibernating","Needs attention")))))</f>
        <v/>
      </c>
    </row>
    <row r="2539">
      <c r="A2539" t="n">
        <v>16482</v>
      </c>
      <c r="B2539" s="13">
        <f>_xlfn.MINIFS(Invoices[Date],Invoices[Customer ID],A2539)</f>
        <v/>
      </c>
      <c r="C2539" s="13">
        <f>_xlfn.MAXIFS(Invoices[Date],Invoices[Customer ID],A2539)</f>
        <v/>
      </c>
      <c r="D2539" s="14">
        <f>AsOfDate-C2539</f>
        <v/>
      </c>
      <c r="E2539" s="14">
        <f>COUNTIFS(Invoices[Customer ID],A2539)</f>
        <v/>
      </c>
      <c r="F2539" s="15">
        <f>SUMIFS(Invoices[Value],Invoices[Customer ID],A2539)</f>
        <v/>
      </c>
      <c r="G2539" s="10">
        <f>5-COUNTIF(RCuts,"&lt;"&amp;D2539)</f>
        <v/>
      </c>
      <c r="H2539" s="10">
        <f>1+COUNTIF(FCuts,"&lt;"&amp;E2539)</f>
        <v/>
      </c>
      <c r="I2539" s="10">
        <f>1+COUNTIF(MCuts,"&lt;"&amp;F2539)</f>
        <v/>
      </c>
      <c r="J2539" s="10">
        <f>G2539&amp;H2539&amp;I2539</f>
        <v/>
      </c>
      <c r="K2539" s="10">
        <f>IF(AND(G2539&gt;=4,H2539&gt;=4),"Champions",IF(AND(G2539&gt;=3,H2539&gt;=3),"Loyal",IF(G2539&gt;=4,"New / promising",IF(H2539&gt;=3,"At risk",IF(G2539&lt;=2,"Lost / hibernating","Needs attention")))))</f>
        <v/>
      </c>
    </row>
    <row r="2540">
      <c r="A2540" t="n">
        <v>16483</v>
      </c>
      <c r="B2540" s="13">
        <f>_xlfn.MINIFS(Invoices[Date],Invoices[Customer ID],A2540)</f>
        <v/>
      </c>
      <c r="C2540" s="13">
        <f>_xlfn.MAXIFS(Invoices[Date],Invoices[Customer ID],A2540)</f>
        <v/>
      </c>
      <c r="D2540" s="14">
        <f>AsOfDate-C2540</f>
        <v/>
      </c>
      <c r="E2540" s="14">
        <f>COUNTIFS(Invoices[Customer ID],A2540)</f>
        <v/>
      </c>
      <c r="F2540" s="15">
        <f>SUMIFS(Invoices[Value],Invoices[Customer ID],A2540)</f>
        <v/>
      </c>
      <c r="G2540" s="10">
        <f>5-COUNTIF(RCuts,"&lt;"&amp;D2540)</f>
        <v/>
      </c>
      <c r="H2540" s="10">
        <f>1+COUNTIF(FCuts,"&lt;"&amp;E2540)</f>
        <v/>
      </c>
      <c r="I2540" s="10">
        <f>1+COUNTIF(MCuts,"&lt;"&amp;F2540)</f>
        <v/>
      </c>
      <c r="J2540" s="10">
        <f>G2540&amp;H2540&amp;I2540</f>
        <v/>
      </c>
      <c r="K2540" s="10">
        <f>IF(AND(G2540&gt;=4,H2540&gt;=4),"Champions",IF(AND(G2540&gt;=3,H2540&gt;=3),"Loyal",IF(G2540&gt;=4,"New / promising",IF(H2540&gt;=3,"At risk",IF(G2540&lt;=2,"Lost / hibernating","Needs attention")))))</f>
        <v/>
      </c>
    </row>
    <row r="2541">
      <c r="A2541" t="n">
        <v>16484</v>
      </c>
      <c r="B2541" s="13">
        <f>_xlfn.MINIFS(Invoices[Date],Invoices[Customer ID],A2541)</f>
        <v/>
      </c>
      <c r="C2541" s="13">
        <f>_xlfn.MAXIFS(Invoices[Date],Invoices[Customer ID],A2541)</f>
        <v/>
      </c>
      <c r="D2541" s="14">
        <f>AsOfDate-C2541</f>
        <v/>
      </c>
      <c r="E2541" s="14">
        <f>COUNTIFS(Invoices[Customer ID],A2541)</f>
        <v/>
      </c>
      <c r="F2541" s="15">
        <f>SUMIFS(Invoices[Value],Invoices[Customer ID],A2541)</f>
        <v/>
      </c>
      <c r="G2541" s="10">
        <f>5-COUNTIF(RCuts,"&lt;"&amp;D2541)</f>
        <v/>
      </c>
      <c r="H2541" s="10">
        <f>1+COUNTIF(FCuts,"&lt;"&amp;E2541)</f>
        <v/>
      </c>
      <c r="I2541" s="10">
        <f>1+COUNTIF(MCuts,"&lt;"&amp;F2541)</f>
        <v/>
      </c>
      <c r="J2541" s="10">
        <f>G2541&amp;H2541&amp;I2541</f>
        <v/>
      </c>
      <c r="K2541" s="10">
        <f>IF(AND(G2541&gt;=4,H2541&gt;=4),"Champions",IF(AND(G2541&gt;=3,H2541&gt;=3),"Loyal",IF(G2541&gt;=4,"New / promising",IF(H2541&gt;=3,"At risk",IF(G2541&lt;=2,"Lost / hibernating","Needs attention")))))</f>
        <v/>
      </c>
    </row>
    <row r="2542">
      <c r="A2542" t="n">
        <v>16485</v>
      </c>
      <c r="B2542" s="13">
        <f>_xlfn.MINIFS(Invoices[Date],Invoices[Customer ID],A2542)</f>
        <v/>
      </c>
      <c r="C2542" s="13">
        <f>_xlfn.MAXIFS(Invoices[Date],Invoices[Customer ID],A2542)</f>
        <v/>
      </c>
      <c r="D2542" s="14">
        <f>AsOfDate-C2542</f>
        <v/>
      </c>
      <c r="E2542" s="14">
        <f>COUNTIFS(Invoices[Customer ID],A2542)</f>
        <v/>
      </c>
      <c r="F2542" s="15">
        <f>SUMIFS(Invoices[Value],Invoices[Customer ID],A2542)</f>
        <v/>
      </c>
      <c r="G2542" s="10">
        <f>5-COUNTIF(RCuts,"&lt;"&amp;D2542)</f>
        <v/>
      </c>
      <c r="H2542" s="10">
        <f>1+COUNTIF(FCuts,"&lt;"&amp;E2542)</f>
        <v/>
      </c>
      <c r="I2542" s="10">
        <f>1+COUNTIF(MCuts,"&lt;"&amp;F2542)</f>
        <v/>
      </c>
      <c r="J2542" s="10">
        <f>G2542&amp;H2542&amp;I2542</f>
        <v/>
      </c>
      <c r="K2542" s="10">
        <f>IF(AND(G2542&gt;=4,H2542&gt;=4),"Champions",IF(AND(G2542&gt;=3,H2542&gt;=3),"Loyal",IF(G2542&gt;=4,"New / promising",IF(H2542&gt;=3,"At risk",IF(G2542&lt;=2,"Lost / hibernating","Needs attention")))))</f>
        <v/>
      </c>
    </row>
    <row r="2543">
      <c r="A2543" t="n">
        <v>16488</v>
      </c>
      <c r="B2543" s="13">
        <f>_xlfn.MINIFS(Invoices[Date],Invoices[Customer ID],A2543)</f>
        <v/>
      </c>
      <c r="C2543" s="13">
        <f>_xlfn.MAXIFS(Invoices[Date],Invoices[Customer ID],A2543)</f>
        <v/>
      </c>
      <c r="D2543" s="14">
        <f>AsOfDate-C2543</f>
        <v/>
      </c>
      <c r="E2543" s="14">
        <f>COUNTIFS(Invoices[Customer ID],A2543)</f>
        <v/>
      </c>
      <c r="F2543" s="15">
        <f>SUMIFS(Invoices[Value],Invoices[Customer ID],A2543)</f>
        <v/>
      </c>
      <c r="G2543" s="10">
        <f>5-COUNTIF(RCuts,"&lt;"&amp;D2543)</f>
        <v/>
      </c>
      <c r="H2543" s="10">
        <f>1+COUNTIF(FCuts,"&lt;"&amp;E2543)</f>
        <v/>
      </c>
      <c r="I2543" s="10">
        <f>1+COUNTIF(MCuts,"&lt;"&amp;F2543)</f>
        <v/>
      </c>
      <c r="J2543" s="10">
        <f>G2543&amp;H2543&amp;I2543</f>
        <v/>
      </c>
      <c r="K2543" s="10">
        <f>IF(AND(G2543&gt;=4,H2543&gt;=4),"Champions",IF(AND(G2543&gt;=3,H2543&gt;=3),"Loyal",IF(G2543&gt;=4,"New / promising",IF(H2543&gt;=3,"At risk",IF(G2543&lt;=2,"Lost / hibernating","Needs attention")))))</f>
        <v/>
      </c>
    </row>
    <row r="2544">
      <c r="A2544" t="n">
        <v>16491</v>
      </c>
      <c r="B2544" s="13">
        <f>_xlfn.MINIFS(Invoices[Date],Invoices[Customer ID],A2544)</f>
        <v/>
      </c>
      <c r="C2544" s="13">
        <f>_xlfn.MAXIFS(Invoices[Date],Invoices[Customer ID],A2544)</f>
        <v/>
      </c>
      <c r="D2544" s="14">
        <f>AsOfDate-C2544</f>
        <v/>
      </c>
      <c r="E2544" s="14">
        <f>COUNTIFS(Invoices[Customer ID],A2544)</f>
        <v/>
      </c>
      <c r="F2544" s="15">
        <f>SUMIFS(Invoices[Value],Invoices[Customer ID],A2544)</f>
        <v/>
      </c>
      <c r="G2544" s="10">
        <f>5-COUNTIF(RCuts,"&lt;"&amp;D2544)</f>
        <v/>
      </c>
      <c r="H2544" s="10">
        <f>1+COUNTIF(FCuts,"&lt;"&amp;E2544)</f>
        <v/>
      </c>
      <c r="I2544" s="10">
        <f>1+COUNTIF(MCuts,"&lt;"&amp;F2544)</f>
        <v/>
      </c>
      <c r="J2544" s="10">
        <f>G2544&amp;H2544&amp;I2544</f>
        <v/>
      </c>
      <c r="K2544" s="10">
        <f>IF(AND(G2544&gt;=4,H2544&gt;=4),"Champions",IF(AND(G2544&gt;=3,H2544&gt;=3),"Loyal",IF(G2544&gt;=4,"New / promising",IF(H2544&gt;=3,"At risk",IF(G2544&lt;=2,"Lost / hibernating","Needs attention")))))</f>
        <v/>
      </c>
    </row>
    <row r="2545">
      <c r="A2545" t="n">
        <v>16493</v>
      </c>
      <c r="B2545" s="13">
        <f>_xlfn.MINIFS(Invoices[Date],Invoices[Customer ID],A2545)</f>
        <v/>
      </c>
      <c r="C2545" s="13">
        <f>_xlfn.MAXIFS(Invoices[Date],Invoices[Customer ID],A2545)</f>
        <v/>
      </c>
      <c r="D2545" s="14">
        <f>AsOfDate-C2545</f>
        <v/>
      </c>
      <c r="E2545" s="14">
        <f>COUNTIFS(Invoices[Customer ID],A2545)</f>
        <v/>
      </c>
      <c r="F2545" s="15">
        <f>SUMIFS(Invoices[Value],Invoices[Customer ID],A2545)</f>
        <v/>
      </c>
      <c r="G2545" s="10">
        <f>5-COUNTIF(RCuts,"&lt;"&amp;D2545)</f>
        <v/>
      </c>
      <c r="H2545" s="10">
        <f>1+COUNTIF(FCuts,"&lt;"&amp;E2545)</f>
        <v/>
      </c>
      <c r="I2545" s="10">
        <f>1+COUNTIF(MCuts,"&lt;"&amp;F2545)</f>
        <v/>
      </c>
      <c r="J2545" s="10">
        <f>G2545&amp;H2545&amp;I2545</f>
        <v/>
      </c>
      <c r="K2545" s="10">
        <f>IF(AND(G2545&gt;=4,H2545&gt;=4),"Champions",IF(AND(G2545&gt;=3,H2545&gt;=3),"Loyal",IF(G2545&gt;=4,"New / promising",IF(H2545&gt;=3,"At risk",IF(G2545&lt;=2,"Lost / hibernating","Needs attention")))))</f>
        <v/>
      </c>
    </row>
    <row r="2546">
      <c r="A2546" t="n">
        <v>16494</v>
      </c>
      <c r="B2546" s="13">
        <f>_xlfn.MINIFS(Invoices[Date],Invoices[Customer ID],A2546)</f>
        <v/>
      </c>
      <c r="C2546" s="13">
        <f>_xlfn.MAXIFS(Invoices[Date],Invoices[Customer ID],A2546)</f>
        <v/>
      </c>
      <c r="D2546" s="14">
        <f>AsOfDate-C2546</f>
        <v/>
      </c>
      <c r="E2546" s="14">
        <f>COUNTIFS(Invoices[Customer ID],A2546)</f>
        <v/>
      </c>
      <c r="F2546" s="15">
        <f>SUMIFS(Invoices[Value],Invoices[Customer ID],A2546)</f>
        <v/>
      </c>
      <c r="G2546" s="10">
        <f>5-COUNTIF(RCuts,"&lt;"&amp;D2546)</f>
        <v/>
      </c>
      <c r="H2546" s="10">
        <f>1+COUNTIF(FCuts,"&lt;"&amp;E2546)</f>
        <v/>
      </c>
      <c r="I2546" s="10">
        <f>1+COUNTIF(MCuts,"&lt;"&amp;F2546)</f>
        <v/>
      </c>
      <c r="J2546" s="10">
        <f>G2546&amp;H2546&amp;I2546</f>
        <v/>
      </c>
      <c r="K2546" s="10">
        <f>IF(AND(G2546&gt;=4,H2546&gt;=4),"Champions",IF(AND(G2546&gt;=3,H2546&gt;=3),"Loyal",IF(G2546&gt;=4,"New / promising",IF(H2546&gt;=3,"At risk",IF(G2546&lt;=2,"Lost / hibernating","Needs attention")))))</f>
        <v/>
      </c>
    </row>
    <row r="2547">
      <c r="A2547" t="n">
        <v>16495</v>
      </c>
      <c r="B2547" s="13">
        <f>_xlfn.MINIFS(Invoices[Date],Invoices[Customer ID],A2547)</f>
        <v/>
      </c>
      <c r="C2547" s="13">
        <f>_xlfn.MAXIFS(Invoices[Date],Invoices[Customer ID],A2547)</f>
        <v/>
      </c>
      <c r="D2547" s="14">
        <f>AsOfDate-C2547</f>
        <v/>
      </c>
      <c r="E2547" s="14">
        <f>COUNTIFS(Invoices[Customer ID],A2547)</f>
        <v/>
      </c>
      <c r="F2547" s="15">
        <f>SUMIFS(Invoices[Value],Invoices[Customer ID],A2547)</f>
        <v/>
      </c>
      <c r="G2547" s="10">
        <f>5-COUNTIF(RCuts,"&lt;"&amp;D2547)</f>
        <v/>
      </c>
      <c r="H2547" s="10">
        <f>1+COUNTIF(FCuts,"&lt;"&amp;E2547)</f>
        <v/>
      </c>
      <c r="I2547" s="10">
        <f>1+COUNTIF(MCuts,"&lt;"&amp;F2547)</f>
        <v/>
      </c>
      <c r="J2547" s="10">
        <f>G2547&amp;H2547&amp;I2547</f>
        <v/>
      </c>
      <c r="K2547" s="10">
        <f>IF(AND(G2547&gt;=4,H2547&gt;=4),"Champions",IF(AND(G2547&gt;=3,H2547&gt;=3),"Loyal",IF(G2547&gt;=4,"New / promising",IF(H2547&gt;=3,"At risk",IF(G2547&lt;=2,"Lost / hibernating","Needs attention")))))</f>
        <v/>
      </c>
    </row>
    <row r="2548">
      <c r="A2548" t="n">
        <v>16496</v>
      </c>
      <c r="B2548" s="13">
        <f>_xlfn.MINIFS(Invoices[Date],Invoices[Customer ID],A2548)</f>
        <v/>
      </c>
      <c r="C2548" s="13">
        <f>_xlfn.MAXIFS(Invoices[Date],Invoices[Customer ID],A2548)</f>
        <v/>
      </c>
      <c r="D2548" s="14">
        <f>AsOfDate-C2548</f>
        <v/>
      </c>
      <c r="E2548" s="14">
        <f>COUNTIFS(Invoices[Customer ID],A2548)</f>
        <v/>
      </c>
      <c r="F2548" s="15">
        <f>SUMIFS(Invoices[Value],Invoices[Customer ID],A2548)</f>
        <v/>
      </c>
      <c r="G2548" s="10">
        <f>5-COUNTIF(RCuts,"&lt;"&amp;D2548)</f>
        <v/>
      </c>
      <c r="H2548" s="10">
        <f>1+COUNTIF(FCuts,"&lt;"&amp;E2548)</f>
        <v/>
      </c>
      <c r="I2548" s="10">
        <f>1+COUNTIF(MCuts,"&lt;"&amp;F2548)</f>
        <v/>
      </c>
      <c r="J2548" s="10">
        <f>G2548&amp;H2548&amp;I2548</f>
        <v/>
      </c>
      <c r="K2548" s="10">
        <f>IF(AND(G2548&gt;=4,H2548&gt;=4),"Champions",IF(AND(G2548&gt;=3,H2548&gt;=3),"Loyal",IF(G2548&gt;=4,"New / promising",IF(H2548&gt;=3,"At risk",IF(G2548&lt;=2,"Lost / hibernating","Needs attention")))))</f>
        <v/>
      </c>
    </row>
    <row r="2549">
      <c r="A2549" t="n">
        <v>16497</v>
      </c>
      <c r="B2549" s="13">
        <f>_xlfn.MINIFS(Invoices[Date],Invoices[Customer ID],A2549)</f>
        <v/>
      </c>
      <c r="C2549" s="13">
        <f>_xlfn.MAXIFS(Invoices[Date],Invoices[Customer ID],A2549)</f>
        <v/>
      </c>
      <c r="D2549" s="14">
        <f>AsOfDate-C2549</f>
        <v/>
      </c>
      <c r="E2549" s="14">
        <f>COUNTIFS(Invoices[Customer ID],A2549)</f>
        <v/>
      </c>
      <c r="F2549" s="15">
        <f>SUMIFS(Invoices[Value],Invoices[Customer ID],A2549)</f>
        <v/>
      </c>
      <c r="G2549" s="10">
        <f>5-COUNTIF(RCuts,"&lt;"&amp;D2549)</f>
        <v/>
      </c>
      <c r="H2549" s="10">
        <f>1+COUNTIF(FCuts,"&lt;"&amp;E2549)</f>
        <v/>
      </c>
      <c r="I2549" s="10">
        <f>1+COUNTIF(MCuts,"&lt;"&amp;F2549)</f>
        <v/>
      </c>
      <c r="J2549" s="10">
        <f>G2549&amp;H2549&amp;I2549</f>
        <v/>
      </c>
      <c r="K2549" s="10">
        <f>IF(AND(G2549&gt;=4,H2549&gt;=4),"Champions",IF(AND(G2549&gt;=3,H2549&gt;=3),"Loyal",IF(G2549&gt;=4,"New / promising",IF(H2549&gt;=3,"At risk",IF(G2549&lt;=2,"Lost / hibernating","Needs attention")))))</f>
        <v/>
      </c>
    </row>
    <row r="2550">
      <c r="A2550" t="n">
        <v>16498</v>
      </c>
      <c r="B2550" s="13">
        <f>_xlfn.MINIFS(Invoices[Date],Invoices[Customer ID],A2550)</f>
        <v/>
      </c>
      <c r="C2550" s="13">
        <f>_xlfn.MAXIFS(Invoices[Date],Invoices[Customer ID],A2550)</f>
        <v/>
      </c>
      <c r="D2550" s="14">
        <f>AsOfDate-C2550</f>
        <v/>
      </c>
      <c r="E2550" s="14">
        <f>COUNTIFS(Invoices[Customer ID],A2550)</f>
        <v/>
      </c>
      <c r="F2550" s="15">
        <f>SUMIFS(Invoices[Value],Invoices[Customer ID],A2550)</f>
        <v/>
      </c>
      <c r="G2550" s="10">
        <f>5-COUNTIF(RCuts,"&lt;"&amp;D2550)</f>
        <v/>
      </c>
      <c r="H2550" s="10">
        <f>1+COUNTIF(FCuts,"&lt;"&amp;E2550)</f>
        <v/>
      </c>
      <c r="I2550" s="10">
        <f>1+COUNTIF(MCuts,"&lt;"&amp;F2550)</f>
        <v/>
      </c>
      <c r="J2550" s="10">
        <f>G2550&amp;H2550&amp;I2550</f>
        <v/>
      </c>
      <c r="K2550" s="10">
        <f>IF(AND(G2550&gt;=4,H2550&gt;=4),"Champions",IF(AND(G2550&gt;=3,H2550&gt;=3),"Loyal",IF(G2550&gt;=4,"New / promising",IF(H2550&gt;=3,"At risk",IF(G2550&lt;=2,"Lost / hibernating","Needs attention")))))</f>
        <v/>
      </c>
    </row>
    <row r="2551">
      <c r="A2551" t="n">
        <v>16500</v>
      </c>
      <c r="B2551" s="13">
        <f>_xlfn.MINIFS(Invoices[Date],Invoices[Customer ID],A2551)</f>
        <v/>
      </c>
      <c r="C2551" s="13">
        <f>_xlfn.MAXIFS(Invoices[Date],Invoices[Customer ID],A2551)</f>
        <v/>
      </c>
      <c r="D2551" s="14">
        <f>AsOfDate-C2551</f>
        <v/>
      </c>
      <c r="E2551" s="14">
        <f>COUNTIFS(Invoices[Customer ID],A2551)</f>
        <v/>
      </c>
      <c r="F2551" s="15">
        <f>SUMIFS(Invoices[Value],Invoices[Customer ID],A2551)</f>
        <v/>
      </c>
      <c r="G2551" s="10">
        <f>5-COUNTIF(RCuts,"&lt;"&amp;D2551)</f>
        <v/>
      </c>
      <c r="H2551" s="10">
        <f>1+COUNTIF(FCuts,"&lt;"&amp;E2551)</f>
        <v/>
      </c>
      <c r="I2551" s="10">
        <f>1+COUNTIF(MCuts,"&lt;"&amp;F2551)</f>
        <v/>
      </c>
      <c r="J2551" s="10">
        <f>G2551&amp;H2551&amp;I2551</f>
        <v/>
      </c>
      <c r="K2551" s="10">
        <f>IF(AND(G2551&gt;=4,H2551&gt;=4),"Champions",IF(AND(G2551&gt;=3,H2551&gt;=3),"Loyal",IF(G2551&gt;=4,"New / promising",IF(H2551&gt;=3,"At risk",IF(G2551&lt;=2,"Lost / hibernating","Needs attention")))))</f>
        <v/>
      </c>
    </row>
    <row r="2552">
      <c r="A2552" t="n">
        <v>16503</v>
      </c>
      <c r="B2552" s="13">
        <f>_xlfn.MINIFS(Invoices[Date],Invoices[Customer ID],A2552)</f>
        <v/>
      </c>
      <c r="C2552" s="13">
        <f>_xlfn.MAXIFS(Invoices[Date],Invoices[Customer ID],A2552)</f>
        <v/>
      </c>
      <c r="D2552" s="14">
        <f>AsOfDate-C2552</f>
        <v/>
      </c>
      <c r="E2552" s="14">
        <f>COUNTIFS(Invoices[Customer ID],A2552)</f>
        <v/>
      </c>
      <c r="F2552" s="15">
        <f>SUMIFS(Invoices[Value],Invoices[Customer ID],A2552)</f>
        <v/>
      </c>
      <c r="G2552" s="10">
        <f>5-COUNTIF(RCuts,"&lt;"&amp;D2552)</f>
        <v/>
      </c>
      <c r="H2552" s="10">
        <f>1+COUNTIF(FCuts,"&lt;"&amp;E2552)</f>
        <v/>
      </c>
      <c r="I2552" s="10">
        <f>1+COUNTIF(MCuts,"&lt;"&amp;F2552)</f>
        <v/>
      </c>
      <c r="J2552" s="10">
        <f>G2552&amp;H2552&amp;I2552</f>
        <v/>
      </c>
      <c r="K2552" s="10">
        <f>IF(AND(G2552&gt;=4,H2552&gt;=4),"Champions",IF(AND(G2552&gt;=3,H2552&gt;=3),"Loyal",IF(G2552&gt;=4,"New / promising",IF(H2552&gt;=3,"At risk",IF(G2552&lt;=2,"Lost / hibernating","Needs attention")))))</f>
        <v/>
      </c>
    </row>
    <row r="2553">
      <c r="A2553" t="n">
        <v>16504</v>
      </c>
      <c r="B2553" s="13">
        <f>_xlfn.MINIFS(Invoices[Date],Invoices[Customer ID],A2553)</f>
        <v/>
      </c>
      <c r="C2553" s="13">
        <f>_xlfn.MAXIFS(Invoices[Date],Invoices[Customer ID],A2553)</f>
        <v/>
      </c>
      <c r="D2553" s="14">
        <f>AsOfDate-C2553</f>
        <v/>
      </c>
      <c r="E2553" s="14">
        <f>COUNTIFS(Invoices[Customer ID],A2553)</f>
        <v/>
      </c>
      <c r="F2553" s="15">
        <f>SUMIFS(Invoices[Value],Invoices[Customer ID],A2553)</f>
        <v/>
      </c>
      <c r="G2553" s="10">
        <f>5-COUNTIF(RCuts,"&lt;"&amp;D2553)</f>
        <v/>
      </c>
      <c r="H2553" s="10">
        <f>1+COUNTIF(FCuts,"&lt;"&amp;E2553)</f>
        <v/>
      </c>
      <c r="I2553" s="10">
        <f>1+COUNTIF(MCuts,"&lt;"&amp;F2553)</f>
        <v/>
      </c>
      <c r="J2553" s="10">
        <f>G2553&amp;H2553&amp;I2553</f>
        <v/>
      </c>
      <c r="K2553" s="10">
        <f>IF(AND(G2553&gt;=4,H2553&gt;=4),"Champions",IF(AND(G2553&gt;=3,H2553&gt;=3),"Loyal",IF(G2553&gt;=4,"New / promising",IF(H2553&gt;=3,"At risk",IF(G2553&lt;=2,"Lost / hibernating","Needs attention")))))</f>
        <v/>
      </c>
    </row>
    <row r="2554">
      <c r="A2554" t="n">
        <v>16505</v>
      </c>
      <c r="B2554" s="13">
        <f>_xlfn.MINIFS(Invoices[Date],Invoices[Customer ID],A2554)</f>
        <v/>
      </c>
      <c r="C2554" s="13">
        <f>_xlfn.MAXIFS(Invoices[Date],Invoices[Customer ID],A2554)</f>
        <v/>
      </c>
      <c r="D2554" s="14">
        <f>AsOfDate-C2554</f>
        <v/>
      </c>
      <c r="E2554" s="14">
        <f>COUNTIFS(Invoices[Customer ID],A2554)</f>
        <v/>
      </c>
      <c r="F2554" s="15">
        <f>SUMIFS(Invoices[Value],Invoices[Customer ID],A2554)</f>
        <v/>
      </c>
      <c r="G2554" s="10">
        <f>5-COUNTIF(RCuts,"&lt;"&amp;D2554)</f>
        <v/>
      </c>
      <c r="H2554" s="10">
        <f>1+COUNTIF(FCuts,"&lt;"&amp;E2554)</f>
        <v/>
      </c>
      <c r="I2554" s="10">
        <f>1+COUNTIF(MCuts,"&lt;"&amp;F2554)</f>
        <v/>
      </c>
      <c r="J2554" s="10">
        <f>G2554&amp;H2554&amp;I2554</f>
        <v/>
      </c>
      <c r="K2554" s="10">
        <f>IF(AND(G2554&gt;=4,H2554&gt;=4),"Champions",IF(AND(G2554&gt;=3,H2554&gt;=3),"Loyal",IF(G2554&gt;=4,"New / promising",IF(H2554&gt;=3,"At risk",IF(G2554&lt;=2,"Lost / hibernating","Needs attention")))))</f>
        <v/>
      </c>
    </row>
    <row r="2555">
      <c r="A2555" t="n">
        <v>16506</v>
      </c>
      <c r="B2555" s="13">
        <f>_xlfn.MINIFS(Invoices[Date],Invoices[Customer ID],A2555)</f>
        <v/>
      </c>
      <c r="C2555" s="13">
        <f>_xlfn.MAXIFS(Invoices[Date],Invoices[Customer ID],A2555)</f>
        <v/>
      </c>
      <c r="D2555" s="14">
        <f>AsOfDate-C2555</f>
        <v/>
      </c>
      <c r="E2555" s="14">
        <f>COUNTIFS(Invoices[Customer ID],A2555)</f>
        <v/>
      </c>
      <c r="F2555" s="15">
        <f>SUMIFS(Invoices[Value],Invoices[Customer ID],A2555)</f>
        <v/>
      </c>
      <c r="G2555" s="10">
        <f>5-COUNTIF(RCuts,"&lt;"&amp;D2555)</f>
        <v/>
      </c>
      <c r="H2555" s="10">
        <f>1+COUNTIF(FCuts,"&lt;"&amp;E2555)</f>
        <v/>
      </c>
      <c r="I2555" s="10">
        <f>1+COUNTIF(MCuts,"&lt;"&amp;F2555)</f>
        <v/>
      </c>
      <c r="J2555" s="10">
        <f>G2555&amp;H2555&amp;I2555</f>
        <v/>
      </c>
      <c r="K2555" s="10">
        <f>IF(AND(G2555&gt;=4,H2555&gt;=4),"Champions",IF(AND(G2555&gt;=3,H2555&gt;=3),"Loyal",IF(G2555&gt;=4,"New / promising",IF(H2555&gt;=3,"At risk",IF(G2555&lt;=2,"Lost / hibernating","Needs attention")))))</f>
        <v/>
      </c>
    </row>
    <row r="2556">
      <c r="A2556" t="n">
        <v>16509</v>
      </c>
      <c r="B2556" s="13">
        <f>_xlfn.MINIFS(Invoices[Date],Invoices[Customer ID],A2556)</f>
        <v/>
      </c>
      <c r="C2556" s="13">
        <f>_xlfn.MAXIFS(Invoices[Date],Invoices[Customer ID],A2556)</f>
        <v/>
      </c>
      <c r="D2556" s="14">
        <f>AsOfDate-C2556</f>
        <v/>
      </c>
      <c r="E2556" s="14">
        <f>COUNTIFS(Invoices[Customer ID],A2556)</f>
        <v/>
      </c>
      <c r="F2556" s="15">
        <f>SUMIFS(Invoices[Value],Invoices[Customer ID],A2556)</f>
        <v/>
      </c>
      <c r="G2556" s="10">
        <f>5-COUNTIF(RCuts,"&lt;"&amp;D2556)</f>
        <v/>
      </c>
      <c r="H2556" s="10">
        <f>1+COUNTIF(FCuts,"&lt;"&amp;E2556)</f>
        <v/>
      </c>
      <c r="I2556" s="10">
        <f>1+COUNTIF(MCuts,"&lt;"&amp;F2556)</f>
        <v/>
      </c>
      <c r="J2556" s="10">
        <f>G2556&amp;H2556&amp;I2556</f>
        <v/>
      </c>
      <c r="K2556" s="10">
        <f>IF(AND(G2556&gt;=4,H2556&gt;=4),"Champions",IF(AND(G2556&gt;=3,H2556&gt;=3),"Loyal",IF(G2556&gt;=4,"New / promising",IF(H2556&gt;=3,"At risk",IF(G2556&lt;=2,"Lost / hibernating","Needs attention")))))</f>
        <v/>
      </c>
    </row>
    <row r="2557">
      <c r="A2557" t="n">
        <v>16511</v>
      </c>
      <c r="B2557" s="13">
        <f>_xlfn.MINIFS(Invoices[Date],Invoices[Customer ID],A2557)</f>
        <v/>
      </c>
      <c r="C2557" s="13">
        <f>_xlfn.MAXIFS(Invoices[Date],Invoices[Customer ID],A2557)</f>
        <v/>
      </c>
      <c r="D2557" s="14">
        <f>AsOfDate-C2557</f>
        <v/>
      </c>
      <c r="E2557" s="14">
        <f>COUNTIFS(Invoices[Customer ID],A2557)</f>
        <v/>
      </c>
      <c r="F2557" s="15">
        <f>SUMIFS(Invoices[Value],Invoices[Customer ID],A2557)</f>
        <v/>
      </c>
      <c r="G2557" s="10">
        <f>5-COUNTIF(RCuts,"&lt;"&amp;D2557)</f>
        <v/>
      </c>
      <c r="H2557" s="10">
        <f>1+COUNTIF(FCuts,"&lt;"&amp;E2557)</f>
        <v/>
      </c>
      <c r="I2557" s="10">
        <f>1+COUNTIF(MCuts,"&lt;"&amp;F2557)</f>
        <v/>
      </c>
      <c r="J2557" s="10">
        <f>G2557&amp;H2557&amp;I2557</f>
        <v/>
      </c>
      <c r="K2557" s="10">
        <f>IF(AND(G2557&gt;=4,H2557&gt;=4),"Champions",IF(AND(G2557&gt;=3,H2557&gt;=3),"Loyal",IF(G2557&gt;=4,"New / promising",IF(H2557&gt;=3,"At risk",IF(G2557&lt;=2,"Lost / hibernating","Needs attention")))))</f>
        <v/>
      </c>
    </row>
    <row r="2558">
      <c r="A2558" t="n">
        <v>16513</v>
      </c>
      <c r="B2558" s="13">
        <f>_xlfn.MINIFS(Invoices[Date],Invoices[Customer ID],A2558)</f>
        <v/>
      </c>
      <c r="C2558" s="13">
        <f>_xlfn.MAXIFS(Invoices[Date],Invoices[Customer ID],A2558)</f>
        <v/>
      </c>
      <c r="D2558" s="14">
        <f>AsOfDate-C2558</f>
        <v/>
      </c>
      <c r="E2558" s="14">
        <f>COUNTIFS(Invoices[Customer ID],A2558)</f>
        <v/>
      </c>
      <c r="F2558" s="15">
        <f>SUMIFS(Invoices[Value],Invoices[Customer ID],A2558)</f>
        <v/>
      </c>
      <c r="G2558" s="10">
        <f>5-COUNTIF(RCuts,"&lt;"&amp;D2558)</f>
        <v/>
      </c>
      <c r="H2558" s="10">
        <f>1+COUNTIF(FCuts,"&lt;"&amp;E2558)</f>
        <v/>
      </c>
      <c r="I2558" s="10">
        <f>1+COUNTIF(MCuts,"&lt;"&amp;F2558)</f>
        <v/>
      </c>
      <c r="J2558" s="10">
        <f>G2558&amp;H2558&amp;I2558</f>
        <v/>
      </c>
      <c r="K2558" s="10">
        <f>IF(AND(G2558&gt;=4,H2558&gt;=4),"Champions",IF(AND(G2558&gt;=3,H2558&gt;=3),"Loyal",IF(G2558&gt;=4,"New / promising",IF(H2558&gt;=3,"At risk",IF(G2558&lt;=2,"Lost / hibernating","Needs attention")))))</f>
        <v/>
      </c>
    </row>
    <row r="2559">
      <c r="A2559" t="n">
        <v>16515</v>
      </c>
      <c r="B2559" s="13">
        <f>_xlfn.MINIFS(Invoices[Date],Invoices[Customer ID],A2559)</f>
        <v/>
      </c>
      <c r="C2559" s="13">
        <f>_xlfn.MAXIFS(Invoices[Date],Invoices[Customer ID],A2559)</f>
        <v/>
      </c>
      <c r="D2559" s="14">
        <f>AsOfDate-C2559</f>
        <v/>
      </c>
      <c r="E2559" s="14">
        <f>COUNTIFS(Invoices[Customer ID],A2559)</f>
        <v/>
      </c>
      <c r="F2559" s="15">
        <f>SUMIFS(Invoices[Value],Invoices[Customer ID],A2559)</f>
        <v/>
      </c>
      <c r="G2559" s="10">
        <f>5-COUNTIF(RCuts,"&lt;"&amp;D2559)</f>
        <v/>
      </c>
      <c r="H2559" s="10">
        <f>1+COUNTIF(FCuts,"&lt;"&amp;E2559)</f>
        <v/>
      </c>
      <c r="I2559" s="10">
        <f>1+COUNTIF(MCuts,"&lt;"&amp;F2559)</f>
        <v/>
      </c>
      <c r="J2559" s="10">
        <f>G2559&amp;H2559&amp;I2559</f>
        <v/>
      </c>
      <c r="K2559" s="10">
        <f>IF(AND(G2559&gt;=4,H2559&gt;=4),"Champions",IF(AND(G2559&gt;=3,H2559&gt;=3),"Loyal",IF(G2559&gt;=4,"New / promising",IF(H2559&gt;=3,"At risk",IF(G2559&lt;=2,"Lost / hibernating","Needs attention")))))</f>
        <v/>
      </c>
    </row>
    <row r="2560">
      <c r="A2560" t="n">
        <v>16516</v>
      </c>
      <c r="B2560" s="13">
        <f>_xlfn.MINIFS(Invoices[Date],Invoices[Customer ID],A2560)</f>
        <v/>
      </c>
      <c r="C2560" s="13">
        <f>_xlfn.MAXIFS(Invoices[Date],Invoices[Customer ID],A2560)</f>
        <v/>
      </c>
      <c r="D2560" s="14">
        <f>AsOfDate-C2560</f>
        <v/>
      </c>
      <c r="E2560" s="14">
        <f>COUNTIFS(Invoices[Customer ID],A2560)</f>
        <v/>
      </c>
      <c r="F2560" s="15">
        <f>SUMIFS(Invoices[Value],Invoices[Customer ID],A2560)</f>
        <v/>
      </c>
      <c r="G2560" s="10">
        <f>5-COUNTIF(RCuts,"&lt;"&amp;D2560)</f>
        <v/>
      </c>
      <c r="H2560" s="10">
        <f>1+COUNTIF(FCuts,"&lt;"&amp;E2560)</f>
        <v/>
      </c>
      <c r="I2560" s="10">
        <f>1+COUNTIF(MCuts,"&lt;"&amp;F2560)</f>
        <v/>
      </c>
      <c r="J2560" s="10">
        <f>G2560&amp;H2560&amp;I2560</f>
        <v/>
      </c>
      <c r="K2560" s="10">
        <f>IF(AND(G2560&gt;=4,H2560&gt;=4),"Champions",IF(AND(G2560&gt;=3,H2560&gt;=3),"Loyal",IF(G2560&gt;=4,"New / promising",IF(H2560&gt;=3,"At risk",IF(G2560&lt;=2,"Lost / hibernating","Needs attention")))))</f>
        <v/>
      </c>
    </row>
    <row r="2561">
      <c r="A2561" t="n">
        <v>16517</v>
      </c>
      <c r="B2561" s="13">
        <f>_xlfn.MINIFS(Invoices[Date],Invoices[Customer ID],A2561)</f>
        <v/>
      </c>
      <c r="C2561" s="13">
        <f>_xlfn.MAXIFS(Invoices[Date],Invoices[Customer ID],A2561)</f>
        <v/>
      </c>
      <c r="D2561" s="14">
        <f>AsOfDate-C2561</f>
        <v/>
      </c>
      <c r="E2561" s="14">
        <f>COUNTIFS(Invoices[Customer ID],A2561)</f>
        <v/>
      </c>
      <c r="F2561" s="15">
        <f>SUMIFS(Invoices[Value],Invoices[Customer ID],A2561)</f>
        <v/>
      </c>
      <c r="G2561" s="10">
        <f>5-COUNTIF(RCuts,"&lt;"&amp;D2561)</f>
        <v/>
      </c>
      <c r="H2561" s="10">
        <f>1+COUNTIF(FCuts,"&lt;"&amp;E2561)</f>
        <v/>
      </c>
      <c r="I2561" s="10">
        <f>1+COUNTIF(MCuts,"&lt;"&amp;F2561)</f>
        <v/>
      </c>
      <c r="J2561" s="10">
        <f>G2561&amp;H2561&amp;I2561</f>
        <v/>
      </c>
      <c r="K2561" s="10">
        <f>IF(AND(G2561&gt;=4,H2561&gt;=4),"Champions",IF(AND(G2561&gt;=3,H2561&gt;=3),"Loyal",IF(G2561&gt;=4,"New / promising",IF(H2561&gt;=3,"At risk",IF(G2561&lt;=2,"Lost / hibernating","Needs attention")))))</f>
        <v/>
      </c>
    </row>
    <row r="2562">
      <c r="A2562" t="n">
        <v>16518</v>
      </c>
      <c r="B2562" s="13">
        <f>_xlfn.MINIFS(Invoices[Date],Invoices[Customer ID],A2562)</f>
        <v/>
      </c>
      <c r="C2562" s="13">
        <f>_xlfn.MAXIFS(Invoices[Date],Invoices[Customer ID],A2562)</f>
        <v/>
      </c>
      <c r="D2562" s="14">
        <f>AsOfDate-C2562</f>
        <v/>
      </c>
      <c r="E2562" s="14">
        <f>COUNTIFS(Invoices[Customer ID],A2562)</f>
        <v/>
      </c>
      <c r="F2562" s="15">
        <f>SUMIFS(Invoices[Value],Invoices[Customer ID],A2562)</f>
        <v/>
      </c>
      <c r="G2562" s="10">
        <f>5-COUNTIF(RCuts,"&lt;"&amp;D2562)</f>
        <v/>
      </c>
      <c r="H2562" s="10">
        <f>1+COUNTIF(FCuts,"&lt;"&amp;E2562)</f>
        <v/>
      </c>
      <c r="I2562" s="10">
        <f>1+COUNTIF(MCuts,"&lt;"&amp;F2562)</f>
        <v/>
      </c>
      <c r="J2562" s="10">
        <f>G2562&amp;H2562&amp;I2562</f>
        <v/>
      </c>
      <c r="K2562" s="10">
        <f>IF(AND(G2562&gt;=4,H2562&gt;=4),"Champions",IF(AND(G2562&gt;=3,H2562&gt;=3),"Loyal",IF(G2562&gt;=4,"New / promising",IF(H2562&gt;=3,"At risk",IF(G2562&lt;=2,"Lost / hibernating","Needs attention")))))</f>
        <v/>
      </c>
    </row>
    <row r="2563">
      <c r="A2563" t="n">
        <v>16519</v>
      </c>
      <c r="B2563" s="13">
        <f>_xlfn.MINIFS(Invoices[Date],Invoices[Customer ID],A2563)</f>
        <v/>
      </c>
      <c r="C2563" s="13">
        <f>_xlfn.MAXIFS(Invoices[Date],Invoices[Customer ID],A2563)</f>
        <v/>
      </c>
      <c r="D2563" s="14">
        <f>AsOfDate-C2563</f>
        <v/>
      </c>
      <c r="E2563" s="14">
        <f>COUNTIFS(Invoices[Customer ID],A2563)</f>
        <v/>
      </c>
      <c r="F2563" s="15">
        <f>SUMIFS(Invoices[Value],Invoices[Customer ID],A2563)</f>
        <v/>
      </c>
      <c r="G2563" s="10">
        <f>5-COUNTIF(RCuts,"&lt;"&amp;D2563)</f>
        <v/>
      </c>
      <c r="H2563" s="10">
        <f>1+COUNTIF(FCuts,"&lt;"&amp;E2563)</f>
        <v/>
      </c>
      <c r="I2563" s="10">
        <f>1+COUNTIF(MCuts,"&lt;"&amp;F2563)</f>
        <v/>
      </c>
      <c r="J2563" s="10">
        <f>G2563&amp;H2563&amp;I2563</f>
        <v/>
      </c>
      <c r="K2563" s="10">
        <f>IF(AND(G2563&gt;=4,H2563&gt;=4),"Champions",IF(AND(G2563&gt;=3,H2563&gt;=3),"Loyal",IF(G2563&gt;=4,"New / promising",IF(H2563&gt;=3,"At risk",IF(G2563&lt;=2,"Lost / hibernating","Needs attention")))))</f>
        <v/>
      </c>
    </row>
    <row r="2564">
      <c r="A2564" t="n">
        <v>16520</v>
      </c>
      <c r="B2564" s="13">
        <f>_xlfn.MINIFS(Invoices[Date],Invoices[Customer ID],A2564)</f>
        <v/>
      </c>
      <c r="C2564" s="13">
        <f>_xlfn.MAXIFS(Invoices[Date],Invoices[Customer ID],A2564)</f>
        <v/>
      </c>
      <c r="D2564" s="14">
        <f>AsOfDate-C2564</f>
        <v/>
      </c>
      <c r="E2564" s="14">
        <f>COUNTIFS(Invoices[Customer ID],A2564)</f>
        <v/>
      </c>
      <c r="F2564" s="15">
        <f>SUMIFS(Invoices[Value],Invoices[Customer ID],A2564)</f>
        <v/>
      </c>
      <c r="G2564" s="10">
        <f>5-COUNTIF(RCuts,"&lt;"&amp;D2564)</f>
        <v/>
      </c>
      <c r="H2564" s="10">
        <f>1+COUNTIF(FCuts,"&lt;"&amp;E2564)</f>
        <v/>
      </c>
      <c r="I2564" s="10">
        <f>1+COUNTIF(MCuts,"&lt;"&amp;F2564)</f>
        <v/>
      </c>
      <c r="J2564" s="10">
        <f>G2564&amp;H2564&amp;I2564</f>
        <v/>
      </c>
      <c r="K2564" s="10">
        <f>IF(AND(G2564&gt;=4,H2564&gt;=4),"Champions",IF(AND(G2564&gt;=3,H2564&gt;=3),"Loyal",IF(G2564&gt;=4,"New / promising",IF(H2564&gt;=3,"At risk",IF(G2564&lt;=2,"Lost / hibernating","Needs attention")))))</f>
        <v/>
      </c>
    </row>
    <row r="2565">
      <c r="A2565" t="n">
        <v>16523</v>
      </c>
      <c r="B2565" s="13">
        <f>_xlfn.MINIFS(Invoices[Date],Invoices[Customer ID],A2565)</f>
        <v/>
      </c>
      <c r="C2565" s="13">
        <f>_xlfn.MAXIFS(Invoices[Date],Invoices[Customer ID],A2565)</f>
        <v/>
      </c>
      <c r="D2565" s="14">
        <f>AsOfDate-C2565</f>
        <v/>
      </c>
      <c r="E2565" s="14">
        <f>COUNTIFS(Invoices[Customer ID],A2565)</f>
        <v/>
      </c>
      <c r="F2565" s="15">
        <f>SUMIFS(Invoices[Value],Invoices[Customer ID],A2565)</f>
        <v/>
      </c>
      <c r="G2565" s="10">
        <f>5-COUNTIF(RCuts,"&lt;"&amp;D2565)</f>
        <v/>
      </c>
      <c r="H2565" s="10">
        <f>1+COUNTIF(FCuts,"&lt;"&amp;E2565)</f>
        <v/>
      </c>
      <c r="I2565" s="10">
        <f>1+COUNTIF(MCuts,"&lt;"&amp;F2565)</f>
        <v/>
      </c>
      <c r="J2565" s="10">
        <f>G2565&amp;H2565&amp;I2565</f>
        <v/>
      </c>
      <c r="K2565" s="10">
        <f>IF(AND(G2565&gt;=4,H2565&gt;=4),"Champions",IF(AND(G2565&gt;=3,H2565&gt;=3),"Loyal",IF(G2565&gt;=4,"New / promising",IF(H2565&gt;=3,"At risk",IF(G2565&lt;=2,"Lost / hibernating","Needs attention")))))</f>
        <v/>
      </c>
    </row>
    <row r="2566">
      <c r="A2566" t="n">
        <v>16525</v>
      </c>
      <c r="B2566" s="13">
        <f>_xlfn.MINIFS(Invoices[Date],Invoices[Customer ID],A2566)</f>
        <v/>
      </c>
      <c r="C2566" s="13">
        <f>_xlfn.MAXIFS(Invoices[Date],Invoices[Customer ID],A2566)</f>
        <v/>
      </c>
      <c r="D2566" s="14">
        <f>AsOfDate-C2566</f>
        <v/>
      </c>
      <c r="E2566" s="14">
        <f>COUNTIFS(Invoices[Customer ID],A2566)</f>
        <v/>
      </c>
      <c r="F2566" s="15">
        <f>SUMIFS(Invoices[Value],Invoices[Customer ID],A2566)</f>
        <v/>
      </c>
      <c r="G2566" s="10">
        <f>5-COUNTIF(RCuts,"&lt;"&amp;D2566)</f>
        <v/>
      </c>
      <c r="H2566" s="10">
        <f>1+COUNTIF(FCuts,"&lt;"&amp;E2566)</f>
        <v/>
      </c>
      <c r="I2566" s="10">
        <f>1+COUNTIF(MCuts,"&lt;"&amp;F2566)</f>
        <v/>
      </c>
      <c r="J2566" s="10">
        <f>G2566&amp;H2566&amp;I2566</f>
        <v/>
      </c>
      <c r="K2566" s="10">
        <f>IF(AND(G2566&gt;=4,H2566&gt;=4),"Champions",IF(AND(G2566&gt;=3,H2566&gt;=3),"Loyal",IF(G2566&gt;=4,"New / promising",IF(H2566&gt;=3,"At risk",IF(G2566&lt;=2,"Lost / hibernating","Needs attention")))))</f>
        <v/>
      </c>
    </row>
    <row r="2567">
      <c r="A2567" t="n">
        <v>16526</v>
      </c>
      <c r="B2567" s="13">
        <f>_xlfn.MINIFS(Invoices[Date],Invoices[Customer ID],A2567)</f>
        <v/>
      </c>
      <c r="C2567" s="13">
        <f>_xlfn.MAXIFS(Invoices[Date],Invoices[Customer ID],A2567)</f>
        <v/>
      </c>
      <c r="D2567" s="14">
        <f>AsOfDate-C2567</f>
        <v/>
      </c>
      <c r="E2567" s="14">
        <f>COUNTIFS(Invoices[Customer ID],A2567)</f>
        <v/>
      </c>
      <c r="F2567" s="15">
        <f>SUMIFS(Invoices[Value],Invoices[Customer ID],A2567)</f>
        <v/>
      </c>
      <c r="G2567" s="10">
        <f>5-COUNTIF(RCuts,"&lt;"&amp;D2567)</f>
        <v/>
      </c>
      <c r="H2567" s="10">
        <f>1+COUNTIF(FCuts,"&lt;"&amp;E2567)</f>
        <v/>
      </c>
      <c r="I2567" s="10">
        <f>1+COUNTIF(MCuts,"&lt;"&amp;F2567)</f>
        <v/>
      </c>
      <c r="J2567" s="10">
        <f>G2567&amp;H2567&amp;I2567</f>
        <v/>
      </c>
      <c r="K2567" s="10">
        <f>IF(AND(G2567&gt;=4,H2567&gt;=4),"Champions",IF(AND(G2567&gt;=3,H2567&gt;=3),"Loyal",IF(G2567&gt;=4,"New / promising",IF(H2567&gt;=3,"At risk",IF(G2567&lt;=2,"Lost / hibernating","Needs attention")))))</f>
        <v/>
      </c>
    </row>
    <row r="2568">
      <c r="A2568" t="n">
        <v>16527</v>
      </c>
      <c r="B2568" s="13">
        <f>_xlfn.MINIFS(Invoices[Date],Invoices[Customer ID],A2568)</f>
        <v/>
      </c>
      <c r="C2568" s="13">
        <f>_xlfn.MAXIFS(Invoices[Date],Invoices[Customer ID],A2568)</f>
        <v/>
      </c>
      <c r="D2568" s="14">
        <f>AsOfDate-C2568</f>
        <v/>
      </c>
      <c r="E2568" s="14">
        <f>COUNTIFS(Invoices[Customer ID],A2568)</f>
        <v/>
      </c>
      <c r="F2568" s="15">
        <f>SUMIFS(Invoices[Value],Invoices[Customer ID],A2568)</f>
        <v/>
      </c>
      <c r="G2568" s="10">
        <f>5-COUNTIF(RCuts,"&lt;"&amp;D2568)</f>
        <v/>
      </c>
      <c r="H2568" s="10">
        <f>1+COUNTIF(FCuts,"&lt;"&amp;E2568)</f>
        <v/>
      </c>
      <c r="I2568" s="10">
        <f>1+COUNTIF(MCuts,"&lt;"&amp;F2568)</f>
        <v/>
      </c>
      <c r="J2568" s="10">
        <f>G2568&amp;H2568&amp;I2568</f>
        <v/>
      </c>
      <c r="K2568" s="10">
        <f>IF(AND(G2568&gt;=4,H2568&gt;=4),"Champions",IF(AND(G2568&gt;=3,H2568&gt;=3),"Loyal",IF(G2568&gt;=4,"New / promising",IF(H2568&gt;=3,"At risk",IF(G2568&lt;=2,"Lost / hibernating","Needs attention")))))</f>
        <v/>
      </c>
    </row>
    <row r="2569">
      <c r="A2569" t="n">
        <v>16529</v>
      </c>
      <c r="B2569" s="13">
        <f>_xlfn.MINIFS(Invoices[Date],Invoices[Customer ID],A2569)</f>
        <v/>
      </c>
      <c r="C2569" s="13">
        <f>_xlfn.MAXIFS(Invoices[Date],Invoices[Customer ID],A2569)</f>
        <v/>
      </c>
      <c r="D2569" s="14">
        <f>AsOfDate-C2569</f>
        <v/>
      </c>
      <c r="E2569" s="14">
        <f>COUNTIFS(Invoices[Customer ID],A2569)</f>
        <v/>
      </c>
      <c r="F2569" s="15">
        <f>SUMIFS(Invoices[Value],Invoices[Customer ID],A2569)</f>
        <v/>
      </c>
      <c r="G2569" s="10">
        <f>5-COUNTIF(RCuts,"&lt;"&amp;D2569)</f>
        <v/>
      </c>
      <c r="H2569" s="10">
        <f>1+COUNTIF(FCuts,"&lt;"&amp;E2569)</f>
        <v/>
      </c>
      <c r="I2569" s="10">
        <f>1+COUNTIF(MCuts,"&lt;"&amp;F2569)</f>
        <v/>
      </c>
      <c r="J2569" s="10">
        <f>G2569&amp;H2569&amp;I2569</f>
        <v/>
      </c>
      <c r="K2569" s="10">
        <f>IF(AND(G2569&gt;=4,H2569&gt;=4),"Champions",IF(AND(G2569&gt;=3,H2569&gt;=3),"Loyal",IF(G2569&gt;=4,"New / promising",IF(H2569&gt;=3,"At risk",IF(G2569&lt;=2,"Lost / hibernating","Needs attention")))))</f>
        <v/>
      </c>
    </row>
    <row r="2570">
      <c r="A2570" t="n">
        <v>16531</v>
      </c>
      <c r="B2570" s="13">
        <f>_xlfn.MINIFS(Invoices[Date],Invoices[Customer ID],A2570)</f>
        <v/>
      </c>
      <c r="C2570" s="13">
        <f>_xlfn.MAXIFS(Invoices[Date],Invoices[Customer ID],A2570)</f>
        <v/>
      </c>
      <c r="D2570" s="14">
        <f>AsOfDate-C2570</f>
        <v/>
      </c>
      <c r="E2570" s="14">
        <f>COUNTIFS(Invoices[Customer ID],A2570)</f>
        <v/>
      </c>
      <c r="F2570" s="15">
        <f>SUMIFS(Invoices[Value],Invoices[Customer ID],A2570)</f>
        <v/>
      </c>
      <c r="G2570" s="10">
        <f>5-COUNTIF(RCuts,"&lt;"&amp;D2570)</f>
        <v/>
      </c>
      <c r="H2570" s="10">
        <f>1+COUNTIF(FCuts,"&lt;"&amp;E2570)</f>
        <v/>
      </c>
      <c r="I2570" s="10">
        <f>1+COUNTIF(MCuts,"&lt;"&amp;F2570)</f>
        <v/>
      </c>
      <c r="J2570" s="10">
        <f>G2570&amp;H2570&amp;I2570</f>
        <v/>
      </c>
      <c r="K2570" s="10">
        <f>IF(AND(G2570&gt;=4,H2570&gt;=4),"Champions",IF(AND(G2570&gt;=3,H2570&gt;=3),"Loyal",IF(G2570&gt;=4,"New / promising",IF(H2570&gt;=3,"At risk",IF(G2570&lt;=2,"Lost / hibernating","Needs attention")))))</f>
        <v/>
      </c>
    </row>
    <row r="2571">
      <c r="A2571" t="n">
        <v>16532</v>
      </c>
      <c r="B2571" s="13">
        <f>_xlfn.MINIFS(Invoices[Date],Invoices[Customer ID],A2571)</f>
        <v/>
      </c>
      <c r="C2571" s="13">
        <f>_xlfn.MAXIFS(Invoices[Date],Invoices[Customer ID],A2571)</f>
        <v/>
      </c>
      <c r="D2571" s="14">
        <f>AsOfDate-C2571</f>
        <v/>
      </c>
      <c r="E2571" s="14">
        <f>COUNTIFS(Invoices[Customer ID],A2571)</f>
        <v/>
      </c>
      <c r="F2571" s="15">
        <f>SUMIFS(Invoices[Value],Invoices[Customer ID],A2571)</f>
        <v/>
      </c>
      <c r="G2571" s="10">
        <f>5-COUNTIF(RCuts,"&lt;"&amp;D2571)</f>
        <v/>
      </c>
      <c r="H2571" s="10">
        <f>1+COUNTIF(FCuts,"&lt;"&amp;E2571)</f>
        <v/>
      </c>
      <c r="I2571" s="10">
        <f>1+COUNTIF(MCuts,"&lt;"&amp;F2571)</f>
        <v/>
      </c>
      <c r="J2571" s="10">
        <f>G2571&amp;H2571&amp;I2571</f>
        <v/>
      </c>
      <c r="K2571" s="10">
        <f>IF(AND(G2571&gt;=4,H2571&gt;=4),"Champions",IF(AND(G2571&gt;=3,H2571&gt;=3),"Loyal",IF(G2571&gt;=4,"New / promising",IF(H2571&gt;=3,"At risk",IF(G2571&lt;=2,"Lost / hibernating","Needs attention")))))</f>
        <v/>
      </c>
    </row>
    <row r="2572">
      <c r="A2572" t="n">
        <v>16533</v>
      </c>
      <c r="B2572" s="13">
        <f>_xlfn.MINIFS(Invoices[Date],Invoices[Customer ID],A2572)</f>
        <v/>
      </c>
      <c r="C2572" s="13">
        <f>_xlfn.MAXIFS(Invoices[Date],Invoices[Customer ID],A2572)</f>
        <v/>
      </c>
      <c r="D2572" s="14">
        <f>AsOfDate-C2572</f>
        <v/>
      </c>
      <c r="E2572" s="14">
        <f>COUNTIFS(Invoices[Customer ID],A2572)</f>
        <v/>
      </c>
      <c r="F2572" s="15">
        <f>SUMIFS(Invoices[Value],Invoices[Customer ID],A2572)</f>
        <v/>
      </c>
      <c r="G2572" s="10">
        <f>5-COUNTIF(RCuts,"&lt;"&amp;D2572)</f>
        <v/>
      </c>
      <c r="H2572" s="10">
        <f>1+COUNTIF(FCuts,"&lt;"&amp;E2572)</f>
        <v/>
      </c>
      <c r="I2572" s="10">
        <f>1+COUNTIF(MCuts,"&lt;"&amp;F2572)</f>
        <v/>
      </c>
      <c r="J2572" s="10">
        <f>G2572&amp;H2572&amp;I2572</f>
        <v/>
      </c>
      <c r="K2572" s="10">
        <f>IF(AND(G2572&gt;=4,H2572&gt;=4),"Champions",IF(AND(G2572&gt;=3,H2572&gt;=3),"Loyal",IF(G2572&gt;=4,"New / promising",IF(H2572&gt;=3,"At risk",IF(G2572&lt;=2,"Lost / hibernating","Needs attention")))))</f>
        <v/>
      </c>
    </row>
    <row r="2573">
      <c r="A2573" t="n">
        <v>16536</v>
      </c>
      <c r="B2573" s="13">
        <f>_xlfn.MINIFS(Invoices[Date],Invoices[Customer ID],A2573)</f>
        <v/>
      </c>
      <c r="C2573" s="13">
        <f>_xlfn.MAXIFS(Invoices[Date],Invoices[Customer ID],A2573)</f>
        <v/>
      </c>
      <c r="D2573" s="14">
        <f>AsOfDate-C2573</f>
        <v/>
      </c>
      <c r="E2573" s="14">
        <f>COUNTIFS(Invoices[Customer ID],A2573)</f>
        <v/>
      </c>
      <c r="F2573" s="15">
        <f>SUMIFS(Invoices[Value],Invoices[Customer ID],A2573)</f>
        <v/>
      </c>
      <c r="G2573" s="10">
        <f>5-COUNTIF(RCuts,"&lt;"&amp;D2573)</f>
        <v/>
      </c>
      <c r="H2573" s="10">
        <f>1+COUNTIF(FCuts,"&lt;"&amp;E2573)</f>
        <v/>
      </c>
      <c r="I2573" s="10">
        <f>1+COUNTIF(MCuts,"&lt;"&amp;F2573)</f>
        <v/>
      </c>
      <c r="J2573" s="10">
        <f>G2573&amp;H2573&amp;I2573</f>
        <v/>
      </c>
      <c r="K2573" s="10">
        <f>IF(AND(G2573&gt;=4,H2573&gt;=4),"Champions",IF(AND(G2573&gt;=3,H2573&gt;=3),"Loyal",IF(G2573&gt;=4,"New / promising",IF(H2573&gt;=3,"At risk",IF(G2573&lt;=2,"Lost / hibernating","Needs attention")))))</f>
        <v/>
      </c>
    </row>
    <row r="2574">
      <c r="A2574" t="n">
        <v>16539</v>
      </c>
      <c r="B2574" s="13">
        <f>_xlfn.MINIFS(Invoices[Date],Invoices[Customer ID],A2574)</f>
        <v/>
      </c>
      <c r="C2574" s="13">
        <f>_xlfn.MAXIFS(Invoices[Date],Invoices[Customer ID],A2574)</f>
        <v/>
      </c>
      <c r="D2574" s="14">
        <f>AsOfDate-C2574</f>
        <v/>
      </c>
      <c r="E2574" s="14">
        <f>COUNTIFS(Invoices[Customer ID],A2574)</f>
        <v/>
      </c>
      <c r="F2574" s="15">
        <f>SUMIFS(Invoices[Value],Invoices[Customer ID],A2574)</f>
        <v/>
      </c>
      <c r="G2574" s="10">
        <f>5-COUNTIF(RCuts,"&lt;"&amp;D2574)</f>
        <v/>
      </c>
      <c r="H2574" s="10">
        <f>1+COUNTIF(FCuts,"&lt;"&amp;E2574)</f>
        <v/>
      </c>
      <c r="I2574" s="10">
        <f>1+COUNTIF(MCuts,"&lt;"&amp;F2574)</f>
        <v/>
      </c>
      <c r="J2574" s="10">
        <f>G2574&amp;H2574&amp;I2574</f>
        <v/>
      </c>
      <c r="K2574" s="10">
        <f>IF(AND(G2574&gt;=4,H2574&gt;=4),"Champions",IF(AND(G2574&gt;=3,H2574&gt;=3),"Loyal",IF(G2574&gt;=4,"New / promising",IF(H2574&gt;=3,"At risk",IF(G2574&lt;=2,"Lost / hibernating","Needs attention")))))</f>
        <v/>
      </c>
    </row>
    <row r="2575">
      <c r="A2575" t="n">
        <v>16542</v>
      </c>
      <c r="B2575" s="13">
        <f>_xlfn.MINIFS(Invoices[Date],Invoices[Customer ID],A2575)</f>
        <v/>
      </c>
      <c r="C2575" s="13">
        <f>_xlfn.MAXIFS(Invoices[Date],Invoices[Customer ID],A2575)</f>
        <v/>
      </c>
      <c r="D2575" s="14">
        <f>AsOfDate-C2575</f>
        <v/>
      </c>
      <c r="E2575" s="14">
        <f>COUNTIFS(Invoices[Customer ID],A2575)</f>
        <v/>
      </c>
      <c r="F2575" s="15">
        <f>SUMIFS(Invoices[Value],Invoices[Customer ID],A2575)</f>
        <v/>
      </c>
      <c r="G2575" s="10">
        <f>5-COUNTIF(RCuts,"&lt;"&amp;D2575)</f>
        <v/>
      </c>
      <c r="H2575" s="10">
        <f>1+COUNTIF(FCuts,"&lt;"&amp;E2575)</f>
        <v/>
      </c>
      <c r="I2575" s="10">
        <f>1+COUNTIF(MCuts,"&lt;"&amp;F2575)</f>
        <v/>
      </c>
      <c r="J2575" s="10">
        <f>G2575&amp;H2575&amp;I2575</f>
        <v/>
      </c>
      <c r="K2575" s="10">
        <f>IF(AND(G2575&gt;=4,H2575&gt;=4),"Champions",IF(AND(G2575&gt;=3,H2575&gt;=3),"Loyal",IF(G2575&gt;=4,"New / promising",IF(H2575&gt;=3,"At risk",IF(G2575&lt;=2,"Lost / hibernating","Needs attention")))))</f>
        <v/>
      </c>
    </row>
    <row r="2576">
      <c r="A2576" t="n">
        <v>16545</v>
      </c>
      <c r="B2576" s="13">
        <f>_xlfn.MINIFS(Invoices[Date],Invoices[Customer ID],A2576)</f>
        <v/>
      </c>
      <c r="C2576" s="13">
        <f>_xlfn.MAXIFS(Invoices[Date],Invoices[Customer ID],A2576)</f>
        <v/>
      </c>
      <c r="D2576" s="14">
        <f>AsOfDate-C2576</f>
        <v/>
      </c>
      <c r="E2576" s="14">
        <f>COUNTIFS(Invoices[Customer ID],A2576)</f>
        <v/>
      </c>
      <c r="F2576" s="15">
        <f>SUMIFS(Invoices[Value],Invoices[Customer ID],A2576)</f>
        <v/>
      </c>
      <c r="G2576" s="10">
        <f>5-COUNTIF(RCuts,"&lt;"&amp;D2576)</f>
        <v/>
      </c>
      <c r="H2576" s="10">
        <f>1+COUNTIF(FCuts,"&lt;"&amp;E2576)</f>
        <v/>
      </c>
      <c r="I2576" s="10">
        <f>1+COUNTIF(MCuts,"&lt;"&amp;F2576)</f>
        <v/>
      </c>
      <c r="J2576" s="10">
        <f>G2576&amp;H2576&amp;I2576</f>
        <v/>
      </c>
      <c r="K2576" s="10">
        <f>IF(AND(G2576&gt;=4,H2576&gt;=4),"Champions",IF(AND(G2576&gt;=3,H2576&gt;=3),"Loyal",IF(G2576&gt;=4,"New / promising",IF(H2576&gt;=3,"At risk",IF(G2576&lt;=2,"Lost / hibernating","Needs attention")))))</f>
        <v/>
      </c>
    </row>
    <row r="2577">
      <c r="A2577" t="n">
        <v>16546</v>
      </c>
      <c r="B2577" s="13">
        <f>_xlfn.MINIFS(Invoices[Date],Invoices[Customer ID],A2577)</f>
        <v/>
      </c>
      <c r="C2577" s="13">
        <f>_xlfn.MAXIFS(Invoices[Date],Invoices[Customer ID],A2577)</f>
        <v/>
      </c>
      <c r="D2577" s="14">
        <f>AsOfDate-C2577</f>
        <v/>
      </c>
      <c r="E2577" s="14">
        <f>COUNTIFS(Invoices[Customer ID],A2577)</f>
        <v/>
      </c>
      <c r="F2577" s="15">
        <f>SUMIFS(Invoices[Value],Invoices[Customer ID],A2577)</f>
        <v/>
      </c>
      <c r="G2577" s="10">
        <f>5-COUNTIF(RCuts,"&lt;"&amp;D2577)</f>
        <v/>
      </c>
      <c r="H2577" s="10">
        <f>1+COUNTIF(FCuts,"&lt;"&amp;E2577)</f>
        <v/>
      </c>
      <c r="I2577" s="10">
        <f>1+COUNTIF(MCuts,"&lt;"&amp;F2577)</f>
        <v/>
      </c>
      <c r="J2577" s="10">
        <f>G2577&amp;H2577&amp;I2577</f>
        <v/>
      </c>
      <c r="K2577" s="10">
        <f>IF(AND(G2577&gt;=4,H2577&gt;=4),"Champions",IF(AND(G2577&gt;=3,H2577&gt;=3),"Loyal",IF(G2577&gt;=4,"New / promising",IF(H2577&gt;=3,"At risk",IF(G2577&lt;=2,"Lost / hibernating","Needs attention")))))</f>
        <v/>
      </c>
    </row>
    <row r="2578">
      <c r="A2578" t="n">
        <v>16549</v>
      </c>
      <c r="B2578" s="13">
        <f>_xlfn.MINIFS(Invoices[Date],Invoices[Customer ID],A2578)</f>
        <v/>
      </c>
      <c r="C2578" s="13">
        <f>_xlfn.MAXIFS(Invoices[Date],Invoices[Customer ID],A2578)</f>
        <v/>
      </c>
      <c r="D2578" s="14">
        <f>AsOfDate-C2578</f>
        <v/>
      </c>
      <c r="E2578" s="14">
        <f>COUNTIFS(Invoices[Customer ID],A2578)</f>
        <v/>
      </c>
      <c r="F2578" s="15">
        <f>SUMIFS(Invoices[Value],Invoices[Customer ID],A2578)</f>
        <v/>
      </c>
      <c r="G2578" s="10">
        <f>5-COUNTIF(RCuts,"&lt;"&amp;D2578)</f>
        <v/>
      </c>
      <c r="H2578" s="10">
        <f>1+COUNTIF(FCuts,"&lt;"&amp;E2578)</f>
        <v/>
      </c>
      <c r="I2578" s="10">
        <f>1+COUNTIF(MCuts,"&lt;"&amp;F2578)</f>
        <v/>
      </c>
      <c r="J2578" s="10">
        <f>G2578&amp;H2578&amp;I2578</f>
        <v/>
      </c>
      <c r="K2578" s="10">
        <f>IF(AND(G2578&gt;=4,H2578&gt;=4),"Champions",IF(AND(G2578&gt;=3,H2578&gt;=3),"Loyal",IF(G2578&gt;=4,"New / promising",IF(H2578&gt;=3,"At risk",IF(G2578&lt;=2,"Lost / hibernating","Needs attention")))))</f>
        <v/>
      </c>
    </row>
    <row r="2579">
      <c r="A2579" t="n">
        <v>16550</v>
      </c>
      <c r="B2579" s="13">
        <f>_xlfn.MINIFS(Invoices[Date],Invoices[Customer ID],A2579)</f>
        <v/>
      </c>
      <c r="C2579" s="13">
        <f>_xlfn.MAXIFS(Invoices[Date],Invoices[Customer ID],A2579)</f>
        <v/>
      </c>
      <c r="D2579" s="14">
        <f>AsOfDate-C2579</f>
        <v/>
      </c>
      <c r="E2579" s="14">
        <f>COUNTIFS(Invoices[Customer ID],A2579)</f>
        <v/>
      </c>
      <c r="F2579" s="15">
        <f>SUMIFS(Invoices[Value],Invoices[Customer ID],A2579)</f>
        <v/>
      </c>
      <c r="G2579" s="10">
        <f>5-COUNTIF(RCuts,"&lt;"&amp;D2579)</f>
        <v/>
      </c>
      <c r="H2579" s="10">
        <f>1+COUNTIF(FCuts,"&lt;"&amp;E2579)</f>
        <v/>
      </c>
      <c r="I2579" s="10">
        <f>1+COUNTIF(MCuts,"&lt;"&amp;F2579)</f>
        <v/>
      </c>
      <c r="J2579" s="10">
        <f>G2579&amp;H2579&amp;I2579</f>
        <v/>
      </c>
      <c r="K2579" s="10">
        <f>IF(AND(G2579&gt;=4,H2579&gt;=4),"Champions",IF(AND(G2579&gt;=3,H2579&gt;=3),"Loyal",IF(G2579&gt;=4,"New / promising",IF(H2579&gt;=3,"At risk",IF(G2579&lt;=2,"Lost / hibernating","Needs attention")))))</f>
        <v/>
      </c>
    </row>
    <row r="2580">
      <c r="A2580" t="n">
        <v>16551</v>
      </c>
      <c r="B2580" s="13">
        <f>_xlfn.MINIFS(Invoices[Date],Invoices[Customer ID],A2580)</f>
        <v/>
      </c>
      <c r="C2580" s="13">
        <f>_xlfn.MAXIFS(Invoices[Date],Invoices[Customer ID],A2580)</f>
        <v/>
      </c>
      <c r="D2580" s="14">
        <f>AsOfDate-C2580</f>
        <v/>
      </c>
      <c r="E2580" s="14">
        <f>COUNTIFS(Invoices[Customer ID],A2580)</f>
        <v/>
      </c>
      <c r="F2580" s="15">
        <f>SUMIFS(Invoices[Value],Invoices[Customer ID],A2580)</f>
        <v/>
      </c>
      <c r="G2580" s="10">
        <f>5-COUNTIF(RCuts,"&lt;"&amp;D2580)</f>
        <v/>
      </c>
      <c r="H2580" s="10">
        <f>1+COUNTIF(FCuts,"&lt;"&amp;E2580)</f>
        <v/>
      </c>
      <c r="I2580" s="10">
        <f>1+COUNTIF(MCuts,"&lt;"&amp;F2580)</f>
        <v/>
      </c>
      <c r="J2580" s="10">
        <f>G2580&amp;H2580&amp;I2580</f>
        <v/>
      </c>
      <c r="K2580" s="10">
        <f>IF(AND(G2580&gt;=4,H2580&gt;=4),"Champions",IF(AND(G2580&gt;=3,H2580&gt;=3),"Loyal",IF(G2580&gt;=4,"New / promising",IF(H2580&gt;=3,"At risk",IF(G2580&lt;=2,"Lost / hibernating","Needs attention")))))</f>
        <v/>
      </c>
    </row>
    <row r="2581">
      <c r="A2581" t="n">
        <v>16552</v>
      </c>
      <c r="B2581" s="13">
        <f>_xlfn.MINIFS(Invoices[Date],Invoices[Customer ID],A2581)</f>
        <v/>
      </c>
      <c r="C2581" s="13">
        <f>_xlfn.MAXIFS(Invoices[Date],Invoices[Customer ID],A2581)</f>
        <v/>
      </c>
      <c r="D2581" s="14">
        <f>AsOfDate-C2581</f>
        <v/>
      </c>
      <c r="E2581" s="14">
        <f>COUNTIFS(Invoices[Customer ID],A2581)</f>
        <v/>
      </c>
      <c r="F2581" s="15">
        <f>SUMIFS(Invoices[Value],Invoices[Customer ID],A2581)</f>
        <v/>
      </c>
      <c r="G2581" s="10">
        <f>5-COUNTIF(RCuts,"&lt;"&amp;D2581)</f>
        <v/>
      </c>
      <c r="H2581" s="10">
        <f>1+COUNTIF(FCuts,"&lt;"&amp;E2581)</f>
        <v/>
      </c>
      <c r="I2581" s="10">
        <f>1+COUNTIF(MCuts,"&lt;"&amp;F2581)</f>
        <v/>
      </c>
      <c r="J2581" s="10">
        <f>G2581&amp;H2581&amp;I2581</f>
        <v/>
      </c>
      <c r="K2581" s="10">
        <f>IF(AND(G2581&gt;=4,H2581&gt;=4),"Champions",IF(AND(G2581&gt;=3,H2581&gt;=3),"Loyal",IF(G2581&gt;=4,"New / promising",IF(H2581&gt;=3,"At risk",IF(G2581&lt;=2,"Lost / hibernating","Needs attention")))))</f>
        <v/>
      </c>
    </row>
    <row r="2582">
      <c r="A2582" t="n">
        <v>16553</v>
      </c>
      <c r="B2582" s="13">
        <f>_xlfn.MINIFS(Invoices[Date],Invoices[Customer ID],A2582)</f>
        <v/>
      </c>
      <c r="C2582" s="13">
        <f>_xlfn.MAXIFS(Invoices[Date],Invoices[Customer ID],A2582)</f>
        <v/>
      </c>
      <c r="D2582" s="14">
        <f>AsOfDate-C2582</f>
        <v/>
      </c>
      <c r="E2582" s="14">
        <f>COUNTIFS(Invoices[Customer ID],A2582)</f>
        <v/>
      </c>
      <c r="F2582" s="15">
        <f>SUMIFS(Invoices[Value],Invoices[Customer ID],A2582)</f>
        <v/>
      </c>
      <c r="G2582" s="10">
        <f>5-COUNTIF(RCuts,"&lt;"&amp;D2582)</f>
        <v/>
      </c>
      <c r="H2582" s="10">
        <f>1+COUNTIF(FCuts,"&lt;"&amp;E2582)</f>
        <v/>
      </c>
      <c r="I2582" s="10">
        <f>1+COUNTIF(MCuts,"&lt;"&amp;F2582)</f>
        <v/>
      </c>
      <c r="J2582" s="10">
        <f>G2582&amp;H2582&amp;I2582</f>
        <v/>
      </c>
      <c r="K2582" s="10">
        <f>IF(AND(G2582&gt;=4,H2582&gt;=4),"Champions",IF(AND(G2582&gt;=3,H2582&gt;=3),"Loyal",IF(G2582&gt;=4,"New / promising",IF(H2582&gt;=3,"At risk",IF(G2582&lt;=2,"Lost / hibernating","Needs attention")))))</f>
        <v/>
      </c>
    </row>
    <row r="2583">
      <c r="A2583" t="n">
        <v>16554</v>
      </c>
      <c r="B2583" s="13">
        <f>_xlfn.MINIFS(Invoices[Date],Invoices[Customer ID],A2583)</f>
        <v/>
      </c>
      <c r="C2583" s="13">
        <f>_xlfn.MAXIFS(Invoices[Date],Invoices[Customer ID],A2583)</f>
        <v/>
      </c>
      <c r="D2583" s="14">
        <f>AsOfDate-C2583</f>
        <v/>
      </c>
      <c r="E2583" s="14">
        <f>COUNTIFS(Invoices[Customer ID],A2583)</f>
        <v/>
      </c>
      <c r="F2583" s="15">
        <f>SUMIFS(Invoices[Value],Invoices[Customer ID],A2583)</f>
        <v/>
      </c>
      <c r="G2583" s="10">
        <f>5-COUNTIF(RCuts,"&lt;"&amp;D2583)</f>
        <v/>
      </c>
      <c r="H2583" s="10">
        <f>1+COUNTIF(FCuts,"&lt;"&amp;E2583)</f>
        <v/>
      </c>
      <c r="I2583" s="10">
        <f>1+COUNTIF(MCuts,"&lt;"&amp;F2583)</f>
        <v/>
      </c>
      <c r="J2583" s="10">
        <f>G2583&amp;H2583&amp;I2583</f>
        <v/>
      </c>
      <c r="K2583" s="10">
        <f>IF(AND(G2583&gt;=4,H2583&gt;=4),"Champions",IF(AND(G2583&gt;=3,H2583&gt;=3),"Loyal",IF(G2583&gt;=4,"New / promising",IF(H2583&gt;=3,"At risk",IF(G2583&lt;=2,"Lost / hibernating","Needs attention")))))</f>
        <v/>
      </c>
    </row>
    <row r="2584">
      <c r="A2584" t="n">
        <v>16555</v>
      </c>
      <c r="B2584" s="13">
        <f>_xlfn.MINIFS(Invoices[Date],Invoices[Customer ID],A2584)</f>
        <v/>
      </c>
      <c r="C2584" s="13">
        <f>_xlfn.MAXIFS(Invoices[Date],Invoices[Customer ID],A2584)</f>
        <v/>
      </c>
      <c r="D2584" s="14">
        <f>AsOfDate-C2584</f>
        <v/>
      </c>
      <c r="E2584" s="14">
        <f>COUNTIFS(Invoices[Customer ID],A2584)</f>
        <v/>
      </c>
      <c r="F2584" s="15">
        <f>SUMIFS(Invoices[Value],Invoices[Customer ID],A2584)</f>
        <v/>
      </c>
      <c r="G2584" s="10">
        <f>5-COUNTIF(RCuts,"&lt;"&amp;D2584)</f>
        <v/>
      </c>
      <c r="H2584" s="10">
        <f>1+COUNTIF(FCuts,"&lt;"&amp;E2584)</f>
        <v/>
      </c>
      <c r="I2584" s="10">
        <f>1+COUNTIF(MCuts,"&lt;"&amp;F2584)</f>
        <v/>
      </c>
      <c r="J2584" s="10">
        <f>G2584&amp;H2584&amp;I2584</f>
        <v/>
      </c>
      <c r="K2584" s="10">
        <f>IF(AND(G2584&gt;=4,H2584&gt;=4),"Champions",IF(AND(G2584&gt;=3,H2584&gt;=3),"Loyal",IF(G2584&gt;=4,"New / promising",IF(H2584&gt;=3,"At risk",IF(G2584&lt;=2,"Lost / hibernating","Needs attention")))))</f>
        <v/>
      </c>
    </row>
    <row r="2585">
      <c r="A2585" t="n">
        <v>16556</v>
      </c>
      <c r="B2585" s="13">
        <f>_xlfn.MINIFS(Invoices[Date],Invoices[Customer ID],A2585)</f>
        <v/>
      </c>
      <c r="C2585" s="13">
        <f>_xlfn.MAXIFS(Invoices[Date],Invoices[Customer ID],A2585)</f>
        <v/>
      </c>
      <c r="D2585" s="14">
        <f>AsOfDate-C2585</f>
        <v/>
      </c>
      <c r="E2585" s="14">
        <f>COUNTIFS(Invoices[Customer ID],A2585)</f>
        <v/>
      </c>
      <c r="F2585" s="15">
        <f>SUMIFS(Invoices[Value],Invoices[Customer ID],A2585)</f>
        <v/>
      </c>
      <c r="G2585" s="10">
        <f>5-COUNTIF(RCuts,"&lt;"&amp;D2585)</f>
        <v/>
      </c>
      <c r="H2585" s="10">
        <f>1+COUNTIF(FCuts,"&lt;"&amp;E2585)</f>
        <v/>
      </c>
      <c r="I2585" s="10">
        <f>1+COUNTIF(MCuts,"&lt;"&amp;F2585)</f>
        <v/>
      </c>
      <c r="J2585" s="10">
        <f>G2585&amp;H2585&amp;I2585</f>
        <v/>
      </c>
      <c r="K2585" s="10">
        <f>IF(AND(G2585&gt;=4,H2585&gt;=4),"Champions",IF(AND(G2585&gt;=3,H2585&gt;=3),"Loyal",IF(G2585&gt;=4,"New / promising",IF(H2585&gt;=3,"At risk",IF(G2585&lt;=2,"Lost / hibernating","Needs attention")))))</f>
        <v/>
      </c>
    </row>
    <row r="2586">
      <c r="A2586" t="n">
        <v>16557</v>
      </c>
      <c r="B2586" s="13">
        <f>_xlfn.MINIFS(Invoices[Date],Invoices[Customer ID],A2586)</f>
        <v/>
      </c>
      <c r="C2586" s="13">
        <f>_xlfn.MAXIFS(Invoices[Date],Invoices[Customer ID],A2586)</f>
        <v/>
      </c>
      <c r="D2586" s="14">
        <f>AsOfDate-C2586</f>
        <v/>
      </c>
      <c r="E2586" s="14">
        <f>COUNTIFS(Invoices[Customer ID],A2586)</f>
        <v/>
      </c>
      <c r="F2586" s="15">
        <f>SUMIFS(Invoices[Value],Invoices[Customer ID],A2586)</f>
        <v/>
      </c>
      <c r="G2586" s="10">
        <f>5-COUNTIF(RCuts,"&lt;"&amp;D2586)</f>
        <v/>
      </c>
      <c r="H2586" s="10">
        <f>1+COUNTIF(FCuts,"&lt;"&amp;E2586)</f>
        <v/>
      </c>
      <c r="I2586" s="10">
        <f>1+COUNTIF(MCuts,"&lt;"&amp;F2586)</f>
        <v/>
      </c>
      <c r="J2586" s="10">
        <f>G2586&amp;H2586&amp;I2586</f>
        <v/>
      </c>
      <c r="K2586" s="10">
        <f>IF(AND(G2586&gt;=4,H2586&gt;=4),"Champions",IF(AND(G2586&gt;=3,H2586&gt;=3),"Loyal",IF(G2586&gt;=4,"New / promising",IF(H2586&gt;=3,"At risk",IF(G2586&lt;=2,"Lost / hibernating","Needs attention")))))</f>
        <v/>
      </c>
    </row>
    <row r="2587">
      <c r="A2587" t="n">
        <v>16558</v>
      </c>
      <c r="B2587" s="13">
        <f>_xlfn.MINIFS(Invoices[Date],Invoices[Customer ID],A2587)</f>
        <v/>
      </c>
      <c r="C2587" s="13">
        <f>_xlfn.MAXIFS(Invoices[Date],Invoices[Customer ID],A2587)</f>
        <v/>
      </c>
      <c r="D2587" s="14">
        <f>AsOfDate-C2587</f>
        <v/>
      </c>
      <c r="E2587" s="14">
        <f>COUNTIFS(Invoices[Customer ID],A2587)</f>
        <v/>
      </c>
      <c r="F2587" s="15">
        <f>SUMIFS(Invoices[Value],Invoices[Customer ID],A2587)</f>
        <v/>
      </c>
      <c r="G2587" s="10">
        <f>5-COUNTIF(RCuts,"&lt;"&amp;D2587)</f>
        <v/>
      </c>
      <c r="H2587" s="10">
        <f>1+COUNTIF(FCuts,"&lt;"&amp;E2587)</f>
        <v/>
      </c>
      <c r="I2587" s="10">
        <f>1+COUNTIF(MCuts,"&lt;"&amp;F2587)</f>
        <v/>
      </c>
      <c r="J2587" s="10">
        <f>G2587&amp;H2587&amp;I2587</f>
        <v/>
      </c>
      <c r="K2587" s="10">
        <f>IF(AND(G2587&gt;=4,H2587&gt;=4),"Champions",IF(AND(G2587&gt;=3,H2587&gt;=3),"Loyal",IF(G2587&gt;=4,"New / promising",IF(H2587&gt;=3,"At risk",IF(G2587&lt;=2,"Lost / hibernating","Needs attention")))))</f>
        <v/>
      </c>
    </row>
    <row r="2588">
      <c r="A2588" t="n">
        <v>16560</v>
      </c>
      <c r="B2588" s="13">
        <f>_xlfn.MINIFS(Invoices[Date],Invoices[Customer ID],A2588)</f>
        <v/>
      </c>
      <c r="C2588" s="13">
        <f>_xlfn.MAXIFS(Invoices[Date],Invoices[Customer ID],A2588)</f>
        <v/>
      </c>
      <c r="D2588" s="14">
        <f>AsOfDate-C2588</f>
        <v/>
      </c>
      <c r="E2588" s="14">
        <f>COUNTIFS(Invoices[Customer ID],A2588)</f>
        <v/>
      </c>
      <c r="F2588" s="15">
        <f>SUMIFS(Invoices[Value],Invoices[Customer ID],A2588)</f>
        <v/>
      </c>
      <c r="G2588" s="10">
        <f>5-COUNTIF(RCuts,"&lt;"&amp;D2588)</f>
        <v/>
      </c>
      <c r="H2588" s="10">
        <f>1+COUNTIF(FCuts,"&lt;"&amp;E2588)</f>
        <v/>
      </c>
      <c r="I2588" s="10">
        <f>1+COUNTIF(MCuts,"&lt;"&amp;F2588)</f>
        <v/>
      </c>
      <c r="J2588" s="10">
        <f>G2588&amp;H2588&amp;I2588</f>
        <v/>
      </c>
      <c r="K2588" s="10">
        <f>IF(AND(G2588&gt;=4,H2588&gt;=4),"Champions",IF(AND(G2588&gt;=3,H2588&gt;=3),"Loyal",IF(G2588&gt;=4,"New / promising",IF(H2588&gt;=3,"At risk",IF(G2588&lt;=2,"Lost / hibernating","Needs attention")))))</f>
        <v/>
      </c>
    </row>
    <row r="2589">
      <c r="A2589" t="n">
        <v>16561</v>
      </c>
      <c r="B2589" s="13">
        <f>_xlfn.MINIFS(Invoices[Date],Invoices[Customer ID],A2589)</f>
        <v/>
      </c>
      <c r="C2589" s="13">
        <f>_xlfn.MAXIFS(Invoices[Date],Invoices[Customer ID],A2589)</f>
        <v/>
      </c>
      <c r="D2589" s="14">
        <f>AsOfDate-C2589</f>
        <v/>
      </c>
      <c r="E2589" s="14">
        <f>COUNTIFS(Invoices[Customer ID],A2589)</f>
        <v/>
      </c>
      <c r="F2589" s="15">
        <f>SUMIFS(Invoices[Value],Invoices[Customer ID],A2589)</f>
        <v/>
      </c>
      <c r="G2589" s="10">
        <f>5-COUNTIF(RCuts,"&lt;"&amp;D2589)</f>
        <v/>
      </c>
      <c r="H2589" s="10">
        <f>1+COUNTIF(FCuts,"&lt;"&amp;E2589)</f>
        <v/>
      </c>
      <c r="I2589" s="10">
        <f>1+COUNTIF(MCuts,"&lt;"&amp;F2589)</f>
        <v/>
      </c>
      <c r="J2589" s="10">
        <f>G2589&amp;H2589&amp;I2589</f>
        <v/>
      </c>
      <c r="K2589" s="10">
        <f>IF(AND(G2589&gt;=4,H2589&gt;=4),"Champions",IF(AND(G2589&gt;=3,H2589&gt;=3),"Loyal",IF(G2589&gt;=4,"New / promising",IF(H2589&gt;=3,"At risk",IF(G2589&lt;=2,"Lost / hibernating","Needs attention")))))</f>
        <v/>
      </c>
    </row>
    <row r="2590">
      <c r="A2590" t="n">
        <v>16563</v>
      </c>
      <c r="B2590" s="13">
        <f>_xlfn.MINIFS(Invoices[Date],Invoices[Customer ID],A2590)</f>
        <v/>
      </c>
      <c r="C2590" s="13">
        <f>_xlfn.MAXIFS(Invoices[Date],Invoices[Customer ID],A2590)</f>
        <v/>
      </c>
      <c r="D2590" s="14">
        <f>AsOfDate-C2590</f>
        <v/>
      </c>
      <c r="E2590" s="14">
        <f>COUNTIFS(Invoices[Customer ID],A2590)</f>
        <v/>
      </c>
      <c r="F2590" s="15">
        <f>SUMIFS(Invoices[Value],Invoices[Customer ID],A2590)</f>
        <v/>
      </c>
      <c r="G2590" s="10">
        <f>5-COUNTIF(RCuts,"&lt;"&amp;D2590)</f>
        <v/>
      </c>
      <c r="H2590" s="10">
        <f>1+COUNTIF(FCuts,"&lt;"&amp;E2590)</f>
        <v/>
      </c>
      <c r="I2590" s="10">
        <f>1+COUNTIF(MCuts,"&lt;"&amp;F2590)</f>
        <v/>
      </c>
      <c r="J2590" s="10">
        <f>G2590&amp;H2590&amp;I2590</f>
        <v/>
      </c>
      <c r="K2590" s="10">
        <f>IF(AND(G2590&gt;=4,H2590&gt;=4),"Champions",IF(AND(G2590&gt;=3,H2590&gt;=3),"Loyal",IF(G2590&gt;=4,"New / promising",IF(H2590&gt;=3,"At risk",IF(G2590&lt;=2,"Lost / hibernating","Needs attention")))))</f>
        <v/>
      </c>
    </row>
    <row r="2591">
      <c r="A2591" t="n">
        <v>16566</v>
      </c>
      <c r="B2591" s="13">
        <f>_xlfn.MINIFS(Invoices[Date],Invoices[Customer ID],A2591)</f>
        <v/>
      </c>
      <c r="C2591" s="13">
        <f>_xlfn.MAXIFS(Invoices[Date],Invoices[Customer ID],A2591)</f>
        <v/>
      </c>
      <c r="D2591" s="14">
        <f>AsOfDate-C2591</f>
        <v/>
      </c>
      <c r="E2591" s="14">
        <f>COUNTIFS(Invoices[Customer ID],A2591)</f>
        <v/>
      </c>
      <c r="F2591" s="15">
        <f>SUMIFS(Invoices[Value],Invoices[Customer ID],A2591)</f>
        <v/>
      </c>
      <c r="G2591" s="10">
        <f>5-COUNTIF(RCuts,"&lt;"&amp;D2591)</f>
        <v/>
      </c>
      <c r="H2591" s="10">
        <f>1+COUNTIF(FCuts,"&lt;"&amp;E2591)</f>
        <v/>
      </c>
      <c r="I2591" s="10">
        <f>1+COUNTIF(MCuts,"&lt;"&amp;F2591)</f>
        <v/>
      </c>
      <c r="J2591" s="10">
        <f>G2591&amp;H2591&amp;I2591</f>
        <v/>
      </c>
      <c r="K2591" s="10">
        <f>IF(AND(G2591&gt;=4,H2591&gt;=4),"Champions",IF(AND(G2591&gt;=3,H2591&gt;=3),"Loyal",IF(G2591&gt;=4,"New / promising",IF(H2591&gt;=3,"At risk",IF(G2591&lt;=2,"Lost / hibernating","Needs attention")))))</f>
        <v/>
      </c>
    </row>
    <row r="2592">
      <c r="A2592" t="n">
        <v>16567</v>
      </c>
      <c r="B2592" s="13">
        <f>_xlfn.MINIFS(Invoices[Date],Invoices[Customer ID],A2592)</f>
        <v/>
      </c>
      <c r="C2592" s="13">
        <f>_xlfn.MAXIFS(Invoices[Date],Invoices[Customer ID],A2592)</f>
        <v/>
      </c>
      <c r="D2592" s="14">
        <f>AsOfDate-C2592</f>
        <v/>
      </c>
      <c r="E2592" s="14">
        <f>COUNTIFS(Invoices[Customer ID],A2592)</f>
        <v/>
      </c>
      <c r="F2592" s="15">
        <f>SUMIFS(Invoices[Value],Invoices[Customer ID],A2592)</f>
        <v/>
      </c>
      <c r="G2592" s="10">
        <f>5-COUNTIF(RCuts,"&lt;"&amp;D2592)</f>
        <v/>
      </c>
      <c r="H2592" s="10">
        <f>1+COUNTIF(FCuts,"&lt;"&amp;E2592)</f>
        <v/>
      </c>
      <c r="I2592" s="10">
        <f>1+COUNTIF(MCuts,"&lt;"&amp;F2592)</f>
        <v/>
      </c>
      <c r="J2592" s="10">
        <f>G2592&amp;H2592&amp;I2592</f>
        <v/>
      </c>
      <c r="K2592" s="10">
        <f>IF(AND(G2592&gt;=4,H2592&gt;=4),"Champions",IF(AND(G2592&gt;=3,H2592&gt;=3),"Loyal",IF(G2592&gt;=4,"New / promising",IF(H2592&gt;=3,"At risk",IF(G2592&lt;=2,"Lost / hibernating","Needs attention")))))</f>
        <v/>
      </c>
    </row>
    <row r="2593">
      <c r="A2593" t="n">
        <v>16570</v>
      </c>
      <c r="B2593" s="13">
        <f>_xlfn.MINIFS(Invoices[Date],Invoices[Customer ID],A2593)</f>
        <v/>
      </c>
      <c r="C2593" s="13">
        <f>_xlfn.MAXIFS(Invoices[Date],Invoices[Customer ID],A2593)</f>
        <v/>
      </c>
      <c r="D2593" s="14">
        <f>AsOfDate-C2593</f>
        <v/>
      </c>
      <c r="E2593" s="14">
        <f>COUNTIFS(Invoices[Customer ID],A2593)</f>
        <v/>
      </c>
      <c r="F2593" s="15">
        <f>SUMIFS(Invoices[Value],Invoices[Customer ID],A2593)</f>
        <v/>
      </c>
      <c r="G2593" s="10">
        <f>5-COUNTIF(RCuts,"&lt;"&amp;D2593)</f>
        <v/>
      </c>
      <c r="H2593" s="10">
        <f>1+COUNTIF(FCuts,"&lt;"&amp;E2593)</f>
        <v/>
      </c>
      <c r="I2593" s="10">
        <f>1+COUNTIF(MCuts,"&lt;"&amp;F2593)</f>
        <v/>
      </c>
      <c r="J2593" s="10">
        <f>G2593&amp;H2593&amp;I2593</f>
        <v/>
      </c>
      <c r="K2593" s="10">
        <f>IF(AND(G2593&gt;=4,H2593&gt;=4),"Champions",IF(AND(G2593&gt;=3,H2593&gt;=3),"Loyal",IF(G2593&gt;=4,"New / promising",IF(H2593&gt;=3,"At risk",IF(G2593&lt;=2,"Lost / hibernating","Needs attention")))))</f>
        <v/>
      </c>
    </row>
    <row r="2594">
      <c r="A2594" t="n">
        <v>16571</v>
      </c>
      <c r="B2594" s="13">
        <f>_xlfn.MINIFS(Invoices[Date],Invoices[Customer ID],A2594)</f>
        <v/>
      </c>
      <c r="C2594" s="13">
        <f>_xlfn.MAXIFS(Invoices[Date],Invoices[Customer ID],A2594)</f>
        <v/>
      </c>
      <c r="D2594" s="14">
        <f>AsOfDate-C2594</f>
        <v/>
      </c>
      <c r="E2594" s="14">
        <f>COUNTIFS(Invoices[Customer ID],A2594)</f>
        <v/>
      </c>
      <c r="F2594" s="15">
        <f>SUMIFS(Invoices[Value],Invoices[Customer ID],A2594)</f>
        <v/>
      </c>
      <c r="G2594" s="10">
        <f>5-COUNTIF(RCuts,"&lt;"&amp;D2594)</f>
        <v/>
      </c>
      <c r="H2594" s="10">
        <f>1+COUNTIF(FCuts,"&lt;"&amp;E2594)</f>
        <v/>
      </c>
      <c r="I2594" s="10">
        <f>1+COUNTIF(MCuts,"&lt;"&amp;F2594)</f>
        <v/>
      </c>
      <c r="J2594" s="10">
        <f>G2594&amp;H2594&amp;I2594</f>
        <v/>
      </c>
      <c r="K2594" s="10">
        <f>IF(AND(G2594&gt;=4,H2594&gt;=4),"Champions",IF(AND(G2594&gt;=3,H2594&gt;=3),"Loyal",IF(G2594&gt;=4,"New / promising",IF(H2594&gt;=3,"At risk",IF(G2594&lt;=2,"Lost / hibernating","Needs attention")))))</f>
        <v/>
      </c>
    </row>
    <row r="2595">
      <c r="A2595" t="n">
        <v>16572</v>
      </c>
      <c r="B2595" s="13">
        <f>_xlfn.MINIFS(Invoices[Date],Invoices[Customer ID],A2595)</f>
        <v/>
      </c>
      <c r="C2595" s="13">
        <f>_xlfn.MAXIFS(Invoices[Date],Invoices[Customer ID],A2595)</f>
        <v/>
      </c>
      <c r="D2595" s="14">
        <f>AsOfDate-C2595</f>
        <v/>
      </c>
      <c r="E2595" s="14">
        <f>COUNTIFS(Invoices[Customer ID],A2595)</f>
        <v/>
      </c>
      <c r="F2595" s="15">
        <f>SUMIFS(Invoices[Value],Invoices[Customer ID],A2595)</f>
        <v/>
      </c>
      <c r="G2595" s="10">
        <f>5-COUNTIF(RCuts,"&lt;"&amp;D2595)</f>
        <v/>
      </c>
      <c r="H2595" s="10">
        <f>1+COUNTIF(FCuts,"&lt;"&amp;E2595)</f>
        <v/>
      </c>
      <c r="I2595" s="10">
        <f>1+COUNTIF(MCuts,"&lt;"&amp;F2595)</f>
        <v/>
      </c>
      <c r="J2595" s="10">
        <f>G2595&amp;H2595&amp;I2595</f>
        <v/>
      </c>
      <c r="K2595" s="10">
        <f>IF(AND(G2595&gt;=4,H2595&gt;=4),"Champions",IF(AND(G2595&gt;=3,H2595&gt;=3),"Loyal",IF(G2595&gt;=4,"New / promising",IF(H2595&gt;=3,"At risk",IF(G2595&lt;=2,"Lost / hibernating","Needs attention")))))</f>
        <v/>
      </c>
    </row>
    <row r="2596">
      <c r="A2596" t="n">
        <v>16573</v>
      </c>
      <c r="B2596" s="13">
        <f>_xlfn.MINIFS(Invoices[Date],Invoices[Customer ID],A2596)</f>
        <v/>
      </c>
      <c r="C2596" s="13">
        <f>_xlfn.MAXIFS(Invoices[Date],Invoices[Customer ID],A2596)</f>
        <v/>
      </c>
      <c r="D2596" s="14">
        <f>AsOfDate-C2596</f>
        <v/>
      </c>
      <c r="E2596" s="14">
        <f>COUNTIFS(Invoices[Customer ID],A2596)</f>
        <v/>
      </c>
      <c r="F2596" s="15">
        <f>SUMIFS(Invoices[Value],Invoices[Customer ID],A2596)</f>
        <v/>
      </c>
      <c r="G2596" s="10">
        <f>5-COUNTIF(RCuts,"&lt;"&amp;D2596)</f>
        <v/>
      </c>
      <c r="H2596" s="10">
        <f>1+COUNTIF(FCuts,"&lt;"&amp;E2596)</f>
        <v/>
      </c>
      <c r="I2596" s="10">
        <f>1+COUNTIF(MCuts,"&lt;"&amp;F2596)</f>
        <v/>
      </c>
      <c r="J2596" s="10">
        <f>G2596&amp;H2596&amp;I2596</f>
        <v/>
      </c>
      <c r="K2596" s="10">
        <f>IF(AND(G2596&gt;=4,H2596&gt;=4),"Champions",IF(AND(G2596&gt;=3,H2596&gt;=3),"Loyal",IF(G2596&gt;=4,"New / promising",IF(H2596&gt;=3,"At risk",IF(G2596&lt;=2,"Lost / hibernating","Needs attention")))))</f>
        <v/>
      </c>
    </row>
    <row r="2597">
      <c r="A2597" t="n">
        <v>16574</v>
      </c>
      <c r="B2597" s="13">
        <f>_xlfn.MINIFS(Invoices[Date],Invoices[Customer ID],A2597)</f>
        <v/>
      </c>
      <c r="C2597" s="13">
        <f>_xlfn.MAXIFS(Invoices[Date],Invoices[Customer ID],A2597)</f>
        <v/>
      </c>
      <c r="D2597" s="14">
        <f>AsOfDate-C2597</f>
        <v/>
      </c>
      <c r="E2597" s="14">
        <f>COUNTIFS(Invoices[Customer ID],A2597)</f>
        <v/>
      </c>
      <c r="F2597" s="15">
        <f>SUMIFS(Invoices[Value],Invoices[Customer ID],A2597)</f>
        <v/>
      </c>
      <c r="G2597" s="10">
        <f>5-COUNTIF(RCuts,"&lt;"&amp;D2597)</f>
        <v/>
      </c>
      <c r="H2597" s="10">
        <f>1+COUNTIF(FCuts,"&lt;"&amp;E2597)</f>
        <v/>
      </c>
      <c r="I2597" s="10">
        <f>1+COUNTIF(MCuts,"&lt;"&amp;F2597)</f>
        <v/>
      </c>
      <c r="J2597" s="10">
        <f>G2597&amp;H2597&amp;I2597</f>
        <v/>
      </c>
      <c r="K2597" s="10">
        <f>IF(AND(G2597&gt;=4,H2597&gt;=4),"Champions",IF(AND(G2597&gt;=3,H2597&gt;=3),"Loyal",IF(G2597&gt;=4,"New / promising",IF(H2597&gt;=3,"At risk",IF(G2597&lt;=2,"Lost / hibernating","Needs attention")))))</f>
        <v/>
      </c>
    </row>
    <row r="2598">
      <c r="A2598" t="n">
        <v>16581</v>
      </c>
      <c r="B2598" s="13">
        <f>_xlfn.MINIFS(Invoices[Date],Invoices[Customer ID],A2598)</f>
        <v/>
      </c>
      <c r="C2598" s="13">
        <f>_xlfn.MAXIFS(Invoices[Date],Invoices[Customer ID],A2598)</f>
        <v/>
      </c>
      <c r="D2598" s="14">
        <f>AsOfDate-C2598</f>
        <v/>
      </c>
      <c r="E2598" s="14">
        <f>COUNTIFS(Invoices[Customer ID],A2598)</f>
        <v/>
      </c>
      <c r="F2598" s="15">
        <f>SUMIFS(Invoices[Value],Invoices[Customer ID],A2598)</f>
        <v/>
      </c>
      <c r="G2598" s="10">
        <f>5-COUNTIF(RCuts,"&lt;"&amp;D2598)</f>
        <v/>
      </c>
      <c r="H2598" s="10">
        <f>1+COUNTIF(FCuts,"&lt;"&amp;E2598)</f>
        <v/>
      </c>
      <c r="I2598" s="10">
        <f>1+COUNTIF(MCuts,"&lt;"&amp;F2598)</f>
        <v/>
      </c>
      <c r="J2598" s="10">
        <f>G2598&amp;H2598&amp;I2598</f>
        <v/>
      </c>
      <c r="K2598" s="10">
        <f>IF(AND(G2598&gt;=4,H2598&gt;=4),"Champions",IF(AND(G2598&gt;=3,H2598&gt;=3),"Loyal",IF(G2598&gt;=4,"New / promising",IF(H2598&gt;=3,"At risk",IF(G2598&lt;=2,"Lost / hibernating","Needs attention")))))</f>
        <v/>
      </c>
    </row>
    <row r="2599">
      <c r="A2599" t="n">
        <v>16582</v>
      </c>
      <c r="B2599" s="13">
        <f>_xlfn.MINIFS(Invoices[Date],Invoices[Customer ID],A2599)</f>
        <v/>
      </c>
      <c r="C2599" s="13">
        <f>_xlfn.MAXIFS(Invoices[Date],Invoices[Customer ID],A2599)</f>
        <v/>
      </c>
      <c r="D2599" s="14">
        <f>AsOfDate-C2599</f>
        <v/>
      </c>
      <c r="E2599" s="14">
        <f>COUNTIFS(Invoices[Customer ID],A2599)</f>
        <v/>
      </c>
      <c r="F2599" s="15">
        <f>SUMIFS(Invoices[Value],Invoices[Customer ID],A2599)</f>
        <v/>
      </c>
      <c r="G2599" s="10">
        <f>5-COUNTIF(RCuts,"&lt;"&amp;D2599)</f>
        <v/>
      </c>
      <c r="H2599" s="10">
        <f>1+COUNTIF(FCuts,"&lt;"&amp;E2599)</f>
        <v/>
      </c>
      <c r="I2599" s="10">
        <f>1+COUNTIF(MCuts,"&lt;"&amp;F2599)</f>
        <v/>
      </c>
      <c r="J2599" s="10">
        <f>G2599&amp;H2599&amp;I2599</f>
        <v/>
      </c>
      <c r="K2599" s="10">
        <f>IF(AND(G2599&gt;=4,H2599&gt;=4),"Champions",IF(AND(G2599&gt;=3,H2599&gt;=3),"Loyal",IF(G2599&gt;=4,"New / promising",IF(H2599&gt;=3,"At risk",IF(G2599&lt;=2,"Lost / hibernating","Needs attention")))))</f>
        <v/>
      </c>
    </row>
    <row r="2600">
      <c r="A2600" t="n">
        <v>16584</v>
      </c>
      <c r="B2600" s="13">
        <f>_xlfn.MINIFS(Invoices[Date],Invoices[Customer ID],A2600)</f>
        <v/>
      </c>
      <c r="C2600" s="13">
        <f>_xlfn.MAXIFS(Invoices[Date],Invoices[Customer ID],A2600)</f>
        <v/>
      </c>
      <c r="D2600" s="14">
        <f>AsOfDate-C2600</f>
        <v/>
      </c>
      <c r="E2600" s="14">
        <f>COUNTIFS(Invoices[Customer ID],A2600)</f>
        <v/>
      </c>
      <c r="F2600" s="15">
        <f>SUMIFS(Invoices[Value],Invoices[Customer ID],A2600)</f>
        <v/>
      </c>
      <c r="G2600" s="10">
        <f>5-COUNTIF(RCuts,"&lt;"&amp;D2600)</f>
        <v/>
      </c>
      <c r="H2600" s="10">
        <f>1+COUNTIF(FCuts,"&lt;"&amp;E2600)</f>
        <v/>
      </c>
      <c r="I2600" s="10">
        <f>1+COUNTIF(MCuts,"&lt;"&amp;F2600)</f>
        <v/>
      </c>
      <c r="J2600" s="10">
        <f>G2600&amp;H2600&amp;I2600</f>
        <v/>
      </c>
      <c r="K2600" s="10">
        <f>IF(AND(G2600&gt;=4,H2600&gt;=4),"Champions",IF(AND(G2600&gt;=3,H2600&gt;=3),"Loyal",IF(G2600&gt;=4,"New / promising",IF(H2600&gt;=3,"At risk",IF(G2600&lt;=2,"Lost / hibernating","Needs attention")))))</f>
        <v/>
      </c>
    </row>
    <row r="2601">
      <c r="A2601" t="n">
        <v>16586</v>
      </c>
      <c r="B2601" s="13">
        <f>_xlfn.MINIFS(Invoices[Date],Invoices[Customer ID],A2601)</f>
        <v/>
      </c>
      <c r="C2601" s="13">
        <f>_xlfn.MAXIFS(Invoices[Date],Invoices[Customer ID],A2601)</f>
        <v/>
      </c>
      <c r="D2601" s="14">
        <f>AsOfDate-C2601</f>
        <v/>
      </c>
      <c r="E2601" s="14">
        <f>COUNTIFS(Invoices[Customer ID],A2601)</f>
        <v/>
      </c>
      <c r="F2601" s="15">
        <f>SUMIFS(Invoices[Value],Invoices[Customer ID],A2601)</f>
        <v/>
      </c>
      <c r="G2601" s="10">
        <f>5-COUNTIF(RCuts,"&lt;"&amp;D2601)</f>
        <v/>
      </c>
      <c r="H2601" s="10">
        <f>1+COUNTIF(FCuts,"&lt;"&amp;E2601)</f>
        <v/>
      </c>
      <c r="I2601" s="10">
        <f>1+COUNTIF(MCuts,"&lt;"&amp;F2601)</f>
        <v/>
      </c>
      <c r="J2601" s="10">
        <f>G2601&amp;H2601&amp;I2601</f>
        <v/>
      </c>
      <c r="K2601" s="10">
        <f>IF(AND(G2601&gt;=4,H2601&gt;=4),"Champions",IF(AND(G2601&gt;=3,H2601&gt;=3),"Loyal",IF(G2601&gt;=4,"New / promising",IF(H2601&gt;=3,"At risk",IF(G2601&lt;=2,"Lost / hibernating","Needs attention")))))</f>
        <v/>
      </c>
    </row>
    <row r="2602">
      <c r="A2602" t="n">
        <v>16587</v>
      </c>
      <c r="B2602" s="13">
        <f>_xlfn.MINIFS(Invoices[Date],Invoices[Customer ID],A2602)</f>
        <v/>
      </c>
      <c r="C2602" s="13">
        <f>_xlfn.MAXIFS(Invoices[Date],Invoices[Customer ID],A2602)</f>
        <v/>
      </c>
      <c r="D2602" s="14">
        <f>AsOfDate-C2602</f>
        <v/>
      </c>
      <c r="E2602" s="14">
        <f>COUNTIFS(Invoices[Customer ID],A2602)</f>
        <v/>
      </c>
      <c r="F2602" s="15">
        <f>SUMIFS(Invoices[Value],Invoices[Customer ID],A2602)</f>
        <v/>
      </c>
      <c r="G2602" s="10">
        <f>5-COUNTIF(RCuts,"&lt;"&amp;D2602)</f>
        <v/>
      </c>
      <c r="H2602" s="10">
        <f>1+COUNTIF(FCuts,"&lt;"&amp;E2602)</f>
        <v/>
      </c>
      <c r="I2602" s="10">
        <f>1+COUNTIF(MCuts,"&lt;"&amp;F2602)</f>
        <v/>
      </c>
      <c r="J2602" s="10">
        <f>G2602&amp;H2602&amp;I2602</f>
        <v/>
      </c>
      <c r="K2602" s="10">
        <f>IF(AND(G2602&gt;=4,H2602&gt;=4),"Champions",IF(AND(G2602&gt;=3,H2602&gt;=3),"Loyal",IF(G2602&gt;=4,"New / promising",IF(H2602&gt;=3,"At risk",IF(G2602&lt;=2,"Lost / hibernating","Needs attention")))))</f>
        <v/>
      </c>
    </row>
    <row r="2603">
      <c r="A2603" t="n">
        <v>16589</v>
      </c>
      <c r="B2603" s="13">
        <f>_xlfn.MINIFS(Invoices[Date],Invoices[Customer ID],A2603)</f>
        <v/>
      </c>
      <c r="C2603" s="13">
        <f>_xlfn.MAXIFS(Invoices[Date],Invoices[Customer ID],A2603)</f>
        <v/>
      </c>
      <c r="D2603" s="14">
        <f>AsOfDate-C2603</f>
        <v/>
      </c>
      <c r="E2603" s="14">
        <f>COUNTIFS(Invoices[Customer ID],A2603)</f>
        <v/>
      </c>
      <c r="F2603" s="15">
        <f>SUMIFS(Invoices[Value],Invoices[Customer ID],A2603)</f>
        <v/>
      </c>
      <c r="G2603" s="10">
        <f>5-COUNTIF(RCuts,"&lt;"&amp;D2603)</f>
        <v/>
      </c>
      <c r="H2603" s="10">
        <f>1+COUNTIF(FCuts,"&lt;"&amp;E2603)</f>
        <v/>
      </c>
      <c r="I2603" s="10">
        <f>1+COUNTIF(MCuts,"&lt;"&amp;F2603)</f>
        <v/>
      </c>
      <c r="J2603" s="10">
        <f>G2603&amp;H2603&amp;I2603</f>
        <v/>
      </c>
      <c r="K2603" s="10">
        <f>IF(AND(G2603&gt;=4,H2603&gt;=4),"Champions",IF(AND(G2603&gt;=3,H2603&gt;=3),"Loyal",IF(G2603&gt;=4,"New / promising",IF(H2603&gt;=3,"At risk",IF(G2603&lt;=2,"Lost / hibernating","Needs attention")))))</f>
        <v/>
      </c>
    </row>
    <row r="2604">
      <c r="A2604" t="n">
        <v>16591</v>
      </c>
      <c r="B2604" s="13">
        <f>_xlfn.MINIFS(Invoices[Date],Invoices[Customer ID],A2604)</f>
        <v/>
      </c>
      <c r="C2604" s="13">
        <f>_xlfn.MAXIFS(Invoices[Date],Invoices[Customer ID],A2604)</f>
        <v/>
      </c>
      <c r="D2604" s="14">
        <f>AsOfDate-C2604</f>
        <v/>
      </c>
      <c r="E2604" s="14">
        <f>COUNTIFS(Invoices[Customer ID],A2604)</f>
        <v/>
      </c>
      <c r="F2604" s="15">
        <f>SUMIFS(Invoices[Value],Invoices[Customer ID],A2604)</f>
        <v/>
      </c>
      <c r="G2604" s="10">
        <f>5-COUNTIF(RCuts,"&lt;"&amp;D2604)</f>
        <v/>
      </c>
      <c r="H2604" s="10">
        <f>1+COUNTIF(FCuts,"&lt;"&amp;E2604)</f>
        <v/>
      </c>
      <c r="I2604" s="10">
        <f>1+COUNTIF(MCuts,"&lt;"&amp;F2604)</f>
        <v/>
      </c>
      <c r="J2604" s="10">
        <f>G2604&amp;H2604&amp;I2604</f>
        <v/>
      </c>
      <c r="K2604" s="10">
        <f>IF(AND(G2604&gt;=4,H2604&gt;=4),"Champions",IF(AND(G2604&gt;=3,H2604&gt;=3),"Loyal",IF(G2604&gt;=4,"New / promising",IF(H2604&gt;=3,"At risk",IF(G2604&lt;=2,"Lost / hibernating","Needs attention")))))</f>
        <v/>
      </c>
    </row>
    <row r="2605">
      <c r="A2605" t="n">
        <v>16592</v>
      </c>
      <c r="B2605" s="13">
        <f>_xlfn.MINIFS(Invoices[Date],Invoices[Customer ID],A2605)</f>
        <v/>
      </c>
      <c r="C2605" s="13">
        <f>_xlfn.MAXIFS(Invoices[Date],Invoices[Customer ID],A2605)</f>
        <v/>
      </c>
      <c r="D2605" s="14">
        <f>AsOfDate-C2605</f>
        <v/>
      </c>
      <c r="E2605" s="14">
        <f>COUNTIFS(Invoices[Customer ID],A2605)</f>
        <v/>
      </c>
      <c r="F2605" s="15">
        <f>SUMIFS(Invoices[Value],Invoices[Customer ID],A2605)</f>
        <v/>
      </c>
      <c r="G2605" s="10">
        <f>5-COUNTIF(RCuts,"&lt;"&amp;D2605)</f>
        <v/>
      </c>
      <c r="H2605" s="10">
        <f>1+COUNTIF(FCuts,"&lt;"&amp;E2605)</f>
        <v/>
      </c>
      <c r="I2605" s="10">
        <f>1+COUNTIF(MCuts,"&lt;"&amp;F2605)</f>
        <v/>
      </c>
      <c r="J2605" s="10">
        <f>G2605&amp;H2605&amp;I2605</f>
        <v/>
      </c>
      <c r="K2605" s="10">
        <f>IF(AND(G2605&gt;=4,H2605&gt;=4),"Champions",IF(AND(G2605&gt;=3,H2605&gt;=3),"Loyal",IF(G2605&gt;=4,"New / promising",IF(H2605&gt;=3,"At risk",IF(G2605&lt;=2,"Lost / hibernating","Needs attention")))))</f>
        <v/>
      </c>
    </row>
    <row r="2606">
      <c r="A2606" t="n">
        <v>16593</v>
      </c>
      <c r="B2606" s="13">
        <f>_xlfn.MINIFS(Invoices[Date],Invoices[Customer ID],A2606)</f>
        <v/>
      </c>
      <c r="C2606" s="13">
        <f>_xlfn.MAXIFS(Invoices[Date],Invoices[Customer ID],A2606)</f>
        <v/>
      </c>
      <c r="D2606" s="14">
        <f>AsOfDate-C2606</f>
        <v/>
      </c>
      <c r="E2606" s="14">
        <f>COUNTIFS(Invoices[Customer ID],A2606)</f>
        <v/>
      </c>
      <c r="F2606" s="15">
        <f>SUMIFS(Invoices[Value],Invoices[Customer ID],A2606)</f>
        <v/>
      </c>
      <c r="G2606" s="10">
        <f>5-COUNTIF(RCuts,"&lt;"&amp;D2606)</f>
        <v/>
      </c>
      <c r="H2606" s="10">
        <f>1+COUNTIF(FCuts,"&lt;"&amp;E2606)</f>
        <v/>
      </c>
      <c r="I2606" s="10">
        <f>1+COUNTIF(MCuts,"&lt;"&amp;F2606)</f>
        <v/>
      </c>
      <c r="J2606" s="10">
        <f>G2606&amp;H2606&amp;I2606</f>
        <v/>
      </c>
      <c r="K2606" s="10">
        <f>IF(AND(G2606&gt;=4,H2606&gt;=4),"Champions",IF(AND(G2606&gt;=3,H2606&gt;=3),"Loyal",IF(G2606&gt;=4,"New / promising",IF(H2606&gt;=3,"At risk",IF(G2606&lt;=2,"Lost / hibernating","Needs attention")))))</f>
        <v/>
      </c>
    </row>
    <row r="2607">
      <c r="A2607" t="n">
        <v>16594</v>
      </c>
      <c r="B2607" s="13">
        <f>_xlfn.MINIFS(Invoices[Date],Invoices[Customer ID],A2607)</f>
        <v/>
      </c>
      <c r="C2607" s="13">
        <f>_xlfn.MAXIFS(Invoices[Date],Invoices[Customer ID],A2607)</f>
        <v/>
      </c>
      <c r="D2607" s="14">
        <f>AsOfDate-C2607</f>
        <v/>
      </c>
      <c r="E2607" s="14">
        <f>COUNTIFS(Invoices[Customer ID],A2607)</f>
        <v/>
      </c>
      <c r="F2607" s="15">
        <f>SUMIFS(Invoices[Value],Invoices[Customer ID],A2607)</f>
        <v/>
      </c>
      <c r="G2607" s="10">
        <f>5-COUNTIF(RCuts,"&lt;"&amp;D2607)</f>
        <v/>
      </c>
      <c r="H2607" s="10">
        <f>1+COUNTIF(FCuts,"&lt;"&amp;E2607)</f>
        <v/>
      </c>
      <c r="I2607" s="10">
        <f>1+COUNTIF(MCuts,"&lt;"&amp;F2607)</f>
        <v/>
      </c>
      <c r="J2607" s="10">
        <f>G2607&amp;H2607&amp;I2607</f>
        <v/>
      </c>
      <c r="K2607" s="10">
        <f>IF(AND(G2607&gt;=4,H2607&gt;=4),"Champions",IF(AND(G2607&gt;=3,H2607&gt;=3),"Loyal",IF(G2607&gt;=4,"New / promising",IF(H2607&gt;=3,"At risk",IF(G2607&lt;=2,"Lost / hibernating","Needs attention")))))</f>
        <v/>
      </c>
    </row>
    <row r="2608">
      <c r="A2608" t="n">
        <v>16595</v>
      </c>
      <c r="B2608" s="13">
        <f>_xlfn.MINIFS(Invoices[Date],Invoices[Customer ID],A2608)</f>
        <v/>
      </c>
      <c r="C2608" s="13">
        <f>_xlfn.MAXIFS(Invoices[Date],Invoices[Customer ID],A2608)</f>
        <v/>
      </c>
      <c r="D2608" s="14">
        <f>AsOfDate-C2608</f>
        <v/>
      </c>
      <c r="E2608" s="14">
        <f>COUNTIFS(Invoices[Customer ID],A2608)</f>
        <v/>
      </c>
      <c r="F2608" s="15">
        <f>SUMIFS(Invoices[Value],Invoices[Customer ID],A2608)</f>
        <v/>
      </c>
      <c r="G2608" s="10">
        <f>5-COUNTIF(RCuts,"&lt;"&amp;D2608)</f>
        <v/>
      </c>
      <c r="H2608" s="10">
        <f>1+COUNTIF(FCuts,"&lt;"&amp;E2608)</f>
        <v/>
      </c>
      <c r="I2608" s="10">
        <f>1+COUNTIF(MCuts,"&lt;"&amp;F2608)</f>
        <v/>
      </c>
      <c r="J2608" s="10">
        <f>G2608&amp;H2608&amp;I2608</f>
        <v/>
      </c>
      <c r="K2608" s="10">
        <f>IF(AND(G2608&gt;=4,H2608&gt;=4),"Champions",IF(AND(G2608&gt;=3,H2608&gt;=3),"Loyal",IF(G2608&gt;=4,"New / promising",IF(H2608&gt;=3,"At risk",IF(G2608&lt;=2,"Lost / hibernating","Needs attention")))))</f>
        <v/>
      </c>
    </row>
    <row r="2609">
      <c r="A2609" t="n">
        <v>16596</v>
      </c>
      <c r="B2609" s="13">
        <f>_xlfn.MINIFS(Invoices[Date],Invoices[Customer ID],A2609)</f>
        <v/>
      </c>
      <c r="C2609" s="13">
        <f>_xlfn.MAXIFS(Invoices[Date],Invoices[Customer ID],A2609)</f>
        <v/>
      </c>
      <c r="D2609" s="14">
        <f>AsOfDate-C2609</f>
        <v/>
      </c>
      <c r="E2609" s="14">
        <f>COUNTIFS(Invoices[Customer ID],A2609)</f>
        <v/>
      </c>
      <c r="F2609" s="15">
        <f>SUMIFS(Invoices[Value],Invoices[Customer ID],A2609)</f>
        <v/>
      </c>
      <c r="G2609" s="10">
        <f>5-COUNTIF(RCuts,"&lt;"&amp;D2609)</f>
        <v/>
      </c>
      <c r="H2609" s="10">
        <f>1+COUNTIF(FCuts,"&lt;"&amp;E2609)</f>
        <v/>
      </c>
      <c r="I2609" s="10">
        <f>1+COUNTIF(MCuts,"&lt;"&amp;F2609)</f>
        <v/>
      </c>
      <c r="J2609" s="10">
        <f>G2609&amp;H2609&amp;I2609</f>
        <v/>
      </c>
      <c r="K2609" s="10">
        <f>IF(AND(G2609&gt;=4,H2609&gt;=4),"Champions",IF(AND(G2609&gt;=3,H2609&gt;=3),"Loyal",IF(G2609&gt;=4,"New / promising",IF(H2609&gt;=3,"At risk",IF(G2609&lt;=2,"Lost / hibernating","Needs attention")))))</f>
        <v/>
      </c>
    </row>
    <row r="2610">
      <c r="A2610" t="n">
        <v>16598</v>
      </c>
      <c r="B2610" s="13">
        <f>_xlfn.MINIFS(Invoices[Date],Invoices[Customer ID],A2610)</f>
        <v/>
      </c>
      <c r="C2610" s="13">
        <f>_xlfn.MAXIFS(Invoices[Date],Invoices[Customer ID],A2610)</f>
        <v/>
      </c>
      <c r="D2610" s="14">
        <f>AsOfDate-C2610</f>
        <v/>
      </c>
      <c r="E2610" s="14">
        <f>COUNTIFS(Invoices[Customer ID],A2610)</f>
        <v/>
      </c>
      <c r="F2610" s="15">
        <f>SUMIFS(Invoices[Value],Invoices[Customer ID],A2610)</f>
        <v/>
      </c>
      <c r="G2610" s="10">
        <f>5-COUNTIF(RCuts,"&lt;"&amp;D2610)</f>
        <v/>
      </c>
      <c r="H2610" s="10">
        <f>1+COUNTIF(FCuts,"&lt;"&amp;E2610)</f>
        <v/>
      </c>
      <c r="I2610" s="10">
        <f>1+COUNTIF(MCuts,"&lt;"&amp;F2610)</f>
        <v/>
      </c>
      <c r="J2610" s="10">
        <f>G2610&amp;H2610&amp;I2610</f>
        <v/>
      </c>
      <c r="K2610" s="10">
        <f>IF(AND(G2610&gt;=4,H2610&gt;=4),"Champions",IF(AND(G2610&gt;=3,H2610&gt;=3),"Loyal",IF(G2610&gt;=4,"New / promising",IF(H2610&gt;=3,"At risk",IF(G2610&lt;=2,"Lost / hibernating","Needs attention")))))</f>
        <v/>
      </c>
    </row>
    <row r="2611">
      <c r="A2611" t="n">
        <v>16600</v>
      </c>
      <c r="B2611" s="13">
        <f>_xlfn.MINIFS(Invoices[Date],Invoices[Customer ID],A2611)</f>
        <v/>
      </c>
      <c r="C2611" s="13">
        <f>_xlfn.MAXIFS(Invoices[Date],Invoices[Customer ID],A2611)</f>
        <v/>
      </c>
      <c r="D2611" s="14">
        <f>AsOfDate-C2611</f>
        <v/>
      </c>
      <c r="E2611" s="14">
        <f>COUNTIFS(Invoices[Customer ID],A2611)</f>
        <v/>
      </c>
      <c r="F2611" s="15">
        <f>SUMIFS(Invoices[Value],Invoices[Customer ID],A2611)</f>
        <v/>
      </c>
      <c r="G2611" s="10">
        <f>5-COUNTIF(RCuts,"&lt;"&amp;D2611)</f>
        <v/>
      </c>
      <c r="H2611" s="10">
        <f>1+COUNTIF(FCuts,"&lt;"&amp;E2611)</f>
        <v/>
      </c>
      <c r="I2611" s="10">
        <f>1+COUNTIF(MCuts,"&lt;"&amp;F2611)</f>
        <v/>
      </c>
      <c r="J2611" s="10">
        <f>G2611&amp;H2611&amp;I2611</f>
        <v/>
      </c>
      <c r="K2611" s="10">
        <f>IF(AND(G2611&gt;=4,H2611&gt;=4),"Champions",IF(AND(G2611&gt;=3,H2611&gt;=3),"Loyal",IF(G2611&gt;=4,"New / promising",IF(H2611&gt;=3,"At risk",IF(G2611&lt;=2,"Lost / hibernating","Needs attention")))))</f>
        <v/>
      </c>
    </row>
    <row r="2612">
      <c r="A2612" t="n">
        <v>16601</v>
      </c>
      <c r="B2612" s="13">
        <f>_xlfn.MINIFS(Invoices[Date],Invoices[Customer ID],A2612)</f>
        <v/>
      </c>
      <c r="C2612" s="13">
        <f>_xlfn.MAXIFS(Invoices[Date],Invoices[Customer ID],A2612)</f>
        <v/>
      </c>
      <c r="D2612" s="14">
        <f>AsOfDate-C2612</f>
        <v/>
      </c>
      <c r="E2612" s="14">
        <f>COUNTIFS(Invoices[Customer ID],A2612)</f>
        <v/>
      </c>
      <c r="F2612" s="15">
        <f>SUMIFS(Invoices[Value],Invoices[Customer ID],A2612)</f>
        <v/>
      </c>
      <c r="G2612" s="10">
        <f>5-COUNTIF(RCuts,"&lt;"&amp;D2612)</f>
        <v/>
      </c>
      <c r="H2612" s="10">
        <f>1+COUNTIF(FCuts,"&lt;"&amp;E2612)</f>
        <v/>
      </c>
      <c r="I2612" s="10">
        <f>1+COUNTIF(MCuts,"&lt;"&amp;F2612)</f>
        <v/>
      </c>
      <c r="J2612" s="10">
        <f>G2612&amp;H2612&amp;I2612</f>
        <v/>
      </c>
      <c r="K2612" s="10">
        <f>IF(AND(G2612&gt;=4,H2612&gt;=4),"Champions",IF(AND(G2612&gt;=3,H2612&gt;=3),"Loyal",IF(G2612&gt;=4,"New / promising",IF(H2612&gt;=3,"At risk",IF(G2612&lt;=2,"Lost / hibernating","Needs attention")))))</f>
        <v/>
      </c>
    </row>
    <row r="2613">
      <c r="A2613" t="n">
        <v>16602</v>
      </c>
      <c r="B2613" s="13">
        <f>_xlfn.MINIFS(Invoices[Date],Invoices[Customer ID],A2613)</f>
        <v/>
      </c>
      <c r="C2613" s="13">
        <f>_xlfn.MAXIFS(Invoices[Date],Invoices[Customer ID],A2613)</f>
        <v/>
      </c>
      <c r="D2613" s="14">
        <f>AsOfDate-C2613</f>
        <v/>
      </c>
      <c r="E2613" s="14">
        <f>COUNTIFS(Invoices[Customer ID],A2613)</f>
        <v/>
      </c>
      <c r="F2613" s="15">
        <f>SUMIFS(Invoices[Value],Invoices[Customer ID],A2613)</f>
        <v/>
      </c>
      <c r="G2613" s="10">
        <f>5-COUNTIF(RCuts,"&lt;"&amp;D2613)</f>
        <v/>
      </c>
      <c r="H2613" s="10">
        <f>1+COUNTIF(FCuts,"&lt;"&amp;E2613)</f>
        <v/>
      </c>
      <c r="I2613" s="10">
        <f>1+COUNTIF(MCuts,"&lt;"&amp;F2613)</f>
        <v/>
      </c>
      <c r="J2613" s="10">
        <f>G2613&amp;H2613&amp;I2613</f>
        <v/>
      </c>
      <c r="K2613" s="10">
        <f>IF(AND(G2613&gt;=4,H2613&gt;=4),"Champions",IF(AND(G2613&gt;=3,H2613&gt;=3),"Loyal",IF(G2613&gt;=4,"New / promising",IF(H2613&gt;=3,"At risk",IF(G2613&lt;=2,"Lost / hibernating","Needs attention")))))</f>
        <v/>
      </c>
    </row>
    <row r="2614">
      <c r="A2614" t="n">
        <v>16603</v>
      </c>
      <c r="B2614" s="13">
        <f>_xlfn.MINIFS(Invoices[Date],Invoices[Customer ID],A2614)</f>
        <v/>
      </c>
      <c r="C2614" s="13">
        <f>_xlfn.MAXIFS(Invoices[Date],Invoices[Customer ID],A2614)</f>
        <v/>
      </c>
      <c r="D2614" s="14">
        <f>AsOfDate-C2614</f>
        <v/>
      </c>
      <c r="E2614" s="14">
        <f>COUNTIFS(Invoices[Customer ID],A2614)</f>
        <v/>
      </c>
      <c r="F2614" s="15">
        <f>SUMIFS(Invoices[Value],Invoices[Customer ID],A2614)</f>
        <v/>
      </c>
      <c r="G2614" s="10">
        <f>5-COUNTIF(RCuts,"&lt;"&amp;D2614)</f>
        <v/>
      </c>
      <c r="H2614" s="10">
        <f>1+COUNTIF(FCuts,"&lt;"&amp;E2614)</f>
        <v/>
      </c>
      <c r="I2614" s="10">
        <f>1+COUNTIF(MCuts,"&lt;"&amp;F2614)</f>
        <v/>
      </c>
      <c r="J2614" s="10">
        <f>G2614&amp;H2614&amp;I2614</f>
        <v/>
      </c>
      <c r="K2614" s="10">
        <f>IF(AND(G2614&gt;=4,H2614&gt;=4),"Champions",IF(AND(G2614&gt;=3,H2614&gt;=3),"Loyal",IF(G2614&gt;=4,"New / promising",IF(H2614&gt;=3,"At risk",IF(G2614&lt;=2,"Lost / hibernating","Needs attention")))))</f>
        <v/>
      </c>
    </row>
    <row r="2615">
      <c r="A2615" t="n">
        <v>16607</v>
      </c>
      <c r="B2615" s="13">
        <f>_xlfn.MINIFS(Invoices[Date],Invoices[Customer ID],A2615)</f>
        <v/>
      </c>
      <c r="C2615" s="13">
        <f>_xlfn.MAXIFS(Invoices[Date],Invoices[Customer ID],A2615)</f>
        <v/>
      </c>
      <c r="D2615" s="14">
        <f>AsOfDate-C2615</f>
        <v/>
      </c>
      <c r="E2615" s="14">
        <f>COUNTIFS(Invoices[Customer ID],A2615)</f>
        <v/>
      </c>
      <c r="F2615" s="15">
        <f>SUMIFS(Invoices[Value],Invoices[Customer ID],A2615)</f>
        <v/>
      </c>
      <c r="G2615" s="10">
        <f>5-COUNTIF(RCuts,"&lt;"&amp;D2615)</f>
        <v/>
      </c>
      <c r="H2615" s="10">
        <f>1+COUNTIF(FCuts,"&lt;"&amp;E2615)</f>
        <v/>
      </c>
      <c r="I2615" s="10">
        <f>1+COUNTIF(MCuts,"&lt;"&amp;F2615)</f>
        <v/>
      </c>
      <c r="J2615" s="10">
        <f>G2615&amp;H2615&amp;I2615</f>
        <v/>
      </c>
      <c r="K2615" s="10">
        <f>IF(AND(G2615&gt;=4,H2615&gt;=4),"Champions",IF(AND(G2615&gt;=3,H2615&gt;=3),"Loyal",IF(G2615&gt;=4,"New / promising",IF(H2615&gt;=3,"At risk",IF(G2615&lt;=2,"Lost / hibernating","Needs attention")))))</f>
        <v/>
      </c>
    </row>
    <row r="2616">
      <c r="A2616" t="n">
        <v>16609</v>
      </c>
      <c r="B2616" s="13">
        <f>_xlfn.MINIFS(Invoices[Date],Invoices[Customer ID],A2616)</f>
        <v/>
      </c>
      <c r="C2616" s="13">
        <f>_xlfn.MAXIFS(Invoices[Date],Invoices[Customer ID],A2616)</f>
        <v/>
      </c>
      <c r="D2616" s="14">
        <f>AsOfDate-C2616</f>
        <v/>
      </c>
      <c r="E2616" s="14">
        <f>COUNTIFS(Invoices[Customer ID],A2616)</f>
        <v/>
      </c>
      <c r="F2616" s="15">
        <f>SUMIFS(Invoices[Value],Invoices[Customer ID],A2616)</f>
        <v/>
      </c>
      <c r="G2616" s="10">
        <f>5-COUNTIF(RCuts,"&lt;"&amp;D2616)</f>
        <v/>
      </c>
      <c r="H2616" s="10">
        <f>1+COUNTIF(FCuts,"&lt;"&amp;E2616)</f>
        <v/>
      </c>
      <c r="I2616" s="10">
        <f>1+COUNTIF(MCuts,"&lt;"&amp;F2616)</f>
        <v/>
      </c>
      <c r="J2616" s="10">
        <f>G2616&amp;H2616&amp;I2616</f>
        <v/>
      </c>
      <c r="K2616" s="10">
        <f>IF(AND(G2616&gt;=4,H2616&gt;=4),"Champions",IF(AND(G2616&gt;=3,H2616&gt;=3),"Loyal",IF(G2616&gt;=4,"New / promising",IF(H2616&gt;=3,"At risk",IF(G2616&lt;=2,"Lost / hibernating","Needs attention")))))</f>
        <v/>
      </c>
    </row>
    <row r="2617">
      <c r="A2617" t="n">
        <v>16610</v>
      </c>
      <c r="B2617" s="13">
        <f>_xlfn.MINIFS(Invoices[Date],Invoices[Customer ID],A2617)</f>
        <v/>
      </c>
      <c r="C2617" s="13">
        <f>_xlfn.MAXIFS(Invoices[Date],Invoices[Customer ID],A2617)</f>
        <v/>
      </c>
      <c r="D2617" s="14">
        <f>AsOfDate-C2617</f>
        <v/>
      </c>
      <c r="E2617" s="14">
        <f>COUNTIFS(Invoices[Customer ID],A2617)</f>
        <v/>
      </c>
      <c r="F2617" s="15">
        <f>SUMIFS(Invoices[Value],Invoices[Customer ID],A2617)</f>
        <v/>
      </c>
      <c r="G2617" s="10">
        <f>5-COUNTIF(RCuts,"&lt;"&amp;D2617)</f>
        <v/>
      </c>
      <c r="H2617" s="10">
        <f>1+COUNTIF(FCuts,"&lt;"&amp;E2617)</f>
        <v/>
      </c>
      <c r="I2617" s="10">
        <f>1+COUNTIF(MCuts,"&lt;"&amp;F2617)</f>
        <v/>
      </c>
      <c r="J2617" s="10">
        <f>G2617&amp;H2617&amp;I2617</f>
        <v/>
      </c>
      <c r="K2617" s="10">
        <f>IF(AND(G2617&gt;=4,H2617&gt;=4),"Champions",IF(AND(G2617&gt;=3,H2617&gt;=3),"Loyal",IF(G2617&gt;=4,"New / promising",IF(H2617&gt;=3,"At risk",IF(G2617&lt;=2,"Lost / hibernating","Needs attention")))))</f>
        <v/>
      </c>
    </row>
    <row r="2618">
      <c r="A2618" t="n">
        <v>16611</v>
      </c>
      <c r="B2618" s="13">
        <f>_xlfn.MINIFS(Invoices[Date],Invoices[Customer ID],A2618)</f>
        <v/>
      </c>
      <c r="C2618" s="13">
        <f>_xlfn.MAXIFS(Invoices[Date],Invoices[Customer ID],A2618)</f>
        <v/>
      </c>
      <c r="D2618" s="14">
        <f>AsOfDate-C2618</f>
        <v/>
      </c>
      <c r="E2618" s="14">
        <f>COUNTIFS(Invoices[Customer ID],A2618)</f>
        <v/>
      </c>
      <c r="F2618" s="15">
        <f>SUMIFS(Invoices[Value],Invoices[Customer ID],A2618)</f>
        <v/>
      </c>
      <c r="G2618" s="10">
        <f>5-COUNTIF(RCuts,"&lt;"&amp;D2618)</f>
        <v/>
      </c>
      <c r="H2618" s="10">
        <f>1+COUNTIF(FCuts,"&lt;"&amp;E2618)</f>
        <v/>
      </c>
      <c r="I2618" s="10">
        <f>1+COUNTIF(MCuts,"&lt;"&amp;F2618)</f>
        <v/>
      </c>
      <c r="J2618" s="10">
        <f>G2618&amp;H2618&amp;I2618</f>
        <v/>
      </c>
      <c r="K2618" s="10">
        <f>IF(AND(G2618&gt;=4,H2618&gt;=4),"Champions",IF(AND(G2618&gt;=3,H2618&gt;=3),"Loyal",IF(G2618&gt;=4,"New / promising",IF(H2618&gt;=3,"At risk",IF(G2618&lt;=2,"Lost / hibernating","Needs attention")))))</f>
        <v/>
      </c>
    </row>
    <row r="2619">
      <c r="A2619" t="n">
        <v>16612</v>
      </c>
      <c r="B2619" s="13">
        <f>_xlfn.MINIFS(Invoices[Date],Invoices[Customer ID],A2619)</f>
        <v/>
      </c>
      <c r="C2619" s="13">
        <f>_xlfn.MAXIFS(Invoices[Date],Invoices[Customer ID],A2619)</f>
        <v/>
      </c>
      <c r="D2619" s="14">
        <f>AsOfDate-C2619</f>
        <v/>
      </c>
      <c r="E2619" s="14">
        <f>COUNTIFS(Invoices[Customer ID],A2619)</f>
        <v/>
      </c>
      <c r="F2619" s="15">
        <f>SUMIFS(Invoices[Value],Invoices[Customer ID],A2619)</f>
        <v/>
      </c>
      <c r="G2619" s="10">
        <f>5-COUNTIF(RCuts,"&lt;"&amp;D2619)</f>
        <v/>
      </c>
      <c r="H2619" s="10">
        <f>1+COUNTIF(FCuts,"&lt;"&amp;E2619)</f>
        <v/>
      </c>
      <c r="I2619" s="10">
        <f>1+COUNTIF(MCuts,"&lt;"&amp;F2619)</f>
        <v/>
      </c>
      <c r="J2619" s="10">
        <f>G2619&amp;H2619&amp;I2619</f>
        <v/>
      </c>
      <c r="K2619" s="10">
        <f>IF(AND(G2619&gt;=4,H2619&gt;=4),"Champions",IF(AND(G2619&gt;=3,H2619&gt;=3),"Loyal",IF(G2619&gt;=4,"New / promising",IF(H2619&gt;=3,"At risk",IF(G2619&lt;=2,"Lost / hibernating","Needs attention")))))</f>
        <v/>
      </c>
    </row>
    <row r="2620">
      <c r="A2620" t="n">
        <v>16613</v>
      </c>
      <c r="B2620" s="13">
        <f>_xlfn.MINIFS(Invoices[Date],Invoices[Customer ID],A2620)</f>
        <v/>
      </c>
      <c r="C2620" s="13">
        <f>_xlfn.MAXIFS(Invoices[Date],Invoices[Customer ID],A2620)</f>
        <v/>
      </c>
      <c r="D2620" s="14">
        <f>AsOfDate-C2620</f>
        <v/>
      </c>
      <c r="E2620" s="14">
        <f>COUNTIFS(Invoices[Customer ID],A2620)</f>
        <v/>
      </c>
      <c r="F2620" s="15">
        <f>SUMIFS(Invoices[Value],Invoices[Customer ID],A2620)</f>
        <v/>
      </c>
      <c r="G2620" s="10">
        <f>5-COUNTIF(RCuts,"&lt;"&amp;D2620)</f>
        <v/>
      </c>
      <c r="H2620" s="10">
        <f>1+COUNTIF(FCuts,"&lt;"&amp;E2620)</f>
        <v/>
      </c>
      <c r="I2620" s="10">
        <f>1+COUNTIF(MCuts,"&lt;"&amp;F2620)</f>
        <v/>
      </c>
      <c r="J2620" s="10">
        <f>G2620&amp;H2620&amp;I2620</f>
        <v/>
      </c>
      <c r="K2620" s="10">
        <f>IF(AND(G2620&gt;=4,H2620&gt;=4),"Champions",IF(AND(G2620&gt;=3,H2620&gt;=3),"Loyal",IF(G2620&gt;=4,"New / promising",IF(H2620&gt;=3,"At risk",IF(G2620&lt;=2,"Lost / hibernating","Needs attention")))))</f>
        <v/>
      </c>
    </row>
    <row r="2621">
      <c r="A2621" t="n">
        <v>16614</v>
      </c>
      <c r="B2621" s="13">
        <f>_xlfn.MINIFS(Invoices[Date],Invoices[Customer ID],A2621)</f>
        <v/>
      </c>
      <c r="C2621" s="13">
        <f>_xlfn.MAXIFS(Invoices[Date],Invoices[Customer ID],A2621)</f>
        <v/>
      </c>
      <c r="D2621" s="14">
        <f>AsOfDate-C2621</f>
        <v/>
      </c>
      <c r="E2621" s="14">
        <f>COUNTIFS(Invoices[Customer ID],A2621)</f>
        <v/>
      </c>
      <c r="F2621" s="15">
        <f>SUMIFS(Invoices[Value],Invoices[Customer ID],A2621)</f>
        <v/>
      </c>
      <c r="G2621" s="10">
        <f>5-COUNTIF(RCuts,"&lt;"&amp;D2621)</f>
        <v/>
      </c>
      <c r="H2621" s="10">
        <f>1+COUNTIF(FCuts,"&lt;"&amp;E2621)</f>
        <v/>
      </c>
      <c r="I2621" s="10">
        <f>1+COUNTIF(MCuts,"&lt;"&amp;F2621)</f>
        <v/>
      </c>
      <c r="J2621" s="10">
        <f>G2621&amp;H2621&amp;I2621</f>
        <v/>
      </c>
      <c r="K2621" s="10">
        <f>IF(AND(G2621&gt;=4,H2621&gt;=4),"Champions",IF(AND(G2621&gt;=3,H2621&gt;=3),"Loyal",IF(G2621&gt;=4,"New / promising",IF(H2621&gt;=3,"At risk",IF(G2621&lt;=2,"Lost / hibernating","Needs attention")))))</f>
        <v/>
      </c>
    </row>
    <row r="2622">
      <c r="A2622" t="n">
        <v>16616</v>
      </c>
      <c r="B2622" s="13">
        <f>_xlfn.MINIFS(Invoices[Date],Invoices[Customer ID],A2622)</f>
        <v/>
      </c>
      <c r="C2622" s="13">
        <f>_xlfn.MAXIFS(Invoices[Date],Invoices[Customer ID],A2622)</f>
        <v/>
      </c>
      <c r="D2622" s="14">
        <f>AsOfDate-C2622</f>
        <v/>
      </c>
      <c r="E2622" s="14">
        <f>COUNTIFS(Invoices[Customer ID],A2622)</f>
        <v/>
      </c>
      <c r="F2622" s="15">
        <f>SUMIFS(Invoices[Value],Invoices[Customer ID],A2622)</f>
        <v/>
      </c>
      <c r="G2622" s="10">
        <f>5-COUNTIF(RCuts,"&lt;"&amp;D2622)</f>
        <v/>
      </c>
      <c r="H2622" s="10">
        <f>1+COUNTIF(FCuts,"&lt;"&amp;E2622)</f>
        <v/>
      </c>
      <c r="I2622" s="10">
        <f>1+COUNTIF(MCuts,"&lt;"&amp;F2622)</f>
        <v/>
      </c>
      <c r="J2622" s="10">
        <f>G2622&amp;H2622&amp;I2622</f>
        <v/>
      </c>
      <c r="K2622" s="10">
        <f>IF(AND(G2622&gt;=4,H2622&gt;=4),"Champions",IF(AND(G2622&gt;=3,H2622&gt;=3),"Loyal",IF(G2622&gt;=4,"New / promising",IF(H2622&gt;=3,"At risk",IF(G2622&lt;=2,"Lost / hibernating","Needs attention")))))</f>
        <v/>
      </c>
    </row>
    <row r="2623">
      <c r="A2623" t="n">
        <v>16617</v>
      </c>
      <c r="B2623" s="13">
        <f>_xlfn.MINIFS(Invoices[Date],Invoices[Customer ID],A2623)</f>
        <v/>
      </c>
      <c r="C2623" s="13">
        <f>_xlfn.MAXIFS(Invoices[Date],Invoices[Customer ID],A2623)</f>
        <v/>
      </c>
      <c r="D2623" s="14">
        <f>AsOfDate-C2623</f>
        <v/>
      </c>
      <c r="E2623" s="14">
        <f>COUNTIFS(Invoices[Customer ID],A2623)</f>
        <v/>
      </c>
      <c r="F2623" s="15">
        <f>SUMIFS(Invoices[Value],Invoices[Customer ID],A2623)</f>
        <v/>
      </c>
      <c r="G2623" s="10">
        <f>5-COUNTIF(RCuts,"&lt;"&amp;D2623)</f>
        <v/>
      </c>
      <c r="H2623" s="10">
        <f>1+COUNTIF(FCuts,"&lt;"&amp;E2623)</f>
        <v/>
      </c>
      <c r="I2623" s="10">
        <f>1+COUNTIF(MCuts,"&lt;"&amp;F2623)</f>
        <v/>
      </c>
      <c r="J2623" s="10">
        <f>G2623&amp;H2623&amp;I2623</f>
        <v/>
      </c>
      <c r="K2623" s="10">
        <f>IF(AND(G2623&gt;=4,H2623&gt;=4),"Champions",IF(AND(G2623&gt;=3,H2623&gt;=3),"Loyal",IF(G2623&gt;=4,"New / promising",IF(H2623&gt;=3,"At risk",IF(G2623&lt;=2,"Lost / hibernating","Needs attention")))))</f>
        <v/>
      </c>
    </row>
    <row r="2624">
      <c r="A2624" t="n">
        <v>16618</v>
      </c>
      <c r="B2624" s="13">
        <f>_xlfn.MINIFS(Invoices[Date],Invoices[Customer ID],A2624)</f>
        <v/>
      </c>
      <c r="C2624" s="13">
        <f>_xlfn.MAXIFS(Invoices[Date],Invoices[Customer ID],A2624)</f>
        <v/>
      </c>
      <c r="D2624" s="14">
        <f>AsOfDate-C2624</f>
        <v/>
      </c>
      <c r="E2624" s="14">
        <f>COUNTIFS(Invoices[Customer ID],A2624)</f>
        <v/>
      </c>
      <c r="F2624" s="15">
        <f>SUMIFS(Invoices[Value],Invoices[Customer ID],A2624)</f>
        <v/>
      </c>
      <c r="G2624" s="10">
        <f>5-COUNTIF(RCuts,"&lt;"&amp;D2624)</f>
        <v/>
      </c>
      <c r="H2624" s="10">
        <f>1+COUNTIF(FCuts,"&lt;"&amp;E2624)</f>
        <v/>
      </c>
      <c r="I2624" s="10">
        <f>1+COUNTIF(MCuts,"&lt;"&amp;F2624)</f>
        <v/>
      </c>
      <c r="J2624" s="10">
        <f>G2624&amp;H2624&amp;I2624</f>
        <v/>
      </c>
      <c r="K2624" s="10">
        <f>IF(AND(G2624&gt;=4,H2624&gt;=4),"Champions",IF(AND(G2624&gt;=3,H2624&gt;=3),"Loyal",IF(G2624&gt;=4,"New / promising",IF(H2624&gt;=3,"At risk",IF(G2624&lt;=2,"Lost / hibernating","Needs attention")))))</f>
        <v/>
      </c>
    </row>
    <row r="2625">
      <c r="A2625" t="n">
        <v>16619</v>
      </c>
      <c r="B2625" s="13">
        <f>_xlfn.MINIFS(Invoices[Date],Invoices[Customer ID],A2625)</f>
        <v/>
      </c>
      <c r="C2625" s="13">
        <f>_xlfn.MAXIFS(Invoices[Date],Invoices[Customer ID],A2625)</f>
        <v/>
      </c>
      <c r="D2625" s="14">
        <f>AsOfDate-C2625</f>
        <v/>
      </c>
      <c r="E2625" s="14">
        <f>COUNTIFS(Invoices[Customer ID],A2625)</f>
        <v/>
      </c>
      <c r="F2625" s="15">
        <f>SUMIFS(Invoices[Value],Invoices[Customer ID],A2625)</f>
        <v/>
      </c>
      <c r="G2625" s="10">
        <f>5-COUNTIF(RCuts,"&lt;"&amp;D2625)</f>
        <v/>
      </c>
      <c r="H2625" s="10">
        <f>1+COUNTIF(FCuts,"&lt;"&amp;E2625)</f>
        <v/>
      </c>
      <c r="I2625" s="10">
        <f>1+COUNTIF(MCuts,"&lt;"&amp;F2625)</f>
        <v/>
      </c>
      <c r="J2625" s="10">
        <f>G2625&amp;H2625&amp;I2625</f>
        <v/>
      </c>
      <c r="K2625" s="10">
        <f>IF(AND(G2625&gt;=4,H2625&gt;=4),"Champions",IF(AND(G2625&gt;=3,H2625&gt;=3),"Loyal",IF(G2625&gt;=4,"New / promising",IF(H2625&gt;=3,"At risk",IF(G2625&lt;=2,"Lost / hibernating","Needs attention")))))</f>
        <v/>
      </c>
    </row>
    <row r="2626">
      <c r="A2626" t="n">
        <v>16620</v>
      </c>
      <c r="B2626" s="13">
        <f>_xlfn.MINIFS(Invoices[Date],Invoices[Customer ID],A2626)</f>
        <v/>
      </c>
      <c r="C2626" s="13">
        <f>_xlfn.MAXIFS(Invoices[Date],Invoices[Customer ID],A2626)</f>
        <v/>
      </c>
      <c r="D2626" s="14">
        <f>AsOfDate-C2626</f>
        <v/>
      </c>
      <c r="E2626" s="14">
        <f>COUNTIFS(Invoices[Customer ID],A2626)</f>
        <v/>
      </c>
      <c r="F2626" s="15">
        <f>SUMIFS(Invoices[Value],Invoices[Customer ID],A2626)</f>
        <v/>
      </c>
      <c r="G2626" s="10">
        <f>5-COUNTIF(RCuts,"&lt;"&amp;D2626)</f>
        <v/>
      </c>
      <c r="H2626" s="10">
        <f>1+COUNTIF(FCuts,"&lt;"&amp;E2626)</f>
        <v/>
      </c>
      <c r="I2626" s="10">
        <f>1+COUNTIF(MCuts,"&lt;"&amp;F2626)</f>
        <v/>
      </c>
      <c r="J2626" s="10">
        <f>G2626&amp;H2626&amp;I2626</f>
        <v/>
      </c>
      <c r="K2626" s="10">
        <f>IF(AND(G2626&gt;=4,H2626&gt;=4),"Champions",IF(AND(G2626&gt;=3,H2626&gt;=3),"Loyal",IF(G2626&gt;=4,"New / promising",IF(H2626&gt;=3,"At risk",IF(G2626&lt;=2,"Lost / hibernating","Needs attention")))))</f>
        <v/>
      </c>
    </row>
    <row r="2627">
      <c r="A2627" t="n">
        <v>16621</v>
      </c>
      <c r="B2627" s="13">
        <f>_xlfn.MINIFS(Invoices[Date],Invoices[Customer ID],A2627)</f>
        <v/>
      </c>
      <c r="C2627" s="13">
        <f>_xlfn.MAXIFS(Invoices[Date],Invoices[Customer ID],A2627)</f>
        <v/>
      </c>
      <c r="D2627" s="14">
        <f>AsOfDate-C2627</f>
        <v/>
      </c>
      <c r="E2627" s="14">
        <f>COUNTIFS(Invoices[Customer ID],A2627)</f>
        <v/>
      </c>
      <c r="F2627" s="15">
        <f>SUMIFS(Invoices[Value],Invoices[Customer ID],A2627)</f>
        <v/>
      </c>
      <c r="G2627" s="10">
        <f>5-COUNTIF(RCuts,"&lt;"&amp;D2627)</f>
        <v/>
      </c>
      <c r="H2627" s="10">
        <f>1+COUNTIF(FCuts,"&lt;"&amp;E2627)</f>
        <v/>
      </c>
      <c r="I2627" s="10">
        <f>1+COUNTIF(MCuts,"&lt;"&amp;F2627)</f>
        <v/>
      </c>
      <c r="J2627" s="10">
        <f>G2627&amp;H2627&amp;I2627</f>
        <v/>
      </c>
      <c r="K2627" s="10">
        <f>IF(AND(G2627&gt;=4,H2627&gt;=4),"Champions",IF(AND(G2627&gt;=3,H2627&gt;=3),"Loyal",IF(G2627&gt;=4,"New / promising",IF(H2627&gt;=3,"At risk",IF(G2627&lt;=2,"Lost / hibernating","Needs attention")))))</f>
        <v/>
      </c>
    </row>
    <row r="2628">
      <c r="A2628" t="n">
        <v>16623</v>
      </c>
      <c r="B2628" s="13">
        <f>_xlfn.MINIFS(Invoices[Date],Invoices[Customer ID],A2628)</f>
        <v/>
      </c>
      <c r="C2628" s="13">
        <f>_xlfn.MAXIFS(Invoices[Date],Invoices[Customer ID],A2628)</f>
        <v/>
      </c>
      <c r="D2628" s="14">
        <f>AsOfDate-C2628</f>
        <v/>
      </c>
      <c r="E2628" s="14">
        <f>COUNTIFS(Invoices[Customer ID],A2628)</f>
        <v/>
      </c>
      <c r="F2628" s="15">
        <f>SUMIFS(Invoices[Value],Invoices[Customer ID],A2628)</f>
        <v/>
      </c>
      <c r="G2628" s="10">
        <f>5-COUNTIF(RCuts,"&lt;"&amp;D2628)</f>
        <v/>
      </c>
      <c r="H2628" s="10">
        <f>1+COUNTIF(FCuts,"&lt;"&amp;E2628)</f>
        <v/>
      </c>
      <c r="I2628" s="10">
        <f>1+COUNTIF(MCuts,"&lt;"&amp;F2628)</f>
        <v/>
      </c>
      <c r="J2628" s="10">
        <f>G2628&amp;H2628&amp;I2628</f>
        <v/>
      </c>
      <c r="K2628" s="10">
        <f>IF(AND(G2628&gt;=4,H2628&gt;=4),"Champions",IF(AND(G2628&gt;=3,H2628&gt;=3),"Loyal",IF(G2628&gt;=4,"New / promising",IF(H2628&gt;=3,"At risk",IF(G2628&lt;=2,"Lost / hibernating","Needs attention")))))</f>
        <v/>
      </c>
    </row>
    <row r="2629">
      <c r="A2629" t="n">
        <v>16624</v>
      </c>
      <c r="B2629" s="13">
        <f>_xlfn.MINIFS(Invoices[Date],Invoices[Customer ID],A2629)</f>
        <v/>
      </c>
      <c r="C2629" s="13">
        <f>_xlfn.MAXIFS(Invoices[Date],Invoices[Customer ID],A2629)</f>
        <v/>
      </c>
      <c r="D2629" s="14">
        <f>AsOfDate-C2629</f>
        <v/>
      </c>
      <c r="E2629" s="14">
        <f>COUNTIFS(Invoices[Customer ID],A2629)</f>
        <v/>
      </c>
      <c r="F2629" s="15">
        <f>SUMIFS(Invoices[Value],Invoices[Customer ID],A2629)</f>
        <v/>
      </c>
      <c r="G2629" s="10">
        <f>5-COUNTIF(RCuts,"&lt;"&amp;D2629)</f>
        <v/>
      </c>
      <c r="H2629" s="10">
        <f>1+COUNTIF(FCuts,"&lt;"&amp;E2629)</f>
        <v/>
      </c>
      <c r="I2629" s="10">
        <f>1+COUNTIF(MCuts,"&lt;"&amp;F2629)</f>
        <v/>
      </c>
      <c r="J2629" s="10">
        <f>G2629&amp;H2629&amp;I2629</f>
        <v/>
      </c>
      <c r="K2629" s="10">
        <f>IF(AND(G2629&gt;=4,H2629&gt;=4),"Champions",IF(AND(G2629&gt;=3,H2629&gt;=3),"Loyal",IF(G2629&gt;=4,"New / promising",IF(H2629&gt;=3,"At risk",IF(G2629&lt;=2,"Lost / hibernating","Needs attention")))))</f>
        <v/>
      </c>
    </row>
    <row r="2630">
      <c r="A2630" t="n">
        <v>16625</v>
      </c>
      <c r="B2630" s="13">
        <f>_xlfn.MINIFS(Invoices[Date],Invoices[Customer ID],A2630)</f>
        <v/>
      </c>
      <c r="C2630" s="13">
        <f>_xlfn.MAXIFS(Invoices[Date],Invoices[Customer ID],A2630)</f>
        <v/>
      </c>
      <c r="D2630" s="14">
        <f>AsOfDate-C2630</f>
        <v/>
      </c>
      <c r="E2630" s="14">
        <f>COUNTIFS(Invoices[Customer ID],A2630)</f>
        <v/>
      </c>
      <c r="F2630" s="15">
        <f>SUMIFS(Invoices[Value],Invoices[Customer ID],A2630)</f>
        <v/>
      </c>
      <c r="G2630" s="10">
        <f>5-COUNTIF(RCuts,"&lt;"&amp;D2630)</f>
        <v/>
      </c>
      <c r="H2630" s="10">
        <f>1+COUNTIF(FCuts,"&lt;"&amp;E2630)</f>
        <v/>
      </c>
      <c r="I2630" s="10">
        <f>1+COUNTIF(MCuts,"&lt;"&amp;F2630)</f>
        <v/>
      </c>
      <c r="J2630" s="10">
        <f>G2630&amp;H2630&amp;I2630</f>
        <v/>
      </c>
      <c r="K2630" s="10">
        <f>IF(AND(G2630&gt;=4,H2630&gt;=4),"Champions",IF(AND(G2630&gt;=3,H2630&gt;=3),"Loyal",IF(G2630&gt;=4,"New / promising",IF(H2630&gt;=3,"At risk",IF(G2630&lt;=2,"Lost / hibernating","Needs attention")))))</f>
        <v/>
      </c>
    </row>
    <row r="2631">
      <c r="A2631" t="n">
        <v>16626</v>
      </c>
      <c r="B2631" s="13">
        <f>_xlfn.MINIFS(Invoices[Date],Invoices[Customer ID],A2631)</f>
        <v/>
      </c>
      <c r="C2631" s="13">
        <f>_xlfn.MAXIFS(Invoices[Date],Invoices[Customer ID],A2631)</f>
        <v/>
      </c>
      <c r="D2631" s="14">
        <f>AsOfDate-C2631</f>
        <v/>
      </c>
      <c r="E2631" s="14">
        <f>COUNTIFS(Invoices[Customer ID],A2631)</f>
        <v/>
      </c>
      <c r="F2631" s="15">
        <f>SUMIFS(Invoices[Value],Invoices[Customer ID],A2631)</f>
        <v/>
      </c>
      <c r="G2631" s="10">
        <f>5-COUNTIF(RCuts,"&lt;"&amp;D2631)</f>
        <v/>
      </c>
      <c r="H2631" s="10">
        <f>1+COUNTIF(FCuts,"&lt;"&amp;E2631)</f>
        <v/>
      </c>
      <c r="I2631" s="10">
        <f>1+COUNTIF(MCuts,"&lt;"&amp;F2631)</f>
        <v/>
      </c>
      <c r="J2631" s="10">
        <f>G2631&amp;H2631&amp;I2631</f>
        <v/>
      </c>
      <c r="K2631" s="10">
        <f>IF(AND(G2631&gt;=4,H2631&gt;=4),"Champions",IF(AND(G2631&gt;=3,H2631&gt;=3),"Loyal",IF(G2631&gt;=4,"New / promising",IF(H2631&gt;=3,"At risk",IF(G2631&lt;=2,"Lost / hibernating","Needs attention")))))</f>
        <v/>
      </c>
    </row>
    <row r="2632">
      <c r="A2632" t="n">
        <v>16627</v>
      </c>
      <c r="B2632" s="13">
        <f>_xlfn.MINIFS(Invoices[Date],Invoices[Customer ID],A2632)</f>
        <v/>
      </c>
      <c r="C2632" s="13">
        <f>_xlfn.MAXIFS(Invoices[Date],Invoices[Customer ID],A2632)</f>
        <v/>
      </c>
      <c r="D2632" s="14">
        <f>AsOfDate-C2632</f>
        <v/>
      </c>
      <c r="E2632" s="14">
        <f>COUNTIFS(Invoices[Customer ID],A2632)</f>
        <v/>
      </c>
      <c r="F2632" s="15">
        <f>SUMIFS(Invoices[Value],Invoices[Customer ID],A2632)</f>
        <v/>
      </c>
      <c r="G2632" s="10">
        <f>5-COUNTIF(RCuts,"&lt;"&amp;D2632)</f>
        <v/>
      </c>
      <c r="H2632" s="10">
        <f>1+COUNTIF(FCuts,"&lt;"&amp;E2632)</f>
        <v/>
      </c>
      <c r="I2632" s="10">
        <f>1+COUNTIF(MCuts,"&lt;"&amp;F2632)</f>
        <v/>
      </c>
      <c r="J2632" s="10">
        <f>G2632&amp;H2632&amp;I2632</f>
        <v/>
      </c>
      <c r="K2632" s="10">
        <f>IF(AND(G2632&gt;=4,H2632&gt;=4),"Champions",IF(AND(G2632&gt;=3,H2632&gt;=3),"Loyal",IF(G2632&gt;=4,"New / promising",IF(H2632&gt;=3,"At risk",IF(G2632&lt;=2,"Lost / hibernating","Needs attention")))))</f>
        <v/>
      </c>
    </row>
    <row r="2633">
      <c r="A2633" t="n">
        <v>16628</v>
      </c>
      <c r="B2633" s="13">
        <f>_xlfn.MINIFS(Invoices[Date],Invoices[Customer ID],A2633)</f>
        <v/>
      </c>
      <c r="C2633" s="13">
        <f>_xlfn.MAXIFS(Invoices[Date],Invoices[Customer ID],A2633)</f>
        <v/>
      </c>
      <c r="D2633" s="14">
        <f>AsOfDate-C2633</f>
        <v/>
      </c>
      <c r="E2633" s="14">
        <f>COUNTIFS(Invoices[Customer ID],A2633)</f>
        <v/>
      </c>
      <c r="F2633" s="15">
        <f>SUMIFS(Invoices[Value],Invoices[Customer ID],A2633)</f>
        <v/>
      </c>
      <c r="G2633" s="10">
        <f>5-COUNTIF(RCuts,"&lt;"&amp;D2633)</f>
        <v/>
      </c>
      <c r="H2633" s="10">
        <f>1+COUNTIF(FCuts,"&lt;"&amp;E2633)</f>
        <v/>
      </c>
      <c r="I2633" s="10">
        <f>1+COUNTIF(MCuts,"&lt;"&amp;F2633)</f>
        <v/>
      </c>
      <c r="J2633" s="10">
        <f>G2633&amp;H2633&amp;I2633</f>
        <v/>
      </c>
      <c r="K2633" s="10">
        <f>IF(AND(G2633&gt;=4,H2633&gt;=4),"Champions",IF(AND(G2633&gt;=3,H2633&gt;=3),"Loyal",IF(G2633&gt;=4,"New / promising",IF(H2633&gt;=3,"At risk",IF(G2633&lt;=2,"Lost / hibernating","Needs attention")))))</f>
        <v/>
      </c>
    </row>
    <row r="2634">
      <c r="A2634" t="n">
        <v>16629</v>
      </c>
      <c r="B2634" s="13">
        <f>_xlfn.MINIFS(Invoices[Date],Invoices[Customer ID],A2634)</f>
        <v/>
      </c>
      <c r="C2634" s="13">
        <f>_xlfn.MAXIFS(Invoices[Date],Invoices[Customer ID],A2634)</f>
        <v/>
      </c>
      <c r="D2634" s="14">
        <f>AsOfDate-C2634</f>
        <v/>
      </c>
      <c r="E2634" s="14">
        <f>COUNTIFS(Invoices[Customer ID],A2634)</f>
        <v/>
      </c>
      <c r="F2634" s="15">
        <f>SUMIFS(Invoices[Value],Invoices[Customer ID],A2634)</f>
        <v/>
      </c>
      <c r="G2634" s="10">
        <f>5-COUNTIF(RCuts,"&lt;"&amp;D2634)</f>
        <v/>
      </c>
      <c r="H2634" s="10">
        <f>1+COUNTIF(FCuts,"&lt;"&amp;E2634)</f>
        <v/>
      </c>
      <c r="I2634" s="10">
        <f>1+COUNTIF(MCuts,"&lt;"&amp;F2634)</f>
        <v/>
      </c>
      <c r="J2634" s="10">
        <f>G2634&amp;H2634&amp;I2634</f>
        <v/>
      </c>
      <c r="K2634" s="10">
        <f>IF(AND(G2634&gt;=4,H2634&gt;=4),"Champions",IF(AND(G2634&gt;=3,H2634&gt;=3),"Loyal",IF(G2634&gt;=4,"New / promising",IF(H2634&gt;=3,"At risk",IF(G2634&lt;=2,"Lost / hibernating","Needs attention")))))</f>
        <v/>
      </c>
    </row>
    <row r="2635">
      <c r="A2635" t="n">
        <v>16633</v>
      </c>
      <c r="B2635" s="13">
        <f>_xlfn.MINIFS(Invoices[Date],Invoices[Customer ID],A2635)</f>
        <v/>
      </c>
      <c r="C2635" s="13">
        <f>_xlfn.MAXIFS(Invoices[Date],Invoices[Customer ID],A2635)</f>
        <v/>
      </c>
      <c r="D2635" s="14">
        <f>AsOfDate-C2635</f>
        <v/>
      </c>
      <c r="E2635" s="14">
        <f>COUNTIFS(Invoices[Customer ID],A2635)</f>
        <v/>
      </c>
      <c r="F2635" s="15">
        <f>SUMIFS(Invoices[Value],Invoices[Customer ID],A2635)</f>
        <v/>
      </c>
      <c r="G2635" s="10">
        <f>5-COUNTIF(RCuts,"&lt;"&amp;D2635)</f>
        <v/>
      </c>
      <c r="H2635" s="10">
        <f>1+COUNTIF(FCuts,"&lt;"&amp;E2635)</f>
        <v/>
      </c>
      <c r="I2635" s="10">
        <f>1+COUNTIF(MCuts,"&lt;"&amp;F2635)</f>
        <v/>
      </c>
      <c r="J2635" s="10">
        <f>G2635&amp;H2635&amp;I2635</f>
        <v/>
      </c>
      <c r="K2635" s="10">
        <f>IF(AND(G2635&gt;=4,H2635&gt;=4),"Champions",IF(AND(G2635&gt;=3,H2635&gt;=3),"Loyal",IF(G2635&gt;=4,"New / promising",IF(H2635&gt;=3,"At risk",IF(G2635&lt;=2,"Lost / hibernating","Needs attention")))))</f>
        <v/>
      </c>
    </row>
    <row r="2636">
      <c r="A2636" t="n">
        <v>16634</v>
      </c>
      <c r="B2636" s="13">
        <f>_xlfn.MINIFS(Invoices[Date],Invoices[Customer ID],A2636)</f>
        <v/>
      </c>
      <c r="C2636" s="13">
        <f>_xlfn.MAXIFS(Invoices[Date],Invoices[Customer ID],A2636)</f>
        <v/>
      </c>
      <c r="D2636" s="14">
        <f>AsOfDate-C2636</f>
        <v/>
      </c>
      <c r="E2636" s="14">
        <f>COUNTIFS(Invoices[Customer ID],A2636)</f>
        <v/>
      </c>
      <c r="F2636" s="15">
        <f>SUMIFS(Invoices[Value],Invoices[Customer ID],A2636)</f>
        <v/>
      </c>
      <c r="G2636" s="10">
        <f>5-COUNTIF(RCuts,"&lt;"&amp;D2636)</f>
        <v/>
      </c>
      <c r="H2636" s="10">
        <f>1+COUNTIF(FCuts,"&lt;"&amp;E2636)</f>
        <v/>
      </c>
      <c r="I2636" s="10">
        <f>1+COUNTIF(MCuts,"&lt;"&amp;F2636)</f>
        <v/>
      </c>
      <c r="J2636" s="10">
        <f>G2636&amp;H2636&amp;I2636</f>
        <v/>
      </c>
      <c r="K2636" s="10">
        <f>IF(AND(G2636&gt;=4,H2636&gt;=4),"Champions",IF(AND(G2636&gt;=3,H2636&gt;=3),"Loyal",IF(G2636&gt;=4,"New / promising",IF(H2636&gt;=3,"At risk",IF(G2636&lt;=2,"Lost / hibernating","Needs attention")))))</f>
        <v/>
      </c>
    </row>
    <row r="2637">
      <c r="A2637" t="n">
        <v>16637</v>
      </c>
      <c r="B2637" s="13">
        <f>_xlfn.MINIFS(Invoices[Date],Invoices[Customer ID],A2637)</f>
        <v/>
      </c>
      <c r="C2637" s="13">
        <f>_xlfn.MAXIFS(Invoices[Date],Invoices[Customer ID],A2637)</f>
        <v/>
      </c>
      <c r="D2637" s="14">
        <f>AsOfDate-C2637</f>
        <v/>
      </c>
      <c r="E2637" s="14">
        <f>COUNTIFS(Invoices[Customer ID],A2637)</f>
        <v/>
      </c>
      <c r="F2637" s="15">
        <f>SUMIFS(Invoices[Value],Invoices[Customer ID],A2637)</f>
        <v/>
      </c>
      <c r="G2637" s="10">
        <f>5-COUNTIF(RCuts,"&lt;"&amp;D2637)</f>
        <v/>
      </c>
      <c r="H2637" s="10">
        <f>1+COUNTIF(FCuts,"&lt;"&amp;E2637)</f>
        <v/>
      </c>
      <c r="I2637" s="10">
        <f>1+COUNTIF(MCuts,"&lt;"&amp;F2637)</f>
        <v/>
      </c>
      <c r="J2637" s="10">
        <f>G2637&amp;H2637&amp;I2637</f>
        <v/>
      </c>
      <c r="K2637" s="10">
        <f>IF(AND(G2637&gt;=4,H2637&gt;=4),"Champions",IF(AND(G2637&gt;=3,H2637&gt;=3),"Loyal",IF(G2637&gt;=4,"New / promising",IF(H2637&gt;=3,"At risk",IF(G2637&lt;=2,"Lost / hibernating","Needs attention")))))</f>
        <v/>
      </c>
    </row>
    <row r="2638">
      <c r="A2638" t="n">
        <v>16638</v>
      </c>
      <c r="B2638" s="13">
        <f>_xlfn.MINIFS(Invoices[Date],Invoices[Customer ID],A2638)</f>
        <v/>
      </c>
      <c r="C2638" s="13">
        <f>_xlfn.MAXIFS(Invoices[Date],Invoices[Customer ID],A2638)</f>
        <v/>
      </c>
      <c r="D2638" s="14">
        <f>AsOfDate-C2638</f>
        <v/>
      </c>
      <c r="E2638" s="14">
        <f>COUNTIFS(Invoices[Customer ID],A2638)</f>
        <v/>
      </c>
      <c r="F2638" s="15">
        <f>SUMIFS(Invoices[Value],Invoices[Customer ID],A2638)</f>
        <v/>
      </c>
      <c r="G2638" s="10">
        <f>5-COUNTIF(RCuts,"&lt;"&amp;D2638)</f>
        <v/>
      </c>
      <c r="H2638" s="10">
        <f>1+COUNTIF(FCuts,"&lt;"&amp;E2638)</f>
        <v/>
      </c>
      <c r="I2638" s="10">
        <f>1+COUNTIF(MCuts,"&lt;"&amp;F2638)</f>
        <v/>
      </c>
      <c r="J2638" s="10">
        <f>G2638&amp;H2638&amp;I2638</f>
        <v/>
      </c>
      <c r="K2638" s="10">
        <f>IF(AND(G2638&gt;=4,H2638&gt;=4),"Champions",IF(AND(G2638&gt;=3,H2638&gt;=3),"Loyal",IF(G2638&gt;=4,"New / promising",IF(H2638&gt;=3,"At risk",IF(G2638&lt;=2,"Lost / hibernating","Needs attention")))))</f>
        <v/>
      </c>
    </row>
    <row r="2639">
      <c r="A2639" t="n">
        <v>16639</v>
      </c>
      <c r="B2639" s="13">
        <f>_xlfn.MINIFS(Invoices[Date],Invoices[Customer ID],A2639)</f>
        <v/>
      </c>
      <c r="C2639" s="13">
        <f>_xlfn.MAXIFS(Invoices[Date],Invoices[Customer ID],A2639)</f>
        <v/>
      </c>
      <c r="D2639" s="14">
        <f>AsOfDate-C2639</f>
        <v/>
      </c>
      <c r="E2639" s="14">
        <f>COUNTIFS(Invoices[Customer ID],A2639)</f>
        <v/>
      </c>
      <c r="F2639" s="15">
        <f>SUMIFS(Invoices[Value],Invoices[Customer ID],A2639)</f>
        <v/>
      </c>
      <c r="G2639" s="10">
        <f>5-COUNTIF(RCuts,"&lt;"&amp;D2639)</f>
        <v/>
      </c>
      <c r="H2639" s="10">
        <f>1+COUNTIF(FCuts,"&lt;"&amp;E2639)</f>
        <v/>
      </c>
      <c r="I2639" s="10">
        <f>1+COUNTIF(MCuts,"&lt;"&amp;F2639)</f>
        <v/>
      </c>
      <c r="J2639" s="10">
        <f>G2639&amp;H2639&amp;I2639</f>
        <v/>
      </c>
      <c r="K2639" s="10">
        <f>IF(AND(G2639&gt;=4,H2639&gt;=4),"Champions",IF(AND(G2639&gt;=3,H2639&gt;=3),"Loyal",IF(G2639&gt;=4,"New / promising",IF(H2639&gt;=3,"At risk",IF(G2639&lt;=2,"Lost / hibernating","Needs attention")))))</f>
        <v/>
      </c>
    </row>
    <row r="2640">
      <c r="A2640" t="n">
        <v>16641</v>
      </c>
      <c r="B2640" s="13">
        <f>_xlfn.MINIFS(Invoices[Date],Invoices[Customer ID],A2640)</f>
        <v/>
      </c>
      <c r="C2640" s="13">
        <f>_xlfn.MAXIFS(Invoices[Date],Invoices[Customer ID],A2640)</f>
        <v/>
      </c>
      <c r="D2640" s="14">
        <f>AsOfDate-C2640</f>
        <v/>
      </c>
      <c r="E2640" s="14">
        <f>COUNTIFS(Invoices[Customer ID],A2640)</f>
        <v/>
      </c>
      <c r="F2640" s="15">
        <f>SUMIFS(Invoices[Value],Invoices[Customer ID],A2640)</f>
        <v/>
      </c>
      <c r="G2640" s="10">
        <f>5-COUNTIF(RCuts,"&lt;"&amp;D2640)</f>
        <v/>
      </c>
      <c r="H2640" s="10">
        <f>1+COUNTIF(FCuts,"&lt;"&amp;E2640)</f>
        <v/>
      </c>
      <c r="I2640" s="10">
        <f>1+COUNTIF(MCuts,"&lt;"&amp;F2640)</f>
        <v/>
      </c>
      <c r="J2640" s="10">
        <f>G2640&amp;H2640&amp;I2640</f>
        <v/>
      </c>
      <c r="K2640" s="10">
        <f>IF(AND(G2640&gt;=4,H2640&gt;=4),"Champions",IF(AND(G2640&gt;=3,H2640&gt;=3),"Loyal",IF(G2640&gt;=4,"New / promising",IF(H2640&gt;=3,"At risk",IF(G2640&lt;=2,"Lost / hibernating","Needs attention")))))</f>
        <v/>
      </c>
    </row>
    <row r="2641">
      <c r="A2641" t="n">
        <v>16642</v>
      </c>
      <c r="B2641" s="13">
        <f>_xlfn.MINIFS(Invoices[Date],Invoices[Customer ID],A2641)</f>
        <v/>
      </c>
      <c r="C2641" s="13">
        <f>_xlfn.MAXIFS(Invoices[Date],Invoices[Customer ID],A2641)</f>
        <v/>
      </c>
      <c r="D2641" s="14">
        <f>AsOfDate-C2641</f>
        <v/>
      </c>
      <c r="E2641" s="14">
        <f>COUNTIFS(Invoices[Customer ID],A2641)</f>
        <v/>
      </c>
      <c r="F2641" s="15">
        <f>SUMIFS(Invoices[Value],Invoices[Customer ID],A2641)</f>
        <v/>
      </c>
      <c r="G2641" s="10">
        <f>5-COUNTIF(RCuts,"&lt;"&amp;D2641)</f>
        <v/>
      </c>
      <c r="H2641" s="10">
        <f>1+COUNTIF(FCuts,"&lt;"&amp;E2641)</f>
        <v/>
      </c>
      <c r="I2641" s="10">
        <f>1+COUNTIF(MCuts,"&lt;"&amp;F2641)</f>
        <v/>
      </c>
      <c r="J2641" s="10">
        <f>G2641&amp;H2641&amp;I2641</f>
        <v/>
      </c>
      <c r="K2641" s="10">
        <f>IF(AND(G2641&gt;=4,H2641&gt;=4),"Champions",IF(AND(G2641&gt;=3,H2641&gt;=3),"Loyal",IF(G2641&gt;=4,"New / promising",IF(H2641&gt;=3,"At risk",IF(G2641&lt;=2,"Lost / hibernating","Needs attention")))))</f>
        <v/>
      </c>
    </row>
    <row r="2642">
      <c r="A2642" t="n">
        <v>16643</v>
      </c>
      <c r="B2642" s="13">
        <f>_xlfn.MINIFS(Invoices[Date],Invoices[Customer ID],A2642)</f>
        <v/>
      </c>
      <c r="C2642" s="13">
        <f>_xlfn.MAXIFS(Invoices[Date],Invoices[Customer ID],A2642)</f>
        <v/>
      </c>
      <c r="D2642" s="14">
        <f>AsOfDate-C2642</f>
        <v/>
      </c>
      <c r="E2642" s="14">
        <f>COUNTIFS(Invoices[Customer ID],A2642)</f>
        <v/>
      </c>
      <c r="F2642" s="15">
        <f>SUMIFS(Invoices[Value],Invoices[Customer ID],A2642)</f>
        <v/>
      </c>
      <c r="G2642" s="10">
        <f>5-COUNTIF(RCuts,"&lt;"&amp;D2642)</f>
        <v/>
      </c>
      <c r="H2642" s="10">
        <f>1+COUNTIF(FCuts,"&lt;"&amp;E2642)</f>
        <v/>
      </c>
      <c r="I2642" s="10">
        <f>1+COUNTIF(MCuts,"&lt;"&amp;F2642)</f>
        <v/>
      </c>
      <c r="J2642" s="10">
        <f>G2642&amp;H2642&amp;I2642</f>
        <v/>
      </c>
      <c r="K2642" s="10">
        <f>IF(AND(G2642&gt;=4,H2642&gt;=4),"Champions",IF(AND(G2642&gt;=3,H2642&gt;=3),"Loyal",IF(G2642&gt;=4,"New / promising",IF(H2642&gt;=3,"At risk",IF(G2642&lt;=2,"Lost / hibernating","Needs attention")))))</f>
        <v/>
      </c>
    </row>
    <row r="2643">
      <c r="A2643" t="n">
        <v>16644</v>
      </c>
      <c r="B2643" s="13">
        <f>_xlfn.MINIFS(Invoices[Date],Invoices[Customer ID],A2643)</f>
        <v/>
      </c>
      <c r="C2643" s="13">
        <f>_xlfn.MAXIFS(Invoices[Date],Invoices[Customer ID],A2643)</f>
        <v/>
      </c>
      <c r="D2643" s="14">
        <f>AsOfDate-C2643</f>
        <v/>
      </c>
      <c r="E2643" s="14">
        <f>COUNTIFS(Invoices[Customer ID],A2643)</f>
        <v/>
      </c>
      <c r="F2643" s="15">
        <f>SUMIFS(Invoices[Value],Invoices[Customer ID],A2643)</f>
        <v/>
      </c>
      <c r="G2643" s="10">
        <f>5-COUNTIF(RCuts,"&lt;"&amp;D2643)</f>
        <v/>
      </c>
      <c r="H2643" s="10">
        <f>1+COUNTIF(FCuts,"&lt;"&amp;E2643)</f>
        <v/>
      </c>
      <c r="I2643" s="10">
        <f>1+COUNTIF(MCuts,"&lt;"&amp;F2643)</f>
        <v/>
      </c>
      <c r="J2643" s="10">
        <f>G2643&amp;H2643&amp;I2643</f>
        <v/>
      </c>
      <c r="K2643" s="10">
        <f>IF(AND(G2643&gt;=4,H2643&gt;=4),"Champions",IF(AND(G2643&gt;=3,H2643&gt;=3),"Loyal",IF(G2643&gt;=4,"New / promising",IF(H2643&gt;=3,"At risk",IF(G2643&lt;=2,"Lost / hibernating","Needs attention")))))</f>
        <v/>
      </c>
    </row>
    <row r="2644">
      <c r="A2644" t="n">
        <v>16647</v>
      </c>
      <c r="B2644" s="13">
        <f>_xlfn.MINIFS(Invoices[Date],Invoices[Customer ID],A2644)</f>
        <v/>
      </c>
      <c r="C2644" s="13">
        <f>_xlfn.MAXIFS(Invoices[Date],Invoices[Customer ID],A2644)</f>
        <v/>
      </c>
      <c r="D2644" s="14">
        <f>AsOfDate-C2644</f>
        <v/>
      </c>
      <c r="E2644" s="14">
        <f>COUNTIFS(Invoices[Customer ID],A2644)</f>
        <v/>
      </c>
      <c r="F2644" s="15">
        <f>SUMIFS(Invoices[Value],Invoices[Customer ID],A2644)</f>
        <v/>
      </c>
      <c r="G2644" s="10">
        <f>5-COUNTIF(RCuts,"&lt;"&amp;D2644)</f>
        <v/>
      </c>
      <c r="H2644" s="10">
        <f>1+COUNTIF(FCuts,"&lt;"&amp;E2644)</f>
        <v/>
      </c>
      <c r="I2644" s="10">
        <f>1+COUNTIF(MCuts,"&lt;"&amp;F2644)</f>
        <v/>
      </c>
      <c r="J2644" s="10">
        <f>G2644&amp;H2644&amp;I2644</f>
        <v/>
      </c>
      <c r="K2644" s="10">
        <f>IF(AND(G2644&gt;=4,H2644&gt;=4),"Champions",IF(AND(G2644&gt;=3,H2644&gt;=3),"Loyal",IF(G2644&gt;=4,"New / promising",IF(H2644&gt;=3,"At risk",IF(G2644&lt;=2,"Lost / hibernating","Needs attention")))))</f>
        <v/>
      </c>
    </row>
    <row r="2645">
      <c r="A2645" t="n">
        <v>16648</v>
      </c>
      <c r="B2645" s="13">
        <f>_xlfn.MINIFS(Invoices[Date],Invoices[Customer ID],A2645)</f>
        <v/>
      </c>
      <c r="C2645" s="13">
        <f>_xlfn.MAXIFS(Invoices[Date],Invoices[Customer ID],A2645)</f>
        <v/>
      </c>
      <c r="D2645" s="14">
        <f>AsOfDate-C2645</f>
        <v/>
      </c>
      <c r="E2645" s="14">
        <f>COUNTIFS(Invoices[Customer ID],A2645)</f>
        <v/>
      </c>
      <c r="F2645" s="15">
        <f>SUMIFS(Invoices[Value],Invoices[Customer ID],A2645)</f>
        <v/>
      </c>
      <c r="G2645" s="10">
        <f>5-COUNTIF(RCuts,"&lt;"&amp;D2645)</f>
        <v/>
      </c>
      <c r="H2645" s="10">
        <f>1+COUNTIF(FCuts,"&lt;"&amp;E2645)</f>
        <v/>
      </c>
      <c r="I2645" s="10">
        <f>1+COUNTIF(MCuts,"&lt;"&amp;F2645)</f>
        <v/>
      </c>
      <c r="J2645" s="10">
        <f>G2645&amp;H2645&amp;I2645</f>
        <v/>
      </c>
      <c r="K2645" s="10">
        <f>IF(AND(G2645&gt;=4,H2645&gt;=4),"Champions",IF(AND(G2645&gt;=3,H2645&gt;=3),"Loyal",IF(G2645&gt;=4,"New / promising",IF(H2645&gt;=3,"At risk",IF(G2645&lt;=2,"Lost / hibernating","Needs attention")))))</f>
        <v/>
      </c>
    </row>
    <row r="2646">
      <c r="A2646" t="n">
        <v>16650</v>
      </c>
      <c r="B2646" s="13">
        <f>_xlfn.MINIFS(Invoices[Date],Invoices[Customer ID],A2646)</f>
        <v/>
      </c>
      <c r="C2646" s="13">
        <f>_xlfn.MAXIFS(Invoices[Date],Invoices[Customer ID],A2646)</f>
        <v/>
      </c>
      <c r="D2646" s="14">
        <f>AsOfDate-C2646</f>
        <v/>
      </c>
      <c r="E2646" s="14">
        <f>COUNTIFS(Invoices[Customer ID],A2646)</f>
        <v/>
      </c>
      <c r="F2646" s="15">
        <f>SUMIFS(Invoices[Value],Invoices[Customer ID],A2646)</f>
        <v/>
      </c>
      <c r="G2646" s="10">
        <f>5-COUNTIF(RCuts,"&lt;"&amp;D2646)</f>
        <v/>
      </c>
      <c r="H2646" s="10">
        <f>1+COUNTIF(FCuts,"&lt;"&amp;E2646)</f>
        <v/>
      </c>
      <c r="I2646" s="10">
        <f>1+COUNTIF(MCuts,"&lt;"&amp;F2646)</f>
        <v/>
      </c>
      <c r="J2646" s="10">
        <f>G2646&amp;H2646&amp;I2646</f>
        <v/>
      </c>
      <c r="K2646" s="10">
        <f>IF(AND(G2646&gt;=4,H2646&gt;=4),"Champions",IF(AND(G2646&gt;=3,H2646&gt;=3),"Loyal",IF(G2646&gt;=4,"New / promising",IF(H2646&gt;=3,"At risk",IF(G2646&lt;=2,"Lost / hibernating","Needs attention")))))</f>
        <v/>
      </c>
    </row>
    <row r="2647">
      <c r="A2647" t="n">
        <v>16652</v>
      </c>
      <c r="B2647" s="13">
        <f>_xlfn.MINIFS(Invoices[Date],Invoices[Customer ID],A2647)</f>
        <v/>
      </c>
      <c r="C2647" s="13">
        <f>_xlfn.MAXIFS(Invoices[Date],Invoices[Customer ID],A2647)</f>
        <v/>
      </c>
      <c r="D2647" s="14">
        <f>AsOfDate-C2647</f>
        <v/>
      </c>
      <c r="E2647" s="14">
        <f>COUNTIFS(Invoices[Customer ID],A2647)</f>
        <v/>
      </c>
      <c r="F2647" s="15">
        <f>SUMIFS(Invoices[Value],Invoices[Customer ID],A2647)</f>
        <v/>
      </c>
      <c r="G2647" s="10">
        <f>5-COUNTIF(RCuts,"&lt;"&amp;D2647)</f>
        <v/>
      </c>
      <c r="H2647" s="10">
        <f>1+COUNTIF(FCuts,"&lt;"&amp;E2647)</f>
        <v/>
      </c>
      <c r="I2647" s="10">
        <f>1+COUNTIF(MCuts,"&lt;"&amp;F2647)</f>
        <v/>
      </c>
      <c r="J2647" s="10">
        <f>G2647&amp;H2647&amp;I2647</f>
        <v/>
      </c>
      <c r="K2647" s="10">
        <f>IF(AND(G2647&gt;=4,H2647&gt;=4),"Champions",IF(AND(G2647&gt;=3,H2647&gt;=3),"Loyal",IF(G2647&gt;=4,"New / promising",IF(H2647&gt;=3,"At risk",IF(G2647&lt;=2,"Lost / hibernating","Needs attention")))))</f>
        <v/>
      </c>
    </row>
    <row r="2648">
      <c r="A2648" t="n">
        <v>16653</v>
      </c>
      <c r="B2648" s="13">
        <f>_xlfn.MINIFS(Invoices[Date],Invoices[Customer ID],A2648)</f>
        <v/>
      </c>
      <c r="C2648" s="13">
        <f>_xlfn.MAXIFS(Invoices[Date],Invoices[Customer ID],A2648)</f>
        <v/>
      </c>
      <c r="D2648" s="14">
        <f>AsOfDate-C2648</f>
        <v/>
      </c>
      <c r="E2648" s="14">
        <f>COUNTIFS(Invoices[Customer ID],A2648)</f>
        <v/>
      </c>
      <c r="F2648" s="15">
        <f>SUMIFS(Invoices[Value],Invoices[Customer ID],A2648)</f>
        <v/>
      </c>
      <c r="G2648" s="10">
        <f>5-COUNTIF(RCuts,"&lt;"&amp;D2648)</f>
        <v/>
      </c>
      <c r="H2648" s="10">
        <f>1+COUNTIF(FCuts,"&lt;"&amp;E2648)</f>
        <v/>
      </c>
      <c r="I2648" s="10">
        <f>1+COUNTIF(MCuts,"&lt;"&amp;F2648)</f>
        <v/>
      </c>
      <c r="J2648" s="10">
        <f>G2648&amp;H2648&amp;I2648</f>
        <v/>
      </c>
      <c r="K2648" s="10">
        <f>IF(AND(G2648&gt;=4,H2648&gt;=4),"Champions",IF(AND(G2648&gt;=3,H2648&gt;=3),"Loyal",IF(G2648&gt;=4,"New / promising",IF(H2648&gt;=3,"At risk",IF(G2648&lt;=2,"Lost / hibernating","Needs attention")))))</f>
        <v/>
      </c>
    </row>
    <row r="2649">
      <c r="A2649" t="n">
        <v>16654</v>
      </c>
      <c r="B2649" s="13">
        <f>_xlfn.MINIFS(Invoices[Date],Invoices[Customer ID],A2649)</f>
        <v/>
      </c>
      <c r="C2649" s="13">
        <f>_xlfn.MAXIFS(Invoices[Date],Invoices[Customer ID],A2649)</f>
        <v/>
      </c>
      <c r="D2649" s="14">
        <f>AsOfDate-C2649</f>
        <v/>
      </c>
      <c r="E2649" s="14">
        <f>COUNTIFS(Invoices[Customer ID],A2649)</f>
        <v/>
      </c>
      <c r="F2649" s="15">
        <f>SUMIFS(Invoices[Value],Invoices[Customer ID],A2649)</f>
        <v/>
      </c>
      <c r="G2649" s="10">
        <f>5-COUNTIF(RCuts,"&lt;"&amp;D2649)</f>
        <v/>
      </c>
      <c r="H2649" s="10">
        <f>1+COUNTIF(FCuts,"&lt;"&amp;E2649)</f>
        <v/>
      </c>
      <c r="I2649" s="10">
        <f>1+COUNTIF(MCuts,"&lt;"&amp;F2649)</f>
        <v/>
      </c>
      <c r="J2649" s="10">
        <f>G2649&amp;H2649&amp;I2649</f>
        <v/>
      </c>
      <c r="K2649" s="10">
        <f>IF(AND(G2649&gt;=4,H2649&gt;=4),"Champions",IF(AND(G2649&gt;=3,H2649&gt;=3),"Loyal",IF(G2649&gt;=4,"New / promising",IF(H2649&gt;=3,"At risk",IF(G2649&lt;=2,"Lost / hibernating","Needs attention")))))</f>
        <v/>
      </c>
    </row>
    <row r="2650">
      <c r="A2650" t="n">
        <v>16655</v>
      </c>
      <c r="B2650" s="13">
        <f>_xlfn.MINIFS(Invoices[Date],Invoices[Customer ID],A2650)</f>
        <v/>
      </c>
      <c r="C2650" s="13">
        <f>_xlfn.MAXIFS(Invoices[Date],Invoices[Customer ID],A2650)</f>
        <v/>
      </c>
      <c r="D2650" s="14">
        <f>AsOfDate-C2650</f>
        <v/>
      </c>
      <c r="E2650" s="14">
        <f>COUNTIFS(Invoices[Customer ID],A2650)</f>
        <v/>
      </c>
      <c r="F2650" s="15">
        <f>SUMIFS(Invoices[Value],Invoices[Customer ID],A2650)</f>
        <v/>
      </c>
      <c r="G2650" s="10">
        <f>5-COUNTIF(RCuts,"&lt;"&amp;D2650)</f>
        <v/>
      </c>
      <c r="H2650" s="10">
        <f>1+COUNTIF(FCuts,"&lt;"&amp;E2650)</f>
        <v/>
      </c>
      <c r="I2650" s="10">
        <f>1+COUNTIF(MCuts,"&lt;"&amp;F2650)</f>
        <v/>
      </c>
      <c r="J2650" s="10">
        <f>G2650&amp;H2650&amp;I2650</f>
        <v/>
      </c>
      <c r="K2650" s="10">
        <f>IF(AND(G2650&gt;=4,H2650&gt;=4),"Champions",IF(AND(G2650&gt;=3,H2650&gt;=3),"Loyal",IF(G2650&gt;=4,"New / promising",IF(H2650&gt;=3,"At risk",IF(G2650&lt;=2,"Lost / hibernating","Needs attention")))))</f>
        <v/>
      </c>
    </row>
    <row r="2651">
      <c r="A2651" t="n">
        <v>16656</v>
      </c>
      <c r="B2651" s="13">
        <f>_xlfn.MINIFS(Invoices[Date],Invoices[Customer ID],A2651)</f>
        <v/>
      </c>
      <c r="C2651" s="13">
        <f>_xlfn.MAXIFS(Invoices[Date],Invoices[Customer ID],A2651)</f>
        <v/>
      </c>
      <c r="D2651" s="14">
        <f>AsOfDate-C2651</f>
        <v/>
      </c>
      <c r="E2651" s="14">
        <f>COUNTIFS(Invoices[Customer ID],A2651)</f>
        <v/>
      </c>
      <c r="F2651" s="15">
        <f>SUMIFS(Invoices[Value],Invoices[Customer ID],A2651)</f>
        <v/>
      </c>
      <c r="G2651" s="10">
        <f>5-COUNTIF(RCuts,"&lt;"&amp;D2651)</f>
        <v/>
      </c>
      <c r="H2651" s="10">
        <f>1+COUNTIF(FCuts,"&lt;"&amp;E2651)</f>
        <v/>
      </c>
      <c r="I2651" s="10">
        <f>1+COUNTIF(MCuts,"&lt;"&amp;F2651)</f>
        <v/>
      </c>
      <c r="J2651" s="10">
        <f>G2651&amp;H2651&amp;I2651</f>
        <v/>
      </c>
      <c r="K2651" s="10">
        <f>IF(AND(G2651&gt;=4,H2651&gt;=4),"Champions",IF(AND(G2651&gt;=3,H2651&gt;=3),"Loyal",IF(G2651&gt;=4,"New / promising",IF(H2651&gt;=3,"At risk",IF(G2651&lt;=2,"Lost / hibernating","Needs attention")))))</f>
        <v/>
      </c>
    </row>
    <row r="2652">
      <c r="A2652" t="n">
        <v>16657</v>
      </c>
      <c r="B2652" s="13">
        <f>_xlfn.MINIFS(Invoices[Date],Invoices[Customer ID],A2652)</f>
        <v/>
      </c>
      <c r="C2652" s="13">
        <f>_xlfn.MAXIFS(Invoices[Date],Invoices[Customer ID],A2652)</f>
        <v/>
      </c>
      <c r="D2652" s="14">
        <f>AsOfDate-C2652</f>
        <v/>
      </c>
      <c r="E2652" s="14">
        <f>COUNTIFS(Invoices[Customer ID],A2652)</f>
        <v/>
      </c>
      <c r="F2652" s="15">
        <f>SUMIFS(Invoices[Value],Invoices[Customer ID],A2652)</f>
        <v/>
      </c>
      <c r="G2652" s="10">
        <f>5-COUNTIF(RCuts,"&lt;"&amp;D2652)</f>
        <v/>
      </c>
      <c r="H2652" s="10">
        <f>1+COUNTIF(FCuts,"&lt;"&amp;E2652)</f>
        <v/>
      </c>
      <c r="I2652" s="10">
        <f>1+COUNTIF(MCuts,"&lt;"&amp;F2652)</f>
        <v/>
      </c>
      <c r="J2652" s="10">
        <f>G2652&amp;H2652&amp;I2652</f>
        <v/>
      </c>
      <c r="K2652" s="10">
        <f>IF(AND(G2652&gt;=4,H2652&gt;=4),"Champions",IF(AND(G2652&gt;=3,H2652&gt;=3),"Loyal",IF(G2652&gt;=4,"New / promising",IF(H2652&gt;=3,"At risk",IF(G2652&lt;=2,"Lost / hibernating","Needs attention")))))</f>
        <v/>
      </c>
    </row>
    <row r="2653">
      <c r="A2653" t="n">
        <v>16659</v>
      </c>
      <c r="B2653" s="13">
        <f>_xlfn.MINIFS(Invoices[Date],Invoices[Customer ID],A2653)</f>
        <v/>
      </c>
      <c r="C2653" s="13">
        <f>_xlfn.MAXIFS(Invoices[Date],Invoices[Customer ID],A2653)</f>
        <v/>
      </c>
      <c r="D2653" s="14">
        <f>AsOfDate-C2653</f>
        <v/>
      </c>
      <c r="E2653" s="14">
        <f>COUNTIFS(Invoices[Customer ID],A2653)</f>
        <v/>
      </c>
      <c r="F2653" s="15">
        <f>SUMIFS(Invoices[Value],Invoices[Customer ID],A2653)</f>
        <v/>
      </c>
      <c r="G2653" s="10">
        <f>5-COUNTIF(RCuts,"&lt;"&amp;D2653)</f>
        <v/>
      </c>
      <c r="H2653" s="10">
        <f>1+COUNTIF(FCuts,"&lt;"&amp;E2653)</f>
        <v/>
      </c>
      <c r="I2653" s="10">
        <f>1+COUNTIF(MCuts,"&lt;"&amp;F2653)</f>
        <v/>
      </c>
      <c r="J2653" s="10">
        <f>G2653&amp;H2653&amp;I2653</f>
        <v/>
      </c>
      <c r="K2653" s="10">
        <f>IF(AND(G2653&gt;=4,H2653&gt;=4),"Champions",IF(AND(G2653&gt;=3,H2653&gt;=3),"Loyal",IF(G2653&gt;=4,"New / promising",IF(H2653&gt;=3,"At risk",IF(G2653&lt;=2,"Lost / hibernating","Needs attention")))))</f>
        <v/>
      </c>
    </row>
    <row r="2654">
      <c r="A2654" t="n">
        <v>16660</v>
      </c>
      <c r="B2654" s="13">
        <f>_xlfn.MINIFS(Invoices[Date],Invoices[Customer ID],A2654)</f>
        <v/>
      </c>
      <c r="C2654" s="13">
        <f>_xlfn.MAXIFS(Invoices[Date],Invoices[Customer ID],A2654)</f>
        <v/>
      </c>
      <c r="D2654" s="14">
        <f>AsOfDate-C2654</f>
        <v/>
      </c>
      <c r="E2654" s="14">
        <f>COUNTIFS(Invoices[Customer ID],A2654)</f>
        <v/>
      </c>
      <c r="F2654" s="15">
        <f>SUMIFS(Invoices[Value],Invoices[Customer ID],A2654)</f>
        <v/>
      </c>
      <c r="G2654" s="10">
        <f>5-COUNTIF(RCuts,"&lt;"&amp;D2654)</f>
        <v/>
      </c>
      <c r="H2654" s="10">
        <f>1+COUNTIF(FCuts,"&lt;"&amp;E2654)</f>
        <v/>
      </c>
      <c r="I2654" s="10">
        <f>1+COUNTIF(MCuts,"&lt;"&amp;F2654)</f>
        <v/>
      </c>
      <c r="J2654" s="10">
        <f>G2654&amp;H2654&amp;I2654</f>
        <v/>
      </c>
      <c r="K2654" s="10">
        <f>IF(AND(G2654&gt;=4,H2654&gt;=4),"Champions",IF(AND(G2654&gt;=3,H2654&gt;=3),"Loyal",IF(G2654&gt;=4,"New / promising",IF(H2654&gt;=3,"At risk",IF(G2654&lt;=2,"Lost / hibernating","Needs attention")))))</f>
        <v/>
      </c>
    </row>
    <row r="2655">
      <c r="A2655" t="n">
        <v>16666</v>
      </c>
      <c r="B2655" s="13">
        <f>_xlfn.MINIFS(Invoices[Date],Invoices[Customer ID],A2655)</f>
        <v/>
      </c>
      <c r="C2655" s="13">
        <f>_xlfn.MAXIFS(Invoices[Date],Invoices[Customer ID],A2655)</f>
        <v/>
      </c>
      <c r="D2655" s="14">
        <f>AsOfDate-C2655</f>
        <v/>
      </c>
      <c r="E2655" s="14">
        <f>COUNTIFS(Invoices[Customer ID],A2655)</f>
        <v/>
      </c>
      <c r="F2655" s="15">
        <f>SUMIFS(Invoices[Value],Invoices[Customer ID],A2655)</f>
        <v/>
      </c>
      <c r="G2655" s="10">
        <f>5-COUNTIF(RCuts,"&lt;"&amp;D2655)</f>
        <v/>
      </c>
      <c r="H2655" s="10">
        <f>1+COUNTIF(FCuts,"&lt;"&amp;E2655)</f>
        <v/>
      </c>
      <c r="I2655" s="10">
        <f>1+COUNTIF(MCuts,"&lt;"&amp;F2655)</f>
        <v/>
      </c>
      <c r="J2655" s="10">
        <f>G2655&amp;H2655&amp;I2655</f>
        <v/>
      </c>
      <c r="K2655" s="10">
        <f>IF(AND(G2655&gt;=4,H2655&gt;=4),"Champions",IF(AND(G2655&gt;=3,H2655&gt;=3),"Loyal",IF(G2655&gt;=4,"New / promising",IF(H2655&gt;=3,"At risk",IF(G2655&lt;=2,"Lost / hibernating","Needs attention")))))</f>
        <v/>
      </c>
    </row>
    <row r="2656">
      <c r="A2656" t="n">
        <v>16667</v>
      </c>
      <c r="B2656" s="13">
        <f>_xlfn.MINIFS(Invoices[Date],Invoices[Customer ID],A2656)</f>
        <v/>
      </c>
      <c r="C2656" s="13">
        <f>_xlfn.MAXIFS(Invoices[Date],Invoices[Customer ID],A2656)</f>
        <v/>
      </c>
      <c r="D2656" s="14">
        <f>AsOfDate-C2656</f>
        <v/>
      </c>
      <c r="E2656" s="14">
        <f>COUNTIFS(Invoices[Customer ID],A2656)</f>
        <v/>
      </c>
      <c r="F2656" s="15">
        <f>SUMIFS(Invoices[Value],Invoices[Customer ID],A2656)</f>
        <v/>
      </c>
      <c r="G2656" s="10">
        <f>5-COUNTIF(RCuts,"&lt;"&amp;D2656)</f>
        <v/>
      </c>
      <c r="H2656" s="10">
        <f>1+COUNTIF(FCuts,"&lt;"&amp;E2656)</f>
        <v/>
      </c>
      <c r="I2656" s="10">
        <f>1+COUNTIF(MCuts,"&lt;"&amp;F2656)</f>
        <v/>
      </c>
      <c r="J2656" s="10">
        <f>G2656&amp;H2656&amp;I2656</f>
        <v/>
      </c>
      <c r="K2656" s="10">
        <f>IF(AND(G2656&gt;=4,H2656&gt;=4),"Champions",IF(AND(G2656&gt;=3,H2656&gt;=3),"Loyal",IF(G2656&gt;=4,"New / promising",IF(H2656&gt;=3,"At risk",IF(G2656&lt;=2,"Lost / hibernating","Needs attention")))))</f>
        <v/>
      </c>
    </row>
    <row r="2657">
      <c r="A2657" t="n">
        <v>16668</v>
      </c>
      <c r="B2657" s="13">
        <f>_xlfn.MINIFS(Invoices[Date],Invoices[Customer ID],A2657)</f>
        <v/>
      </c>
      <c r="C2657" s="13">
        <f>_xlfn.MAXIFS(Invoices[Date],Invoices[Customer ID],A2657)</f>
        <v/>
      </c>
      <c r="D2657" s="14">
        <f>AsOfDate-C2657</f>
        <v/>
      </c>
      <c r="E2657" s="14">
        <f>COUNTIFS(Invoices[Customer ID],A2657)</f>
        <v/>
      </c>
      <c r="F2657" s="15">
        <f>SUMIFS(Invoices[Value],Invoices[Customer ID],A2657)</f>
        <v/>
      </c>
      <c r="G2657" s="10">
        <f>5-COUNTIF(RCuts,"&lt;"&amp;D2657)</f>
        <v/>
      </c>
      <c r="H2657" s="10">
        <f>1+COUNTIF(FCuts,"&lt;"&amp;E2657)</f>
        <v/>
      </c>
      <c r="I2657" s="10">
        <f>1+COUNTIF(MCuts,"&lt;"&amp;F2657)</f>
        <v/>
      </c>
      <c r="J2657" s="10">
        <f>G2657&amp;H2657&amp;I2657</f>
        <v/>
      </c>
      <c r="K2657" s="10">
        <f>IF(AND(G2657&gt;=4,H2657&gt;=4),"Champions",IF(AND(G2657&gt;=3,H2657&gt;=3),"Loyal",IF(G2657&gt;=4,"New / promising",IF(H2657&gt;=3,"At risk",IF(G2657&lt;=2,"Lost / hibernating","Needs attention")))))</f>
        <v/>
      </c>
    </row>
    <row r="2658">
      <c r="A2658" t="n">
        <v>16669</v>
      </c>
      <c r="B2658" s="13">
        <f>_xlfn.MINIFS(Invoices[Date],Invoices[Customer ID],A2658)</f>
        <v/>
      </c>
      <c r="C2658" s="13">
        <f>_xlfn.MAXIFS(Invoices[Date],Invoices[Customer ID],A2658)</f>
        <v/>
      </c>
      <c r="D2658" s="14">
        <f>AsOfDate-C2658</f>
        <v/>
      </c>
      <c r="E2658" s="14">
        <f>COUNTIFS(Invoices[Customer ID],A2658)</f>
        <v/>
      </c>
      <c r="F2658" s="15">
        <f>SUMIFS(Invoices[Value],Invoices[Customer ID],A2658)</f>
        <v/>
      </c>
      <c r="G2658" s="10">
        <f>5-COUNTIF(RCuts,"&lt;"&amp;D2658)</f>
        <v/>
      </c>
      <c r="H2658" s="10">
        <f>1+COUNTIF(FCuts,"&lt;"&amp;E2658)</f>
        <v/>
      </c>
      <c r="I2658" s="10">
        <f>1+COUNTIF(MCuts,"&lt;"&amp;F2658)</f>
        <v/>
      </c>
      <c r="J2658" s="10">
        <f>G2658&amp;H2658&amp;I2658</f>
        <v/>
      </c>
      <c r="K2658" s="10">
        <f>IF(AND(G2658&gt;=4,H2658&gt;=4),"Champions",IF(AND(G2658&gt;=3,H2658&gt;=3),"Loyal",IF(G2658&gt;=4,"New / promising",IF(H2658&gt;=3,"At risk",IF(G2658&lt;=2,"Lost / hibernating","Needs attention")))))</f>
        <v/>
      </c>
    </row>
    <row r="2659">
      <c r="A2659" t="n">
        <v>16670</v>
      </c>
      <c r="B2659" s="13">
        <f>_xlfn.MINIFS(Invoices[Date],Invoices[Customer ID],A2659)</f>
        <v/>
      </c>
      <c r="C2659" s="13">
        <f>_xlfn.MAXIFS(Invoices[Date],Invoices[Customer ID],A2659)</f>
        <v/>
      </c>
      <c r="D2659" s="14">
        <f>AsOfDate-C2659</f>
        <v/>
      </c>
      <c r="E2659" s="14">
        <f>COUNTIFS(Invoices[Customer ID],A2659)</f>
        <v/>
      </c>
      <c r="F2659" s="15">
        <f>SUMIFS(Invoices[Value],Invoices[Customer ID],A2659)</f>
        <v/>
      </c>
      <c r="G2659" s="10">
        <f>5-COUNTIF(RCuts,"&lt;"&amp;D2659)</f>
        <v/>
      </c>
      <c r="H2659" s="10">
        <f>1+COUNTIF(FCuts,"&lt;"&amp;E2659)</f>
        <v/>
      </c>
      <c r="I2659" s="10">
        <f>1+COUNTIF(MCuts,"&lt;"&amp;F2659)</f>
        <v/>
      </c>
      <c r="J2659" s="10">
        <f>G2659&amp;H2659&amp;I2659</f>
        <v/>
      </c>
      <c r="K2659" s="10">
        <f>IF(AND(G2659&gt;=4,H2659&gt;=4),"Champions",IF(AND(G2659&gt;=3,H2659&gt;=3),"Loyal",IF(G2659&gt;=4,"New / promising",IF(H2659&gt;=3,"At risk",IF(G2659&lt;=2,"Lost / hibernating","Needs attention")))))</f>
        <v/>
      </c>
    </row>
    <row r="2660">
      <c r="A2660" t="n">
        <v>16671</v>
      </c>
      <c r="B2660" s="13">
        <f>_xlfn.MINIFS(Invoices[Date],Invoices[Customer ID],A2660)</f>
        <v/>
      </c>
      <c r="C2660" s="13">
        <f>_xlfn.MAXIFS(Invoices[Date],Invoices[Customer ID],A2660)</f>
        <v/>
      </c>
      <c r="D2660" s="14">
        <f>AsOfDate-C2660</f>
        <v/>
      </c>
      <c r="E2660" s="14">
        <f>COUNTIFS(Invoices[Customer ID],A2660)</f>
        <v/>
      </c>
      <c r="F2660" s="15">
        <f>SUMIFS(Invoices[Value],Invoices[Customer ID],A2660)</f>
        <v/>
      </c>
      <c r="G2660" s="10">
        <f>5-COUNTIF(RCuts,"&lt;"&amp;D2660)</f>
        <v/>
      </c>
      <c r="H2660" s="10">
        <f>1+COUNTIF(FCuts,"&lt;"&amp;E2660)</f>
        <v/>
      </c>
      <c r="I2660" s="10">
        <f>1+COUNTIF(MCuts,"&lt;"&amp;F2660)</f>
        <v/>
      </c>
      <c r="J2660" s="10">
        <f>G2660&amp;H2660&amp;I2660</f>
        <v/>
      </c>
      <c r="K2660" s="10">
        <f>IF(AND(G2660&gt;=4,H2660&gt;=4),"Champions",IF(AND(G2660&gt;=3,H2660&gt;=3),"Loyal",IF(G2660&gt;=4,"New / promising",IF(H2660&gt;=3,"At risk",IF(G2660&lt;=2,"Lost / hibernating","Needs attention")))))</f>
        <v/>
      </c>
    </row>
    <row r="2661">
      <c r="A2661" t="n">
        <v>16672</v>
      </c>
      <c r="B2661" s="13">
        <f>_xlfn.MINIFS(Invoices[Date],Invoices[Customer ID],A2661)</f>
        <v/>
      </c>
      <c r="C2661" s="13">
        <f>_xlfn.MAXIFS(Invoices[Date],Invoices[Customer ID],A2661)</f>
        <v/>
      </c>
      <c r="D2661" s="14">
        <f>AsOfDate-C2661</f>
        <v/>
      </c>
      <c r="E2661" s="14">
        <f>COUNTIFS(Invoices[Customer ID],A2661)</f>
        <v/>
      </c>
      <c r="F2661" s="15">
        <f>SUMIFS(Invoices[Value],Invoices[Customer ID],A2661)</f>
        <v/>
      </c>
      <c r="G2661" s="10">
        <f>5-COUNTIF(RCuts,"&lt;"&amp;D2661)</f>
        <v/>
      </c>
      <c r="H2661" s="10">
        <f>1+COUNTIF(FCuts,"&lt;"&amp;E2661)</f>
        <v/>
      </c>
      <c r="I2661" s="10">
        <f>1+COUNTIF(MCuts,"&lt;"&amp;F2661)</f>
        <v/>
      </c>
      <c r="J2661" s="10">
        <f>G2661&amp;H2661&amp;I2661</f>
        <v/>
      </c>
      <c r="K2661" s="10">
        <f>IF(AND(G2661&gt;=4,H2661&gt;=4),"Champions",IF(AND(G2661&gt;=3,H2661&gt;=3),"Loyal",IF(G2661&gt;=4,"New / promising",IF(H2661&gt;=3,"At risk",IF(G2661&lt;=2,"Lost / hibernating","Needs attention")))))</f>
        <v/>
      </c>
    </row>
    <row r="2662">
      <c r="A2662" t="n">
        <v>16674</v>
      </c>
      <c r="B2662" s="13">
        <f>_xlfn.MINIFS(Invoices[Date],Invoices[Customer ID],A2662)</f>
        <v/>
      </c>
      <c r="C2662" s="13">
        <f>_xlfn.MAXIFS(Invoices[Date],Invoices[Customer ID],A2662)</f>
        <v/>
      </c>
      <c r="D2662" s="14">
        <f>AsOfDate-C2662</f>
        <v/>
      </c>
      <c r="E2662" s="14">
        <f>COUNTIFS(Invoices[Customer ID],A2662)</f>
        <v/>
      </c>
      <c r="F2662" s="15">
        <f>SUMIFS(Invoices[Value],Invoices[Customer ID],A2662)</f>
        <v/>
      </c>
      <c r="G2662" s="10">
        <f>5-COUNTIF(RCuts,"&lt;"&amp;D2662)</f>
        <v/>
      </c>
      <c r="H2662" s="10">
        <f>1+COUNTIF(FCuts,"&lt;"&amp;E2662)</f>
        <v/>
      </c>
      <c r="I2662" s="10">
        <f>1+COUNTIF(MCuts,"&lt;"&amp;F2662)</f>
        <v/>
      </c>
      <c r="J2662" s="10">
        <f>G2662&amp;H2662&amp;I2662</f>
        <v/>
      </c>
      <c r="K2662" s="10">
        <f>IF(AND(G2662&gt;=4,H2662&gt;=4),"Champions",IF(AND(G2662&gt;=3,H2662&gt;=3),"Loyal",IF(G2662&gt;=4,"New / promising",IF(H2662&gt;=3,"At risk",IF(G2662&lt;=2,"Lost / hibernating","Needs attention")))))</f>
        <v/>
      </c>
    </row>
    <row r="2663">
      <c r="A2663" t="n">
        <v>16676</v>
      </c>
      <c r="B2663" s="13">
        <f>_xlfn.MINIFS(Invoices[Date],Invoices[Customer ID],A2663)</f>
        <v/>
      </c>
      <c r="C2663" s="13">
        <f>_xlfn.MAXIFS(Invoices[Date],Invoices[Customer ID],A2663)</f>
        <v/>
      </c>
      <c r="D2663" s="14">
        <f>AsOfDate-C2663</f>
        <v/>
      </c>
      <c r="E2663" s="14">
        <f>COUNTIFS(Invoices[Customer ID],A2663)</f>
        <v/>
      </c>
      <c r="F2663" s="15">
        <f>SUMIFS(Invoices[Value],Invoices[Customer ID],A2663)</f>
        <v/>
      </c>
      <c r="G2663" s="10">
        <f>5-COUNTIF(RCuts,"&lt;"&amp;D2663)</f>
        <v/>
      </c>
      <c r="H2663" s="10">
        <f>1+COUNTIF(FCuts,"&lt;"&amp;E2663)</f>
        <v/>
      </c>
      <c r="I2663" s="10">
        <f>1+COUNTIF(MCuts,"&lt;"&amp;F2663)</f>
        <v/>
      </c>
      <c r="J2663" s="10">
        <f>G2663&amp;H2663&amp;I2663</f>
        <v/>
      </c>
      <c r="K2663" s="10">
        <f>IF(AND(G2663&gt;=4,H2663&gt;=4),"Champions",IF(AND(G2663&gt;=3,H2663&gt;=3),"Loyal",IF(G2663&gt;=4,"New / promising",IF(H2663&gt;=3,"At risk",IF(G2663&lt;=2,"Lost / hibernating","Needs attention")))))</f>
        <v/>
      </c>
    </row>
    <row r="2664">
      <c r="A2664" t="n">
        <v>16678</v>
      </c>
      <c r="B2664" s="13">
        <f>_xlfn.MINIFS(Invoices[Date],Invoices[Customer ID],A2664)</f>
        <v/>
      </c>
      <c r="C2664" s="13">
        <f>_xlfn.MAXIFS(Invoices[Date],Invoices[Customer ID],A2664)</f>
        <v/>
      </c>
      <c r="D2664" s="14">
        <f>AsOfDate-C2664</f>
        <v/>
      </c>
      <c r="E2664" s="14">
        <f>COUNTIFS(Invoices[Customer ID],A2664)</f>
        <v/>
      </c>
      <c r="F2664" s="15">
        <f>SUMIFS(Invoices[Value],Invoices[Customer ID],A2664)</f>
        <v/>
      </c>
      <c r="G2664" s="10">
        <f>5-COUNTIF(RCuts,"&lt;"&amp;D2664)</f>
        <v/>
      </c>
      <c r="H2664" s="10">
        <f>1+COUNTIF(FCuts,"&lt;"&amp;E2664)</f>
        <v/>
      </c>
      <c r="I2664" s="10">
        <f>1+COUNTIF(MCuts,"&lt;"&amp;F2664)</f>
        <v/>
      </c>
      <c r="J2664" s="10">
        <f>G2664&amp;H2664&amp;I2664</f>
        <v/>
      </c>
      <c r="K2664" s="10">
        <f>IF(AND(G2664&gt;=4,H2664&gt;=4),"Champions",IF(AND(G2664&gt;=3,H2664&gt;=3),"Loyal",IF(G2664&gt;=4,"New / promising",IF(H2664&gt;=3,"At risk",IF(G2664&lt;=2,"Lost / hibernating","Needs attention")))))</f>
        <v/>
      </c>
    </row>
    <row r="2665">
      <c r="A2665" t="n">
        <v>16680</v>
      </c>
      <c r="B2665" s="13">
        <f>_xlfn.MINIFS(Invoices[Date],Invoices[Customer ID],A2665)</f>
        <v/>
      </c>
      <c r="C2665" s="13">
        <f>_xlfn.MAXIFS(Invoices[Date],Invoices[Customer ID],A2665)</f>
        <v/>
      </c>
      <c r="D2665" s="14">
        <f>AsOfDate-C2665</f>
        <v/>
      </c>
      <c r="E2665" s="14">
        <f>COUNTIFS(Invoices[Customer ID],A2665)</f>
        <v/>
      </c>
      <c r="F2665" s="15">
        <f>SUMIFS(Invoices[Value],Invoices[Customer ID],A2665)</f>
        <v/>
      </c>
      <c r="G2665" s="10">
        <f>5-COUNTIF(RCuts,"&lt;"&amp;D2665)</f>
        <v/>
      </c>
      <c r="H2665" s="10">
        <f>1+COUNTIF(FCuts,"&lt;"&amp;E2665)</f>
        <v/>
      </c>
      <c r="I2665" s="10">
        <f>1+COUNTIF(MCuts,"&lt;"&amp;F2665)</f>
        <v/>
      </c>
      <c r="J2665" s="10">
        <f>G2665&amp;H2665&amp;I2665</f>
        <v/>
      </c>
      <c r="K2665" s="10">
        <f>IF(AND(G2665&gt;=4,H2665&gt;=4),"Champions",IF(AND(G2665&gt;=3,H2665&gt;=3),"Loyal",IF(G2665&gt;=4,"New / promising",IF(H2665&gt;=3,"At risk",IF(G2665&lt;=2,"Lost / hibernating","Needs attention")))))</f>
        <v/>
      </c>
    </row>
    <row r="2666">
      <c r="A2666" t="n">
        <v>16681</v>
      </c>
      <c r="B2666" s="13">
        <f>_xlfn.MINIFS(Invoices[Date],Invoices[Customer ID],A2666)</f>
        <v/>
      </c>
      <c r="C2666" s="13">
        <f>_xlfn.MAXIFS(Invoices[Date],Invoices[Customer ID],A2666)</f>
        <v/>
      </c>
      <c r="D2666" s="14">
        <f>AsOfDate-C2666</f>
        <v/>
      </c>
      <c r="E2666" s="14">
        <f>COUNTIFS(Invoices[Customer ID],A2666)</f>
        <v/>
      </c>
      <c r="F2666" s="15">
        <f>SUMIFS(Invoices[Value],Invoices[Customer ID],A2666)</f>
        <v/>
      </c>
      <c r="G2666" s="10">
        <f>5-COUNTIF(RCuts,"&lt;"&amp;D2666)</f>
        <v/>
      </c>
      <c r="H2666" s="10">
        <f>1+COUNTIF(FCuts,"&lt;"&amp;E2666)</f>
        <v/>
      </c>
      <c r="I2666" s="10">
        <f>1+COUNTIF(MCuts,"&lt;"&amp;F2666)</f>
        <v/>
      </c>
      <c r="J2666" s="10">
        <f>G2666&amp;H2666&amp;I2666</f>
        <v/>
      </c>
      <c r="K2666" s="10">
        <f>IF(AND(G2666&gt;=4,H2666&gt;=4),"Champions",IF(AND(G2666&gt;=3,H2666&gt;=3),"Loyal",IF(G2666&gt;=4,"New / promising",IF(H2666&gt;=3,"At risk",IF(G2666&lt;=2,"Lost / hibernating","Needs attention")))))</f>
        <v/>
      </c>
    </row>
    <row r="2667">
      <c r="A2667" t="n">
        <v>16682</v>
      </c>
      <c r="B2667" s="13">
        <f>_xlfn.MINIFS(Invoices[Date],Invoices[Customer ID],A2667)</f>
        <v/>
      </c>
      <c r="C2667" s="13">
        <f>_xlfn.MAXIFS(Invoices[Date],Invoices[Customer ID],A2667)</f>
        <v/>
      </c>
      <c r="D2667" s="14">
        <f>AsOfDate-C2667</f>
        <v/>
      </c>
      <c r="E2667" s="14">
        <f>COUNTIFS(Invoices[Customer ID],A2667)</f>
        <v/>
      </c>
      <c r="F2667" s="15">
        <f>SUMIFS(Invoices[Value],Invoices[Customer ID],A2667)</f>
        <v/>
      </c>
      <c r="G2667" s="10">
        <f>5-COUNTIF(RCuts,"&lt;"&amp;D2667)</f>
        <v/>
      </c>
      <c r="H2667" s="10">
        <f>1+COUNTIF(FCuts,"&lt;"&amp;E2667)</f>
        <v/>
      </c>
      <c r="I2667" s="10">
        <f>1+COUNTIF(MCuts,"&lt;"&amp;F2667)</f>
        <v/>
      </c>
      <c r="J2667" s="10">
        <f>G2667&amp;H2667&amp;I2667</f>
        <v/>
      </c>
      <c r="K2667" s="10">
        <f>IF(AND(G2667&gt;=4,H2667&gt;=4),"Champions",IF(AND(G2667&gt;=3,H2667&gt;=3),"Loyal",IF(G2667&gt;=4,"New / promising",IF(H2667&gt;=3,"At risk",IF(G2667&lt;=2,"Lost / hibernating","Needs attention")))))</f>
        <v/>
      </c>
    </row>
    <row r="2668">
      <c r="A2668" t="n">
        <v>16684</v>
      </c>
      <c r="B2668" s="13">
        <f>_xlfn.MINIFS(Invoices[Date],Invoices[Customer ID],A2668)</f>
        <v/>
      </c>
      <c r="C2668" s="13">
        <f>_xlfn.MAXIFS(Invoices[Date],Invoices[Customer ID],A2668)</f>
        <v/>
      </c>
      <c r="D2668" s="14">
        <f>AsOfDate-C2668</f>
        <v/>
      </c>
      <c r="E2668" s="14">
        <f>COUNTIFS(Invoices[Customer ID],A2668)</f>
        <v/>
      </c>
      <c r="F2668" s="15">
        <f>SUMIFS(Invoices[Value],Invoices[Customer ID],A2668)</f>
        <v/>
      </c>
      <c r="G2668" s="10">
        <f>5-COUNTIF(RCuts,"&lt;"&amp;D2668)</f>
        <v/>
      </c>
      <c r="H2668" s="10">
        <f>1+COUNTIF(FCuts,"&lt;"&amp;E2668)</f>
        <v/>
      </c>
      <c r="I2668" s="10">
        <f>1+COUNTIF(MCuts,"&lt;"&amp;F2668)</f>
        <v/>
      </c>
      <c r="J2668" s="10">
        <f>G2668&amp;H2668&amp;I2668</f>
        <v/>
      </c>
      <c r="K2668" s="10">
        <f>IF(AND(G2668&gt;=4,H2668&gt;=4),"Champions",IF(AND(G2668&gt;=3,H2668&gt;=3),"Loyal",IF(G2668&gt;=4,"New / promising",IF(H2668&gt;=3,"At risk",IF(G2668&lt;=2,"Lost / hibernating","Needs attention")))))</f>
        <v/>
      </c>
    </row>
    <row r="2669">
      <c r="A2669" t="n">
        <v>16685</v>
      </c>
      <c r="B2669" s="13">
        <f>_xlfn.MINIFS(Invoices[Date],Invoices[Customer ID],A2669)</f>
        <v/>
      </c>
      <c r="C2669" s="13">
        <f>_xlfn.MAXIFS(Invoices[Date],Invoices[Customer ID],A2669)</f>
        <v/>
      </c>
      <c r="D2669" s="14">
        <f>AsOfDate-C2669</f>
        <v/>
      </c>
      <c r="E2669" s="14">
        <f>COUNTIFS(Invoices[Customer ID],A2669)</f>
        <v/>
      </c>
      <c r="F2669" s="15">
        <f>SUMIFS(Invoices[Value],Invoices[Customer ID],A2669)</f>
        <v/>
      </c>
      <c r="G2669" s="10">
        <f>5-COUNTIF(RCuts,"&lt;"&amp;D2669)</f>
        <v/>
      </c>
      <c r="H2669" s="10">
        <f>1+COUNTIF(FCuts,"&lt;"&amp;E2669)</f>
        <v/>
      </c>
      <c r="I2669" s="10">
        <f>1+COUNTIF(MCuts,"&lt;"&amp;F2669)</f>
        <v/>
      </c>
      <c r="J2669" s="10">
        <f>G2669&amp;H2669&amp;I2669</f>
        <v/>
      </c>
      <c r="K2669" s="10">
        <f>IF(AND(G2669&gt;=4,H2669&gt;=4),"Champions",IF(AND(G2669&gt;=3,H2669&gt;=3),"Loyal",IF(G2669&gt;=4,"New / promising",IF(H2669&gt;=3,"At risk",IF(G2669&lt;=2,"Lost / hibernating","Needs attention")))))</f>
        <v/>
      </c>
    </row>
    <row r="2670">
      <c r="A2670" t="n">
        <v>16686</v>
      </c>
      <c r="B2670" s="13">
        <f>_xlfn.MINIFS(Invoices[Date],Invoices[Customer ID],A2670)</f>
        <v/>
      </c>
      <c r="C2670" s="13">
        <f>_xlfn.MAXIFS(Invoices[Date],Invoices[Customer ID],A2670)</f>
        <v/>
      </c>
      <c r="D2670" s="14">
        <f>AsOfDate-C2670</f>
        <v/>
      </c>
      <c r="E2670" s="14">
        <f>COUNTIFS(Invoices[Customer ID],A2670)</f>
        <v/>
      </c>
      <c r="F2670" s="15">
        <f>SUMIFS(Invoices[Value],Invoices[Customer ID],A2670)</f>
        <v/>
      </c>
      <c r="G2670" s="10">
        <f>5-COUNTIF(RCuts,"&lt;"&amp;D2670)</f>
        <v/>
      </c>
      <c r="H2670" s="10">
        <f>1+COUNTIF(FCuts,"&lt;"&amp;E2670)</f>
        <v/>
      </c>
      <c r="I2670" s="10">
        <f>1+COUNTIF(MCuts,"&lt;"&amp;F2670)</f>
        <v/>
      </c>
      <c r="J2670" s="10">
        <f>G2670&amp;H2670&amp;I2670</f>
        <v/>
      </c>
      <c r="K2670" s="10">
        <f>IF(AND(G2670&gt;=4,H2670&gt;=4),"Champions",IF(AND(G2670&gt;=3,H2670&gt;=3),"Loyal",IF(G2670&gt;=4,"New / promising",IF(H2670&gt;=3,"At risk",IF(G2670&lt;=2,"Lost / hibernating","Needs attention")))))</f>
        <v/>
      </c>
    </row>
    <row r="2671">
      <c r="A2671" t="n">
        <v>16688</v>
      </c>
      <c r="B2671" s="13">
        <f>_xlfn.MINIFS(Invoices[Date],Invoices[Customer ID],A2671)</f>
        <v/>
      </c>
      <c r="C2671" s="13">
        <f>_xlfn.MAXIFS(Invoices[Date],Invoices[Customer ID],A2671)</f>
        <v/>
      </c>
      <c r="D2671" s="14">
        <f>AsOfDate-C2671</f>
        <v/>
      </c>
      <c r="E2671" s="14">
        <f>COUNTIFS(Invoices[Customer ID],A2671)</f>
        <v/>
      </c>
      <c r="F2671" s="15">
        <f>SUMIFS(Invoices[Value],Invoices[Customer ID],A2671)</f>
        <v/>
      </c>
      <c r="G2671" s="10">
        <f>5-COUNTIF(RCuts,"&lt;"&amp;D2671)</f>
        <v/>
      </c>
      <c r="H2671" s="10">
        <f>1+COUNTIF(FCuts,"&lt;"&amp;E2671)</f>
        <v/>
      </c>
      <c r="I2671" s="10">
        <f>1+COUNTIF(MCuts,"&lt;"&amp;F2671)</f>
        <v/>
      </c>
      <c r="J2671" s="10">
        <f>G2671&amp;H2671&amp;I2671</f>
        <v/>
      </c>
      <c r="K2671" s="10">
        <f>IF(AND(G2671&gt;=4,H2671&gt;=4),"Champions",IF(AND(G2671&gt;=3,H2671&gt;=3),"Loyal",IF(G2671&gt;=4,"New / promising",IF(H2671&gt;=3,"At risk",IF(G2671&lt;=2,"Lost / hibernating","Needs attention")))))</f>
        <v/>
      </c>
    </row>
    <row r="2672">
      <c r="A2672" t="n">
        <v>16689</v>
      </c>
      <c r="B2672" s="13">
        <f>_xlfn.MINIFS(Invoices[Date],Invoices[Customer ID],A2672)</f>
        <v/>
      </c>
      <c r="C2672" s="13">
        <f>_xlfn.MAXIFS(Invoices[Date],Invoices[Customer ID],A2672)</f>
        <v/>
      </c>
      <c r="D2672" s="14">
        <f>AsOfDate-C2672</f>
        <v/>
      </c>
      <c r="E2672" s="14">
        <f>COUNTIFS(Invoices[Customer ID],A2672)</f>
        <v/>
      </c>
      <c r="F2672" s="15">
        <f>SUMIFS(Invoices[Value],Invoices[Customer ID],A2672)</f>
        <v/>
      </c>
      <c r="G2672" s="10">
        <f>5-COUNTIF(RCuts,"&lt;"&amp;D2672)</f>
        <v/>
      </c>
      <c r="H2672" s="10">
        <f>1+COUNTIF(FCuts,"&lt;"&amp;E2672)</f>
        <v/>
      </c>
      <c r="I2672" s="10">
        <f>1+COUNTIF(MCuts,"&lt;"&amp;F2672)</f>
        <v/>
      </c>
      <c r="J2672" s="10">
        <f>G2672&amp;H2672&amp;I2672</f>
        <v/>
      </c>
      <c r="K2672" s="10">
        <f>IF(AND(G2672&gt;=4,H2672&gt;=4),"Champions",IF(AND(G2672&gt;=3,H2672&gt;=3),"Loyal",IF(G2672&gt;=4,"New / promising",IF(H2672&gt;=3,"At risk",IF(G2672&lt;=2,"Lost / hibernating","Needs attention")))))</f>
        <v/>
      </c>
    </row>
    <row r="2673">
      <c r="A2673" t="n">
        <v>16690</v>
      </c>
      <c r="B2673" s="13">
        <f>_xlfn.MINIFS(Invoices[Date],Invoices[Customer ID],A2673)</f>
        <v/>
      </c>
      <c r="C2673" s="13">
        <f>_xlfn.MAXIFS(Invoices[Date],Invoices[Customer ID],A2673)</f>
        <v/>
      </c>
      <c r="D2673" s="14">
        <f>AsOfDate-C2673</f>
        <v/>
      </c>
      <c r="E2673" s="14">
        <f>COUNTIFS(Invoices[Customer ID],A2673)</f>
        <v/>
      </c>
      <c r="F2673" s="15">
        <f>SUMIFS(Invoices[Value],Invoices[Customer ID],A2673)</f>
        <v/>
      </c>
      <c r="G2673" s="10">
        <f>5-COUNTIF(RCuts,"&lt;"&amp;D2673)</f>
        <v/>
      </c>
      <c r="H2673" s="10">
        <f>1+COUNTIF(FCuts,"&lt;"&amp;E2673)</f>
        <v/>
      </c>
      <c r="I2673" s="10">
        <f>1+COUNTIF(MCuts,"&lt;"&amp;F2673)</f>
        <v/>
      </c>
      <c r="J2673" s="10">
        <f>G2673&amp;H2673&amp;I2673</f>
        <v/>
      </c>
      <c r="K2673" s="10">
        <f>IF(AND(G2673&gt;=4,H2673&gt;=4),"Champions",IF(AND(G2673&gt;=3,H2673&gt;=3),"Loyal",IF(G2673&gt;=4,"New / promising",IF(H2673&gt;=3,"At risk",IF(G2673&lt;=2,"Lost / hibernating","Needs attention")))))</f>
        <v/>
      </c>
    </row>
    <row r="2674">
      <c r="A2674" t="n">
        <v>16692</v>
      </c>
      <c r="B2674" s="13">
        <f>_xlfn.MINIFS(Invoices[Date],Invoices[Customer ID],A2674)</f>
        <v/>
      </c>
      <c r="C2674" s="13">
        <f>_xlfn.MAXIFS(Invoices[Date],Invoices[Customer ID],A2674)</f>
        <v/>
      </c>
      <c r="D2674" s="14">
        <f>AsOfDate-C2674</f>
        <v/>
      </c>
      <c r="E2674" s="14">
        <f>COUNTIFS(Invoices[Customer ID],A2674)</f>
        <v/>
      </c>
      <c r="F2674" s="15">
        <f>SUMIFS(Invoices[Value],Invoices[Customer ID],A2674)</f>
        <v/>
      </c>
      <c r="G2674" s="10">
        <f>5-COUNTIF(RCuts,"&lt;"&amp;D2674)</f>
        <v/>
      </c>
      <c r="H2674" s="10">
        <f>1+COUNTIF(FCuts,"&lt;"&amp;E2674)</f>
        <v/>
      </c>
      <c r="I2674" s="10">
        <f>1+COUNTIF(MCuts,"&lt;"&amp;F2674)</f>
        <v/>
      </c>
      <c r="J2674" s="10">
        <f>G2674&amp;H2674&amp;I2674</f>
        <v/>
      </c>
      <c r="K2674" s="10">
        <f>IF(AND(G2674&gt;=4,H2674&gt;=4),"Champions",IF(AND(G2674&gt;=3,H2674&gt;=3),"Loyal",IF(G2674&gt;=4,"New / promising",IF(H2674&gt;=3,"At risk",IF(G2674&lt;=2,"Lost / hibernating","Needs attention")))))</f>
        <v/>
      </c>
    </row>
    <row r="2675">
      <c r="A2675" t="n">
        <v>16693</v>
      </c>
      <c r="B2675" s="13">
        <f>_xlfn.MINIFS(Invoices[Date],Invoices[Customer ID],A2675)</f>
        <v/>
      </c>
      <c r="C2675" s="13">
        <f>_xlfn.MAXIFS(Invoices[Date],Invoices[Customer ID],A2675)</f>
        <v/>
      </c>
      <c r="D2675" s="14">
        <f>AsOfDate-C2675</f>
        <v/>
      </c>
      <c r="E2675" s="14">
        <f>COUNTIFS(Invoices[Customer ID],A2675)</f>
        <v/>
      </c>
      <c r="F2675" s="15">
        <f>SUMIFS(Invoices[Value],Invoices[Customer ID],A2675)</f>
        <v/>
      </c>
      <c r="G2675" s="10">
        <f>5-COUNTIF(RCuts,"&lt;"&amp;D2675)</f>
        <v/>
      </c>
      <c r="H2675" s="10">
        <f>1+COUNTIF(FCuts,"&lt;"&amp;E2675)</f>
        <v/>
      </c>
      <c r="I2675" s="10">
        <f>1+COUNTIF(MCuts,"&lt;"&amp;F2675)</f>
        <v/>
      </c>
      <c r="J2675" s="10">
        <f>G2675&amp;H2675&amp;I2675</f>
        <v/>
      </c>
      <c r="K2675" s="10">
        <f>IF(AND(G2675&gt;=4,H2675&gt;=4),"Champions",IF(AND(G2675&gt;=3,H2675&gt;=3),"Loyal",IF(G2675&gt;=4,"New / promising",IF(H2675&gt;=3,"At risk",IF(G2675&lt;=2,"Lost / hibernating","Needs attention")))))</f>
        <v/>
      </c>
    </row>
    <row r="2676">
      <c r="A2676" t="n">
        <v>16696</v>
      </c>
      <c r="B2676" s="13">
        <f>_xlfn.MINIFS(Invoices[Date],Invoices[Customer ID],A2676)</f>
        <v/>
      </c>
      <c r="C2676" s="13">
        <f>_xlfn.MAXIFS(Invoices[Date],Invoices[Customer ID],A2676)</f>
        <v/>
      </c>
      <c r="D2676" s="14">
        <f>AsOfDate-C2676</f>
        <v/>
      </c>
      <c r="E2676" s="14">
        <f>COUNTIFS(Invoices[Customer ID],A2676)</f>
        <v/>
      </c>
      <c r="F2676" s="15">
        <f>SUMIFS(Invoices[Value],Invoices[Customer ID],A2676)</f>
        <v/>
      </c>
      <c r="G2676" s="10">
        <f>5-COUNTIF(RCuts,"&lt;"&amp;D2676)</f>
        <v/>
      </c>
      <c r="H2676" s="10">
        <f>1+COUNTIF(FCuts,"&lt;"&amp;E2676)</f>
        <v/>
      </c>
      <c r="I2676" s="10">
        <f>1+COUNTIF(MCuts,"&lt;"&amp;F2676)</f>
        <v/>
      </c>
      <c r="J2676" s="10">
        <f>G2676&amp;H2676&amp;I2676</f>
        <v/>
      </c>
      <c r="K2676" s="10">
        <f>IF(AND(G2676&gt;=4,H2676&gt;=4),"Champions",IF(AND(G2676&gt;=3,H2676&gt;=3),"Loyal",IF(G2676&gt;=4,"New / promising",IF(H2676&gt;=3,"At risk",IF(G2676&lt;=2,"Lost / hibernating","Needs attention")))))</f>
        <v/>
      </c>
    </row>
    <row r="2677">
      <c r="A2677" t="n">
        <v>16697</v>
      </c>
      <c r="B2677" s="13">
        <f>_xlfn.MINIFS(Invoices[Date],Invoices[Customer ID],A2677)</f>
        <v/>
      </c>
      <c r="C2677" s="13">
        <f>_xlfn.MAXIFS(Invoices[Date],Invoices[Customer ID],A2677)</f>
        <v/>
      </c>
      <c r="D2677" s="14">
        <f>AsOfDate-C2677</f>
        <v/>
      </c>
      <c r="E2677" s="14">
        <f>COUNTIFS(Invoices[Customer ID],A2677)</f>
        <v/>
      </c>
      <c r="F2677" s="15">
        <f>SUMIFS(Invoices[Value],Invoices[Customer ID],A2677)</f>
        <v/>
      </c>
      <c r="G2677" s="10">
        <f>5-COUNTIF(RCuts,"&lt;"&amp;D2677)</f>
        <v/>
      </c>
      <c r="H2677" s="10">
        <f>1+COUNTIF(FCuts,"&lt;"&amp;E2677)</f>
        <v/>
      </c>
      <c r="I2677" s="10">
        <f>1+COUNTIF(MCuts,"&lt;"&amp;F2677)</f>
        <v/>
      </c>
      <c r="J2677" s="10">
        <f>G2677&amp;H2677&amp;I2677</f>
        <v/>
      </c>
      <c r="K2677" s="10">
        <f>IF(AND(G2677&gt;=4,H2677&gt;=4),"Champions",IF(AND(G2677&gt;=3,H2677&gt;=3),"Loyal",IF(G2677&gt;=4,"New / promising",IF(H2677&gt;=3,"At risk",IF(G2677&lt;=2,"Lost / hibernating","Needs attention")))))</f>
        <v/>
      </c>
    </row>
    <row r="2678">
      <c r="A2678" t="n">
        <v>16698</v>
      </c>
      <c r="B2678" s="13">
        <f>_xlfn.MINIFS(Invoices[Date],Invoices[Customer ID],A2678)</f>
        <v/>
      </c>
      <c r="C2678" s="13">
        <f>_xlfn.MAXIFS(Invoices[Date],Invoices[Customer ID],A2678)</f>
        <v/>
      </c>
      <c r="D2678" s="14">
        <f>AsOfDate-C2678</f>
        <v/>
      </c>
      <c r="E2678" s="14">
        <f>COUNTIFS(Invoices[Customer ID],A2678)</f>
        <v/>
      </c>
      <c r="F2678" s="15">
        <f>SUMIFS(Invoices[Value],Invoices[Customer ID],A2678)</f>
        <v/>
      </c>
      <c r="G2678" s="10">
        <f>5-COUNTIF(RCuts,"&lt;"&amp;D2678)</f>
        <v/>
      </c>
      <c r="H2678" s="10">
        <f>1+COUNTIF(FCuts,"&lt;"&amp;E2678)</f>
        <v/>
      </c>
      <c r="I2678" s="10">
        <f>1+COUNTIF(MCuts,"&lt;"&amp;F2678)</f>
        <v/>
      </c>
      <c r="J2678" s="10">
        <f>G2678&amp;H2678&amp;I2678</f>
        <v/>
      </c>
      <c r="K2678" s="10">
        <f>IF(AND(G2678&gt;=4,H2678&gt;=4),"Champions",IF(AND(G2678&gt;=3,H2678&gt;=3),"Loyal",IF(G2678&gt;=4,"New / promising",IF(H2678&gt;=3,"At risk",IF(G2678&lt;=2,"Lost / hibernating","Needs attention")))))</f>
        <v/>
      </c>
    </row>
    <row r="2679">
      <c r="A2679" t="n">
        <v>16700</v>
      </c>
      <c r="B2679" s="13">
        <f>_xlfn.MINIFS(Invoices[Date],Invoices[Customer ID],A2679)</f>
        <v/>
      </c>
      <c r="C2679" s="13">
        <f>_xlfn.MAXIFS(Invoices[Date],Invoices[Customer ID],A2679)</f>
        <v/>
      </c>
      <c r="D2679" s="14">
        <f>AsOfDate-C2679</f>
        <v/>
      </c>
      <c r="E2679" s="14">
        <f>COUNTIFS(Invoices[Customer ID],A2679)</f>
        <v/>
      </c>
      <c r="F2679" s="15">
        <f>SUMIFS(Invoices[Value],Invoices[Customer ID],A2679)</f>
        <v/>
      </c>
      <c r="G2679" s="10">
        <f>5-COUNTIF(RCuts,"&lt;"&amp;D2679)</f>
        <v/>
      </c>
      <c r="H2679" s="10">
        <f>1+COUNTIF(FCuts,"&lt;"&amp;E2679)</f>
        <v/>
      </c>
      <c r="I2679" s="10">
        <f>1+COUNTIF(MCuts,"&lt;"&amp;F2679)</f>
        <v/>
      </c>
      <c r="J2679" s="10">
        <f>G2679&amp;H2679&amp;I2679</f>
        <v/>
      </c>
      <c r="K2679" s="10">
        <f>IF(AND(G2679&gt;=4,H2679&gt;=4),"Champions",IF(AND(G2679&gt;=3,H2679&gt;=3),"Loyal",IF(G2679&gt;=4,"New / promising",IF(H2679&gt;=3,"At risk",IF(G2679&lt;=2,"Lost / hibernating","Needs attention")))))</f>
        <v/>
      </c>
    </row>
    <row r="2680">
      <c r="A2680" t="n">
        <v>16701</v>
      </c>
      <c r="B2680" s="13">
        <f>_xlfn.MINIFS(Invoices[Date],Invoices[Customer ID],A2680)</f>
        <v/>
      </c>
      <c r="C2680" s="13">
        <f>_xlfn.MAXIFS(Invoices[Date],Invoices[Customer ID],A2680)</f>
        <v/>
      </c>
      <c r="D2680" s="14">
        <f>AsOfDate-C2680</f>
        <v/>
      </c>
      <c r="E2680" s="14">
        <f>COUNTIFS(Invoices[Customer ID],A2680)</f>
        <v/>
      </c>
      <c r="F2680" s="15">
        <f>SUMIFS(Invoices[Value],Invoices[Customer ID],A2680)</f>
        <v/>
      </c>
      <c r="G2680" s="10">
        <f>5-COUNTIF(RCuts,"&lt;"&amp;D2680)</f>
        <v/>
      </c>
      <c r="H2680" s="10">
        <f>1+COUNTIF(FCuts,"&lt;"&amp;E2680)</f>
        <v/>
      </c>
      <c r="I2680" s="10">
        <f>1+COUNTIF(MCuts,"&lt;"&amp;F2680)</f>
        <v/>
      </c>
      <c r="J2680" s="10">
        <f>G2680&amp;H2680&amp;I2680</f>
        <v/>
      </c>
      <c r="K2680" s="10">
        <f>IF(AND(G2680&gt;=4,H2680&gt;=4),"Champions",IF(AND(G2680&gt;=3,H2680&gt;=3),"Loyal",IF(G2680&gt;=4,"New / promising",IF(H2680&gt;=3,"At risk",IF(G2680&lt;=2,"Lost / hibernating","Needs attention")))))</f>
        <v/>
      </c>
    </row>
    <row r="2681">
      <c r="A2681" t="n">
        <v>16705</v>
      </c>
      <c r="B2681" s="13">
        <f>_xlfn.MINIFS(Invoices[Date],Invoices[Customer ID],A2681)</f>
        <v/>
      </c>
      <c r="C2681" s="13">
        <f>_xlfn.MAXIFS(Invoices[Date],Invoices[Customer ID],A2681)</f>
        <v/>
      </c>
      <c r="D2681" s="14">
        <f>AsOfDate-C2681</f>
        <v/>
      </c>
      <c r="E2681" s="14">
        <f>COUNTIFS(Invoices[Customer ID],A2681)</f>
        <v/>
      </c>
      <c r="F2681" s="15">
        <f>SUMIFS(Invoices[Value],Invoices[Customer ID],A2681)</f>
        <v/>
      </c>
      <c r="G2681" s="10">
        <f>5-COUNTIF(RCuts,"&lt;"&amp;D2681)</f>
        <v/>
      </c>
      <c r="H2681" s="10">
        <f>1+COUNTIF(FCuts,"&lt;"&amp;E2681)</f>
        <v/>
      </c>
      <c r="I2681" s="10">
        <f>1+COUNTIF(MCuts,"&lt;"&amp;F2681)</f>
        <v/>
      </c>
      <c r="J2681" s="10">
        <f>G2681&amp;H2681&amp;I2681</f>
        <v/>
      </c>
      <c r="K2681" s="10">
        <f>IF(AND(G2681&gt;=4,H2681&gt;=4),"Champions",IF(AND(G2681&gt;=3,H2681&gt;=3),"Loyal",IF(G2681&gt;=4,"New / promising",IF(H2681&gt;=3,"At risk",IF(G2681&lt;=2,"Lost / hibernating","Needs attention")))))</f>
        <v/>
      </c>
    </row>
    <row r="2682">
      <c r="A2682" t="n">
        <v>16706</v>
      </c>
      <c r="B2682" s="13">
        <f>_xlfn.MINIFS(Invoices[Date],Invoices[Customer ID],A2682)</f>
        <v/>
      </c>
      <c r="C2682" s="13">
        <f>_xlfn.MAXIFS(Invoices[Date],Invoices[Customer ID],A2682)</f>
        <v/>
      </c>
      <c r="D2682" s="14">
        <f>AsOfDate-C2682</f>
        <v/>
      </c>
      <c r="E2682" s="14">
        <f>COUNTIFS(Invoices[Customer ID],A2682)</f>
        <v/>
      </c>
      <c r="F2682" s="15">
        <f>SUMIFS(Invoices[Value],Invoices[Customer ID],A2682)</f>
        <v/>
      </c>
      <c r="G2682" s="10">
        <f>5-COUNTIF(RCuts,"&lt;"&amp;D2682)</f>
        <v/>
      </c>
      <c r="H2682" s="10">
        <f>1+COUNTIF(FCuts,"&lt;"&amp;E2682)</f>
        <v/>
      </c>
      <c r="I2682" s="10">
        <f>1+COUNTIF(MCuts,"&lt;"&amp;F2682)</f>
        <v/>
      </c>
      <c r="J2682" s="10">
        <f>G2682&amp;H2682&amp;I2682</f>
        <v/>
      </c>
      <c r="K2682" s="10">
        <f>IF(AND(G2682&gt;=4,H2682&gt;=4),"Champions",IF(AND(G2682&gt;=3,H2682&gt;=3),"Loyal",IF(G2682&gt;=4,"New / promising",IF(H2682&gt;=3,"At risk",IF(G2682&lt;=2,"Lost / hibernating","Needs attention")))))</f>
        <v/>
      </c>
    </row>
    <row r="2683">
      <c r="A2683" t="n">
        <v>16708</v>
      </c>
      <c r="B2683" s="13">
        <f>_xlfn.MINIFS(Invoices[Date],Invoices[Customer ID],A2683)</f>
        <v/>
      </c>
      <c r="C2683" s="13">
        <f>_xlfn.MAXIFS(Invoices[Date],Invoices[Customer ID],A2683)</f>
        <v/>
      </c>
      <c r="D2683" s="14">
        <f>AsOfDate-C2683</f>
        <v/>
      </c>
      <c r="E2683" s="14">
        <f>COUNTIFS(Invoices[Customer ID],A2683)</f>
        <v/>
      </c>
      <c r="F2683" s="15">
        <f>SUMIFS(Invoices[Value],Invoices[Customer ID],A2683)</f>
        <v/>
      </c>
      <c r="G2683" s="10">
        <f>5-COUNTIF(RCuts,"&lt;"&amp;D2683)</f>
        <v/>
      </c>
      <c r="H2683" s="10">
        <f>1+COUNTIF(FCuts,"&lt;"&amp;E2683)</f>
        <v/>
      </c>
      <c r="I2683" s="10">
        <f>1+COUNTIF(MCuts,"&lt;"&amp;F2683)</f>
        <v/>
      </c>
      <c r="J2683" s="10">
        <f>G2683&amp;H2683&amp;I2683</f>
        <v/>
      </c>
      <c r="K2683" s="10">
        <f>IF(AND(G2683&gt;=4,H2683&gt;=4),"Champions",IF(AND(G2683&gt;=3,H2683&gt;=3),"Loyal",IF(G2683&gt;=4,"New / promising",IF(H2683&gt;=3,"At risk",IF(G2683&lt;=2,"Lost / hibernating","Needs attention")))))</f>
        <v/>
      </c>
    </row>
    <row r="2684">
      <c r="A2684" t="n">
        <v>16709</v>
      </c>
      <c r="B2684" s="13">
        <f>_xlfn.MINIFS(Invoices[Date],Invoices[Customer ID],A2684)</f>
        <v/>
      </c>
      <c r="C2684" s="13">
        <f>_xlfn.MAXIFS(Invoices[Date],Invoices[Customer ID],A2684)</f>
        <v/>
      </c>
      <c r="D2684" s="14">
        <f>AsOfDate-C2684</f>
        <v/>
      </c>
      <c r="E2684" s="14">
        <f>COUNTIFS(Invoices[Customer ID],A2684)</f>
        <v/>
      </c>
      <c r="F2684" s="15">
        <f>SUMIFS(Invoices[Value],Invoices[Customer ID],A2684)</f>
        <v/>
      </c>
      <c r="G2684" s="10">
        <f>5-COUNTIF(RCuts,"&lt;"&amp;D2684)</f>
        <v/>
      </c>
      <c r="H2684" s="10">
        <f>1+COUNTIF(FCuts,"&lt;"&amp;E2684)</f>
        <v/>
      </c>
      <c r="I2684" s="10">
        <f>1+COUNTIF(MCuts,"&lt;"&amp;F2684)</f>
        <v/>
      </c>
      <c r="J2684" s="10">
        <f>G2684&amp;H2684&amp;I2684</f>
        <v/>
      </c>
      <c r="K2684" s="10">
        <f>IF(AND(G2684&gt;=4,H2684&gt;=4),"Champions",IF(AND(G2684&gt;=3,H2684&gt;=3),"Loyal",IF(G2684&gt;=4,"New / promising",IF(H2684&gt;=3,"At risk",IF(G2684&lt;=2,"Lost / hibernating","Needs attention")))))</f>
        <v/>
      </c>
    </row>
    <row r="2685">
      <c r="A2685" t="n">
        <v>16710</v>
      </c>
      <c r="B2685" s="13">
        <f>_xlfn.MINIFS(Invoices[Date],Invoices[Customer ID],A2685)</f>
        <v/>
      </c>
      <c r="C2685" s="13">
        <f>_xlfn.MAXIFS(Invoices[Date],Invoices[Customer ID],A2685)</f>
        <v/>
      </c>
      <c r="D2685" s="14">
        <f>AsOfDate-C2685</f>
        <v/>
      </c>
      <c r="E2685" s="14">
        <f>COUNTIFS(Invoices[Customer ID],A2685)</f>
        <v/>
      </c>
      <c r="F2685" s="15">
        <f>SUMIFS(Invoices[Value],Invoices[Customer ID],A2685)</f>
        <v/>
      </c>
      <c r="G2685" s="10">
        <f>5-COUNTIF(RCuts,"&lt;"&amp;D2685)</f>
        <v/>
      </c>
      <c r="H2685" s="10">
        <f>1+COUNTIF(FCuts,"&lt;"&amp;E2685)</f>
        <v/>
      </c>
      <c r="I2685" s="10">
        <f>1+COUNTIF(MCuts,"&lt;"&amp;F2685)</f>
        <v/>
      </c>
      <c r="J2685" s="10">
        <f>G2685&amp;H2685&amp;I2685</f>
        <v/>
      </c>
      <c r="K2685" s="10">
        <f>IF(AND(G2685&gt;=4,H2685&gt;=4),"Champions",IF(AND(G2685&gt;=3,H2685&gt;=3),"Loyal",IF(G2685&gt;=4,"New / promising",IF(H2685&gt;=3,"At risk",IF(G2685&lt;=2,"Lost / hibernating","Needs attention")))))</f>
        <v/>
      </c>
    </row>
    <row r="2686">
      <c r="A2686" t="n">
        <v>16711</v>
      </c>
      <c r="B2686" s="13">
        <f>_xlfn.MINIFS(Invoices[Date],Invoices[Customer ID],A2686)</f>
        <v/>
      </c>
      <c r="C2686" s="13">
        <f>_xlfn.MAXIFS(Invoices[Date],Invoices[Customer ID],A2686)</f>
        <v/>
      </c>
      <c r="D2686" s="14">
        <f>AsOfDate-C2686</f>
        <v/>
      </c>
      <c r="E2686" s="14">
        <f>COUNTIFS(Invoices[Customer ID],A2686)</f>
        <v/>
      </c>
      <c r="F2686" s="15">
        <f>SUMIFS(Invoices[Value],Invoices[Customer ID],A2686)</f>
        <v/>
      </c>
      <c r="G2686" s="10">
        <f>5-COUNTIF(RCuts,"&lt;"&amp;D2686)</f>
        <v/>
      </c>
      <c r="H2686" s="10">
        <f>1+COUNTIF(FCuts,"&lt;"&amp;E2686)</f>
        <v/>
      </c>
      <c r="I2686" s="10">
        <f>1+COUNTIF(MCuts,"&lt;"&amp;F2686)</f>
        <v/>
      </c>
      <c r="J2686" s="10">
        <f>G2686&amp;H2686&amp;I2686</f>
        <v/>
      </c>
      <c r="K2686" s="10">
        <f>IF(AND(G2686&gt;=4,H2686&gt;=4),"Champions",IF(AND(G2686&gt;=3,H2686&gt;=3),"Loyal",IF(G2686&gt;=4,"New / promising",IF(H2686&gt;=3,"At risk",IF(G2686&lt;=2,"Lost / hibernating","Needs attention")))))</f>
        <v/>
      </c>
    </row>
    <row r="2687">
      <c r="A2687" t="n">
        <v>16712</v>
      </c>
      <c r="B2687" s="13">
        <f>_xlfn.MINIFS(Invoices[Date],Invoices[Customer ID],A2687)</f>
        <v/>
      </c>
      <c r="C2687" s="13">
        <f>_xlfn.MAXIFS(Invoices[Date],Invoices[Customer ID],A2687)</f>
        <v/>
      </c>
      <c r="D2687" s="14">
        <f>AsOfDate-C2687</f>
        <v/>
      </c>
      <c r="E2687" s="14">
        <f>COUNTIFS(Invoices[Customer ID],A2687)</f>
        <v/>
      </c>
      <c r="F2687" s="15">
        <f>SUMIFS(Invoices[Value],Invoices[Customer ID],A2687)</f>
        <v/>
      </c>
      <c r="G2687" s="10">
        <f>5-COUNTIF(RCuts,"&lt;"&amp;D2687)</f>
        <v/>
      </c>
      <c r="H2687" s="10">
        <f>1+COUNTIF(FCuts,"&lt;"&amp;E2687)</f>
        <v/>
      </c>
      <c r="I2687" s="10">
        <f>1+COUNTIF(MCuts,"&lt;"&amp;F2687)</f>
        <v/>
      </c>
      <c r="J2687" s="10">
        <f>G2687&amp;H2687&amp;I2687</f>
        <v/>
      </c>
      <c r="K2687" s="10">
        <f>IF(AND(G2687&gt;=4,H2687&gt;=4),"Champions",IF(AND(G2687&gt;=3,H2687&gt;=3),"Loyal",IF(G2687&gt;=4,"New / promising",IF(H2687&gt;=3,"At risk",IF(G2687&lt;=2,"Lost / hibernating","Needs attention")))))</f>
        <v/>
      </c>
    </row>
    <row r="2688">
      <c r="A2688" t="n">
        <v>16713</v>
      </c>
      <c r="B2688" s="13">
        <f>_xlfn.MINIFS(Invoices[Date],Invoices[Customer ID],A2688)</f>
        <v/>
      </c>
      <c r="C2688" s="13">
        <f>_xlfn.MAXIFS(Invoices[Date],Invoices[Customer ID],A2688)</f>
        <v/>
      </c>
      <c r="D2688" s="14">
        <f>AsOfDate-C2688</f>
        <v/>
      </c>
      <c r="E2688" s="14">
        <f>COUNTIFS(Invoices[Customer ID],A2688)</f>
        <v/>
      </c>
      <c r="F2688" s="15">
        <f>SUMIFS(Invoices[Value],Invoices[Customer ID],A2688)</f>
        <v/>
      </c>
      <c r="G2688" s="10">
        <f>5-COUNTIF(RCuts,"&lt;"&amp;D2688)</f>
        <v/>
      </c>
      <c r="H2688" s="10">
        <f>1+COUNTIF(FCuts,"&lt;"&amp;E2688)</f>
        <v/>
      </c>
      <c r="I2688" s="10">
        <f>1+COUNTIF(MCuts,"&lt;"&amp;F2688)</f>
        <v/>
      </c>
      <c r="J2688" s="10">
        <f>G2688&amp;H2688&amp;I2688</f>
        <v/>
      </c>
      <c r="K2688" s="10">
        <f>IF(AND(G2688&gt;=4,H2688&gt;=4),"Champions",IF(AND(G2688&gt;=3,H2688&gt;=3),"Loyal",IF(G2688&gt;=4,"New / promising",IF(H2688&gt;=3,"At risk",IF(G2688&lt;=2,"Lost / hibernating","Needs attention")))))</f>
        <v/>
      </c>
    </row>
    <row r="2689">
      <c r="A2689" t="n">
        <v>16714</v>
      </c>
      <c r="B2689" s="13">
        <f>_xlfn.MINIFS(Invoices[Date],Invoices[Customer ID],A2689)</f>
        <v/>
      </c>
      <c r="C2689" s="13">
        <f>_xlfn.MAXIFS(Invoices[Date],Invoices[Customer ID],A2689)</f>
        <v/>
      </c>
      <c r="D2689" s="14">
        <f>AsOfDate-C2689</f>
        <v/>
      </c>
      <c r="E2689" s="14">
        <f>COUNTIFS(Invoices[Customer ID],A2689)</f>
        <v/>
      </c>
      <c r="F2689" s="15">
        <f>SUMIFS(Invoices[Value],Invoices[Customer ID],A2689)</f>
        <v/>
      </c>
      <c r="G2689" s="10">
        <f>5-COUNTIF(RCuts,"&lt;"&amp;D2689)</f>
        <v/>
      </c>
      <c r="H2689" s="10">
        <f>1+COUNTIF(FCuts,"&lt;"&amp;E2689)</f>
        <v/>
      </c>
      <c r="I2689" s="10">
        <f>1+COUNTIF(MCuts,"&lt;"&amp;F2689)</f>
        <v/>
      </c>
      <c r="J2689" s="10">
        <f>G2689&amp;H2689&amp;I2689</f>
        <v/>
      </c>
      <c r="K2689" s="10">
        <f>IF(AND(G2689&gt;=4,H2689&gt;=4),"Champions",IF(AND(G2689&gt;=3,H2689&gt;=3),"Loyal",IF(G2689&gt;=4,"New / promising",IF(H2689&gt;=3,"At risk",IF(G2689&lt;=2,"Lost / hibernating","Needs attention")))))</f>
        <v/>
      </c>
    </row>
    <row r="2690">
      <c r="A2690" t="n">
        <v>16715</v>
      </c>
      <c r="B2690" s="13">
        <f>_xlfn.MINIFS(Invoices[Date],Invoices[Customer ID],A2690)</f>
        <v/>
      </c>
      <c r="C2690" s="13">
        <f>_xlfn.MAXIFS(Invoices[Date],Invoices[Customer ID],A2690)</f>
        <v/>
      </c>
      <c r="D2690" s="14">
        <f>AsOfDate-C2690</f>
        <v/>
      </c>
      <c r="E2690" s="14">
        <f>COUNTIFS(Invoices[Customer ID],A2690)</f>
        <v/>
      </c>
      <c r="F2690" s="15">
        <f>SUMIFS(Invoices[Value],Invoices[Customer ID],A2690)</f>
        <v/>
      </c>
      <c r="G2690" s="10">
        <f>5-COUNTIF(RCuts,"&lt;"&amp;D2690)</f>
        <v/>
      </c>
      <c r="H2690" s="10">
        <f>1+COUNTIF(FCuts,"&lt;"&amp;E2690)</f>
        <v/>
      </c>
      <c r="I2690" s="10">
        <f>1+COUNTIF(MCuts,"&lt;"&amp;F2690)</f>
        <v/>
      </c>
      <c r="J2690" s="10">
        <f>G2690&amp;H2690&amp;I2690</f>
        <v/>
      </c>
      <c r="K2690" s="10">
        <f>IF(AND(G2690&gt;=4,H2690&gt;=4),"Champions",IF(AND(G2690&gt;=3,H2690&gt;=3),"Loyal",IF(G2690&gt;=4,"New / promising",IF(H2690&gt;=3,"At risk",IF(G2690&lt;=2,"Lost / hibernating","Needs attention")))))</f>
        <v/>
      </c>
    </row>
    <row r="2691">
      <c r="A2691" t="n">
        <v>16716</v>
      </c>
      <c r="B2691" s="13">
        <f>_xlfn.MINIFS(Invoices[Date],Invoices[Customer ID],A2691)</f>
        <v/>
      </c>
      <c r="C2691" s="13">
        <f>_xlfn.MAXIFS(Invoices[Date],Invoices[Customer ID],A2691)</f>
        <v/>
      </c>
      <c r="D2691" s="14">
        <f>AsOfDate-C2691</f>
        <v/>
      </c>
      <c r="E2691" s="14">
        <f>COUNTIFS(Invoices[Customer ID],A2691)</f>
        <v/>
      </c>
      <c r="F2691" s="15">
        <f>SUMIFS(Invoices[Value],Invoices[Customer ID],A2691)</f>
        <v/>
      </c>
      <c r="G2691" s="10">
        <f>5-COUNTIF(RCuts,"&lt;"&amp;D2691)</f>
        <v/>
      </c>
      <c r="H2691" s="10">
        <f>1+COUNTIF(FCuts,"&lt;"&amp;E2691)</f>
        <v/>
      </c>
      <c r="I2691" s="10">
        <f>1+COUNTIF(MCuts,"&lt;"&amp;F2691)</f>
        <v/>
      </c>
      <c r="J2691" s="10">
        <f>G2691&amp;H2691&amp;I2691</f>
        <v/>
      </c>
      <c r="K2691" s="10">
        <f>IF(AND(G2691&gt;=4,H2691&gt;=4),"Champions",IF(AND(G2691&gt;=3,H2691&gt;=3),"Loyal",IF(G2691&gt;=4,"New / promising",IF(H2691&gt;=3,"At risk",IF(G2691&lt;=2,"Lost / hibernating","Needs attention")))))</f>
        <v/>
      </c>
    </row>
    <row r="2692">
      <c r="A2692" t="n">
        <v>16717</v>
      </c>
      <c r="B2692" s="13">
        <f>_xlfn.MINIFS(Invoices[Date],Invoices[Customer ID],A2692)</f>
        <v/>
      </c>
      <c r="C2692" s="13">
        <f>_xlfn.MAXIFS(Invoices[Date],Invoices[Customer ID],A2692)</f>
        <v/>
      </c>
      <c r="D2692" s="14">
        <f>AsOfDate-C2692</f>
        <v/>
      </c>
      <c r="E2692" s="14">
        <f>COUNTIFS(Invoices[Customer ID],A2692)</f>
        <v/>
      </c>
      <c r="F2692" s="15">
        <f>SUMIFS(Invoices[Value],Invoices[Customer ID],A2692)</f>
        <v/>
      </c>
      <c r="G2692" s="10">
        <f>5-COUNTIF(RCuts,"&lt;"&amp;D2692)</f>
        <v/>
      </c>
      <c r="H2692" s="10">
        <f>1+COUNTIF(FCuts,"&lt;"&amp;E2692)</f>
        <v/>
      </c>
      <c r="I2692" s="10">
        <f>1+COUNTIF(MCuts,"&lt;"&amp;F2692)</f>
        <v/>
      </c>
      <c r="J2692" s="10">
        <f>G2692&amp;H2692&amp;I2692</f>
        <v/>
      </c>
      <c r="K2692" s="10">
        <f>IF(AND(G2692&gt;=4,H2692&gt;=4),"Champions",IF(AND(G2692&gt;=3,H2692&gt;=3),"Loyal",IF(G2692&gt;=4,"New / promising",IF(H2692&gt;=3,"At risk",IF(G2692&lt;=2,"Lost / hibernating","Needs attention")))))</f>
        <v/>
      </c>
    </row>
    <row r="2693">
      <c r="A2693" t="n">
        <v>16719</v>
      </c>
      <c r="B2693" s="13">
        <f>_xlfn.MINIFS(Invoices[Date],Invoices[Customer ID],A2693)</f>
        <v/>
      </c>
      <c r="C2693" s="13">
        <f>_xlfn.MAXIFS(Invoices[Date],Invoices[Customer ID],A2693)</f>
        <v/>
      </c>
      <c r="D2693" s="14">
        <f>AsOfDate-C2693</f>
        <v/>
      </c>
      <c r="E2693" s="14">
        <f>COUNTIFS(Invoices[Customer ID],A2693)</f>
        <v/>
      </c>
      <c r="F2693" s="15">
        <f>SUMIFS(Invoices[Value],Invoices[Customer ID],A2693)</f>
        <v/>
      </c>
      <c r="G2693" s="10">
        <f>5-COUNTIF(RCuts,"&lt;"&amp;D2693)</f>
        <v/>
      </c>
      <c r="H2693" s="10">
        <f>1+COUNTIF(FCuts,"&lt;"&amp;E2693)</f>
        <v/>
      </c>
      <c r="I2693" s="10">
        <f>1+COUNTIF(MCuts,"&lt;"&amp;F2693)</f>
        <v/>
      </c>
      <c r="J2693" s="10">
        <f>G2693&amp;H2693&amp;I2693</f>
        <v/>
      </c>
      <c r="K2693" s="10">
        <f>IF(AND(G2693&gt;=4,H2693&gt;=4),"Champions",IF(AND(G2693&gt;=3,H2693&gt;=3),"Loyal",IF(G2693&gt;=4,"New / promising",IF(H2693&gt;=3,"At risk",IF(G2693&lt;=2,"Lost / hibernating","Needs attention")))))</f>
        <v/>
      </c>
    </row>
    <row r="2694">
      <c r="A2694" t="n">
        <v>16720</v>
      </c>
      <c r="B2694" s="13">
        <f>_xlfn.MINIFS(Invoices[Date],Invoices[Customer ID],A2694)</f>
        <v/>
      </c>
      <c r="C2694" s="13">
        <f>_xlfn.MAXIFS(Invoices[Date],Invoices[Customer ID],A2694)</f>
        <v/>
      </c>
      <c r="D2694" s="14">
        <f>AsOfDate-C2694</f>
        <v/>
      </c>
      <c r="E2694" s="14">
        <f>COUNTIFS(Invoices[Customer ID],A2694)</f>
        <v/>
      </c>
      <c r="F2694" s="15">
        <f>SUMIFS(Invoices[Value],Invoices[Customer ID],A2694)</f>
        <v/>
      </c>
      <c r="G2694" s="10">
        <f>5-COUNTIF(RCuts,"&lt;"&amp;D2694)</f>
        <v/>
      </c>
      <c r="H2694" s="10">
        <f>1+COUNTIF(FCuts,"&lt;"&amp;E2694)</f>
        <v/>
      </c>
      <c r="I2694" s="10">
        <f>1+COUNTIF(MCuts,"&lt;"&amp;F2694)</f>
        <v/>
      </c>
      <c r="J2694" s="10">
        <f>G2694&amp;H2694&amp;I2694</f>
        <v/>
      </c>
      <c r="K2694" s="10">
        <f>IF(AND(G2694&gt;=4,H2694&gt;=4),"Champions",IF(AND(G2694&gt;=3,H2694&gt;=3),"Loyal",IF(G2694&gt;=4,"New / promising",IF(H2694&gt;=3,"At risk",IF(G2694&lt;=2,"Lost / hibernating","Needs attention")))))</f>
        <v/>
      </c>
    </row>
    <row r="2695">
      <c r="A2695" t="n">
        <v>16721</v>
      </c>
      <c r="B2695" s="13">
        <f>_xlfn.MINIFS(Invoices[Date],Invoices[Customer ID],A2695)</f>
        <v/>
      </c>
      <c r="C2695" s="13">
        <f>_xlfn.MAXIFS(Invoices[Date],Invoices[Customer ID],A2695)</f>
        <v/>
      </c>
      <c r="D2695" s="14">
        <f>AsOfDate-C2695</f>
        <v/>
      </c>
      <c r="E2695" s="14">
        <f>COUNTIFS(Invoices[Customer ID],A2695)</f>
        <v/>
      </c>
      <c r="F2695" s="15">
        <f>SUMIFS(Invoices[Value],Invoices[Customer ID],A2695)</f>
        <v/>
      </c>
      <c r="G2695" s="10">
        <f>5-COUNTIF(RCuts,"&lt;"&amp;D2695)</f>
        <v/>
      </c>
      <c r="H2695" s="10">
        <f>1+COUNTIF(FCuts,"&lt;"&amp;E2695)</f>
        <v/>
      </c>
      <c r="I2695" s="10">
        <f>1+COUNTIF(MCuts,"&lt;"&amp;F2695)</f>
        <v/>
      </c>
      <c r="J2695" s="10">
        <f>G2695&amp;H2695&amp;I2695</f>
        <v/>
      </c>
      <c r="K2695" s="10">
        <f>IF(AND(G2695&gt;=4,H2695&gt;=4),"Champions",IF(AND(G2695&gt;=3,H2695&gt;=3),"Loyal",IF(G2695&gt;=4,"New / promising",IF(H2695&gt;=3,"At risk",IF(G2695&lt;=2,"Lost / hibernating","Needs attention")))))</f>
        <v/>
      </c>
    </row>
    <row r="2696">
      <c r="A2696" t="n">
        <v>16722</v>
      </c>
      <c r="B2696" s="13">
        <f>_xlfn.MINIFS(Invoices[Date],Invoices[Customer ID],A2696)</f>
        <v/>
      </c>
      <c r="C2696" s="13">
        <f>_xlfn.MAXIFS(Invoices[Date],Invoices[Customer ID],A2696)</f>
        <v/>
      </c>
      <c r="D2696" s="14">
        <f>AsOfDate-C2696</f>
        <v/>
      </c>
      <c r="E2696" s="14">
        <f>COUNTIFS(Invoices[Customer ID],A2696)</f>
        <v/>
      </c>
      <c r="F2696" s="15">
        <f>SUMIFS(Invoices[Value],Invoices[Customer ID],A2696)</f>
        <v/>
      </c>
      <c r="G2696" s="10">
        <f>5-COUNTIF(RCuts,"&lt;"&amp;D2696)</f>
        <v/>
      </c>
      <c r="H2696" s="10">
        <f>1+COUNTIF(FCuts,"&lt;"&amp;E2696)</f>
        <v/>
      </c>
      <c r="I2696" s="10">
        <f>1+COUNTIF(MCuts,"&lt;"&amp;F2696)</f>
        <v/>
      </c>
      <c r="J2696" s="10">
        <f>G2696&amp;H2696&amp;I2696</f>
        <v/>
      </c>
      <c r="K2696" s="10">
        <f>IF(AND(G2696&gt;=4,H2696&gt;=4),"Champions",IF(AND(G2696&gt;=3,H2696&gt;=3),"Loyal",IF(G2696&gt;=4,"New / promising",IF(H2696&gt;=3,"At risk",IF(G2696&lt;=2,"Lost / hibernating","Needs attention")))))</f>
        <v/>
      </c>
    </row>
    <row r="2697">
      <c r="A2697" t="n">
        <v>16723</v>
      </c>
      <c r="B2697" s="13">
        <f>_xlfn.MINIFS(Invoices[Date],Invoices[Customer ID],A2697)</f>
        <v/>
      </c>
      <c r="C2697" s="13">
        <f>_xlfn.MAXIFS(Invoices[Date],Invoices[Customer ID],A2697)</f>
        <v/>
      </c>
      <c r="D2697" s="14">
        <f>AsOfDate-C2697</f>
        <v/>
      </c>
      <c r="E2697" s="14">
        <f>COUNTIFS(Invoices[Customer ID],A2697)</f>
        <v/>
      </c>
      <c r="F2697" s="15">
        <f>SUMIFS(Invoices[Value],Invoices[Customer ID],A2697)</f>
        <v/>
      </c>
      <c r="G2697" s="10">
        <f>5-COUNTIF(RCuts,"&lt;"&amp;D2697)</f>
        <v/>
      </c>
      <c r="H2697" s="10">
        <f>1+COUNTIF(FCuts,"&lt;"&amp;E2697)</f>
        <v/>
      </c>
      <c r="I2697" s="10">
        <f>1+COUNTIF(MCuts,"&lt;"&amp;F2697)</f>
        <v/>
      </c>
      <c r="J2697" s="10">
        <f>G2697&amp;H2697&amp;I2697</f>
        <v/>
      </c>
      <c r="K2697" s="10">
        <f>IF(AND(G2697&gt;=4,H2697&gt;=4),"Champions",IF(AND(G2697&gt;=3,H2697&gt;=3),"Loyal",IF(G2697&gt;=4,"New / promising",IF(H2697&gt;=3,"At risk",IF(G2697&lt;=2,"Lost / hibernating","Needs attention")))))</f>
        <v/>
      </c>
    </row>
    <row r="2698">
      <c r="A2698" t="n">
        <v>16725</v>
      </c>
      <c r="B2698" s="13">
        <f>_xlfn.MINIFS(Invoices[Date],Invoices[Customer ID],A2698)</f>
        <v/>
      </c>
      <c r="C2698" s="13">
        <f>_xlfn.MAXIFS(Invoices[Date],Invoices[Customer ID],A2698)</f>
        <v/>
      </c>
      <c r="D2698" s="14">
        <f>AsOfDate-C2698</f>
        <v/>
      </c>
      <c r="E2698" s="14">
        <f>COUNTIFS(Invoices[Customer ID],A2698)</f>
        <v/>
      </c>
      <c r="F2698" s="15">
        <f>SUMIFS(Invoices[Value],Invoices[Customer ID],A2698)</f>
        <v/>
      </c>
      <c r="G2698" s="10">
        <f>5-COUNTIF(RCuts,"&lt;"&amp;D2698)</f>
        <v/>
      </c>
      <c r="H2698" s="10">
        <f>1+COUNTIF(FCuts,"&lt;"&amp;E2698)</f>
        <v/>
      </c>
      <c r="I2698" s="10">
        <f>1+COUNTIF(MCuts,"&lt;"&amp;F2698)</f>
        <v/>
      </c>
      <c r="J2698" s="10">
        <f>G2698&amp;H2698&amp;I2698</f>
        <v/>
      </c>
      <c r="K2698" s="10">
        <f>IF(AND(G2698&gt;=4,H2698&gt;=4),"Champions",IF(AND(G2698&gt;=3,H2698&gt;=3),"Loyal",IF(G2698&gt;=4,"New / promising",IF(H2698&gt;=3,"At risk",IF(G2698&lt;=2,"Lost / hibernating","Needs attention")))))</f>
        <v/>
      </c>
    </row>
    <row r="2699">
      <c r="A2699" t="n">
        <v>16726</v>
      </c>
      <c r="B2699" s="13">
        <f>_xlfn.MINIFS(Invoices[Date],Invoices[Customer ID],A2699)</f>
        <v/>
      </c>
      <c r="C2699" s="13">
        <f>_xlfn.MAXIFS(Invoices[Date],Invoices[Customer ID],A2699)</f>
        <v/>
      </c>
      <c r="D2699" s="14">
        <f>AsOfDate-C2699</f>
        <v/>
      </c>
      <c r="E2699" s="14">
        <f>COUNTIFS(Invoices[Customer ID],A2699)</f>
        <v/>
      </c>
      <c r="F2699" s="15">
        <f>SUMIFS(Invoices[Value],Invoices[Customer ID],A2699)</f>
        <v/>
      </c>
      <c r="G2699" s="10">
        <f>5-COUNTIF(RCuts,"&lt;"&amp;D2699)</f>
        <v/>
      </c>
      <c r="H2699" s="10">
        <f>1+COUNTIF(FCuts,"&lt;"&amp;E2699)</f>
        <v/>
      </c>
      <c r="I2699" s="10">
        <f>1+COUNTIF(MCuts,"&lt;"&amp;F2699)</f>
        <v/>
      </c>
      <c r="J2699" s="10">
        <f>G2699&amp;H2699&amp;I2699</f>
        <v/>
      </c>
      <c r="K2699" s="10">
        <f>IF(AND(G2699&gt;=4,H2699&gt;=4),"Champions",IF(AND(G2699&gt;=3,H2699&gt;=3),"Loyal",IF(G2699&gt;=4,"New / promising",IF(H2699&gt;=3,"At risk",IF(G2699&lt;=2,"Lost / hibernating","Needs attention")))))</f>
        <v/>
      </c>
    </row>
    <row r="2700">
      <c r="A2700" t="n">
        <v>16728</v>
      </c>
      <c r="B2700" s="13">
        <f>_xlfn.MINIFS(Invoices[Date],Invoices[Customer ID],A2700)</f>
        <v/>
      </c>
      <c r="C2700" s="13">
        <f>_xlfn.MAXIFS(Invoices[Date],Invoices[Customer ID],A2700)</f>
        <v/>
      </c>
      <c r="D2700" s="14">
        <f>AsOfDate-C2700</f>
        <v/>
      </c>
      <c r="E2700" s="14">
        <f>COUNTIFS(Invoices[Customer ID],A2700)</f>
        <v/>
      </c>
      <c r="F2700" s="15">
        <f>SUMIFS(Invoices[Value],Invoices[Customer ID],A2700)</f>
        <v/>
      </c>
      <c r="G2700" s="10">
        <f>5-COUNTIF(RCuts,"&lt;"&amp;D2700)</f>
        <v/>
      </c>
      <c r="H2700" s="10">
        <f>1+COUNTIF(FCuts,"&lt;"&amp;E2700)</f>
        <v/>
      </c>
      <c r="I2700" s="10">
        <f>1+COUNTIF(MCuts,"&lt;"&amp;F2700)</f>
        <v/>
      </c>
      <c r="J2700" s="10">
        <f>G2700&amp;H2700&amp;I2700</f>
        <v/>
      </c>
      <c r="K2700" s="10">
        <f>IF(AND(G2700&gt;=4,H2700&gt;=4),"Champions",IF(AND(G2700&gt;=3,H2700&gt;=3),"Loyal",IF(G2700&gt;=4,"New / promising",IF(H2700&gt;=3,"At risk",IF(G2700&lt;=2,"Lost / hibernating","Needs attention")))))</f>
        <v/>
      </c>
    </row>
    <row r="2701">
      <c r="A2701" t="n">
        <v>16729</v>
      </c>
      <c r="B2701" s="13">
        <f>_xlfn.MINIFS(Invoices[Date],Invoices[Customer ID],A2701)</f>
        <v/>
      </c>
      <c r="C2701" s="13">
        <f>_xlfn.MAXIFS(Invoices[Date],Invoices[Customer ID],A2701)</f>
        <v/>
      </c>
      <c r="D2701" s="14">
        <f>AsOfDate-C2701</f>
        <v/>
      </c>
      <c r="E2701" s="14">
        <f>COUNTIFS(Invoices[Customer ID],A2701)</f>
        <v/>
      </c>
      <c r="F2701" s="15">
        <f>SUMIFS(Invoices[Value],Invoices[Customer ID],A2701)</f>
        <v/>
      </c>
      <c r="G2701" s="10">
        <f>5-COUNTIF(RCuts,"&lt;"&amp;D2701)</f>
        <v/>
      </c>
      <c r="H2701" s="10">
        <f>1+COUNTIF(FCuts,"&lt;"&amp;E2701)</f>
        <v/>
      </c>
      <c r="I2701" s="10">
        <f>1+COUNTIF(MCuts,"&lt;"&amp;F2701)</f>
        <v/>
      </c>
      <c r="J2701" s="10">
        <f>G2701&amp;H2701&amp;I2701</f>
        <v/>
      </c>
      <c r="K2701" s="10">
        <f>IF(AND(G2701&gt;=4,H2701&gt;=4),"Champions",IF(AND(G2701&gt;=3,H2701&gt;=3),"Loyal",IF(G2701&gt;=4,"New / promising",IF(H2701&gt;=3,"At risk",IF(G2701&lt;=2,"Lost / hibernating","Needs attention")))))</f>
        <v/>
      </c>
    </row>
    <row r="2702">
      <c r="A2702" t="n">
        <v>16730</v>
      </c>
      <c r="B2702" s="13">
        <f>_xlfn.MINIFS(Invoices[Date],Invoices[Customer ID],A2702)</f>
        <v/>
      </c>
      <c r="C2702" s="13">
        <f>_xlfn.MAXIFS(Invoices[Date],Invoices[Customer ID],A2702)</f>
        <v/>
      </c>
      <c r="D2702" s="14">
        <f>AsOfDate-C2702</f>
        <v/>
      </c>
      <c r="E2702" s="14">
        <f>COUNTIFS(Invoices[Customer ID],A2702)</f>
        <v/>
      </c>
      <c r="F2702" s="15">
        <f>SUMIFS(Invoices[Value],Invoices[Customer ID],A2702)</f>
        <v/>
      </c>
      <c r="G2702" s="10">
        <f>5-COUNTIF(RCuts,"&lt;"&amp;D2702)</f>
        <v/>
      </c>
      <c r="H2702" s="10">
        <f>1+COUNTIF(FCuts,"&lt;"&amp;E2702)</f>
        <v/>
      </c>
      <c r="I2702" s="10">
        <f>1+COUNTIF(MCuts,"&lt;"&amp;F2702)</f>
        <v/>
      </c>
      <c r="J2702" s="10">
        <f>G2702&amp;H2702&amp;I2702</f>
        <v/>
      </c>
      <c r="K2702" s="10">
        <f>IF(AND(G2702&gt;=4,H2702&gt;=4),"Champions",IF(AND(G2702&gt;=3,H2702&gt;=3),"Loyal",IF(G2702&gt;=4,"New / promising",IF(H2702&gt;=3,"At risk",IF(G2702&lt;=2,"Lost / hibernating","Needs attention")))))</f>
        <v/>
      </c>
    </row>
    <row r="2703">
      <c r="A2703" t="n">
        <v>16732</v>
      </c>
      <c r="B2703" s="13">
        <f>_xlfn.MINIFS(Invoices[Date],Invoices[Customer ID],A2703)</f>
        <v/>
      </c>
      <c r="C2703" s="13">
        <f>_xlfn.MAXIFS(Invoices[Date],Invoices[Customer ID],A2703)</f>
        <v/>
      </c>
      <c r="D2703" s="14">
        <f>AsOfDate-C2703</f>
        <v/>
      </c>
      <c r="E2703" s="14">
        <f>COUNTIFS(Invoices[Customer ID],A2703)</f>
        <v/>
      </c>
      <c r="F2703" s="15">
        <f>SUMIFS(Invoices[Value],Invoices[Customer ID],A2703)</f>
        <v/>
      </c>
      <c r="G2703" s="10">
        <f>5-COUNTIF(RCuts,"&lt;"&amp;D2703)</f>
        <v/>
      </c>
      <c r="H2703" s="10">
        <f>1+COUNTIF(FCuts,"&lt;"&amp;E2703)</f>
        <v/>
      </c>
      <c r="I2703" s="10">
        <f>1+COUNTIF(MCuts,"&lt;"&amp;F2703)</f>
        <v/>
      </c>
      <c r="J2703" s="10">
        <f>G2703&amp;H2703&amp;I2703</f>
        <v/>
      </c>
      <c r="K2703" s="10">
        <f>IF(AND(G2703&gt;=4,H2703&gt;=4),"Champions",IF(AND(G2703&gt;=3,H2703&gt;=3),"Loyal",IF(G2703&gt;=4,"New / promising",IF(H2703&gt;=3,"At risk",IF(G2703&lt;=2,"Lost / hibernating","Needs attention")))))</f>
        <v/>
      </c>
    </row>
    <row r="2704">
      <c r="A2704" t="n">
        <v>16734</v>
      </c>
      <c r="B2704" s="13">
        <f>_xlfn.MINIFS(Invoices[Date],Invoices[Customer ID],A2704)</f>
        <v/>
      </c>
      <c r="C2704" s="13">
        <f>_xlfn.MAXIFS(Invoices[Date],Invoices[Customer ID],A2704)</f>
        <v/>
      </c>
      <c r="D2704" s="14">
        <f>AsOfDate-C2704</f>
        <v/>
      </c>
      <c r="E2704" s="14">
        <f>COUNTIFS(Invoices[Customer ID],A2704)</f>
        <v/>
      </c>
      <c r="F2704" s="15">
        <f>SUMIFS(Invoices[Value],Invoices[Customer ID],A2704)</f>
        <v/>
      </c>
      <c r="G2704" s="10">
        <f>5-COUNTIF(RCuts,"&lt;"&amp;D2704)</f>
        <v/>
      </c>
      <c r="H2704" s="10">
        <f>1+COUNTIF(FCuts,"&lt;"&amp;E2704)</f>
        <v/>
      </c>
      <c r="I2704" s="10">
        <f>1+COUNTIF(MCuts,"&lt;"&amp;F2704)</f>
        <v/>
      </c>
      <c r="J2704" s="10">
        <f>G2704&amp;H2704&amp;I2704</f>
        <v/>
      </c>
      <c r="K2704" s="10">
        <f>IF(AND(G2704&gt;=4,H2704&gt;=4),"Champions",IF(AND(G2704&gt;=3,H2704&gt;=3),"Loyal",IF(G2704&gt;=4,"New / promising",IF(H2704&gt;=3,"At risk",IF(G2704&lt;=2,"Lost / hibernating","Needs attention")))))</f>
        <v/>
      </c>
    </row>
    <row r="2705">
      <c r="A2705" t="n">
        <v>16735</v>
      </c>
      <c r="B2705" s="13">
        <f>_xlfn.MINIFS(Invoices[Date],Invoices[Customer ID],A2705)</f>
        <v/>
      </c>
      <c r="C2705" s="13">
        <f>_xlfn.MAXIFS(Invoices[Date],Invoices[Customer ID],A2705)</f>
        <v/>
      </c>
      <c r="D2705" s="14">
        <f>AsOfDate-C2705</f>
        <v/>
      </c>
      <c r="E2705" s="14">
        <f>COUNTIFS(Invoices[Customer ID],A2705)</f>
        <v/>
      </c>
      <c r="F2705" s="15">
        <f>SUMIFS(Invoices[Value],Invoices[Customer ID],A2705)</f>
        <v/>
      </c>
      <c r="G2705" s="10">
        <f>5-COUNTIF(RCuts,"&lt;"&amp;D2705)</f>
        <v/>
      </c>
      <c r="H2705" s="10">
        <f>1+COUNTIF(FCuts,"&lt;"&amp;E2705)</f>
        <v/>
      </c>
      <c r="I2705" s="10">
        <f>1+COUNTIF(MCuts,"&lt;"&amp;F2705)</f>
        <v/>
      </c>
      <c r="J2705" s="10">
        <f>G2705&amp;H2705&amp;I2705</f>
        <v/>
      </c>
      <c r="K2705" s="10">
        <f>IF(AND(G2705&gt;=4,H2705&gt;=4),"Champions",IF(AND(G2705&gt;=3,H2705&gt;=3),"Loyal",IF(G2705&gt;=4,"New / promising",IF(H2705&gt;=3,"At risk",IF(G2705&lt;=2,"Lost / hibernating","Needs attention")))))</f>
        <v/>
      </c>
    </row>
    <row r="2706">
      <c r="A2706" t="n">
        <v>16737</v>
      </c>
      <c r="B2706" s="13">
        <f>_xlfn.MINIFS(Invoices[Date],Invoices[Customer ID],A2706)</f>
        <v/>
      </c>
      <c r="C2706" s="13">
        <f>_xlfn.MAXIFS(Invoices[Date],Invoices[Customer ID],A2706)</f>
        <v/>
      </c>
      <c r="D2706" s="14">
        <f>AsOfDate-C2706</f>
        <v/>
      </c>
      <c r="E2706" s="14">
        <f>COUNTIFS(Invoices[Customer ID],A2706)</f>
        <v/>
      </c>
      <c r="F2706" s="15">
        <f>SUMIFS(Invoices[Value],Invoices[Customer ID],A2706)</f>
        <v/>
      </c>
      <c r="G2706" s="10">
        <f>5-COUNTIF(RCuts,"&lt;"&amp;D2706)</f>
        <v/>
      </c>
      <c r="H2706" s="10">
        <f>1+COUNTIF(FCuts,"&lt;"&amp;E2706)</f>
        <v/>
      </c>
      <c r="I2706" s="10">
        <f>1+COUNTIF(MCuts,"&lt;"&amp;F2706)</f>
        <v/>
      </c>
      <c r="J2706" s="10">
        <f>G2706&amp;H2706&amp;I2706</f>
        <v/>
      </c>
      <c r="K2706" s="10">
        <f>IF(AND(G2706&gt;=4,H2706&gt;=4),"Champions",IF(AND(G2706&gt;=3,H2706&gt;=3),"Loyal",IF(G2706&gt;=4,"New / promising",IF(H2706&gt;=3,"At risk",IF(G2706&lt;=2,"Lost / hibernating","Needs attention")))))</f>
        <v/>
      </c>
    </row>
    <row r="2707">
      <c r="A2707" t="n">
        <v>16738</v>
      </c>
      <c r="B2707" s="13">
        <f>_xlfn.MINIFS(Invoices[Date],Invoices[Customer ID],A2707)</f>
        <v/>
      </c>
      <c r="C2707" s="13">
        <f>_xlfn.MAXIFS(Invoices[Date],Invoices[Customer ID],A2707)</f>
        <v/>
      </c>
      <c r="D2707" s="14">
        <f>AsOfDate-C2707</f>
        <v/>
      </c>
      <c r="E2707" s="14">
        <f>COUNTIFS(Invoices[Customer ID],A2707)</f>
        <v/>
      </c>
      <c r="F2707" s="15">
        <f>SUMIFS(Invoices[Value],Invoices[Customer ID],A2707)</f>
        <v/>
      </c>
      <c r="G2707" s="10">
        <f>5-COUNTIF(RCuts,"&lt;"&amp;D2707)</f>
        <v/>
      </c>
      <c r="H2707" s="10">
        <f>1+COUNTIF(FCuts,"&lt;"&amp;E2707)</f>
        <v/>
      </c>
      <c r="I2707" s="10">
        <f>1+COUNTIF(MCuts,"&lt;"&amp;F2707)</f>
        <v/>
      </c>
      <c r="J2707" s="10">
        <f>G2707&amp;H2707&amp;I2707</f>
        <v/>
      </c>
      <c r="K2707" s="10">
        <f>IF(AND(G2707&gt;=4,H2707&gt;=4),"Champions",IF(AND(G2707&gt;=3,H2707&gt;=3),"Loyal",IF(G2707&gt;=4,"New / promising",IF(H2707&gt;=3,"At risk",IF(G2707&lt;=2,"Lost / hibernating","Needs attention")))))</f>
        <v/>
      </c>
    </row>
    <row r="2708">
      <c r="A2708" t="n">
        <v>16739</v>
      </c>
      <c r="B2708" s="13">
        <f>_xlfn.MINIFS(Invoices[Date],Invoices[Customer ID],A2708)</f>
        <v/>
      </c>
      <c r="C2708" s="13">
        <f>_xlfn.MAXIFS(Invoices[Date],Invoices[Customer ID],A2708)</f>
        <v/>
      </c>
      <c r="D2708" s="14">
        <f>AsOfDate-C2708</f>
        <v/>
      </c>
      <c r="E2708" s="14">
        <f>COUNTIFS(Invoices[Customer ID],A2708)</f>
        <v/>
      </c>
      <c r="F2708" s="15">
        <f>SUMIFS(Invoices[Value],Invoices[Customer ID],A2708)</f>
        <v/>
      </c>
      <c r="G2708" s="10">
        <f>5-COUNTIF(RCuts,"&lt;"&amp;D2708)</f>
        <v/>
      </c>
      <c r="H2708" s="10">
        <f>1+COUNTIF(FCuts,"&lt;"&amp;E2708)</f>
        <v/>
      </c>
      <c r="I2708" s="10">
        <f>1+COUNTIF(MCuts,"&lt;"&amp;F2708)</f>
        <v/>
      </c>
      <c r="J2708" s="10">
        <f>G2708&amp;H2708&amp;I2708</f>
        <v/>
      </c>
      <c r="K2708" s="10">
        <f>IF(AND(G2708&gt;=4,H2708&gt;=4),"Champions",IF(AND(G2708&gt;=3,H2708&gt;=3),"Loyal",IF(G2708&gt;=4,"New / promising",IF(H2708&gt;=3,"At risk",IF(G2708&lt;=2,"Lost / hibernating","Needs attention")))))</f>
        <v/>
      </c>
    </row>
    <row r="2709">
      <c r="A2709" t="n">
        <v>16743</v>
      </c>
      <c r="B2709" s="13">
        <f>_xlfn.MINIFS(Invoices[Date],Invoices[Customer ID],A2709)</f>
        <v/>
      </c>
      <c r="C2709" s="13">
        <f>_xlfn.MAXIFS(Invoices[Date],Invoices[Customer ID],A2709)</f>
        <v/>
      </c>
      <c r="D2709" s="14">
        <f>AsOfDate-C2709</f>
        <v/>
      </c>
      <c r="E2709" s="14">
        <f>COUNTIFS(Invoices[Customer ID],A2709)</f>
        <v/>
      </c>
      <c r="F2709" s="15">
        <f>SUMIFS(Invoices[Value],Invoices[Customer ID],A2709)</f>
        <v/>
      </c>
      <c r="G2709" s="10">
        <f>5-COUNTIF(RCuts,"&lt;"&amp;D2709)</f>
        <v/>
      </c>
      <c r="H2709" s="10">
        <f>1+COUNTIF(FCuts,"&lt;"&amp;E2709)</f>
        <v/>
      </c>
      <c r="I2709" s="10">
        <f>1+COUNTIF(MCuts,"&lt;"&amp;F2709)</f>
        <v/>
      </c>
      <c r="J2709" s="10">
        <f>G2709&amp;H2709&amp;I2709</f>
        <v/>
      </c>
      <c r="K2709" s="10">
        <f>IF(AND(G2709&gt;=4,H2709&gt;=4),"Champions",IF(AND(G2709&gt;=3,H2709&gt;=3),"Loyal",IF(G2709&gt;=4,"New / promising",IF(H2709&gt;=3,"At risk",IF(G2709&lt;=2,"Lost / hibernating","Needs attention")))))</f>
        <v/>
      </c>
    </row>
    <row r="2710">
      <c r="A2710" t="n">
        <v>16744</v>
      </c>
      <c r="B2710" s="13">
        <f>_xlfn.MINIFS(Invoices[Date],Invoices[Customer ID],A2710)</f>
        <v/>
      </c>
      <c r="C2710" s="13">
        <f>_xlfn.MAXIFS(Invoices[Date],Invoices[Customer ID],A2710)</f>
        <v/>
      </c>
      <c r="D2710" s="14">
        <f>AsOfDate-C2710</f>
        <v/>
      </c>
      <c r="E2710" s="14">
        <f>COUNTIFS(Invoices[Customer ID],A2710)</f>
        <v/>
      </c>
      <c r="F2710" s="15">
        <f>SUMIFS(Invoices[Value],Invoices[Customer ID],A2710)</f>
        <v/>
      </c>
      <c r="G2710" s="10">
        <f>5-COUNTIF(RCuts,"&lt;"&amp;D2710)</f>
        <v/>
      </c>
      <c r="H2710" s="10">
        <f>1+COUNTIF(FCuts,"&lt;"&amp;E2710)</f>
        <v/>
      </c>
      <c r="I2710" s="10">
        <f>1+COUNTIF(MCuts,"&lt;"&amp;F2710)</f>
        <v/>
      </c>
      <c r="J2710" s="10">
        <f>G2710&amp;H2710&amp;I2710</f>
        <v/>
      </c>
      <c r="K2710" s="10">
        <f>IF(AND(G2710&gt;=4,H2710&gt;=4),"Champions",IF(AND(G2710&gt;=3,H2710&gt;=3),"Loyal",IF(G2710&gt;=4,"New / promising",IF(H2710&gt;=3,"At risk",IF(G2710&lt;=2,"Lost / hibernating","Needs attention")))))</f>
        <v/>
      </c>
    </row>
    <row r="2711">
      <c r="A2711" t="n">
        <v>16745</v>
      </c>
      <c r="B2711" s="13">
        <f>_xlfn.MINIFS(Invoices[Date],Invoices[Customer ID],A2711)</f>
        <v/>
      </c>
      <c r="C2711" s="13">
        <f>_xlfn.MAXIFS(Invoices[Date],Invoices[Customer ID],A2711)</f>
        <v/>
      </c>
      <c r="D2711" s="14">
        <f>AsOfDate-C2711</f>
        <v/>
      </c>
      <c r="E2711" s="14">
        <f>COUNTIFS(Invoices[Customer ID],A2711)</f>
        <v/>
      </c>
      <c r="F2711" s="15">
        <f>SUMIFS(Invoices[Value],Invoices[Customer ID],A2711)</f>
        <v/>
      </c>
      <c r="G2711" s="10">
        <f>5-COUNTIF(RCuts,"&lt;"&amp;D2711)</f>
        <v/>
      </c>
      <c r="H2711" s="10">
        <f>1+COUNTIF(FCuts,"&lt;"&amp;E2711)</f>
        <v/>
      </c>
      <c r="I2711" s="10">
        <f>1+COUNTIF(MCuts,"&lt;"&amp;F2711)</f>
        <v/>
      </c>
      <c r="J2711" s="10">
        <f>G2711&amp;H2711&amp;I2711</f>
        <v/>
      </c>
      <c r="K2711" s="10">
        <f>IF(AND(G2711&gt;=4,H2711&gt;=4),"Champions",IF(AND(G2711&gt;=3,H2711&gt;=3),"Loyal",IF(G2711&gt;=4,"New / promising",IF(H2711&gt;=3,"At risk",IF(G2711&lt;=2,"Lost / hibernating","Needs attention")))))</f>
        <v/>
      </c>
    </row>
    <row r="2712">
      <c r="A2712" t="n">
        <v>16746</v>
      </c>
      <c r="B2712" s="13">
        <f>_xlfn.MINIFS(Invoices[Date],Invoices[Customer ID],A2712)</f>
        <v/>
      </c>
      <c r="C2712" s="13">
        <f>_xlfn.MAXIFS(Invoices[Date],Invoices[Customer ID],A2712)</f>
        <v/>
      </c>
      <c r="D2712" s="14">
        <f>AsOfDate-C2712</f>
        <v/>
      </c>
      <c r="E2712" s="14">
        <f>COUNTIFS(Invoices[Customer ID],A2712)</f>
        <v/>
      </c>
      <c r="F2712" s="15">
        <f>SUMIFS(Invoices[Value],Invoices[Customer ID],A2712)</f>
        <v/>
      </c>
      <c r="G2712" s="10">
        <f>5-COUNTIF(RCuts,"&lt;"&amp;D2712)</f>
        <v/>
      </c>
      <c r="H2712" s="10">
        <f>1+COUNTIF(FCuts,"&lt;"&amp;E2712)</f>
        <v/>
      </c>
      <c r="I2712" s="10">
        <f>1+COUNTIF(MCuts,"&lt;"&amp;F2712)</f>
        <v/>
      </c>
      <c r="J2712" s="10">
        <f>G2712&amp;H2712&amp;I2712</f>
        <v/>
      </c>
      <c r="K2712" s="10">
        <f>IF(AND(G2712&gt;=4,H2712&gt;=4),"Champions",IF(AND(G2712&gt;=3,H2712&gt;=3),"Loyal",IF(G2712&gt;=4,"New / promising",IF(H2712&gt;=3,"At risk",IF(G2712&lt;=2,"Lost / hibernating","Needs attention")))))</f>
        <v/>
      </c>
    </row>
    <row r="2713">
      <c r="A2713" t="n">
        <v>16747</v>
      </c>
      <c r="B2713" s="13">
        <f>_xlfn.MINIFS(Invoices[Date],Invoices[Customer ID],A2713)</f>
        <v/>
      </c>
      <c r="C2713" s="13">
        <f>_xlfn.MAXIFS(Invoices[Date],Invoices[Customer ID],A2713)</f>
        <v/>
      </c>
      <c r="D2713" s="14">
        <f>AsOfDate-C2713</f>
        <v/>
      </c>
      <c r="E2713" s="14">
        <f>COUNTIFS(Invoices[Customer ID],A2713)</f>
        <v/>
      </c>
      <c r="F2713" s="15">
        <f>SUMIFS(Invoices[Value],Invoices[Customer ID],A2713)</f>
        <v/>
      </c>
      <c r="G2713" s="10">
        <f>5-COUNTIF(RCuts,"&lt;"&amp;D2713)</f>
        <v/>
      </c>
      <c r="H2713" s="10">
        <f>1+COUNTIF(FCuts,"&lt;"&amp;E2713)</f>
        <v/>
      </c>
      <c r="I2713" s="10">
        <f>1+COUNTIF(MCuts,"&lt;"&amp;F2713)</f>
        <v/>
      </c>
      <c r="J2713" s="10">
        <f>G2713&amp;H2713&amp;I2713</f>
        <v/>
      </c>
      <c r="K2713" s="10">
        <f>IF(AND(G2713&gt;=4,H2713&gt;=4),"Champions",IF(AND(G2713&gt;=3,H2713&gt;=3),"Loyal",IF(G2713&gt;=4,"New / promising",IF(H2713&gt;=3,"At risk",IF(G2713&lt;=2,"Lost / hibernating","Needs attention")))))</f>
        <v/>
      </c>
    </row>
    <row r="2714">
      <c r="A2714" t="n">
        <v>16748</v>
      </c>
      <c r="B2714" s="13">
        <f>_xlfn.MINIFS(Invoices[Date],Invoices[Customer ID],A2714)</f>
        <v/>
      </c>
      <c r="C2714" s="13">
        <f>_xlfn.MAXIFS(Invoices[Date],Invoices[Customer ID],A2714)</f>
        <v/>
      </c>
      <c r="D2714" s="14">
        <f>AsOfDate-C2714</f>
        <v/>
      </c>
      <c r="E2714" s="14">
        <f>COUNTIFS(Invoices[Customer ID],A2714)</f>
        <v/>
      </c>
      <c r="F2714" s="15">
        <f>SUMIFS(Invoices[Value],Invoices[Customer ID],A2714)</f>
        <v/>
      </c>
      <c r="G2714" s="10">
        <f>5-COUNTIF(RCuts,"&lt;"&amp;D2714)</f>
        <v/>
      </c>
      <c r="H2714" s="10">
        <f>1+COUNTIF(FCuts,"&lt;"&amp;E2714)</f>
        <v/>
      </c>
      <c r="I2714" s="10">
        <f>1+COUNTIF(MCuts,"&lt;"&amp;F2714)</f>
        <v/>
      </c>
      <c r="J2714" s="10">
        <f>G2714&amp;H2714&amp;I2714</f>
        <v/>
      </c>
      <c r="K2714" s="10">
        <f>IF(AND(G2714&gt;=4,H2714&gt;=4),"Champions",IF(AND(G2714&gt;=3,H2714&gt;=3),"Loyal",IF(G2714&gt;=4,"New / promising",IF(H2714&gt;=3,"At risk",IF(G2714&lt;=2,"Lost / hibernating","Needs attention")))))</f>
        <v/>
      </c>
    </row>
    <row r="2715">
      <c r="A2715" t="n">
        <v>16750</v>
      </c>
      <c r="B2715" s="13">
        <f>_xlfn.MINIFS(Invoices[Date],Invoices[Customer ID],A2715)</f>
        <v/>
      </c>
      <c r="C2715" s="13">
        <f>_xlfn.MAXIFS(Invoices[Date],Invoices[Customer ID],A2715)</f>
        <v/>
      </c>
      <c r="D2715" s="14">
        <f>AsOfDate-C2715</f>
        <v/>
      </c>
      <c r="E2715" s="14">
        <f>COUNTIFS(Invoices[Customer ID],A2715)</f>
        <v/>
      </c>
      <c r="F2715" s="15">
        <f>SUMIFS(Invoices[Value],Invoices[Customer ID],A2715)</f>
        <v/>
      </c>
      <c r="G2715" s="10">
        <f>5-COUNTIF(RCuts,"&lt;"&amp;D2715)</f>
        <v/>
      </c>
      <c r="H2715" s="10">
        <f>1+COUNTIF(FCuts,"&lt;"&amp;E2715)</f>
        <v/>
      </c>
      <c r="I2715" s="10">
        <f>1+COUNTIF(MCuts,"&lt;"&amp;F2715)</f>
        <v/>
      </c>
      <c r="J2715" s="10">
        <f>G2715&amp;H2715&amp;I2715</f>
        <v/>
      </c>
      <c r="K2715" s="10">
        <f>IF(AND(G2715&gt;=4,H2715&gt;=4),"Champions",IF(AND(G2715&gt;=3,H2715&gt;=3),"Loyal",IF(G2715&gt;=4,"New / promising",IF(H2715&gt;=3,"At risk",IF(G2715&lt;=2,"Lost / hibernating","Needs attention")))))</f>
        <v/>
      </c>
    </row>
    <row r="2716">
      <c r="A2716" t="n">
        <v>16751</v>
      </c>
      <c r="B2716" s="13">
        <f>_xlfn.MINIFS(Invoices[Date],Invoices[Customer ID],A2716)</f>
        <v/>
      </c>
      <c r="C2716" s="13">
        <f>_xlfn.MAXIFS(Invoices[Date],Invoices[Customer ID],A2716)</f>
        <v/>
      </c>
      <c r="D2716" s="14">
        <f>AsOfDate-C2716</f>
        <v/>
      </c>
      <c r="E2716" s="14">
        <f>COUNTIFS(Invoices[Customer ID],A2716)</f>
        <v/>
      </c>
      <c r="F2716" s="15">
        <f>SUMIFS(Invoices[Value],Invoices[Customer ID],A2716)</f>
        <v/>
      </c>
      <c r="G2716" s="10">
        <f>5-COUNTIF(RCuts,"&lt;"&amp;D2716)</f>
        <v/>
      </c>
      <c r="H2716" s="10">
        <f>1+COUNTIF(FCuts,"&lt;"&amp;E2716)</f>
        <v/>
      </c>
      <c r="I2716" s="10">
        <f>1+COUNTIF(MCuts,"&lt;"&amp;F2716)</f>
        <v/>
      </c>
      <c r="J2716" s="10">
        <f>G2716&amp;H2716&amp;I2716</f>
        <v/>
      </c>
      <c r="K2716" s="10">
        <f>IF(AND(G2716&gt;=4,H2716&gt;=4),"Champions",IF(AND(G2716&gt;=3,H2716&gt;=3),"Loyal",IF(G2716&gt;=4,"New / promising",IF(H2716&gt;=3,"At risk",IF(G2716&lt;=2,"Lost / hibernating","Needs attention")))))</f>
        <v/>
      </c>
    </row>
    <row r="2717">
      <c r="A2717" t="n">
        <v>16753</v>
      </c>
      <c r="B2717" s="13">
        <f>_xlfn.MINIFS(Invoices[Date],Invoices[Customer ID],A2717)</f>
        <v/>
      </c>
      <c r="C2717" s="13">
        <f>_xlfn.MAXIFS(Invoices[Date],Invoices[Customer ID],A2717)</f>
        <v/>
      </c>
      <c r="D2717" s="14">
        <f>AsOfDate-C2717</f>
        <v/>
      </c>
      <c r="E2717" s="14">
        <f>COUNTIFS(Invoices[Customer ID],A2717)</f>
        <v/>
      </c>
      <c r="F2717" s="15">
        <f>SUMIFS(Invoices[Value],Invoices[Customer ID],A2717)</f>
        <v/>
      </c>
      <c r="G2717" s="10">
        <f>5-COUNTIF(RCuts,"&lt;"&amp;D2717)</f>
        <v/>
      </c>
      <c r="H2717" s="10">
        <f>1+COUNTIF(FCuts,"&lt;"&amp;E2717)</f>
        <v/>
      </c>
      <c r="I2717" s="10">
        <f>1+COUNTIF(MCuts,"&lt;"&amp;F2717)</f>
        <v/>
      </c>
      <c r="J2717" s="10">
        <f>G2717&amp;H2717&amp;I2717</f>
        <v/>
      </c>
      <c r="K2717" s="10">
        <f>IF(AND(G2717&gt;=4,H2717&gt;=4),"Champions",IF(AND(G2717&gt;=3,H2717&gt;=3),"Loyal",IF(G2717&gt;=4,"New / promising",IF(H2717&gt;=3,"At risk",IF(G2717&lt;=2,"Lost / hibernating","Needs attention")))))</f>
        <v/>
      </c>
    </row>
    <row r="2718">
      <c r="A2718" t="n">
        <v>16755</v>
      </c>
      <c r="B2718" s="13">
        <f>_xlfn.MINIFS(Invoices[Date],Invoices[Customer ID],A2718)</f>
        <v/>
      </c>
      <c r="C2718" s="13">
        <f>_xlfn.MAXIFS(Invoices[Date],Invoices[Customer ID],A2718)</f>
        <v/>
      </c>
      <c r="D2718" s="14">
        <f>AsOfDate-C2718</f>
        <v/>
      </c>
      <c r="E2718" s="14">
        <f>COUNTIFS(Invoices[Customer ID],A2718)</f>
        <v/>
      </c>
      <c r="F2718" s="15">
        <f>SUMIFS(Invoices[Value],Invoices[Customer ID],A2718)</f>
        <v/>
      </c>
      <c r="G2718" s="10">
        <f>5-COUNTIF(RCuts,"&lt;"&amp;D2718)</f>
        <v/>
      </c>
      <c r="H2718" s="10">
        <f>1+COUNTIF(FCuts,"&lt;"&amp;E2718)</f>
        <v/>
      </c>
      <c r="I2718" s="10">
        <f>1+COUNTIF(MCuts,"&lt;"&amp;F2718)</f>
        <v/>
      </c>
      <c r="J2718" s="10">
        <f>G2718&amp;H2718&amp;I2718</f>
        <v/>
      </c>
      <c r="K2718" s="10">
        <f>IF(AND(G2718&gt;=4,H2718&gt;=4),"Champions",IF(AND(G2718&gt;=3,H2718&gt;=3),"Loyal",IF(G2718&gt;=4,"New / promising",IF(H2718&gt;=3,"At risk",IF(G2718&lt;=2,"Lost / hibernating","Needs attention")))))</f>
        <v/>
      </c>
    </row>
    <row r="2719">
      <c r="A2719" t="n">
        <v>16756</v>
      </c>
      <c r="B2719" s="13">
        <f>_xlfn.MINIFS(Invoices[Date],Invoices[Customer ID],A2719)</f>
        <v/>
      </c>
      <c r="C2719" s="13">
        <f>_xlfn.MAXIFS(Invoices[Date],Invoices[Customer ID],A2719)</f>
        <v/>
      </c>
      <c r="D2719" s="14">
        <f>AsOfDate-C2719</f>
        <v/>
      </c>
      <c r="E2719" s="14">
        <f>COUNTIFS(Invoices[Customer ID],A2719)</f>
        <v/>
      </c>
      <c r="F2719" s="15">
        <f>SUMIFS(Invoices[Value],Invoices[Customer ID],A2719)</f>
        <v/>
      </c>
      <c r="G2719" s="10">
        <f>5-COUNTIF(RCuts,"&lt;"&amp;D2719)</f>
        <v/>
      </c>
      <c r="H2719" s="10">
        <f>1+COUNTIF(FCuts,"&lt;"&amp;E2719)</f>
        <v/>
      </c>
      <c r="I2719" s="10">
        <f>1+COUNTIF(MCuts,"&lt;"&amp;F2719)</f>
        <v/>
      </c>
      <c r="J2719" s="10">
        <f>G2719&amp;H2719&amp;I2719</f>
        <v/>
      </c>
      <c r="K2719" s="10">
        <f>IF(AND(G2719&gt;=4,H2719&gt;=4),"Champions",IF(AND(G2719&gt;=3,H2719&gt;=3),"Loyal",IF(G2719&gt;=4,"New / promising",IF(H2719&gt;=3,"At risk",IF(G2719&lt;=2,"Lost / hibernating","Needs attention")))))</f>
        <v/>
      </c>
    </row>
    <row r="2720">
      <c r="A2720" t="n">
        <v>16757</v>
      </c>
      <c r="B2720" s="13">
        <f>_xlfn.MINIFS(Invoices[Date],Invoices[Customer ID],A2720)</f>
        <v/>
      </c>
      <c r="C2720" s="13">
        <f>_xlfn.MAXIFS(Invoices[Date],Invoices[Customer ID],A2720)</f>
        <v/>
      </c>
      <c r="D2720" s="14">
        <f>AsOfDate-C2720</f>
        <v/>
      </c>
      <c r="E2720" s="14">
        <f>COUNTIFS(Invoices[Customer ID],A2720)</f>
        <v/>
      </c>
      <c r="F2720" s="15">
        <f>SUMIFS(Invoices[Value],Invoices[Customer ID],A2720)</f>
        <v/>
      </c>
      <c r="G2720" s="10">
        <f>5-COUNTIF(RCuts,"&lt;"&amp;D2720)</f>
        <v/>
      </c>
      <c r="H2720" s="10">
        <f>1+COUNTIF(FCuts,"&lt;"&amp;E2720)</f>
        <v/>
      </c>
      <c r="I2720" s="10">
        <f>1+COUNTIF(MCuts,"&lt;"&amp;F2720)</f>
        <v/>
      </c>
      <c r="J2720" s="10">
        <f>G2720&amp;H2720&amp;I2720</f>
        <v/>
      </c>
      <c r="K2720" s="10">
        <f>IF(AND(G2720&gt;=4,H2720&gt;=4),"Champions",IF(AND(G2720&gt;=3,H2720&gt;=3),"Loyal",IF(G2720&gt;=4,"New / promising",IF(H2720&gt;=3,"At risk",IF(G2720&lt;=2,"Lost / hibernating","Needs attention")))))</f>
        <v/>
      </c>
    </row>
    <row r="2721">
      <c r="A2721" t="n">
        <v>16758</v>
      </c>
      <c r="B2721" s="13">
        <f>_xlfn.MINIFS(Invoices[Date],Invoices[Customer ID],A2721)</f>
        <v/>
      </c>
      <c r="C2721" s="13">
        <f>_xlfn.MAXIFS(Invoices[Date],Invoices[Customer ID],A2721)</f>
        <v/>
      </c>
      <c r="D2721" s="14">
        <f>AsOfDate-C2721</f>
        <v/>
      </c>
      <c r="E2721" s="14">
        <f>COUNTIFS(Invoices[Customer ID],A2721)</f>
        <v/>
      </c>
      <c r="F2721" s="15">
        <f>SUMIFS(Invoices[Value],Invoices[Customer ID],A2721)</f>
        <v/>
      </c>
      <c r="G2721" s="10">
        <f>5-COUNTIF(RCuts,"&lt;"&amp;D2721)</f>
        <v/>
      </c>
      <c r="H2721" s="10">
        <f>1+COUNTIF(FCuts,"&lt;"&amp;E2721)</f>
        <v/>
      </c>
      <c r="I2721" s="10">
        <f>1+COUNTIF(MCuts,"&lt;"&amp;F2721)</f>
        <v/>
      </c>
      <c r="J2721" s="10">
        <f>G2721&amp;H2721&amp;I2721</f>
        <v/>
      </c>
      <c r="K2721" s="10">
        <f>IF(AND(G2721&gt;=4,H2721&gt;=4),"Champions",IF(AND(G2721&gt;=3,H2721&gt;=3),"Loyal",IF(G2721&gt;=4,"New / promising",IF(H2721&gt;=3,"At risk",IF(G2721&lt;=2,"Lost / hibernating","Needs attention")))))</f>
        <v/>
      </c>
    </row>
    <row r="2722">
      <c r="A2722" t="n">
        <v>16759</v>
      </c>
      <c r="B2722" s="13">
        <f>_xlfn.MINIFS(Invoices[Date],Invoices[Customer ID],A2722)</f>
        <v/>
      </c>
      <c r="C2722" s="13">
        <f>_xlfn.MAXIFS(Invoices[Date],Invoices[Customer ID],A2722)</f>
        <v/>
      </c>
      <c r="D2722" s="14">
        <f>AsOfDate-C2722</f>
        <v/>
      </c>
      <c r="E2722" s="14">
        <f>COUNTIFS(Invoices[Customer ID],A2722)</f>
        <v/>
      </c>
      <c r="F2722" s="15">
        <f>SUMIFS(Invoices[Value],Invoices[Customer ID],A2722)</f>
        <v/>
      </c>
      <c r="G2722" s="10">
        <f>5-COUNTIF(RCuts,"&lt;"&amp;D2722)</f>
        <v/>
      </c>
      <c r="H2722" s="10">
        <f>1+COUNTIF(FCuts,"&lt;"&amp;E2722)</f>
        <v/>
      </c>
      <c r="I2722" s="10">
        <f>1+COUNTIF(MCuts,"&lt;"&amp;F2722)</f>
        <v/>
      </c>
      <c r="J2722" s="10">
        <f>G2722&amp;H2722&amp;I2722</f>
        <v/>
      </c>
      <c r="K2722" s="10">
        <f>IF(AND(G2722&gt;=4,H2722&gt;=4),"Champions",IF(AND(G2722&gt;=3,H2722&gt;=3),"Loyal",IF(G2722&gt;=4,"New / promising",IF(H2722&gt;=3,"At risk",IF(G2722&lt;=2,"Lost / hibernating","Needs attention")))))</f>
        <v/>
      </c>
    </row>
    <row r="2723">
      <c r="A2723" t="n">
        <v>16761</v>
      </c>
      <c r="B2723" s="13">
        <f>_xlfn.MINIFS(Invoices[Date],Invoices[Customer ID],A2723)</f>
        <v/>
      </c>
      <c r="C2723" s="13">
        <f>_xlfn.MAXIFS(Invoices[Date],Invoices[Customer ID],A2723)</f>
        <v/>
      </c>
      <c r="D2723" s="14">
        <f>AsOfDate-C2723</f>
        <v/>
      </c>
      <c r="E2723" s="14">
        <f>COUNTIFS(Invoices[Customer ID],A2723)</f>
        <v/>
      </c>
      <c r="F2723" s="15">
        <f>SUMIFS(Invoices[Value],Invoices[Customer ID],A2723)</f>
        <v/>
      </c>
      <c r="G2723" s="10">
        <f>5-COUNTIF(RCuts,"&lt;"&amp;D2723)</f>
        <v/>
      </c>
      <c r="H2723" s="10">
        <f>1+COUNTIF(FCuts,"&lt;"&amp;E2723)</f>
        <v/>
      </c>
      <c r="I2723" s="10">
        <f>1+COUNTIF(MCuts,"&lt;"&amp;F2723)</f>
        <v/>
      </c>
      <c r="J2723" s="10">
        <f>G2723&amp;H2723&amp;I2723</f>
        <v/>
      </c>
      <c r="K2723" s="10">
        <f>IF(AND(G2723&gt;=4,H2723&gt;=4),"Champions",IF(AND(G2723&gt;=3,H2723&gt;=3),"Loyal",IF(G2723&gt;=4,"New / promising",IF(H2723&gt;=3,"At risk",IF(G2723&lt;=2,"Lost / hibernating","Needs attention")))))</f>
        <v/>
      </c>
    </row>
    <row r="2724">
      <c r="A2724" t="n">
        <v>16762</v>
      </c>
      <c r="B2724" s="13">
        <f>_xlfn.MINIFS(Invoices[Date],Invoices[Customer ID],A2724)</f>
        <v/>
      </c>
      <c r="C2724" s="13">
        <f>_xlfn.MAXIFS(Invoices[Date],Invoices[Customer ID],A2724)</f>
        <v/>
      </c>
      <c r="D2724" s="14">
        <f>AsOfDate-C2724</f>
        <v/>
      </c>
      <c r="E2724" s="14">
        <f>COUNTIFS(Invoices[Customer ID],A2724)</f>
        <v/>
      </c>
      <c r="F2724" s="15">
        <f>SUMIFS(Invoices[Value],Invoices[Customer ID],A2724)</f>
        <v/>
      </c>
      <c r="G2724" s="10">
        <f>5-COUNTIF(RCuts,"&lt;"&amp;D2724)</f>
        <v/>
      </c>
      <c r="H2724" s="10">
        <f>1+COUNTIF(FCuts,"&lt;"&amp;E2724)</f>
        <v/>
      </c>
      <c r="I2724" s="10">
        <f>1+COUNTIF(MCuts,"&lt;"&amp;F2724)</f>
        <v/>
      </c>
      <c r="J2724" s="10">
        <f>G2724&amp;H2724&amp;I2724</f>
        <v/>
      </c>
      <c r="K2724" s="10">
        <f>IF(AND(G2724&gt;=4,H2724&gt;=4),"Champions",IF(AND(G2724&gt;=3,H2724&gt;=3),"Loyal",IF(G2724&gt;=4,"New / promising",IF(H2724&gt;=3,"At risk",IF(G2724&lt;=2,"Lost / hibernating","Needs attention")))))</f>
        <v/>
      </c>
    </row>
    <row r="2725">
      <c r="A2725" t="n">
        <v>16763</v>
      </c>
      <c r="B2725" s="13">
        <f>_xlfn.MINIFS(Invoices[Date],Invoices[Customer ID],A2725)</f>
        <v/>
      </c>
      <c r="C2725" s="13">
        <f>_xlfn.MAXIFS(Invoices[Date],Invoices[Customer ID],A2725)</f>
        <v/>
      </c>
      <c r="D2725" s="14">
        <f>AsOfDate-C2725</f>
        <v/>
      </c>
      <c r="E2725" s="14">
        <f>COUNTIFS(Invoices[Customer ID],A2725)</f>
        <v/>
      </c>
      <c r="F2725" s="15">
        <f>SUMIFS(Invoices[Value],Invoices[Customer ID],A2725)</f>
        <v/>
      </c>
      <c r="G2725" s="10">
        <f>5-COUNTIF(RCuts,"&lt;"&amp;D2725)</f>
        <v/>
      </c>
      <c r="H2725" s="10">
        <f>1+COUNTIF(FCuts,"&lt;"&amp;E2725)</f>
        <v/>
      </c>
      <c r="I2725" s="10">
        <f>1+COUNTIF(MCuts,"&lt;"&amp;F2725)</f>
        <v/>
      </c>
      <c r="J2725" s="10">
        <f>G2725&amp;H2725&amp;I2725</f>
        <v/>
      </c>
      <c r="K2725" s="10">
        <f>IF(AND(G2725&gt;=4,H2725&gt;=4),"Champions",IF(AND(G2725&gt;=3,H2725&gt;=3),"Loyal",IF(G2725&gt;=4,"New / promising",IF(H2725&gt;=3,"At risk",IF(G2725&lt;=2,"Lost / hibernating","Needs attention")))))</f>
        <v/>
      </c>
    </row>
    <row r="2726">
      <c r="A2726" t="n">
        <v>16764</v>
      </c>
      <c r="B2726" s="13">
        <f>_xlfn.MINIFS(Invoices[Date],Invoices[Customer ID],A2726)</f>
        <v/>
      </c>
      <c r="C2726" s="13">
        <f>_xlfn.MAXIFS(Invoices[Date],Invoices[Customer ID],A2726)</f>
        <v/>
      </c>
      <c r="D2726" s="14">
        <f>AsOfDate-C2726</f>
        <v/>
      </c>
      <c r="E2726" s="14">
        <f>COUNTIFS(Invoices[Customer ID],A2726)</f>
        <v/>
      </c>
      <c r="F2726" s="15">
        <f>SUMIFS(Invoices[Value],Invoices[Customer ID],A2726)</f>
        <v/>
      </c>
      <c r="G2726" s="10">
        <f>5-COUNTIF(RCuts,"&lt;"&amp;D2726)</f>
        <v/>
      </c>
      <c r="H2726" s="10">
        <f>1+COUNTIF(FCuts,"&lt;"&amp;E2726)</f>
        <v/>
      </c>
      <c r="I2726" s="10">
        <f>1+COUNTIF(MCuts,"&lt;"&amp;F2726)</f>
        <v/>
      </c>
      <c r="J2726" s="10">
        <f>G2726&amp;H2726&amp;I2726</f>
        <v/>
      </c>
      <c r="K2726" s="10">
        <f>IF(AND(G2726&gt;=4,H2726&gt;=4),"Champions",IF(AND(G2726&gt;=3,H2726&gt;=3),"Loyal",IF(G2726&gt;=4,"New / promising",IF(H2726&gt;=3,"At risk",IF(G2726&lt;=2,"Lost / hibernating","Needs attention")))))</f>
        <v/>
      </c>
    </row>
    <row r="2727">
      <c r="A2727" t="n">
        <v>16765</v>
      </c>
      <c r="B2727" s="13">
        <f>_xlfn.MINIFS(Invoices[Date],Invoices[Customer ID],A2727)</f>
        <v/>
      </c>
      <c r="C2727" s="13">
        <f>_xlfn.MAXIFS(Invoices[Date],Invoices[Customer ID],A2727)</f>
        <v/>
      </c>
      <c r="D2727" s="14">
        <f>AsOfDate-C2727</f>
        <v/>
      </c>
      <c r="E2727" s="14">
        <f>COUNTIFS(Invoices[Customer ID],A2727)</f>
        <v/>
      </c>
      <c r="F2727" s="15">
        <f>SUMIFS(Invoices[Value],Invoices[Customer ID],A2727)</f>
        <v/>
      </c>
      <c r="G2727" s="10">
        <f>5-COUNTIF(RCuts,"&lt;"&amp;D2727)</f>
        <v/>
      </c>
      <c r="H2727" s="10">
        <f>1+COUNTIF(FCuts,"&lt;"&amp;E2727)</f>
        <v/>
      </c>
      <c r="I2727" s="10">
        <f>1+COUNTIF(MCuts,"&lt;"&amp;F2727)</f>
        <v/>
      </c>
      <c r="J2727" s="10">
        <f>G2727&amp;H2727&amp;I2727</f>
        <v/>
      </c>
      <c r="K2727" s="10">
        <f>IF(AND(G2727&gt;=4,H2727&gt;=4),"Champions",IF(AND(G2727&gt;=3,H2727&gt;=3),"Loyal",IF(G2727&gt;=4,"New / promising",IF(H2727&gt;=3,"At risk",IF(G2727&lt;=2,"Lost / hibernating","Needs attention")))))</f>
        <v/>
      </c>
    </row>
    <row r="2728">
      <c r="A2728" t="n">
        <v>16766</v>
      </c>
      <c r="B2728" s="13">
        <f>_xlfn.MINIFS(Invoices[Date],Invoices[Customer ID],A2728)</f>
        <v/>
      </c>
      <c r="C2728" s="13">
        <f>_xlfn.MAXIFS(Invoices[Date],Invoices[Customer ID],A2728)</f>
        <v/>
      </c>
      <c r="D2728" s="14">
        <f>AsOfDate-C2728</f>
        <v/>
      </c>
      <c r="E2728" s="14">
        <f>COUNTIFS(Invoices[Customer ID],A2728)</f>
        <v/>
      </c>
      <c r="F2728" s="15">
        <f>SUMIFS(Invoices[Value],Invoices[Customer ID],A2728)</f>
        <v/>
      </c>
      <c r="G2728" s="10">
        <f>5-COUNTIF(RCuts,"&lt;"&amp;D2728)</f>
        <v/>
      </c>
      <c r="H2728" s="10">
        <f>1+COUNTIF(FCuts,"&lt;"&amp;E2728)</f>
        <v/>
      </c>
      <c r="I2728" s="10">
        <f>1+COUNTIF(MCuts,"&lt;"&amp;F2728)</f>
        <v/>
      </c>
      <c r="J2728" s="10">
        <f>G2728&amp;H2728&amp;I2728</f>
        <v/>
      </c>
      <c r="K2728" s="10">
        <f>IF(AND(G2728&gt;=4,H2728&gt;=4),"Champions",IF(AND(G2728&gt;=3,H2728&gt;=3),"Loyal",IF(G2728&gt;=4,"New / promising",IF(H2728&gt;=3,"At risk",IF(G2728&lt;=2,"Lost / hibernating","Needs attention")))))</f>
        <v/>
      </c>
    </row>
    <row r="2729">
      <c r="A2729" t="n">
        <v>16767</v>
      </c>
      <c r="B2729" s="13">
        <f>_xlfn.MINIFS(Invoices[Date],Invoices[Customer ID],A2729)</f>
        <v/>
      </c>
      <c r="C2729" s="13">
        <f>_xlfn.MAXIFS(Invoices[Date],Invoices[Customer ID],A2729)</f>
        <v/>
      </c>
      <c r="D2729" s="14">
        <f>AsOfDate-C2729</f>
        <v/>
      </c>
      <c r="E2729" s="14">
        <f>COUNTIFS(Invoices[Customer ID],A2729)</f>
        <v/>
      </c>
      <c r="F2729" s="15">
        <f>SUMIFS(Invoices[Value],Invoices[Customer ID],A2729)</f>
        <v/>
      </c>
      <c r="G2729" s="10">
        <f>5-COUNTIF(RCuts,"&lt;"&amp;D2729)</f>
        <v/>
      </c>
      <c r="H2729" s="10">
        <f>1+COUNTIF(FCuts,"&lt;"&amp;E2729)</f>
        <v/>
      </c>
      <c r="I2729" s="10">
        <f>1+COUNTIF(MCuts,"&lt;"&amp;F2729)</f>
        <v/>
      </c>
      <c r="J2729" s="10">
        <f>G2729&amp;H2729&amp;I2729</f>
        <v/>
      </c>
      <c r="K2729" s="10">
        <f>IF(AND(G2729&gt;=4,H2729&gt;=4),"Champions",IF(AND(G2729&gt;=3,H2729&gt;=3),"Loyal",IF(G2729&gt;=4,"New / promising",IF(H2729&gt;=3,"At risk",IF(G2729&lt;=2,"Lost / hibernating","Needs attention")))))</f>
        <v/>
      </c>
    </row>
    <row r="2730">
      <c r="A2730" t="n">
        <v>16768</v>
      </c>
      <c r="B2730" s="13">
        <f>_xlfn.MINIFS(Invoices[Date],Invoices[Customer ID],A2730)</f>
        <v/>
      </c>
      <c r="C2730" s="13">
        <f>_xlfn.MAXIFS(Invoices[Date],Invoices[Customer ID],A2730)</f>
        <v/>
      </c>
      <c r="D2730" s="14">
        <f>AsOfDate-C2730</f>
        <v/>
      </c>
      <c r="E2730" s="14">
        <f>COUNTIFS(Invoices[Customer ID],A2730)</f>
        <v/>
      </c>
      <c r="F2730" s="15">
        <f>SUMIFS(Invoices[Value],Invoices[Customer ID],A2730)</f>
        <v/>
      </c>
      <c r="G2730" s="10">
        <f>5-COUNTIF(RCuts,"&lt;"&amp;D2730)</f>
        <v/>
      </c>
      <c r="H2730" s="10">
        <f>1+COUNTIF(FCuts,"&lt;"&amp;E2730)</f>
        <v/>
      </c>
      <c r="I2730" s="10">
        <f>1+COUNTIF(MCuts,"&lt;"&amp;F2730)</f>
        <v/>
      </c>
      <c r="J2730" s="10">
        <f>G2730&amp;H2730&amp;I2730</f>
        <v/>
      </c>
      <c r="K2730" s="10">
        <f>IF(AND(G2730&gt;=4,H2730&gt;=4),"Champions",IF(AND(G2730&gt;=3,H2730&gt;=3),"Loyal",IF(G2730&gt;=4,"New / promising",IF(H2730&gt;=3,"At risk",IF(G2730&lt;=2,"Lost / hibernating","Needs attention")))))</f>
        <v/>
      </c>
    </row>
    <row r="2731">
      <c r="A2731" t="n">
        <v>16769</v>
      </c>
      <c r="B2731" s="13">
        <f>_xlfn.MINIFS(Invoices[Date],Invoices[Customer ID],A2731)</f>
        <v/>
      </c>
      <c r="C2731" s="13">
        <f>_xlfn.MAXIFS(Invoices[Date],Invoices[Customer ID],A2731)</f>
        <v/>
      </c>
      <c r="D2731" s="14">
        <f>AsOfDate-C2731</f>
        <v/>
      </c>
      <c r="E2731" s="14">
        <f>COUNTIFS(Invoices[Customer ID],A2731)</f>
        <v/>
      </c>
      <c r="F2731" s="15">
        <f>SUMIFS(Invoices[Value],Invoices[Customer ID],A2731)</f>
        <v/>
      </c>
      <c r="G2731" s="10">
        <f>5-COUNTIF(RCuts,"&lt;"&amp;D2731)</f>
        <v/>
      </c>
      <c r="H2731" s="10">
        <f>1+COUNTIF(FCuts,"&lt;"&amp;E2731)</f>
        <v/>
      </c>
      <c r="I2731" s="10">
        <f>1+COUNTIF(MCuts,"&lt;"&amp;F2731)</f>
        <v/>
      </c>
      <c r="J2731" s="10">
        <f>G2731&amp;H2731&amp;I2731</f>
        <v/>
      </c>
      <c r="K2731" s="10">
        <f>IF(AND(G2731&gt;=4,H2731&gt;=4),"Champions",IF(AND(G2731&gt;=3,H2731&gt;=3),"Loyal",IF(G2731&gt;=4,"New / promising",IF(H2731&gt;=3,"At risk",IF(G2731&lt;=2,"Lost / hibernating","Needs attention")))))</f>
        <v/>
      </c>
    </row>
    <row r="2732">
      <c r="A2732" t="n">
        <v>16770</v>
      </c>
      <c r="B2732" s="13">
        <f>_xlfn.MINIFS(Invoices[Date],Invoices[Customer ID],A2732)</f>
        <v/>
      </c>
      <c r="C2732" s="13">
        <f>_xlfn.MAXIFS(Invoices[Date],Invoices[Customer ID],A2732)</f>
        <v/>
      </c>
      <c r="D2732" s="14">
        <f>AsOfDate-C2732</f>
        <v/>
      </c>
      <c r="E2732" s="14">
        <f>COUNTIFS(Invoices[Customer ID],A2732)</f>
        <v/>
      </c>
      <c r="F2732" s="15">
        <f>SUMIFS(Invoices[Value],Invoices[Customer ID],A2732)</f>
        <v/>
      </c>
      <c r="G2732" s="10">
        <f>5-COUNTIF(RCuts,"&lt;"&amp;D2732)</f>
        <v/>
      </c>
      <c r="H2732" s="10">
        <f>1+COUNTIF(FCuts,"&lt;"&amp;E2732)</f>
        <v/>
      </c>
      <c r="I2732" s="10">
        <f>1+COUNTIF(MCuts,"&lt;"&amp;F2732)</f>
        <v/>
      </c>
      <c r="J2732" s="10">
        <f>G2732&amp;H2732&amp;I2732</f>
        <v/>
      </c>
      <c r="K2732" s="10">
        <f>IF(AND(G2732&gt;=4,H2732&gt;=4),"Champions",IF(AND(G2732&gt;=3,H2732&gt;=3),"Loyal",IF(G2732&gt;=4,"New / promising",IF(H2732&gt;=3,"At risk",IF(G2732&lt;=2,"Lost / hibernating","Needs attention")))))</f>
        <v/>
      </c>
    </row>
    <row r="2733">
      <c r="A2733" t="n">
        <v>16771</v>
      </c>
      <c r="B2733" s="13">
        <f>_xlfn.MINIFS(Invoices[Date],Invoices[Customer ID],A2733)</f>
        <v/>
      </c>
      <c r="C2733" s="13">
        <f>_xlfn.MAXIFS(Invoices[Date],Invoices[Customer ID],A2733)</f>
        <v/>
      </c>
      <c r="D2733" s="14">
        <f>AsOfDate-C2733</f>
        <v/>
      </c>
      <c r="E2733" s="14">
        <f>COUNTIFS(Invoices[Customer ID],A2733)</f>
        <v/>
      </c>
      <c r="F2733" s="15">
        <f>SUMIFS(Invoices[Value],Invoices[Customer ID],A2733)</f>
        <v/>
      </c>
      <c r="G2733" s="10">
        <f>5-COUNTIF(RCuts,"&lt;"&amp;D2733)</f>
        <v/>
      </c>
      <c r="H2733" s="10">
        <f>1+COUNTIF(FCuts,"&lt;"&amp;E2733)</f>
        <v/>
      </c>
      <c r="I2733" s="10">
        <f>1+COUNTIF(MCuts,"&lt;"&amp;F2733)</f>
        <v/>
      </c>
      <c r="J2733" s="10">
        <f>G2733&amp;H2733&amp;I2733</f>
        <v/>
      </c>
      <c r="K2733" s="10">
        <f>IF(AND(G2733&gt;=4,H2733&gt;=4),"Champions",IF(AND(G2733&gt;=3,H2733&gt;=3),"Loyal",IF(G2733&gt;=4,"New / promising",IF(H2733&gt;=3,"At risk",IF(G2733&lt;=2,"Lost / hibernating","Needs attention")))))</f>
        <v/>
      </c>
    </row>
    <row r="2734">
      <c r="A2734" t="n">
        <v>16773</v>
      </c>
      <c r="B2734" s="13">
        <f>_xlfn.MINIFS(Invoices[Date],Invoices[Customer ID],A2734)</f>
        <v/>
      </c>
      <c r="C2734" s="13">
        <f>_xlfn.MAXIFS(Invoices[Date],Invoices[Customer ID],A2734)</f>
        <v/>
      </c>
      <c r="D2734" s="14">
        <f>AsOfDate-C2734</f>
        <v/>
      </c>
      <c r="E2734" s="14">
        <f>COUNTIFS(Invoices[Customer ID],A2734)</f>
        <v/>
      </c>
      <c r="F2734" s="15">
        <f>SUMIFS(Invoices[Value],Invoices[Customer ID],A2734)</f>
        <v/>
      </c>
      <c r="G2734" s="10">
        <f>5-COUNTIF(RCuts,"&lt;"&amp;D2734)</f>
        <v/>
      </c>
      <c r="H2734" s="10">
        <f>1+COUNTIF(FCuts,"&lt;"&amp;E2734)</f>
        <v/>
      </c>
      <c r="I2734" s="10">
        <f>1+COUNTIF(MCuts,"&lt;"&amp;F2734)</f>
        <v/>
      </c>
      <c r="J2734" s="10">
        <f>G2734&amp;H2734&amp;I2734</f>
        <v/>
      </c>
      <c r="K2734" s="10">
        <f>IF(AND(G2734&gt;=4,H2734&gt;=4),"Champions",IF(AND(G2734&gt;=3,H2734&gt;=3),"Loyal",IF(G2734&gt;=4,"New / promising",IF(H2734&gt;=3,"At risk",IF(G2734&lt;=2,"Lost / hibernating","Needs attention")))))</f>
        <v/>
      </c>
    </row>
    <row r="2735">
      <c r="A2735" t="n">
        <v>16774</v>
      </c>
      <c r="B2735" s="13">
        <f>_xlfn.MINIFS(Invoices[Date],Invoices[Customer ID],A2735)</f>
        <v/>
      </c>
      <c r="C2735" s="13">
        <f>_xlfn.MAXIFS(Invoices[Date],Invoices[Customer ID],A2735)</f>
        <v/>
      </c>
      <c r="D2735" s="14">
        <f>AsOfDate-C2735</f>
        <v/>
      </c>
      <c r="E2735" s="14">
        <f>COUNTIFS(Invoices[Customer ID],A2735)</f>
        <v/>
      </c>
      <c r="F2735" s="15">
        <f>SUMIFS(Invoices[Value],Invoices[Customer ID],A2735)</f>
        <v/>
      </c>
      <c r="G2735" s="10">
        <f>5-COUNTIF(RCuts,"&lt;"&amp;D2735)</f>
        <v/>
      </c>
      <c r="H2735" s="10">
        <f>1+COUNTIF(FCuts,"&lt;"&amp;E2735)</f>
        <v/>
      </c>
      <c r="I2735" s="10">
        <f>1+COUNTIF(MCuts,"&lt;"&amp;F2735)</f>
        <v/>
      </c>
      <c r="J2735" s="10">
        <f>G2735&amp;H2735&amp;I2735</f>
        <v/>
      </c>
      <c r="K2735" s="10">
        <f>IF(AND(G2735&gt;=4,H2735&gt;=4),"Champions",IF(AND(G2735&gt;=3,H2735&gt;=3),"Loyal",IF(G2735&gt;=4,"New / promising",IF(H2735&gt;=3,"At risk",IF(G2735&lt;=2,"Lost / hibernating","Needs attention")))))</f>
        <v/>
      </c>
    </row>
    <row r="2736">
      <c r="A2736" t="n">
        <v>16775</v>
      </c>
      <c r="B2736" s="13">
        <f>_xlfn.MINIFS(Invoices[Date],Invoices[Customer ID],A2736)</f>
        <v/>
      </c>
      <c r="C2736" s="13">
        <f>_xlfn.MAXIFS(Invoices[Date],Invoices[Customer ID],A2736)</f>
        <v/>
      </c>
      <c r="D2736" s="14">
        <f>AsOfDate-C2736</f>
        <v/>
      </c>
      <c r="E2736" s="14">
        <f>COUNTIFS(Invoices[Customer ID],A2736)</f>
        <v/>
      </c>
      <c r="F2736" s="15">
        <f>SUMIFS(Invoices[Value],Invoices[Customer ID],A2736)</f>
        <v/>
      </c>
      <c r="G2736" s="10">
        <f>5-COUNTIF(RCuts,"&lt;"&amp;D2736)</f>
        <v/>
      </c>
      <c r="H2736" s="10">
        <f>1+COUNTIF(FCuts,"&lt;"&amp;E2736)</f>
        <v/>
      </c>
      <c r="I2736" s="10">
        <f>1+COUNTIF(MCuts,"&lt;"&amp;F2736)</f>
        <v/>
      </c>
      <c r="J2736" s="10">
        <f>G2736&amp;H2736&amp;I2736</f>
        <v/>
      </c>
      <c r="K2736" s="10">
        <f>IF(AND(G2736&gt;=4,H2736&gt;=4),"Champions",IF(AND(G2736&gt;=3,H2736&gt;=3),"Loyal",IF(G2736&gt;=4,"New / promising",IF(H2736&gt;=3,"At risk",IF(G2736&lt;=2,"Lost / hibernating","Needs attention")))))</f>
        <v/>
      </c>
    </row>
    <row r="2737">
      <c r="A2737" t="n">
        <v>16776</v>
      </c>
      <c r="B2737" s="13">
        <f>_xlfn.MINIFS(Invoices[Date],Invoices[Customer ID],A2737)</f>
        <v/>
      </c>
      <c r="C2737" s="13">
        <f>_xlfn.MAXIFS(Invoices[Date],Invoices[Customer ID],A2737)</f>
        <v/>
      </c>
      <c r="D2737" s="14">
        <f>AsOfDate-C2737</f>
        <v/>
      </c>
      <c r="E2737" s="14">
        <f>COUNTIFS(Invoices[Customer ID],A2737)</f>
        <v/>
      </c>
      <c r="F2737" s="15">
        <f>SUMIFS(Invoices[Value],Invoices[Customer ID],A2737)</f>
        <v/>
      </c>
      <c r="G2737" s="10">
        <f>5-COUNTIF(RCuts,"&lt;"&amp;D2737)</f>
        <v/>
      </c>
      <c r="H2737" s="10">
        <f>1+COUNTIF(FCuts,"&lt;"&amp;E2737)</f>
        <v/>
      </c>
      <c r="I2737" s="10">
        <f>1+COUNTIF(MCuts,"&lt;"&amp;F2737)</f>
        <v/>
      </c>
      <c r="J2737" s="10">
        <f>G2737&amp;H2737&amp;I2737</f>
        <v/>
      </c>
      <c r="K2737" s="10">
        <f>IF(AND(G2737&gt;=4,H2737&gt;=4),"Champions",IF(AND(G2737&gt;=3,H2737&gt;=3),"Loyal",IF(G2737&gt;=4,"New / promising",IF(H2737&gt;=3,"At risk",IF(G2737&lt;=2,"Lost / hibernating","Needs attention")))))</f>
        <v/>
      </c>
    </row>
    <row r="2738">
      <c r="A2738" t="n">
        <v>16777</v>
      </c>
      <c r="B2738" s="13">
        <f>_xlfn.MINIFS(Invoices[Date],Invoices[Customer ID],A2738)</f>
        <v/>
      </c>
      <c r="C2738" s="13">
        <f>_xlfn.MAXIFS(Invoices[Date],Invoices[Customer ID],A2738)</f>
        <v/>
      </c>
      <c r="D2738" s="14">
        <f>AsOfDate-C2738</f>
        <v/>
      </c>
      <c r="E2738" s="14">
        <f>COUNTIFS(Invoices[Customer ID],A2738)</f>
        <v/>
      </c>
      <c r="F2738" s="15">
        <f>SUMIFS(Invoices[Value],Invoices[Customer ID],A2738)</f>
        <v/>
      </c>
      <c r="G2738" s="10">
        <f>5-COUNTIF(RCuts,"&lt;"&amp;D2738)</f>
        <v/>
      </c>
      <c r="H2738" s="10">
        <f>1+COUNTIF(FCuts,"&lt;"&amp;E2738)</f>
        <v/>
      </c>
      <c r="I2738" s="10">
        <f>1+COUNTIF(MCuts,"&lt;"&amp;F2738)</f>
        <v/>
      </c>
      <c r="J2738" s="10">
        <f>G2738&amp;H2738&amp;I2738</f>
        <v/>
      </c>
      <c r="K2738" s="10">
        <f>IF(AND(G2738&gt;=4,H2738&gt;=4),"Champions",IF(AND(G2738&gt;=3,H2738&gt;=3),"Loyal",IF(G2738&gt;=4,"New / promising",IF(H2738&gt;=3,"At risk",IF(G2738&lt;=2,"Lost / hibernating","Needs attention")))))</f>
        <v/>
      </c>
    </row>
    <row r="2739">
      <c r="A2739" t="n">
        <v>16778</v>
      </c>
      <c r="B2739" s="13">
        <f>_xlfn.MINIFS(Invoices[Date],Invoices[Customer ID],A2739)</f>
        <v/>
      </c>
      <c r="C2739" s="13">
        <f>_xlfn.MAXIFS(Invoices[Date],Invoices[Customer ID],A2739)</f>
        <v/>
      </c>
      <c r="D2739" s="14">
        <f>AsOfDate-C2739</f>
        <v/>
      </c>
      <c r="E2739" s="14">
        <f>COUNTIFS(Invoices[Customer ID],A2739)</f>
        <v/>
      </c>
      <c r="F2739" s="15">
        <f>SUMIFS(Invoices[Value],Invoices[Customer ID],A2739)</f>
        <v/>
      </c>
      <c r="G2739" s="10">
        <f>5-COUNTIF(RCuts,"&lt;"&amp;D2739)</f>
        <v/>
      </c>
      <c r="H2739" s="10">
        <f>1+COUNTIF(FCuts,"&lt;"&amp;E2739)</f>
        <v/>
      </c>
      <c r="I2739" s="10">
        <f>1+COUNTIF(MCuts,"&lt;"&amp;F2739)</f>
        <v/>
      </c>
      <c r="J2739" s="10">
        <f>G2739&amp;H2739&amp;I2739</f>
        <v/>
      </c>
      <c r="K2739" s="10">
        <f>IF(AND(G2739&gt;=4,H2739&gt;=4),"Champions",IF(AND(G2739&gt;=3,H2739&gt;=3),"Loyal",IF(G2739&gt;=4,"New / promising",IF(H2739&gt;=3,"At risk",IF(G2739&lt;=2,"Lost / hibernating","Needs attention")))))</f>
        <v/>
      </c>
    </row>
    <row r="2740">
      <c r="A2740" t="n">
        <v>16779</v>
      </c>
      <c r="B2740" s="13">
        <f>_xlfn.MINIFS(Invoices[Date],Invoices[Customer ID],A2740)</f>
        <v/>
      </c>
      <c r="C2740" s="13">
        <f>_xlfn.MAXIFS(Invoices[Date],Invoices[Customer ID],A2740)</f>
        <v/>
      </c>
      <c r="D2740" s="14">
        <f>AsOfDate-C2740</f>
        <v/>
      </c>
      <c r="E2740" s="14">
        <f>COUNTIFS(Invoices[Customer ID],A2740)</f>
        <v/>
      </c>
      <c r="F2740" s="15">
        <f>SUMIFS(Invoices[Value],Invoices[Customer ID],A2740)</f>
        <v/>
      </c>
      <c r="G2740" s="10">
        <f>5-COUNTIF(RCuts,"&lt;"&amp;D2740)</f>
        <v/>
      </c>
      <c r="H2740" s="10">
        <f>1+COUNTIF(FCuts,"&lt;"&amp;E2740)</f>
        <v/>
      </c>
      <c r="I2740" s="10">
        <f>1+COUNTIF(MCuts,"&lt;"&amp;F2740)</f>
        <v/>
      </c>
      <c r="J2740" s="10">
        <f>G2740&amp;H2740&amp;I2740</f>
        <v/>
      </c>
      <c r="K2740" s="10">
        <f>IF(AND(G2740&gt;=4,H2740&gt;=4),"Champions",IF(AND(G2740&gt;=3,H2740&gt;=3),"Loyal",IF(G2740&gt;=4,"New / promising",IF(H2740&gt;=3,"At risk",IF(G2740&lt;=2,"Lost / hibernating","Needs attention")))))</f>
        <v/>
      </c>
    </row>
    <row r="2741">
      <c r="A2741" t="n">
        <v>16780</v>
      </c>
      <c r="B2741" s="13">
        <f>_xlfn.MINIFS(Invoices[Date],Invoices[Customer ID],A2741)</f>
        <v/>
      </c>
      <c r="C2741" s="13">
        <f>_xlfn.MAXIFS(Invoices[Date],Invoices[Customer ID],A2741)</f>
        <v/>
      </c>
      <c r="D2741" s="14">
        <f>AsOfDate-C2741</f>
        <v/>
      </c>
      <c r="E2741" s="14">
        <f>COUNTIFS(Invoices[Customer ID],A2741)</f>
        <v/>
      </c>
      <c r="F2741" s="15">
        <f>SUMIFS(Invoices[Value],Invoices[Customer ID],A2741)</f>
        <v/>
      </c>
      <c r="G2741" s="10">
        <f>5-COUNTIF(RCuts,"&lt;"&amp;D2741)</f>
        <v/>
      </c>
      <c r="H2741" s="10">
        <f>1+COUNTIF(FCuts,"&lt;"&amp;E2741)</f>
        <v/>
      </c>
      <c r="I2741" s="10">
        <f>1+COUNTIF(MCuts,"&lt;"&amp;F2741)</f>
        <v/>
      </c>
      <c r="J2741" s="10">
        <f>G2741&amp;H2741&amp;I2741</f>
        <v/>
      </c>
      <c r="K2741" s="10">
        <f>IF(AND(G2741&gt;=4,H2741&gt;=4),"Champions",IF(AND(G2741&gt;=3,H2741&gt;=3),"Loyal",IF(G2741&gt;=4,"New / promising",IF(H2741&gt;=3,"At risk",IF(G2741&lt;=2,"Lost / hibernating","Needs attention")))))</f>
        <v/>
      </c>
    </row>
    <row r="2742">
      <c r="A2742" t="n">
        <v>16782</v>
      </c>
      <c r="B2742" s="13">
        <f>_xlfn.MINIFS(Invoices[Date],Invoices[Customer ID],A2742)</f>
        <v/>
      </c>
      <c r="C2742" s="13">
        <f>_xlfn.MAXIFS(Invoices[Date],Invoices[Customer ID],A2742)</f>
        <v/>
      </c>
      <c r="D2742" s="14">
        <f>AsOfDate-C2742</f>
        <v/>
      </c>
      <c r="E2742" s="14">
        <f>COUNTIFS(Invoices[Customer ID],A2742)</f>
        <v/>
      </c>
      <c r="F2742" s="15">
        <f>SUMIFS(Invoices[Value],Invoices[Customer ID],A2742)</f>
        <v/>
      </c>
      <c r="G2742" s="10">
        <f>5-COUNTIF(RCuts,"&lt;"&amp;D2742)</f>
        <v/>
      </c>
      <c r="H2742" s="10">
        <f>1+COUNTIF(FCuts,"&lt;"&amp;E2742)</f>
        <v/>
      </c>
      <c r="I2742" s="10">
        <f>1+COUNTIF(MCuts,"&lt;"&amp;F2742)</f>
        <v/>
      </c>
      <c r="J2742" s="10">
        <f>G2742&amp;H2742&amp;I2742</f>
        <v/>
      </c>
      <c r="K2742" s="10">
        <f>IF(AND(G2742&gt;=4,H2742&gt;=4),"Champions",IF(AND(G2742&gt;=3,H2742&gt;=3),"Loyal",IF(G2742&gt;=4,"New / promising",IF(H2742&gt;=3,"At risk",IF(G2742&lt;=2,"Lost / hibernating","Needs attention")))))</f>
        <v/>
      </c>
    </row>
    <row r="2743">
      <c r="A2743" t="n">
        <v>16784</v>
      </c>
      <c r="B2743" s="13">
        <f>_xlfn.MINIFS(Invoices[Date],Invoices[Customer ID],A2743)</f>
        <v/>
      </c>
      <c r="C2743" s="13">
        <f>_xlfn.MAXIFS(Invoices[Date],Invoices[Customer ID],A2743)</f>
        <v/>
      </c>
      <c r="D2743" s="14">
        <f>AsOfDate-C2743</f>
        <v/>
      </c>
      <c r="E2743" s="14">
        <f>COUNTIFS(Invoices[Customer ID],A2743)</f>
        <v/>
      </c>
      <c r="F2743" s="15">
        <f>SUMIFS(Invoices[Value],Invoices[Customer ID],A2743)</f>
        <v/>
      </c>
      <c r="G2743" s="10">
        <f>5-COUNTIF(RCuts,"&lt;"&amp;D2743)</f>
        <v/>
      </c>
      <c r="H2743" s="10">
        <f>1+COUNTIF(FCuts,"&lt;"&amp;E2743)</f>
        <v/>
      </c>
      <c r="I2743" s="10">
        <f>1+COUNTIF(MCuts,"&lt;"&amp;F2743)</f>
        <v/>
      </c>
      <c r="J2743" s="10">
        <f>G2743&amp;H2743&amp;I2743</f>
        <v/>
      </c>
      <c r="K2743" s="10">
        <f>IF(AND(G2743&gt;=4,H2743&gt;=4),"Champions",IF(AND(G2743&gt;=3,H2743&gt;=3),"Loyal",IF(G2743&gt;=4,"New / promising",IF(H2743&gt;=3,"At risk",IF(G2743&lt;=2,"Lost / hibernating","Needs attention")))))</f>
        <v/>
      </c>
    </row>
    <row r="2744">
      <c r="A2744" t="n">
        <v>16788</v>
      </c>
      <c r="B2744" s="13">
        <f>_xlfn.MINIFS(Invoices[Date],Invoices[Customer ID],A2744)</f>
        <v/>
      </c>
      <c r="C2744" s="13">
        <f>_xlfn.MAXIFS(Invoices[Date],Invoices[Customer ID],A2744)</f>
        <v/>
      </c>
      <c r="D2744" s="14">
        <f>AsOfDate-C2744</f>
        <v/>
      </c>
      <c r="E2744" s="14">
        <f>COUNTIFS(Invoices[Customer ID],A2744)</f>
        <v/>
      </c>
      <c r="F2744" s="15">
        <f>SUMIFS(Invoices[Value],Invoices[Customer ID],A2744)</f>
        <v/>
      </c>
      <c r="G2744" s="10">
        <f>5-COUNTIF(RCuts,"&lt;"&amp;D2744)</f>
        <v/>
      </c>
      <c r="H2744" s="10">
        <f>1+COUNTIF(FCuts,"&lt;"&amp;E2744)</f>
        <v/>
      </c>
      <c r="I2744" s="10">
        <f>1+COUNTIF(MCuts,"&lt;"&amp;F2744)</f>
        <v/>
      </c>
      <c r="J2744" s="10">
        <f>G2744&amp;H2744&amp;I2744</f>
        <v/>
      </c>
      <c r="K2744" s="10">
        <f>IF(AND(G2744&gt;=4,H2744&gt;=4),"Champions",IF(AND(G2744&gt;=3,H2744&gt;=3),"Loyal",IF(G2744&gt;=4,"New / promising",IF(H2744&gt;=3,"At risk",IF(G2744&lt;=2,"Lost / hibernating","Needs attention")))))</f>
        <v/>
      </c>
    </row>
    <row r="2745">
      <c r="A2745" t="n">
        <v>16790</v>
      </c>
      <c r="B2745" s="13">
        <f>_xlfn.MINIFS(Invoices[Date],Invoices[Customer ID],A2745)</f>
        <v/>
      </c>
      <c r="C2745" s="13">
        <f>_xlfn.MAXIFS(Invoices[Date],Invoices[Customer ID],A2745)</f>
        <v/>
      </c>
      <c r="D2745" s="14">
        <f>AsOfDate-C2745</f>
        <v/>
      </c>
      <c r="E2745" s="14">
        <f>COUNTIFS(Invoices[Customer ID],A2745)</f>
        <v/>
      </c>
      <c r="F2745" s="15">
        <f>SUMIFS(Invoices[Value],Invoices[Customer ID],A2745)</f>
        <v/>
      </c>
      <c r="G2745" s="10">
        <f>5-COUNTIF(RCuts,"&lt;"&amp;D2745)</f>
        <v/>
      </c>
      <c r="H2745" s="10">
        <f>1+COUNTIF(FCuts,"&lt;"&amp;E2745)</f>
        <v/>
      </c>
      <c r="I2745" s="10">
        <f>1+COUNTIF(MCuts,"&lt;"&amp;F2745)</f>
        <v/>
      </c>
      <c r="J2745" s="10">
        <f>G2745&amp;H2745&amp;I2745</f>
        <v/>
      </c>
      <c r="K2745" s="10">
        <f>IF(AND(G2745&gt;=4,H2745&gt;=4),"Champions",IF(AND(G2745&gt;=3,H2745&gt;=3),"Loyal",IF(G2745&gt;=4,"New / promising",IF(H2745&gt;=3,"At risk",IF(G2745&lt;=2,"Lost / hibernating","Needs attention")))))</f>
        <v/>
      </c>
    </row>
    <row r="2746">
      <c r="A2746" t="n">
        <v>16791</v>
      </c>
      <c r="B2746" s="13">
        <f>_xlfn.MINIFS(Invoices[Date],Invoices[Customer ID],A2746)</f>
        <v/>
      </c>
      <c r="C2746" s="13">
        <f>_xlfn.MAXIFS(Invoices[Date],Invoices[Customer ID],A2746)</f>
        <v/>
      </c>
      <c r="D2746" s="14">
        <f>AsOfDate-C2746</f>
        <v/>
      </c>
      <c r="E2746" s="14">
        <f>COUNTIFS(Invoices[Customer ID],A2746)</f>
        <v/>
      </c>
      <c r="F2746" s="15">
        <f>SUMIFS(Invoices[Value],Invoices[Customer ID],A2746)</f>
        <v/>
      </c>
      <c r="G2746" s="10">
        <f>5-COUNTIF(RCuts,"&lt;"&amp;D2746)</f>
        <v/>
      </c>
      <c r="H2746" s="10">
        <f>1+COUNTIF(FCuts,"&lt;"&amp;E2746)</f>
        <v/>
      </c>
      <c r="I2746" s="10">
        <f>1+COUNTIF(MCuts,"&lt;"&amp;F2746)</f>
        <v/>
      </c>
      <c r="J2746" s="10">
        <f>G2746&amp;H2746&amp;I2746</f>
        <v/>
      </c>
      <c r="K2746" s="10">
        <f>IF(AND(G2746&gt;=4,H2746&gt;=4),"Champions",IF(AND(G2746&gt;=3,H2746&gt;=3),"Loyal",IF(G2746&gt;=4,"New / promising",IF(H2746&gt;=3,"At risk",IF(G2746&lt;=2,"Lost / hibernating","Needs attention")))))</f>
        <v/>
      </c>
    </row>
    <row r="2747">
      <c r="A2747" t="n">
        <v>16792</v>
      </c>
      <c r="B2747" s="13">
        <f>_xlfn.MINIFS(Invoices[Date],Invoices[Customer ID],A2747)</f>
        <v/>
      </c>
      <c r="C2747" s="13">
        <f>_xlfn.MAXIFS(Invoices[Date],Invoices[Customer ID],A2747)</f>
        <v/>
      </c>
      <c r="D2747" s="14">
        <f>AsOfDate-C2747</f>
        <v/>
      </c>
      <c r="E2747" s="14">
        <f>COUNTIFS(Invoices[Customer ID],A2747)</f>
        <v/>
      </c>
      <c r="F2747" s="15">
        <f>SUMIFS(Invoices[Value],Invoices[Customer ID],A2747)</f>
        <v/>
      </c>
      <c r="G2747" s="10">
        <f>5-COUNTIF(RCuts,"&lt;"&amp;D2747)</f>
        <v/>
      </c>
      <c r="H2747" s="10">
        <f>1+COUNTIF(FCuts,"&lt;"&amp;E2747)</f>
        <v/>
      </c>
      <c r="I2747" s="10">
        <f>1+COUNTIF(MCuts,"&lt;"&amp;F2747)</f>
        <v/>
      </c>
      <c r="J2747" s="10">
        <f>G2747&amp;H2747&amp;I2747</f>
        <v/>
      </c>
      <c r="K2747" s="10">
        <f>IF(AND(G2747&gt;=4,H2747&gt;=4),"Champions",IF(AND(G2747&gt;=3,H2747&gt;=3),"Loyal",IF(G2747&gt;=4,"New / promising",IF(H2747&gt;=3,"At risk",IF(G2747&lt;=2,"Lost / hibernating","Needs attention")))))</f>
        <v/>
      </c>
    </row>
    <row r="2748">
      <c r="A2748" t="n">
        <v>16793</v>
      </c>
      <c r="B2748" s="13">
        <f>_xlfn.MINIFS(Invoices[Date],Invoices[Customer ID],A2748)</f>
        <v/>
      </c>
      <c r="C2748" s="13">
        <f>_xlfn.MAXIFS(Invoices[Date],Invoices[Customer ID],A2748)</f>
        <v/>
      </c>
      <c r="D2748" s="14">
        <f>AsOfDate-C2748</f>
        <v/>
      </c>
      <c r="E2748" s="14">
        <f>COUNTIFS(Invoices[Customer ID],A2748)</f>
        <v/>
      </c>
      <c r="F2748" s="15">
        <f>SUMIFS(Invoices[Value],Invoices[Customer ID],A2748)</f>
        <v/>
      </c>
      <c r="G2748" s="10">
        <f>5-COUNTIF(RCuts,"&lt;"&amp;D2748)</f>
        <v/>
      </c>
      <c r="H2748" s="10">
        <f>1+COUNTIF(FCuts,"&lt;"&amp;E2748)</f>
        <v/>
      </c>
      <c r="I2748" s="10">
        <f>1+COUNTIF(MCuts,"&lt;"&amp;F2748)</f>
        <v/>
      </c>
      <c r="J2748" s="10">
        <f>G2748&amp;H2748&amp;I2748</f>
        <v/>
      </c>
      <c r="K2748" s="10">
        <f>IF(AND(G2748&gt;=4,H2748&gt;=4),"Champions",IF(AND(G2748&gt;=3,H2748&gt;=3),"Loyal",IF(G2748&gt;=4,"New / promising",IF(H2748&gt;=3,"At risk",IF(G2748&lt;=2,"Lost / hibernating","Needs attention")))))</f>
        <v/>
      </c>
    </row>
    <row r="2749">
      <c r="A2749" t="n">
        <v>16794</v>
      </c>
      <c r="B2749" s="13">
        <f>_xlfn.MINIFS(Invoices[Date],Invoices[Customer ID],A2749)</f>
        <v/>
      </c>
      <c r="C2749" s="13">
        <f>_xlfn.MAXIFS(Invoices[Date],Invoices[Customer ID],A2749)</f>
        <v/>
      </c>
      <c r="D2749" s="14">
        <f>AsOfDate-C2749</f>
        <v/>
      </c>
      <c r="E2749" s="14">
        <f>COUNTIFS(Invoices[Customer ID],A2749)</f>
        <v/>
      </c>
      <c r="F2749" s="15">
        <f>SUMIFS(Invoices[Value],Invoices[Customer ID],A2749)</f>
        <v/>
      </c>
      <c r="G2749" s="10">
        <f>5-COUNTIF(RCuts,"&lt;"&amp;D2749)</f>
        <v/>
      </c>
      <c r="H2749" s="10">
        <f>1+COUNTIF(FCuts,"&lt;"&amp;E2749)</f>
        <v/>
      </c>
      <c r="I2749" s="10">
        <f>1+COUNTIF(MCuts,"&lt;"&amp;F2749)</f>
        <v/>
      </c>
      <c r="J2749" s="10">
        <f>G2749&amp;H2749&amp;I2749</f>
        <v/>
      </c>
      <c r="K2749" s="10">
        <f>IF(AND(G2749&gt;=4,H2749&gt;=4),"Champions",IF(AND(G2749&gt;=3,H2749&gt;=3),"Loyal",IF(G2749&gt;=4,"New / promising",IF(H2749&gt;=3,"At risk",IF(G2749&lt;=2,"Lost / hibernating","Needs attention")))))</f>
        <v/>
      </c>
    </row>
    <row r="2750">
      <c r="A2750" t="n">
        <v>16796</v>
      </c>
      <c r="B2750" s="13">
        <f>_xlfn.MINIFS(Invoices[Date],Invoices[Customer ID],A2750)</f>
        <v/>
      </c>
      <c r="C2750" s="13">
        <f>_xlfn.MAXIFS(Invoices[Date],Invoices[Customer ID],A2750)</f>
        <v/>
      </c>
      <c r="D2750" s="14">
        <f>AsOfDate-C2750</f>
        <v/>
      </c>
      <c r="E2750" s="14">
        <f>COUNTIFS(Invoices[Customer ID],A2750)</f>
        <v/>
      </c>
      <c r="F2750" s="15">
        <f>SUMIFS(Invoices[Value],Invoices[Customer ID],A2750)</f>
        <v/>
      </c>
      <c r="G2750" s="10">
        <f>5-COUNTIF(RCuts,"&lt;"&amp;D2750)</f>
        <v/>
      </c>
      <c r="H2750" s="10">
        <f>1+COUNTIF(FCuts,"&lt;"&amp;E2750)</f>
        <v/>
      </c>
      <c r="I2750" s="10">
        <f>1+COUNTIF(MCuts,"&lt;"&amp;F2750)</f>
        <v/>
      </c>
      <c r="J2750" s="10">
        <f>G2750&amp;H2750&amp;I2750</f>
        <v/>
      </c>
      <c r="K2750" s="10">
        <f>IF(AND(G2750&gt;=4,H2750&gt;=4),"Champions",IF(AND(G2750&gt;=3,H2750&gt;=3),"Loyal",IF(G2750&gt;=4,"New / promising",IF(H2750&gt;=3,"At risk",IF(G2750&lt;=2,"Lost / hibernating","Needs attention")))))</f>
        <v/>
      </c>
    </row>
    <row r="2751">
      <c r="A2751" t="n">
        <v>16800</v>
      </c>
      <c r="B2751" s="13">
        <f>_xlfn.MINIFS(Invoices[Date],Invoices[Customer ID],A2751)</f>
        <v/>
      </c>
      <c r="C2751" s="13">
        <f>_xlfn.MAXIFS(Invoices[Date],Invoices[Customer ID],A2751)</f>
        <v/>
      </c>
      <c r="D2751" s="14">
        <f>AsOfDate-C2751</f>
        <v/>
      </c>
      <c r="E2751" s="14">
        <f>COUNTIFS(Invoices[Customer ID],A2751)</f>
        <v/>
      </c>
      <c r="F2751" s="15">
        <f>SUMIFS(Invoices[Value],Invoices[Customer ID],A2751)</f>
        <v/>
      </c>
      <c r="G2751" s="10">
        <f>5-COUNTIF(RCuts,"&lt;"&amp;D2751)</f>
        <v/>
      </c>
      <c r="H2751" s="10">
        <f>1+COUNTIF(FCuts,"&lt;"&amp;E2751)</f>
        <v/>
      </c>
      <c r="I2751" s="10">
        <f>1+COUNTIF(MCuts,"&lt;"&amp;F2751)</f>
        <v/>
      </c>
      <c r="J2751" s="10">
        <f>G2751&amp;H2751&amp;I2751</f>
        <v/>
      </c>
      <c r="K2751" s="10">
        <f>IF(AND(G2751&gt;=4,H2751&gt;=4),"Champions",IF(AND(G2751&gt;=3,H2751&gt;=3),"Loyal",IF(G2751&gt;=4,"New / promising",IF(H2751&gt;=3,"At risk",IF(G2751&lt;=2,"Lost / hibernating","Needs attention")))))</f>
        <v/>
      </c>
    </row>
    <row r="2752">
      <c r="A2752" t="n">
        <v>16801</v>
      </c>
      <c r="B2752" s="13">
        <f>_xlfn.MINIFS(Invoices[Date],Invoices[Customer ID],A2752)</f>
        <v/>
      </c>
      <c r="C2752" s="13">
        <f>_xlfn.MAXIFS(Invoices[Date],Invoices[Customer ID],A2752)</f>
        <v/>
      </c>
      <c r="D2752" s="14">
        <f>AsOfDate-C2752</f>
        <v/>
      </c>
      <c r="E2752" s="14">
        <f>COUNTIFS(Invoices[Customer ID],A2752)</f>
        <v/>
      </c>
      <c r="F2752" s="15">
        <f>SUMIFS(Invoices[Value],Invoices[Customer ID],A2752)</f>
        <v/>
      </c>
      <c r="G2752" s="10">
        <f>5-COUNTIF(RCuts,"&lt;"&amp;D2752)</f>
        <v/>
      </c>
      <c r="H2752" s="10">
        <f>1+COUNTIF(FCuts,"&lt;"&amp;E2752)</f>
        <v/>
      </c>
      <c r="I2752" s="10">
        <f>1+COUNTIF(MCuts,"&lt;"&amp;F2752)</f>
        <v/>
      </c>
      <c r="J2752" s="10">
        <f>G2752&amp;H2752&amp;I2752</f>
        <v/>
      </c>
      <c r="K2752" s="10">
        <f>IF(AND(G2752&gt;=4,H2752&gt;=4),"Champions",IF(AND(G2752&gt;=3,H2752&gt;=3),"Loyal",IF(G2752&gt;=4,"New / promising",IF(H2752&gt;=3,"At risk",IF(G2752&lt;=2,"Lost / hibernating","Needs attention")))))</f>
        <v/>
      </c>
    </row>
    <row r="2753">
      <c r="A2753" t="n">
        <v>16803</v>
      </c>
      <c r="B2753" s="13">
        <f>_xlfn.MINIFS(Invoices[Date],Invoices[Customer ID],A2753)</f>
        <v/>
      </c>
      <c r="C2753" s="13">
        <f>_xlfn.MAXIFS(Invoices[Date],Invoices[Customer ID],A2753)</f>
        <v/>
      </c>
      <c r="D2753" s="14">
        <f>AsOfDate-C2753</f>
        <v/>
      </c>
      <c r="E2753" s="14">
        <f>COUNTIFS(Invoices[Customer ID],A2753)</f>
        <v/>
      </c>
      <c r="F2753" s="15">
        <f>SUMIFS(Invoices[Value],Invoices[Customer ID],A2753)</f>
        <v/>
      </c>
      <c r="G2753" s="10">
        <f>5-COUNTIF(RCuts,"&lt;"&amp;D2753)</f>
        <v/>
      </c>
      <c r="H2753" s="10">
        <f>1+COUNTIF(FCuts,"&lt;"&amp;E2753)</f>
        <v/>
      </c>
      <c r="I2753" s="10">
        <f>1+COUNTIF(MCuts,"&lt;"&amp;F2753)</f>
        <v/>
      </c>
      <c r="J2753" s="10">
        <f>G2753&amp;H2753&amp;I2753</f>
        <v/>
      </c>
      <c r="K2753" s="10">
        <f>IF(AND(G2753&gt;=4,H2753&gt;=4),"Champions",IF(AND(G2753&gt;=3,H2753&gt;=3),"Loyal",IF(G2753&gt;=4,"New / promising",IF(H2753&gt;=3,"At risk",IF(G2753&lt;=2,"Lost / hibernating","Needs attention")))))</f>
        <v/>
      </c>
    </row>
    <row r="2754">
      <c r="A2754" t="n">
        <v>16804</v>
      </c>
      <c r="B2754" s="13">
        <f>_xlfn.MINIFS(Invoices[Date],Invoices[Customer ID],A2754)</f>
        <v/>
      </c>
      <c r="C2754" s="13">
        <f>_xlfn.MAXIFS(Invoices[Date],Invoices[Customer ID],A2754)</f>
        <v/>
      </c>
      <c r="D2754" s="14">
        <f>AsOfDate-C2754</f>
        <v/>
      </c>
      <c r="E2754" s="14">
        <f>COUNTIFS(Invoices[Customer ID],A2754)</f>
        <v/>
      </c>
      <c r="F2754" s="15">
        <f>SUMIFS(Invoices[Value],Invoices[Customer ID],A2754)</f>
        <v/>
      </c>
      <c r="G2754" s="10">
        <f>5-COUNTIF(RCuts,"&lt;"&amp;D2754)</f>
        <v/>
      </c>
      <c r="H2754" s="10">
        <f>1+COUNTIF(FCuts,"&lt;"&amp;E2754)</f>
        <v/>
      </c>
      <c r="I2754" s="10">
        <f>1+COUNTIF(MCuts,"&lt;"&amp;F2754)</f>
        <v/>
      </c>
      <c r="J2754" s="10">
        <f>G2754&amp;H2754&amp;I2754</f>
        <v/>
      </c>
      <c r="K2754" s="10">
        <f>IF(AND(G2754&gt;=4,H2754&gt;=4),"Champions",IF(AND(G2754&gt;=3,H2754&gt;=3),"Loyal",IF(G2754&gt;=4,"New / promising",IF(H2754&gt;=3,"At risk",IF(G2754&lt;=2,"Lost / hibernating","Needs attention")))))</f>
        <v/>
      </c>
    </row>
    <row r="2755">
      <c r="A2755" t="n">
        <v>16805</v>
      </c>
      <c r="B2755" s="13">
        <f>_xlfn.MINIFS(Invoices[Date],Invoices[Customer ID],A2755)</f>
        <v/>
      </c>
      <c r="C2755" s="13">
        <f>_xlfn.MAXIFS(Invoices[Date],Invoices[Customer ID],A2755)</f>
        <v/>
      </c>
      <c r="D2755" s="14">
        <f>AsOfDate-C2755</f>
        <v/>
      </c>
      <c r="E2755" s="14">
        <f>COUNTIFS(Invoices[Customer ID],A2755)</f>
        <v/>
      </c>
      <c r="F2755" s="15">
        <f>SUMIFS(Invoices[Value],Invoices[Customer ID],A2755)</f>
        <v/>
      </c>
      <c r="G2755" s="10">
        <f>5-COUNTIF(RCuts,"&lt;"&amp;D2755)</f>
        <v/>
      </c>
      <c r="H2755" s="10">
        <f>1+COUNTIF(FCuts,"&lt;"&amp;E2755)</f>
        <v/>
      </c>
      <c r="I2755" s="10">
        <f>1+COUNTIF(MCuts,"&lt;"&amp;F2755)</f>
        <v/>
      </c>
      <c r="J2755" s="10">
        <f>G2755&amp;H2755&amp;I2755</f>
        <v/>
      </c>
      <c r="K2755" s="10">
        <f>IF(AND(G2755&gt;=4,H2755&gt;=4),"Champions",IF(AND(G2755&gt;=3,H2755&gt;=3),"Loyal",IF(G2755&gt;=4,"New / promising",IF(H2755&gt;=3,"At risk",IF(G2755&lt;=2,"Lost / hibernating","Needs attention")))))</f>
        <v/>
      </c>
    </row>
    <row r="2756">
      <c r="A2756" t="n">
        <v>16806</v>
      </c>
      <c r="B2756" s="13">
        <f>_xlfn.MINIFS(Invoices[Date],Invoices[Customer ID],A2756)</f>
        <v/>
      </c>
      <c r="C2756" s="13">
        <f>_xlfn.MAXIFS(Invoices[Date],Invoices[Customer ID],A2756)</f>
        <v/>
      </c>
      <c r="D2756" s="14">
        <f>AsOfDate-C2756</f>
        <v/>
      </c>
      <c r="E2756" s="14">
        <f>COUNTIFS(Invoices[Customer ID],A2756)</f>
        <v/>
      </c>
      <c r="F2756" s="15">
        <f>SUMIFS(Invoices[Value],Invoices[Customer ID],A2756)</f>
        <v/>
      </c>
      <c r="G2756" s="10">
        <f>5-COUNTIF(RCuts,"&lt;"&amp;D2756)</f>
        <v/>
      </c>
      <c r="H2756" s="10">
        <f>1+COUNTIF(FCuts,"&lt;"&amp;E2756)</f>
        <v/>
      </c>
      <c r="I2756" s="10">
        <f>1+COUNTIF(MCuts,"&lt;"&amp;F2756)</f>
        <v/>
      </c>
      <c r="J2756" s="10">
        <f>G2756&amp;H2756&amp;I2756</f>
        <v/>
      </c>
      <c r="K2756" s="10">
        <f>IF(AND(G2756&gt;=4,H2756&gt;=4),"Champions",IF(AND(G2756&gt;=3,H2756&gt;=3),"Loyal",IF(G2756&gt;=4,"New / promising",IF(H2756&gt;=3,"At risk",IF(G2756&lt;=2,"Lost / hibernating","Needs attention")))))</f>
        <v/>
      </c>
    </row>
    <row r="2757">
      <c r="A2757" t="n">
        <v>16807</v>
      </c>
      <c r="B2757" s="13">
        <f>_xlfn.MINIFS(Invoices[Date],Invoices[Customer ID],A2757)</f>
        <v/>
      </c>
      <c r="C2757" s="13">
        <f>_xlfn.MAXIFS(Invoices[Date],Invoices[Customer ID],A2757)</f>
        <v/>
      </c>
      <c r="D2757" s="14">
        <f>AsOfDate-C2757</f>
        <v/>
      </c>
      <c r="E2757" s="14">
        <f>COUNTIFS(Invoices[Customer ID],A2757)</f>
        <v/>
      </c>
      <c r="F2757" s="15">
        <f>SUMIFS(Invoices[Value],Invoices[Customer ID],A2757)</f>
        <v/>
      </c>
      <c r="G2757" s="10">
        <f>5-COUNTIF(RCuts,"&lt;"&amp;D2757)</f>
        <v/>
      </c>
      <c r="H2757" s="10">
        <f>1+COUNTIF(FCuts,"&lt;"&amp;E2757)</f>
        <v/>
      </c>
      <c r="I2757" s="10">
        <f>1+COUNTIF(MCuts,"&lt;"&amp;F2757)</f>
        <v/>
      </c>
      <c r="J2757" s="10">
        <f>G2757&amp;H2757&amp;I2757</f>
        <v/>
      </c>
      <c r="K2757" s="10">
        <f>IF(AND(G2757&gt;=4,H2757&gt;=4),"Champions",IF(AND(G2757&gt;=3,H2757&gt;=3),"Loyal",IF(G2757&gt;=4,"New / promising",IF(H2757&gt;=3,"At risk",IF(G2757&lt;=2,"Lost / hibernating","Needs attention")))))</f>
        <v/>
      </c>
    </row>
    <row r="2758">
      <c r="A2758" t="n">
        <v>16808</v>
      </c>
      <c r="B2758" s="13">
        <f>_xlfn.MINIFS(Invoices[Date],Invoices[Customer ID],A2758)</f>
        <v/>
      </c>
      <c r="C2758" s="13">
        <f>_xlfn.MAXIFS(Invoices[Date],Invoices[Customer ID],A2758)</f>
        <v/>
      </c>
      <c r="D2758" s="14">
        <f>AsOfDate-C2758</f>
        <v/>
      </c>
      <c r="E2758" s="14">
        <f>COUNTIFS(Invoices[Customer ID],A2758)</f>
        <v/>
      </c>
      <c r="F2758" s="15">
        <f>SUMIFS(Invoices[Value],Invoices[Customer ID],A2758)</f>
        <v/>
      </c>
      <c r="G2758" s="10">
        <f>5-COUNTIF(RCuts,"&lt;"&amp;D2758)</f>
        <v/>
      </c>
      <c r="H2758" s="10">
        <f>1+COUNTIF(FCuts,"&lt;"&amp;E2758)</f>
        <v/>
      </c>
      <c r="I2758" s="10">
        <f>1+COUNTIF(MCuts,"&lt;"&amp;F2758)</f>
        <v/>
      </c>
      <c r="J2758" s="10">
        <f>G2758&amp;H2758&amp;I2758</f>
        <v/>
      </c>
      <c r="K2758" s="10">
        <f>IF(AND(G2758&gt;=4,H2758&gt;=4),"Champions",IF(AND(G2758&gt;=3,H2758&gt;=3),"Loyal",IF(G2758&gt;=4,"New / promising",IF(H2758&gt;=3,"At risk",IF(G2758&lt;=2,"Lost / hibernating","Needs attention")))))</f>
        <v/>
      </c>
    </row>
    <row r="2759">
      <c r="A2759" t="n">
        <v>16809</v>
      </c>
      <c r="B2759" s="13">
        <f>_xlfn.MINIFS(Invoices[Date],Invoices[Customer ID],A2759)</f>
        <v/>
      </c>
      <c r="C2759" s="13">
        <f>_xlfn.MAXIFS(Invoices[Date],Invoices[Customer ID],A2759)</f>
        <v/>
      </c>
      <c r="D2759" s="14">
        <f>AsOfDate-C2759</f>
        <v/>
      </c>
      <c r="E2759" s="14">
        <f>COUNTIFS(Invoices[Customer ID],A2759)</f>
        <v/>
      </c>
      <c r="F2759" s="15">
        <f>SUMIFS(Invoices[Value],Invoices[Customer ID],A2759)</f>
        <v/>
      </c>
      <c r="G2759" s="10">
        <f>5-COUNTIF(RCuts,"&lt;"&amp;D2759)</f>
        <v/>
      </c>
      <c r="H2759" s="10">
        <f>1+COUNTIF(FCuts,"&lt;"&amp;E2759)</f>
        <v/>
      </c>
      <c r="I2759" s="10">
        <f>1+COUNTIF(MCuts,"&lt;"&amp;F2759)</f>
        <v/>
      </c>
      <c r="J2759" s="10">
        <f>G2759&amp;H2759&amp;I2759</f>
        <v/>
      </c>
      <c r="K2759" s="10">
        <f>IF(AND(G2759&gt;=4,H2759&gt;=4),"Champions",IF(AND(G2759&gt;=3,H2759&gt;=3),"Loyal",IF(G2759&gt;=4,"New / promising",IF(H2759&gt;=3,"At risk",IF(G2759&lt;=2,"Lost / hibernating","Needs attention")))))</f>
        <v/>
      </c>
    </row>
    <row r="2760">
      <c r="A2760" t="n">
        <v>16810</v>
      </c>
      <c r="B2760" s="13">
        <f>_xlfn.MINIFS(Invoices[Date],Invoices[Customer ID],A2760)</f>
        <v/>
      </c>
      <c r="C2760" s="13">
        <f>_xlfn.MAXIFS(Invoices[Date],Invoices[Customer ID],A2760)</f>
        <v/>
      </c>
      <c r="D2760" s="14">
        <f>AsOfDate-C2760</f>
        <v/>
      </c>
      <c r="E2760" s="14">
        <f>COUNTIFS(Invoices[Customer ID],A2760)</f>
        <v/>
      </c>
      <c r="F2760" s="15">
        <f>SUMIFS(Invoices[Value],Invoices[Customer ID],A2760)</f>
        <v/>
      </c>
      <c r="G2760" s="10">
        <f>5-COUNTIF(RCuts,"&lt;"&amp;D2760)</f>
        <v/>
      </c>
      <c r="H2760" s="10">
        <f>1+COUNTIF(FCuts,"&lt;"&amp;E2760)</f>
        <v/>
      </c>
      <c r="I2760" s="10">
        <f>1+COUNTIF(MCuts,"&lt;"&amp;F2760)</f>
        <v/>
      </c>
      <c r="J2760" s="10">
        <f>G2760&amp;H2760&amp;I2760</f>
        <v/>
      </c>
      <c r="K2760" s="10">
        <f>IF(AND(G2760&gt;=4,H2760&gt;=4),"Champions",IF(AND(G2760&gt;=3,H2760&gt;=3),"Loyal",IF(G2760&gt;=4,"New / promising",IF(H2760&gt;=3,"At risk",IF(G2760&lt;=2,"Lost / hibernating","Needs attention")))))</f>
        <v/>
      </c>
    </row>
    <row r="2761">
      <c r="A2761" t="n">
        <v>16811</v>
      </c>
      <c r="B2761" s="13">
        <f>_xlfn.MINIFS(Invoices[Date],Invoices[Customer ID],A2761)</f>
        <v/>
      </c>
      <c r="C2761" s="13">
        <f>_xlfn.MAXIFS(Invoices[Date],Invoices[Customer ID],A2761)</f>
        <v/>
      </c>
      <c r="D2761" s="14">
        <f>AsOfDate-C2761</f>
        <v/>
      </c>
      <c r="E2761" s="14">
        <f>COUNTIFS(Invoices[Customer ID],A2761)</f>
        <v/>
      </c>
      <c r="F2761" s="15">
        <f>SUMIFS(Invoices[Value],Invoices[Customer ID],A2761)</f>
        <v/>
      </c>
      <c r="G2761" s="10">
        <f>5-COUNTIF(RCuts,"&lt;"&amp;D2761)</f>
        <v/>
      </c>
      <c r="H2761" s="10">
        <f>1+COUNTIF(FCuts,"&lt;"&amp;E2761)</f>
        <v/>
      </c>
      <c r="I2761" s="10">
        <f>1+COUNTIF(MCuts,"&lt;"&amp;F2761)</f>
        <v/>
      </c>
      <c r="J2761" s="10">
        <f>G2761&amp;H2761&amp;I2761</f>
        <v/>
      </c>
      <c r="K2761" s="10">
        <f>IF(AND(G2761&gt;=4,H2761&gt;=4),"Champions",IF(AND(G2761&gt;=3,H2761&gt;=3),"Loyal",IF(G2761&gt;=4,"New / promising",IF(H2761&gt;=3,"At risk",IF(G2761&lt;=2,"Lost / hibernating","Needs attention")))))</f>
        <v/>
      </c>
    </row>
    <row r="2762">
      <c r="A2762" t="n">
        <v>16813</v>
      </c>
      <c r="B2762" s="13">
        <f>_xlfn.MINIFS(Invoices[Date],Invoices[Customer ID],A2762)</f>
        <v/>
      </c>
      <c r="C2762" s="13">
        <f>_xlfn.MAXIFS(Invoices[Date],Invoices[Customer ID],A2762)</f>
        <v/>
      </c>
      <c r="D2762" s="14">
        <f>AsOfDate-C2762</f>
        <v/>
      </c>
      <c r="E2762" s="14">
        <f>COUNTIFS(Invoices[Customer ID],A2762)</f>
        <v/>
      </c>
      <c r="F2762" s="15">
        <f>SUMIFS(Invoices[Value],Invoices[Customer ID],A2762)</f>
        <v/>
      </c>
      <c r="G2762" s="10">
        <f>5-COUNTIF(RCuts,"&lt;"&amp;D2762)</f>
        <v/>
      </c>
      <c r="H2762" s="10">
        <f>1+COUNTIF(FCuts,"&lt;"&amp;E2762)</f>
        <v/>
      </c>
      <c r="I2762" s="10">
        <f>1+COUNTIF(MCuts,"&lt;"&amp;F2762)</f>
        <v/>
      </c>
      <c r="J2762" s="10">
        <f>G2762&amp;H2762&amp;I2762</f>
        <v/>
      </c>
      <c r="K2762" s="10">
        <f>IF(AND(G2762&gt;=4,H2762&gt;=4),"Champions",IF(AND(G2762&gt;=3,H2762&gt;=3),"Loyal",IF(G2762&gt;=4,"New / promising",IF(H2762&gt;=3,"At risk",IF(G2762&lt;=2,"Lost / hibernating","Needs attention")))))</f>
        <v/>
      </c>
    </row>
    <row r="2763">
      <c r="A2763" t="n">
        <v>16814</v>
      </c>
      <c r="B2763" s="13">
        <f>_xlfn.MINIFS(Invoices[Date],Invoices[Customer ID],A2763)</f>
        <v/>
      </c>
      <c r="C2763" s="13">
        <f>_xlfn.MAXIFS(Invoices[Date],Invoices[Customer ID],A2763)</f>
        <v/>
      </c>
      <c r="D2763" s="14">
        <f>AsOfDate-C2763</f>
        <v/>
      </c>
      <c r="E2763" s="14">
        <f>COUNTIFS(Invoices[Customer ID],A2763)</f>
        <v/>
      </c>
      <c r="F2763" s="15">
        <f>SUMIFS(Invoices[Value],Invoices[Customer ID],A2763)</f>
        <v/>
      </c>
      <c r="G2763" s="10">
        <f>5-COUNTIF(RCuts,"&lt;"&amp;D2763)</f>
        <v/>
      </c>
      <c r="H2763" s="10">
        <f>1+COUNTIF(FCuts,"&lt;"&amp;E2763)</f>
        <v/>
      </c>
      <c r="I2763" s="10">
        <f>1+COUNTIF(MCuts,"&lt;"&amp;F2763)</f>
        <v/>
      </c>
      <c r="J2763" s="10">
        <f>G2763&amp;H2763&amp;I2763</f>
        <v/>
      </c>
      <c r="K2763" s="10">
        <f>IF(AND(G2763&gt;=4,H2763&gt;=4),"Champions",IF(AND(G2763&gt;=3,H2763&gt;=3),"Loyal",IF(G2763&gt;=4,"New / promising",IF(H2763&gt;=3,"At risk",IF(G2763&lt;=2,"Lost / hibernating","Needs attention")))))</f>
        <v/>
      </c>
    </row>
    <row r="2764">
      <c r="A2764" t="n">
        <v>16816</v>
      </c>
      <c r="B2764" s="13">
        <f>_xlfn.MINIFS(Invoices[Date],Invoices[Customer ID],A2764)</f>
        <v/>
      </c>
      <c r="C2764" s="13">
        <f>_xlfn.MAXIFS(Invoices[Date],Invoices[Customer ID],A2764)</f>
        <v/>
      </c>
      <c r="D2764" s="14">
        <f>AsOfDate-C2764</f>
        <v/>
      </c>
      <c r="E2764" s="14">
        <f>COUNTIFS(Invoices[Customer ID],A2764)</f>
        <v/>
      </c>
      <c r="F2764" s="15">
        <f>SUMIFS(Invoices[Value],Invoices[Customer ID],A2764)</f>
        <v/>
      </c>
      <c r="G2764" s="10">
        <f>5-COUNTIF(RCuts,"&lt;"&amp;D2764)</f>
        <v/>
      </c>
      <c r="H2764" s="10">
        <f>1+COUNTIF(FCuts,"&lt;"&amp;E2764)</f>
        <v/>
      </c>
      <c r="I2764" s="10">
        <f>1+COUNTIF(MCuts,"&lt;"&amp;F2764)</f>
        <v/>
      </c>
      <c r="J2764" s="10">
        <f>G2764&amp;H2764&amp;I2764</f>
        <v/>
      </c>
      <c r="K2764" s="10">
        <f>IF(AND(G2764&gt;=4,H2764&gt;=4),"Champions",IF(AND(G2764&gt;=3,H2764&gt;=3),"Loyal",IF(G2764&gt;=4,"New / promising",IF(H2764&gt;=3,"At risk",IF(G2764&lt;=2,"Lost / hibernating","Needs attention")))))</f>
        <v/>
      </c>
    </row>
    <row r="2765">
      <c r="A2765" t="n">
        <v>16817</v>
      </c>
      <c r="B2765" s="13">
        <f>_xlfn.MINIFS(Invoices[Date],Invoices[Customer ID],A2765)</f>
        <v/>
      </c>
      <c r="C2765" s="13">
        <f>_xlfn.MAXIFS(Invoices[Date],Invoices[Customer ID],A2765)</f>
        <v/>
      </c>
      <c r="D2765" s="14">
        <f>AsOfDate-C2765</f>
        <v/>
      </c>
      <c r="E2765" s="14">
        <f>COUNTIFS(Invoices[Customer ID],A2765)</f>
        <v/>
      </c>
      <c r="F2765" s="15">
        <f>SUMIFS(Invoices[Value],Invoices[Customer ID],A2765)</f>
        <v/>
      </c>
      <c r="G2765" s="10">
        <f>5-COUNTIF(RCuts,"&lt;"&amp;D2765)</f>
        <v/>
      </c>
      <c r="H2765" s="10">
        <f>1+COUNTIF(FCuts,"&lt;"&amp;E2765)</f>
        <v/>
      </c>
      <c r="I2765" s="10">
        <f>1+COUNTIF(MCuts,"&lt;"&amp;F2765)</f>
        <v/>
      </c>
      <c r="J2765" s="10">
        <f>G2765&amp;H2765&amp;I2765</f>
        <v/>
      </c>
      <c r="K2765" s="10">
        <f>IF(AND(G2765&gt;=4,H2765&gt;=4),"Champions",IF(AND(G2765&gt;=3,H2765&gt;=3),"Loyal",IF(G2765&gt;=4,"New / promising",IF(H2765&gt;=3,"At risk",IF(G2765&lt;=2,"Lost / hibernating","Needs attention")))))</f>
        <v/>
      </c>
    </row>
    <row r="2766">
      <c r="A2766" t="n">
        <v>16818</v>
      </c>
      <c r="B2766" s="13">
        <f>_xlfn.MINIFS(Invoices[Date],Invoices[Customer ID],A2766)</f>
        <v/>
      </c>
      <c r="C2766" s="13">
        <f>_xlfn.MAXIFS(Invoices[Date],Invoices[Customer ID],A2766)</f>
        <v/>
      </c>
      <c r="D2766" s="14">
        <f>AsOfDate-C2766</f>
        <v/>
      </c>
      <c r="E2766" s="14">
        <f>COUNTIFS(Invoices[Customer ID],A2766)</f>
        <v/>
      </c>
      <c r="F2766" s="15">
        <f>SUMIFS(Invoices[Value],Invoices[Customer ID],A2766)</f>
        <v/>
      </c>
      <c r="G2766" s="10">
        <f>5-COUNTIF(RCuts,"&lt;"&amp;D2766)</f>
        <v/>
      </c>
      <c r="H2766" s="10">
        <f>1+COUNTIF(FCuts,"&lt;"&amp;E2766)</f>
        <v/>
      </c>
      <c r="I2766" s="10">
        <f>1+COUNTIF(MCuts,"&lt;"&amp;F2766)</f>
        <v/>
      </c>
      <c r="J2766" s="10">
        <f>G2766&amp;H2766&amp;I2766</f>
        <v/>
      </c>
      <c r="K2766" s="10">
        <f>IF(AND(G2766&gt;=4,H2766&gt;=4),"Champions",IF(AND(G2766&gt;=3,H2766&gt;=3),"Loyal",IF(G2766&gt;=4,"New / promising",IF(H2766&gt;=3,"At risk",IF(G2766&lt;=2,"Lost / hibernating","Needs attention")))))</f>
        <v/>
      </c>
    </row>
    <row r="2767">
      <c r="A2767" t="n">
        <v>16820</v>
      </c>
      <c r="B2767" s="13">
        <f>_xlfn.MINIFS(Invoices[Date],Invoices[Customer ID],A2767)</f>
        <v/>
      </c>
      <c r="C2767" s="13">
        <f>_xlfn.MAXIFS(Invoices[Date],Invoices[Customer ID],A2767)</f>
        <v/>
      </c>
      <c r="D2767" s="14">
        <f>AsOfDate-C2767</f>
        <v/>
      </c>
      <c r="E2767" s="14">
        <f>COUNTIFS(Invoices[Customer ID],A2767)</f>
        <v/>
      </c>
      <c r="F2767" s="15">
        <f>SUMIFS(Invoices[Value],Invoices[Customer ID],A2767)</f>
        <v/>
      </c>
      <c r="G2767" s="10">
        <f>5-COUNTIF(RCuts,"&lt;"&amp;D2767)</f>
        <v/>
      </c>
      <c r="H2767" s="10">
        <f>1+COUNTIF(FCuts,"&lt;"&amp;E2767)</f>
        <v/>
      </c>
      <c r="I2767" s="10">
        <f>1+COUNTIF(MCuts,"&lt;"&amp;F2767)</f>
        <v/>
      </c>
      <c r="J2767" s="10">
        <f>G2767&amp;H2767&amp;I2767</f>
        <v/>
      </c>
      <c r="K2767" s="10">
        <f>IF(AND(G2767&gt;=4,H2767&gt;=4),"Champions",IF(AND(G2767&gt;=3,H2767&gt;=3),"Loyal",IF(G2767&gt;=4,"New / promising",IF(H2767&gt;=3,"At risk",IF(G2767&lt;=2,"Lost / hibernating","Needs attention")))))</f>
        <v/>
      </c>
    </row>
    <row r="2768">
      <c r="A2768" t="n">
        <v>16823</v>
      </c>
      <c r="B2768" s="13">
        <f>_xlfn.MINIFS(Invoices[Date],Invoices[Customer ID],A2768)</f>
        <v/>
      </c>
      <c r="C2768" s="13">
        <f>_xlfn.MAXIFS(Invoices[Date],Invoices[Customer ID],A2768)</f>
        <v/>
      </c>
      <c r="D2768" s="14">
        <f>AsOfDate-C2768</f>
        <v/>
      </c>
      <c r="E2768" s="14">
        <f>COUNTIFS(Invoices[Customer ID],A2768)</f>
        <v/>
      </c>
      <c r="F2768" s="15">
        <f>SUMIFS(Invoices[Value],Invoices[Customer ID],A2768)</f>
        <v/>
      </c>
      <c r="G2768" s="10">
        <f>5-COUNTIF(RCuts,"&lt;"&amp;D2768)</f>
        <v/>
      </c>
      <c r="H2768" s="10">
        <f>1+COUNTIF(FCuts,"&lt;"&amp;E2768)</f>
        <v/>
      </c>
      <c r="I2768" s="10">
        <f>1+COUNTIF(MCuts,"&lt;"&amp;F2768)</f>
        <v/>
      </c>
      <c r="J2768" s="10">
        <f>G2768&amp;H2768&amp;I2768</f>
        <v/>
      </c>
      <c r="K2768" s="10">
        <f>IF(AND(G2768&gt;=4,H2768&gt;=4),"Champions",IF(AND(G2768&gt;=3,H2768&gt;=3),"Loyal",IF(G2768&gt;=4,"New / promising",IF(H2768&gt;=3,"At risk",IF(G2768&lt;=2,"Lost / hibernating","Needs attention")))))</f>
        <v/>
      </c>
    </row>
    <row r="2769">
      <c r="A2769" t="n">
        <v>16824</v>
      </c>
      <c r="B2769" s="13">
        <f>_xlfn.MINIFS(Invoices[Date],Invoices[Customer ID],A2769)</f>
        <v/>
      </c>
      <c r="C2769" s="13">
        <f>_xlfn.MAXIFS(Invoices[Date],Invoices[Customer ID],A2769)</f>
        <v/>
      </c>
      <c r="D2769" s="14">
        <f>AsOfDate-C2769</f>
        <v/>
      </c>
      <c r="E2769" s="14">
        <f>COUNTIFS(Invoices[Customer ID],A2769)</f>
        <v/>
      </c>
      <c r="F2769" s="15">
        <f>SUMIFS(Invoices[Value],Invoices[Customer ID],A2769)</f>
        <v/>
      </c>
      <c r="G2769" s="10">
        <f>5-COUNTIF(RCuts,"&lt;"&amp;D2769)</f>
        <v/>
      </c>
      <c r="H2769" s="10">
        <f>1+COUNTIF(FCuts,"&lt;"&amp;E2769)</f>
        <v/>
      </c>
      <c r="I2769" s="10">
        <f>1+COUNTIF(MCuts,"&lt;"&amp;F2769)</f>
        <v/>
      </c>
      <c r="J2769" s="10">
        <f>G2769&amp;H2769&amp;I2769</f>
        <v/>
      </c>
      <c r="K2769" s="10">
        <f>IF(AND(G2769&gt;=4,H2769&gt;=4),"Champions",IF(AND(G2769&gt;=3,H2769&gt;=3),"Loyal",IF(G2769&gt;=4,"New / promising",IF(H2769&gt;=3,"At risk",IF(G2769&lt;=2,"Lost / hibernating","Needs attention")))))</f>
        <v/>
      </c>
    </row>
    <row r="2770">
      <c r="A2770" t="n">
        <v>16825</v>
      </c>
      <c r="B2770" s="13">
        <f>_xlfn.MINIFS(Invoices[Date],Invoices[Customer ID],A2770)</f>
        <v/>
      </c>
      <c r="C2770" s="13">
        <f>_xlfn.MAXIFS(Invoices[Date],Invoices[Customer ID],A2770)</f>
        <v/>
      </c>
      <c r="D2770" s="14">
        <f>AsOfDate-C2770</f>
        <v/>
      </c>
      <c r="E2770" s="14">
        <f>COUNTIFS(Invoices[Customer ID],A2770)</f>
        <v/>
      </c>
      <c r="F2770" s="15">
        <f>SUMIFS(Invoices[Value],Invoices[Customer ID],A2770)</f>
        <v/>
      </c>
      <c r="G2770" s="10">
        <f>5-COUNTIF(RCuts,"&lt;"&amp;D2770)</f>
        <v/>
      </c>
      <c r="H2770" s="10">
        <f>1+COUNTIF(FCuts,"&lt;"&amp;E2770)</f>
        <v/>
      </c>
      <c r="I2770" s="10">
        <f>1+COUNTIF(MCuts,"&lt;"&amp;F2770)</f>
        <v/>
      </c>
      <c r="J2770" s="10">
        <f>G2770&amp;H2770&amp;I2770</f>
        <v/>
      </c>
      <c r="K2770" s="10">
        <f>IF(AND(G2770&gt;=4,H2770&gt;=4),"Champions",IF(AND(G2770&gt;=3,H2770&gt;=3),"Loyal",IF(G2770&gt;=4,"New / promising",IF(H2770&gt;=3,"At risk",IF(G2770&lt;=2,"Lost / hibernating","Needs attention")))))</f>
        <v/>
      </c>
    </row>
    <row r="2771">
      <c r="A2771" t="n">
        <v>16826</v>
      </c>
      <c r="B2771" s="13">
        <f>_xlfn.MINIFS(Invoices[Date],Invoices[Customer ID],A2771)</f>
        <v/>
      </c>
      <c r="C2771" s="13">
        <f>_xlfn.MAXIFS(Invoices[Date],Invoices[Customer ID],A2771)</f>
        <v/>
      </c>
      <c r="D2771" s="14">
        <f>AsOfDate-C2771</f>
        <v/>
      </c>
      <c r="E2771" s="14">
        <f>COUNTIFS(Invoices[Customer ID],A2771)</f>
        <v/>
      </c>
      <c r="F2771" s="15">
        <f>SUMIFS(Invoices[Value],Invoices[Customer ID],A2771)</f>
        <v/>
      </c>
      <c r="G2771" s="10">
        <f>5-COUNTIF(RCuts,"&lt;"&amp;D2771)</f>
        <v/>
      </c>
      <c r="H2771" s="10">
        <f>1+COUNTIF(FCuts,"&lt;"&amp;E2771)</f>
        <v/>
      </c>
      <c r="I2771" s="10">
        <f>1+COUNTIF(MCuts,"&lt;"&amp;F2771)</f>
        <v/>
      </c>
      <c r="J2771" s="10">
        <f>G2771&amp;H2771&amp;I2771</f>
        <v/>
      </c>
      <c r="K2771" s="10">
        <f>IF(AND(G2771&gt;=4,H2771&gt;=4),"Champions",IF(AND(G2771&gt;=3,H2771&gt;=3),"Loyal",IF(G2771&gt;=4,"New / promising",IF(H2771&gt;=3,"At risk",IF(G2771&lt;=2,"Lost / hibernating","Needs attention")))))</f>
        <v/>
      </c>
    </row>
    <row r="2772">
      <c r="A2772" t="n">
        <v>16828</v>
      </c>
      <c r="B2772" s="13">
        <f>_xlfn.MINIFS(Invoices[Date],Invoices[Customer ID],A2772)</f>
        <v/>
      </c>
      <c r="C2772" s="13">
        <f>_xlfn.MAXIFS(Invoices[Date],Invoices[Customer ID],A2772)</f>
        <v/>
      </c>
      <c r="D2772" s="14">
        <f>AsOfDate-C2772</f>
        <v/>
      </c>
      <c r="E2772" s="14">
        <f>COUNTIFS(Invoices[Customer ID],A2772)</f>
        <v/>
      </c>
      <c r="F2772" s="15">
        <f>SUMIFS(Invoices[Value],Invoices[Customer ID],A2772)</f>
        <v/>
      </c>
      <c r="G2772" s="10">
        <f>5-COUNTIF(RCuts,"&lt;"&amp;D2772)</f>
        <v/>
      </c>
      <c r="H2772" s="10">
        <f>1+COUNTIF(FCuts,"&lt;"&amp;E2772)</f>
        <v/>
      </c>
      <c r="I2772" s="10">
        <f>1+COUNTIF(MCuts,"&lt;"&amp;F2772)</f>
        <v/>
      </c>
      <c r="J2772" s="10">
        <f>G2772&amp;H2772&amp;I2772</f>
        <v/>
      </c>
      <c r="K2772" s="10">
        <f>IF(AND(G2772&gt;=4,H2772&gt;=4),"Champions",IF(AND(G2772&gt;=3,H2772&gt;=3),"Loyal",IF(G2772&gt;=4,"New / promising",IF(H2772&gt;=3,"At risk",IF(G2772&lt;=2,"Lost / hibernating","Needs attention")))))</f>
        <v/>
      </c>
    </row>
    <row r="2773">
      <c r="A2773" t="n">
        <v>16829</v>
      </c>
      <c r="B2773" s="13">
        <f>_xlfn.MINIFS(Invoices[Date],Invoices[Customer ID],A2773)</f>
        <v/>
      </c>
      <c r="C2773" s="13">
        <f>_xlfn.MAXIFS(Invoices[Date],Invoices[Customer ID],A2773)</f>
        <v/>
      </c>
      <c r="D2773" s="14">
        <f>AsOfDate-C2773</f>
        <v/>
      </c>
      <c r="E2773" s="14">
        <f>COUNTIFS(Invoices[Customer ID],A2773)</f>
        <v/>
      </c>
      <c r="F2773" s="15">
        <f>SUMIFS(Invoices[Value],Invoices[Customer ID],A2773)</f>
        <v/>
      </c>
      <c r="G2773" s="10">
        <f>5-COUNTIF(RCuts,"&lt;"&amp;D2773)</f>
        <v/>
      </c>
      <c r="H2773" s="10">
        <f>1+COUNTIF(FCuts,"&lt;"&amp;E2773)</f>
        <v/>
      </c>
      <c r="I2773" s="10">
        <f>1+COUNTIF(MCuts,"&lt;"&amp;F2773)</f>
        <v/>
      </c>
      <c r="J2773" s="10">
        <f>G2773&amp;H2773&amp;I2773</f>
        <v/>
      </c>
      <c r="K2773" s="10">
        <f>IF(AND(G2773&gt;=4,H2773&gt;=4),"Champions",IF(AND(G2773&gt;=3,H2773&gt;=3),"Loyal",IF(G2773&gt;=4,"New / promising",IF(H2773&gt;=3,"At risk",IF(G2773&lt;=2,"Lost / hibernating","Needs attention")))))</f>
        <v/>
      </c>
    </row>
    <row r="2774">
      <c r="A2774" t="n">
        <v>16830</v>
      </c>
      <c r="B2774" s="13">
        <f>_xlfn.MINIFS(Invoices[Date],Invoices[Customer ID],A2774)</f>
        <v/>
      </c>
      <c r="C2774" s="13">
        <f>_xlfn.MAXIFS(Invoices[Date],Invoices[Customer ID],A2774)</f>
        <v/>
      </c>
      <c r="D2774" s="14">
        <f>AsOfDate-C2774</f>
        <v/>
      </c>
      <c r="E2774" s="14">
        <f>COUNTIFS(Invoices[Customer ID],A2774)</f>
        <v/>
      </c>
      <c r="F2774" s="15">
        <f>SUMIFS(Invoices[Value],Invoices[Customer ID],A2774)</f>
        <v/>
      </c>
      <c r="G2774" s="10">
        <f>5-COUNTIF(RCuts,"&lt;"&amp;D2774)</f>
        <v/>
      </c>
      <c r="H2774" s="10">
        <f>1+COUNTIF(FCuts,"&lt;"&amp;E2774)</f>
        <v/>
      </c>
      <c r="I2774" s="10">
        <f>1+COUNTIF(MCuts,"&lt;"&amp;F2774)</f>
        <v/>
      </c>
      <c r="J2774" s="10">
        <f>G2774&amp;H2774&amp;I2774</f>
        <v/>
      </c>
      <c r="K2774" s="10">
        <f>IF(AND(G2774&gt;=4,H2774&gt;=4),"Champions",IF(AND(G2774&gt;=3,H2774&gt;=3),"Loyal",IF(G2774&gt;=4,"New / promising",IF(H2774&gt;=3,"At risk",IF(G2774&lt;=2,"Lost / hibernating","Needs attention")))))</f>
        <v/>
      </c>
    </row>
    <row r="2775">
      <c r="A2775" t="n">
        <v>16832</v>
      </c>
      <c r="B2775" s="13">
        <f>_xlfn.MINIFS(Invoices[Date],Invoices[Customer ID],A2775)</f>
        <v/>
      </c>
      <c r="C2775" s="13">
        <f>_xlfn.MAXIFS(Invoices[Date],Invoices[Customer ID],A2775)</f>
        <v/>
      </c>
      <c r="D2775" s="14">
        <f>AsOfDate-C2775</f>
        <v/>
      </c>
      <c r="E2775" s="14">
        <f>COUNTIFS(Invoices[Customer ID],A2775)</f>
        <v/>
      </c>
      <c r="F2775" s="15">
        <f>SUMIFS(Invoices[Value],Invoices[Customer ID],A2775)</f>
        <v/>
      </c>
      <c r="G2775" s="10">
        <f>5-COUNTIF(RCuts,"&lt;"&amp;D2775)</f>
        <v/>
      </c>
      <c r="H2775" s="10">
        <f>1+COUNTIF(FCuts,"&lt;"&amp;E2775)</f>
        <v/>
      </c>
      <c r="I2775" s="10">
        <f>1+COUNTIF(MCuts,"&lt;"&amp;F2775)</f>
        <v/>
      </c>
      <c r="J2775" s="10">
        <f>G2775&amp;H2775&amp;I2775</f>
        <v/>
      </c>
      <c r="K2775" s="10">
        <f>IF(AND(G2775&gt;=4,H2775&gt;=4),"Champions",IF(AND(G2775&gt;=3,H2775&gt;=3),"Loyal",IF(G2775&gt;=4,"New / promising",IF(H2775&gt;=3,"At risk",IF(G2775&lt;=2,"Lost / hibernating","Needs attention")))))</f>
        <v/>
      </c>
    </row>
    <row r="2776">
      <c r="A2776" t="n">
        <v>16833</v>
      </c>
      <c r="B2776" s="13">
        <f>_xlfn.MINIFS(Invoices[Date],Invoices[Customer ID],A2776)</f>
        <v/>
      </c>
      <c r="C2776" s="13">
        <f>_xlfn.MAXIFS(Invoices[Date],Invoices[Customer ID],A2776)</f>
        <v/>
      </c>
      <c r="D2776" s="14">
        <f>AsOfDate-C2776</f>
        <v/>
      </c>
      <c r="E2776" s="14">
        <f>COUNTIFS(Invoices[Customer ID],A2776)</f>
        <v/>
      </c>
      <c r="F2776" s="15">
        <f>SUMIFS(Invoices[Value],Invoices[Customer ID],A2776)</f>
        <v/>
      </c>
      <c r="G2776" s="10">
        <f>5-COUNTIF(RCuts,"&lt;"&amp;D2776)</f>
        <v/>
      </c>
      <c r="H2776" s="10">
        <f>1+COUNTIF(FCuts,"&lt;"&amp;E2776)</f>
        <v/>
      </c>
      <c r="I2776" s="10">
        <f>1+COUNTIF(MCuts,"&lt;"&amp;F2776)</f>
        <v/>
      </c>
      <c r="J2776" s="10">
        <f>G2776&amp;H2776&amp;I2776</f>
        <v/>
      </c>
      <c r="K2776" s="10">
        <f>IF(AND(G2776&gt;=4,H2776&gt;=4),"Champions",IF(AND(G2776&gt;=3,H2776&gt;=3),"Loyal",IF(G2776&gt;=4,"New / promising",IF(H2776&gt;=3,"At risk",IF(G2776&lt;=2,"Lost / hibernating","Needs attention")))))</f>
        <v/>
      </c>
    </row>
    <row r="2777">
      <c r="A2777" t="n">
        <v>16834</v>
      </c>
      <c r="B2777" s="13">
        <f>_xlfn.MINIFS(Invoices[Date],Invoices[Customer ID],A2777)</f>
        <v/>
      </c>
      <c r="C2777" s="13">
        <f>_xlfn.MAXIFS(Invoices[Date],Invoices[Customer ID],A2777)</f>
        <v/>
      </c>
      <c r="D2777" s="14">
        <f>AsOfDate-C2777</f>
        <v/>
      </c>
      <c r="E2777" s="14">
        <f>COUNTIFS(Invoices[Customer ID],A2777)</f>
        <v/>
      </c>
      <c r="F2777" s="15">
        <f>SUMIFS(Invoices[Value],Invoices[Customer ID],A2777)</f>
        <v/>
      </c>
      <c r="G2777" s="10">
        <f>5-COUNTIF(RCuts,"&lt;"&amp;D2777)</f>
        <v/>
      </c>
      <c r="H2777" s="10">
        <f>1+COUNTIF(FCuts,"&lt;"&amp;E2777)</f>
        <v/>
      </c>
      <c r="I2777" s="10">
        <f>1+COUNTIF(MCuts,"&lt;"&amp;F2777)</f>
        <v/>
      </c>
      <c r="J2777" s="10">
        <f>G2777&amp;H2777&amp;I2777</f>
        <v/>
      </c>
      <c r="K2777" s="10">
        <f>IF(AND(G2777&gt;=4,H2777&gt;=4),"Champions",IF(AND(G2777&gt;=3,H2777&gt;=3),"Loyal",IF(G2777&gt;=4,"New / promising",IF(H2777&gt;=3,"At risk",IF(G2777&lt;=2,"Lost / hibernating","Needs attention")))))</f>
        <v/>
      </c>
    </row>
    <row r="2778">
      <c r="A2778" t="n">
        <v>16835</v>
      </c>
      <c r="B2778" s="13">
        <f>_xlfn.MINIFS(Invoices[Date],Invoices[Customer ID],A2778)</f>
        <v/>
      </c>
      <c r="C2778" s="13">
        <f>_xlfn.MAXIFS(Invoices[Date],Invoices[Customer ID],A2778)</f>
        <v/>
      </c>
      <c r="D2778" s="14">
        <f>AsOfDate-C2778</f>
        <v/>
      </c>
      <c r="E2778" s="14">
        <f>COUNTIFS(Invoices[Customer ID],A2778)</f>
        <v/>
      </c>
      <c r="F2778" s="15">
        <f>SUMIFS(Invoices[Value],Invoices[Customer ID],A2778)</f>
        <v/>
      </c>
      <c r="G2778" s="10">
        <f>5-COUNTIF(RCuts,"&lt;"&amp;D2778)</f>
        <v/>
      </c>
      <c r="H2778" s="10">
        <f>1+COUNTIF(FCuts,"&lt;"&amp;E2778)</f>
        <v/>
      </c>
      <c r="I2778" s="10">
        <f>1+COUNTIF(MCuts,"&lt;"&amp;F2778)</f>
        <v/>
      </c>
      <c r="J2778" s="10">
        <f>G2778&amp;H2778&amp;I2778</f>
        <v/>
      </c>
      <c r="K2778" s="10">
        <f>IF(AND(G2778&gt;=4,H2778&gt;=4),"Champions",IF(AND(G2778&gt;=3,H2778&gt;=3),"Loyal",IF(G2778&gt;=4,"New / promising",IF(H2778&gt;=3,"At risk",IF(G2778&lt;=2,"Lost / hibernating","Needs attention")))))</f>
        <v/>
      </c>
    </row>
    <row r="2779">
      <c r="A2779" t="n">
        <v>16836</v>
      </c>
      <c r="B2779" s="13">
        <f>_xlfn.MINIFS(Invoices[Date],Invoices[Customer ID],A2779)</f>
        <v/>
      </c>
      <c r="C2779" s="13">
        <f>_xlfn.MAXIFS(Invoices[Date],Invoices[Customer ID],A2779)</f>
        <v/>
      </c>
      <c r="D2779" s="14">
        <f>AsOfDate-C2779</f>
        <v/>
      </c>
      <c r="E2779" s="14">
        <f>COUNTIFS(Invoices[Customer ID],A2779)</f>
        <v/>
      </c>
      <c r="F2779" s="15">
        <f>SUMIFS(Invoices[Value],Invoices[Customer ID],A2779)</f>
        <v/>
      </c>
      <c r="G2779" s="10">
        <f>5-COUNTIF(RCuts,"&lt;"&amp;D2779)</f>
        <v/>
      </c>
      <c r="H2779" s="10">
        <f>1+COUNTIF(FCuts,"&lt;"&amp;E2779)</f>
        <v/>
      </c>
      <c r="I2779" s="10">
        <f>1+COUNTIF(MCuts,"&lt;"&amp;F2779)</f>
        <v/>
      </c>
      <c r="J2779" s="10">
        <f>G2779&amp;H2779&amp;I2779</f>
        <v/>
      </c>
      <c r="K2779" s="10">
        <f>IF(AND(G2779&gt;=4,H2779&gt;=4),"Champions",IF(AND(G2779&gt;=3,H2779&gt;=3),"Loyal",IF(G2779&gt;=4,"New / promising",IF(H2779&gt;=3,"At risk",IF(G2779&lt;=2,"Lost / hibernating","Needs attention")))))</f>
        <v/>
      </c>
    </row>
    <row r="2780">
      <c r="A2780" t="n">
        <v>16837</v>
      </c>
      <c r="B2780" s="13">
        <f>_xlfn.MINIFS(Invoices[Date],Invoices[Customer ID],A2780)</f>
        <v/>
      </c>
      <c r="C2780" s="13">
        <f>_xlfn.MAXIFS(Invoices[Date],Invoices[Customer ID],A2780)</f>
        <v/>
      </c>
      <c r="D2780" s="14">
        <f>AsOfDate-C2780</f>
        <v/>
      </c>
      <c r="E2780" s="14">
        <f>COUNTIFS(Invoices[Customer ID],A2780)</f>
        <v/>
      </c>
      <c r="F2780" s="15">
        <f>SUMIFS(Invoices[Value],Invoices[Customer ID],A2780)</f>
        <v/>
      </c>
      <c r="G2780" s="10">
        <f>5-COUNTIF(RCuts,"&lt;"&amp;D2780)</f>
        <v/>
      </c>
      <c r="H2780" s="10">
        <f>1+COUNTIF(FCuts,"&lt;"&amp;E2780)</f>
        <v/>
      </c>
      <c r="I2780" s="10">
        <f>1+COUNTIF(MCuts,"&lt;"&amp;F2780)</f>
        <v/>
      </c>
      <c r="J2780" s="10">
        <f>G2780&amp;H2780&amp;I2780</f>
        <v/>
      </c>
      <c r="K2780" s="10">
        <f>IF(AND(G2780&gt;=4,H2780&gt;=4),"Champions",IF(AND(G2780&gt;=3,H2780&gt;=3),"Loyal",IF(G2780&gt;=4,"New / promising",IF(H2780&gt;=3,"At risk",IF(G2780&lt;=2,"Lost / hibernating","Needs attention")))))</f>
        <v/>
      </c>
    </row>
    <row r="2781">
      <c r="A2781" t="n">
        <v>16838</v>
      </c>
      <c r="B2781" s="13">
        <f>_xlfn.MINIFS(Invoices[Date],Invoices[Customer ID],A2781)</f>
        <v/>
      </c>
      <c r="C2781" s="13">
        <f>_xlfn.MAXIFS(Invoices[Date],Invoices[Customer ID],A2781)</f>
        <v/>
      </c>
      <c r="D2781" s="14">
        <f>AsOfDate-C2781</f>
        <v/>
      </c>
      <c r="E2781" s="14">
        <f>COUNTIFS(Invoices[Customer ID],A2781)</f>
        <v/>
      </c>
      <c r="F2781" s="15">
        <f>SUMIFS(Invoices[Value],Invoices[Customer ID],A2781)</f>
        <v/>
      </c>
      <c r="G2781" s="10">
        <f>5-COUNTIF(RCuts,"&lt;"&amp;D2781)</f>
        <v/>
      </c>
      <c r="H2781" s="10">
        <f>1+COUNTIF(FCuts,"&lt;"&amp;E2781)</f>
        <v/>
      </c>
      <c r="I2781" s="10">
        <f>1+COUNTIF(MCuts,"&lt;"&amp;F2781)</f>
        <v/>
      </c>
      <c r="J2781" s="10">
        <f>G2781&amp;H2781&amp;I2781</f>
        <v/>
      </c>
      <c r="K2781" s="10">
        <f>IF(AND(G2781&gt;=4,H2781&gt;=4),"Champions",IF(AND(G2781&gt;=3,H2781&gt;=3),"Loyal",IF(G2781&gt;=4,"New / promising",IF(H2781&gt;=3,"At risk",IF(G2781&lt;=2,"Lost / hibernating","Needs attention")))))</f>
        <v/>
      </c>
    </row>
    <row r="2782">
      <c r="A2782" t="n">
        <v>16839</v>
      </c>
      <c r="B2782" s="13">
        <f>_xlfn.MINIFS(Invoices[Date],Invoices[Customer ID],A2782)</f>
        <v/>
      </c>
      <c r="C2782" s="13">
        <f>_xlfn.MAXIFS(Invoices[Date],Invoices[Customer ID],A2782)</f>
        <v/>
      </c>
      <c r="D2782" s="14">
        <f>AsOfDate-C2782</f>
        <v/>
      </c>
      <c r="E2782" s="14">
        <f>COUNTIFS(Invoices[Customer ID],A2782)</f>
        <v/>
      </c>
      <c r="F2782" s="15">
        <f>SUMIFS(Invoices[Value],Invoices[Customer ID],A2782)</f>
        <v/>
      </c>
      <c r="G2782" s="10">
        <f>5-COUNTIF(RCuts,"&lt;"&amp;D2782)</f>
        <v/>
      </c>
      <c r="H2782" s="10">
        <f>1+COUNTIF(FCuts,"&lt;"&amp;E2782)</f>
        <v/>
      </c>
      <c r="I2782" s="10">
        <f>1+COUNTIF(MCuts,"&lt;"&amp;F2782)</f>
        <v/>
      </c>
      <c r="J2782" s="10">
        <f>G2782&amp;H2782&amp;I2782</f>
        <v/>
      </c>
      <c r="K2782" s="10">
        <f>IF(AND(G2782&gt;=4,H2782&gt;=4),"Champions",IF(AND(G2782&gt;=3,H2782&gt;=3),"Loyal",IF(G2782&gt;=4,"New / promising",IF(H2782&gt;=3,"At risk",IF(G2782&lt;=2,"Lost / hibernating","Needs attention")))))</f>
        <v/>
      </c>
    </row>
    <row r="2783">
      <c r="A2783" t="n">
        <v>16841</v>
      </c>
      <c r="B2783" s="13">
        <f>_xlfn.MINIFS(Invoices[Date],Invoices[Customer ID],A2783)</f>
        <v/>
      </c>
      <c r="C2783" s="13">
        <f>_xlfn.MAXIFS(Invoices[Date],Invoices[Customer ID],A2783)</f>
        <v/>
      </c>
      <c r="D2783" s="14">
        <f>AsOfDate-C2783</f>
        <v/>
      </c>
      <c r="E2783" s="14">
        <f>COUNTIFS(Invoices[Customer ID],A2783)</f>
        <v/>
      </c>
      <c r="F2783" s="15">
        <f>SUMIFS(Invoices[Value],Invoices[Customer ID],A2783)</f>
        <v/>
      </c>
      <c r="G2783" s="10">
        <f>5-COUNTIF(RCuts,"&lt;"&amp;D2783)</f>
        <v/>
      </c>
      <c r="H2783" s="10">
        <f>1+COUNTIF(FCuts,"&lt;"&amp;E2783)</f>
        <v/>
      </c>
      <c r="I2783" s="10">
        <f>1+COUNTIF(MCuts,"&lt;"&amp;F2783)</f>
        <v/>
      </c>
      <c r="J2783" s="10">
        <f>G2783&amp;H2783&amp;I2783</f>
        <v/>
      </c>
      <c r="K2783" s="10">
        <f>IF(AND(G2783&gt;=4,H2783&gt;=4),"Champions",IF(AND(G2783&gt;=3,H2783&gt;=3),"Loyal",IF(G2783&gt;=4,"New / promising",IF(H2783&gt;=3,"At risk",IF(G2783&lt;=2,"Lost / hibernating","Needs attention")))))</f>
        <v/>
      </c>
    </row>
    <row r="2784">
      <c r="A2784" t="n">
        <v>16842</v>
      </c>
      <c r="B2784" s="13">
        <f>_xlfn.MINIFS(Invoices[Date],Invoices[Customer ID],A2784)</f>
        <v/>
      </c>
      <c r="C2784" s="13">
        <f>_xlfn.MAXIFS(Invoices[Date],Invoices[Customer ID],A2784)</f>
        <v/>
      </c>
      <c r="D2784" s="14">
        <f>AsOfDate-C2784</f>
        <v/>
      </c>
      <c r="E2784" s="14">
        <f>COUNTIFS(Invoices[Customer ID],A2784)</f>
        <v/>
      </c>
      <c r="F2784" s="15">
        <f>SUMIFS(Invoices[Value],Invoices[Customer ID],A2784)</f>
        <v/>
      </c>
      <c r="G2784" s="10">
        <f>5-COUNTIF(RCuts,"&lt;"&amp;D2784)</f>
        <v/>
      </c>
      <c r="H2784" s="10">
        <f>1+COUNTIF(FCuts,"&lt;"&amp;E2784)</f>
        <v/>
      </c>
      <c r="I2784" s="10">
        <f>1+COUNTIF(MCuts,"&lt;"&amp;F2784)</f>
        <v/>
      </c>
      <c r="J2784" s="10">
        <f>G2784&amp;H2784&amp;I2784</f>
        <v/>
      </c>
      <c r="K2784" s="10">
        <f>IF(AND(G2784&gt;=4,H2784&gt;=4),"Champions",IF(AND(G2784&gt;=3,H2784&gt;=3),"Loyal",IF(G2784&gt;=4,"New / promising",IF(H2784&gt;=3,"At risk",IF(G2784&lt;=2,"Lost / hibernating","Needs attention")))))</f>
        <v/>
      </c>
    </row>
    <row r="2785">
      <c r="A2785" t="n">
        <v>16843</v>
      </c>
      <c r="B2785" s="13">
        <f>_xlfn.MINIFS(Invoices[Date],Invoices[Customer ID],A2785)</f>
        <v/>
      </c>
      <c r="C2785" s="13">
        <f>_xlfn.MAXIFS(Invoices[Date],Invoices[Customer ID],A2785)</f>
        <v/>
      </c>
      <c r="D2785" s="14">
        <f>AsOfDate-C2785</f>
        <v/>
      </c>
      <c r="E2785" s="14">
        <f>COUNTIFS(Invoices[Customer ID],A2785)</f>
        <v/>
      </c>
      <c r="F2785" s="15">
        <f>SUMIFS(Invoices[Value],Invoices[Customer ID],A2785)</f>
        <v/>
      </c>
      <c r="G2785" s="10">
        <f>5-COUNTIF(RCuts,"&lt;"&amp;D2785)</f>
        <v/>
      </c>
      <c r="H2785" s="10">
        <f>1+COUNTIF(FCuts,"&lt;"&amp;E2785)</f>
        <v/>
      </c>
      <c r="I2785" s="10">
        <f>1+COUNTIF(MCuts,"&lt;"&amp;F2785)</f>
        <v/>
      </c>
      <c r="J2785" s="10">
        <f>G2785&amp;H2785&amp;I2785</f>
        <v/>
      </c>
      <c r="K2785" s="10">
        <f>IF(AND(G2785&gt;=4,H2785&gt;=4),"Champions",IF(AND(G2785&gt;=3,H2785&gt;=3),"Loyal",IF(G2785&gt;=4,"New / promising",IF(H2785&gt;=3,"At risk",IF(G2785&lt;=2,"Lost / hibernating","Needs attention")))))</f>
        <v/>
      </c>
    </row>
    <row r="2786">
      <c r="A2786" t="n">
        <v>16846</v>
      </c>
      <c r="B2786" s="13">
        <f>_xlfn.MINIFS(Invoices[Date],Invoices[Customer ID],A2786)</f>
        <v/>
      </c>
      <c r="C2786" s="13">
        <f>_xlfn.MAXIFS(Invoices[Date],Invoices[Customer ID],A2786)</f>
        <v/>
      </c>
      <c r="D2786" s="14">
        <f>AsOfDate-C2786</f>
        <v/>
      </c>
      <c r="E2786" s="14">
        <f>COUNTIFS(Invoices[Customer ID],A2786)</f>
        <v/>
      </c>
      <c r="F2786" s="15">
        <f>SUMIFS(Invoices[Value],Invoices[Customer ID],A2786)</f>
        <v/>
      </c>
      <c r="G2786" s="10">
        <f>5-COUNTIF(RCuts,"&lt;"&amp;D2786)</f>
        <v/>
      </c>
      <c r="H2786" s="10">
        <f>1+COUNTIF(FCuts,"&lt;"&amp;E2786)</f>
        <v/>
      </c>
      <c r="I2786" s="10">
        <f>1+COUNTIF(MCuts,"&lt;"&amp;F2786)</f>
        <v/>
      </c>
      <c r="J2786" s="10">
        <f>G2786&amp;H2786&amp;I2786</f>
        <v/>
      </c>
      <c r="K2786" s="10">
        <f>IF(AND(G2786&gt;=4,H2786&gt;=4),"Champions",IF(AND(G2786&gt;=3,H2786&gt;=3),"Loyal",IF(G2786&gt;=4,"New / promising",IF(H2786&gt;=3,"At risk",IF(G2786&lt;=2,"Lost / hibernating","Needs attention")))))</f>
        <v/>
      </c>
    </row>
    <row r="2787">
      <c r="A2787" t="n">
        <v>16847</v>
      </c>
      <c r="B2787" s="13">
        <f>_xlfn.MINIFS(Invoices[Date],Invoices[Customer ID],A2787)</f>
        <v/>
      </c>
      <c r="C2787" s="13">
        <f>_xlfn.MAXIFS(Invoices[Date],Invoices[Customer ID],A2787)</f>
        <v/>
      </c>
      <c r="D2787" s="14">
        <f>AsOfDate-C2787</f>
        <v/>
      </c>
      <c r="E2787" s="14">
        <f>COUNTIFS(Invoices[Customer ID],A2787)</f>
        <v/>
      </c>
      <c r="F2787" s="15">
        <f>SUMIFS(Invoices[Value],Invoices[Customer ID],A2787)</f>
        <v/>
      </c>
      <c r="G2787" s="10">
        <f>5-COUNTIF(RCuts,"&lt;"&amp;D2787)</f>
        <v/>
      </c>
      <c r="H2787" s="10">
        <f>1+COUNTIF(FCuts,"&lt;"&amp;E2787)</f>
        <v/>
      </c>
      <c r="I2787" s="10">
        <f>1+COUNTIF(MCuts,"&lt;"&amp;F2787)</f>
        <v/>
      </c>
      <c r="J2787" s="10">
        <f>G2787&amp;H2787&amp;I2787</f>
        <v/>
      </c>
      <c r="K2787" s="10">
        <f>IF(AND(G2787&gt;=4,H2787&gt;=4),"Champions",IF(AND(G2787&gt;=3,H2787&gt;=3),"Loyal",IF(G2787&gt;=4,"New / promising",IF(H2787&gt;=3,"At risk",IF(G2787&lt;=2,"Lost / hibernating","Needs attention")))))</f>
        <v/>
      </c>
    </row>
    <row r="2788">
      <c r="A2788" t="n">
        <v>16848</v>
      </c>
      <c r="B2788" s="13">
        <f>_xlfn.MINIFS(Invoices[Date],Invoices[Customer ID],A2788)</f>
        <v/>
      </c>
      <c r="C2788" s="13">
        <f>_xlfn.MAXIFS(Invoices[Date],Invoices[Customer ID],A2788)</f>
        <v/>
      </c>
      <c r="D2788" s="14">
        <f>AsOfDate-C2788</f>
        <v/>
      </c>
      <c r="E2788" s="14">
        <f>COUNTIFS(Invoices[Customer ID],A2788)</f>
        <v/>
      </c>
      <c r="F2788" s="15">
        <f>SUMIFS(Invoices[Value],Invoices[Customer ID],A2788)</f>
        <v/>
      </c>
      <c r="G2788" s="10">
        <f>5-COUNTIF(RCuts,"&lt;"&amp;D2788)</f>
        <v/>
      </c>
      <c r="H2788" s="10">
        <f>1+COUNTIF(FCuts,"&lt;"&amp;E2788)</f>
        <v/>
      </c>
      <c r="I2788" s="10">
        <f>1+COUNTIF(MCuts,"&lt;"&amp;F2788)</f>
        <v/>
      </c>
      <c r="J2788" s="10">
        <f>G2788&amp;H2788&amp;I2788</f>
        <v/>
      </c>
      <c r="K2788" s="10">
        <f>IF(AND(G2788&gt;=4,H2788&gt;=4),"Champions",IF(AND(G2788&gt;=3,H2788&gt;=3),"Loyal",IF(G2788&gt;=4,"New / promising",IF(H2788&gt;=3,"At risk",IF(G2788&lt;=2,"Lost / hibernating","Needs attention")))))</f>
        <v/>
      </c>
    </row>
    <row r="2789">
      <c r="A2789" t="n">
        <v>16849</v>
      </c>
      <c r="B2789" s="13">
        <f>_xlfn.MINIFS(Invoices[Date],Invoices[Customer ID],A2789)</f>
        <v/>
      </c>
      <c r="C2789" s="13">
        <f>_xlfn.MAXIFS(Invoices[Date],Invoices[Customer ID],A2789)</f>
        <v/>
      </c>
      <c r="D2789" s="14">
        <f>AsOfDate-C2789</f>
        <v/>
      </c>
      <c r="E2789" s="14">
        <f>COUNTIFS(Invoices[Customer ID],A2789)</f>
        <v/>
      </c>
      <c r="F2789" s="15">
        <f>SUMIFS(Invoices[Value],Invoices[Customer ID],A2789)</f>
        <v/>
      </c>
      <c r="G2789" s="10">
        <f>5-COUNTIF(RCuts,"&lt;"&amp;D2789)</f>
        <v/>
      </c>
      <c r="H2789" s="10">
        <f>1+COUNTIF(FCuts,"&lt;"&amp;E2789)</f>
        <v/>
      </c>
      <c r="I2789" s="10">
        <f>1+COUNTIF(MCuts,"&lt;"&amp;F2789)</f>
        <v/>
      </c>
      <c r="J2789" s="10">
        <f>G2789&amp;H2789&amp;I2789</f>
        <v/>
      </c>
      <c r="K2789" s="10">
        <f>IF(AND(G2789&gt;=4,H2789&gt;=4),"Champions",IF(AND(G2789&gt;=3,H2789&gt;=3),"Loyal",IF(G2789&gt;=4,"New / promising",IF(H2789&gt;=3,"At risk",IF(G2789&lt;=2,"Lost / hibernating","Needs attention")))))</f>
        <v/>
      </c>
    </row>
    <row r="2790">
      <c r="A2790" t="n">
        <v>16850</v>
      </c>
      <c r="B2790" s="13">
        <f>_xlfn.MINIFS(Invoices[Date],Invoices[Customer ID],A2790)</f>
        <v/>
      </c>
      <c r="C2790" s="13">
        <f>_xlfn.MAXIFS(Invoices[Date],Invoices[Customer ID],A2790)</f>
        <v/>
      </c>
      <c r="D2790" s="14">
        <f>AsOfDate-C2790</f>
        <v/>
      </c>
      <c r="E2790" s="14">
        <f>COUNTIFS(Invoices[Customer ID],A2790)</f>
        <v/>
      </c>
      <c r="F2790" s="15">
        <f>SUMIFS(Invoices[Value],Invoices[Customer ID],A2790)</f>
        <v/>
      </c>
      <c r="G2790" s="10">
        <f>5-COUNTIF(RCuts,"&lt;"&amp;D2790)</f>
        <v/>
      </c>
      <c r="H2790" s="10">
        <f>1+COUNTIF(FCuts,"&lt;"&amp;E2790)</f>
        <v/>
      </c>
      <c r="I2790" s="10">
        <f>1+COUNTIF(MCuts,"&lt;"&amp;F2790)</f>
        <v/>
      </c>
      <c r="J2790" s="10">
        <f>G2790&amp;H2790&amp;I2790</f>
        <v/>
      </c>
      <c r="K2790" s="10">
        <f>IF(AND(G2790&gt;=4,H2790&gt;=4),"Champions",IF(AND(G2790&gt;=3,H2790&gt;=3),"Loyal",IF(G2790&gt;=4,"New / promising",IF(H2790&gt;=3,"At risk",IF(G2790&lt;=2,"Lost / hibernating","Needs attention")))))</f>
        <v/>
      </c>
    </row>
    <row r="2791">
      <c r="A2791" t="n">
        <v>16851</v>
      </c>
      <c r="B2791" s="13">
        <f>_xlfn.MINIFS(Invoices[Date],Invoices[Customer ID],A2791)</f>
        <v/>
      </c>
      <c r="C2791" s="13">
        <f>_xlfn.MAXIFS(Invoices[Date],Invoices[Customer ID],A2791)</f>
        <v/>
      </c>
      <c r="D2791" s="14">
        <f>AsOfDate-C2791</f>
        <v/>
      </c>
      <c r="E2791" s="14">
        <f>COUNTIFS(Invoices[Customer ID],A2791)</f>
        <v/>
      </c>
      <c r="F2791" s="15">
        <f>SUMIFS(Invoices[Value],Invoices[Customer ID],A2791)</f>
        <v/>
      </c>
      <c r="G2791" s="10">
        <f>5-COUNTIF(RCuts,"&lt;"&amp;D2791)</f>
        <v/>
      </c>
      <c r="H2791" s="10">
        <f>1+COUNTIF(FCuts,"&lt;"&amp;E2791)</f>
        <v/>
      </c>
      <c r="I2791" s="10">
        <f>1+COUNTIF(MCuts,"&lt;"&amp;F2791)</f>
        <v/>
      </c>
      <c r="J2791" s="10">
        <f>G2791&amp;H2791&amp;I2791</f>
        <v/>
      </c>
      <c r="K2791" s="10">
        <f>IF(AND(G2791&gt;=4,H2791&gt;=4),"Champions",IF(AND(G2791&gt;=3,H2791&gt;=3),"Loyal",IF(G2791&gt;=4,"New / promising",IF(H2791&gt;=3,"At risk",IF(G2791&lt;=2,"Lost / hibernating","Needs attention")))))</f>
        <v/>
      </c>
    </row>
    <row r="2792">
      <c r="A2792" t="n">
        <v>16852</v>
      </c>
      <c r="B2792" s="13">
        <f>_xlfn.MINIFS(Invoices[Date],Invoices[Customer ID],A2792)</f>
        <v/>
      </c>
      <c r="C2792" s="13">
        <f>_xlfn.MAXIFS(Invoices[Date],Invoices[Customer ID],A2792)</f>
        <v/>
      </c>
      <c r="D2792" s="14">
        <f>AsOfDate-C2792</f>
        <v/>
      </c>
      <c r="E2792" s="14">
        <f>COUNTIFS(Invoices[Customer ID],A2792)</f>
        <v/>
      </c>
      <c r="F2792" s="15">
        <f>SUMIFS(Invoices[Value],Invoices[Customer ID],A2792)</f>
        <v/>
      </c>
      <c r="G2792" s="10">
        <f>5-COUNTIF(RCuts,"&lt;"&amp;D2792)</f>
        <v/>
      </c>
      <c r="H2792" s="10">
        <f>1+COUNTIF(FCuts,"&lt;"&amp;E2792)</f>
        <v/>
      </c>
      <c r="I2792" s="10">
        <f>1+COUNTIF(MCuts,"&lt;"&amp;F2792)</f>
        <v/>
      </c>
      <c r="J2792" s="10">
        <f>G2792&amp;H2792&amp;I2792</f>
        <v/>
      </c>
      <c r="K2792" s="10">
        <f>IF(AND(G2792&gt;=4,H2792&gt;=4),"Champions",IF(AND(G2792&gt;=3,H2792&gt;=3),"Loyal",IF(G2792&gt;=4,"New / promising",IF(H2792&gt;=3,"At risk",IF(G2792&lt;=2,"Lost / hibernating","Needs attention")))))</f>
        <v/>
      </c>
    </row>
    <row r="2793">
      <c r="A2793" t="n">
        <v>16855</v>
      </c>
      <c r="B2793" s="13">
        <f>_xlfn.MINIFS(Invoices[Date],Invoices[Customer ID],A2793)</f>
        <v/>
      </c>
      <c r="C2793" s="13">
        <f>_xlfn.MAXIFS(Invoices[Date],Invoices[Customer ID],A2793)</f>
        <v/>
      </c>
      <c r="D2793" s="14">
        <f>AsOfDate-C2793</f>
        <v/>
      </c>
      <c r="E2793" s="14">
        <f>COUNTIFS(Invoices[Customer ID],A2793)</f>
        <v/>
      </c>
      <c r="F2793" s="15">
        <f>SUMIFS(Invoices[Value],Invoices[Customer ID],A2793)</f>
        <v/>
      </c>
      <c r="G2793" s="10">
        <f>5-COUNTIF(RCuts,"&lt;"&amp;D2793)</f>
        <v/>
      </c>
      <c r="H2793" s="10">
        <f>1+COUNTIF(FCuts,"&lt;"&amp;E2793)</f>
        <v/>
      </c>
      <c r="I2793" s="10">
        <f>1+COUNTIF(MCuts,"&lt;"&amp;F2793)</f>
        <v/>
      </c>
      <c r="J2793" s="10">
        <f>G2793&amp;H2793&amp;I2793</f>
        <v/>
      </c>
      <c r="K2793" s="10">
        <f>IF(AND(G2793&gt;=4,H2793&gt;=4),"Champions",IF(AND(G2793&gt;=3,H2793&gt;=3),"Loyal",IF(G2793&gt;=4,"New / promising",IF(H2793&gt;=3,"At risk",IF(G2793&lt;=2,"Lost / hibernating","Needs attention")))))</f>
        <v/>
      </c>
    </row>
    <row r="2794">
      <c r="A2794" t="n">
        <v>16856</v>
      </c>
      <c r="B2794" s="13">
        <f>_xlfn.MINIFS(Invoices[Date],Invoices[Customer ID],A2794)</f>
        <v/>
      </c>
      <c r="C2794" s="13">
        <f>_xlfn.MAXIFS(Invoices[Date],Invoices[Customer ID],A2794)</f>
        <v/>
      </c>
      <c r="D2794" s="14">
        <f>AsOfDate-C2794</f>
        <v/>
      </c>
      <c r="E2794" s="14">
        <f>COUNTIFS(Invoices[Customer ID],A2794)</f>
        <v/>
      </c>
      <c r="F2794" s="15">
        <f>SUMIFS(Invoices[Value],Invoices[Customer ID],A2794)</f>
        <v/>
      </c>
      <c r="G2794" s="10">
        <f>5-COUNTIF(RCuts,"&lt;"&amp;D2794)</f>
        <v/>
      </c>
      <c r="H2794" s="10">
        <f>1+COUNTIF(FCuts,"&lt;"&amp;E2794)</f>
        <v/>
      </c>
      <c r="I2794" s="10">
        <f>1+COUNTIF(MCuts,"&lt;"&amp;F2794)</f>
        <v/>
      </c>
      <c r="J2794" s="10">
        <f>G2794&amp;H2794&amp;I2794</f>
        <v/>
      </c>
      <c r="K2794" s="10">
        <f>IF(AND(G2794&gt;=4,H2794&gt;=4),"Champions",IF(AND(G2794&gt;=3,H2794&gt;=3),"Loyal",IF(G2794&gt;=4,"New / promising",IF(H2794&gt;=3,"At risk",IF(G2794&lt;=2,"Lost / hibernating","Needs attention")))))</f>
        <v/>
      </c>
    </row>
    <row r="2795">
      <c r="A2795" t="n">
        <v>16859</v>
      </c>
      <c r="B2795" s="13">
        <f>_xlfn.MINIFS(Invoices[Date],Invoices[Customer ID],A2795)</f>
        <v/>
      </c>
      <c r="C2795" s="13">
        <f>_xlfn.MAXIFS(Invoices[Date],Invoices[Customer ID],A2795)</f>
        <v/>
      </c>
      <c r="D2795" s="14">
        <f>AsOfDate-C2795</f>
        <v/>
      </c>
      <c r="E2795" s="14">
        <f>COUNTIFS(Invoices[Customer ID],A2795)</f>
        <v/>
      </c>
      <c r="F2795" s="15">
        <f>SUMIFS(Invoices[Value],Invoices[Customer ID],A2795)</f>
        <v/>
      </c>
      <c r="G2795" s="10">
        <f>5-COUNTIF(RCuts,"&lt;"&amp;D2795)</f>
        <v/>
      </c>
      <c r="H2795" s="10">
        <f>1+COUNTIF(FCuts,"&lt;"&amp;E2795)</f>
        <v/>
      </c>
      <c r="I2795" s="10">
        <f>1+COUNTIF(MCuts,"&lt;"&amp;F2795)</f>
        <v/>
      </c>
      <c r="J2795" s="10">
        <f>G2795&amp;H2795&amp;I2795</f>
        <v/>
      </c>
      <c r="K2795" s="10">
        <f>IF(AND(G2795&gt;=4,H2795&gt;=4),"Champions",IF(AND(G2795&gt;=3,H2795&gt;=3),"Loyal",IF(G2795&gt;=4,"New / promising",IF(H2795&gt;=3,"At risk",IF(G2795&lt;=2,"Lost / hibernating","Needs attention")))))</f>
        <v/>
      </c>
    </row>
    <row r="2796">
      <c r="A2796" t="n">
        <v>16861</v>
      </c>
      <c r="B2796" s="13">
        <f>_xlfn.MINIFS(Invoices[Date],Invoices[Customer ID],A2796)</f>
        <v/>
      </c>
      <c r="C2796" s="13">
        <f>_xlfn.MAXIFS(Invoices[Date],Invoices[Customer ID],A2796)</f>
        <v/>
      </c>
      <c r="D2796" s="14">
        <f>AsOfDate-C2796</f>
        <v/>
      </c>
      <c r="E2796" s="14">
        <f>COUNTIFS(Invoices[Customer ID],A2796)</f>
        <v/>
      </c>
      <c r="F2796" s="15">
        <f>SUMIFS(Invoices[Value],Invoices[Customer ID],A2796)</f>
        <v/>
      </c>
      <c r="G2796" s="10">
        <f>5-COUNTIF(RCuts,"&lt;"&amp;D2796)</f>
        <v/>
      </c>
      <c r="H2796" s="10">
        <f>1+COUNTIF(FCuts,"&lt;"&amp;E2796)</f>
        <v/>
      </c>
      <c r="I2796" s="10">
        <f>1+COUNTIF(MCuts,"&lt;"&amp;F2796)</f>
        <v/>
      </c>
      <c r="J2796" s="10">
        <f>G2796&amp;H2796&amp;I2796</f>
        <v/>
      </c>
      <c r="K2796" s="10">
        <f>IF(AND(G2796&gt;=4,H2796&gt;=4),"Champions",IF(AND(G2796&gt;=3,H2796&gt;=3),"Loyal",IF(G2796&gt;=4,"New / promising",IF(H2796&gt;=3,"At risk",IF(G2796&lt;=2,"Lost / hibernating","Needs attention")))))</f>
        <v/>
      </c>
    </row>
    <row r="2797">
      <c r="A2797" t="n">
        <v>16863</v>
      </c>
      <c r="B2797" s="13">
        <f>_xlfn.MINIFS(Invoices[Date],Invoices[Customer ID],A2797)</f>
        <v/>
      </c>
      <c r="C2797" s="13">
        <f>_xlfn.MAXIFS(Invoices[Date],Invoices[Customer ID],A2797)</f>
        <v/>
      </c>
      <c r="D2797" s="14">
        <f>AsOfDate-C2797</f>
        <v/>
      </c>
      <c r="E2797" s="14">
        <f>COUNTIFS(Invoices[Customer ID],A2797)</f>
        <v/>
      </c>
      <c r="F2797" s="15">
        <f>SUMIFS(Invoices[Value],Invoices[Customer ID],A2797)</f>
        <v/>
      </c>
      <c r="G2797" s="10">
        <f>5-COUNTIF(RCuts,"&lt;"&amp;D2797)</f>
        <v/>
      </c>
      <c r="H2797" s="10">
        <f>1+COUNTIF(FCuts,"&lt;"&amp;E2797)</f>
        <v/>
      </c>
      <c r="I2797" s="10">
        <f>1+COUNTIF(MCuts,"&lt;"&amp;F2797)</f>
        <v/>
      </c>
      <c r="J2797" s="10">
        <f>G2797&amp;H2797&amp;I2797</f>
        <v/>
      </c>
      <c r="K2797" s="10">
        <f>IF(AND(G2797&gt;=4,H2797&gt;=4),"Champions",IF(AND(G2797&gt;=3,H2797&gt;=3),"Loyal",IF(G2797&gt;=4,"New / promising",IF(H2797&gt;=3,"At risk",IF(G2797&lt;=2,"Lost / hibernating","Needs attention")))))</f>
        <v/>
      </c>
    </row>
    <row r="2798">
      <c r="A2798" t="n">
        <v>16866</v>
      </c>
      <c r="B2798" s="13">
        <f>_xlfn.MINIFS(Invoices[Date],Invoices[Customer ID],A2798)</f>
        <v/>
      </c>
      <c r="C2798" s="13">
        <f>_xlfn.MAXIFS(Invoices[Date],Invoices[Customer ID],A2798)</f>
        <v/>
      </c>
      <c r="D2798" s="14">
        <f>AsOfDate-C2798</f>
        <v/>
      </c>
      <c r="E2798" s="14">
        <f>COUNTIFS(Invoices[Customer ID],A2798)</f>
        <v/>
      </c>
      <c r="F2798" s="15">
        <f>SUMIFS(Invoices[Value],Invoices[Customer ID],A2798)</f>
        <v/>
      </c>
      <c r="G2798" s="10">
        <f>5-COUNTIF(RCuts,"&lt;"&amp;D2798)</f>
        <v/>
      </c>
      <c r="H2798" s="10">
        <f>1+COUNTIF(FCuts,"&lt;"&amp;E2798)</f>
        <v/>
      </c>
      <c r="I2798" s="10">
        <f>1+COUNTIF(MCuts,"&lt;"&amp;F2798)</f>
        <v/>
      </c>
      <c r="J2798" s="10">
        <f>G2798&amp;H2798&amp;I2798</f>
        <v/>
      </c>
      <c r="K2798" s="10">
        <f>IF(AND(G2798&gt;=4,H2798&gt;=4),"Champions",IF(AND(G2798&gt;=3,H2798&gt;=3),"Loyal",IF(G2798&gt;=4,"New / promising",IF(H2798&gt;=3,"At risk",IF(G2798&lt;=2,"Lost / hibernating","Needs attention")))))</f>
        <v/>
      </c>
    </row>
    <row r="2799">
      <c r="A2799" t="n">
        <v>16869</v>
      </c>
      <c r="B2799" s="13">
        <f>_xlfn.MINIFS(Invoices[Date],Invoices[Customer ID],A2799)</f>
        <v/>
      </c>
      <c r="C2799" s="13">
        <f>_xlfn.MAXIFS(Invoices[Date],Invoices[Customer ID],A2799)</f>
        <v/>
      </c>
      <c r="D2799" s="14">
        <f>AsOfDate-C2799</f>
        <v/>
      </c>
      <c r="E2799" s="14">
        <f>COUNTIFS(Invoices[Customer ID],A2799)</f>
        <v/>
      </c>
      <c r="F2799" s="15">
        <f>SUMIFS(Invoices[Value],Invoices[Customer ID],A2799)</f>
        <v/>
      </c>
      <c r="G2799" s="10">
        <f>5-COUNTIF(RCuts,"&lt;"&amp;D2799)</f>
        <v/>
      </c>
      <c r="H2799" s="10">
        <f>1+COUNTIF(FCuts,"&lt;"&amp;E2799)</f>
        <v/>
      </c>
      <c r="I2799" s="10">
        <f>1+COUNTIF(MCuts,"&lt;"&amp;F2799)</f>
        <v/>
      </c>
      <c r="J2799" s="10">
        <f>G2799&amp;H2799&amp;I2799</f>
        <v/>
      </c>
      <c r="K2799" s="10">
        <f>IF(AND(G2799&gt;=4,H2799&gt;=4),"Champions",IF(AND(G2799&gt;=3,H2799&gt;=3),"Loyal",IF(G2799&gt;=4,"New / promising",IF(H2799&gt;=3,"At risk",IF(G2799&lt;=2,"Lost / hibernating","Needs attention")))))</f>
        <v/>
      </c>
    </row>
    <row r="2800">
      <c r="A2800" t="n">
        <v>16871</v>
      </c>
      <c r="B2800" s="13">
        <f>_xlfn.MINIFS(Invoices[Date],Invoices[Customer ID],A2800)</f>
        <v/>
      </c>
      <c r="C2800" s="13">
        <f>_xlfn.MAXIFS(Invoices[Date],Invoices[Customer ID],A2800)</f>
        <v/>
      </c>
      <c r="D2800" s="14">
        <f>AsOfDate-C2800</f>
        <v/>
      </c>
      <c r="E2800" s="14">
        <f>COUNTIFS(Invoices[Customer ID],A2800)</f>
        <v/>
      </c>
      <c r="F2800" s="15">
        <f>SUMIFS(Invoices[Value],Invoices[Customer ID],A2800)</f>
        <v/>
      </c>
      <c r="G2800" s="10">
        <f>5-COUNTIF(RCuts,"&lt;"&amp;D2800)</f>
        <v/>
      </c>
      <c r="H2800" s="10">
        <f>1+COUNTIF(FCuts,"&lt;"&amp;E2800)</f>
        <v/>
      </c>
      <c r="I2800" s="10">
        <f>1+COUNTIF(MCuts,"&lt;"&amp;F2800)</f>
        <v/>
      </c>
      <c r="J2800" s="10">
        <f>G2800&amp;H2800&amp;I2800</f>
        <v/>
      </c>
      <c r="K2800" s="10">
        <f>IF(AND(G2800&gt;=4,H2800&gt;=4),"Champions",IF(AND(G2800&gt;=3,H2800&gt;=3),"Loyal",IF(G2800&gt;=4,"New / promising",IF(H2800&gt;=3,"At risk",IF(G2800&lt;=2,"Lost / hibernating","Needs attention")))))</f>
        <v/>
      </c>
    </row>
    <row r="2801">
      <c r="A2801" t="n">
        <v>16872</v>
      </c>
      <c r="B2801" s="13">
        <f>_xlfn.MINIFS(Invoices[Date],Invoices[Customer ID],A2801)</f>
        <v/>
      </c>
      <c r="C2801" s="13">
        <f>_xlfn.MAXIFS(Invoices[Date],Invoices[Customer ID],A2801)</f>
        <v/>
      </c>
      <c r="D2801" s="14">
        <f>AsOfDate-C2801</f>
        <v/>
      </c>
      <c r="E2801" s="14">
        <f>COUNTIFS(Invoices[Customer ID],A2801)</f>
        <v/>
      </c>
      <c r="F2801" s="15">
        <f>SUMIFS(Invoices[Value],Invoices[Customer ID],A2801)</f>
        <v/>
      </c>
      <c r="G2801" s="10">
        <f>5-COUNTIF(RCuts,"&lt;"&amp;D2801)</f>
        <v/>
      </c>
      <c r="H2801" s="10">
        <f>1+COUNTIF(FCuts,"&lt;"&amp;E2801)</f>
        <v/>
      </c>
      <c r="I2801" s="10">
        <f>1+COUNTIF(MCuts,"&lt;"&amp;F2801)</f>
        <v/>
      </c>
      <c r="J2801" s="10">
        <f>G2801&amp;H2801&amp;I2801</f>
        <v/>
      </c>
      <c r="K2801" s="10">
        <f>IF(AND(G2801&gt;=4,H2801&gt;=4),"Champions",IF(AND(G2801&gt;=3,H2801&gt;=3),"Loyal",IF(G2801&gt;=4,"New / promising",IF(H2801&gt;=3,"At risk",IF(G2801&lt;=2,"Lost / hibernating","Needs attention")))))</f>
        <v/>
      </c>
    </row>
    <row r="2802">
      <c r="A2802" t="n">
        <v>16873</v>
      </c>
      <c r="B2802" s="13">
        <f>_xlfn.MINIFS(Invoices[Date],Invoices[Customer ID],A2802)</f>
        <v/>
      </c>
      <c r="C2802" s="13">
        <f>_xlfn.MAXIFS(Invoices[Date],Invoices[Customer ID],A2802)</f>
        <v/>
      </c>
      <c r="D2802" s="14">
        <f>AsOfDate-C2802</f>
        <v/>
      </c>
      <c r="E2802" s="14">
        <f>COUNTIFS(Invoices[Customer ID],A2802)</f>
        <v/>
      </c>
      <c r="F2802" s="15">
        <f>SUMIFS(Invoices[Value],Invoices[Customer ID],A2802)</f>
        <v/>
      </c>
      <c r="G2802" s="10">
        <f>5-COUNTIF(RCuts,"&lt;"&amp;D2802)</f>
        <v/>
      </c>
      <c r="H2802" s="10">
        <f>1+COUNTIF(FCuts,"&lt;"&amp;E2802)</f>
        <v/>
      </c>
      <c r="I2802" s="10">
        <f>1+COUNTIF(MCuts,"&lt;"&amp;F2802)</f>
        <v/>
      </c>
      <c r="J2802" s="10">
        <f>G2802&amp;H2802&amp;I2802</f>
        <v/>
      </c>
      <c r="K2802" s="10">
        <f>IF(AND(G2802&gt;=4,H2802&gt;=4),"Champions",IF(AND(G2802&gt;=3,H2802&gt;=3),"Loyal",IF(G2802&gt;=4,"New / promising",IF(H2802&gt;=3,"At risk",IF(G2802&lt;=2,"Lost / hibernating","Needs attention")))))</f>
        <v/>
      </c>
    </row>
    <row r="2803">
      <c r="A2803" t="n">
        <v>16875</v>
      </c>
      <c r="B2803" s="13">
        <f>_xlfn.MINIFS(Invoices[Date],Invoices[Customer ID],A2803)</f>
        <v/>
      </c>
      <c r="C2803" s="13">
        <f>_xlfn.MAXIFS(Invoices[Date],Invoices[Customer ID],A2803)</f>
        <v/>
      </c>
      <c r="D2803" s="14">
        <f>AsOfDate-C2803</f>
        <v/>
      </c>
      <c r="E2803" s="14">
        <f>COUNTIFS(Invoices[Customer ID],A2803)</f>
        <v/>
      </c>
      <c r="F2803" s="15">
        <f>SUMIFS(Invoices[Value],Invoices[Customer ID],A2803)</f>
        <v/>
      </c>
      <c r="G2803" s="10">
        <f>5-COUNTIF(RCuts,"&lt;"&amp;D2803)</f>
        <v/>
      </c>
      <c r="H2803" s="10">
        <f>1+COUNTIF(FCuts,"&lt;"&amp;E2803)</f>
        <v/>
      </c>
      <c r="I2803" s="10">
        <f>1+COUNTIF(MCuts,"&lt;"&amp;F2803)</f>
        <v/>
      </c>
      <c r="J2803" s="10">
        <f>G2803&amp;H2803&amp;I2803</f>
        <v/>
      </c>
      <c r="K2803" s="10">
        <f>IF(AND(G2803&gt;=4,H2803&gt;=4),"Champions",IF(AND(G2803&gt;=3,H2803&gt;=3),"Loyal",IF(G2803&gt;=4,"New / promising",IF(H2803&gt;=3,"At risk",IF(G2803&lt;=2,"Lost / hibernating","Needs attention")))))</f>
        <v/>
      </c>
    </row>
    <row r="2804">
      <c r="A2804" t="n">
        <v>16877</v>
      </c>
      <c r="B2804" s="13">
        <f>_xlfn.MINIFS(Invoices[Date],Invoices[Customer ID],A2804)</f>
        <v/>
      </c>
      <c r="C2804" s="13">
        <f>_xlfn.MAXIFS(Invoices[Date],Invoices[Customer ID],A2804)</f>
        <v/>
      </c>
      <c r="D2804" s="14">
        <f>AsOfDate-C2804</f>
        <v/>
      </c>
      <c r="E2804" s="14">
        <f>COUNTIFS(Invoices[Customer ID],A2804)</f>
        <v/>
      </c>
      <c r="F2804" s="15">
        <f>SUMIFS(Invoices[Value],Invoices[Customer ID],A2804)</f>
        <v/>
      </c>
      <c r="G2804" s="10">
        <f>5-COUNTIF(RCuts,"&lt;"&amp;D2804)</f>
        <v/>
      </c>
      <c r="H2804" s="10">
        <f>1+COUNTIF(FCuts,"&lt;"&amp;E2804)</f>
        <v/>
      </c>
      <c r="I2804" s="10">
        <f>1+COUNTIF(MCuts,"&lt;"&amp;F2804)</f>
        <v/>
      </c>
      <c r="J2804" s="10">
        <f>G2804&amp;H2804&amp;I2804</f>
        <v/>
      </c>
      <c r="K2804" s="10">
        <f>IF(AND(G2804&gt;=4,H2804&gt;=4),"Champions",IF(AND(G2804&gt;=3,H2804&gt;=3),"Loyal",IF(G2804&gt;=4,"New / promising",IF(H2804&gt;=3,"At risk",IF(G2804&lt;=2,"Lost / hibernating","Needs attention")))))</f>
        <v/>
      </c>
    </row>
    <row r="2805">
      <c r="A2805" t="n">
        <v>16878</v>
      </c>
      <c r="B2805" s="13">
        <f>_xlfn.MINIFS(Invoices[Date],Invoices[Customer ID],A2805)</f>
        <v/>
      </c>
      <c r="C2805" s="13">
        <f>_xlfn.MAXIFS(Invoices[Date],Invoices[Customer ID],A2805)</f>
        <v/>
      </c>
      <c r="D2805" s="14">
        <f>AsOfDate-C2805</f>
        <v/>
      </c>
      <c r="E2805" s="14">
        <f>COUNTIFS(Invoices[Customer ID],A2805)</f>
        <v/>
      </c>
      <c r="F2805" s="15">
        <f>SUMIFS(Invoices[Value],Invoices[Customer ID],A2805)</f>
        <v/>
      </c>
      <c r="G2805" s="10">
        <f>5-COUNTIF(RCuts,"&lt;"&amp;D2805)</f>
        <v/>
      </c>
      <c r="H2805" s="10">
        <f>1+COUNTIF(FCuts,"&lt;"&amp;E2805)</f>
        <v/>
      </c>
      <c r="I2805" s="10">
        <f>1+COUNTIF(MCuts,"&lt;"&amp;F2805)</f>
        <v/>
      </c>
      <c r="J2805" s="10">
        <f>G2805&amp;H2805&amp;I2805</f>
        <v/>
      </c>
      <c r="K2805" s="10">
        <f>IF(AND(G2805&gt;=4,H2805&gt;=4),"Champions",IF(AND(G2805&gt;=3,H2805&gt;=3),"Loyal",IF(G2805&gt;=4,"New / promising",IF(H2805&gt;=3,"At risk",IF(G2805&lt;=2,"Lost / hibernating","Needs attention")))))</f>
        <v/>
      </c>
    </row>
    <row r="2806">
      <c r="A2806" t="n">
        <v>16880</v>
      </c>
      <c r="B2806" s="13">
        <f>_xlfn.MINIFS(Invoices[Date],Invoices[Customer ID],A2806)</f>
        <v/>
      </c>
      <c r="C2806" s="13">
        <f>_xlfn.MAXIFS(Invoices[Date],Invoices[Customer ID],A2806)</f>
        <v/>
      </c>
      <c r="D2806" s="14">
        <f>AsOfDate-C2806</f>
        <v/>
      </c>
      <c r="E2806" s="14">
        <f>COUNTIFS(Invoices[Customer ID],A2806)</f>
        <v/>
      </c>
      <c r="F2806" s="15">
        <f>SUMIFS(Invoices[Value],Invoices[Customer ID],A2806)</f>
        <v/>
      </c>
      <c r="G2806" s="10">
        <f>5-COUNTIF(RCuts,"&lt;"&amp;D2806)</f>
        <v/>
      </c>
      <c r="H2806" s="10">
        <f>1+COUNTIF(FCuts,"&lt;"&amp;E2806)</f>
        <v/>
      </c>
      <c r="I2806" s="10">
        <f>1+COUNTIF(MCuts,"&lt;"&amp;F2806)</f>
        <v/>
      </c>
      <c r="J2806" s="10">
        <f>G2806&amp;H2806&amp;I2806</f>
        <v/>
      </c>
      <c r="K2806" s="10">
        <f>IF(AND(G2806&gt;=4,H2806&gt;=4),"Champions",IF(AND(G2806&gt;=3,H2806&gt;=3),"Loyal",IF(G2806&gt;=4,"New / promising",IF(H2806&gt;=3,"At risk",IF(G2806&lt;=2,"Lost / hibernating","Needs attention")))))</f>
        <v/>
      </c>
    </row>
    <row r="2807">
      <c r="A2807" t="n">
        <v>16881</v>
      </c>
      <c r="B2807" s="13">
        <f>_xlfn.MINIFS(Invoices[Date],Invoices[Customer ID],A2807)</f>
        <v/>
      </c>
      <c r="C2807" s="13">
        <f>_xlfn.MAXIFS(Invoices[Date],Invoices[Customer ID],A2807)</f>
        <v/>
      </c>
      <c r="D2807" s="14">
        <f>AsOfDate-C2807</f>
        <v/>
      </c>
      <c r="E2807" s="14">
        <f>COUNTIFS(Invoices[Customer ID],A2807)</f>
        <v/>
      </c>
      <c r="F2807" s="15">
        <f>SUMIFS(Invoices[Value],Invoices[Customer ID],A2807)</f>
        <v/>
      </c>
      <c r="G2807" s="10">
        <f>5-COUNTIF(RCuts,"&lt;"&amp;D2807)</f>
        <v/>
      </c>
      <c r="H2807" s="10">
        <f>1+COUNTIF(FCuts,"&lt;"&amp;E2807)</f>
        <v/>
      </c>
      <c r="I2807" s="10">
        <f>1+COUNTIF(MCuts,"&lt;"&amp;F2807)</f>
        <v/>
      </c>
      <c r="J2807" s="10">
        <f>G2807&amp;H2807&amp;I2807</f>
        <v/>
      </c>
      <c r="K2807" s="10">
        <f>IF(AND(G2807&gt;=4,H2807&gt;=4),"Champions",IF(AND(G2807&gt;=3,H2807&gt;=3),"Loyal",IF(G2807&gt;=4,"New / promising",IF(H2807&gt;=3,"At risk",IF(G2807&lt;=2,"Lost / hibernating","Needs attention")))))</f>
        <v/>
      </c>
    </row>
    <row r="2808">
      <c r="A2808" t="n">
        <v>16882</v>
      </c>
      <c r="B2808" s="13">
        <f>_xlfn.MINIFS(Invoices[Date],Invoices[Customer ID],A2808)</f>
        <v/>
      </c>
      <c r="C2808" s="13">
        <f>_xlfn.MAXIFS(Invoices[Date],Invoices[Customer ID],A2808)</f>
        <v/>
      </c>
      <c r="D2808" s="14">
        <f>AsOfDate-C2808</f>
        <v/>
      </c>
      <c r="E2808" s="14">
        <f>COUNTIFS(Invoices[Customer ID],A2808)</f>
        <v/>
      </c>
      <c r="F2808" s="15">
        <f>SUMIFS(Invoices[Value],Invoices[Customer ID],A2808)</f>
        <v/>
      </c>
      <c r="G2808" s="10">
        <f>5-COUNTIF(RCuts,"&lt;"&amp;D2808)</f>
        <v/>
      </c>
      <c r="H2808" s="10">
        <f>1+COUNTIF(FCuts,"&lt;"&amp;E2808)</f>
        <v/>
      </c>
      <c r="I2808" s="10">
        <f>1+COUNTIF(MCuts,"&lt;"&amp;F2808)</f>
        <v/>
      </c>
      <c r="J2808" s="10">
        <f>G2808&amp;H2808&amp;I2808</f>
        <v/>
      </c>
      <c r="K2808" s="10">
        <f>IF(AND(G2808&gt;=4,H2808&gt;=4),"Champions",IF(AND(G2808&gt;=3,H2808&gt;=3),"Loyal",IF(G2808&gt;=4,"New / promising",IF(H2808&gt;=3,"At risk",IF(G2808&lt;=2,"Lost / hibernating","Needs attention")))))</f>
        <v/>
      </c>
    </row>
    <row r="2809">
      <c r="A2809" t="n">
        <v>16883</v>
      </c>
      <c r="B2809" s="13">
        <f>_xlfn.MINIFS(Invoices[Date],Invoices[Customer ID],A2809)</f>
        <v/>
      </c>
      <c r="C2809" s="13">
        <f>_xlfn.MAXIFS(Invoices[Date],Invoices[Customer ID],A2809)</f>
        <v/>
      </c>
      <c r="D2809" s="14">
        <f>AsOfDate-C2809</f>
        <v/>
      </c>
      <c r="E2809" s="14">
        <f>COUNTIFS(Invoices[Customer ID],A2809)</f>
        <v/>
      </c>
      <c r="F2809" s="15">
        <f>SUMIFS(Invoices[Value],Invoices[Customer ID],A2809)</f>
        <v/>
      </c>
      <c r="G2809" s="10">
        <f>5-COUNTIF(RCuts,"&lt;"&amp;D2809)</f>
        <v/>
      </c>
      <c r="H2809" s="10">
        <f>1+COUNTIF(FCuts,"&lt;"&amp;E2809)</f>
        <v/>
      </c>
      <c r="I2809" s="10">
        <f>1+COUNTIF(MCuts,"&lt;"&amp;F2809)</f>
        <v/>
      </c>
      <c r="J2809" s="10">
        <f>G2809&amp;H2809&amp;I2809</f>
        <v/>
      </c>
      <c r="K2809" s="10">
        <f>IF(AND(G2809&gt;=4,H2809&gt;=4),"Champions",IF(AND(G2809&gt;=3,H2809&gt;=3),"Loyal",IF(G2809&gt;=4,"New / promising",IF(H2809&gt;=3,"At risk",IF(G2809&lt;=2,"Lost / hibernating","Needs attention")))))</f>
        <v/>
      </c>
    </row>
    <row r="2810">
      <c r="A2810" t="n">
        <v>16884</v>
      </c>
      <c r="B2810" s="13">
        <f>_xlfn.MINIFS(Invoices[Date],Invoices[Customer ID],A2810)</f>
        <v/>
      </c>
      <c r="C2810" s="13">
        <f>_xlfn.MAXIFS(Invoices[Date],Invoices[Customer ID],A2810)</f>
        <v/>
      </c>
      <c r="D2810" s="14">
        <f>AsOfDate-C2810</f>
        <v/>
      </c>
      <c r="E2810" s="14">
        <f>COUNTIFS(Invoices[Customer ID],A2810)</f>
        <v/>
      </c>
      <c r="F2810" s="15">
        <f>SUMIFS(Invoices[Value],Invoices[Customer ID],A2810)</f>
        <v/>
      </c>
      <c r="G2810" s="10">
        <f>5-COUNTIF(RCuts,"&lt;"&amp;D2810)</f>
        <v/>
      </c>
      <c r="H2810" s="10">
        <f>1+COUNTIF(FCuts,"&lt;"&amp;E2810)</f>
        <v/>
      </c>
      <c r="I2810" s="10">
        <f>1+COUNTIF(MCuts,"&lt;"&amp;F2810)</f>
        <v/>
      </c>
      <c r="J2810" s="10">
        <f>G2810&amp;H2810&amp;I2810</f>
        <v/>
      </c>
      <c r="K2810" s="10">
        <f>IF(AND(G2810&gt;=4,H2810&gt;=4),"Champions",IF(AND(G2810&gt;=3,H2810&gt;=3),"Loyal",IF(G2810&gt;=4,"New / promising",IF(H2810&gt;=3,"At risk",IF(G2810&lt;=2,"Lost / hibernating","Needs attention")))))</f>
        <v/>
      </c>
    </row>
    <row r="2811">
      <c r="A2811" t="n">
        <v>16885</v>
      </c>
      <c r="B2811" s="13">
        <f>_xlfn.MINIFS(Invoices[Date],Invoices[Customer ID],A2811)</f>
        <v/>
      </c>
      <c r="C2811" s="13">
        <f>_xlfn.MAXIFS(Invoices[Date],Invoices[Customer ID],A2811)</f>
        <v/>
      </c>
      <c r="D2811" s="14">
        <f>AsOfDate-C2811</f>
        <v/>
      </c>
      <c r="E2811" s="14">
        <f>COUNTIFS(Invoices[Customer ID],A2811)</f>
        <v/>
      </c>
      <c r="F2811" s="15">
        <f>SUMIFS(Invoices[Value],Invoices[Customer ID],A2811)</f>
        <v/>
      </c>
      <c r="G2811" s="10">
        <f>5-COUNTIF(RCuts,"&lt;"&amp;D2811)</f>
        <v/>
      </c>
      <c r="H2811" s="10">
        <f>1+COUNTIF(FCuts,"&lt;"&amp;E2811)</f>
        <v/>
      </c>
      <c r="I2811" s="10">
        <f>1+COUNTIF(MCuts,"&lt;"&amp;F2811)</f>
        <v/>
      </c>
      <c r="J2811" s="10">
        <f>G2811&amp;H2811&amp;I2811</f>
        <v/>
      </c>
      <c r="K2811" s="10">
        <f>IF(AND(G2811&gt;=4,H2811&gt;=4),"Champions",IF(AND(G2811&gt;=3,H2811&gt;=3),"Loyal",IF(G2811&gt;=4,"New / promising",IF(H2811&gt;=3,"At risk",IF(G2811&lt;=2,"Lost / hibernating","Needs attention")))))</f>
        <v/>
      </c>
    </row>
    <row r="2812">
      <c r="A2812" t="n">
        <v>16887</v>
      </c>
      <c r="B2812" s="13">
        <f>_xlfn.MINIFS(Invoices[Date],Invoices[Customer ID],A2812)</f>
        <v/>
      </c>
      <c r="C2812" s="13">
        <f>_xlfn.MAXIFS(Invoices[Date],Invoices[Customer ID],A2812)</f>
        <v/>
      </c>
      <c r="D2812" s="14">
        <f>AsOfDate-C2812</f>
        <v/>
      </c>
      <c r="E2812" s="14">
        <f>COUNTIFS(Invoices[Customer ID],A2812)</f>
        <v/>
      </c>
      <c r="F2812" s="15">
        <f>SUMIFS(Invoices[Value],Invoices[Customer ID],A2812)</f>
        <v/>
      </c>
      <c r="G2812" s="10">
        <f>5-COUNTIF(RCuts,"&lt;"&amp;D2812)</f>
        <v/>
      </c>
      <c r="H2812" s="10">
        <f>1+COUNTIF(FCuts,"&lt;"&amp;E2812)</f>
        <v/>
      </c>
      <c r="I2812" s="10">
        <f>1+COUNTIF(MCuts,"&lt;"&amp;F2812)</f>
        <v/>
      </c>
      <c r="J2812" s="10">
        <f>G2812&amp;H2812&amp;I2812</f>
        <v/>
      </c>
      <c r="K2812" s="10">
        <f>IF(AND(G2812&gt;=4,H2812&gt;=4),"Champions",IF(AND(G2812&gt;=3,H2812&gt;=3),"Loyal",IF(G2812&gt;=4,"New / promising",IF(H2812&gt;=3,"At risk",IF(G2812&lt;=2,"Lost / hibernating","Needs attention")))))</f>
        <v/>
      </c>
    </row>
    <row r="2813">
      <c r="A2813" t="n">
        <v>16889</v>
      </c>
      <c r="B2813" s="13">
        <f>_xlfn.MINIFS(Invoices[Date],Invoices[Customer ID],A2813)</f>
        <v/>
      </c>
      <c r="C2813" s="13">
        <f>_xlfn.MAXIFS(Invoices[Date],Invoices[Customer ID],A2813)</f>
        <v/>
      </c>
      <c r="D2813" s="14">
        <f>AsOfDate-C2813</f>
        <v/>
      </c>
      <c r="E2813" s="14">
        <f>COUNTIFS(Invoices[Customer ID],A2813)</f>
        <v/>
      </c>
      <c r="F2813" s="15">
        <f>SUMIFS(Invoices[Value],Invoices[Customer ID],A2813)</f>
        <v/>
      </c>
      <c r="G2813" s="10">
        <f>5-COUNTIF(RCuts,"&lt;"&amp;D2813)</f>
        <v/>
      </c>
      <c r="H2813" s="10">
        <f>1+COUNTIF(FCuts,"&lt;"&amp;E2813)</f>
        <v/>
      </c>
      <c r="I2813" s="10">
        <f>1+COUNTIF(MCuts,"&lt;"&amp;F2813)</f>
        <v/>
      </c>
      <c r="J2813" s="10">
        <f>G2813&amp;H2813&amp;I2813</f>
        <v/>
      </c>
      <c r="K2813" s="10">
        <f>IF(AND(G2813&gt;=4,H2813&gt;=4),"Champions",IF(AND(G2813&gt;=3,H2813&gt;=3),"Loyal",IF(G2813&gt;=4,"New / promising",IF(H2813&gt;=3,"At risk",IF(G2813&lt;=2,"Lost / hibernating","Needs attention")))))</f>
        <v/>
      </c>
    </row>
    <row r="2814">
      <c r="A2814" t="n">
        <v>16891</v>
      </c>
      <c r="B2814" s="13">
        <f>_xlfn.MINIFS(Invoices[Date],Invoices[Customer ID],A2814)</f>
        <v/>
      </c>
      <c r="C2814" s="13">
        <f>_xlfn.MAXIFS(Invoices[Date],Invoices[Customer ID],A2814)</f>
        <v/>
      </c>
      <c r="D2814" s="14">
        <f>AsOfDate-C2814</f>
        <v/>
      </c>
      <c r="E2814" s="14">
        <f>COUNTIFS(Invoices[Customer ID],A2814)</f>
        <v/>
      </c>
      <c r="F2814" s="15">
        <f>SUMIFS(Invoices[Value],Invoices[Customer ID],A2814)</f>
        <v/>
      </c>
      <c r="G2814" s="10">
        <f>5-COUNTIF(RCuts,"&lt;"&amp;D2814)</f>
        <v/>
      </c>
      <c r="H2814" s="10">
        <f>1+COUNTIF(FCuts,"&lt;"&amp;E2814)</f>
        <v/>
      </c>
      <c r="I2814" s="10">
        <f>1+COUNTIF(MCuts,"&lt;"&amp;F2814)</f>
        <v/>
      </c>
      <c r="J2814" s="10">
        <f>G2814&amp;H2814&amp;I2814</f>
        <v/>
      </c>
      <c r="K2814" s="10">
        <f>IF(AND(G2814&gt;=4,H2814&gt;=4),"Champions",IF(AND(G2814&gt;=3,H2814&gt;=3),"Loyal",IF(G2814&gt;=4,"New / promising",IF(H2814&gt;=3,"At risk",IF(G2814&lt;=2,"Lost / hibernating","Needs attention")))))</f>
        <v/>
      </c>
    </row>
    <row r="2815">
      <c r="A2815" t="n">
        <v>16892</v>
      </c>
      <c r="B2815" s="13">
        <f>_xlfn.MINIFS(Invoices[Date],Invoices[Customer ID],A2815)</f>
        <v/>
      </c>
      <c r="C2815" s="13">
        <f>_xlfn.MAXIFS(Invoices[Date],Invoices[Customer ID],A2815)</f>
        <v/>
      </c>
      <c r="D2815" s="14">
        <f>AsOfDate-C2815</f>
        <v/>
      </c>
      <c r="E2815" s="14">
        <f>COUNTIFS(Invoices[Customer ID],A2815)</f>
        <v/>
      </c>
      <c r="F2815" s="15">
        <f>SUMIFS(Invoices[Value],Invoices[Customer ID],A2815)</f>
        <v/>
      </c>
      <c r="G2815" s="10">
        <f>5-COUNTIF(RCuts,"&lt;"&amp;D2815)</f>
        <v/>
      </c>
      <c r="H2815" s="10">
        <f>1+COUNTIF(FCuts,"&lt;"&amp;E2815)</f>
        <v/>
      </c>
      <c r="I2815" s="10">
        <f>1+COUNTIF(MCuts,"&lt;"&amp;F2815)</f>
        <v/>
      </c>
      <c r="J2815" s="10">
        <f>G2815&amp;H2815&amp;I2815</f>
        <v/>
      </c>
      <c r="K2815" s="10">
        <f>IF(AND(G2815&gt;=4,H2815&gt;=4),"Champions",IF(AND(G2815&gt;=3,H2815&gt;=3),"Loyal",IF(G2815&gt;=4,"New / promising",IF(H2815&gt;=3,"At risk",IF(G2815&lt;=2,"Lost / hibernating","Needs attention")))))</f>
        <v/>
      </c>
    </row>
    <row r="2816">
      <c r="A2816" t="n">
        <v>16895</v>
      </c>
      <c r="B2816" s="13">
        <f>_xlfn.MINIFS(Invoices[Date],Invoices[Customer ID],A2816)</f>
        <v/>
      </c>
      <c r="C2816" s="13">
        <f>_xlfn.MAXIFS(Invoices[Date],Invoices[Customer ID],A2816)</f>
        <v/>
      </c>
      <c r="D2816" s="14">
        <f>AsOfDate-C2816</f>
        <v/>
      </c>
      <c r="E2816" s="14">
        <f>COUNTIFS(Invoices[Customer ID],A2816)</f>
        <v/>
      </c>
      <c r="F2816" s="15">
        <f>SUMIFS(Invoices[Value],Invoices[Customer ID],A2816)</f>
        <v/>
      </c>
      <c r="G2816" s="10">
        <f>5-COUNTIF(RCuts,"&lt;"&amp;D2816)</f>
        <v/>
      </c>
      <c r="H2816" s="10">
        <f>1+COUNTIF(FCuts,"&lt;"&amp;E2816)</f>
        <v/>
      </c>
      <c r="I2816" s="10">
        <f>1+COUNTIF(MCuts,"&lt;"&amp;F2816)</f>
        <v/>
      </c>
      <c r="J2816" s="10">
        <f>G2816&amp;H2816&amp;I2816</f>
        <v/>
      </c>
      <c r="K2816" s="10">
        <f>IF(AND(G2816&gt;=4,H2816&gt;=4),"Champions",IF(AND(G2816&gt;=3,H2816&gt;=3),"Loyal",IF(G2816&gt;=4,"New / promising",IF(H2816&gt;=3,"At risk",IF(G2816&lt;=2,"Lost / hibernating","Needs attention")))))</f>
        <v/>
      </c>
    </row>
    <row r="2817">
      <c r="A2817" t="n">
        <v>16897</v>
      </c>
      <c r="B2817" s="13">
        <f>_xlfn.MINIFS(Invoices[Date],Invoices[Customer ID],A2817)</f>
        <v/>
      </c>
      <c r="C2817" s="13">
        <f>_xlfn.MAXIFS(Invoices[Date],Invoices[Customer ID],A2817)</f>
        <v/>
      </c>
      <c r="D2817" s="14">
        <f>AsOfDate-C2817</f>
        <v/>
      </c>
      <c r="E2817" s="14">
        <f>COUNTIFS(Invoices[Customer ID],A2817)</f>
        <v/>
      </c>
      <c r="F2817" s="15">
        <f>SUMIFS(Invoices[Value],Invoices[Customer ID],A2817)</f>
        <v/>
      </c>
      <c r="G2817" s="10">
        <f>5-COUNTIF(RCuts,"&lt;"&amp;D2817)</f>
        <v/>
      </c>
      <c r="H2817" s="10">
        <f>1+COUNTIF(FCuts,"&lt;"&amp;E2817)</f>
        <v/>
      </c>
      <c r="I2817" s="10">
        <f>1+COUNTIF(MCuts,"&lt;"&amp;F2817)</f>
        <v/>
      </c>
      <c r="J2817" s="10">
        <f>G2817&amp;H2817&amp;I2817</f>
        <v/>
      </c>
      <c r="K2817" s="10">
        <f>IF(AND(G2817&gt;=4,H2817&gt;=4),"Champions",IF(AND(G2817&gt;=3,H2817&gt;=3),"Loyal",IF(G2817&gt;=4,"New / promising",IF(H2817&gt;=3,"At risk",IF(G2817&lt;=2,"Lost / hibernating","Needs attention")))))</f>
        <v/>
      </c>
    </row>
    <row r="2818">
      <c r="A2818" t="n">
        <v>16898</v>
      </c>
      <c r="B2818" s="13">
        <f>_xlfn.MINIFS(Invoices[Date],Invoices[Customer ID],A2818)</f>
        <v/>
      </c>
      <c r="C2818" s="13">
        <f>_xlfn.MAXIFS(Invoices[Date],Invoices[Customer ID],A2818)</f>
        <v/>
      </c>
      <c r="D2818" s="14">
        <f>AsOfDate-C2818</f>
        <v/>
      </c>
      <c r="E2818" s="14">
        <f>COUNTIFS(Invoices[Customer ID],A2818)</f>
        <v/>
      </c>
      <c r="F2818" s="15">
        <f>SUMIFS(Invoices[Value],Invoices[Customer ID],A2818)</f>
        <v/>
      </c>
      <c r="G2818" s="10">
        <f>5-COUNTIF(RCuts,"&lt;"&amp;D2818)</f>
        <v/>
      </c>
      <c r="H2818" s="10">
        <f>1+COUNTIF(FCuts,"&lt;"&amp;E2818)</f>
        <v/>
      </c>
      <c r="I2818" s="10">
        <f>1+COUNTIF(MCuts,"&lt;"&amp;F2818)</f>
        <v/>
      </c>
      <c r="J2818" s="10">
        <f>G2818&amp;H2818&amp;I2818</f>
        <v/>
      </c>
      <c r="K2818" s="10">
        <f>IF(AND(G2818&gt;=4,H2818&gt;=4),"Champions",IF(AND(G2818&gt;=3,H2818&gt;=3),"Loyal",IF(G2818&gt;=4,"New / promising",IF(H2818&gt;=3,"At risk",IF(G2818&lt;=2,"Lost / hibernating","Needs attention")))))</f>
        <v/>
      </c>
    </row>
    <row r="2819">
      <c r="A2819" t="n">
        <v>16899</v>
      </c>
      <c r="B2819" s="13">
        <f>_xlfn.MINIFS(Invoices[Date],Invoices[Customer ID],A2819)</f>
        <v/>
      </c>
      <c r="C2819" s="13">
        <f>_xlfn.MAXIFS(Invoices[Date],Invoices[Customer ID],A2819)</f>
        <v/>
      </c>
      <c r="D2819" s="14">
        <f>AsOfDate-C2819</f>
        <v/>
      </c>
      <c r="E2819" s="14">
        <f>COUNTIFS(Invoices[Customer ID],A2819)</f>
        <v/>
      </c>
      <c r="F2819" s="15">
        <f>SUMIFS(Invoices[Value],Invoices[Customer ID],A2819)</f>
        <v/>
      </c>
      <c r="G2819" s="10">
        <f>5-COUNTIF(RCuts,"&lt;"&amp;D2819)</f>
        <v/>
      </c>
      <c r="H2819" s="10">
        <f>1+COUNTIF(FCuts,"&lt;"&amp;E2819)</f>
        <v/>
      </c>
      <c r="I2819" s="10">
        <f>1+COUNTIF(MCuts,"&lt;"&amp;F2819)</f>
        <v/>
      </c>
      <c r="J2819" s="10">
        <f>G2819&amp;H2819&amp;I2819</f>
        <v/>
      </c>
      <c r="K2819" s="10">
        <f>IF(AND(G2819&gt;=4,H2819&gt;=4),"Champions",IF(AND(G2819&gt;=3,H2819&gt;=3),"Loyal",IF(G2819&gt;=4,"New / promising",IF(H2819&gt;=3,"At risk",IF(G2819&lt;=2,"Lost / hibernating","Needs attention")))))</f>
        <v/>
      </c>
    </row>
    <row r="2820">
      <c r="A2820" t="n">
        <v>16900</v>
      </c>
      <c r="B2820" s="13">
        <f>_xlfn.MINIFS(Invoices[Date],Invoices[Customer ID],A2820)</f>
        <v/>
      </c>
      <c r="C2820" s="13">
        <f>_xlfn.MAXIFS(Invoices[Date],Invoices[Customer ID],A2820)</f>
        <v/>
      </c>
      <c r="D2820" s="14">
        <f>AsOfDate-C2820</f>
        <v/>
      </c>
      <c r="E2820" s="14">
        <f>COUNTIFS(Invoices[Customer ID],A2820)</f>
        <v/>
      </c>
      <c r="F2820" s="15">
        <f>SUMIFS(Invoices[Value],Invoices[Customer ID],A2820)</f>
        <v/>
      </c>
      <c r="G2820" s="10">
        <f>5-COUNTIF(RCuts,"&lt;"&amp;D2820)</f>
        <v/>
      </c>
      <c r="H2820" s="10">
        <f>1+COUNTIF(FCuts,"&lt;"&amp;E2820)</f>
        <v/>
      </c>
      <c r="I2820" s="10">
        <f>1+COUNTIF(MCuts,"&lt;"&amp;F2820)</f>
        <v/>
      </c>
      <c r="J2820" s="10">
        <f>G2820&amp;H2820&amp;I2820</f>
        <v/>
      </c>
      <c r="K2820" s="10">
        <f>IF(AND(G2820&gt;=4,H2820&gt;=4),"Champions",IF(AND(G2820&gt;=3,H2820&gt;=3),"Loyal",IF(G2820&gt;=4,"New / promising",IF(H2820&gt;=3,"At risk",IF(G2820&lt;=2,"Lost / hibernating","Needs attention")))))</f>
        <v/>
      </c>
    </row>
    <row r="2821">
      <c r="A2821" t="n">
        <v>16902</v>
      </c>
      <c r="B2821" s="13">
        <f>_xlfn.MINIFS(Invoices[Date],Invoices[Customer ID],A2821)</f>
        <v/>
      </c>
      <c r="C2821" s="13">
        <f>_xlfn.MAXIFS(Invoices[Date],Invoices[Customer ID],A2821)</f>
        <v/>
      </c>
      <c r="D2821" s="14">
        <f>AsOfDate-C2821</f>
        <v/>
      </c>
      <c r="E2821" s="14">
        <f>COUNTIFS(Invoices[Customer ID],A2821)</f>
        <v/>
      </c>
      <c r="F2821" s="15">
        <f>SUMIFS(Invoices[Value],Invoices[Customer ID],A2821)</f>
        <v/>
      </c>
      <c r="G2821" s="10">
        <f>5-COUNTIF(RCuts,"&lt;"&amp;D2821)</f>
        <v/>
      </c>
      <c r="H2821" s="10">
        <f>1+COUNTIF(FCuts,"&lt;"&amp;E2821)</f>
        <v/>
      </c>
      <c r="I2821" s="10">
        <f>1+COUNTIF(MCuts,"&lt;"&amp;F2821)</f>
        <v/>
      </c>
      <c r="J2821" s="10">
        <f>G2821&amp;H2821&amp;I2821</f>
        <v/>
      </c>
      <c r="K2821" s="10">
        <f>IF(AND(G2821&gt;=4,H2821&gt;=4),"Champions",IF(AND(G2821&gt;=3,H2821&gt;=3),"Loyal",IF(G2821&gt;=4,"New / promising",IF(H2821&gt;=3,"At risk",IF(G2821&lt;=2,"Lost / hibernating","Needs attention")))))</f>
        <v/>
      </c>
    </row>
    <row r="2822">
      <c r="A2822" t="n">
        <v>16903</v>
      </c>
      <c r="B2822" s="13">
        <f>_xlfn.MINIFS(Invoices[Date],Invoices[Customer ID],A2822)</f>
        <v/>
      </c>
      <c r="C2822" s="13">
        <f>_xlfn.MAXIFS(Invoices[Date],Invoices[Customer ID],A2822)</f>
        <v/>
      </c>
      <c r="D2822" s="14">
        <f>AsOfDate-C2822</f>
        <v/>
      </c>
      <c r="E2822" s="14">
        <f>COUNTIFS(Invoices[Customer ID],A2822)</f>
        <v/>
      </c>
      <c r="F2822" s="15">
        <f>SUMIFS(Invoices[Value],Invoices[Customer ID],A2822)</f>
        <v/>
      </c>
      <c r="G2822" s="10">
        <f>5-COUNTIF(RCuts,"&lt;"&amp;D2822)</f>
        <v/>
      </c>
      <c r="H2822" s="10">
        <f>1+COUNTIF(FCuts,"&lt;"&amp;E2822)</f>
        <v/>
      </c>
      <c r="I2822" s="10">
        <f>1+COUNTIF(MCuts,"&lt;"&amp;F2822)</f>
        <v/>
      </c>
      <c r="J2822" s="10">
        <f>G2822&amp;H2822&amp;I2822</f>
        <v/>
      </c>
      <c r="K2822" s="10">
        <f>IF(AND(G2822&gt;=4,H2822&gt;=4),"Champions",IF(AND(G2822&gt;=3,H2822&gt;=3),"Loyal",IF(G2822&gt;=4,"New / promising",IF(H2822&gt;=3,"At risk",IF(G2822&lt;=2,"Lost / hibernating","Needs attention")))))</f>
        <v/>
      </c>
    </row>
    <row r="2823">
      <c r="A2823" t="n">
        <v>16904</v>
      </c>
      <c r="B2823" s="13">
        <f>_xlfn.MINIFS(Invoices[Date],Invoices[Customer ID],A2823)</f>
        <v/>
      </c>
      <c r="C2823" s="13">
        <f>_xlfn.MAXIFS(Invoices[Date],Invoices[Customer ID],A2823)</f>
        <v/>
      </c>
      <c r="D2823" s="14">
        <f>AsOfDate-C2823</f>
        <v/>
      </c>
      <c r="E2823" s="14">
        <f>COUNTIFS(Invoices[Customer ID],A2823)</f>
        <v/>
      </c>
      <c r="F2823" s="15">
        <f>SUMIFS(Invoices[Value],Invoices[Customer ID],A2823)</f>
        <v/>
      </c>
      <c r="G2823" s="10">
        <f>5-COUNTIF(RCuts,"&lt;"&amp;D2823)</f>
        <v/>
      </c>
      <c r="H2823" s="10">
        <f>1+COUNTIF(FCuts,"&lt;"&amp;E2823)</f>
        <v/>
      </c>
      <c r="I2823" s="10">
        <f>1+COUNTIF(MCuts,"&lt;"&amp;F2823)</f>
        <v/>
      </c>
      <c r="J2823" s="10">
        <f>G2823&amp;H2823&amp;I2823</f>
        <v/>
      </c>
      <c r="K2823" s="10">
        <f>IF(AND(G2823&gt;=4,H2823&gt;=4),"Champions",IF(AND(G2823&gt;=3,H2823&gt;=3),"Loyal",IF(G2823&gt;=4,"New / promising",IF(H2823&gt;=3,"At risk",IF(G2823&lt;=2,"Lost / hibernating","Needs attention")))))</f>
        <v/>
      </c>
    </row>
    <row r="2824">
      <c r="A2824" t="n">
        <v>16905</v>
      </c>
      <c r="B2824" s="13">
        <f>_xlfn.MINIFS(Invoices[Date],Invoices[Customer ID],A2824)</f>
        <v/>
      </c>
      <c r="C2824" s="13">
        <f>_xlfn.MAXIFS(Invoices[Date],Invoices[Customer ID],A2824)</f>
        <v/>
      </c>
      <c r="D2824" s="14">
        <f>AsOfDate-C2824</f>
        <v/>
      </c>
      <c r="E2824" s="14">
        <f>COUNTIFS(Invoices[Customer ID],A2824)</f>
        <v/>
      </c>
      <c r="F2824" s="15">
        <f>SUMIFS(Invoices[Value],Invoices[Customer ID],A2824)</f>
        <v/>
      </c>
      <c r="G2824" s="10">
        <f>5-COUNTIF(RCuts,"&lt;"&amp;D2824)</f>
        <v/>
      </c>
      <c r="H2824" s="10">
        <f>1+COUNTIF(FCuts,"&lt;"&amp;E2824)</f>
        <v/>
      </c>
      <c r="I2824" s="10">
        <f>1+COUNTIF(MCuts,"&lt;"&amp;F2824)</f>
        <v/>
      </c>
      <c r="J2824" s="10">
        <f>G2824&amp;H2824&amp;I2824</f>
        <v/>
      </c>
      <c r="K2824" s="10">
        <f>IF(AND(G2824&gt;=4,H2824&gt;=4),"Champions",IF(AND(G2824&gt;=3,H2824&gt;=3),"Loyal",IF(G2824&gt;=4,"New / promising",IF(H2824&gt;=3,"At risk",IF(G2824&lt;=2,"Lost / hibernating","Needs attention")))))</f>
        <v/>
      </c>
    </row>
    <row r="2825">
      <c r="A2825" t="n">
        <v>16906</v>
      </c>
      <c r="B2825" s="13">
        <f>_xlfn.MINIFS(Invoices[Date],Invoices[Customer ID],A2825)</f>
        <v/>
      </c>
      <c r="C2825" s="13">
        <f>_xlfn.MAXIFS(Invoices[Date],Invoices[Customer ID],A2825)</f>
        <v/>
      </c>
      <c r="D2825" s="14">
        <f>AsOfDate-C2825</f>
        <v/>
      </c>
      <c r="E2825" s="14">
        <f>COUNTIFS(Invoices[Customer ID],A2825)</f>
        <v/>
      </c>
      <c r="F2825" s="15">
        <f>SUMIFS(Invoices[Value],Invoices[Customer ID],A2825)</f>
        <v/>
      </c>
      <c r="G2825" s="10">
        <f>5-COUNTIF(RCuts,"&lt;"&amp;D2825)</f>
        <v/>
      </c>
      <c r="H2825" s="10">
        <f>1+COUNTIF(FCuts,"&lt;"&amp;E2825)</f>
        <v/>
      </c>
      <c r="I2825" s="10">
        <f>1+COUNTIF(MCuts,"&lt;"&amp;F2825)</f>
        <v/>
      </c>
      <c r="J2825" s="10">
        <f>G2825&amp;H2825&amp;I2825</f>
        <v/>
      </c>
      <c r="K2825" s="10">
        <f>IF(AND(G2825&gt;=4,H2825&gt;=4),"Champions",IF(AND(G2825&gt;=3,H2825&gt;=3),"Loyal",IF(G2825&gt;=4,"New / promising",IF(H2825&gt;=3,"At risk",IF(G2825&lt;=2,"Lost / hibernating","Needs attention")))))</f>
        <v/>
      </c>
    </row>
    <row r="2826">
      <c r="A2826" t="n">
        <v>16907</v>
      </c>
      <c r="B2826" s="13">
        <f>_xlfn.MINIFS(Invoices[Date],Invoices[Customer ID],A2826)</f>
        <v/>
      </c>
      <c r="C2826" s="13">
        <f>_xlfn.MAXIFS(Invoices[Date],Invoices[Customer ID],A2826)</f>
        <v/>
      </c>
      <c r="D2826" s="14">
        <f>AsOfDate-C2826</f>
        <v/>
      </c>
      <c r="E2826" s="14">
        <f>COUNTIFS(Invoices[Customer ID],A2826)</f>
        <v/>
      </c>
      <c r="F2826" s="15">
        <f>SUMIFS(Invoices[Value],Invoices[Customer ID],A2826)</f>
        <v/>
      </c>
      <c r="G2826" s="10">
        <f>5-COUNTIF(RCuts,"&lt;"&amp;D2826)</f>
        <v/>
      </c>
      <c r="H2826" s="10">
        <f>1+COUNTIF(FCuts,"&lt;"&amp;E2826)</f>
        <v/>
      </c>
      <c r="I2826" s="10">
        <f>1+COUNTIF(MCuts,"&lt;"&amp;F2826)</f>
        <v/>
      </c>
      <c r="J2826" s="10">
        <f>G2826&amp;H2826&amp;I2826</f>
        <v/>
      </c>
      <c r="K2826" s="10">
        <f>IF(AND(G2826&gt;=4,H2826&gt;=4),"Champions",IF(AND(G2826&gt;=3,H2826&gt;=3),"Loyal",IF(G2826&gt;=4,"New / promising",IF(H2826&gt;=3,"At risk",IF(G2826&lt;=2,"Lost / hibernating","Needs attention")))))</f>
        <v/>
      </c>
    </row>
    <row r="2827">
      <c r="A2827" t="n">
        <v>16909</v>
      </c>
      <c r="B2827" s="13">
        <f>_xlfn.MINIFS(Invoices[Date],Invoices[Customer ID],A2827)</f>
        <v/>
      </c>
      <c r="C2827" s="13">
        <f>_xlfn.MAXIFS(Invoices[Date],Invoices[Customer ID],A2827)</f>
        <v/>
      </c>
      <c r="D2827" s="14">
        <f>AsOfDate-C2827</f>
        <v/>
      </c>
      <c r="E2827" s="14">
        <f>COUNTIFS(Invoices[Customer ID],A2827)</f>
        <v/>
      </c>
      <c r="F2827" s="15">
        <f>SUMIFS(Invoices[Value],Invoices[Customer ID],A2827)</f>
        <v/>
      </c>
      <c r="G2827" s="10">
        <f>5-COUNTIF(RCuts,"&lt;"&amp;D2827)</f>
        <v/>
      </c>
      <c r="H2827" s="10">
        <f>1+COUNTIF(FCuts,"&lt;"&amp;E2827)</f>
        <v/>
      </c>
      <c r="I2827" s="10">
        <f>1+COUNTIF(MCuts,"&lt;"&amp;F2827)</f>
        <v/>
      </c>
      <c r="J2827" s="10">
        <f>G2827&amp;H2827&amp;I2827</f>
        <v/>
      </c>
      <c r="K2827" s="10">
        <f>IF(AND(G2827&gt;=4,H2827&gt;=4),"Champions",IF(AND(G2827&gt;=3,H2827&gt;=3),"Loyal",IF(G2827&gt;=4,"New / promising",IF(H2827&gt;=3,"At risk",IF(G2827&lt;=2,"Lost / hibernating","Needs attention")))))</f>
        <v/>
      </c>
    </row>
    <row r="2828">
      <c r="A2828" t="n">
        <v>16910</v>
      </c>
      <c r="B2828" s="13">
        <f>_xlfn.MINIFS(Invoices[Date],Invoices[Customer ID],A2828)</f>
        <v/>
      </c>
      <c r="C2828" s="13">
        <f>_xlfn.MAXIFS(Invoices[Date],Invoices[Customer ID],A2828)</f>
        <v/>
      </c>
      <c r="D2828" s="14">
        <f>AsOfDate-C2828</f>
        <v/>
      </c>
      <c r="E2828" s="14">
        <f>COUNTIFS(Invoices[Customer ID],A2828)</f>
        <v/>
      </c>
      <c r="F2828" s="15">
        <f>SUMIFS(Invoices[Value],Invoices[Customer ID],A2828)</f>
        <v/>
      </c>
      <c r="G2828" s="10">
        <f>5-COUNTIF(RCuts,"&lt;"&amp;D2828)</f>
        <v/>
      </c>
      <c r="H2828" s="10">
        <f>1+COUNTIF(FCuts,"&lt;"&amp;E2828)</f>
        <v/>
      </c>
      <c r="I2828" s="10">
        <f>1+COUNTIF(MCuts,"&lt;"&amp;F2828)</f>
        <v/>
      </c>
      <c r="J2828" s="10">
        <f>G2828&amp;H2828&amp;I2828</f>
        <v/>
      </c>
      <c r="K2828" s="10">
        <f>IF(AND(G2828&gt;=4,H2828&gt;=4),"Champions",IF(AND(G2828&gt;=3,H2828&gt;=3),"Loyal",IF(G2828&gt;=4,"New / promising",IF(H2828&gt;=3,"At risk",IF(G2828&lt;=2,"Lost / hibernating","Needs attention")))))</f>
        <v/>
      </c>
    </row>
    <row r="2829">
      <c r="A2829" t="n">
        <v>16912</v>
      </c>
      <c r="B2829" s="13">
        <f>_xlfn.MINIFS(Invoices[Date],Invoices[Customer ID],A2829)</f>
        <v/>
      </c>
      <c r="C2829" s="13">
        <f>_xlfn.MAXIFS(Invoices[Date],Invoices[Customer ID],A2829)</f>
        <v/>
      </c>
      <c r="D2829" s="14">
        <f>AsOfDate-C2829</f>
        <v/>
      </c>
      <c r="E2829" s="14">
        <f>COUNTIFS(Invoices[Customer ID],A2829)</f>
        <v/>
      </c>
      <c r="F2829" s="15">
        <f>SUMIFS(Invoices[Value],Invoices[Customer ID],A2829)</f>
        <v/>
      </c>
      <c r="G2829" s="10">
        <f>5-COUNTIF(RCuts,"&lt;"&amp;D2829)</f>
        <v/>
      </c>
      <c r="H2829" s="10">
        <f>1+COUNTIF(FCuts,"&lt;"&amp;E2829)</f>
        <v/>
      </c>
      <c r="I2829" s="10">
        <f>1+COUNTIF(MCuts,"&lt;"&amp;F2829)</f>
        <v/>
      </c>
      <c r="J2829" s="10">
        <f>G2829&amp;H2829&amp;I2829</f>
        <v/>
      </c>
      <c r="K2829" s="10">
        <f>IF(AND(G2829&gt;=4,H2829&gt;=4),"Champions",IF(AND(G2829&gt;=3,H2829&gt;=3),"Loyal",IF(G2829&gt;=4,"New / promising",IF(H2829&gt;=3,"At risk",IF(G2829&lt;=2,"Lost / hibernating","Needs attention")))))</f>
        <v/>
      </c>
    </row>
    <row r="2830">
      <c r="A2830" t="n">
        <v>16913</v>
      </c>
      <c r="B2830" s="13">
        <f>_xlfn.MINIFS(Invoices[Date],Invoices[Customer ID],A2830)</f>
        <v/>
      </c>
      <c r="C2830" s="13">
        <f>_xlfn.MAXIFS(Invoices[Date],Invoices[Customer ID],A2830)</f>
        <v/>
      </c>
      <c r="D2830" s="14">
        <f>AsOfDate-C2830</f>
        <v/>
      </c>
      <c r="E2830" s="14">
        <f>COUNTIFS(Invoices[Customer ID],A2830)</f>
        <v/>
      </c>
      <c r="F2830" s="15">
        <f>SUMIFS(Invoices[Value],Invoices[Customer ID],A2830)</f>
        <v/>
      </c>
      <c r="G2830" s="10">
        <f>5-COUNTIF(RCuts,"&lt;"&amp;D2830)</f>
        <v/>
      </c>
      <c r="H2830" s="10">
        <f>1+COUNTIF(FCuts,"&lt;"&amp;E2830)</f>
        <v/>
      </c>
      <c r="I2830" s="10">
        <f>1+COUNTIF(MCuts,"&lt;"&amp;F2830)</f>
        <v/>
      </c>
      <c r="J2830" s="10">
        <f>G2830&amp;H2830&amp;I2830</f>
        <v/>
      </c>
      <c r="K2830" s="10">
        <f>IF(AND(G2830&gt;=4,H2830&gt;=4),"Champions",IF(AND(G2830&gt;=3,H2830&gt;=3),"Loyal",IF(G2830&gt;=4,"New / promising",IF(H2830&gt;=3,"At risk",IF(G2830&lt;=2,"Lost / hibernating","Needs attention")))))</f>
        <v/>
      </c>
    </row>
    <row r="2831">
      <c r="A2831" t="n">
        <v>16914</v>
      </c>
      <c r="B2831" s="13">
        <f>_xlfn.MINIFS(Invoices[Date],Invoices[Customer ID],A2831)</f>
        <v/>
      </c>
      <c r="C2831" s="13">
        <f>_xlfn.MAXIFS(Invoices[Date],Invoices[Customer ID],A2831)</f>
        <v/>
      </c>
      <c r="D2831" s="14">
        <f>AsOfDate-C2831</f>
        <v/>
      </c>
      <c r="E2831" s="14">
        <f>COUNTIFS(Invoices[Customer ID],A2831)</f>
        <v/>
      </c>
      <c r="F2831" s="15">
        <f>SUMIFS(Invoices[Value],Invoices[Customer ID],A2831)</f>
        <v/>
      </c>
      <c r="G2831" s="10">
        <f>5-COUNTIF(RCuts,"&lt;"&amp;D2831)</f>
        <v/>
      </c>
      <c r="H2831" s="10">
        <f>1+COUNTIF(FCuts,"&lt;"&amp;E2831)</f>
        <v/>
      </c>
      <c r="I2831" s="10">
        <f>1+COUNTIF(MCuts,"&lt;"&amp;F2831)</f>
        <v/>
      </c>
      <c r="J2831" s="10">
        <f>G2831&amp;H2831&amp;I2831</f>
        <v/>
      </c>
      <c r="K2831" s="10">
        <f>IF(AND(G2831&gt;=4,H2831&gt;=4),"Champions",IF(AND(G2831&gt;=3,H2831&gt;=3),"Loyal",IF(G2831&gt;=4,"New / promising",IF(H2831&gt;=3,"At risk",IF(G2831&lt;=2,"Lost / hibernating","Needs attention")))))</f>
        <v/>
      </c>
    </row>
    <row r="2832">
      <c r="A2832" t="n">
        <v>16915</v>
      </c>
      <c r="B2832" s="13">
        <f>_xlfn.MINIFS(Invoices[Date],Invoices[Customer ID],A2832)</f>
        <v/>
      </c>
      <c r="C2832" s="13">
        <f>_xlfn.MAXIFS(Invoices[Date],Invoices[Customer ID],A2832)</f>
        <v/>
      </c>
      <c r="D2832" s="14">
        <f>AsOfDate-C2832</f>
        <v/>
      </c>
      <c r="E2832" s="14">
        <f>COUNTIFS(Invoices[Customer ID],A2832)</f>
        <v/>
      </c>
      <c r="F2832" s="15">
        <f>SUMIFS(Invoices[Value],Invoices[Customer ID],A2832)</f>
        <v/>
      </c>
      <c r="G2832" s="10">
        <f>5-COUNTIF(RCuts,"&lt;"&amp;D2832)</f>
        <v/>
      </c>
      <c r="H2832" s="10">
        <f>1+COUNTIF(FCuts,"&lt;"&amp;E2832)</f>
        <v/>
      </c>
      <c r="I2832" s="10">
        <f>1+COUNTIF(MCuts,"&lt;"&amp;F2832)</f>
        <v/>
      </c>
      <c r="J2832" s="10">
        <f>G2832&amp;H2832&amp;I2832</f>
        <v/>
      </c>
      <c r="K2832" s="10">
        <f>IF(AND(G2832&gt;=4,H2832&gt;=4),"Champions",IF(AND(G2832&gt;=3,H2832&gt;=3),"Loyal",IF(G2832&gt;=4,"New / promising",IF(H2832&gt;=3,"At risk",IF(G2832&lt;=2,"Lost / hibernating","Needs attention")))))</f>
        <v/>
      </c>
    </row>
    <row r="2833">
      <c r="A2833" t="n">
        <v>16916</v>
      </c>
      <c r="B2833" s="13">
        <f>_xlfn.MINIFS(Invoices[Date],Invoices[Customer ID],A2833)</f>
        <v/>
      </c>
      <c r="C2833" s="13">
        <f>_xlfn.MAXIFS(Invoices[Date],Invoices[Customer ID],A2833)</f>
        <v/>
      </c>
      <c r="D2833" s="14">
        <f>AsOfDate-C2833</f>
        <v/>
      </c>
      <c r="E2833" s="14">
        <f>COUNTIFS(Invoices[Customer ID],A2833)</f>
        <v/>
      </c>
      <c r="F2833" s="15">
        <f>SUMIFS(Invoices[Value],Invoices[Customer ID],A2833)</f>
        <v/>
      </c>
      <c r="G2833" s="10">
        <f>5-COUNTIF(RCuts,"&lt;"&amp;D2833)</f>
        <v/>
      </c>
      <c r="H2833" s="10">
        <f>1+COUNTIF(FCuts,"&lt;"&amp;E2833)</f>
        <v/>
      </c>
      <c r="I2833" s="10">
        <f>1+COUNTIF(MCuts,"&lt;"&amp;F2833)</f>
        <v/>
      </c>
      <c r="J2833" s="10">
        <f>G2833&amp;H2833&amp;I2833</f>
        <v/>
      </c>
      <c r="K2833" s="10">
        <f>IF(AND(G2833&gt;=4,H2833&gt;=4),"Champions",IF(AND(G2833&gt;=3,H2833&gt;=3),"Loyal",IF(G2833&gt;=4,"New / promising",IF(H2833&gt;=3,"At risk",IF(G2833&lt;=2,"Lost / hibernating","Needs attention")))))</f>
        <v/>
      </c>
    </row>
    <row r="2834">
      <c r="A2834" t="n">
        <v>16917</v>
      </c>
      <c r="B2834" s="13">
        <f>_xlfn.MINIFS(Invoices[Date],Invoices[Customer ID],A2834)</f>
        <v/>
      </c>
      <c r="C2834" s="13">
        <f>_xlfn.MAXIFS(Invoices[Date],Invoices[Customer ID],A2834)</f>
        <v/>
      </c>
      <c r="D2834" s="14">
        <f>AsOfDate-C2834</f>
        <v/>
      </c>
      <c r="E2834" s="14">
        <f>COUNTIFS(Invoices[Customer ID],A2834)</f>
        <v/>
      </c>
      <c r="F2834" s="15">
        <f>SUMIFS(Invoices[Value],Invoices[Customer ID],A2834)</f>
        <v/>
      </c>
      <c r="G2834" s="10">
        <f>5-COUNTIF(RCuts,"&lt;"&amp;D2834)</f>
        <v/>
      </c>
      <c r="H2834" s="10">
        <f>1+COUNTIF(FCuts,"&lt;"&amp;E2834)</f>
        <v/>
      </c>
      <c r="I2834" s="10">
        <f>1+COUNTIF(MCuts,"&lt;"&amp;F2834)</f>
        <v/>
      </c>
      <c r="J2834" s="10">
        <f>G2834&amp;H2834&amp;I2834</f>
        <v/>
      </c>
      <c r="K2834" s="10">
        <f>IF(AND(G2834&gt;=4,H2834&gt;=4),"Champions",IF(AND(G2834&gt;=3,H2834&gt;=3),"Loyal",IF(G2834&gt;=4,"New / promising",IF(H2834&gt;=3,"At risk",IF(G2834&lt;=2,"Lost / hibernating","Needs attention")))))</f>
        <v/>
      </c>
    </row>
    <row r="2835">
      <c r="A2835" t="n">
        <v>16918</v>
      </c>
      <c r="B2835" s="13">
        <f>_xlfn.MINIFS(Invoices[Date],Invoices[Customer ID],A2835)</f>
        <v/>
      </c>
      <c r="C2835" s="13">
        <f>_xlfn.MAXIFS(Invoices[Date],Invoices[Customer ID],A2835)</f>
        <v/>
      </c>
      <c r="D2835" s="14">
        <f>AsOfDate-C2835</f>
        <v/>
      </c>
      <c r="E2835" s="14">
        <f>COUNTIFS(Invoices[Customer ID],A2835)</f>
        <v/>
      </c>
      <c r="F2835" s="15">
        <f>SUMIFS(Invoices[Value],Invoices[Customer ID],A2835)</f>
        <v/>
      </c>
      <c r="G2835" s="10">
        <f>5-COUNTIF(RCuts,"&lt;"&amp;D2835)</f>
        <v/>
      </c>
      <c r="H2835" s="10">
        <f>1+COUNTIF(FCuts,"&lt;"&amp;E2835)</f>
        <v/>
      </c>
      <c r="I2835" s="10">
        <f>1+COUNTIF(MCuts,"&lt;"&amp;F2835)</f>
        <v/>
      </c>
      <c r="J2835" s="10">
        <f>G2835&amp;H2835&amp;I2835</f>
        <v/>
      </c>
      <c r="K2835" s="10">
        <f>IF(AND(G2835&gt;=4,H2835&gt;=4),"Champions",IF(AND(G2835&gt;=3,H2835&gt;=3),"Loyal",IF(G2835&gt;=4,"New / promising",IF(H2835&gt;=3,"At risk",IF(G2835&lt;=2,"Lost / hibernating","Needs attention")))))</f>
        <v/>
      </c>
    </row>
    <row r="2836">
      <c r="A2836" t="n">
        <v>16919</v>
      </c>
      <c r="B2836" s="13">
        <f>_xlfn.MINIFS(Invoices[Date],Invoices[Customer ID],A2836)</f>
        <v/>
      </c>
      <c r="C2836" s="13">
        <f>_xlfn.MAXIFS(Invoices[Date],Invoices[Customer ID],A2836)</f>
        <v/>
      </c>
      <c r="D2836" s="14">
        <f>AsOfDate-C2836</f>
        <v/>
      </c>
      <c r="E2836" s="14">
        <f>COUNTIFS(Invoices[Customer ID],A2836)</f>
        <v/>
      </c>
      <c r="F2836" s="15">
        <f>SUMIFS(Invoices[Value],Invoices[Customer ID],A2836)</f>
        <v/>
      </c>
      <c r="G2836" s="10">
        <f>5-COUNTIF(RCuts,"&lt;"&amp;D2836)</f>
        <v/>
      </c>
      <c r="H2836" s="10">
        <f>1+COUNTIF(FCuts,"&lt;"&amp;E2836)</f>
        <v/>
      </c>
      <c r="I2836" s="10">
        <f>1+COUNTIF(MCuts,"&lt;"&amp;F2836)</f>
        <v/>
      </c>
      <c r="J2836" s="10">
        <f>G2836&amp;H2836&amp;I2836</f>
        <v/>
      </c>
      <c r="K2836" s="10">
        <f>IF(AND(G2836&gt;=4,H2836&gt;=4),"Champions",IF(AND(G2836&gt;=3,H2836&gt;=3),"Loyal",IF(G2836&gt;=4,"New / promising",IF(H2836&gt;=3,"At risk",IF(G2836&lt;=2,"Lost / hibernating","Needs attention")))))</f>
        <v/>
      </c>
    </row>
    <row r="2837">
      <c r="A2837" t="n">
        <v>16921</v>
      </c>
      <c r="B2837" s="13">
        <f>_xlfn.MINIFS(Invoices[Date],Invoices[Customer ID],A2837)</f>
        <v/>
      </c>
      <c r="C2837" s="13">
        <f>_xlfn.MAXIFS(Invoices[Date],Invoices[Customer ID],A2837)</f>
        <v/>
      </c>
      <c r="D2837" s="14">
        <f>AsOfDate-C2837</f>
        <v/>
      </c>
      <c r="E2837" s="14">
        <f>COUNTIFS(Invoices[Customer ID],A2837)</f>
        <v/>
      </c>
      <c r="F2837" s="15">
        <f>SUMIFS(Invoices[Value],Invoices[Customer ID],A2837)</f>
        <v/>
      </c>
      <c r="G2837" s="10">
        <f>5-COUNTIF(RCuts,"&lt;"&amp;D2837)</f>
        <v/>
      </c>
      <c r="H2837" s="10">
        <f>1+COUNTIF(FCuts,"&lt;"&amp;E2837)</f>
        <v/>
      </c>
      <c r="I2837" s="10">
        <f>1+COUNTIF(MCuts,"&lt;"&amp;F2837)</f>
        <v/>
      </c>
      <c r="J2837" s="10">
        <f>G2837&amp;H2837&amp;I2837</f>
        <v/>
      </c>
      <c r="K2837" s="10">
        <f>IF(AND(G2837&gt;=4,H2837&gt;=4),"Champions",IF(AND(G2837&gt;=3,H2837&gt;=3),"Loyal",IF(G2837&gt;=4,"New / promising",IF(H2837&gt;=3,"At risk",IF(G2837&lt;=2,"Lost / hibernating","Needs attention")))))</f>
        <v/>
      </c>
    </row>
    <row r="2838">
      <c r="A2838" t="n">
        <v>16923</v>
      </c>
      <c r="B2838" s="13">
        <f>_xlfn.MINIFS(Invoices[Date],Invoices[Customer ID],A2838)</f>
        <v/>
      </c>
      <c r="C2838" s="13">
        <f>_xlfn.MAXIFS(Invoices[Date],Invoices[Customer ID],A2838)</f>
        <v/>
      </c>
      <c r="D2838" s="14">
        <f>AsOfDate-C2838</f>
        <v/>
      </c>
      <c r="E2838" s="14">
        <f>COUNTIFS(Invoices[Customer ID],A2838)</f>
        <v/>
      </c>
      <c r="F2838" s="15">
        <f>SUMIFS(Invoices[Value],Invoices[Customer ID],A2838)</f>
        <v/>
      </c>
      <c r="G2838" s="10">
        <f>5-COUNTIF(RCuts,"&lt;"&amp;D2838)</f>
        <v/>
      </c>
      <c r="H2838" s="10">
        <f>1+COUNTIF(FCuts,"&lt;"&amp;E2838)</f>
        <v/>
      </c>
      <c r="I2838" s="10">
        <f>1+COUNTIF(MCuts,"&lt;"&amp;F2838)</f>
        <v/>
      </c>
      <c r="J2838" s="10">
        <f>G2838&amp;H2838&amp;I2838</f>
        <v/>
      </c>
      <c r="K2838" s="10">
        <f>IF(AND(G2838&gt;=4,H2838&gt;=4),"Champions",IF(AND(G2838&gt;=3,H2838&gt;=3),"Loyal",IF(G2838&gt;=4,"New / promising",IF(H2838&gt;=3,"At risk",IF(G2838&lt;=2,"Lost / hibernating","Needs attention")))))</f>
        <v/>
      </c>
    </row>
    <row r="2839">
      <c r="A2839" t="n">
        <v>16924</v>
      </c>
      <c r="B2839" s="13">
        <f>_xlfn.MINIFS(Invoices[Date],Invoices[Customer ID],A2839)</f>
        <v/>
      </c>
      <c r="C2839" s="13">
        <f>_xlfn.MAXIFS(Invoices[Date],Invoices[Customer ID],A2839)</f>
        <v/>
      </c>
      <c r="D2839" s="14">
        <f>AsOfDate-C2839</f>
        <v/>
      </c>
      <c r="E2839" s="14">
        <f>COUNTIFS(Invoices[Customer ID],A2839)</f>
        <v/>
      </c>
      <c r="F2839" s="15">
        <f>SUMIFS(Invoices[Value],Invoices[Customer ID],A2839)</f>
        <v/>
      </c>
      <c r="G2839" s="10">
        <f>5-COUNTIF(RCuts,"&lt;"&amp;D2839)</f>
        <v/>
      </c>
      <c r="H2839" s="10">
        <f>1+COUNTIF(FCuts,"&lt;"&amp;E2839)</f>
        <v/>
      </c>
      <c r="I2839" s="10">
        <f>1+COUNTIF(MCuts,"&lt;"&amp;F2839)</f>
        <v/>
      </c>
      <c r="J2839" s="10">
        <f>G2839&amp;H2839&amp;I2839</f>
        <v/>
      </c>
      <c r="K2839" s="10">
        <f>IF(AND(G2839&gt;=4,H2839&gt;=4),"Champions",IF(AND(G2839&gt;=3,H2839&gt;=3),"Loyal",IF(G2839&gt;=4,"New / promising",IF(H2839&gt;=3,"At risk",IF(G2839&lt;=2,"Lost / hibernating","Needs attention")))))</f>
        <v/>
      </c>
    </row>
    <row r="2840">
      <c r="A2840" t="n">
        <v>16927</v>
      </c>
      <c r="B2840" s="13">
        <f>_xlfn.MINIFS(Invoices[Date],Invoices[Customer ID],A2840)</f>
        <v/>
      </c>
      <c r="C2840" s="13">
        <f>_xlfn.MAXIFS(Invoices[Date],Invoices[Customer ID],A2840)</f>
        <v/>
      </c>
      <c r="D2840" s="14">
        <f>AsOfDate-C2840</f>
        <v/>
      </c>
      <c r="E2840" s="14">
        <f>COUNTIFS(Invoices[Customer ID],A2840)</f>
        <v/>
      </c>
      <c r="F2840" s="15">
        <f>SUMIFS(Invoices[Value],Invoices[Customer ID],A2840)</f>
        <v/>
      </c>
      <c r="G2840" s="10">
        <f>5-COUNTIF(RCuts,"&lt;"&amp;D2840)</f>
        <v/>
      </c>
      <c r="H2840" s="10">
        <f>1+COUNTIF(FCuts,"&lt;"&amp;E2840)</f>
        <v/>
      </c>
      <c r="I2840" s="10">
        <f>1+COUNTIF(MCuts,"&lt;"&amp;F2840)</f>
        <v/>
      </c>
      <c r="J2840" s="10">
        <f>G2840&amp;H2840&amp;I2840</f>
        <v/>
      </c>
      <c r="K2840" s="10">
        <f>IF(AND(G2840&gt;=4,H2840&gt;=4),"Champions",IF(AND(G2840&gt;=3,H2840&gt;=3),"Loyal",IF(G2840&gt;=4,"New / promising",IF(H2840&gt;=3,"At risk",IF(G2840&lt;=2,"Lost / hibernating","Needs attention")))))</f>
        <v/>
      </c>
    </row>
    <row r="2841">
      <c r="A2841" t="n">
        <v>16928</v>
      </c>
      <c r="B2841" s="13">
        <f>_xlfn.MINIFS(Invoices[Date],Invoices[Customer ID],A2841)</f>
        <v/>
      </c>
      <c r="C2841" s="13">
        <f>_xlfn.MAXIFS(Invoices[Date],Invoices[Customer ID],A2841)</f>
        <v/>
      </c>
      <c r="D2841" s="14">
        <f>AsOfDate-C2841</f>
        <v/>
      </c>
      <c r="E2841" s="14">
        <f>COUNTIFS(Invoices[Customer ID],A2841)</f>
        <v/>
      </c>
      <c r="F2841" s="15">
        <f>SUMIFS(Invoices[Value],Invoices[Customer ID],A2841)</f>
        <v/>
      </c>
      <c r="G2841" s="10">
        <f>5-COUNTIF(RCuts,"&lt;"&amp;D2841)</f>
        <v/>
      </c>
      <c r="H2841" s="10">
        <f>1+COUNTIF(FCuts,"&lt;"&amp;E2841)</f>
        <v/>
      </c>
      <c r="I2841" s="10">
        <f>1+COUNTIF(MCuts,"&lt;"&amp;F2841)</f>
        <v/>
      </c>
      <c r="J2841" s="10">
        <f>G2841&amp;H2841&amp;I2841</f>
        <v/>
      </c>
      <c r="K2841" s="10">
        <f>IF(AND(G2841&gt;=4,H2841&gt;=4),"Champions",IF(AND(G2841&gt;=3,H2841&gt;=3),"Loyal",IF(G2841&gt;=4,"New / promising",IF(H2841&gt;=3,"At risk",IF(G2841&lt;=2,"Lost / hibernating","Needs attention")))))</f>
        <v/>
      </c>
    </row>
    <row r="2842">
      <c r="A2842" t="n">
        <v>16929</v>
      </c>
      <c r="B2842" s="13">
        <f>_xlfn.MINIFS(Invoices[Date],Invoices[Customer ID],A2842)</f>
        <v/>
      </c>
      <c r="C2842" s="13">
        <f>_xlfn.MAXIFS(Invoices[Date],Invoices[Customer ID],A2842)</f>
        <v/>
      </c>
      <c r="D2842" s="14">
        <f>AsOfDate-C2842</f>
        <v/>
      </c>
      <c r="E2842" s="14">
        <f>COUNTIFS(Invoices[Customer ID],A2842)</f>
        <v/>
      </c>
      <c r="F2842" s="15">
        <f>SUMIFS(Invoices[Value],Invoices[Customer ID],A2842)</f>
        <v/>
      </c>
      <c r="G2842" s="10">
        <f>5-COUNTIF(RCuts,"&lt;"&amp;D2842)</f>
        <v/>
      </c>
      <c r="H2842" s="10">
        <f>1+COUNTIF(FCuts,"&lt;"&amp;E2842)</f>
        <v/>
      </c>
      <c r="I2842" s="10">
        <f>1+COUNTIF(MCuts,"&lt;"&amp;F2842)</f>
        <v/>
      </c>
      <c r="J2842" s="10">
        <f>G2842&amp;H2842&amp;I2842</f>
        <v/>
      </c>
      <c r="K2842" s="10">
        <f>IF(AND(G2842&gt;=4,H2842&gt;=4),"Champions",IF(AND(G2842&gt;=3,H2842&gt;=3),"Loyal",IF(G2842&gt;=4,"New / promising",IF(H2842&gt;=3,"At risk",IF(G2842&lt;=2,"Lost / hibernating","Needs attention")))))</f>
        <v/>
      </c>
    </row>
    <row r="2843">
      <c r="A2843" t="n">
        <v>16930</v>
      </c>
      <c r="B2843" s="13">
        <f>_xlfn.MINIFS(Invoices[Date],Invoices[Customer ID],A2843)</f>
        <v/>
      </c>
      <c r="C2843" s="13">
        <f>_xlfn.MAXIFS(Invoices[Date],Invoices[Customer ID],A2843)</f>
        <v/>
      </c>
      <c r="D2843" s="14">
        <f>AsOfDate-C2843</f>
        <v/>
      </c>
      <c r="E2843" s="14">
        <f>COUNTIFS(Invoices[Customer ID],A2843)</f>
        <v/>
      </c>
      <c r="F2843" s="15">
        <f>SUMIFS(Invoices[Value],Invoices[Customer ID],A2843)</f>
        <v/>
      </c>
      <c r="G2843" s="10">
        <f>5-COUNTIF(RCuts,"&lt;"&amp;D2843)</f>
        <v/>
      </c>
      <c r="H2843" s="10">
        <f>1+COUNTIF(FCuts,"&lt;"&amp;E2843)</f>
        <v/>
      </c>
      <c r="I2843" s="10">
        <f>1+COUNTIF(MCuts,"&lt;"&amp;F2843)</f>
        <v/>
      </c>
      <c r="J2843" s="10">
        <f>G2843&amp;H2843&amp;I2843</f>
        <v/>
      </c>
      <c r="K2843" s="10">
        <f>IF(AND(G2843&gt;=4,H2843&gt;=4),"Champions",IF(AND(G2843&gt;=3,H2843&gt;=3),"Loyal",IF(G2843&gt;=4,"New / promising",IF(H2843&gt;=3,"At risk",IF(G2843&lt;=2,"Lost / hibernating","Needs attention")))))</f>
        <v/>
      </c>
    </row>
    <row r="2844">
      <c r="A2844" t="n">
        <v>16931</v>
      </c>
      <c r="B2844" s="13">
        <f>_xlfn.MINIFS(Invoices[Date],Invoices[Customer ID],A2844)</f>
        <v/>
      </c>
      <c r="C2844" s="13">
        <f>_xlfn.MAXIFS(Invoices[Date],Invoices[Customer ID],A2844)</f>
        <v/>
      </c>
      <c r="D2844" s="14">
        <f>AsOfDate-C2844</f>
        <v/>
      </c>
      <c r="E2844" s="14">
        <f>COUNTIFS(Invoices[Customer ID],A2844)</f>
        <v/>
      </c>
      <c r="F2844" s="15">
        <f>SUMIFS(Invoices[Value],Invoices[Customer ID],A2844)</f>
        <v/>
      </c>
      <c r="G2844" s="10">
        <f>5-COUNTIF(RCuts,"&lt;"&amp;D2844)</f>
        <v/>
      </c>
      <c r="H2844" s="10">
        <f>1+COUNTIF(FCuts,"&lt;"&amp;E2844)</f>
        <v/>
      </c>
      <c r="I2844" s="10">
        <f>1+COUNTIF(MCuts,"&lt;"&amp;F2844)</f>
        <v/>
      </c>
      <c r="J2844" s="10">
        <f>G2844&amp;H2844&amp;I2844</f>
        <v/>
      </c>
      <c r="K2844" s="10">
        <f>IF(AND(G2844&gt;=4,H2844&gt;=4),"Champions",IF(AND(G2844&gt;=3,H2844&gt;=3),"Loyal",IF(G2844&gt;=4,"New / promising",IF(H2844&gt;=3,"At risk",IF(G2844&lt;=2,"Lost / hibernating","Needs attention")))))</f>
        <v/>
      </c>
    </row>
    <row r="2845">
      <c r="A2845" t="n">
        <v>16932</v>
      </c>
      <c r="B2845" s="13">
        <f>_xlfn.MINIFS(Invoices[Date],Invoices[Customer ID],A2845)</f>
        <v/>
      </c>
      <c r="C2845" s="13">
        <f>_xlfn.MAXIFS(Invoices[Date],Invoices[Customer ID],A2845)</f>
        <v/>
      </c>
      <c r="D2845" s="14">
        <f>AsOfDate-C2845</f>
        <v/>
      </c>
      <c r="E2845" s="14">
        <f>COUNTIFS(Invoices[Customer ID],A2845)</f>
        <v/>
      </c>
      <c r="F2845" s="15">
        <f>SUMIFS(Invoices[Value],Invoices[Customer ID],A2845)</f>
        <v/>
      </c>
      <c r="G2845" s="10">
        <f>5-COUNTIF(RCuts,"&lt;"&amp;D2845)</f>
        <v/>
      </c>
      <c r="H2845" s="10">
        <f>1+COUNTIF(FCuts,"&lt;"&amp;E2845)</f>
        <v/>
      </c>
      <c r="I2845" s="10">
        <f>1+COUNTIF(MCuts,"&lt;"&amp;F2845)</f>
        <v/>
      </c>
      <c r="J2845" s="10">
        <f>G2845&amp;H2845&amp;I2845</f>
        <v/>
      </c>
      <c r="K2845" s="10">
        <f>IF(AND(G2845&gt;=4,H2845&gt;=4),"Champions",IF(AND(G2845&gt;=3,H2845&gt;=3),"Loyal",IF(G2845&gt;=4,"New / promising",IF(H2845&gt;=3,"At risk",IF(G2845&lt;=2,"Lost / hibernating","Needs attention")))))</f>
        <v/>
      </c>
    </row>
    <row r="2846">
      <c r="A2846" t="n">
        <v>16933</v>
      </c>
      <c r="B2846" s="13">
        <f>_xlfn.MINIFS(Invoices[Date],Invoices[Customer ID],A2846)</f>
        <v/>
      </c>
      <c r="C2846" s="13">
        <f>_xlfn.MAXIFS(Invoices[Date],Invoices[Customer ID],A2846)</f>
        <v/>
      </c>
      <c r="D2846" s="14">
        <f>AsOfDate-C2846</f>
        <v/>
      </c>
      <c r="E2846" s="14">
        <f>COUNTIFS(Invoices[Customer ID],A2846)</f>
        <v/>
      </c>
      <c r="F2846" s="15">
        <f>SUMIFS(Invoices[Value],Invoices[Customer ID],A2846)</f>
        <v/>
      </c>
      <c r="G2846" s="10">
        <f>5-COUNTIF(RCuts,"&lt;"&amp;D2846)</f>
        <v/>
      </c>
      <c r="H2846" s="10">
        <f>1+COUNTIF(FCuts,"&lt;"&amp;E2846)</f>
        <v/>
      </c>
      <c r="I2846" s="10">
        <f>1+COUNTIF(MCuts,"&lt;"&amp;F2846)</f>
        <v/>
      </c>
      <c r="J2846" s="10">
        <f>G2846&amp;H2846&amp;I2846</f>
        <v/>
      </c>
      <c r="K2846" s="10">
        <f>IF(AND(G2846&gt;=4,H2846&gt;=4),"Champions",IF(AND(G2846&gt;=3,H2846&gt;=3),"Loyal",IF(G2846&gt;=4,"New / promising",IF(H2846&gt;=3,"At risk",IF(G2846&lt;=2,"Lost / hibernating","Needs attention")))))</f>
        <v/>
      </c>
    </row>
    <row r="2847">
      <c r="A2847" t="n">
        <v>16934</v>
      </c>
      <c r="B2847" s="13">
        <f>_xlfn.MINIFS(Invoices[Date],Invoices[Customer ID],A2847)</f>
        <v/>
      </c>
      <c r="C2847" s="13">
        <f>_xlfn.MAXIFS(Invoices[Date],Invoices[Customer ID],A2847)</f>
        <v/>
      </c>
      <c r="D2847" s="14">
        <f>AsOfDate-C2847</f>
        <v/>
      </c>
      <c r="E2847" s="14">
        <f>COUNTIFS(Invoices[Customer ID],A2847)</f>
        <v/>
      </c>
      <c r="F2847" s="15">
        <f>SUMIFS(Invoices[Value],Invoices[Customer ID],A2847)</f>
        <v/>
      </c>
      <c r="G2847" s="10">
        <f>5-COUNTIF(RCuts,"&lt;"&amp;D2847)</f>
        <v/>
      </c>
      <c r="H2847" s="10">
        <f>1+COUNTIF(FCuts,"&lt;"&amp;E2847)</f>
        <v/>
      </c>
      <c r="I2847" s="10">
        <f>1+COUNTIF(MCuts,"&lt;"&amp;F2847)</f>
        <v/>
      </c>
      <c r="J2847" s="10">
        <f>G2847&amp;H2847&amp;I2847</f>
        <v/>
      </c>
      <c r="K2847" s="10">
        <f>IF(AND(G2847&gt;=4,H2847&gt;=4),"Champions",IF(AND(G2847&gt;=3,H2847&gt;=3),"Loyal",IF(G2847&gt;=4,"New / promising",IF(H2847&gt;=3,"At risk",IF(G2847&lt;=2,"Lost / hibernating","Needs attention")))))</f>
        <v/>
      </c>
    </row>
    <row r="2848">
      <c r="A2848" t="n">
        <v>16936</v>
      </c>
      <c r="B2848" s="13">
        <f>_xlfn.MINIFS(Invoices[Date],Invoices[Customer ID],A2848)</f>
        <v/>
      </c>
      <c r="C2848" s="13">
        <f>_xlfn.MAXIFS(Invoices[Date],Invoices[Customer ID],A2848)</f>
        <v/>
      </c>
      <c r="D2848" s="14">
        <f>AsOfDate-C2848</f>
        <v/>
      </c>
      <c r="E2848" s="14">
        <f>COUNTIFS(Invoices[Customer ID],A2848)</f>
        <v/>
      </c>
      <c r="F2848" s="15">
        <f>SUMIFS(Invoices[Value],Invoices[Customer ID],A2848)</f>
        <v/>
      </c>
      <c r="G2848" s="10">
        <f>5-COUNTIF(RCuts,"&lt;"&amp;D2848)</f>
        <v/>
      </c>
      <c r="H2848" s="10">
        <f>1+COUNTIF(FCuts,"&lt;"&amp;E2848)</f>
        <v/>
      </c>
      <c r="I2848" s="10">
        <f>1+COUNTIF(MCuts,"&lt;"&amp;F2848)</f>
        <v/>
      </c>
      <c r="J2848" s="10">
        <f>G2848&amp;H2848&amp;I2848</f>
        <v/>
      </c>
      <c r="K2848" s="10">
        <f>IF(AND(G2848&gt;=4,H2848&gt;=4),"Champions",IF(AND(G2848&gt;=3,H2848&gt;=3),"Loyal",IF(G2848&gt;=4,"New / promising",IF(H2848&gt;=3,"At risk",IF(G2848&lt;=2,"Lost / hibernating","Needs attention")))))</f>
        <v/>
      </c>
    </row>
    <row r="2849">
      <c r="A2849" t="n">
        <v>16938</v>
      </c>
      <c r="B2849" s="13">
        <f>_xlfn.MINIFS(Invoices[Date],Invoices[Customer ID],A2849)</f>
        <v/>
      </c>
      <c r="C2849" s="13">
        <f>_xlfn.MAXIFS(Invoices[Date],Invoices[Customer ID],A2849)</f>
        <v/>
      </c>
      <c r="D2849" s="14">
        <f>AsOfDate-C2849</f>
        <v/>
      </c>
      <c r="E2849" s="14">
        <f>COUNTIFS(Invoices[Customer ID],A2849)</f>
        <v/>
      </c>
      <c r="F2849" s="15">
        <f>SUMIFS(Invoices[Value],Invoices[Customer ID],A2849)</f>
        <v/>
      </c>
      <c r="G2849" s="10">
        <f>5-COUNTIF(RCuts,"&lt;"&amp;D2849)</f>
        <v/>
      </c>
      <c r="H2849" s="10">
        <f>1+COUNTIF(FCuts,"&lt;"&amp;E2849)</f>
        <v/>
      </c>
      <c r="I2849" s="10">
        <f>1+COUNTIF(MCuts,"&lt;"&amp;F2849)</f>
        <v/>
      </c>
      <c r="J2849" s="10">
        <f>G2849&amp;H2849&amp;I2849</f>
        <v/>
      </c>
      <c r="K2849" s="10">
        <f>IF(AND(G2849&gt;=4,H2849&gt;=4),"Champions",IF(AND(G2849&gt;=3,H2849&gt;=3),"Loyal",IF(G2849&gt;=4,"New / promising",IF(H2849&gt;=3,"At risk",IF(G2849&lt;=2,"Lost / hibernating","Needs attention")))))</f>
        <v/>
      </c>
    </row>
    <row r="2850">
      <c r="A2850" t="n">
        <v>16940</v>
      </c>
      <c r="B2850" s="13">
        <f>_xlfn.MINIFS(Invoices[Date],Invoices[Customer ID],A2850)</f>
        <v/>
      </c>
      <c r="C2850" s="13">
        <f>_xlfn.MAXIFS(Invoices[Date],Invoices[Customer ID],A2850)</f>
        <v/>
      </c>
      <c r="D2850" s="14">
        <f>AsOfDate-C2850</f>
        <v/>
      </c>
      <c r="E2850" s="14">
        <f>COUNTIFS(Invoices[Customer ID],A2850)</f>
        <v/>
      </c>
      <c r="F2850" s="15">
        <f>SUMIFS(Invoices[Value],Invoices[Customer ID],A2850)</f>
        <v/>
      </c>
      <c r="G2850" s="10">
        <f>5-COUNTIF(RCuts,"&lt;"&amp;D2850)</f>
        <v/>
      </c>
      <c r="H2850" s="10">
        <f>1+COUNTIF(FCuts,"&lt;"&amp;E2850)</f>
        <v/>
      </c>
      <c r="I2850" s="10">
        <f>1+COUNTIF(MCuts,"&lt;"&amp;F2850)</f>
        <v/>
      </c>
      <c r="J2850" s="10">
        <f>G2850&amp;H2850&amp;I2850</f>
        <v/>
      </c>
      <c r="K2850" s="10">
        <f>IF(AND(G2850&gt;=4,H2850&gt;=4),"Champions",IF(AND(G2850&gt;=3,H2850&gt;=3),"Loyal",IF(G2850&gt;=4,"New / promising",IF(H2850&gt;=3,"At risk",IF(G2850&lt;=2,"Lost / hibernating","Needs attention")))))</f>
        <v/>
      </c>
    </row>
    <row r="2851">
      <c r="A2851" t="n">
        <v>16942</v>
      </c>
      <c r="B2851" s="13">
        <f>_xlfn.MINIFS(Invoices[Date],Invoices[Customer ID],A2851)</f>
        <v/>
      </c>
      <c r="C2851" s="13">
        <f>_xlfn.MAXIFS(Invoices[Date],Invoices[Customer ID],A2851)</f>
        <v/>
      </c>
      <c r="D2851" s="14">
        <f>AsOfDate-C2851</f>
        <v/>
      </c>
      <c r="E2851" s="14">
        <f>COUNTIFS(Invoices[Customer ID],A2851)</f>
        <v/>
      </c>
      <c r="F2851" s="15">
        <f>SUMIFS(Invoices[Value],Invoices[Customer ID],A2851)</f>
        <v/>
      </c>
      <c r="G2851" s="10">
        <f>5-COUNTIF(RCuts,"&lt;"&amp;D2851)</f>
        <v/>
      </c>
      <c r="H2851" s="10">
        <f>1+COUNTIF(FCuts,"&lt;"&amp;E2851)</f>
        <v/>
      </c>
      <c r="I2851" s="10">
        <f>1+COUNTIF(MCuts,"&lt;"&amp;F2851)</f>
        <v/>
      </c>
      <c r="J2851" s="10">
        <f>G2851&amp;H2851&amp;I2851</f>
        <v/>
      </c>
      <c r="K2851" s="10">
        <f>IF(AND(G2851&gt;=4,H2851&gt;=4),"Champions",IF(AND(G2851&gt;=3,H2851&gt;=3),"Loyal",IF(G2851&gt;=4,"New / promising",IF(H2851&gt;=3,"At risk",IF(G2851&lt;=2,"Lost / hibernating","Needs attention")))))</f>
        <v/>
      </c>
    </row>
    <row r="2852">
      <c r="A2852" t="n">
        <v>16943</v>
      </c>
      <c r="B2852" s="13">
        <f>_xlfn.MINIFS(Invoices[Date],Invoices[Customer ID],A2852)</f>
        <v/>
      </c>
      <c r="C2852" s="13">
        <f>_xlfn.MAXIFS(Invoices[Date],Invoices[Customer ID],A2852)</f>
        <v/>
      </c>
      <c r="D2852" s="14">
        <f>AsOfDate-C2852</f>
        <v/>
      </c>
      <c r="E2852" s="14">
        <f>COUNTIFS(Invoices[Customer ID],A2852)</f>
        <v/>
      </c>
      <c r="F2852" s="15">
        <f>SUMIFS(Invoices[Value],Invoices[Customer ID],A2852)</f>
        <v/>
      </c>
      <c r="G2852" s="10">
        <f>5-COUNTIF(RCuts,"&lt;"&amp;D2852)</f>
        <v/>
      </c>
      <c r="H2852" s="10">
        <f>1+COUNTIF(FCuts,"&lt;"&amp;E2852)</f>
        <v/>
      </c>
      <c r="I2852" s="10">
        <f>1+COUNTIF(MCuts,"&lt;"&amp;F2852)</f>
        <v/>
      </c>
      <c r="J2852" s="10">
        <f>G2852&amp;H2852&amp;I2852</f>
        <v/>
      </c>
      <c r="K2852" s="10">
        <f>IF(AND(G2852&gt;=4,H2852&gt;=4),"Champions",IF(AND(G2852&gt;=3,H2852&gt;=3),"Loyal",IF(G2852&gt;=4,"New / promising",IF(H2852&gt;=3,"At risk",IF(G2852&lt;=2,"Lost / hibernating","Needs attention")))))</f>
        <v/>
      </c>
    </row>
    <row r="2853">
      <c r="A2853" t="n">
        <v>16945</v>
      </c>
      <c r="B2853" s="13">
        <f>_xlfn.MINIFS(Invoices[Date],Invoices[Customer ID],A2853)</f>
        <v/>
      </c>
      <c r="C2853" s="13">
        <f>_xlfn.MAXIFS(Invoices[Date],Invoices[Customer ID],A2853)</f>
        <v/>
      </c>
      <c r="D2853" s="14">
        <f>AsOfDate-C2853</f>
        <v/>
      </c>
      <c r="E2853" s="14">
        <f>COUNTIFS(Invoices[Customer ID],A2853)</f>
        <v/>
      </c>
      <c r="F2853" s="15">
        <f>SUMIFS(Invoices[Value],Invoices[Customer ID],A2853)</f>
        <v/>
      </c>
      <c r="G2853" s="10">
        <f>5-COUNTIF(RCuts,"&lt;"&amp;D2853)</f>
        <v/>
      </c>
      <c r="H2853" s="10">
        <f>1+COUNTIF(FCuts,"&lt;"&amp;E2853)</f>
        <v/>
      </c>
      <c r="I2853" s="10">
        <f>1+COUNTIF(MCuts,"&lt;"&amp;F2853)</f>
        <v/>
      </c>
      <c r="J2853" s="10">
        <f>G2853&amp;H2853&amp;I2853</f>
        <v/>
      </c>
      <c r="K2853" s="10">
        <f>IF(AND(G2853&gt;=4,H2853&gt;=4),"Champions",IF(AND(G2853&gt;=3,H2853&gt;=3),"Loyal",IF(G2853&gt;=4,"New / promising",IF(H2853&gt;=3,"At risk",IF(G2853&lt;=2,"Lost / hibernating","Needs attention")))))</f>
        <v/>
      </c>
    </row>
    <row r="2854">
      <c r="A2854" t="n">
        <v>16947</v>
      </c>
      <c r="B2854" s="13">
        <f>_xlfn.MINIFS(Invoices[Date],Invoices[Customer ID],A2854)</f>
        <v/>
      </c>
      <c r="C2854" s="13">
        <f>_xlfn.MAXIFS(Invoices[Date],Invoices[Customer ID],A2854)</f>
        <v/>
      </c>
      <c r="D2854" s="14">
        <f>AsOfDate-C2854</f>
        <v/>
      </c>
      <c r="E2854" s="14">
        <f>COUNTIFS(Invoices[Customer ID],A2854)</f>
        <v/>
      </c>
      <c r="F2854" s="15">
        <f>SUMIFS(Invoices[Value],Invoices[Customer ID],A2854)</f>
        <v/>
      </c>
      <c r="G2854" s="10">
        <f>5-COUNTIF(RCuts,"&lt;"&amp;D2854)</f>
        <v/>
      </c>
      <c r="H2854" s="10">
        <f>1+COUNTIF(FCuts,"&lt;"&amp;E2854)</f>
        <v/>
      </c>
      <c r="I2854" s="10">
        <f>1+COUNTIF(MCuts,"&lt;"&amp;F2854)</f>
        <v/>
      </c>
      <c r="J2854" s="10">
        <f>G2854&amp;H2854&amp;I2854</f>
        <v/>
      </c>
      <c r="K2854" s="10">
        <f>IF(AND(G2854&gt;=4,H2854&gt;=4),"Champions",IF(AND(G2854&gt;=3,H2854&gt;=3),"Loyal",IF(G2854&gt;=4,"New / promising",IF(H2854&gt;=3,"At risk",IF(G2854&lt;=2,"Lost / hibernating","Needs attention")))))</f>
        <v/>
      </c>
    </row>
    <row r="2855">
      <c r="A2855" t="n">
        <v>16948</v>
      </c>
      <c r="B2855" s="13">
        <f>_xlfn.MINIFS(Invoices[Date],Invoices[Customer ID],A2855)</f>
        <v/>
      </c>
      <c r="C2855" s="13">
        <f>_xlfn.MAXIFS(Invoices[Date],Invoices[Customer ID],A2855)</f>
        <v/>
      </c>
      <c r="D2855" s="14">
        <f>AsOfDate-C2855</f>
        <v/>
      </c>
      <c r="E2855" s="14">
        <f>COUNTIFS(Invoices[Customer ID],A2855)</f>
        <v/>
      </c>
      <c r="F2855" s="15">
        <f>SUMIFS(Invoices[Value],Invoices[Customer ID],A2855)</f>
        <v/>
      </c>
      <c r="G2855" s="10">
        <f>5-COUNTIF(RCuts,"&lt;"&amp;D2855)</f>
        <v/>
      </c>
      <c r="H2855" s="10">
        <f>1+COUNTIF(FCuts,"&lt;"&amp;E2855)</f>
        <v/>
      </c>
      <c r="I2855" s="10">
        <f>1+COUNTIF(MCuts,"&lt;"&amp;F2855)</f>
        <v/>
      </c>
      <c r="J2855" s="10">
        <f>G2855&amp;H2855&amp;I2855</f>
        <v/>
      </c>
      <c r="K2855" s="10">
        <f>IF(AND(G2855&gt;=4,H2855&gt;=4),"Champions",IF(AND(G2855&gt;=3,H2855&gt;=3),"Loyal",IF(G2855&gt;=4,"New / promising",IF(H2855&gt;=3,"At risk",IF(G2855&lt;=2,"Lost / hibernating","Needs attention")))))</f>
        <v/>
      </c>
    </row>
    <row r="2856">
      <c r="A2856" t="n">
        <v>16949</v>
      </c>
      <c r="B2856" s="13">
        <f>_xlfn.MINIFS(Invoices[Date],Invoices[Customer ID],A2856)</f>
        <v/>
      </c>
      <c r="C2856" s="13">
        <f>_xlfn.MAXIFS(Invoices[Date],Invoices[Customer ID],A2856)</f>
        <v/>
      </c>
      <c r="D2856" s="14">
        <f>AsOfDate-C2856</f>
        <v/>
      </c>
      <c r="E2856" s="14">
        <f>COUNTIFS(Invoices[Customer ID],A2856)</f>
        <v/>
      </c>
      <c r="F2856" s="15">
        <f>SUMIFS(Invoices[Value],Invoices[Customer ID],A2856)</f>
        <v/>
      </c>
      <c r="G2856" s="10">
        <f>5-COUNTIF(RCuts,"&lt;"&amp;D2856)</f>
        <v/>
      </c>
      <c r="H2856" s="10">
        <f>1+COUNTIF(FCuts,"&lt;"&amp;E2856)</f>
        <v/>
      </c>
      <c r="I2856" s="10">
        <f>1+COUNTIF(MCuts,"&lt;"&amp;F2856)</f>
        <v/>
      </c>
      <c r="J2856" s="10">
        <f>G2856&amp;H2856&amp;I2856</f>
        <v/>
      </c>
      <c r="K2856" s="10">
        <f>IF(AND(G2856&gt;=4,H2856&gt;=4),"Champions",IF(AND(G2856&gt;=3,H2856&gt;=3),"Loyal",IF(G2856&gt;=4,"New / promising",IF(H2856&gt;=3,"At risk",IF(G2856&lt;=2,"Lost / hibernating","Needs attention")))))</f>
        <v/>
      </c>
    </row>
    <row r="2857">
      <c r="A2857" t="n">
        <v>16950</v>
      </c>
      <c r="B2857" s="13">
        <f>_xlfn.MINIFS(Invoices[Date],Invoices[Customer ID],A2857)</f>
        <v/>
      </c>
      <c r="C2857" s="13">
        <f>_xlfn.MAXIFS(Invoices[Date],Invoices[Customer ID],A2857)</f>
        <v/>
      </c>
      <c r="D2857" s="14">
        <f>AsOfDate-C2857</f>
        <v/>
      </c>
      <c r="E2857" s="14">
        <f>COUNTIFS(Invoices[Customer ID],A2857)</f>
        <v/>
      </c>
      <c r="F2857" s="15">
        <f>SUMIFS(Invoices[Value],Invoices[Customer ID],A2857)</f>
        <v/>
      </c>
      <c r="G2857" s="10">
        <f>5-COUNTIF(RCuts,"&lt;"&amp;D2857)</f>
        <v/>
      </c>
      <c r="H2857" s="10">
        <f>1+COUNTIF(FCuts,"&lt;"&amp;E2857)</f>
        <v/>
      </c>
      <c r="I2857" s="10">
        <f>1+COUNTIF(MCuts,"&lt;"&amp;F2857)</f>
        <v/>
      </c>
      <c r="J2857" s="10">
        <f>G2857&amp;H2857&amp;I2857</f>
        <v/>
      </c>
      <c r="K2857" s="10">
        <f>IF(AND(G2857&gt;=4,H2857&gt;=4),"Champions",IF(AND(G2857&gt;=3,H2857&gt;=3),"Loyal",IF(G2857&gt;=4,"New / promising",IF(H2857&gt;=3,"At risk",IF(G2857&lt;=2,"Lost / hibernating","Needs attention")))))</f>
        <v/>
      </c>
    </row>
    <row r="2858">
      <c r="A2858" t="n">
        <v>16951</v>
      </c>
      <c r="B2858" s="13">
        <f>_xlfn.MINIFS(Invoices[Date],Invoices[Customer ID],A2858)</f>
        <v/>
      </c>
      <c r="C2858" s="13">
        <f>_xlfn.MAXIFS(Invoices[Date],Invoices[Customer ID],A2858)</f>
        <v/>
      </c>
      <c r="D2858" s="14">
        <f>AsOfDate-C2858</f>
        <v/>
      </c>
      <c r="E2858" s="14">
        <f>COUNTIFS(Invoices[Customer ID],A2858)</f>
        <v/>
      </c>
      <c r="F2858" s="15">
        <f>SUMIFS(Invoices[Value],Invoices[Customer ID],A2858)</f>
        <v/>
      </c>
      <c r="G2858" s="10">
        <f>5-COUNTIF(RCuts,"&lt;"&amp;D2858)</f>
        <v/>
      </c>
      <c r="H2858" s="10">
        <f>1+COUNTIF(FCuts,"&lt;"&amp;E2858)</f>
        <v/>
      </c>
      <c r="I2858" s="10">
        <f>1+COUNTIF(MCuts,"&lt;"&amp;F2858)</f>
        <v/>
      </c>
      <c r="J2858" s="10">
        <f>G2858&amp;H2858&amp;I2858</f>
        <v/>
      </c>
      <c r="K2858" s="10">
        <f>IF(AND(G2858&gt;=4,H2858&gt;=4),"Champions",IF(AND(G2858&gt;=3,H2858&gt;=3),"Loyal",IF(G2858&gt;=4,"New / promising",IF(H2858&gt;=3,"At risk",IF(G2858&lt;=2,"Lost / hibernating","Needs attention")))))</f>
        <v/>
      </c>
    </row>
    <row r="2859">
      <c r="A2859" t="n">
        <v>16952</v>
      </c>
      <c r="B2859" s="13">
        <f>_xlfn.MINIFS(Invoices[Date],Invoices[Customer ID],A2859)</f>
        <v/>
      </c>
      <c r="C2859" s="13">
        <f>_xlfn.MAXIFS(Invoices[Date],Invoices[Customer ID],A2859)</f>
        <v/>
      </c>
      <c r="D2859" s="14">
        <f>AsOfDate-C2859</f>
        <v/>
      </c>
      <c r="E2859" s="14">
        <f>COUNTIFS(Invoices[Customer ID],A2859)</f>
        <v/>
      </c>
      <c r="F2859" s="15">
        <f>SUMIFS(Invoices[Value],Invoices[Customer ID],A2859)</f>
        <v/>
      </c>
      <c r="G2859" s="10">
        <f>5-COUNTIF(RCuts,"&lt;"&amp;D2859)</f>
        <v/>
      </c>
      <c r="H2859" s="10">
        <f>1+COUNTIF(FCuts,"&lt;"&amp;E2859)</f>
        <v/>
      </c>
      <c r="I2859" s="10">
        <f>1+COUNTIF(MCuts,"&lt;"&amp;F2859)</f>
        <v/>
      </c>
      <c r="J2859" s="10">
        <f>G2859&amp;H2859&amp;I2859</f>
        <v/>
      </c>
      <c r="K2859" s="10">
        <f>IF(AND(G2859&gt;=4,H2859&gt;=4),"Champions",IF(AND(G2859&gt;=3,H2859&gt;=3),"Loyal",IF(G2859&gt;=4,"New / promising",IF(H2859&gt;=3,"At risk",IF(G2859&lt;=2,"Lost / hibernating","Needs attention")))))</f>
        <v/>
      </c>
    </row>
    <row r="2860">
      <c r="A2860" t="n">
        <v>16953</v>
      </c>
      <c r="B2860" s="13">
        <f>_xlfn.MINIFS(Invoices[Date],Invoices[Customer ID],A2860)</f>
        <v/>
      </c>
      <c r="C2860" s="13">
        <f>_xlfn.MAXIFS(Invoices[Date],Invoices[Customer ID],A2860)</f>
        <v/>
      </c>
      <c r="D2860" s="14">
        <f>AsOfDate-C2860</f>
        <v/>
      </c>
      <c r="E2860" s="14">
        <f>COUNTIFS(Invoices[Customer ID],A2860)</f>
        <v/>
      </c>
      <c r="F2860" s="15">
        <f>SUMIFS(Invoices[Value],Invoices[Customer ID],A2860)</f>
        <v/>
      </c>
      <c r="G2860" s="10">
        <f>5-COUNTIF(RCuts,"&lt;"&amp;D2860)</f>
        <v/>
      </c>
      <c r="H2860" s="10">
        <f>1+COUNTIF(FCuts,"&lt;"&amp;E2860)</f>
        <v/>
      </c>
      <c r="I2860" s="10">
        <f>1+COUNTIF(MCuts,"&lt;"&amp;F2860)</f>
        <v/>
      </c>
      <c r="J2860" s="10">
        <f>G2860&amp;H2860&amp;I2860</f>
        <v/>
      </c>
      <c r="K2860" s="10">
        <f>IF(AND(G2860&gt;=4,H2860&gt;=4),"Champions",IF(AND(G2860&gt;=3,H2860&gt;=3),"Loyal",IF(G2860&gt;=4,"New / promising",IF(H2860&gt;=3,"At risk",IF(G2860&lt;=2,"Lost / hibernating","Needs attention")))))</f>
        <v/>
      </c>
    </row>
    <row r="2861">
      <c r="A2861" t="n">
        <v>16954</v>
      </c>
      <c r="B2861" s="13">
        <f>_xlfn.MINIFS(Invoices[Date],Invoices[Customer ID],A2861)</f>
        <v/>
      </c>
      <c r="C2861" s="13">
        <f>_xlfn.MAXIFS(Invoices[Date],Invoices[Customer ID],A2861)</f>
        <v/>
      </c>
      <c r="D2861" s="14">
        <f>AsOfDate-C2861</f>
        <v/>
      </c>
      <c r="E2861" s="14">
        <f>COUNTIFS(Invoices[Customer ID],A2861)</f>
        <v/>
      </c>
      <c r="F2861" s="15">
        <f>SUMIFS(Invoices[Value],Invoices[Customer ID],A2861)</f>
        <v/>
      </c>
      <c r="G2861" s="10">
        <f>5-COUNTIF(RCuts,"&lt;"&amp;D2861)</f>
        <v/>
      </c>
      <c r="H2861" s="10">
        <f>1+COUNTIF(FCuts,"&lt;"&amp;E2861)</f>
        <v/>
      </c>
      <c r="I2861" s="10">
        <f>1+COUNTIF(MCuts,"&lt;"&amp;F2861)</f>
        <v/>
      </c>
      <c r="J2861" s="10">
        <f>G2861&amp;H2861&amp;I2861</f>
        <v/>
      </c>
      <c r="K2861" s="10">
        <f>IF(AND(G2861&gt;=4,H2861&gt;=4),"Champions",IF(AND(G2861&gt;=3,H2861&gt;=3),"Loyal",IF(G2861&gt;=4,"New / promising",IF(H2861&gt;=3,"At risk",IF(G2861&lt;=2,"Lost / hibernating","Needs attention")))))</f>
        <v/>
      </c>
    </row>
    <row r="2862">
      <c r="A2862" t="n">
        <v>16955</v>
      </c>
      <c r="B2862" s="13">
        <f>_xlfn.MINIFS(Invoices[Date],Invoices[Customer ID],A2862)</f>
        <v/>
      </c>
      <c r="C2862" s="13">
        <f>_xlfn.MAXIFS(Invoices[Date],Invoices[Customer ID],A2862)</f>
        <v/>
      </c>
      <c r="D2862" s="14">
        <f>AsOfDate-C2862</f>
        <v/>
      </c>
      <c r="E2862" s="14">
        <f>COUNTIFS(Invoices[Customer ID],A2862)</f>
        <v/>
      </c>
      <c r="F2862" s="15">
        <f>SUMIFS(Invoices[Value],Invoices[Customer ID],A2862)</f>
        <v/>
      </c>
      <c r="G2862" s="10">
        <f>5-COUNTIF(RCuts,"&lt;"&amp;D2862)</f>
        <v/>
      </c>
      <c r="H2862" s="10">
        <f>1+COUNTIF(FCuts,"&lt;"&amp;E2862)</f>
        <v/>
      </c>
      <c r="I2862" s="10">
        <f>1+COUNTIF(MCuts,"&lt;"&amp;F2862)</f>
        <v/>
      </c>
      <c r="J2862" s="10">
        <f>G2862&amp;H2862&amp;I2862</f>
        <v/>
      </c>
      <c r="K2862" s="10">
        <f>IF(AND(G2862&gt;=4,H2862&gt;=4),"Champions",IF(AND(G2862&gt;=3,H2862&gt;=3),"Loyal",IF(G2862&gt;=4,"New / promising",IF(H2862&gt;=3,"At risk",IF(G2862&lt;=2,"Lost / hibernating","Needs attention")))))</f>
        <v/>
      </c>
    </row>
    <row r="2863">
      <c r="A2863" t="n">
        <v>16956</v>
      </c>
      <c r="B2863" s="13">
        <f>_xlfn.MINIFS(Invoices[Date],Invoices[Customer ID],A2863)</f>
        <v/>
      </c>
      <c r="C2863" s="13">
        <f>_xlfn.MAXIFS(Invoices[Date],Invoices[Customer ID],A2863)</f>
        <v/>
      </c>
      <c r="D2863" s="14">
        <f>AsOfDate-C2863</f>
        <v/>
      </c>
      <c r="E2863" s="14">
        <f>COUNTIFS(Invoices[Customer ID],A2863)</f>
        <v/>
      </c>
      <c r="F2863" s="15">
        <f>SUMIFS(Invoices[Value],Invoices[Customer ID],A2863)</f>
        <v/>
      </c>
      <c r="G2863" s="10">
        <f>5-COUNTIF(RCuts,"&lt;"&amp;D2863)</f>
        <v/>
      </c>
      <c r="H2863" s="10">
        <f>1+COUNTIF(FCuts,"&lt;"&amp;E2863)</f>
        <v/>
      </c>
      <c r="I2863" s="10">
        <f>1+COUNTIF(MCuts,"&lt;"&amp;F2863)</f>
        <v/>
      </c>
      <c r="J2863" s="10">
        <f>G2863&amp;H2863&amp;I2863</f>
        <v/>
      </c>
      <c r="K2863" s="10">
        <f>IF(AND(G2863&gt;=4,H2863&gt;=4),"Champions",IF(AND(G2863&gt;=3,H2863&gt;=3),"Loyal",IF(G2863&gt;=4,"New / promising",IF(H2863&gt;=3,"At risk",IF(G2863&lt;=2,"Lost / hibernating","Needs attention")))))</f>
        <v/>
      </c>
    </row>
    <row r="2864">
      <c r="A2864" t="n">
        <v>16957</v>
      </c>
      <c r="B2864" s="13">
        <f>_xlfn.MINIFS(Invoices[Date],Invoices[Customer ID],A2864)</f>
        <v/>
      </c>
      <c r="C2864" s="13">
        <f>_xlfn.MAXIFS(Invoices[Date],Invoices[Customer ID],A2864)</f>
        <v/>
      </c>
      <c r="D2864" s="14">
        <f>AsOfDate-C2864</f>
        <v/>
      </c>
      <c r="E2864" s="14">
        <f>COUNTIFS(Invoices[Customer ID],A2864)</f>
        <v/>
      </c>
      <c r="F2864" s="15">
        <f>SUMIFS(Invoices[Value],Invoices[Customer ID],A2864)</f>
        <v/>
      </c>
      <c r="G2864" s="10">
        <f>5-COUNTIF(RCuts,"&lt;"&amp;D2864)</f>
        <v/>
      </c>
      <c r="H2864" s="10">
        <f>1+COUNTIF(FCuts,"&lt;"&amp;E2864)</f>
        <v/>
      </c>
      <c r="I2864" s="10">
        <f>1+COUNTIF(MCuts,"&lt;"&amp;F2864)</f>
        <v/>
      </c>
      <c r="J2864" s="10">
        <f>G2864&amp;H2864&amp;I2864</f>
        <v/>
      </c>
      <c r="K2864" s="10">
        <f>IF(AND(G2864&gt;=4,H2864&gt;=4),"Champions",IF(AND(G2864&gt;=3,H2864&gt;=3),"Loyal",IF(G2864&gt;=4,"New / promising",IF(H2864&gt;=3,"At risk",IF(G2864&lt;=2,"Lost / hibernating","Needs attention")))))</f>
        <v/>
      </c>
    </row>
    <row r="2865">
      <c r="A2865" t="n">
        <v>16959</v>
      </c>
      <c r="B2865" s="13">
        <f>_xlfn.MINIFS(Invoices[Date],Invoices[Customer ID],A2865)</f>
        <v/>
      </c>
      <c r="C2865" s="13">
        <f>_xlfn.MAXIFS(Invoices[Date],Invoices[Customer ID],A2865)</f>
        <v/>
      </c>
      <c r="D2865" s="14">
        <f>AsOfDate-C2865</f>
        <v/>
      </c>
      <c r="E2865" s="14">
        <f>COUNTIFS(Invoices[Customer ID],A2865)</f>
        <v/>
      </c>
      <c r="F2865" s="15">
        <f>SUMIFS(Invoices[Value],Invoices[Customer ID],A2865)</f>
        <v/>
      </c>
      <c r="G2865" s="10">
        <f>5-COUNTIF(RCuts,"&lt;"&amp;D2865)</f>
        <v/>
      </c>
      <c r="H2865" s="10">
        <f>1+COUNTIF(FCuts,"&lt;"&amp;E2865)</f>
        <v/>
      </c>
      <c r="I2865" s="10">
        <f>1+COUNTIF(MCuts,"&lt;"&amp;F2865)</f>
        <v/>
      </c>
      <c r="J2865" s="10">
        <f>G2865&amp;H2865&amp;I2865</f>
        <v/>
      </c>
      <c r="K2865" s="10">
        <f>IF(AND(G2865&gt;=4,H2865&gt;=4),"Champions",IF(AND(G2865&gt;=3,H2865&gt;=3),"Loyal",IF(G2865&gt;=4,"New / promising",IF(H2865&gt;=3,"At risk",IF(G2865&lt;=2,"Lost / hibernating","Needs attention")))))</f>
        <v/>
      </c>
    </row>
    <row r="2866">
      <c r="A2866" t="n">
        <v>16960</v>
      </c>
      <c r="B2866" s="13">
        <f>_xlfn.MINIFS(Invoices[Date],Invoices[Customer ID],A2866)</f>
        <v/>
      </c>
      <c r="C2866" s="13">
        <f>_xlfn.MAXIFS(Invoices[Date],Invoices[Customer ID],A2866)</f>
        <v/>
      </c>
      <c r="D2866" s="14">
        <f>AsOfDate-C2866</f>
        <v/>
      </c>
      <c r="E2866" s="14">
        <f>COUNTIFS(Invoices[Customer ID],A2866)</f>
        <v/>
      </c>
      <c r="F2866" s="15">
        <f>SUMIFS(Invoices[Value],Invoices[Customer ID],A2866)</f>
        <v/>
      </c>
      <c r="G2866" s="10">
        <f>5-COUNTIF(RCuts,"&lt;"&amp;D2866)</f>
        <v/>
      </c>
      <c r="H2866" s="10">
        <f>1+COUNTIF(FCuts,"&lt;"&amp;E2866)</f>
        <v/>
      </c>
      <c r="I2866" s="10">
        <f>1+COUNTIF(MCuts,"&lt;"&amp;F2866)</f>
        <v/>
      </c>
      <c r="J2866" s="10">
        <f>G2866&amp;H2866&amp;I2866</f>
        <v/>
      </c>
      <c r="K2866" s="10">
        <f>IF(AND(G2866&gt;=4,H2866&gt;=4),"Champions",IF(AND(G2866&gt;=3,H2866&gt;=3),"Loyal",IF(G2866&gt;=4,"New / promising",IF(H2866&gt;=3,"At risk",IF(G2866&lt;=2,"Lost / hibernating","Needs attention")))))</f>
        <v/>
      </c>
    </row>
    <row r="2867">
      <c r="A2867" t="n">
        <v>16961</v>
      </c>
      <c r="B2867" s="13">
        <f>_xlfn.MINIFS(Invoices[Date],Invoices[Customer ID],A2867)</f>
        <v/>
      </c>
      <c r="C2867" s="13">
        <f>_xlfn.MAXIFS(Invoices[Date],Invoices[Customer ID],A2867)</f>
        <v/>
      </c>
      <c r="D2867" s="14">
        <f>AsOfDate-C2867</f>
        <v/>
      </c>
      <c r="E2867" s="14">
        <f>COUNTIFS(Invoices[Customer ID],A2867)</f>
        <v/>
      </c>
      <c r="F2867" s="15">
        <f>SUMIFS(Invoices[Value],Invoices[Customer ID],A2867)</f>
        <v/>
      </c>
      <c r="G2867" s="10">
        <f>5-COUNTIF(RCuts,"&lt;"&amp;D2867)</f>
        <v/>
      </c>
      <c r="H2867" s="10">
        <f>1+COUNTIF(FCuts,"&lt;"&amp;E2867)</f>
        <v/>
      </c>
      <c r="I2867" s="10">
        <f>1+COUNTIF(MCuts,"&lt;"&amp;F2867)</f>
        <v/>
      </c>
      <c r="J2867" s="10">
        <f>G2867&amp;H2867&amp;I2867</f>
        <v/>
      </c>
      <c r="K2867" s="10">
        <f>IF(AND(G2867&gt;=4,H2867&gt;=4),"Champions",IF(AND(G2867&gt;=3,H2867&gt;=3),"Loyal",IF(G2867&gt;=4,"New / promising",IF(H2867&gt;=3,"At risk",IF(G2867&lt;=2,"Lost / hibernating","Needs attention")))))</f>
        <v/>
      </c>
    </row>
    <row r="2868">
      <c r="A2868" t="n">
        <v>16963</v>
      </c>
      <c r="B2868" s="13">
        <f>_xlfn.MINIFS(Invoices[Date],Invoices[Customer ID],A2868)</f>
        <v/>
      </c>
      <c r="C2868" s="13">
        <f>_xlfn.MAXIFS(Invoices[Date],Invoices[Customer ID],A2868)</f>
        <v/>
      </c>
      <c r="D2868" s="14">
        <f>AsOfDate-C2868</f>
        <v/>
      </c>
      <c r="E2868" s="14">
        <f>COUNTIFS(Invoices[Customer ID],A2868)</f>
        <v/>
      </c>
      <c r="F2868" s="15">
        <f>SUMIFS(Invoices[Value],Invoices[Customer ID],A2868)</f>
        <v/>
      </c>
      <c r="G2868" s="10">
        <f>5-COUNTIF(RCuts,"&lt;"&amp;D2868)</f>
        <v/>
      </c>
      <c r="H2868" s="10">
        <f>1+COUNTIF(FCuts,"&lt;"&amp;E2868)</f>
        <v/>
      </c>
      <c r="I2868" s="10">
        <f>1+COUNTIF(MCuts,"&lt;"&amp;F2868)</f>
        <v/>
      </c>
      <c r="J2868" s="10">
        <f>G2868&amp;H2868&amp;I2868</f>
        <v/>
      </c>
      <c r="K2868" s="10">
        <f>IF(AND(G2868&gt;=4,H2868&gt;=4),"Champions",IF(AND(G2868&gt;=3,H2868&gt;=3),"Loyal",IF(G2868&gt;=4,"New / promising",IF(H2868&gt;=3,"At risk",IF(G2868&lt;=2,"Lost / hibernating","Needs attention")))))</f>
        <v/>
      </c>
    </row>
    <row r="2869">
      <c r="A2869" t="n">
        <v>16965</v>
      </c>
      <c r="B2869" s="13">
        <f>_xlfn.MINIFS(Invoices[Date],Invoices[Customer ID],A2869)</f>
        <v/>
      </c>
      <c r="C2869" s="13">
        <f>_xlfn.MAXIFS(Invoices[Date],Invoices[Customer ID],A2869)</f>
        <v/>
      </c>
      <c r="D2869" s="14">
        <f>AsOfDate-C2869</f>
        <v/>
      </c>
      <c r="E2869" s="14">
        <f>COUNTIFS(Invoices[Customer ID],A2869)</f>
        <v/>
      </c>
      <c r="F2869" s="15">
        <f>SUMIFS(Invoices[Value],Invoices[Customer ID],A2869)</f>
        <v/>
      </c>
      <c r="G2869" s="10">
        <f>5-COUNTIF(RCuts,"&lt;"&amp;D2869)</f>
        <v/>
      </c>
      <c r="H2869" s="10">
        <f>1+COUNTIF(FCuts,"&lt;"&amp;E2869)</f>
        <v/>
      </c>
      <c r="I2869" s="10">
        <f>1+COUNTIF(MCuts,"&lt;"&amp;F2869)</f>
        <v/>
      </c>
      <c r="J2869" s="10">
        <f>G2869&amp;H2869&amp;I2869</f>
        <v/>
      </c>
      <c r="K2869" s="10">
        <f>IF(AND(G2869&gt;=4,H2869&gt;=4),"Champions",IF(AND(G2869&gt;=3,H2869&gt;=3),"Loyal",IF(G2869&gt;=4,"New / promising",IF(H2869&gt;=3,"At risk",IF(G2869&lt;=2,"Lost / hibernating","Needs attention")))))</f>
        <v/>
      </c>
    </row>
    <row r="2870">
      <c r="A2870" t="n">
        <v>16966</v>
      </c>
      <c r="B2870" s="13">
        <f>_xlfn.MINIFS(Invoices[Date],Invoices[Customer ID],A2870)</f>
        <v/>
      </c>
      <c r="C2870" s="13">
        <f>_xlfn.MAXIFS(Invoices[Date],Invoices[Customer ID],A2870)</f>
        <v/>
      </c>
      <c r="D2870" s="14">
        <f>AsOfDate-C2870</f>
        <v/>
      </c>
      <c r="E2870" s="14">
        <f>COUNTIFS(Invoices[Customer ID],A2870)</f>
        <v/>
      </c>
      <c r="F2870" s="15">
        <f>SUMIFS(Invoices[Value],Invoices[Customer ID],A2870)</f>
        <v/>
      </c>
      <c r="G2870" s="10">
        <f>5-COUNTIF(RCuts,"&lt;"&amp;D2870)</f>
        <v/>
      </c>
      <c r="H2870" s="10">
        <f>1+COUNTIF(FCuts,"&lt;"&amp;E2870)</f>
        <v/>
      </c>
      <c r="I2870" s="10">
        <f>1+COUNTIF(MCuts,"&lt;"&amp;F2870)</f>
        <v/>
      </c>
      <c r="J2870" s="10">
        <f>G2870&amp;H2870&amp;I2870</f>
        <v/>
      </c>
      <c r="K2870" s="10">
        <f>IF(AND(G2870&gt;=4,H2870&gt;=4),"Champions",IF(AND(G2870&gt;=3,H2870&gt;=3),"Loyal",IF(G2870&gt;=4,"New / promising",IF(H2870&gt;=3,"At risk",IF(G2870&lt;=2,"Lost / hibernating","Needs attention")))))</f>
        <v/>
      </c>
    </row>
    <row r="2871">
      <c r="A2871" t="n">
        <v>16967</v>
      </c>
      <c r="B2871" s="13">
        <f>_xlfn.MINIFS(Invoices[Date],Invoices[Customer ID],A2871)</f>
        <v/>
      </c>
      <c r="C2871" s="13">
        <f>_xlfn.MAXIFS(Invoices[Date],Invoices[Customer ID],A2871)</f>
        <v/>
      </c>
      <c r="D2871" s="14">
        <f>AsOfDate-C2871</f>
        <v/>
      </c>
      <c r="E2871" s="14">
        <f>COUNTIFS(Invoices[Customer ID],A2871)</f>
        <v/>
      </c>
      <c r="F2871" s="15">
        <f>SUMIFS(Invoices[Value],Invoices[Customer ID],A2871)</f>
        <v/>
      </c>
      <c r="G2871" s="10">
        <f>5-COUNTIF(RCuts,"&lt;"&amp;D2871)</f>
        <v/>
      </c>
      <c r="H2871" s="10">
        <f>1+COUNTIF(FCuts,"&lt;"&amp;E2871)</f>
        <v/>
      </c>
      <c r="I2871" s="10">
        <f>1+COUNTIF(MCuts,"&lt;"&amp;F2871)</f>
        <v/>
      </c>
      <c r="J2871" s="10">
        <f>G2871&amp;H2871&amp;I2871</f>
        <v/>
      </c>
      <c r="K2871" s="10">
        <f>IF(AND(G2871&gt;=4,H2871&gt;=4),"Champions",IF(AND(G2871&gt;=3,H2871&gt;=3),"Loyal",IF(G2871&gt;=4,"New / promising",IF(H2871&gt;=3,"At risk",IF(G2871&lt;=2,"Lost / hibernating","Needs attention")))))</f>
        <v/>
      </c>
    </row>
    <row r="2872">
      <c r="A2872" t="n">
        <v>16968</v>
      </c>
      <c r="B2872" s="13">
        <f>_xlfn.MINIFS(Invoices[Date],Invoices[Customer ID],A2872)</f>
        <v/>
      </c>
      <c r="C2872" s="13">
        <f>_xlfn.MAXIFS(Invoices[Date],Invoices[Customer ID],A2872)</f>
        <v/>
      </c>
      <c r="D2872" s="14">
        <f>AsOfDate-C2872</f>
        <v/>
      </c>
      <c r="E2872" s="14">
        <f>COUNTIFS(Invoices[Customer ID],A2872)</f>
        <v/>
      </c>
      <c r="F2872" s="15">
        <f>SUMIFS(Invoices[Value],Invoices[Customer ID],A2872)</f>
        <v/>
      </c>
      <c r="G2872" s="10">
        <f>5-COUNTIF(RCuts,"&lt;"&amp;D2872)</f>
        <v/>
      </c>
      <c r="H2872" s="10">
        <f>1+COUNTIF(FCuts,"&lt;"&amp;E2872)</f>
        <v/>
      </c>
      <c r="I2872" s="10">
        <f>1+COUNTIF(MCuts,"&lt;"&amp;F2872)</f>
        <v/>
      </c>
      <c r="J2872" s="10">
        <f>G2872&amp;H2872&amp;I2872</f>
        <v/>
      </c>
      <c r="K2872" s="10">
        <f>IF(AND(G2872&gt;=4,H2872&gt;=4),"Champions",IF(AND(G2872&gt;=3,H2872&gt;=3),"Loyal",IF(G2872&gt;=4,"New / promising",IF(H2872&gt;=3,"At risk",IF(G2872&lt;=2,"Lost / hibernating","Needs attention")))))</f>
        <v/>
      </c>
    </row>
    <row r="2873">
      <c r="A2873" t="n">
        <v>16969</v>
      </c>
      <c r="B2873" s="13">
        <f>_xlfn.MINIFS(Invoices[Date],Invoices[Customer ID],A2873)</f>
        <v/>
      </c>
      <c r="C2873" s="13">
        <f>_xlfn.MAXIFS(Invoices[Date],Invoices[Customer ID],A2873)</f>
        <v/>
      </c>
      <c r="D2873" s="14">
        <f>AsOfDate-C2873</f>
        <v/>
      </c>
      <c r="E2873" s="14">
        <f>COUNTIFS(Invoices[Customer ID],A2873)</f>
        <v/>
      </c>
      <c r="F2873" s="15">
        <f>SUMIFS(Invoices[Value],Invoices[Customer ID],A2873)</f>
        <v/>
      </c>
      <c r="G2873" s="10">
        <f>5-COUNTIF(RCuts,"&lt;"&amp;D2873)</f>
        <v/>
      </c>
      <c r="H2873" s="10">
        <f>1+COUNTIF(FCuts,"&lt;"&amp;E2873)</f>
        <v/>
      </c>
      <c r="I2873" s="10">
        <f>1+COUNTIF(MCuts,"&lt;"&amp;F2873)</f>
        <v/>
      </c>
      <c r="J2873" s="10">
        <f>G2873&amp;H2873&amp;I2873</f>
        <v/>
      </c>
      <c r="K2873" s="10">
        <f>IF(AND(G2873&gt;=4,H2873&gt;=4),"Champions",IF(AND(G2873&gt;=3,H2873&gt;=3),"Loyal",IF(G2873&gt;=4,"New / promising",IF(H2873&gt;=3,"At risk",IF(G2873&lt;=2,"Lost / hibernating","Needs attention")))))</f>
        <v/>
      </c>
    </row>
    <row r="2874">
      <c r="A2874" t="n">
        <v>16971</v>
      </c>
      <c r="B2874" s="13">
        <f>_xlfn.MINIFS(Invoices[Date],Invoices[Customer ID],A2874)</f>
        <v/>
      </c>
      <c r="C2874" s="13">
        <f>_xlfn.MAXIFS(Invoices[Date],Invoices[Customer ID],A2874)</f>
        <v/>
      </c>
      <c r="D2874" s="14">
        <f>AsOfDate-C2874</f>
        <v/>
      </c>
      <c r="E2874" s="14">
        <f>COUNTIFS(Invoices[Customer ID],A2874)</f>
        <v/>
      </c>
      <c r="F2874" s="15">
        <f>SUMIFS(Invoices[Value],Invoices[Customer ID],A2874)</f>
        <v/>
      </c>
      <c r="G2874" s="10">
        <f>5-COUNTIF(RCuts,"&lt;"&amp;D2874)</f>
        <v/>
      </c>
      <c r="H2874" s="10">
        <f>1+COUNTIF(FCuts,"&lt;"&amp;E2874)</f>
        <v/>
      </c>
      <c r="I2874" s="10">
        <f>1+COUNTIF(MCuts,"&lt;"&amp;F2874)</f>
        <v/>
      </c>
      <c r="J2874" s="10">
        <f>G2874&amp;H2874&amp;I2874</f>
        <v/>
      </c>
      <c r="K2874" s="10">
        <f>IF(AND(G2874&gt;=4,H2874&gt;=4),"Champions",IF(AND(G2874&gt;=3,H2874&gt;=3),"Loyal",IF(G2874&gt;=4,"New / promising",IF(H2874&gt;=3,"At risk",IF(G2874&lt;=2,"Lost / hibernating","Needs attention")))))</f>
        <v/>
      </c>
    </row>
    <row r="2875">
      <c r="A2875" t="n">
        <v>16976</v>
      </c>
      <c r="B2875" s="13">
        <f>_xlfn.MINIFS(Invoices[Date],Invoices[Customer ID],A2875)</f>
        <v/>
      </c>
      <c r="C2875" s="13">
        <f>_xlfn.MAXIFS(Invoices[Date],Invoices[Customer ID],A2875)</f>
        <v/>
      </c>
      <c r="D2875" s="14">
        <f>AsOfDate-C2875</f>
        <v/>
      </c>
      <c r="E2875" s="14">
        <f>COUNTIFS(Invoices[Customer ID],A2875)</f>
        <v/>
      </c>
      <c r="F2875" s="15">
        <f>SUMIFS(Invoices[Value],Invoices[Customer ID],A2875)</f>
        <v/>
      </c>
      <c r="G2875" s="10">
        <f>5-COUNTIF(RCuts,"&lt;"&amp;D2875)</f>
        <v/>
      </c>
      <c r="H2875" s="10">
        <f>1+COUNTIF(FCuts,"&lt;"&amp;E2875)</f>
        <v/>
      </c>
      <c r="I2875" s="10">
        <f>1+COUNTIF(MCuts,"&lt;"&amp;F2875)</f>
        <v/>
      </c>
      <c r="J2875" s="10">
        <f>G2875&amp;H2875&amp;I2875</f>
        <v/>
      </c>
      <c r="K2875" s="10">
        <f>IF(AND(G2875&gt;=4,H2875&gt;=4),"Champions",IF(AND(G2875&gt;=3,H2875&gt;=3),"Loyal",IF(G2875&gt;=4,"New / promising",IF(H2875&gt;=3,"At risk",IF(G2875&lt;=2,"Lost / hibernating","Needs attention")))))</f>
        <v/>
      </c>
    </row>
    <row r="2876">
      <c r="A2876" t="n">
        <v>16978</v>
      </c>
      <c r="B2876" s="13">
        <f>_xlfn.MINIFS(Invoices[Date],Invoices[Customer ID],A2876)</f>
        <v/>
      </c>
      <c r="C2876" s="13">
        <f>_xlfn.MAXIFS(Invoices[Date],Invoices[Customer ID],A2876)</f>
        <v/>
      </c>
      <c r="D2876" s="14">
        <f>AsOfDate-C2876</f>
        <v/>
      </c>
      <c r="E2876" s="14">
        <f>COUNTIFS(Invoices[Customer ID],A2876)</f>
        <v/>
      </c>
      <c r="F2876" s="15">
        <f>SUMIFS(Invoices[Value],Invoices[Customer ID],A2876)</f>
        <v/>
      </c>
      <c r="G2876" s="10">
        <f>5-COUNTIF(RCuts,"&lt;"&amp;D2876)</f>
        <v/>
      </c>
      <c r="H2876" s="10">
        <f>1+COUNTIF(FCuts,"&lt;"&amp;E2876)</f>
        <v/>
      </c>
      <c r="I2876" s="10">
        <f>1+COUNTIF(MCuts,"&lt;"&amp;F2876)</f>
        <v/>
      </c>
      <c r="J2876" s="10">
        <f>G2876&amp;H2876&amp;I2876</f>
        <v/>
      </c>
      <c r="K2876" s="10">
        <f>IF(AND(G2876&gt;=4,H2876&gt;=4),"Champions",IF(AND(G2876&gt;=3,H2876&gt;=3),"Loyal",IF(G2876&gt;=4,"New / promising",IF(H2876&gt;=3,"At risk",IF(G2876&lt;=2,"Lost / hibernating","Needs attention")))))</f>
        <v/>
      </c>
    </row>
    <row r="2877">
      <c r="A2877" t="n">
        <v>16979</v>
      </c>
      <c r="B2877" s="13">
        <f>_xlfn.MINIFS(Invoices[Date],Invoices[Customer ID],A2877)</f>
        <v/>
      </c>
      <c r="C2877" s="13">
        <f>_xlfn.MAXIFS(Invoices[Date],Invoices[Customer ID],A2877)</f>
        <v/>
      </c>
      <c r="D2877" s="14">
        <f>AsOfDate-C2877</f>
        <v/>
      </c>
      <c r="E2877" s="14">
        <f>COUNTIFS(Invoices[Customer ID],A2877)</f>
        <v/>
      </c>
      <c r="F2877" s="15">
        <f>SUMIFS(Invoices[Value],Invoices[Customer ID],A2877)</f>
        <v/>
      </c>
      <c r="G2877" s="10">
        <f>5-COUNTIF(RCuts,"&lt;"&amp;D2877)</f>
        <v/>
      </c>
      <c r="H2877" s="10">
        <f>1+COUNTIF(FCuts,"&lt;"&amp;E2877)</f>
        <v/>
      </c>
      <c r="I2877" s="10">
        <f>1+COUNTIF(MCuts,"&lt;"&amp;F2877)</f>
        <v/>
      </c>
      <c r="J2877" s="10">
        <f>G2877&amp;H2877&amp;I2877</f>
        <v/>
      </c>
      <c r="K2877" s="10">
        <f>IF(AND(G2877&gt;=4,H2877&gt;=4),"Champions",IF(AND(G2877&gt;=3,H2877&gt;=3),"Loyal",IF(G2877&gt;=4,"New / promising",IF(H2877&gt;=3,"At risk",IF(G2877&lt;=2,"Lost / hibernating","Needs attention")))))</f>
        <v/>
      </c>
    </row>
    <row r="2878">
      <c r="A2878" t="n">
        <v>16980</v>
      </c>
      <c r="B2878" s="13">
        <f>_xlfn.MINIFS(Invoices[Date],Invoices[Customer ID],A2878)</f>
        <v/>
      </c>
      <c r="C2878" s="13">
        <f>_xlfn.MAXIFS(Invoices[Date],Invoices[Customer ID],A2878)</f>
        <v/>
      </c>
      <c r="D2878" s="14">
        <f>AsOfDate-C2878</f>
        <v/>
      </c>
      <c r="E2878" s="14">
        <f>COUNTIFS(Invoices[Customer ID],A2878)</f>
        <v/>
      </c>
      <c r="F2878" s="15">
        <f>SUMIFS(Invoices[Value],Invoices[Customer ID],A2878)</f>
        <v/>
      </c>
      <c r="G2878" s="10">
        <f>5-COUNTIF(RCuts,"&lt;"&amp;D2878)</f>
        <v/>
      </c>
      <c r="H2878" s="10">
        <f>1+COUNTIF(FCuts,"&lt;"&amp;E2878)</f>
        <v/>
      </c>
      <c r="I2878" s="10">
        <f>1+COUNTIF(MCuts,"&lt;"&amp;F2878)</f>
        <v/>
      </c>
      <c r="J2878" s="10">
        <f>G2878&amp;H2878&amp;I2878</f>
        <v/>
      </c>
      <c r="K2878" s="10">
        <f>IF(AND(G2878&gt;=4,H2878&gt;=4),"Champions",IF(AND(G2878&gt;=3,H2878&gt;=3),"Loyal",IF(G2878&gt;=4,"New / promising",IF(H2878&gt;=3,"At risk",IF(G2878&lt;=2,"Lost / hibernating","Needs attention")))))</f>
        <v/>
      </c>
    </row>
    <row r="2879">
      <c r="A2879" t="n">
        <v>16982</v>
      </c>
      <c r="B2879" s="13">
        <f>_xlfn.MINIFS(Invoices[Date],Invoices[Customer ID],A2879)</f>
        <v/>
      </c>
      <c r="C2879" s="13">
        <f>_xlfn.MAXIFS(Invoices[Date],Invoices[Customer ID],A2879)</f>
        <v/>
      </c>
      <c r="D2879" s="14">
        <f>AsOfDate-C2879</f>
        <v/>
      </c>
      <c r="E2879" s="14">
        <f>COUNTIFS(Invoices[Customer ID],A2879)</f>
        <v/>
      </c>
      <c r="F2879" s="15">
        <f>SUMIFS(Invoices[Value],Invoices[Customer ID],A2879)</f>
        <v/>
      </c>
      <c r="G2879" s="10">
        <f>5-COUNTIF(RCuts,"&lt;"&amp;D2879)</f>
        <v/>
      </c>
      <c r="H2879" s="10">
        <f>1+COUNTIF(FCuts,"&lt;"&amp;E2879)</f>
        <v/>
      </c>
      <c r="I2879" s="10">
        <f>1+COUNTIF(MCuts,"&lt;"&amp;F2879)</f>
        <v/>
      </c>
      <c r="J2879" s="10">
        <f>G2879&amp;H2879&amp;I2879</f>
        <v/>
      </c>
      <c r="K2879" s="10">
        <f>IF(AND(G2879&gt;=4,H2879&gt;=4),"Champions",IF(AND(G2879&gt;=3,H2879&gt;=3),"Loyal",IF(G2879&gt;=4,"New / promising",IF(H2879&gt;=3,"At risk",IF(G2879&lt;=2,"Lost / hibernating","Needs attention")))))</f>
        <v/>
      </c>
    </row>
    <row r="2880">
      <c r="A2880" t="n">
        <v>16983</v>
      </c>
      <c r="B2880" s="13">
        <f>_xlfn.MINIFS(Invoices[Date],Invoices[Customer ID],A2880)</f>
        <v/>
      </c>
      <c r="C2880" s="13">
        <f>_xlfn.MAXIFS(Invoices[Date],Invoices[Customer ID],A2880)</f>
        <v/>
      </c>
      <c r="D2880" s="14">
        <f>AsOfDate-C2880</f>
        <v/>
      </c>
      <c r="E2880" s="14">
        <f>COUNTIFS(Invoices[Customer ID],A2880)</f>
        <v/>
      </c>
      <c r="F2880" s="15">
        <f>SUMIFS(Invoices[Value],Invoices[Customer ID],A2880)</f>
        <v/>
      </c>
      <c r="G2880" s="10">
        <f>5-COUNTIF(RCuts,"&lt;"&amp;D2880)</f>
        <v/>
      </c>
      <c r="H2880" s="10">
        <f>1+COUNTIF(FCuts,"&lt;"&amp;E2880)</f>
        <v/>
      </c>
      <c r="I2880" s="10">
        <f>1+COUNTIF(MCuts,"&lt;"&amp;F2880)</f>
        <v/>
      </c>
      <c r="J2880" s="10">
        <f>G2880&amp;H2880&amp;I2880</f>
        <v/>
      </c>
      <c r="K2880" s="10">
        <f>IF(AND(G2880&gt;=4,H2880&gt;=4),"Champions",IF(AND(G2880&gt;=3,H2880&gt;=3),"Loyal",IF(G2880&gt;=4,"New / promising",IF(H2880&gt;=3,"At risk",IF(G2880&lt;=2,"Lost / hibernating","Needs attention")))))</f>
        <v/>
      </c>
    </row>
    <row r="2881">
      <c r="A2881" t="n">
        <v>16984</v>
      </c>
      <c r="B2881" s="13">
        <f>_xlfn.MINIFS(Invoices[Date],Invoices[Customer ID],A2881)</f>
        <v/>
      </c>
      <c r="C2881" s="13">
        <f>_xlfn.MAXIFS(Invoices[Date],Invoices[Customer ID],A2881)</f>
        <v/>
      </c>
      <c r="D2881" s="14">
        <f>AsOfDate-C2881</f>
        <v/>
      </c>
      <c r="E2881" s="14">
        <f>COUNTIFS(Invoices[Customer ID],A2881)</f>
        <v/>
      </c>
      <c r="F2881" s="15">
        <f>SUMIFS(Invoices[Value],Invoices[Customer ID],A2881)</f>
        <v/>
      </c>
      <c r="G2881" s="10">
        <f>5-COUNTIF(RCuts,"&lt;"&amp;D2881)</f>
        <v/>
      </c>
      <c r="H2881" s="10">
        <f>1+COUNTIF(FCuts,"&lt;"&amp;E2881)</f>
        <v/>
      </c>
      <c r="I2881" s="10">
        <f>1+COUNTIF(MCuts,"&lt;"&amp;F2881)</f>
        <v/>
      </c>
      <c r="J2881" s="10">
        <f>G2881&amp;H2881&amp;I2881</f>
        <v/>
      </c>
      <c r="K2881" s="10">
        <f>IF(AND(G2881&gt;=4,H2881&gt;=4),"Champions",IF(AND(G2881&gt;=3,H2881&gt;=3),"Loyal",IF(G2881&gt;=4,"New / promising",IF(H2881&gt;=3,"At risk",IF(G2881&lt;=2,"Lost / hibernating","Needs attention")))))</f>
        <v/>
      </c>
    </row>
    <row r="2882">
      <c r="A2882" t="n">
        <v>16985</v>
      </c>
      <c r="B2882" s="13">
        <f>_xlfn.MINIFS(Invoices[Date],Invoices[Customer ID],A2882)</f>
        <v/>
      </c>
      <c r="C2882" s="13">
        <f>_xlfn.MAXIFS(Invoices[Date],Invoices[Customer ID],A2882)</f>
        <v/>
      </c>
      <c r="D2882" s="14">
        <f>AsOfDate-C2882</f>
        <v/>
      </c>
      <c r="E2882" s="14">
        <f>COUNTIFS(Invoices[Customer ID],A2882)</f>
        <v/>
      </c>
      <c r="F2882" s="15">
        <f>SUMIFS(Invoices[Value],Invoices[Customer ID],A2882)</f>
        <v/>
      </c>
      <c r="G2882" s="10">
        <f>5-COUNTIF(RCuts,"&lt;"&amp;D2882)</f>
        <v/>
      </c>
      <c r="H2882" s="10">
        <f>1+COUNTIF(FCuts,"&lt;"&amp;E2882)</f>
        <v/>
      </c>
      <c r="I2882" s="10">
        <f>1+COUNTIF(MCuts,"&lt;"&amp;F2882)</f>
        <v/>
      </c>
      <c r="J2882" s="10">
        <f>G2882&amp;H2882&amp;I2882</f>
        <v/>
      </c>
      <c r="K2882" s="10">
        <f>IF(AND(G2882&gt;=4,H2882&gt;=4),"Champions",IF(AND(G2882&gt;=3,H2882&gt;=3),"Loyal",IF(G2882&gt;=4,"New / promising",IF(H2882&gt;=3,"At risk",IF(G2882&lt;=2,"Lost / hibernating","Needs attention")))))</f>
        <v/>
      </c>
    </row>
    <row r="2883">
      <c r="A2883" t="n">
        <v>16986</v>
      </c>
      <c r="B2883" s="13">
        <f>_xlfn.MINIFS(Invoices[Date],Invoices[Customer ID],A2883)</f>
        <v/>
      </c>
      <c r="C2883" s="13">
        <f>_xlfn.MAXIFS(Invoices[Date],Invoices[Customer ID],A2883)</f>
        <v/>
      </c>
      <c r="D2883" s="14">
        <f>AsOfDate-C2883</f>
        <v/>
      </c>
      <c r="E2883" s="14">
        <f>COUNTIFS(Invoices[Customer ID],A2883)</f>
        <v/>
      </c>
      <c r="F2883" s="15">
        <f>SUMIFS(Invoices[Value],Invoices[Customer ID],A2883)</f>
        <v/>
      </c>
      <c r="G2883" s="10">
        <f>5-COUNTIF(RCuts,"&lt;"&amp;D2883)</f>
        <v/>
      </c>
      <c r="H2883" s="10">
        <f>1+COUNTIF(FCuts,"&lt;"&amp;E2883)</f>
        <v/>
      </c>
      <c r="I2883" s="10">
        <f>1+COUNTIF(MCuts,"&lt;"&amp;F2883)</f>
        <v/>
      </c>
      <c r="J2883" s="10">
        <f>G2883&amp;H2883&amp;I2883</f>
        <v/>
      </c>
      <c r="K2883" s="10">
        <f>IF(AND(G2883&gt;=4,H2883&gt;=4),"Champions",IF(AND(G2883&gt;=3,H2883&gt;=3),"Loyal",IF(G2883&gt;=4,"New / promising",IF(H2883&gt;=3,"At risk",IF(G2883&lt;=2,"Lost / hibernating","Needs attention")))))</f>
        <v/>
      </c>
    </row>
    <row r="2884">
      <c r="A2884" t="n">
        <v>16987</v>
      </c>
      <c r="B2884" s="13">
        <f>_xlfn.MINIFS(Invoices[Date],Invoices[Customer ID],A2884)</f>
        <v/>
      </c>
      <c r="C2884" s="13">
        <f>_xlfn.MAXIFS(Invoices[Date],Invoices[Customer ID],A2884)</f>
        <v/>
      </c>
      <c r="D2884" s="14">
        <f>AsOfDate-C2884</f>
        <v/>
      </c>
      <c r="E2884" s="14">
        <f>COUNTIFS(Invoices[Customer ID],A2884)</f>
        <v/>
      </c>
      <c r="F2884" s="15">
        <f>SUMIFS(Invoices[Value],Invoices[Customer ID],A2884)</f>
        <v/>
      </c>
      <c r="G2884" s="10">
        <f>5-COUNTIF(RCuts,"&lt;"&amp;D2884)</f>
        <v/>
      </c>
      <c r="H2884" s="10">
        <f>1+COUNTIF(FCuts,"&lt;"&amp;E2884)</f>
        <v/>
      </c>
      <c r="I2884" s="10">
        <f>1+COUNTIF(MCuts,"&lt;"&amp;F2884)</f>
        <v/>
      </c>
      <c r="J2884" s="10">
        <f>G2884&amp;H2884&amp;I2884</f>
        <v/>
      </c>
      <c r="K2884" s="10">
        <f>IF(AND(G2884&gt;=4,H2884&gt;=4),"Champions",IF(AND(G2884&gt;=3,H2884&gt;=3),"Loyal",IF(G2884&gt;=4,"New / promising",IF(H2884&gt;=3,"At risk",IF(G2884&lt;=2,"Lost / hibernating","Needs attention")))))</f>
        <v/>
      </c>
    </row>
    <row r="2885">
      <c r="A2885" t="n">
        <v>16989</v>
      </c>
      <c r="B2885" s="13">
        <f>_xlfn.MINIFS(Invoices[Date],Invoices[Customer ID],A2885)</f>
        <v/>
      </c>
      <c r="C2885" s="13">
        <f>_xlfn.MAXIFS(Invoices[Date],Invoices[Customer ID],A2885)</f>
        <v/>
      </c>
      <c r="D2885" s="14">
        <f>AsOfDate-C2885</f>
        <v/>
      </c>
      <c r="E2885" s="14">
        <f>COUNTIFS(Invoices[Customer ID],A2885)</f>
        <v/>
      </c>
      <c r="F2885" s="15">
        <f>SUMIFS(Invoices[Value],Invoices[Customer ID],A2885)</f>
        <v/>
      </c>
      <c r="G2885" s="10">
        <f>5-COUNTIF(RCuts,"&lt;"&amp;D2885)</f>
        <v/>
      </c>
      <c r="H2885" s="10">
        <f>1+COUNTIF(FCuts,"&lt;"&amp;E2885)</f>
        <v/>
      </c>
      <c r="I2885" s="10">
        <f>1+COUNTIF(MCuts,"&lt;"&amp;F2885)</f>
        <v/>
      </c>
      <c r="J2885" s="10">
        <f>G2885&amp;H2885&amp;I2885</f>
        <v/>
      </c>
      <c r="K2885" s="10">
        <f>IF(AND(G2885&gt;=4,H2885&gt;=4),"Champions",IF(AND(G2885&gt;=3,H2885&gt;=3),"Loyal",IF(G2885&gt;=4,"New / promising",IF(H2885&gt;=3,"At risk",IF(G2885&lt;=2,"Lost / hibernating","Needs attention")))))</f>
        <v/>
      </c>
    </row>
    <row r="2886">
      <c r="A2886" t="n">
        <v>16990</v>
      </c>
      <c r="B2886" s="13">
        <f>_xlfn.MINIFS(Invoices[Date],Invoices[Customer ID],A2886)</f>
        <v/>
      </c>
      <c r="C2886" s="13">
        <f>_xlfn.MAXIFS(Invoices[Date],Invoices[Customer ID],A2886)</f>
        <v/>
      </c>
      <c r="D2886" s="14">
        <f>AsOfDate-C2886</f>
        <v/>
      </c>
      <c r="E2886" s="14">
        <f>COUNTIFS(Invoices[Customer ID],A2886)</f>
        <v/>
      </c>
      <c r="F2886" s="15">
        <f>SUMIFS(Invoices[Value],Invoices[Customer ID],A2886)</f>
        <v/>
      </c>
      <c r="G2886" s="10">
        <f>5-COUNTIF(RCuts,"&lt;"&amp;D2886)</f>
        <v/>
      </c>
      <c r="H2886" s="10">
        <f>1+COUNTIF(FCuts,"&lt;"&amp;E2886)</f>
        <v/>
      </c>
      <c r="I2886" s="10">
        <f>1+COUNTIF(MCuts,"&lt;"&amp;F2886)</f>
        <v/>
      </c>
      <c r="J2886" s="10">
        <f>G2886&amp;H2886&amp;I2886</f>
        <v/>
      </c>
      <c r="K2886" s="10">
        <f>IF(AND(G2886&gt;=4,H2886&gt;=4),"Champions",IF(AND(G2886&gt;=3,H2886&gt;=3),"Loyal",IF(G2886&gt;=4,"New / promising",IF(H2886&gt;=3,"At risk",IF(G2886&lt;=2,"Lost / hibernating","Needs attention")))))</f>
        <v/>
      </c>
    </row>
    <row r="2887">
      <c r="A2887" t="n">
        <v>16992</v>
      </c>
      <c r="B2887" s="13">
        <f>_xlfn.MINIFS(Invoices[Date],Invoices[Customer ID],A2887)</f>
        <v/>
      </c>
      <c r="C2887" s="13">
        <f>_xlfn.MAXIFS(Invoices[Date],Invoices[Customer ID],A2887)</f>
        <v/>
      </c>
      <c r="D2887" s="14">
        <f>AsOfDate-C2887</f>
        <v/>
      </c>
      <c r="E2887" s="14">
        <f>COUNTIFS(Invoices[Customer ID],A2887)</f>
        <v/>
      </c>
      <c r="F2887" s="15">
        <f>SUMIFS(Invoices[Value],Invoices[Customer ID],A2887)</f>
        <v/>
      </c>
      <c r="G2887" s="10">
        <f>5-COUNTIF(RCuts,"&lt;"&amp;D2887)</f>
        <v/>
      </c>
      <c r="H2887" s="10">
        <f>1+COUNTIF(FCuts,"&lt;"&amp;E2887)</f>
        <v/>
      </c>
      <c r="I2887" s="10">
        <f>1+COUNTIF(MCuts,"&lt;"&amp;F2887)</f>
        <v/>
      </c>
      <c r="J2887" s="10">
        <f>G2887&amp;H2887&amp;I2887</f>
        <v/>
      </c>
      <c r="K2887" s="10">
        <f>IF(AND(G2887&gt;=4,H2887&gt;=4),"Champions",IF(AND(G2887&gt;=3,H2887&gt;=3),"Loyal",IF(G2887&gt;=4,"New / promising",IF(H2887&gt;=3,"At risk",IF(G2887&lt;=2,"Lost / hibernating","Needs attention")))))</f>
        <v/>
      </c>
    </row>
    <row r="2888">
      <c r="A2888" t="n">
        <v>16996</v>
      </c>
      <c r="B2888" s="13">
        <f>_xlfn.MINIFS(Invoices[Date],Invoices[Customer ID],A2888)</f>
        <v/>
      </c>
      <c r="C2888" s="13">
        <f>_xlfn.MAXIFS(Invoices[Date],Invoices[Customer ID],A2888)</f>
        <v/>
      </c>
      <c r="D2888" s="14">
        <f>AsOfDate-C2888</f>
        <v/>
      </c>
      <c r="E2888" s="14">
        <f>COUNTIFS(Invoices[Customer ID],A2888)</f>
        <v/>
      </c>
      <c r="F2888" s="15">
        <f>SUMIFS(Invoices[Value],Invoices[Customer ID],A2888)</f>
        <v/>
      </c>
      <c r="G2888" s="10">
        <f>5-COUNTIF(RCuts,"&lt;"&amp;D2888)</f>
        <v/>
      </c>
      <c r="H2888" s="10">
        <f>1+COUNTIF(FCuts,"&lt;"&amp;E2888)</f>
        <v/>
      </c>
      <c r="I2888" s="10">
        <f>1+COUNTIF(MCuts,"&lt;"&amp;F2888)</f>
        <v/>
      </c>
      <c r="J2888" s="10">
        <f>G2888&amp;H2888&amp;I2888</f>
        <v/>
      </c>
      <c r="K2888" s="10">
        <f>IF(AND(G2888&gt;=4,H2888&gt;=4),"Champions",IF(AND(G2888&gt;=3,H2888&gt;=3),"Loyal",IF(G2888&gt;=4,"New / promising",IF(H2888&gt;=3,"At risk",IF(G2888&lt;=2,"Lost / hibernating","Needs attention")))))</f>
        <v/>
      </c>
    </row>
    <row r="2889">
      <c r="A2889" t="n">
        <v>16997</v>
      </c>
      <c r="B2889" s="13">
        <f>_xlfn.MINIFS(Invoices[Date],Invoices[Customer ID],A2889)</f>
        <v/>
      </c>
      <c r="C2889" s="13">
        <f>_xlfn.MAXIFS(Invoices[Date],Invoices[Customer ID],A2889)</f>
        <v/>
      </c>
      <c r="D2889" s="14">
        <f>AsOfDate-C2889</f>
        <v/>
      </c>
      <c r="E2889" s="14">
        <f>COUNTIFS(Invoices[Customer ID],A2889)</f>
        <v/>
      </c>
      <c r="F2889" s="15">
        <f>SUMIFS(Invoices[Value],Invoices[Customer ID],A2889)</f>
        <v/>
      </c>
      <c r="G2889" s="10">
        <f>5-COUNTIF(RCuts,"&lt;"&amp;D2889)</f>
        <v/>
      </c>
      <c r="H2889" s="10">
        <f>1+COUNTIF(FCuts,"&lt;"&amp;E2889)</f>
        <v/>
      </c>
      <c r="I2889" s="10">
        <f>1+COUNTIF(MCuts,"&lt;"&amp;F2889)</f>
        <v/>
      </c>
      <c r="J2889" s="10">
        <f>G2889&amp;H2889&amp;I2889</f>
        <v/>
      </c>
      <c r="K2889" s="10">
        <f>IF(AND(G2889&gt;=4,H2889&gt;=4),"Champions",IF(AND(G2889&gt;=3,H2889&gt;=3),"Loyal",IF(G2889&gt;=4,"New / promising",IF(H2889&gt;=3,"At risk",IF(G2889&lt;=2,"Lost / hibernating","Needs attention")))))</f>
        <v/>
      </c>
    </row>
    <row r="2890">
      <c r="A2890" t="n">
        <v>16998</v>
      </c>
      <c r="B2890" s="13">
        <f>_xlfn.MINIFS(Invoices[Date],Invoices[Customer ID],A2890)</f>
        <v/>
      </c>
      <c r="C2890" s="13">
        <f>_xlfn.MAXIFS(Invoices[Date],Invoices[Customer ID],A2890)</f>
        <v/>
      </c>
      <c r="D2890" s="14">
        <f>AsOfDate-C2890</f>
        <v/>
      </c>
      <c r="E2890" s="14">
        <f>COUNTIFS(Invoices[Customer ID],A2890)</f>
        <v/>
      </c>
      <c r="F2890" s="15">
        <f>SUMIFS(Invoices[Value],Invoices[Customer ID],A2890)</f>
        <v/>
      </c>
      <c r="G2890" s="10">
        <f>5-COUNTIF(RCuts,"&lt;"&amp;D2890)</f>
        <v/>
      </c>
      <c r="H2890" s="10">
        <f>1+COUNTIF(FCuts,"&lt;"&amp;E2890)</f>
        <v/>
      </c>
      <c r="I2890" s="10">
        <f>1+COUNTIF(MCuts,"&lt;"&amp;F2890)</f>
        <v/>
      </c>
      <c r="J2890" s="10">
        <f>G2890&amp;H2890&amp;I2890</f>
        <v/>
      </c>
      <c r="K2890" s="10">
        <f>IF(AND(G2890&gt;=4,H2890&gt;=4),"Champions",IF(AND(G2890&gt;=3,H2890&gt;=3),"Loyal",IF(G2890&gt;=4,"New / promising",IF(H2890&gt;=3,"At risk",IF(G2890&lt;=2,"Lost / hibernating","Needs attention")))))</f>
        <v/>
      </c>
    </row>
    <row r="2891">
      <c r="A2891" t="n">
        <v>16999</v>
      </c>
      <c r="B2891" s="13">
        <f>_xlfn.MINIFS(Invoices[Date],Invoices[Customer ID],A2891)</f>
        <v/>
      </c>
      <c r="C2891" s="13">
        <f>_xlfn.MAXIFS(Invoices[Date],Invoices[Customer ID],A2891)</f>
        <v/>
      </c>
      <c r="D2891" s="14">
        <f>AsOfDate-C2891</f>
        <v/>
      </c>
      <c r="E2891" s="14">
        <f>COUNTIFS(Invoices[Customer ID],A2891)</f>
        <v/>
      </c>
      <c r="F2891" s="15">
        <f>SUMIFS(Invoices[Value],Invoices[Customer ID],A2891)</f>
        <v/>
      </c>
      <c r="G2891" s="10">
        <f>5-COUNTIF(RCuts,"&lt;"&amp;D2891)</f>
        <v/>
      </c>
      <c r="H2891" s="10">
        <f>1+COUNTIF(FCuts,"&lt;"&amp;E2891)</f>
        <v/>
      </c>
      <c r="I2891" s="10">
        <f>1+COUNTIF(MCuts,"&lt;"&amp;F2891)</f>
        <v/>
      </c>
      <c r="J2891" s="10">
        <f>G2891&amp;H2891&amp;I2891</f>
        <v/>
      </c>
      <c r="K2891" s="10">
        <f>IF(AND(G2891&gt;=4,H2891&gt;=4),"Champions",IF(AND(G2891&gt;=3,H2891&gt;=3),"Loyal",IF(G2891&gt;=4,"New / promising",IF(H2891&gt;=3,"At risk",IF(G2891&lt;=2,"Lost / hibernating","Needs attention")))))</f>
        <v/>
      </c>
    </row>
    <row r="2892">
      <c r="A2892" t="n">
        <v>17001</v>
      </c>
      <c r="B2892" s="13">
        <f>_xlfn.MINIFS(Invoices[Date],Invoices[Customer ID],A2892)</f>
        <v/>
      </c>
      <c r="C2892" s="13">
        <f>_xlfn.MAXIFS(Invoices[Date],Invoices[Customer ID],A2892)</f>
        <v/>
      </c>
      <c r="D2892" s="14">
        <f>AsOfDate-C2892</f>
        <v/>
      </c>
      <c r="E2892" s="14">
        <f>COUNTIFS(Invoices[Customer ID],A2892)</f>
        <v/>
      </c>
      <c r="F2892" s="15">
        <f>SUMIFS(Invoices[Value],Invoices[Customer ID],A2892)</f>
        <v/>
      </c>
      <c r="G2892" s="10">
        <f>5-COUNTIF(RCuts,"&lt;"&amp;D2892)</f>
        <v/>
      </c>
      <c r="H2892" s="10">
        <f>1+COUNTIF(FCuts,"&lt;"&amp;E2892)</f>
        <v/>
      </c>
      <c r="I2892" s="10">
        <f>1+COUNTIF(MCuts,"&lt;"&amp;F2892)</f>
        <v/>
      </c>
      <c r="J2892" s="10">
        <f>G2892&amp;H2892&amp;I2892</f>
        <v/>
      </c>
      <c r="K2892" s="10">
        <f>IF(AND(G2892&gt;=4,H2892&gt;=4),"Champions",IF(AND(G2892&gt;=3,H2892&gt;=3),"Loyal",IF(G2892&gt;=4,"New / promising",IF(H2892&gt;=3,"At risk",IF(G2892&lt;=2,"Lost / hibernating","Needs attention")))))</f>
        <v/>
      </c>
    </row>
    <row r="2893">
      <c r="A2893" t="n">
        <v>17002</v>
      </c>
      <c r="B2893" s="13">
        <f>_xlfn.MINIFS(Invoices[Date],Invoices[Customer ID],A2893)</f>
        <v/>
      </c>
      <c r="C2893" s="13">
        <f>_xlfn.MAXIFS(Invoices[Date],Invoices[Customer ID],A2893)</f>
        <v/>
      </c>
      <c r="D2893" s="14">
        <f>AsOfDate-C2893</f>
        <v/>
      </c>
      <c r="E2893" s="14">
        <f>COUNTIFS(Invoices[Customer ID],A2893)</f>
        <v/>
      </c>
      <c r="F2893" s="15">
        <f>SUMIFS(Invoices[Value],Invoices[Customer ID],A2893)</f>
        <v/>
      </c>
      <c r="G2893" s="10">
        <f>5-COUNTIF(RCuts,"&lt;"&amp;D2893)</f>
        <v/>
      </c>
      <c r="H2893" s="10">
        <f>1+COUNTIF(FCuts,"&lt;"&amp;E2893)</f>
        <v/>
      </c>
      <c r="I2893" s="10">
        <f>1+COUNTIF(MCuts,"&lt;"&amp;F2893)</f>
        <v/>
      </c>
      <c r="J2893" s="10">
        <f>G2893&amp;H2893&amp;I2893</f>
        <v/>
      </c>
      <c r="K2893" s="10">
        <f>IF(AND(G2893&gt;=4,H2893&gt;=4),"Champions",IF(AND(G2893&gt;=3,H2893&gt;=3),"Loyal",IF(G2893&gt;=4,"New / promising",IF(H2893&gt;=3,"At risk",IF(G2893&lt;=2,"Lost / hibernating","Needs attention")))))</f>
        <v/>
      </c>
    </row>
    <row r="2894">
      <c r="A2894" t="n">
        <v>17004</v>
      </c>
      <c r="B2894" s="13">
        <f>_xlfn.MINIFS(Invoices[Date],Invoices[Customer ID],A2894)</f>
        <v/>
      </c>
      <c r="C2894" s="13">
        <f>_xlfn.MAXIFS(Invoices[Date],Invoices[Customer ID],A2894)</f>
        <v/>
      </c>
      <c r="D2894" s="14">
        <f>AsOfDate-C2894</f>
        <v/>
      </c>
      <c r="E2894" s="14">
        <f>COUNTIFS(Invoices[Customer ID],A2894)</f>
        <v/>
      </c>
      <c r="F2894" s="15">
        <f>SUMIFS(Invoices[Value],Invoices[Customer ID],A2894)</f>
        <v/>
      </c>
      <c r="G2894" s="10">
        <f>5-COUNTIF(RCuts,"&lt;"&amp;D2894)</f>
        <v/>
      </c>
      <c r="H2894" s="10">
        <f>1+COUNTIF(FCuts,"&lt;"&amp;E2894)</f>
        <v/>
      </c>
      <c r="I2894" s="10">
        <f>1+COUNTIF(MCuts,"&lt;"&amp;F2894)</f>
        <v/>
      </c>
      <c r="J2894" s="10">
        <f>G2894&amp;H2894&amp;I2894</f>
        <v/>
      </c>
      <c r="K2894" s="10">
        <f>IF(AND(G2894&gt;=4,H2894&gt;=4),"Champions",IF(AND(G2894&gt;=3,H2894&gt;=3),"Loyal",IF(G2894&gt;=4,"New / promising",IF(H2894&gt;=3,"At risk",IF(G2894&lt;=2,"Lost / hibernating","Needs attention")))))</f>
        <v/>
      </c>
    </row>
    <row r="2895">
      <c r="A2895" t="n">
        <v>17006</v>
      </c>
      <c r="B2895" s="13">
        <f>_xlfn.MINIFS(Invoices[Date],Invoices[Customer ID],A2895)</f>
        <v/>
      </c>
      <c r="C2895" s="13">
        <f>_xlfn.MAXIFS(Invoices[Date],Invoices[Customer ID],A2895)</f>
        <v/>
      </c>
      <c r="D2895" s="14">
        <f>AsOfDate-C2895</f>
        <v/>
      </c>
      <c r="E2895" s="14">
        <f>COUNTIFS(Invoices[Customer ID],A2895)</f>
        <v/>
      </c>
      <c r="F2895" s="15">
        <f>SUMIFS(Invoices[Value],Invoices[Customer ID],A2895)</f>
        <v/>
      </c>
      <c r="G2895" s="10">
        <f>5-COUNTIF(RCuts,"&lt;"&amp;D2895)</f>
        <v/>
      </c>
      <c r="H2895" s="10">
        <f>1+COUNTIF(FCuts,"&lt;"&amp;E2895)</f>
        <v/>
      </c>
      <c r="I2895" s="10">
        <f>1+COUNTIF(MCuts,"&lt;"&amp;F2895)</f>
        <v/>
      </c>
      <c r="J2895" s="10">
        <f>G2895&amp;H2895&amp;I2895</f>
        <v/>
      </c>
      <c r="K2895" s="10">
        <f>IF(AND(G2895&gt;=4,H2895&gt;=4),"Champions",IF(AND(G2895&gt;=3,H2895&gt;=3),"Loyal",IF(G2895&gt;=4,"New / promising",IF(H2895&gt;=3,"At risk",IF(G2895&lt;=2,"Lost / hibernating","Needs attention")))))</f>
        <v/>
      </c>
    </row>
    <row r="2896">
      <c r="A2896" t="n">
        <v>17007</v>
      </c>
      <c r="B2896" s="13">
        <f>_xlfn.MINIFS(Invoices[Date],Invoices[Customer ID],A2896)</f>
        <v/>
      </c>
      <c r="C2896" s="13">
        <f>_xlfn.MAXIFS(Invoices[Date],Invoices[Customer ID],A2896)</f>
        <v/>
      </c>
      <c r="D2896" s="14">
        <f>AsOfDate-C2896</f>
        <v/>
      </c>
      <c r="E2896" s="14">
        <f>COUNTIFS(Invoices[Customer ID],A2896)</f>
        <v/>
      </c>
      <c r="F2896" s="15">
        <f>SUMIFS(Invoices[Value],Invoices[Customer ID],A2896)</f>
        <v/>
      </c>
      <c r="G2896" s="10">
        <f>5-COUNTIF(RCuts,"&lt;"&amp;D2896)</f>
        <v/>
      </c>
      <c r="H2896" s="10">
        <f>1+COUNTIF(FCuts,"&lt;"&amp;E2896)</f>
        <v/>
      </c>
      <c r="I2896" s="10">
        <f>1+COUNTIF(MCuts,"&lt;"&amp;F2896)</f>
        <v/>
      </c>
      <c r="J2896" s="10">
        <f>G2896&amp;H2896&amp;I2896</f>
        <v/>
      </c>
      <c r="K2896" s="10">
        <f>IF(AND(G2896&gt;=4,H2896&gt;=4),"Champions",IF(AND(G2896&gt;=3,H2896&gt;=3),"Loyal",IF(G2896&gt;=4,"New / promising",IF(H2896&gt;=3,"At risk",IF(G2896&lt;=2,"Lost / hibernating","Needs attention")))))</f>
        <v/>
      </c>
    </row>
    <row r="2897">
      <c r="A2897" t="n">
        <v>17010</v>
      </c>
      <c r="B2897" s="13">
        <f>_xlfn.MINIFS(Invoices[Date],Invoices[Customer ID],A2897)</f>
        <v/>
      </c>
      <c r="C2897" s="13">
        <f>_xlfn.MAXIFS(Invoices[Date],Invoices[Customer ID],A2897)</f>
        <v/>
      </c>
      <c r="D2897" s="14">
        <f>AsOfDate-C2897</f>
        <v/>
      </c>
      <c r="E2897" s="14">
        <f>COUNTIFS(Invoices[Customer ID],A2897)</f>
        <v/>
      </c>
      <c r="F2897" s="15">
        <f>SUMIFS(Invoices[Value],Invoices[Customer ID],A2897)</f>
        <v/>
      </c>
      <c r="G2897" s="10">
        <f>5-COUNTIF(RCuts,"&lt;"&amp;D2897)</f>
        <v/>
      </c>
      <c r="H2897" s="10">
        <f>1+COUNTIF(FCuts,"&lt;"&amp;E2897)</f>
        <v/>
      </c>
      <c r="I2897" s="10">
        <f>1+COUNTIF(MCuts,"&lt;"&amp;F2897)</f>
        <v/>
      </c>
      <c r="J2897" s="10">
        <f>G2897&amp;H2897&amp;I2897</f>
        <v/>
      </c>
      <c r="K2897" s="10">
        <f>IF(AND(G2897&gt;=4,H2897&gt;=4),"Champions",IF(AND(G2897&gt;=3,H2897&gt;=3),"Loyal",IF(G2897&gt;=4,"New / promising",IF(H2897&gt;=3,"At risk",IF(G2897&lt;=2,"Lost / hibernating","Needs attention")))))</f>
        <v/>
      </c>
    </row>
    <row r="2898">
      <c r="A2898" t="n">
        <v>17011</v>
      </c>
      <c r="B2898" s="13">
        <f>_xlfn.MINIFS(Invoices[Date],Invoices[Customer ID],A2898)</f>
        <v/>
      </c>
      <c r="C2898" s="13">
        <f>_xlfn.MAXIFS(Invoices[Date],Invoices[Customer ID],A2898)</f>
        <v/>
      </c>
      <c r="D2898" s="14">
        <f>AsOfDate-C2898</f>
        <v/>
      </c>
      <c r="E2898" s="14">
        <f>COUNTIFS(Invoices[Customer ID],A2898)</f>
        <v/>
      </c>
      <c r="F2898" s="15">
        <f>SUMIFS(Invoices[Value],Invoices[Customer ID],A2898)</f>
        <v/>
      </c>
      <c r="G2898" s="10">
        <f>5-COUNTIF(RCuts,"&lt;"&amp;D2898)</f>
        <v/>
      </c>
      <c r="H2898" s="10">
        <f>1+COUNTIF(FCuts,"&lt;"&amp;E2898)</f>
        <v/>
      </c>
      <c r="I2898" s="10">
        <f>1+COUNTIF(MCuts,"&lt;"&amp;F2898)</f>
        <v/>
      </c>
      <c r="J2898" s="10">
        <f>G2898&amp;H2898&amp;I2898</f>
        <v/>
      </c>
      <c r="K2898" s="10">
        <f>IF(AND(G2898&gt;=4,H2898&gt;=4),"Champions",IF(AND(G2898&gt;=3,H2898&gt;=3),"Loyal",IF(G2898&gt;=4,"New / promising",IF(H2898&gt;=3,"At risk",IF(G2898&lt;=2,"Lost / hibernating","Needs attention")))))</f>
        <v/>
      </c>
    </row>
    <row r="2899">
      <c r="A2899" t="n">
        <v>17014</v>
      </c>
      <c r="B2899" s="13">
        <f>_xlfn.MINIFS(Invoices[Date],Invoices[Customer ID],A2899)</f>
        <v/>
      </c>
      <c r="C2899" s="13">
        <f>_xlfn.MAXIFS(Invoices[Date],Invoices[Customer ID],A2899)</f>
        <v/>
      </c>
      <c r="D2899" s="14">
        <f>AsOfDate-C2899</f>
        <v/>
      </c>
      <c r="E2899" s="14">
        <f>COUNTIFS(Invoices[Customer ID],A2899)</f>
        <v/>
      </c>
      <c r="F2899" s="15">
        <f>SUMIFS(Invoices[Value],Invoices[Customer ID],A2899)</f>
        <v/>
      </c>
      <c r="G2899" s="10">
        <f>5-COUNTIF(RCuts,"&lt;"&amp;D2899)</f>
        <v/>
      </c>
      <c r="H2899" s="10">
        <f>1+COUNTIF(FCuts,"&lt;"&amp;E2899)</f>
        <v/>
      </c>
      <c r="I2899" s="10">
        <f>1+COUNTIF(MCuts,"&lt;"&amp;F2899)</f>
        <v/>
      </c>
      <c r="J2899" s="10">
        <f>G2899&amp;H2899&amp;I2899</f>
        <v/>
      </c>
      <c r="K2899" s="10">
        <f>IF(AND(G2899&gt;=4,H2899&gt;=4),"Champions",IF(AND(G2899&gt;=3,H2899&gt;=3),"Loyal",IF(G2899&gt;=4,"New / promising",IF(H2899&gt;=3,"At risk",IF(G2899&lt;=2,"Lost / hibernating","Needs attention")))))</f>
        <v/>
      </c>
    </row>
    <row r="2900">
      <c r="A2900" t="n">
        <v>17015</v>
      </c>
      <c r="B2900" s="13">
        <f>_xlfn.MINIFS(Invoices[Date],Invoices[Customer ID],A2900)</f>
        <v/>
      </c>
      <c r="C2900" s="13">
        <f>_xlfn.MAXIFS(Invoices[Date],Invoices[Customer ID],A2900)</f>
        <v/>
      </c>
      <c r="D2900" s="14">
        <f>AsOfDate-C2900</f>
        <v/>
      </c>
      <c r="E2900" s="14">
        <f>COUNTIFS(Invoices[Customer ID],A2900)</f>
        <v/>
      </c>
      <c r="F2900" s="15">
        <f>SUMIFS(Invoices[Value],Invoices[Customer ID],A2900)</f>
        <v/>
      </c>
      <c r="G2900" s="10">
        <f>5-COUNTIF(RCuts,"&lt;"&amp;D2900)</f>
        <v/>
      </c>
      <c r="H2900" s="10">
        <f>1+COUNTIF(FCuts,"&lt;"&amp;E2900)</f>
        <v/>
      </c>
      <c r="I2900" s="10">
        <f>1+COUNTIF(MCuts,"&lt;"&amp;F2900)</f>
        <v/>
      </c>
      <c r="J2900" s="10">
        <f>G2900&amp;H2900&amp;I2900</f>
        <v/>
      </c>
      <c r="K2900" s="10">
        <f>IF(AND(G2900&gt;=4,H2900&gt;=4),"Champions",IF(AND(G2900&gt;=3,H2900&gt;=3),"Loyal",IF(G2900&gt;=4,"New / promising",IF(H2900&gt;=3,"At risk",IF(G2900&lt;=2,"Lost / hibernating","Needs attention")))))</f>
        <v/>
      </c>
    </row>
    <row r="2901">
      <c r="A2901" t="n">
        <v>17017</v>
      </c>
      <c r="B2901" s="13">
        <f>_xlfn.MINIFS(Invoices[Date],Invoices[Customer ID],A2901)</f>
        <v/>
      </c>
      <c r="C2901" s="13">
        <f>_xlfn.MAXIFS(Invoices[Date],Invoices[Customer ID],A2901)</f>
        <v/>
      </c>
      <c r="D2901" s="14">
        <f>AsOfDate-C2901</f>
        <v/>
      </c>
      <c r="E2901" s="14">
        <f>COUNTIFS(Invoices[Customer ID],A2901)</f>
        <v/>
      </c>
      <c r="F2901" s="15">
        <f>SUMIFS(Invoices[Value],Invoices[Customer ID],A2901)</f>
        <v/>
      </c>
      <c r="G2901" s="10">
        <f>5-COUNTIF(RCuts,"&lt;"&amp;D2901)</f>
        <v/>
      </c>
      <c r="H2901" s="10">
        <f>1+COUNTIF(FCuts,"&lt;"&amp;E2901)</f>
        <v/>
      </c>
      <c r="I2901" s="10">
        <f>1+COUNTIF(MCuts,"&lt;"&amp;F2901)</f>
        <v/>
      </c>
      <c r="J2901" s="10">
        <f>G2901&amp;H2901&amp;I2901</f>
        <v/>
      </c>
      <c r="K2901" s="10">
        <f>IF(AND(G2901&gt;=4,H2901&gt;=4),"Champions",IF(AND(G2901&gt;=3,H2901&gt;=3),"Loyal",IF(G2901&gt;=4,"New / promising",IF(H2901&gt;=3,"At risk",IF(G2901&lt;=2,"Lost / hibernating","Needs attention")))))</f>
        <v/>
      </c>
    </row>
    <row r="2902">
      <c r="A2902" t="n">
        <v>17018</v>
      </c>
      <c r="B2902" s="13">
        <f>_xlfn.MINIFS(Invoices[Date],Invoices[Customer ID],A2902)</f>
        <v/>
      </c>
      <c r="C2902" s="13">
        <f>_xlfn.MAXIFS(Invoices[Date],Invoices[Customer ID],A2902)</f>
        <v/>
      </c>
      <c r="D2902" s="14">
        <f>AsOfDate-C2902</f>
        <v/>
      </c>
      <c r="E2902" s="14">
        <f>COUNTIFS(Invoices[Customer ID],A2902)</f>
        <v/>
      </c>
      <c r="F2902" s="15">
        <f>SUMIFS(Invoices[Value],Invoices[Customer ID],A2902)</f>
        <v/>
      </c>
      <c r="G2902" s="10">
        <f>5-COUNTIF(RCuts,"&lt;"&amp;D2902)</f>
        <v/>
      </c>
      <c r="H2902" s="10">
        <f>1+COUNTIF(FCuts,"&lt;"&amp;E2902)</f>
        <v/>
      </c>
      <c r="I2902" s="10">
        <f>1+COUNTIF(MCuts,"&lt;"&amp;F2902)</f>
        <v/>
      </c>
      <c r="J2902" s="10">
        <f>G2902&amp;H2902&amp;I2902</f>
        <v/>
      </c>
      <c r="K2902" s="10">
        <f>IF(AND(G2902&gt;=4,H2902&gt;=4),"Champions",IF(AND(G2902&gt;=3,H2902&gt;=3),"Loyal",IF(G2902&gt;=4,"New / promising",IF(H2902&gt;=3,"At risk",IF(G2902&lt;=2,"Lost / hibernating","Needs attention")))))</f>
        <v/>
      </c>
    </row>
    <row r="2903">
      <c r="A2903" t="n">
        <v>17019</v>
      </c>
      <c r="B2903" s="13">
        <f>_xlfn.MINIFS(Invoices[Date],Invoices[Customer ID],A2903)</f>
        <v/>
      </c>
      <c r="C2903" s="13">
        <f>_xlfn.MAXIFS(Invoices[Date],Invoices[Customer ID],A2903)</f>
        <v/>
      </c>
      <c r="D2903" s="14">
        <f>AsOfDate-C2903</f>
        <v/>
      </c>
      <c r="E2903" s="14">
        <f>COUNTIFS(Invoices[Customer ID],A2903)</f>
        <v/>
      </c>
      <c r="F2903" s="15">
        <f>SUMIFS(Invoices[Value],Invoices[Customer ID],A2903)</f>
        <v/>
      </c>
      <c r="G2903" s="10">
        <f>5-COUNTIF(RCuts,"&lt;"&amp;D2903)</f>
        <v/>
      </c>
      <c r="H2903" s="10">
        <f>1+COUNTIF(FCuts,"&lt;"&amp;E2903)</f>
        <v/>
      </c>
      <c r="I2903" s="10">
        <f>1+COUNTIF(MCuts,"&lt;"&amp;F2903)</f>
        <v/>
      </c>
      <c r="J2903" s="10">
        <f>G2903&amp;H2903&amp;I2903</f>
        <v/>
      </c>
      <c r="K2903" s="10">
        <f>IF(AND(G2903&gt;=4,H2903&gt;=4),"Champions",IF(AND(G2903&gt;=3,H2903&gt;=3),"Loyal",IF(G2903&gt;=4,"New / promising",IF(H2903&gt;=3,"At risk",IF(G2903&lt;=2,"Lost / hibernating","Needs attention")))))</f>
        <v/>
      </c>
    </row>
    <row r="2904">
      <c r="A2904" t="n">
        <v>17022</v>
      </c>
      <c r="B2904" s="13">
        <f>_xlfn.MINIFS(Invoices[Date],Invoices[Customer ID],A2904)</f>
        <v/>
      </c>
      <c r="C2904" s="13">
        <f>_xlfn.MAXIFS(Invoices[Date],Invoices[Customer ID],A2904)</f>
        <v/>
      </c>
      <c r="D2904" s="14">
        <f>AsOfDate-C2904</f>
        <v/>
      </c>
      <c r="E2904" s="14">
        <f>COUNTIFS(Invoices[Customer ID],A2904)</f>
        <v/>
      </c>
      <c r="F2904" s="15">
        <f>SUMIFS(Invoices[Value],Invoices[Customer ID],A2904)</f>
        <v/>
      </c>
      <c r="G2904" s="10">
        <f>5-COUNTIF(RCuts,"&lt;"&amp;D2904)</f>
        <v/>
      </c>
      <c r="H2904" s="10">
        <f>1+COUNTIF(FCuts,"&lt;"&amp;E2904)</f>
        <v/>
      </c>
      <c r="I2904" s="10">
        <f>1+COUNTIF(MCuts,"&lt;"&amp;F2904)</f>
        <v/>
      </c>
      <c r="J2904" s="10">
        <f>G2904&amp;H2904&amp;I2904</f>
        <v/>
      </c>
      <c r="K2904" s="10">
        <f>IF(AND(G2904&gt;=4,H2904&gt;=4),"Champions",IF(AND(G2904&gt;=3,H2904&gt;=3),"Loyal",IF(G2904&gt;=4,"New / promising",IF(H2904&gt;=3,"At risk",IF(G2904&lt;=2,"Lost / hibernating","Needs attention")))))</f>
        <v/>
      </c>
    </row>
    <row r="2905">
      <c r="A2905" t="n">
        <v>17024</v>
      </c>
      <c r="B2905" s="13">
        <f>_xlfn.MINIFS(Invoices[Date],Invoices[Customer ID],A2905)</f>
        <v/>
      </c>
      <c r="C2905" s="13">
        <f>_xlfn.MAXIFS(Invoices[Date],Invoices[Customer ID],A2905)</f>
        <v/>
      </c>
      <c r="D2905" s="14">
        <f>AsOfDate-C2905</f>
        <v/>
      </c>
      <c r="E2905" s="14">
        <f>COUNTIFS(Invoices[Customer ID],A2905)</f>
        <v/>
      </c>
      <c r="F2905" s="15">
        <f>SUMIFS(Invoices[Value],Invoices[Customer ID],A2905)</f>
        <v/>
      </c>
      <c r="G2905" s="10">
        <f>5-COUNTIF(RCuts,"&lt;"&amp;D2905)</f>
        <v/>
      </c>
      <c r="H2905" s="10">
        <f>1+COUNTIF(FCuts,"&lt;"&amp;E2905)</f>
        <v/>
      </c>
      <c r="I2905" s="10">
        <f>1+COUNTIF(MCuts,"&lt;"&amp;F2905)</f>
        <v/>
      </c>
      <c r="J2905" s="10">
        <f>G2905&amp;H2905&amp;I2905</f>
        <v/>
      </c>
      <c r="K2905" s="10">
        <f>IF(AND(G2905&gt;=4,H2905&gt;=4),"Champions",IF(AND(G2905&gt;=3,H2905&gt;=3),"Loyal",IF(G2905&gt;=4,"New / promising",IF(H2905&gt;=3,"At risk",IF(G2905&lt;=2,"Lost / hibernating","Needs attention")))))</f>
        <v/>
      </c>
    </row>
    <row r="2906">
      <c r="A2906" t="n">
        <v>17025</v>
      </c>
      <c r="B2906" s="13">
        <f>_xlfn.MINIFS(Invoices[Date],Invoices[Customer ID],A2906)</f>
        <v/>
      </c>
      <c r="C2906" s="13">
        <f>_xlfn.MAXIFS(Invoices[Date],Invoices[Customer ID],A2906)</f>
        <v/>
      </c>
      <c r="D2906" s="14">
        <f>AsOfDate-C2906</f>
        <v/>
      </c>
      <c r="E2906" s="14">
        <f>COUNTIFS(Invoices[Customer ID],A2906)</f>
        <v/>
      </c>
      <c r="F2906" s="15">
        <f>SUMIFS(Invoices[Value],Invoices[Customer ID],A2906)</f>
        <v/>
      </c>
      <c r="G2906" s="10">
        <f>5-COUNTIF(RCuts,"&lt;"&amp;D2906)</f>
        <v/>
      </c>
      <c r="H2906" s="10">
        <f>1+COUNTIF(FCuts,"&lt;"&amp;E2906)</f>
        <v/>
      </c>
      <c r="I2906" s="10">
        <f>1+COUNTIF(MCuts,"&lt;"&amp;F2906)</f>
        <v/>
      </c>
      <c r="J2906" s="10">
        <f>G2906&amp;H2906&amp;I2906</f>
        <v/>
      </c>
      <c r="K2906" s="10">
        <f>IF(AND(G2906&gt;=4,H2906&gt;=4),"Champions",IF(AND(G2906&gt;=3,H2906&gt;=3),"Loyal",IF(G2906&gt;=4,"New / promising",IF(H2906&gt;=3,"At risk",IF(G2906&lt;=2,"Lost / hibernating","Needs attention")))))</f>
        <v/>
      </c>
    </row>
    <row r="2907">
      <c r="A2907" t="n">
        <v>17026</v>
      </c>
      <c r="B2907" s="13">
        <f>_xlfn.MINIFS(Invoices[Date],Invoices[Customer ID],A2907)</f>
        <v/>
      </c>
      <c r="C2907" s="13">
        <f>_xlfn.MAXIFS(Invoices[Date],Invoices[Customer ID],A2907)</f>
        <v/>
      </c>
      <c r="D2907" s="14">
        <f>AsOfDate-C2907</f>
        <v/>
      </c>
      <c r="E2907" s="14">
        <f>COUNTIFS(Invoices[Customer ID],A2907)</f>
        <v/>
      </c>
      <c r="F2907" s="15">
        <f>SUMIFS(Invoices[Value],Invoices[Customer ID],A2907)</f>
        <v/>
      </c>
      <c r="G2907" s="10">
        <f>5-COUNTIF(RCuts,"&lt;"&amp;D2907)</f>
        <v/>
      </c>
      <c r="H2907" s="10">
        <f>1+COUNTIF(FCuts,"&lt;"&amp;E2907)</f>
        <v/>
      </c>
      <c r="I2907" s="10">
        <f>1+COUNTIF(MCuts,"&lt;"&amp;F2907)</f>
        <v/>
      </c>
      <c r="J2907" s="10">
        <f>G2907&amp;H2907&amp;I2907</f>
        <v/>
      </c>
      <c r="K2907" s="10">
        <f>IF(AND(G2907&gt;=4,H2907&gt;=4),"Champions",IF(AND(G2907&gt;=3,H2907&gt;=3),"Loyal",IF(G2907&gt;=4,"New / promising",IF(H2907&gt;=3,"At risk",IF(G2907&lt;=2,"Lost / hibernating","Needs attention")))))</f>
        <v/>
      </c>
    </row>
    <row r="2908">
      <c r="A2908" t="n">
        <v>17027</v>
      </c>
      <c r="B2908" s="13">
        <f>_xlfn.MINIFS(Invoices[Date],Invoices[Customer ID],A2908)</f>
        <v/>
      </c>
      <c r="C2908" s="13">
        <f>_xlfn.MAXIFS(Invoices[Date],Invoices[Customer ID],A2908)</f>
        <v/>
      </c>
      <c r="D2908" s="14">
        <f>AsOfDate-C2908</f>
        <v/>
      </c>
      <c r="E2908" s="14">
        <f>COUNTIFS(Invoices[Customer ID],A2908)</f>
        <v/>
      </c>
      <c r="F2908" s="15">
        <f>SUMIFS(Invoices[Value],Invoices[Customer ID],A2908)</f>
        <v/>
      </c>
      <c r="G2908" s="10">
        <f>5-COUNTIF(RCuts,"&lt;"&amp;D2908)</f>
        <v/>
      </c>
      <c r="H2908" s="10">
        <f>1+COUNTIF(FCuts,"&lt;"&amp;E2908)</f>
        <v/>
      </c>
      <c r="I2908" s="10">
        <f>1+COUNTIF(MCuts,"&lt;"&amp;F2908)</f>
        <v/>
      </c>
      <c r="J2908" s="10">
        <f>G2908&amp;H2908&amp;I2908</f>
        <v/>
      </c>
      <c r="K2908" s="10">
        <f>IF(AND(G2908&gt;=4,H2908&gt;=4),"Champions",IF(AND(G2908&gt;=3,H2908&gt;=3),"Loyal",IF(G2908&gt;=4,"New / promising",IF(H2908&gt;=3,"At risk",IF(G2908&lt;=2,"Lost / hibernating","Needs attention")))))</f>
        <v/>
      </c>
    </row>
    <row r="2909">
      <c r="A2909" t="n">
        <v>17029</v>
      </c>
      <c r="B2909" s="13">
        <f>_xlfn.MINIFS(Invoices[Date],Invoices[Customer ID],A2909)</f>
        <v/>
      </c>
      <c r="C2909" s="13">
        <f>_xlfn.MAXIFS(Invoices[Date],Invoices[Customer ID],A2909)</f>
        <v/>
      </c>
      <c r="D2909" s="14">
        <f>AsOfDate-C2909</f>
        <v/>
      </c>
      <c r="E2909" s="14">
        <f>COUNTIFS(Invoices[Customer ID],A2909)</f>
        <v/>
      </c>
      <c r="F2909" s="15">
        <f>SUMIFS(Invoices[Value],Invoices[Customer ID],A2909)</f>
        <v/>
      </c>
      <c r="G2909" s="10">
        <f>5-COUNTIF(RCuts,"&lt;"&amp;D2909)</f>
        <v/>
      </c>
      <c r="H2909" s="10">
        <f>1+COUNTIF(FCuts,"&lt;"&amp;E2909)</f>
        <v/>
      </c>
      <c r="I2909" s="10">
        <f>1+COUNTIF(MCuts,"&lt;"&amp;F2909)</f>
        <v/>
      </c>
      <c r="J2909" s="10">
        <f>G2909&amp;H2909&amp;I2909</f>
        <v/>
      </c>
      <c r="K2909" s="10">
        <f>IF(AND(G2909&gt;=4,H2909&gt;=4),"Champions",IF(AND(G2909&gt;=3,H2909&gt;=3),"Loyal",IF(G2909&gt;=4,"New / promising",IF(H2909&gt;=3,"At risk",IF(G2909&lt;=2,"Lost / hibernating","Needs attention")))))</f>
        <v/>
      </c>
    </row>
    <row r="2910">
      <c r="A2910" t="n">
        <v>17030</v>
      </c>
      <c r="B2910" s="13">
        <f>_xlfn.MINIFS(Invoices[Date],Invoices[Customer ID],A2910)</f>
        <v/>
      </c>
      <c r="C2910" s="13">
        <f>_xlfn.MAXIFS(Invoices[Date],Invoices[Customer ID],A2910)</f>
        <v/>
      </c>
      <c r="D2910" s="14">
        <f>AsOfDate-C2910</f>
        <v/>
      </c>
      <c r="E2910" s="14">
        <f>COUNTIFS(Invoices[Customer ID],A2910)</f>
        <v/>
      </c>
      <c r="F2910" s="15">
        <f>SUMIFS(Invoices[Value],Invoices[Customer ID],A2910)</f>
        <v/>
      </c>
      <c r="G2910" s="10">
        <f>5-COUNTIF(RCuts,"&lt;"&amp;D2910)</f>
        <v/>
      </c>
      <c r="H2910" s="10">
        <f>1+COUNTIF(FCuts,"&lt;"&amp;E2910)</f>
        <v/>
      </c>
      <c r="I2910" s="10">
        <f>1+COUNTIF(MCuts,"&lt;"&amp;F2910)</f>
        <v/>
      </c>
      <c r="J2910" s="10">
        <f>G2910&amp;H2910&amp;I2910</f>
        <v/>
      </c>
      <c r="K2910" s="10">
        <f>IF(AND(G2910&gt;=4,H2910&gt;=4),"Champions",IF(AND(G2910&gt;=3,H2910&gt;=3),"Loyal",IF(G2910&gt;=4,"New / promising",IF(H2910&gt;=3,"At risk",IF(G2910&lt;=2,"Lost / hibernating","Needs attention")))))</f>
        <v/>
      </c>
    </row>
    <row r="2911">
      <c r="A2911" t="n">
        <v>17031</v>
      </c>
      <c r="B2911" s="13">
        <f>_xlfn.MINIFS(Invoices[Date],Invoices[Customer ID],A2911)</f>
        <v/>
      </c>
      <c r="C2911" s="13">
        <f>_xlfn.MAXIFS(Invoices[Date],Invoices[Customer ID],A2911)</f>
        <v/>
      </c>
      <c r="D2911" s="14">
        <f>AsOfDate-C2911</f>
        <v/>
      </c>
      <c r="E2911" s="14">
        <f>COUNTIFS(Invoices[Customer ID],A2911)</f>
        <v/>
      </c>
      <c r="F2911" s="15">
        <f>SUMIFS(Invoices[Value],Invoices[Customer ID],A2911)</f>
        <v/>
      </c>
      <c r="G2911" s="10">
        <f>5-COUNTIF(RCuts,"&lt;"&amp;D2911)</f>
        <v/>
      </c>
      <c r="H2911" s="10">
        <f>1+COUNTIF(FCuts,"&lt;"&amp;E2911)</f>
        <v/>
      </c>
      <c r="I2911" s="10">
        <f>1+COUNTIF(MCuts,"&lt;"&amp;F2911)</f>
        <v/>
      </c>
      <c r="J2911" s="10">
        <f>G2911&amp;H2911&amp;I2911</f>
        <v/>
      </c>
      <c r="K2911" s="10">
        <f>IF(AND(G2911&gt;=4,H2911&gt;=4),"Champions",IF(AND(G2911&gt;=3,H2911&gt;=3),"Loyal",IF(G2911&gt;=4,"New / promising",IF(H2911&gt;=3,"At risk",IF(G2911&lt;=2,"Lost / hibernating","Needs attention")))))</f>
        <v/>
      </c>
    </row>
    <row r="2912">
      <c r="A2912" t="n">
        <v>17033</v>
      </c>
      <c r="B2912" s="13">
        <f>_xlfn.MINIFS(Invoices[Date],Invoices[Customer ID],A2912)</f>
        <v/>
      </c>
      <c r="C2912" s="13">
        <f>_xlfn.MAXIFS(Invoices[Date],Invoices[Customer ID],A2912)</f>
        <v/>
      </c>
      <c r="D2912" s="14">
        <f>AsOfDate-C2912</f>
        <v/>
      </c>
      <c r="E2912" s="14">
        <f>COUNTIFS(Invoices[Customer ID],A2912)</f>
        <v/>
      </c>
      <c r="F2912" s="15">
        <f>SUMIFS(Invoices[Value],Invoices[Customer ID],A2912)</f>
        <v/>
      </c>
      <c r="G2912" s="10">
        <f>5-COUNTIF(RCuts,"&lt;"&amp;D2912)</f>
        <v/>
      </c>
      <c r="H2912" s="10">
        <f>1+COUNTIF(FCuts,"&lt;"&amp;E2912)</f>
        <v/>
      </c>
      <c r="I2912" s="10">
        <f>1+COUNTIF(MCuts,"&lt;"&amp;F2912)</f>
        <v/>
      </c>
      <c r="J2912" s="10">
        <f>G2912&amp;H2912&amp;I2912</f>
        <v/>
      </c>
      <c r="K2912" s="10">
        <f>IF(AND(G2912&gt;=4,H2912&gt;=4),"Champions",IF(AND(G2912&gt;=3,H2912&gt;=3),"Loyal",IF(G2912&gt;=4,"New / promising",IF(H2912&gt;=3,"At risk",IF(G2912&lt;=2,"Lost / hibernating","Needs attention")))))</f>
        <v/>
      </c>
    </row>
    <row r="2913">
      <c r="A2913" t="n">
        <v>17034</v>
      </c>
      <c r="B2913" s="13">
        <f>_xlfn.MINIFS(Invoices[Date],Invoices[Customer ID],A2913)</f>
        <v/>
      </c>
      <c r="C2913" s="13">
        <f>_xlfn.MAXIFS(Invoices[Date],Invoices[Customer ID],A2913)</f>
        <v/>
      </c>
      <c r="D2913" s="14">
        <f>AsOfDate-C2913</f>
        <v/>
      </c>
      <c r="E2913" s="14">
        <f>COUNTIFS(Invoices[Customer ID],A2913)</f>
        <v/>
      </c>
      <c r="F2913" s="15">
        <f>SUMIFS(Invoices[Value],Invoices[Customer ID],A2913)</f>
        <v/>
      </c>
      <c r="G2913" s="10">
        <f>5-COUNTIF(RCuts,"&lt;"&amp;D2913)</f>
        <v/>
      </c>
      <c r="H2913" s="10">
        <f>1+COUNTIF(FCuts,"&lt;"&amp;E2913)</f>
        <v/>
      </c>
      <c r="I2913" s="10">
        <f>1+COUNTIF(MCuts,"&lt;"&amp;F2913)</f>
        <v/>
      </c>
      <c r="J2913" s="10">
        <f>G2913&amp;H2913&amp;I2913</f>
        <v/>
      </c>
      <c r="K2913" s="10">
        <f>IF(AND(G2913&gt;=4,H2913&gt;=4),"Champions",IF(AND(G2913&gt;=3,H2913&gt;=3),"Loyal",IF(G2913&gt;=4,"New / promising",IF(H2913&gt;=3,"At risk",IF(G2913&lt;=2,"Lost / hibernating","Needs attention")))))</f>
        <v/>
      </c>
    </row>
    <row r="2914">
      <c r="A2914" t="n">
        <v>17035</v>
      </c>
      <c r="B2914" s="13">
        <f>_xlfn.MINIFS(Invoices[Date],Invoices[Customer ID],A2914)</f>
        <v/>
      </c>
      <c r="C2914" s="13">
        <f>_xlfn.MAXIFS(Invoices[Date],Invoices[Customer ID],A2914)</f>
        <v/>
      </c>
      <c r="D2914" s="14">
        <f>AsOfDate-C2914</f>
        <v/>
      </c>
      <c r="E2914" s="14">
        <f>COUNTIFS(Invoices[Customer ID],A2914)</f>
        <v/>
      </c>
      <c r="F2914" s="15">
        <f>SUMIFS(Invoices[Value],Invoices[Customer ID],A2914)</f>
        <v/>
      </c>
      <c r="G2914" s="10">
        <f>5-COUNTIF(RCuts,"&lt;"&amp;D2914)</f>
        <v/>
      </c>
      <c r="H2914" s="10">
        <f>1+COUNTIF(FCuts,"&lt;"&amp;E2914)</f>
        <v/>
      </c>
      <c r="I2914" s="10">
        <f>1+COUNTIF(MCuts,"&lt;"&amp;F2914)</f>
        <v/>
      </c>
      <c r="J2914" s="10">
        <f>G2914&amp;H2914&amp;I2914</f>
        <v/>
      </c>
      <c r="K2914" s="10">
        <f>IF(AND(G2914&gt;=4,H2914&gt;=4),"Champions",IF(AND(G2914&gt;=3,H2914&gt;=3),"Loyal",IF(G2914&gt;=4,"New / promising",IF(H2914&gt;=3,"At risk",IF(G2914&lt;=2,"Lost / hibernating","Needs attention")))))</f>
        <v/>
      </c>
    </row>
    <row r="2915">
      <c r="A2915" t="n">
        <v>17037</v>
      </c>
      <c r="B2915" s="13">
        <f>_xlfn.MINIFS(Invoices[Date],Invoices[Customer ID],A2915)</f>
        <v/>
      </c>
      <c r="C2915" s="13">
        <f>_xlfn.MAXIFS(Invoices[Date],Invoices[Customer ID],A2915)</f>
        <v/>
      </c>
      <c r="D2915" s="14">
        <f>AsOfDate-C2915</f>
        <v/>
      </c>
      <c r="E2915" s="14">
        <f>COUNTIFS(Invoices[Customer ID],A2915)</f>
        <v/>
      </c>
      <c r="F2915" s="15">
        <f>SUMIFS(Invoices[Value],Invoices[Customer ID],A2915)</f>
        <v/>
      </c>
      <c r="G2915" s="10">
        <f>5-COUNTIF(RCuts,"&lt;"&amp;D2915)</f>
        <v/>
      </c>
      <c r="H2915" s="10">
        <f>1+COUNTIF(FCuts,"&lt;"&amp;E2915)</f>
        <v/>
      </c>
      <c r="I2915" s="10">
        <f>1+COUNTIF(MCuts,"&lt;"&amp;F2915)</f>
        <v/>
      </c>
      <c r="J2915" s="10">
        <f>G2915&amp;H2915&amp;I2915</f>
        <v/>
      </c>
      <c r="K2915" s="10">
        <f>IF(AND(G2915&gt;=4,H2915&gt;=4),"Champions",IF(AND(G2915&gt;=3,H2915&gt;=3),"Loyal",IF(G2915&gt;=4,"New / promising",IF(H2915&gt;=3,"At risk",IF(G2915&lt;=2,"Lost / hibernating","Needs attention")))))</f>
        <v/>
      </c>
    </row>
    <row r="2916">
      <c r="A2916" t="n">
        <v>17038</v>
      </c>
      <c r="B2916" s="13">
        <f>_xlfn.MINIFS(Invoices[Date],Invoices[Customer ID],A2916)</f>
        <v/>
      </c>
      <c r="C2916" s="13">
        <f>_xlfn.MAXIFS(Invoices[Date],Invoices[Customer ID],A2916)</f>
        <v/>
      </c>
      <c r="D2916" s="14">
        <f>AsOfDate-C2916</f>
        <v/>
      </c>
      <c r="E2916" s="14">
        <f>COUNTIFS(Invoices[Customer ID],A2916)</f>
        <v/>
      </c>
      <c r="F2916" s="15">
        <f>SUMIFS(Invoices[Value],Invoices[Customer ID],A2916)</f>
        <v/>
      </c>
      <c r="G2916" s="10">
        <f>5-COUNTIF(RCuts,"&lt;"&amp;D2916)</f>
        <v/>
      </c>
      <c r="H2916" s="10">
        <f>1+COUNTIF(FCuts,"&lt;"&amp;E2916)</f>
        <v/>
      </c>
      <c r="I2916" s="10">
        <f>1+COUNTIF(MCuts,"&lt;"&amp;F2916)</f>
        <v/>
      </c>
      <c r="J2916" s="10">
        <f>G2916&amp;H2916&amp;I2916</f>
        <v/>
      </c>
      <c r="K2916" s="10">
        <f>IF(AND(G2916&gt;=4,H2916&gt;=4),"Champions",IF(AND(G2916&gt;=3,H2916&gt;=3),"Loyal",IF(G2916&gt;=4,"New / promising",IF(H2916&gt;=3,"At risk",IF(G2916&lt;=2,"Lost / hibernating","Needs attention")))))</f>
        <v/>
      </c>
    </row>
    <row r="2917">
      <c r="A2917" t="n">
        <v>17040</v>
      </c>
      <c r="B2917" s="13">
        <f>_xlfn.MINIFS(Invoices[Date],Invoices[Customer ID],A2917)</f>
        <v/>
      </c>
      <c r="C2917" s="13">
        <f>_xlfn.MAXIFS(Invoices[Date],Invoices[Customer ID],A2917)</f>
        <v/>
      </c>
      <c r="D2917" s="14">
        <f>AsOfDate-C2917</f>
        <v/>
      </c>
      <c r="E2917" s="14">
        <f>COUNTIFS(Invoices[Customer ID],A2917)</f>
        <v/>
      </c>
      <c r="F2917" s="15">
        <f>SUMIFS(Invoices[Value],Invoices[Customer ID],A2917)</f>
        <v/>
      </c>
      <c r="G2917" s="10">
        <f>5-COUNTIF(RCuts,"&lt;"&amp;D2917)</f>
        <v/>
      </c>
      <c r="H2917" s="10">
        <f>1+COUNTIF(FCuts,"&lt;"&amp;E2917)</f>
        <v/>
      </c>
      <c r="I2917" s="10">
        <f>1+COUNTIF(MCuts,"&lt;"&amp;F2917)</f>
        <v/>
      </c>
      <c r="J2917" s="10">
        <f>G2917&amp;H2917&amp;I2917</f>
        <v/>
      </c>
      <c r="K2917" s="10">
        <f>IF(AND(G2917&gt;=4,H2917&gt;=4),"Champions",IF(AND(G2917&gt;=3,H2917&gt;=3),"Loyal",IF(G2917&gt;=4,"New / promising",IF(H2917&gt;=3,"At risk",IF(G2917&lt;=2,"Lost / hibernating","Needs attention")))))</f>
        <v/>
      </c>
    </row>
    <row r="2918">
      <c r="A2918" t="n">
        <v>17041</v>
      </c>
      <c r="B2918" s="13">
        <f>_xlfn.MINIFS(Invoices[Date],Invoices[Customer ID],A2918)</f>
        <v/>
      </c>
      <c r="C2918" s="13">
        <f>_xlfn.MAXIFS(Invoices[Date],Invoices[Customer ID],A2918)</f>
        <v/>
      </c>
      <c r="D2918" s="14">
        <f>AsOfDate-C2918</f>
        <v/>
      </c>
      <c r="E2918" s="14">
        <f>COUNTIFS(Invoices[Customer ID],A2918)</f>
        <v/>
      </c>
      <c r="F2918" s="15">
        <f>SUMIFS(Invoices[Value],Invoices[Customer ID],A2918)</f>
        <v/>
      </c>
      <c r="G2918" s="10">
        <f>5-COUNTIF(RCuts,"&lt;"&amp;D2918)</f>
        <v/>
      </c>
      <c r="H2918" s="10">
        <f>1+COUNTIF(FCuts,"&lt;"&amp;E2918)</f>
        <v/>
      </c>
      <c r="I2918" s="10">
        <f>1+COUNTIF(MCuts,"&lt;"&amp;F2918)</f>
        <v/>
      </c>
      <c r="J2918" s="10">
        <f>G2918&amp;H2918&amp;I2918</f>
        <v/>
      </c>
      <c r="K2918" s="10">
        <f>IF(AND(G2918&gt;=4,H2918&gt;=4),"Champions",IF(AND(G2918&gt;=3,H2918&gt;=3),"Loyal",IF(G2918&gt;=4,"New / promising",IF(H2918&gt;=3,"At risk",IF(G2918&lt;=2,"Lost / hibernating","Needs attention")))))</f>
        <v/>
      </c>
    </row>
    <row r="2919">
      <c r="A2919" t="n">
        <v>17042</v>
      </c>
      <c r="B2919" s="13">
        <f>_xlfn.MINIFS(Invoices[Date],Invoices[Customer ID],A2919)</f>
        <v/>
      </c>
      <c r="C2919" s="13">
        <f>_xlfn.MAXIFS(Invoices[Date],Invoices[Customer ID],A2919)</f>
        <v/>
      </c>
      <c r="D2919" s="14">
        <f>AsOfDate-C2919</f>
        <v/>
      </c>
      <c r="E2919" s="14">
        <f>COUNTIFS(Invoices[Customer ID],A2919)</f>
        <v/>
      </c>
      <c r="F2919" s="15">
        <f>SUMIFS(Invoices[Value],Invoices[Customer ID],A2919)</f>
        <v/>
      </c>
      <c r="G2919" s="10">
        <f>5-COUNTIF(RCuts,"&lt;"&amp;D2919)</f>
        <v/>
      </c>
      <c r="H2919" s="10">
        <f>1+COUNTIF(FCuts,"&lt;"&amp;E2919)</f>
        <v/>
      </c>
      <c r="I2919" s="10">
        <f>1+COUNTIF(MCuts,"&lt;"&amp;F2919)</f>
        <v/>
      </c>
      <c r="J2919" s="10">
        <f>G2919&amp;H2919&amp;I2919</f>
        <v/>
      </c>
      <c r="K2919" s="10">
        <f>IF(AND(G2919&gt;=4,H2919&gt;=4),"Champions",IF(AND(G2919&gt;=3,H2919&gt;=3),"Loyal",IF(G2919&gt;=4,"New / promising",IF(H2919&gt;=3,"At risk",IF(G2919&lt;=2,"Lost / hibernating","Needs attention")))))</f>
        <v/>
      </c>
    </row>
    <row r="2920">
      <c r="A2920" t="n">
        <v>17043</v>
      </c>
      <c r="B2920" s="13">
        <f>_xlfn.MINIFS(Invoices[Date],Invoices[Customer ID],A2920)</f>
        <v/>
      </c>
      <c r="C2920" s="13">
        <f>_xlfn.MAXIFS(Invoices[Date],Invoices[Customer ID],A2920)</f>
        <v/>
      </c>
      <c r="D2920" s="14">
        <f>AsOfDate-C2920</f>
        <v/>
      </c>
      <c r="E2920" s="14">
        <f>COUNTIFS(Invoices[Customer ID],A2920)</f>
        <v/>
      </c>
      <c r="F2920" s="15">
        <f>SUMIFS(Invoices[Value],Invoices[Customer ID],A2920)</f>
        <v/>
      </c>
      <c r="G2920" s="10">
        <f>5-COUNTIF(RCuts,"&lt;"&amp;D2920)</f>
        <v/>
      </c>
      <c r="H2920" s="10">
        <f>1+COUNTIF(FCuts,"&lt;"&amp;E2920)</f>
        <v/>
      </c>
      <c r="I2920" s="10">
        <f>1+COUNTIF(MCuts,"&lt;"&amp;F2920)</f>
        <v/>
      </c>
      <c r="J2920" s="10">
        <f>G2920&amp;H2920&amp;I2920</f>
        <v/>
      </c>
      <c r="K2920" s="10">
        <f>IF(AND(G2920&gt;=4,H2920&gt;=4),"Champions",IF(AND(G2920&gt;=3,H2920&gt;=3),"Loyal",IF(G2920&gt;=4,"New / promising",IF(H2920&gt;=3,"At risk",IF(G2920&lt;=2,"Lost / hibernating","Needs attention")))))</f>
        <v/>
      </c>
    </row>
    <row r="2921">
      <c r="A2921" t="n">
        <v>17044</v>
      </c>
      <c r="B2921" s="13">
        <f>_xlfn.MINIFS(Invoices[Date],Invoices[Customer ID],A2921)</f>
        <v/>
      </c>
      <c r="C2921" s="13">
        <f>_xlfn.MAXIFS(Invoices[Date],Invoices[Customer ID],A2921)</f>
        <v/>
      </c>
      <c r="D2921" s="14">
        <f>AsOfDate-C2921</f>
        <v/>
      </c>
      <c r="E2921" s="14">
        <f>COUNTIFS(Invoices[Customer ID],A2921)</f>
        <v/>
      </c>
      <c r="F2921" s="15">
        <f>SUMIFS(Invoices[Value],Invoices[Customer ID],A2921)</f>
        <v/>
      </c>
      <c r="G2921" s="10">
        <f>5-COUNTIF(RCuts,"&lt;"&amp;D2921)</f>
        <v/>
      </c>
      <c r="H2921" s="10">
        <f>1+COUNTIF(FCuts,"&lt;"&amp;E2921)</f>
        <v/>
      </c>
      <c r="I2921" s="10">
        <f>1+COUNTIF(MCuts,"&lt;"&amp;F2921)</f>
        <v/>
      </c>
      <c r="J2921" s="10">
        <f>G2921&amp;H2921&amp;I2921</f>
        <v/>
      </c>
      <c r="K2921" s="10">
        <f>IF(AND(G2921&gt;=4,H2921&gt;=4),"Champions",IF(AND(G2921&gt;=3,H2921&gt;=3),"Loyal",IF(G2921&gt;=4,"New / promising",IF(H2921&gt;=3,"At risk",IF(G2921&lt;=2,"Lost / hibernating","Needs attention")))))</f>
        <v/>
      </c>
    </row>
    <row r="2922">
      <c r="A2922" t="n">
        <v>17045</v>
      </c>
      <c r="B2922" s="13">
        <f>_xlfn.MINIFS(Invoices[Date],Invoices[Customer ID],A2922)</f>
        <v/>
      </c>
      <c r="C2922" s="13">
        <f>_xlfn.MAXIFS(Invoices[Date],Invoices[Customer ID],A2922)</f>
        <v/>
      </c>
      <c r="D2922" s="14">
        <f>AsOfDate-C2922</f>
        <v/>
      </c>
      <c r="E2922" s="14">
        <f>COUNTIFS(Invoices[Customer ID],A2922)</f>
        <v/>
      </c>
      <c r="F2922" s="15">
        <f>SUMIFS(Invoices[Value],Invoices[Customer ID],A2922)</f>
        <v/>
      </c>
      <c r="G2922" s="10">
        <f>5-COUNTIF(RCuts,"&lt;"&amp;D2922)</f>
        <v/>
      </c>
      <c r="H2922" s="10">
        <f>1+COUNTIF(FCuts,"&lt;"&amp;E2922)</f>
        <v/>
      </c>
      <c r="I2922" s="10">
        <f>1+COUNTIF(MCuts,"&lt;"&amp;F2922)</f>
        <v/>
      </c>
      <c r="J2922" s="10">
        <f>G2922&amp;H2922&amp;I2922</f>
        <v/>
      </c>
      <c r="K2922" s="10">
        <f>IF(AND(G2922&gt;=4,H2922&gt;=4),"Champions",IF(AND(G2922&gt;=3,H2922&gt;=3),"Loyal",IF(G2922&gt;=4,"New / promising",IF(H2922&gt;=3,"At risk",IF(G2922&lt;=2,"Lost / hibernating","Needs attention")))))</f>
        <v/>
      </c>
    </row>
    <row r="2923">
      <c r="A2923" t="n">
        <v>17046</v>
      </c>
      <c r="B2923" s="13">
        <f>_xlfn.MINIFS(Invoices[Date],Invoices[Customer ID],A2923)</f>
        <v/>
      </c>
      <c r="C2923" s="13">
        <f>_xlfn.MAXIFS(Invoices[Date],Invoices[Customer ID],A2923)</f>
        <v/>
      </c>
      <c r="D2923" s="14">
        <f>AsOfDate-C2923</f>
        <v/>
      </c>
      <c r="E2923" s="14">
        <f>COUNTIFS(Invoices[Customer ID],A2923)</f>
        <v/>
      </c>
      <c r="F2923" s="15">
        <f>SUMIFS(Invoices[Value],Invoices[Customer ID],A2923)</f>
        <v/>
      </c>
      <c r="G2923" s="10">
        <f>5-COUNTIF(RCuts,"&lt;"&amp;D2923)</f>
        <v/>
      </c>
      <c r="H2923" s="10">
        <f>1+COUNTIF(FCuts,"&lt;"&amp;E2923)</f>
        <v/>
      </c>
      <c r="I2923" s="10">
        <f>1+COUNTIF(MCuts,"&lt;"&amp;F2923)</f>
        <v/>
      </c>
      <c r="J2923" s="10">
        <f>G2923&amp;H2923&amp;I2923</f>
        <v/>
      </c>
      <c r="K2923" s="10">
        <f>IF(AND(G2923&gt;=4,H2923&gt;=4),"Champions",IF(AND(G2923&gt;=3,H2923&gt;=3),"Loyal",IF(G2923&gt;=4,"New / promising",IF(H2923&gt;=3,"At risk",IF(G2923&lt;=2,"Lost / hibernating","Needs attention")))))</f>
        <v/>
      </c>
    </row>
    <row r="2924">
      <c r="A2924" t="n">
        <v>17047</v>
      </c>
      <c r="B2924" s="13">
        <f>_xlfn.MINIFS(Invoices[Date],Invoices[Customer ID],A2924)</f>
        <v/>
      </c>
      <c r="C2924" s="13">
        <f>_xlfn.MAXIFS(Invoices[Date],Invoices[Customer ID],A2924)</f>
        <v/>
      </c>
      <c r="D2924" s="14">
        <f>AsOfDate-C2924</f>
        <v/>
      </c>
      <c r="E2924" s="14">
        <f>COUNTIFS(Invoices[Customer ID],A2924)</f>
        <v/>
      </c>
      <c r="F2924" s="15">
        <f>SUMIFS(Invoices[Value],Invoices[Customer ID],A2924)</f>
        <v/>
      </c>
      <c r="G2924" s="10">
        <f>5-COUNTIF(RCuts,"&lt;"&amp;D2924)</f>
        <v/>
      </c>
      <c r="H2924" s="10">
        <f>1+COUNTIF(FCuts,"&lt;"&amp;E2924)</f>
        <v/>
      </c>
      <c r="I2924" s="10">
        <f>1+COUNTIF(MCuts,"&lt;"&amp;F2924)</f>
        <v/>
      </c>
      <c r="J2924" s="10">
        <f>G2924&amp;H2924&amp;I2924</f>
        <v/>
      </c>
      <c r="K2924" s="10">
        <f>IF(AND(G2924&gt;=4,H2924&gt;=4),"Champions",IF(AND(G2924&gt;=3,H2924&gt;=3),"Loyal",IF(G2924&gt;=4,"New / promising",IF(H2924&gt;=3,"At risk",IF(G2924&lt;=2,"Lost / hibernating","Needs attention")))))</f>
        <v/>
      </c>
    </row>
    <row r="2925">
      <c r="A2925" t="n">
        <v>17048</v>
      </c>
      <c r="B2925" s="13">
        <f>_xlfn.MINIFS(Invoices[Date],Invoices[Customer ID],A2925)</f>
        <v/>
      </c>
      <c r="C2925" s="13">
        <f>_xlfn.MAXIFS(Invoices[Date],Invoices[Customer ID],A2925)</f>
        <v/>
      </c>
      <c r="D2925" s="14">
        <f>AsOfDate-C2925</f>
        <v/>
      </c>
      <c r="E2925" s="14">
        <f>COUNTIFS(Invoices[Customer ID],A2925)</f>
        <v/>
      </c>
      <c r="F2925" s="15">
        <f>SUMIFS(Invoices[Value],Invoices[Customer ID],A2925)</f>
        <v/>
      </c>
      <c r="G2925" s="10">
        <f>5-COUNTIF(RCuts,"&lt;"&amp;D2925)</f>
        <v/>
      </c>
      <c r="H2925" s="10">
        <f>1+COUNTIF(FCuts,"&lt;"&amp;E2925)</f>
        <v/>
      </c>
      <c r="I2925" s="10">
        <f>1+COUNTIF(MCuts,"&lt;"&amp;F2925)</f>
        <v/>
      </c>
      <c r="J2925" s="10">
        <f>G2925&amp;H2925&amp;I2925</f>
        <v/>
      </c>
      <c r="K2925" s="10">
        <f>IF(AND(G2925&gt;=4,H2925&gt;=4),"Champions",IF(AND(G2925&gt;=3,H2925&gt;=3),"Loyal",IF(G2925&gt;=4,"New / promising",IF(H2925&gt;=3,"At risk",IF(G2925&lt;=2,"Lost / hibernating","Needs attention")))))</f>
        <v/>
      </c>
    </row>
    <row r="2926">
      <c r="A2926" t="n">
        <v>17049</v>
      </c>
      <c r="B2926" s="13">
        <f>_xlfn.MINIFS(Invoices[Date],Invoices[Customer ID],A2926)</f>
        <v/>
      </c>
      <c r="C2926" s="13">
        <f>_xlfn.MAXIFS(Invoices[Date],Invoices[Customer ID],A2926)</f>
        <v/>
      </c>
      <c r="D2926" s="14">
        <f>AsOfDate-C2926</f>
        <v/>
      </c>
      <c r="E2926" s="14">
        <f>COUNTIFS(Invoices[Customer ID],A2926)</f>
        <v/>
      </c>
      <c r="F2926" s="15">
        <f>SUMIFS(Invoices[Value],Invoices[Customer ID],A2926)</f>
        <v/>
      </c>
      <c r="G2926" s="10">
        <f>5-COUNTIF(RCuts,"&lt;"&amp;D2926)</f>
        <v/>
      </c>
      <c r="H2926" s="10">
        <f>1+COUNTIF(FCuts,"&lt;"&amp;E2926)</f>
        <v/>
      </c>
      <c r="I2926" s="10">
        <f>1+COUNTIF(MCuts,"&lt;"&amp;F2926)</f>
        <v/>
      </c>
      <c r="J2926" s="10">
        <f>G2926&amp;H2926&amp;I2926</f>
        <v/>
      </c>
      <c r="K2926" s="10">
        <f>IF(AND(G2926&gt;=4,H2926&gt;=4),"Champions",IF(AND(G2926&gt;=3,H2926&gt;=3),"Loyal",IF(G2926&gt;=4,"New / promising",IF(H2926&gt;=3,"At risk",IF(G2926&lt;=2,"Lost / hibernating","Needs attention")))))</f>
        <v/>
      </c>
    </row>
    <row r="2927">
      <c r="A2927" t="n">
        <v>17050</v>
      </c>
      <c r="B2927" s="13">
        <f>_xlfn.MINIFS(Invoices[Date],Invoices[Customer ID],A2927)</f>
        <v/>
      </c>
      <c r="C2927" s="13">
        <f>_xlfn.MAXIFS(Invoices[Date],Invoices[Customer ID],A2927)</f>
        <v/>
      </c>
      <c r="D2927" s="14">
        <f>AsOfDate-C2927</f>
        <v/>
      </c>
      <c r="E2927" s="14">
        <f>COUNTIFS(Invoices[Customer ID],A2927)</f>
        <v/>
      </c>
      <c r="F2927" s="15">
        <f>SUMIFS(Invoices[Value],Invoices[Customer ID],A2927)</f>
        <v/>
      </c>
      <c r="G2927" s="10">
        <f>5-COUNTIF(RCuts,"&lt;"&amp;D2927)</f>
        <v/>
      </c>
      <c r="H2927" s="10">
        <f>1+COUNTIF(FCuts,"&lt;"&amp;E2927)</f>
        <v/>
      </c>
      <c r="I2927" s="10">
        <f>1+COUNTIF(MCuts,"&lt;"&amp;F2927)</f>
        <v/>
      </c>
      <c r="J2927" s="10">
        <f>G2927&amp;H2927&amp;I2927</f>
        <v/>
      </c>
      <c r="K2927" s="10">
        <f>IF(AND(G2927&gt;=4,H2927&gt;=4),"Champions",IF(AND(G2927&gt;=3,H2927&gt;=3),"Loyal",IF(G2927&gt;=4,"New / promising",IF(H2927&gt;=3,"At risk",IF(G2927&lt;=2,"Lost / hibernating","Needs attention")))))</f>
        <v/>
      </c>
    </row>
    <row r="2928">
      <c r="A2928" t="n">
        <v>17051</v>
      </c>
      <c r="B2928" s="13">
        <f>_xlfn.MINIFS(Invoices[Date],Invoices[Customer ID],A2928)</f>
        <v/>
      </c>
      <c r="C2928" s="13">
        <f>_xlfn.MAXIFS(Invoices[Date],Invoices[Customer ID],A2928)</f>
        <v/>
      </c>
      <c r="D2928" s="14">
        <f>AsOfDate-C2928</f>
        <v/>
      </c>
      <c r="E2928" s="14">
        <f>COUNTIFS(Invoices[Customer ID],A2928)</f>
        <v/>
      </c>
      <c r="F2928" s="15">
        <f>SUMIFS(Invoices[Value],Invoices[Customer ID],A2928)</f>
        <v/>
      </c>
      <c r="G2928" s="10">
        <f>5-COUNTIF(RCuts,"&lt;"&amp;D2928)</f>
        <v/>
      </c>
      <c r="H2928" s="10">
        <f>1+COUNTIF(FCuts,"&lt;"&amp;E2928)</f>
        <v/>
      </c>
      <c r="I2928" s="10">
        <f>1+COUNTIF(MCuts,"&lt;"&amp;F2928)</f>
        <v/>
      </c>
      <c r="J2928" s="10">
        <f>G2928&amp;H2928&amp;I2928</f>
        <v/>
      </c>
      <c r="K2928" s="10">
        <f>IF(AND(G2928&gt;=4,H2928&gt;=4),"Champions",IF(AND(G2928&gt;=3,H2928&gt;=3),"Loyal",IF(G2928&gt;=4,"New / promising",IF(H2928&gt;=3,"At risk",IF(G2928&lt;=2,"Lost / hibernating","Needs attention")))))</f>
        <v/>
      </c>
    </row>
    <row r="2929">
      <c r="A2929" t="n">
        <v>17052</v>
      </c>
      <c r="B2929" s="13">
        <f>_xlfn.MINIFS(Invoices[Date],Invoices[Customer ID],A2929)</f>
        <v/>
      </c>
      <c r="C2929" s="13">
        <f>_xlfn.MAXIFS(Invoices[Date],Invoices[Customer ID],A2929)</f>
        <v/>
      </c>
      <c r="D2929" s="14">
        <f>AsOfDate-C2929</f>
        <v/>
      </c>
      <c r="E2929" s="14">
        <f>COUNTIFS(Invoices[Customer ID],A2929)</f>
        <v/>
      </c>
      <c r="F2929" s="15">
        <f>SUMIFS(Invoices[Value],Invoices[Customer ID],A2929)</f>
        <v/>
      </c>
      <c r="G2929" s="10">
        <f>5-COUNTIF(RCuts,"&lt;"&amp;D2929)</f>
        <v/>
      </c>
      <c r="H2929" s="10">
        <f>1+COUNTIF(FCuts,"&lt;"&amp;E2929)</f>
        <v/>
      </c>
      <c r="I2929" s="10">
        <f>1+COUNTIF(MCuts,"&lt;"&amp;F2929)</f>
        <v/>
      </c>
      <c r="J2929" s="10">
        <f>G2929&amp;H2929&amp;I2929</f>
        <v/>
      </c>
      <c r="K2929" s="10">
        <f>IF(AND(G2929&gt;=4,H2929&gt;=4),"Champions",IF(AND(G2929&gt;=3,H2929&gt;=3),"Loyal",IF(G2929&gt;=4,"New / promising",IF(H2929&gt;=3,"At risk",IF(G2929&lt;=2,"Lost / hibernating","Needs attention")))))</f>
        <v/>
      </c>
    </row>
    <row r="2930">
      <c r="A2930" t="n">
        <v>17053</v>
      </c>
      <c r="B2930" s="13">
        <f>_xlfn.MINIFS(Invoices[Date],Invoices[Customer ID],A2930)</f>
        <v/>
      </c>
      <c r="C2930" s="13">
        <f>_xlfn.MAXIFS(Invoices[Date],Invoices[Customer ID],A2930)</f>
        <v/>
      </c>
      <c r="D2930" s="14">
        <f>AsOfDate-C2930</f>
        <v/>
      </c>
      <c r="E2930" s="14">
        <f>COUNTIFS(Invoices[Customer ID],A2930)</f>
        <v/>
      </c>
      <c r="F2930" s="15">
        <f>SUMIFS(Invoices[Value],Invoices[Customer ID],A2930)</f>
        <v/>
      </c>
      <c r="G2930" s="10">
        <f>5-COUNTIF(RCuts,"&lt;"&amp;D2930)</f>
        <v/>
      </c>
      <c r="H2930" s="10">
        <f>1+COUNTIF(FCuts,"&lt;"&amp;E2930)</f>
        <v/>
      </c>
      <c r="I2930" s="10">
        <f>1+COUNTIF(MCuts,"&lt;"&amp;F2930)</f>
        <v/>
      </c>
      <c r="J2930" s="10">
        <f>G2930&amp;H2930&amp;I2930</f>
        <v/>
      </c>
      <c r="K2930" s="10">
        <f>IF(AND(G2930&gt;=4,H2930&gt;=4),"Champions",IF(AND(G2930&gt;=3,H2930&gt;=3),"Loyal",IF(G2930&gt;=4,"New / promising",IF(H2930&gt;=3,"At risk",IF(G2930&lt;=2,"Lost / hibernating","Needs attention")))))</f>
        <v/>
      </c>
    </row>
    <row r="2931">
      <c r="A2931" t="n">
        <v>17054</v>
      </c>
      <c r="B2931" s="13">
        <f>_xlfn.MINIFS(Invoices[Date],Invoices[Customer ID],A2931)</f>
        <v/>
      </c>
      <c r="C2931" s="13">
        <f>_xlfn.MAXIFS(Invoices[Date],Invoices[Customer ID],A2931)</f>
        <v/>
      </c>
      <c r="D2931" s="14">
        <f>AsOfDate-C2931</f>
        <v/>
      </c>
      <c r="E2931" s="14">
        <f>COUNTIFS(Invoices[Customer ID],A2931)</f>
        <v/>
      </c>
      <c r="F2931" s="15">
        <f>SUMIFS(Invoices[Value],Invoices[Customer ID],A2931)</f>
        <v/>
      </c>
      <c r="G2931" s="10">
        <f>5-COUNTIF(RCuts,"&lt;"&amp;D2931)</f>
        <v/>
      </c>
      <c r="H2931" s="10">
        <f>1+COUNTIF(FCuts,"&lt;"&amp;E2931)</f>
        <v/>
      </c>
      <c r="I2931" s="10">
        <f>1+COUNTIF(MCuts,"&lt;"&amp;F2931)</f>
        <v/>
      </c>
      <c r="J2931" s="10">
        <f>G2931&amp;H2931&amp;I2931</f>
        <v/>
      </c>
      <c r="K2931" s="10">
        <f>IF(AND(G2931&gt;=4,H2931&gt;=4),"Champions",IF(AND(G2931&gt;=3,H2931&gt;=3),"Loyal",IF(G2931&gt;=4,"New / promising",IF(H2931&gt;=3,"At risk",IF(G2931&lt;=2,"Lost / hibernating","Needs attention")))))</f>
        <v/>
      </c>
    </row>
    <row r="2932">
      <c r="A2932" t="n">
        <v>17058</v>
      </c>
      <c r="B2932" s="13">
        <f>_xlfn.MINIFS(Invoices[Date],Invoices[Customer ID],A2932)</f>
        <v/>
      </c>
      <c r="C2932" s="13">
        <f>_xlfn.MAXIFS(Invoices[Date],Invoices[Customer ID],A2932)</f>
        <v/>
      </c>
      <c r="D2932" s="14">
        <f>AsOfDate-C2932</f>
        <v/>
      </c>
      <c r="E2932" s="14">
        <f>COUNTIFS(Invoices[Customer ID],A2932)</f>
        <v/>
      </c>
      <c r="F2932" s="15">
        <f>SUMIFS(Invoices[Value],Invoices[Customer ID],A2932)</f>
        <v/>
      </c>
      <c r="G2932" s="10">
        <f>5-COUNTIF(RCuts,"&lt;"&amp;D2932)</f>
        <v/>
      </c>
      <c r="H2932" s="10">
        <f>1+COUNTIF(FCuts,"&lt;"&amp;E2932)</f>
        <v/>
      </c>
      <c r="I2932" s="10">
        <f>1+COUNTIF(MCuts,"&lt;"&amp;F2932)</f>
        <v/>
      </c>
      <c r="J2932" s="10">
        <f>G2932&amp;H2932&amp;I2932</f>
        <v/>
      </c>
      <c r="K2932" s="10">
        <f>IF(AND(G2932&gt;=4,H2932&gt;=4),"Champions",IF(AND(G2932&gt;=3,H2932&gt;=3),"Loyal",IF(G2932&gt;=4,"New / promising",IF(H2932&gt;=3,"At risk",IF(G2932&lt;=2,"Lost / hibernating","Needs attention")))))</f>
        <v/>
      </c>
    </row>
    <row r="2933">
      <c r="A2933" t="n">
        <v>17059</v>
      </c>
      <c r="B2933" s="13">
        <f>_xlfn.MINIFS(Invoices[Date],Invoices[Customer ID],A2933)</f>
        <v/>
      </c>
      <c r="C2933" s="13">
        <f>_xlfn.MAXIFS(Invoices[Date],Invoices[Customer ID],A2933)</f>
        <v/>
      </c>
      <c r="D2933" s="14">
        <f>AsOfDate-C2933</f>
        <v/>
      </c>
      <c r="E2933" s="14">
        <f>COUNTIFS(Invoices[Customer ID],A2933)</f>
        <v/>
      </c>
      <c r="F2933" s="15">
        <f>SUMIFS(Invoices[Value],Invoices[Customer ID],A2933)</f>
        <v/>
      </c>
      <c r="G2933" s="10">
        <f>5-COUNTIF(RCuts,"&lt;"&amp;D2933)</f>
        <v/>
      </c>
      <c r="H2933" s="10">
        <f>1+COUNTIF(FCuts,"&lt;"&amp;E2933)</f>
        <v/>
      </c>
      <c r="I2933" s="10">
        <f>1+COUNTIF(MCuts,"&lt;"&amp;F2933)</f>
        <v/>
      </c>
      <c r="J2933" s="10">
        <f>G2933&amp;H2933&amp;I2933</f>
        <v/>
      </c>
      <c r="K2933" s="10">
        <f>IF(AND(G2933&gt;=4,H2933&gt;=4),"Champions",IF(AND(G2933&gt;=3,H2933&gt;=3),"Loyal",IF(G2933&gt;=4,"New / promising",IF(H2933&gt;=3,"At risk",IF(G2933&lt;=2,"Lost / hibernating","Needs attention")))))</f>
        <v/>
      </c>
    </row>
    <row r="2934">
      <c r="A2934" t="n">
        <v>17060</v>
      </c>
      <c r="B2934" s="13">
        <f>_xlfn.MINIFS(Invoices[Date],Invoices[Customer ID],A2934)</f>
        <v/>
      </c>
      <c r="C2934" s="13">
        <f>_xlfn.MAXIFS(Invoices[Date],Invoices[Customer ID],A2934)</f>
        <v/>
      </c>
      <c r="D2934" s="14">
        <f>AsOfDate-C2934</f>
        <v/>
      </c>
      <c r="E2934" s="14">
        <f>COUNTIFS(Invoices[Customer ID],A2934)</f>
        <v/>
      </c>
      <c r="F2934" s="15">
        <f>SUMIFS(Invoices[Value],Invoices[Customer ID],A2934)</f>
        <v/>
      </c>
      <c r="G2934" s="10">
        <f>5-COUNTIF(RCuts,"&lt;"&amp;D2934)</f>
        <v/>
      </c>
      <c r="H2934" s="10">
        <f>1+COUNTIF(FCuts,"&lt;"&amp;E2934)</f>
        <v/>
      </c>
      <c r="I2934" s="10">
        <f>1+COUNTIF(MCuts,"&lt;"&amp;F2934)</f>
        <v/>
      </c>
      <c r="J2934" s="10">
        <f>G2934&amp;H2934&amp;I2934</f>
        <v/>
      </c>
      <c r="K2934" s="10">
        <f>IF(AND(G2934&gt;=4,H2934&gt;=4),"Champions",IF(AND(G2934&gt;=3,H2934&gt;=3),"Loyal",IF(G2934&gt;=4,"New / promising",IF(H2934&gt;=3,"At risk",IF(G2934&lt;=2,"Lost / hibernating","Needs attention")))))</f>
        <v/>
      </c>
    </row>
    <row r="2935">
      <c r="A2935" t="n">
        <v>17061</v>
      </c>
      <c r="B2935" s="13">
        <f>_xlfn.MINIFS(Invoices[Date],Invoices[Customer ID],A2935)</f>
        <v/>
      </c>
      <c r="C2935" s="13">
        <f>_xlfn.MAXIFS(Invoices[Date],Invoices[Customer ID],A2935)</f>
        <v/>
      </c>
      <c r="D2935" s="14">
        <f>AsOfDate-C2935</f>
        <v/>
      </c>
      <c r="E2935" s="14">
        <f>COUNTIFS(Invoices[Customer ID],A2935)</f>
        <v/>
      </c>
      <c r="F2935" s="15">
        <f>SUMIFS(Invoices[Value],Invoices[Customer ID],A2935)</f>
        <v/>
      </c>
      <c r="G2935" s="10">
        <f>5-COUNTIF(RCuts,"&lt;"&amp;D2935)</f>
        <v/>
      </c>
      <c r="H2935" s="10">
        <f>1+COUNTIF(FCuts,"&lt;"&amp;E2935)</f>
        <v/>
      </c>
      <c r="I2935" s="10">
        <f>1+COUNTIF(MCuts,"&lt;"&amp;F2935)</f>
        <v/>
      </c>
      <c r="J2935" s="10">
        <f>G2935&amp;H2935&amp;I2935</f>
        <v/>
      </c>
      <c r="K2935" s="10">
        <f>IF(AND(G2935&gt;=4,H2935&gt;=4),"Champions",IF(AND(G2935&gt;=3,H2935&gt;=3),"Loyal",IF(G2935&gt;=4,"New / promising",IF(H2935&gt;=3,"At risk",IF(G2935&lt;=2,"Lost / hibernating","Needs attention")))))</f>
        <v/>
      </c>
    </row>
    <row r="2936">
      <c r="A2936" t="n">
        <v>17062</v>
      </c>
      <c r="B2936" s="13">
        <f>_xlfn.MINIFS(Invoices[Date],Invoices[Customer ID],A2936)</f>
        <v/>
      </c>
      <c r="C2936" s="13">
        <f>_xlfn.MAXIFS(Invoices[Date],Invoices[Customer ID],A2936)</f>
        <v/>
      </c>
      <c r="D2936" s="14">
        <f>AsOfDate-C2936</f>
        <v/>
      </c>
      <c r="E2936" s="14">
        <f>COUNTIFS(Invoices[Customer ID],A2936)</f>
        <v/>
      </c>
      <c r="F2936" s="15">
        <f>SUMIFS(Invoices[Value],Invoices[Customer ID],A2936)</f>
        <v/>
      </c>
      <c r="G2936" s="10">
        <f>5-COUNTIF(RCuts,"&lt;"&amp;D2936)</f>
        <v/>
      </c>
      <c r="H2936" s="10">
        <f>1+COUNTIF(FCuts,"&lt;"&amp;E2936)</f>
        <v/>
      </c>
      <c r="I2936" s="10">
        <f>1+COUNTIF(MCuts,"&lt;"&amp;F2936)</f>
        <v/>
      </c>
      <c r="J2936" s="10">
        <f>G2936&amp;H2936&amp;I2936</f>
        <v/>
      </c>
      <c r="K2936" s="10">
        <f>IF(AND(G2936&gt;=4,H2936&gt;=4),"Champions",IF(AND(G2936&gt;=3,H2936&gt;=3),"Loyal",IF(G2936&gt;=4,"New / promising",IF(H2936&gt;=3,"At risk",IF(G2936&lt;=2,"Lost / hibernating","Needs attention")))))</f>
        <v/>
      </c>
    </row>
    <row r="2937">
      <c r="A2937" t="n">
        <v>17063</v>
      </c>
      <c r="B2937" s="13">
        <f>_xlfn.MINIFS(Invoices[Date],Invoices[Customer ID],A2937)</f>
        <v/>
      </c>
      <c r="C2937" s="13">
        <f>_xlfn.MAXIFS(Invoices[Date],Invoices[Customer ID],A2937)</f>
        <v/>
      </c>
      <c r="D2937" s="14">
        <f>AsOfDate-C2937</f>
        <v/>
      </c>
      <c r="E2937" s="14">
        <f>COUNTIFS(Invoices[Customer ID],A2937)</f>
        <v/>
      </c>
      <c r="F2937" s="15">
        <f>SUMIFS(Invoices[Value],Invoices[Customer ID],A2937)</f>
        <v/>
      </c>
      <c r="G2937" s="10">
        <f>5-COUNTIF(RCuts,"&lt;"&amp;D2937)</f>
        <v/>
      </c>
      <c r="H2937" s="10">
        <f>1+COUNTIF(FCuts,"&lt;"&amp;E2937)</f>
        <v/>
      </c>
      <c r="I2937" s="10">
        <f>1+COUNTIF(MCuts,"&lt;"&amp;F2937)</f>
        <v/>
      </c>
      <c r="J2937" s="10">
        <f>G2937&amp;H2937&amp;I2937</f>
        <v/>
      </c>
      <c r="K2937" s="10">
        <f>IF(AND(G2937&gt;=4,H2937&gt;=4),"Champions",IF(AND(G2937&gt;=3,H2937&gt;=3),"Loyal",IF(G2937&gt;=4,"New / promising",IF(H2937&gt;=3,"At risk",IF(G2937&lt;=2,"Lost / hibernating","Needs attention")))))</f>
        <v/>
      </c>
    </row>
    <row r="2938">
      <c r="A2938" t="n">
        <v>17064</v>
      </c>
      <c r="B2938" s="13">
        <f>_xlfn.MINIFS(Invoices[Date],Invoices[Customer ID],A2938)</f>
        <v/>
      </c>
      <c r="C2938" s="13">
        <f>_xlfn.MAXIFS(Invoices[Date],Invoices[Customer ID],A2938)</f>
        <v/>
      </c>
      <c r="D2938" s="14">
        <f>AsOfDate-C2938</f>
        <v/>
      </c>
      <c r="E2938" s="14">
        <f>COUNTIFS(Invoices[Customer ID],A2938)</f>
        <v/>
      </c>
      <c r="F2938" s="15">
        <f>SUMIFS(Invoices[Value],Invoices[Customer ID],A2938)</f>
        <v/>
      </c>
      <c r="G2938" s="10">
        <f>5-COUNTIF(RCuts,"&lt;"&amp;D2938)</f>
        <v/>
      </c>
      <c r="H2938" s="10">
        <f>1+COUNTIF(FCuts,"&lt;"&amp;E2938)</f>
        <v/>
      </c>
      <c r="I2938" s="10">
        <f>1+COUNTIF(MCuts,"&lt;"&amp;F2938)</f>
        <v/>
      </c>
      <c r="J2938" s="10">
        <f>G2938&amp;H2938&amp;I2938</f>
        <v/>
      </c>
      <c r="K2938" s="10">
        <f>IF(AND(G2938&gt;=4,H2938&gt;=4),"Champions",IF(AND(G2938&gt;=3,H2938&gt;=3),"Loyal",IF(G2938&gt;=4,"New / promising",IF(H2938&gt;=3,"At risk",IF(G2938&lt;=2,"Lost / hibernating","Needs attention")))))</f>
        <v/>
      </c>
    </row>
    <row r="2939">
      <c r="A2939" t="n">
        <v>17068</v>
      </c>
      <c r="B2939" s="13">
        <f>_xlfn.MINIFS(Invoices[Date],Invoices[Customer ID],A2939)</f>
        <v/>
      </c>
      <c r="C2939" s="13">
        <f>_xlfn.MAXIFS(Invoices[Date],Invoices[Customer ID],A2939)</f>
        <v/>
      </c>
      <c r="D2939" s="14">
        <f>AsOfDate-C2939</f>
        <v/>
      </c>
      <c r="E2939" s="14">
        <f>COUNTIFS(Invoices[Customer ID],A2939)</f>
        <v/>
      </c>
      <c r="F2939" s="15">
        <f>SUMIFS(Invoices[Value],Invoices[Customer ID],A2939)</f>
        <v/>
      </c>
      <c r="G2939" s="10">
        <f>5-COUNTIF(RCuts,"&lt;"&amp;D2939)</f>
        <v/>
      </c>
      <c r="H2939" s="10">
        <f>1+COUNTIF(FCuts,"&lt;"&amp;E2939)</f>
        <v/>
      </c>
      <c r="I2939" s="10">
        <f>1+COUNTIF(MCuts,"&lt;"&amp;F2939)</f>
        <v/>
      </c>
      <c r="J2939" s="10">
        <f>G2939&amp;H2939&amp;I2939</f>
        <v/>
      </c>
      <c r="K2939" s="10">
        <f>IF(AND(G2939&gt;=4,H2939&gt;=4),"Champions",IF(AND(G2939&gt;=3,H2939&gt;=3),"Loyal",IF(G2939&gt;=4,"New / promising",IF(H2939&gt;=3,"At risk",IF(G2939&lt;=2,"Lost / hibernating","Needs attention")))))</f>
        <v/>
      </c>
    </row>
    <row r="2940">
      <c r="A2940" t="n">
        <v>17069</v>
      </c>
      <c r="B2940" s="13">
        <f>_xlfn.MINIFS(Invoices[Date],Invoices[Customer ID],A2940)</f>
        <v/>
      </c>
      <c r="C2940" s="13">
        <f>_xlfn.MAXIFS(Invoices[Date],Invoices[Customer ID],A2940)</f>
        <v/>
      </c>
      <c r="D2940" s="14">
        <f>AsOfDate-C2940</f>
        <v/>
      </c>
      <c r="E2940" s="14">
        <f>COUNTIFS(Invoices[Customer ID],A2940)</f>
        <v/>
      </c>
      <c r="F2940" s="15">
        <f>SUMIFS(Invoices[Value],Invoices[Customer ID],A2940)</f>
        <v/>
      </c>
      <c r="G2940" s="10">
        <f>5-COUNTIF(RCuts,"&lt;"&amp;D2940)</f>
        <v/>
      </c>
      <c r="H2940" s="10">
        <f>1+COUNTIF(FCuts,"&lt;"&amp;E2940)</f>
        <v/>
      </c>
      <c r="I2940" s="10">
        <f>1+COUNTIF(MCuts,"&lt;"&amp;F2940)</f>
        <v/>
      </c>
      <c r="J2940" s="10">
        <f>G2940&amp;H2940&amp;I2940</f>
        <v/>
      </c>
      <c r="K2940" s="10">
        <f>IF(AND(G2940&gt;=4,H2940&gt;=4),"Champions",IF(AND(G2940&gt;=3,H2940&gt;=3),"Loyal",IF(G2940&gt;=4,"New / promising",IF(H2940&gt;=3,"At risk",IF(G2940&lt;=2,"Lost / hibernating","Needs attention")))))</f>
        <v/>
      </c>
    </row>
    <row r="2941">
      <c r="A2941" t="n">
        <v>17070</v>
      </c>
      <c r="B2941" s="13">
        <f>_xlfn.MINIFS(Invoices[Date],Invoices[Customer ID],A2941)</f>
        <v/>
      </c>
      <c r="C2941" s="13">
        <f>_xlfn.MAXIFS(Invoices[Date],Invoices[Customer ID],A2941)</f>
        <v/>
      </c>
      <c r="D2941" s="14">
        <f>AsOfDate-C2941</f>
        <v/>
      </c>
      <c r="E2941" s="14">
        <f>COUNTIFS(Invoices[Customer ID],A2941)</f>
        <v/>
      </c>
      <c r="F2941" s="15">
        <f>SUMIFS(Invoices[Value],Invoices[Customer ID],A2941)</f>
        <v/>
      </c>
      <c r="G2941" s="10">
        <f>5-COUNTIF(RCuts,"&lt;"&amp;D2941)</f>
        <v/>
      </c>
      <c r="H2941" s="10">
        <f>1+COUNTIF(FCuts,"&lt;"&amp;E2941)</f>
        <v/>
      </c>
      <c r="I2941" s="10">
        <f>1+COUNTIF(MCuts,"&lt;"&amp;F2941)</f>
        <v/>
      </c>
      <c r="J2941" s="10">
        <f>G2941&amp;H2941&amp;I2941</f>
        <v/>
      </c>
      <c r="K2941" s="10">
        <f>IF(AND(G2941&gt;=4,H2941&gt;=4),"Champions",IF(AND(G2941&gt;=3,H2941&gt;=3),"Loyal",IF(G2941&gt;=4,"New / promising",IF(H2941&gt;=3,"At risk",IF(G2941&lt;=2,"Lost / hibernating","Needs attention")))))</f>
        <v/>
      </c>
    </row>
    <row r="2942">
      <c r="A2942" t="n">
        <v>17071</v>
      </c>
      <c r="B2942" s="13">
        <f>_xlfn.MINIFS(Invoices[Date],Invoices[Customer ID],A2942)</f>
        <v/>
      </c>
      <c r="C2942" s="13">
        <f>_xlfn.MAXIFS(Invoices[Date],Invoices[Customer ID],A2942)</f>
        <v/>
      </c>
      <c r="D2942" s="14">
        <f>AsOfDate-C2942</f>
        <v/>
      </c>
      <c r="E2942" s="14">
        <f>COUNTIFS(Invoices[Customer ID],A2942)</f>
        <v/>
      </c>
      <c r="F2942" s="15">
        <f>SUMIFS(Invoices[Value],Invoices[Customer ID],A2942)</f>
        <v/>
      </c>
      <c r="G2942" s="10">
        <f>5-COUNTIF(RCuts,"&lt;"&amp;D2942)</f>
        <v/>
      </c>
      <c r="H2942" s="10">
        <f>1+COUNTIF(FCuts,"&lt;"&amp;E2942)</f>
        <v/>
      </c>
      <c r="I2942" s="10">
        <f>1+COUNTIF(MCuts,"&lt;"&amp;F2942)</f>
        <v/>
      </c>
      <c r="J2942" s="10">
        <f>G2942&amp;H2942&amp;I2942</f>
        <v/>
      </c>
      <c r="K2942" s="10">
        <f>IF(AND(G2942&gt;=4,H2942&gt;=4),"Champions",IF(AND(G2942&gt;=3,H2942&gt;=3),"Loyal",IF(G2942&gt;=4,"New / promising",IF(H2942&gt;=3,"At risk",IF(G2942&lt;=2,"Lost / hibernating","Needs attention")))))</f>
        <v/>
      </c>
    </row>
    <row r="2943">
      <c r="A2943" t="n">
        <v>17073</v>
      </c>
      <c r="B2943" s="13">
        <f>_xlfn.MINIFS(Invoices[Date],Invoices[Customer ID],A2943)</f>
        <v/>
      </c>
      <c r="C2943" s="13">
        <f>_xlfn.MAXIFS(Invoices[Date],Invoices[Customer ID],A2943)</f>
        <v/>
      </c>
      <c r="D2943" s="14">
        <f>AsOfDate-C2943</f>
        <v/>
      </c>
      <c r="E2943" s="14">
        <f>COUNTIFS(Invoices[Customer ID],A2943)</f>
        <v/>
      </c>
      <c r="F2943" s="15">
        <f>SUMIFS(Invoices[Value],Invoices[Customer ID],A2943)</f>
        <v/>
      </c>
      <c r="G2943" s="10">
        <f>5-COUNTIF(RCuts,"&lt;"&amp;D2943)</f>
        <v/>
      </c>
      <c r="H2943" s="10">
        <f>1+COUNTIF(FCuts,"&lt;"&amp;E2943)</f>
        <v/>
      </c>
      <c r="I2943" s="10">
        <f>1+COUNTIF(MCuts,"&lt;"&amp;F2943)</f>
        <v/>
      </c>
      <c r="J2943" s="10">
        <f>G2943&amp;H2943&amp;I2943</f>
        <v/>
      </c>
      <c r="K2943" s="10">
        <f>IF(AND(G2943&gt;=4,H2943&gt;=4),"Champions",IF(AND(G2943&gt;=3,H2943&gt;=3),"Loyal",IF(G2943&gt;=4,"New / promising",IF(H2943&gt;=3,"At risk",IF(G2943&lt;=2,"Lost / hibernating","Needs attention")))))</f>
        <v/>
      </c>
    </row>
    <row r="2944">
      <c r="A2944" t="n">
        <v>17075</v>
      </c>
      <c r="B2944" s="13">
        <f>_xlfn.MINIFS(Invoices[Date],Invoices[Customer ID],A2944)</f>
        <v/>
      </c>
      <c r="C2944" s="13">
        <f>_xlfn.MAXIFS(Invoices[Date],Invoices[Customer ID],A2944)</f>
        <v/>
      </c>
      <c r="D2944" s="14">
        <f>AsOfDate-C2944</f>
        <v/>
      </c>
      <c r="E2944" s="14">
        <f>COUNTIFS(Invoices[Customer ID],A2944)</f>
        <v/>
      </c>
      <c r="F2944" s="15">
        <f>SUMIFS(Invoices[Value],Invoices[Customer ID],A2944)</f>
        <v/>
      </c>
      <c r="G2944" s="10">
        <f>5-COUNTIF(RCuts,"&lt;"&amp;D2944)</f>
        <v/>
      </c>
      <c r="H2944" s="10">
        <f>1+COUNTIF(FCuts,"&lt;"&amp;E2944)</f>
        <v/>
      </c>
      <c r="I2944" s="10">
        <f>1+COUNTIF(MCuts,"&lt;"&amp;F2944)</f>
        <v/>
      </c>
      <c r="J2944" s="10">
        <f>G2944&amp;H2944&amp;I2944</f>
        <v/>
      </c>
      <c r="K2944" s="10">
        <f>IF(AND(G2944&gt;=4,H2944&gt;=4),"Champions",IF(AND(G2944&gt;=3,H2944&gt;=3),"Loyal",IF(G2944&gt;=4,"New / promising",IF(H2944&gt;=3,"At risk",IF(G2944&lt;=2,"Lost / hibernating","Needs attention")))))</f>
        <v/>
      </c>
    </row>
    <row r="2945">
      <c r="A2945" t="n">
        <v>17076</v>
      </c>
      <c r="B2945" s="13">
        <f>_xlfn.MINIFS(Invoices[Date],Invoices[Customer ID],A2945)</f>
        <v/>
      </c>
      <c r="C2945" s="13">
        <f>_xlfn.MAXIFS(Invoices[Date],Invoices[Customer ID],A2945)</f>
        <v/>
      </c>
      <c r="D2945" s="14">
        <f>AsOfDate-C2945</f>
        <v/>
      </c>
      <c r="E2945" s="14">
        <f>COUNTIFS(Invoices[Customer ID],A2945)</f>
        <v/>
      </c>
      <c r="F2945" s="15">
        <f>SUMIFS(Invoices[Value],Invoices[Customer ID],A2945)</f>
        <v/>
      </c>
      <c r="G2945" s="10">
        <f>5-COUNTIF(RCuts,"&lt;"&amp;D2945)</f>
        <v/>
      </c>
      <c r="H2945" s="10">
        <f>1+COUNTIF(FCuts,"&lt;"&amp;E2945)</f>
        <v/>
      </c>
      <c r="I2945" s="10">
        <f>1+COUNTIF(MCuts,"&lt;"&amp;F2945)</f>
        <v/>
      </c>
      <c r="J2945" s="10">
        <f>G2945&amp;H2945&amp;I2945</f>
        <v/>
      </c>
      <c r="K2945" s="10">
        <f>IF(AND(G2945&gt;=4,H2945&gt;=4),"Champions",IF(AND(G2945&gt;=3,H2945&gt;=3),"Loyal",IF(G2945&gt;=4,"New / promising",IF(H2945&gt;=3,"At risk",IF(G2945&lt;=2,"Lost / hibernating","Needs attention")))))</f>
        <v/>
      </c>
    </row>
    <row r="2946">
      <c r="A2946" t="n">
        <v>17078</v>
      </c>
      <c r="B2946" s="13">
        <f>_xlfn.MINIFS(Invoices[Date],Invoices[Customer ID],A2946)</f>
        <v/>
      </c>
      <c r="C2946" s="13">
        <f>_xlfn.MAXIFS(Invoices[Date],Invoices[Customer ID],A2946)</f>
        <v/>
      </c>
      <c r="D2946" s="14">
        <f>AsOfDate-C2946</f>
        <v/>
      </c>
      <c r="E2946" s="14">
        <f>COUNTIFS(Invoices[Customer ID],A2946)</f>
        <v/>
      </c>
      <c r="F2946" s="15">
        <f>SUMIFS(Invoices[Value],Invoices[Customer ID],A2946)</f>
        <v/>
      </c>
      <c r="G2946" s="10">
        <f>5-COUNTIF(RCuts,"&lt;"&amp;D2946)</f>
        <v/>
      </c>
      <c r="H2946" s="10">
        <f>1+COUNTIF(FCuts,"&lt;"&amp;E2946)</f>
        <v/>
      </c>
      <c r="I2946" s="10">
        <f>1+COUNTIF(MCuts,"&lt;"&amp;F2946)</f>
        <v/>
      </c>
      <c r="J2946" s="10">
        <f>G2946&amp;H2946&amp;I2946</f>
        <v/>
      </c>
      <c r="K2946" s="10">
        <f>IF(AND(G2946&gt;=4,H2946&gt;=4),"Champions",IF(AND(G2946&gt;=3,H2946&gt;=3),"Loyal",IF(G2946&gt;=4,"New / promising",IF(H2946&gt;=3,"At risk",IF(G2946&lt;=2,"Lost / hibernating","Needs attention")))))</f>
        <v/>
      </c>
    </row>
    <row r="2947">
      <c r="A2947" t="n">
        <v>17079</v>
      </c>
      <c r="B2947" s="13">
        <f>_xlfn.MINIFS(Invoices[Date],Invoices[Customer ID],A2947)</f>
        <v/>
      </c>
      <c r="C2947" s="13">
        <f>_xlfn.MAXIFS(Invoices[Date],Invoices[Customer ID],A2947)</f>
        <v/>
      </c>
      <c r="D2947" s="14">
        <f>AsOfDate-C2947</f>
        <v/>
      </c>
      <c r="E2947" s="14">
        <f>COUNTIFS(Invoices[Customer ID],A2947)</f>
        <v/>
      </c>
      <c r="F2947" s="15">
        <f>SUMIFS(Invoices[Value],Invoices[Customer ID],A2947)</f>
        <v/>
      </c>
      <c r="G2947" s="10">
        <f>5-COUNTIF(RCuts,"&lt;"&amp;D2947)</f>
        <v/>
      </c>
      <c r="H2947" s="10">
        <f>1+COUNTIF(FCuts,"&lt;"&amp;E2947)</f>
        <v/>
      </c>
      <c r="I2947" s="10">
        <f>1+COUNTIF(MCuts,"&lt;"&amp;F2947)</f>
        <v/>
      </c>
      <c r="J2947" s="10">
        <f>G2947&amp;H2947&amp;I2947</f>
        <v/>
      </c>
      <c r="K2947" s="10">
        <f>IF(AND(G2947&gt;=4,H2947&gt;=4),"Champions",IF(AND(G2947&gt;=3,H2947&gt;=3),"Loyal",IF(G2947&gt;=4,"New / promising",IF(H2947&gt;=3,"At risk",IF(G2947&lt;=2,"Lost / hibernating","Needs attention")))))</f>
        <v/>
      </c>
    </row>
    <row r="2948">
      <c r="A2948" t="n">
        <v>17080</v>
      </c>
      <c r="B2948" s="13">
        <f>_xlfn.MINIFS(Invoices[Date],Invoices[Customer ID],A2948)</f>
        <v/>
      </c>
      <c r="C2948" s="13">
        <f>_xlfn.MAXIFS(Invoices[Date],Invoices[Customer ID],A2948)</f>
        <v/>
      </c>
      <c r="D2948" s="14">
        <f>AsOfDate-C2948</f>
        <v/>
      </c>
      <c r="E2948" s="14">
        <f>COUNTIFS(Invoices[Customer ID],A2948)</f>
        <v/>
      </c>
      <c r="F2948" s="15">
        <f>SUMIFS(Invoices[Value],Invoices[Customer ID],A2948)</f>
        <v/>
      </c>
      <c r="G2948" s="10">
        <f>5-COUNTIF(RCuts,"&lt;"&amp;D2948)</f>
        <v/>
      </c>
      <c r="H2948" s="10">
        <f>1+COUNTIF(FCuts,"&lt;"&amp;E2948)</f>
        <v/>
      </c>
      <c r="I2948" s="10">
        <f>1+COUNTIF(MCuts,"&lt;"&amp;F2948)</f>
        <v/>
      </c>
      <c r="J2948" s="10">
        <f>G2948&amp;H2948&amp;I2948</f>
        <v/>
      </c>
      <c r="K2948" s="10">
        <f>IF(AND(G2948&gt;=4,H2948&gt;=4),"Champions",IF(AND(G2948&gt;=3,H2948&gt;=3),"Loyal",IF(G2948&gt;=4,"New / promising",IF(H2948&gt;=3,"At risk",IF(G2948&lt;=2,"Lost / hibernating","Needs attention")))))</f>
        <v/>
      </c>
    </row>
    <row r="2949">
      <c r="A2949" t="n">
        <v>17081</v>
      </c>
      <c r="B2949" s="13">
        <f>_xlfn.MINIFS(Invoices[Date],Invoices[Customer ID],A2949)</f>
        <v/>
      </c>
      <c r="C2949" s="13">
        <f>_xlfn.MAXIFS(Invoices[Date],Invoices[Customer ID],A2949)</f>
        <v/>
      </c>
      <c r="D2949" s="14">
        <f>AsOfDate-C2949</f>
        <v/>
      </c>
      <c r="E2949" s="14">
        <f>COUNTIFS(Invoices[Customer ID],A2949)</f>
        <v/>
      </c>
      <c r="F2949" s="15">
        <f>SUMIFS(Invoices[Value],Invoices[Customer ID],A2949)</f>
        <v/>
      </c>
      <c r="G2949" s="10">
        <f>5-COUNTIF(RCuts,"&lt;"&amp;D2949)</f>
        <v/>
      </c>
      <c r="H2949" s="10">
        <f>1+COUNTIF(FCuts,"&lt;"&amp;E2949)</f>
        <v/>
      </c>
      <c r="I2949" s="10">
        <f>1+COUNTIF(MCuts,"&lt;"&amp;F2949)</f>
        <v/>
      </c>
      <c r="J2949" s="10">
        <f>G2949&amp;H2949&amp;I2949</f>
        <v/>
      </c>
      <c r="K2949" s="10">
        <f>IF(AND(G2949&gt;=4,H2949&gt;=4),"Champions",IF(AND(G2949&gt;=3,H2949&gt;=3),"Loyal",IF(G2949&gt;=4,"New / promising",IF(H2949&gt;=3,"At risk",IF(G2949&lt;=2,"Lost / hibernating","Needs attention")))))</f>
        <v/>
      </c>
    </row>
    <row r="2950">
      <c r="A2950" t="n">
        <v>17082</v>
      </c>
      <c r="B2950" s="13">
        <f>_xlfn.MINIFS(Invoices[Date],Invoices[Customer ID],A2950)</f>
        <v/>
      </c>
      <c r="C2950" s="13">
        <f>_xlfn.MAXIFS(Invoices[Date],Invoices[Customer ID],A2950)</f>
        <v/>
      </c>
      <c r="D2950" s="14">
        <f>AsOfDate-C2950</f>
        <v/>
      </c>
      <c r="E2950" s="14">
        <f>COUNTIFS(Invoices[Customer ID],A2950)</f>
        <v/>
      </c>
      <c r="F2950" s="15">
        <f>SUMIFS(Invoices[Value],Invoices[Customer ID],A2950)</f>
        <v/>
      </c>
      <c r="G2950" s="10">
        <f>5-COUNTIF(RCuts,"&lt;"&amp;D2950)</f>
        <v/>
      </c>
      <c r="H2950" s="10">
        <f>1+COUNTIF(FCuts,"&lt;"&amp;E2950)</f>
        <v/>
      </c>
      <c r="I2950" s="10">
        <f>1+COUNTIF(MCuts,"&lt;"&amp;F2950)</f>
        <v/>
      </c>
      <c r="J2950" s="10">
        <f>G2950&amp;H2950&amp;I2950</f>
        <v/>
      </c>
      <c r="K2950" s="10">
        <f>IF(AND(G2950&gt;=4,H2950&gt;=4),"Champions",IF(AND(G2950&gt;=3,H2950&gt;=3),"Loyal",IF(G2950&gt;=4,"New / promising",IF(H2950&gt;=3,"At risk",IF(G2950&lt;=2,"Lost / hibernating","Needs attention")))))</f>
        <v/>
      </c>
    </row>
    <row r="2951">
      <c r="A2951" t="n">
        <v>17083</v>
      </c>
      <c r="B2951" s="13">
        <f>_xlfn.MINIFS(Invoices[Date],Invoices[Customer ID],A2951)</f>
        <v/>
      </c>
      <c r="C2951" s="13">
        <f>_xlfn.MAXIFS(Invoices[Date],Invoices[Customer ID],A2951)</f>
        <v/>
      </c>
      <c r="D2951" s="14">
        <f>AsOfDate-C2951</f>
        <v/>
      </c>
      <c r="E2951" s="14">
        <f>COUNTIFS(Invoices[Customer ID],A2951)</f>
        <v/>
      </c>
      <c r="F2951" s="15">
        <f>SUMIFS(Invoices[Value],Invoices[Customer ID],A2951)</f>
        <v/>
      </c>
      <c r="G2951" s="10">
        <f>5-COUNTIF(RCuts,"&lt;"&amp;D2951)</f>
        <v/>
      </c>
      <c r="H2951" s="10">
        <f>1+COUNTIF(FCuts,"&lt;"&amp;E2951)</f>
        <v/>
      </c>
      <c r="I2951" s="10">
        <f>1+COUNTIF(MCuts,"&lt;"&amp;F2951)</f>
        <v/>
      </c>
      <c r="J2951" s="10">
        <f>G2951&amp;H2951&amp;I2951</f>
        <v/>
      </c>
      <c r="K2951" s="10">
        <f>IF(AND(G2951&gt;=4,H2951&gt;=4),"Champions",IF(AND(G2951&gt;=3,H2951&gt;=3),"Loyal",IF(G2951&gt;=4,"New / promising",IF(H2951&gt;=3,"At risk",IF(G2951&lt;=2,"Lost / hibernating","Needs attention")))))</f>
        <v/>
      </c>
    </row>
    <row r="2952">
      <c r="A2952" t="n">
        <v>17084</v>
      </c>
      <c r="B2952" s="13">
        <f>_xlfn.MINIFS(Invoices[Date],Invoices[Customer ID],A2952)</f>
        <v/>
      </c>
      <c r="C2952" s="13">
        <f>_xlfn.MAXIFS(Invoices[Date],Invoices[Customer ID],A2952)</f>
        <v/>
      </c>
      <c r="D2952" s="14">
        <f>AsOfDate-C2952</f>
        <v/>
      </c>
      <c r="E2952" s="14">
        <f>COUNTIFS(Invoices[Customer ID],A2952)</f>
        <v/>
      </c>
      <c r="F2952" s="15">
        <f>SUMIFS(Invoices[Value],Invoices[Customer ID],A2952)</f>
        <v/>
      </c>
      <c r="G2952" s="10">
        <f>5-COUNTIF(RCuts,"&lt;"&amp;D2952)</f>
        <v/>
      </c>
      <c r="H2952" s="10">
        <f>1+COUNTIF(FCuts,"&lt;"&amp;E2952)</f>
        <v/>
      </c>
      <c r="I2952" s="10">
        <f>1+COUNTIF(MCuts,"&lt;"&amp;F2952)</f>
        <v/>
      </c>
      <c r="J2952" s="10">
        <f>G2952&amp;H2952&amp;I2952</f>
        <v/>
      </c>
      <c r="K2952" s="10">
        <f>IF(AND(G2952&gt;=4,H2952&gt;=4),"Champions",IF(AND(G2952&gt;=3,H2952&gt;=3),"Loyal",IF(G2952&gt;=4,"New / promising",IF(H2952&gt;=3,"At risk",IF(G2952&lt;=2,"Lost / hibernating","Needs attention")))))</f>
        <v/>
      </c>
    </row>
    <row r="2953">
      <c r="A2953" t="n">
        <v>17085</v>
      </c>
      <c r="B2953" s="13">
        <f>_xlfn.MINIFS(Invoices[Date],Invoices[Customer ID],A2953)</f>
        <v/>
      </c>
      <c r="C2953" s="13">
        <f>_xlfn.MAXIFS(Invoices[Date],Invoices[Customer ID],A2953)</f>
        <v/>
      </c>
      <c r="D2953" s="14">
        <f>AsOfDate-C2953</f>
        <v/>
      </c>
      <c r="E2953" s="14">
        <f>COUNTIFS(Invoices[Customer ID],A2953)</f>
        <v/>
      </c>
      <c r="F2953" s="15">
        <f>SUMIFS(Invoices[Value],Invoices[Customer ID],A2953)</f>
        <v/>
      </c>
      <c r="G2953" s="10">
        <f>5-COUNTIF(RCuts,"&lt;"&amp;D2953)</f>
        <v/>
      </c>
      <c r="H2953" s="10">
        <f>1+COUNTIF(FCuts,"&lt;"&amp;E2953)</f>
        <v/>
      </c>
      <c r="I2953" s="10">
        <f>1+COUNTIF(MCuts,"&lt;"&amp;F2953)</f>
        <v/>
      </c>
      <c r="J2953" s="10">
        <f>G2953&amp;H2953&amp;I2953</f>
        <v/>
      </c>
      <c r="K2953" s="10">
        <f>IF(AND(G2953&gt;=4,H2953&gt;=4),"Champions",IF(AND(G2953&gt;=3,H2953&gt;=3),"Loyal",IF(G2953&gt;=4,"New / promising",IF(H2953&gt;=3,"At risk",IF(G2953&lt;=2,"Lost / hibernating","Needs attention")))))</f>
        <v/>
      </c>
    </row>
    <row r="2954">
      <c r="A2954" t="n">
        <v>17086</v>
      </c>
      <c r="B2954" s="13">
        <f>_xlfn.MINIFS(Invoices[Date],Invoices[Customer ID],A2954)</f>
        <v/>
      </c>
      <c r="C2954" s="13">
        <f>_xlfn.MAXIFS(Invoices[Date],Invoices[Customer ID],A2954)</f>
        <v/>
      </c>
      <c r="D2954" s="14">
        <f>AsOfDate-C2954</f>
        <v/>
      </c>
      <c r="E2954" s="14">
        <f>COUNTIFS(Invoices[Customer ID],A2954)</f>
        <v/>
      </c>
      <c r="F2954" s="15">
        <f>SUMIFS(Invoices[Value],Invoices[Customer ID],A2954)</f>
        <v/>
      </c>
      <c r="G2954" s="10">
        <f>5-COUNTIF(RCuts,"&lt;"&amp;D2954)</f>
        <v/>
      </c>
      <c r="H2954" s="10">
        <f>1+COUNTIF(FCuts,"&lt;"&amp;E2954)</f>
        <v/>
      </c>
      <c r="I2954" s="10">
        <f>1+COUNTIF(MCuts,"&lt;"&amp;F2954)</f>
        <v/>
      </c>
      <c r="J2954" s="10">
        <f>G2954&amp;H2954&amp;I2954</f>
        <v/>
      </c>
      <c r="K2954" s="10">
        <f>IF(AND(G2954&gt;=4,H2954&gt;=4),"Champions",IF(AND(G2954&gt;=3,H2954&gt;=3),"Loyal",IF(G2954&gt;=4,"New / promising",IF(H2954&gt;=3,"At risk",IF(G2954&lt;=2,"Lost / hibernating","Needs attention")))))</f>
        <v/>
      </c>
    </row>
    <row r="2955">
      <c r="A2955" t="n">
        <v>17088</v>
      </c>
      <c r="B2955" s="13">
        <f>_xlfn.MINIFS(Invoices[Date],Invoices[Customer ID],A2955)</f>
        <v/>
      </c>
      <c r="C2955" s="13">
        <f>_xlfn.MAXIFS(Invoices[Date],Invoices[Customer ID],A2955)</f>
        <v/>
      </c>
      <c r="D2955" s="14">
        <f>AsOfDate-C2955</f>
        <v/>
      </c>
      <c r="E2955" s="14">
        <f>COUNTIFS(Invoices[Customer ID],A2955)</f>
        <v/>
      </c>
      <c r="F2955" s="15">
        <f>SUMIFS(Invoices[Value],Invoices[Customer ID],A2955)</f>
        <v/>
      </c>
      <c r="G2955" s="10">
        <f>5-COUNTIF(RCuts,"&lt;"&amp;D2955)</f>
        <v/>
      </c>
      <c r="H2955" s="10">
        <f>1+COUNTIF(FCuts,"&lt;"&amp;E2955)</f>
        <v/>
      </c>
      <c r="I2955" s="10">
        <f>1+COUNTIF(MCuts,"&lt;"&amp;F2955)</f>
        <v/>
      </c>
      <c r="J2955" s="10">
        <f>G2955&amp;H2955&amp;I2955</f>
        <v/>
      </c>
      <c r="K2955" s="10">
        <f>IF(AND(G2955&gt;=4,H2955&gt;=4),"Champions",IF(AND(G2955&gt;=3,H2955&gt;=3),"Loyal",IF(G2955&gt;=4,"New / promising",IF(H2955&gt;=3,"At risk",IF(G2955&lt;=2,"Lost / hibernating","Needs attention")))))</f>
        <v/>
      </c>
    </row>
    <row r="2956">
      <c r="A2956" t="n">
        <v>17090</v>
      </c>
      <c r="B2956" s="13">
        <f>_xlfn.MINIFS(Invoices[Date],Invoices[Customer ID],A2956)</f>
        <v/>
      </c>
      <c r="C2956" s="13">
        <f>_xlfn.MAXIFS(Invoices[Date],Invoices[Customer ID],A2956)</f>
        <v/>
      </c>
      <c r="D2956" s="14">
        <f>AsOfDate-C2956</f>
        <v/>
      </c>
      <c r="E2956" s="14">
        <f>COUNTIFS(Invoices[Customer ID],A2956)</f>
        <v/>
      </c>
      <c r="F2956" s="15">
        <f>SUMIFS(Invoices[Value],Invoices[Customer ID],A2956)</f>
        <v/>
      </c>
      <c r="G2956" s="10">
        <f>5-COUNTIF(RCuts,"&lt;"&amp;D2956)</f>
        <v/>
      </c>
      <c r="H2956" s="10">
        <f>1+COUNTIF(FCuts,"&lt;"&amp;E2956)</f>
        <v/>
      </c>
      <c r="I2956" s="10">
        <f>1+COUNTIF(MCuts,"&lt;"&amp;F2956)</f>
        <v/>
      </c>
      <c r="J2956" s="10">
        <f>G2956&amp;H2956&amp;I2956</f>
        <v/>
      </c>
      <c r="K2956" s="10">
        <f>IF(AND(G2956&gt;=4,H2956&gt;=4),"Champions",IF(AND(G2956&gt;=3,H2956&gt;=3),"Loyal",IF(G2956&gt;=4,"New / promising",IF(H2956&gt;=3,"At risk",IF(G2956&lt;=2,"Lost / hibernating","Needs attention")))))</f>
        <v/>
      </c>
    </row>
    <row r="2957">
      <c r="A2957" t="n">
        <v>17091</v>
      </c>
      <c r="B2957" s="13">
        <f>_xlfn.MINIFS(Invoices[Date],Invoices[Customer ID],A2957)</f>
        <v/>
      </c>
      <c r="C2957" s="13">
        <f>_xlfn.MAXIFS(Invoices[Date],Invoices[Customer ID],A2957)</f>
        <v/>
      </c>
      <c r="D2957" s="14">
        <f>AsOfDate-C2957</f>
        <v/>
      </c>
      <c r="E2957" s="14">
        <f>COUNTIFS(Invoices[Customer ID],A2957)</f>
        <v/>
      </c>
      <c r="F2957" s="15">
        <f>SUMIFS(Invoices[Value],Invoices[Customer ID],A2957)</f>
        <v/>
      </c>
      <c r="G2957" s="10">
        <f>5-COUNTIF(RCuts,"&lt;"&amp;D2957)</f>
        <v/>
      </c>
      <c r="H2957" s="10">
        <f>1+COUNTIF(FCuts,"&lt;"&amp;E2957)</f>
        <v/>
      </c>
      <c r="I2957" s="10">
        <f>1+COUNTIF(MCuts,"&lt;"&amp;F2957)</f>
        <v/>
      </c>
      <c r="J2957" s="10">
        <f>G2957&amp;H2957&amp;I2957</f>
        <v/>
      </c>
      <c r="K2957" s="10">
        <f>IF(AND(G2957&gt;=4,H2957&gt;=4),"Champions",IF(AND(G2957&gt;=3,H2957&gt;=3),"Loyal",IF(G2957&gt;=4,"New / promising",IF(H2957&gt;=3,"At risk",IF(G2957&lt;=2,"Lost / hibernating","Needs attention")))))</f>
        <v/>
      </c>
    </row>
    <row r="2958">
      <c r="A2958" t="n">
        <v>17092</v>
      </c>
      <c r="B2958" s="13">
        <f>_xlfn.MINIFS(Invoices[Date],Invoices[Customer ID],A2958)</f>
        <v/>
      </c>
      <c r="C2958" s="13">
        <f>_xlfn.MAXIFS(Invoices[Date],Invoices[Customer ID],A2958)</f>
        <v/>
      </c>
      <c r="D2958" s="14">
        <f>AsOfDate-C2958</f>
        <v/>
      </c>
      <c r="E2958" s="14">
        <f>COUNTIFS(Invoices[Customer ID],A2958)</f>
        <v/>
      </c>
      <c r="F2958" s="15">
        <f>SUMIFS(Invoices[Value],Invoices[Customer ID],A2958)</f>
        <v/>
      </c>
      <c r="G2958" s="10">
        <f>5-COUNTIF(RCuts,"&lt;"&amp;D2958)</f>
        <v/>
      </c>
      <c r="H2958" s="10">
        <f>1+COUNTIF(FCuts,"&lt;"&amp;E2958)</f>
        <v/>
      </c>
      <c r="I2958" s="10">
        <f>1+COUNTIF(MCuts,"&lt;"&amp;F2958)</f>
        <v/>
      </c>
      <c r="J2958" s="10">
        <f>G2958&amp;H2958&amp;I2958</f>
        <v/>
      </c>
      <c r="K2958" s="10">
        <f>IF(AND(G2958&gt;=4,H2958&gt;=4),"Champions",IF(AND(G2958&gt;=3,H2958&gt;=3),"Loyal",IF(G2958&gt;=4,"New / promising",IF(H2958&gt;=3,"At risk",IF(G2958&lt;=2,"Lost / hibernating","Needs attention")))))</f>
        <v/>
      </c>
    </row>
    <row r="2959">
      <c r="A2959" t="n">
        <v>17094</v>
      </c>
      <c r="B2959" s="13">
        <f>_xlfn.MINIFS(Invoices[Date],Invoices[Customer ID],A2959)</f>
        <v/>
      </c>
      <c r="C2959" s="13">
        <f>_xlfn.MAXIFS(Invoices[Date],Invoices[Customer ID],A2959)</f>
        <v/>
      </c>
      <c r="D2959" s="14">
        <f>AsOfDate-C2959</f>
        <v/>
      </c>
      <c r="E2959" s="14">
        <f>COUNTIFS(Invoices[Customer ID],A2959)</f>
        <v/>
      </c>
      <c r="F2959" s="15">
        <f>SUMIFS(Invoices[Value],Invoices[Customer ID],A2959)</f>
        <v/>
      </c>
      <c r="G2959" s="10">
        <f>5-COUNTIF(RCuts,"&lt;"&amp;D2959)</f>
        <v/>
      </c>
      <c r="H2959" s="10">
        <f>1+COUNTIF(FCuts,"&lt;"&amp;E2959)</f>
        <v/>
      </c>
      <c r="I2959" s="10">
        <f>1+COUNTIF(MCuts,"&lt;"&amp;F2959)</f>
        <v/>
      </c>
      <c r="J2959" s="10">
        <f>G2959&amp;H2959&amp;I2959</f>
        <v/>
      </c>
      <c r="K2959" s="10">
        <f>IF(AND(G2959&gt;=4,H2959&gt;=4),"Champions",IF(AND(G2959&gt;=3,H2959&gt;=3),"Loyal",IF(G2959&gt;=4,"New / promising",IF(H2959&gt;=3,"At risk",IF(G2959&lt;=2,"Lost / hibernating","Needs attention")))))</f>
        <v/>
      </c>
    </row>
    <row r="2960">
      <c r="A2960" t="n">
        <v>17095</v>
      </c>
      <c r="B2960" s="13">
        <f>_xlfn.MINIFS(Invoices[Date],Invoices[Customer ID],A2960)</f>
        <v/>
      </c>
      <c r="C2960" s="13">
        <f>_xlfn.MAXIFS(Invoices[Date],Invoices[Customer ID],A2960)</f>
        <v/>
      </c>
      <c r="D2960" s="14">
        <f>AsOfDate-C2960</f>
        <v/>
      </c>
      <c r="E2960" s="14">
        <f>COUNTIFS(Invoices[Customer ID],A2960)</f>
        <v/>
      </c>
      <c r="F2960" s="15">
        <f>SUMIFS(Invoices[Value],Invoices[Customer ID],A2960)</f>
        <v/>
      </c>
      <c r="G2960" s="10">
        <f>5-COUNTIF(RCuts,"&lt;"&amp;D2960)</f>
        <v/>
      </c>
      <c r="H2960" s="10">
        <f>1+COUNTIF(FCuts,"&lt;"&amp;E2960)</f>
        <v/>
      </c>
      <c r="I2960" s="10">
        <f>1+COUNTIF(MCuts,"&lt;"&amp;F2960)</f>
        <v/>
      </c>
      <c r="J2960" s="10">
        <f>G2960&amp;H2960&amp;I2960</f>
        <v/>
      </c>
      <c r="K2960" s="10">
        <f>IF(AND(G2960&gt;=4,H2960&gt;=4),"Champions",IF(AND(G2960&gt;=3,H2960&gt;=3),"Loyal",IF(G2960&gt;=4,"New / promising",IF(H2960&gt;=3,"At risk",IF(G2960&lt;=2,"Lost / hibernating","Needs attention")))))</f>
        <v/>
      </c>
    </row>
    <row r="2961">
      <c r="A2961" t="n">
        <v>17096</v>
      </c>
      <c r="B2961" s="13">
        <f>_xlfn.MINIFS(Invoices[Date],Invoices[Customer ID],A2961)</f>
        <v/>
      </c>
      <c r="C2961" s="13">
        <f>_xlfn.MAXIFS(Invoices[Date],Invoices[Customer ID],A2961)</f>
        <v/>
      </c>
      <c r="D2961" s="14">
        <f>AsOfDate-C2961</f>
        <v/>
      </c>
      <c r="E2961" s="14">
        <f>COUNTIFS(Invoices[Customer ID],A2961)</f>
        <v/>
      </c>
      <c r="F2961" s="15">
        <f>SUMIFS(Invoices[Value],Invoices[Customer ID],A2961)</f>
        <v/>
      </c>
      <c r="G2961" s="10">
        <f>5-COUNTIF(RCuts,"&lt;"&amp;D2961)</f>
        <v/>
      </c>
      <c r="H2961" s="10">
        <f>1+COUNTIF(FCuts,"&lt;"&amp;E2961)</f>
        <v/>
      </c>
      <c r="I2961" s="10">
        <f>1+COUNTIF(MCuts,"&lt;"&amp;F2961)</f>
        <v/>
      </c>
      <c r="J2961" s="10">
        <f>G2961&amp;H2961&amp;I2961</f>
        <v/>
      </c>
      <c r="K2961" s="10">
        <f>IF(AND(G2961&gt;=4,H2961&gt;=4),"Champions",IF(AND(G2961&gt;=3,H2961&gt;=3),"Loyal",IF(G2961&gt;=4,"New / promising",IF(H2961&gt;=3,"At risk",IF(G2961&lt;=2,"Lost / hibernating","Needs attention")))))</f>
        <v/>
      </c>
    </row>
    <row r="2962">
      <c r="A2962" t="n">
        <v>17100</v>
      </c>
      <c r="B2962" s="13">
        <f>_xlfn.MINIFS(Invoices[Date],Invoices[Customer ID],A2962)</f>
        <v/>
      </c>
      <c r="C2962" s="13">
        <f>_xlfn.MAXIFS(Invoices[Date],Invoices[Customer ID],A2962)</f>
        <v/>
      </c>
      <c r="D2962" s="14">
        <f>AsOfDate-C2962</f>
        <v/>
      </c>
      <c r="E2962" s="14">
        <f>COUNTIFS(Invoices[Customer ID],A2962)</f>
        <v/>
      </c>
      <c r="F2962" s="15">
        <f>SUMIFS(Invoices[Value],Invoices[Customer ID],A2962)</f>
        <v/>
      </c>
      <c r="G2962" s="10">
        <f>5-COUNTIF(RCuts,"&lt;"&amp;D2962)</f>
        <v/>
      </c>
      <c r="H2962" s="10">
        <f>1+COUNTIF(FCuts,"&lt;"&amp;E2962)</f>
        <v/>
      </c>
      <c r="I2962" s="10">
        <f>1+COUNTIF(MCuts,"&lt;"&amp;F2962)</f>
        <v/>
      </c>
      <c r="J2962" s="10">
        <f>G2962&amp;H2962&amp;I2962</f>
        <v/>
      </c>
      <c r="K2962" s="10">
        <f>IF(AND(G2962&gt;=4,H2962&gt;=4),"Champions",IF(AND(G2962&gt;=3,H2962&gt;=3),"Loyal",IF(G2962&gt;=4,"New / promising",IF(H2962&gt;=3,"At risk",IF(G2962&lt;=2,"Lost / hibernating","Needs attention")))))</f>
        <v/>
      </c>
    </row>
    <row r="2963">
      <c r="A2963" t="n">
        <v>17101</v>
      </c>
      <c r="B2963" s="13">
        <f>_xlfn.MINIFS(Invoices[Date],Invoices[Customer ID],A2963)</f>
        <v/>
      </c>
      <c r="C2963" s="13">
        <f>_xlfn.MAXIFS(Invoices[Date],Invoices[Customer ID],A2963)</f>
        <v/>
      </c>
      <c r="D2963" s="14">
        <f>AsOfDate-C2963</f>
        <v/>
      </c>
      <c r="E2963" s="14">
        <f>COUNTIFS(Invoices[Customer ID],A2963)</f>
        <v/>
      </c>
      <c r="F2963" s="15">
        <f>SUMIFS(Invoices[Value],Invoices[Customer ID],A2963)</f>
        <v/>
      </c>
      <c r="G2963" s="10">
        <f>5-COUNTIF(RCuts,"&lt;"&amp;D2963)</f>
        <v/>
      </c>
      <c r="H2963" s="10">
        <f>1+COUNTIF(FCuts,"&lt;"&amp;E2963)</f>
        <v/>
      </c>
      <c r="I2963" s="10">
        <f>1+COUNTIF(MCuts,"&lt;"&amp;F2963)</f>
        <v/>
      </c>
      <c r="J2963" s="10">
        <f>G2963&amp;H2963&amp;I2963</f>
        <v/>
      </c>
      <c r="K2963" s="10">
        <f>IF(AND(G2963&gt;=4,H2963&gt;=4),"Champions",IF(AND(G2963&gt;=3,H2963&gt;=3),"Loyal",IF(G2963&gt;=4,"New / promising",IF(H2963&gt;=3,"At risk",IF(G2963&lt;=2,"Lost / hibernating","Needs attention")))))</f>
        <v/>
      </c>
    </row>
    <row r="2964">
      <c r="A2964" t="n">
        <v>17102</v>
      </c>
      <c r="B2964" s="13">
        <f>_xlfn.MINIFS(Invoices[Date],Invoices[Customer ID],A2964)</f>
        <v/>
      </c>
      <c r="C2964" s="13">
        <f>_xlfn.MAXIFS(Invoices[Date],Invoices[Customer ID],A2964)</f>
        <v/>
      </c>
      <c r="D2964" s="14">
        <f>AsOfDate-C2964</f>
        <v/>
      </c>
      <c r="E2964" s="14">
        <f>COUNTIFS(Invoices[Customer ID],A2964)</f>
        <v/>
      </c>
      <c r="F2964" s="15">
        <f>SUMIFS(Invoices[Value],Invoices[Customer ID],A2964)</f>
        <v/>
      </c>
      <c r="G2964" s="10">
        <f>5-COUNTIF(RCuts,"&lt;"&amp;D2964)</f>
        <v/>
      </c>
      <c r="H2964" s="10">
        <f>1+COUNTIF(FCuts,"&lt;"&amp;E2964)</f>
        <v/>
      </c>
      <c r="I2964" s="10">
        <f>1+COUNTIF(MCuts,"&lt;"&amp;F2964)</f>
        <v/>
      </c>
      <c r="J2964" s="10">
        <f>G2964&amp;H2964&amp;I2964</f>
        <v/>
      </c>
      <c r="K2964" s="10">
        <f>IF(AND(G2964&gt;=4,H2964&gt;=4),"Champions",IF(AND(G2964&gt;=3,H2964&gt;=3),"Loyal",IF(G2964&gt;=4,"New / promising",IF(H2964&gt;=3,"At risk",IF(G2964&lt;=2,"Lost / hibernating","Needs attention")))))</f>
        <v/>
      </c>
    </row>
    <row r="2965">
      <c r="A2965" t="n">
        <v>17105</v>
      </c>
      <c r="B2965" s="13">
        <f>_xlfn.MINIFS(Invoices[Date],Invoices[Customer ID],A2965)</f>
        <v/>
      </c>
      <c r="C2965" s="13">
        <f>_xlfn.MAXIFS(Invoices[Date],Invoices[Customer ID],A2965)</f>
        <v/>
      </c>
      <c r="D2965" s="14">
        <f>AsOfDate-C2965</f>
        <v/>
      </c>
      <c r="E2965" s="14">
        <f>COUNTIFS(Invoices[Customer ID],A2965)</f>
        <v/>
      </c>
      <c r="F2965" s="15">
        <f>SUMIFS(Invoices[Value],Invoices[Customer ID],A2965)</f>
        <v/>
      </c>
      <c r="G2965" s="10">
        <f>5-COUNTIF(RCuts,"&lt;"&amp;D2965)</f>
        <v/>
      </c>
      <c r="H2965" s="10">
        <f>1+COUNTIF(FCuts,"&lt;"&amp;E2965)</f>
        <v/>
      </c>
      <c r="I2965" s="10">
        <f>1+COUNTIF(MCuts,"&lt;"&amp;F2965)</f>
        <v/>
      </c>
      <c r="J2965" s="10">
        <f>G2965&amp;H2965&amp;I2965</f>
        <v/>
      </c>
      <c r="K2965" s="10">
        <f>IF(AND(G2965&gt;=4,H2965&gt;=4),"Champions",IF(AND(G2965&gt;=3,H2965&gt;=3),"Loyal",IF(G2965&gt;=4,"New / promising",IF(H2965&gt;=3,"At risk",IF(G2965&lt;=2,"Lost / hibernating","Needs attention")))))</f>
        <v/>
      </c>
    </row>
    <row r="2966">
      <c r="A2966" t="n">
        <v>17107</v>
      </c>
      <c r="B2966" s="13">
        <f>_xlfn.MINIFS(Invoices[Date],Invoices[Customer ID],A2966)</f>
        <v/>
      </c>
      <c r="C2966" s="13">
        <f>_xlfn.MAXIFS(Invoices[Date],Invoices[Customer ID],A2966)</f>
        <v/>
      </c>
      <c r="D2966" s="14">
        <f>AsOfDate-C2966</f>
        <v/>
      </c>
      <c r="E2966" s="14">
        <f>COUNTIFS(Invoices[Customer ID],A2966)</f>
        <v/>
      </c>
      <c r="F2966" s="15">
        <f>SUMIFS(Invoices[Value],Invoices[Customer ID],A2966)</f>
        <v/>
      </c>
      <c r="G2966" s="10">
        <f>5-COUNTIF(RCuts,"&lt;"&amp;D2966)</f>
        <v/>
      </c>
      <c r="H2966" s="10">
        <f>1+COUNTIF(FCuts,"&lt;"&amp;E2966)</f>
        <v/>
      </c>
      <c r="I2966" s="10">
        <f>1+COUNTIF(MCuts,"&lt;"&amp;F2966)</f>
        <v/>
      </c>
      <c r="J2966" s="10">
        <f>G2966&amp;H2966&amp;I2966</f>
        <v/>
      </c>
      <c r="K2966" s="10">
        <f>IF(AND(G2966&gt;=4,H2966&gt;=4),"Champions",IF(AND(G2966&gt;=3,H2966&gt;=3),"Loyal",IF(G2966&gt;=4,"New / promising",IF(H2966&gt;=3,"At risk",IF(G2966&lt;=2,"Lost / hibernating","Needs attention")))))</f>
        <v/>
      </c>
    </row>
    <row r="2967">
      <c r="A2967" t="n">
        <v>17109</v>
      </c>
      <c r="B2967" s="13">
        <f>_xlfn.MINIFS(Invoices[Date],Invoices[Customer ID],A2967)</f>
        <v/>
      </c>
      <c r="C2967" s="13">
        <f>_xlfn.MAXIFS(Invoices[Date],Invoices[Customer ID],A2967)</f>
        <v/>
      </c>
      <c r="D2967" s="14">
        <f>AsOfDate-C2967</f>
        <v/>
      </c>
      <c r="E2967" s="14">
        <f>COUNTIFS(Invoices[Customer ID],A2967)</f>
        <v/>
      </c>
      <c r="F2967" s="15">
        <f>SUMIFS(Invoices[Value],Invoices[Customer ID],A2967)</f>
        <v/>
      </c>
      <c r="G2967" s="10">
        <f>5-COUNTIF(RCuts,"&lt;"&amp;D2967)</f>
        <v/>
      </c>
      <c r="H2967" s="10">
        <f>1+COUNTIF(FCuts,"&lt;"&amp;E2967)</f>
        <v/>
      </c>
      <c r="I2967" s="10">
        <f>1+COUNTIF(MCuts,"&lt;"&amp;F2967)</f>
        <v/>
      </c>
      <c r="J2967" s="10">
        <f>G2967&amp;H2967&amp;I2967</f>
        <v/>
      </c>
      <c r="K2967" s="10">
        <f>IF(AND(G2967&gt;=4,H2967&gt;=4),"Champions",IF(AND(G2967&gt;=3,H2967&gt;=3),"Loyal",IF(G2967&gt;=4,"New / promising",IF(H2967&gt;=3,"At risk",IF(G2967&lt;=2,"Lost / hibernating","Needs attention")))))</f>
        <v/>
      </c>
    </row>
    <row r="2968">
      <c r="A2968" t="n">
        <v>17110</v>
      </c>
      <c r="B2968" s="13">
        <f>_xlfn.MINIFS(Invoices[Date],Invoices[Customer ID],A2968)</f>
        <v/>
      </c>
      <c r="C2968" s="13">
        <f>_xlfn.MAXIFS(Invoices[Date],Invoices[Customer ID],A2968)</f>
        <v/>
      </c>
      <c r="D2968" s="14">
        <f>AsOfDate-C2968</f>
        <v/>
      </c>
      <c r="E2968" s="14">
        <f>COUNTIFS(Invoices[Customer ID],A2968)</f>
        <v/>
      </c>
      <c r="F2968" s="15">
        <f>SUMIFS(Invoices[Value],Invoices[Customer ID],A2968)</f>
        <v/>
      </c>
      <c r="G2968" s="10">
        <f>5-COUNTIF(RCuts,"&lt;"&amp;D2968)</f>
        <v/>
      </c>
      <c r="H2968" s="10">
        <f>1+COUNTIF(FCuts,"&lt;"&amp;E2968)</f>
        <v/>
      </c>
      <c r="I2968" s="10">
        <f>1+COUNTIF(MCuts,"&lt;"&amp;F2968)</f>
        <v/>
      </c>
      <c r="J2968" s="10">
        <f>G2968&amp;H2968&amp;I2968</f>
        <v/>
      </c>
      <c r="K2968" s="10">
        <f>IF(AND(G2968&gt;=4,H2968&gt;=4),"Champions",IF(AND(G2968&gt;=3,H2968&gt;=3),"Loyal",IF(G2968&gt;=4,"New / promising",IF(H2968&gt;=3,"At risk",IF(G2968&lt;=2,"Lost / hibernating","Needs attention")))))</f>
        <v/>
      </c>
    </row>
    <row r="2969">
      <c r="A2969" t="n">
        <v>17111</v>
      </c>
      <c r="B2969" s="13">
        <f>_xlfn.MINIFS(Invoices[Date],Invoices[Customer ID],A2969)</f>
        <v/>
      </c>
      <c r="C2969" s="13">
        <f>_xlfn.MAXIFS(Invoices[Date],Invoices[Customer ID],A2969)</f>
        <v/>
      </c>
      <c r="D2969" s="14">
        <f>AsOfDate-C2969</f>
        <v/>
      </c>
      <c r="E2969" s="14">
        <f>COUNTIFS(Invoices[Customer ID],A2969)</f>
        <v/>
      </c>
      <c r="F2969" s="15">
        <f>SUMIFS(Invoices[Value],Invoices[Customer ID],A2969)</f>
        <v/>
      </c>
      <c r="G2969" s="10">
        <f>5-COUNTIF(RCuts,"&lt;"&amp;D2969)</f>
        <v/>
      </c>
      <c r="H2969" s="10">
        <f>1+COUNTIF(FCuts,"&lt;"&amp;E2969)</f>
        <v/>
      </c>
      <c r="I2969" s="10">
        <f>1+COUNTIF(MCuts,"&lt;"&amp;F2969)</f>
        <v/>
      </c>
      <c r="J2969" s="10">
        <f>G2969&amp;H2969&amp;I2969</f>
        <v/>
      </c>
      <c r="K2969" s="10">
        <f>IF(AND(G2969&gt;=4,H2969&gt;=4),"Champions",IF(AND(G2969&gt;=3,H2969&gt;=3),"Loyal",IF(G2969&gt;=4,"New / promising",IF(H2969&gt;=3,"At risk",IF(G2969&lt;=2,"Lost / hibernating","Needs attention")))))</f>
        <v/>
      </c>
    </row>
    <row r="2970">
      <c r="A2970" t="n">
        <v>17114</v>
      </c>
      <c r="B2970" s="13">
        <f>_xlfn.MINIFS(Invoices[Date],Invoices[Customer ID],A2970)</f>
        <v/>
      </c>
      <c r="C2970" s="13">
        <f>_xlfn.MAXIFS(Invoices[Date],Invoices[Customer ID],A2970)</f>
        <v/>
      </c>
      <c r="D2970" s="14">
        <f>AsOfDate-C2970</f>
        <v/>
      </c>
      <c r="E2970" s="14">
        <f>COUNTIFS(Invoices[Customer ID],A2970)</f>
        <v/>
      </c>
      <c r="F2970" s="15">
        <f>SUMIFS(Invoices[Value],Invoices[Customer ID],A2970)</f>
        <v/>
      </c>
      <c r="G2970" s="10">
        <f>5-COUNTIF(RCuts,"&lt;"&amp;D2970)</f>
        <v/>
      </c>
      <c r="H2970" s="10">
        <f>1+COUNTIF(FCuts,"&lt;"&amp;E2970)</f>
        <v/>
      </c>
      <c r="I2970" s="10">
        <f>1+COUNTIF(MCuts,"&lt;"&amp;F2970)</f>
        <v/>
      </c>
      <c r="J2970" s="10">
        <f>G2970&amp;H2970&amp;I2970</f>
        <v/>
      </c>
      <c r="K2970" s="10">
        <f>IF(AND(G2970&gt;=4,H2970&gt;=4),"Champions",IF(AND(G2970&gt;=3,H2970&gt;=3),"Loyal",IF(G2970&gt;=4,"New / promising",IF(H2970&gt;=3,"At risk",IF(G2970&lt;=2,"Lost / hibernating","Needs attention")))))</f>
        <v/>
      </c>
    </row>
    <row r="2971">
      <c r="A2971" t="n">
        <v>17115</v>
      </c>
      <c r="B2971" s="13">
        <f>_xlfn.MINIFS(Invoices[Date],Invoices[Customer ID],A2971)</f>
        <v/>
      </c>
      <c r="C2971" s="13">
        <f>_xlfn.MAXIFS(Invoices[Date],Invoices[Customer ID],A2971)</f>
        <v/>
      </c>
      <c r="D2971" s="14">
        <f>AsOfDate-C2971</f>
        <v/>
      </c>
      <c r="E2971" s="14">
        <f>COUNTIFS(Invoices[Customer ID],A2971)</f>
        <v/>
      </c>
      <c r="F2971" s="15">
        <f>SUMIFS(Invoices[Value],Invoices[Customer ID],A2971)</f>
        <v/>
      </c>
      <c r="G2971" s="10">
        <f>5-COUNTIF(RCuts,"&lt;"&amp;D2971)</f>
        <v/>
      </c>
      <c r="H2971" s="10">
        <f>1+COUNTIF(FCuts,"&lt;"&amp;E2971)</f>
        <v/>
      </c>
      <c r="I2971" s="10">
        <f>1+COUNTIF(MCuts,"&lt;"&amp;F2971)</f>
        <v/>
      </c>
      <c r="J2971" s="10">
        <f>G2971&amp;H2971&amp;I2971</f>
        <v/>
      </c>
      <c r="K2971" s="10">
        <f>IF(AND(G2971&gt;=4,H2971&gt;=4),"Champions",IF(AND(G2971&gt;=3,H2971&gt;=3),"Loyal",IF(G2971&gt;=4,"New / promising",IF(H2971&gt;=3,"At risk",IF(G2971&lt;=2,"Lost / hibernating","Needs attention")))))</f>
        <v/>
      </c>
    </row>
    <row r="2972">
      <c r="A2972" t="n">
        <v>17117</v>
      </c>
      <c r="B2972" s="13">
        <f>_xlfn.MINIFS(Invoices[Date],Invoices[Customer ID],A2972)</f>
        <v/>
      </c>
      <c r="C2972" s="13">
        <f>_xlfn.MAXIFS(Invoices[Date],Invoices[Customer ID],A2972)</f>
        <v/>
      </c>
      <c r="D2972" s="14">
        <f>AsOfDate-C2972</f>
        <v/>
      </c>
      <c r="E2972" s="14">
        <f>COUNTIFS(Invoices[Customer ID],A2972)</f>
        <v/>
      </c>
      <c r="F2972" s="15">
        <f>SUMIFS(Invoices[Value],Invoices[Customer ID],A2972)</f>
        <v/>
      </c>
      <c r="G2972" s="10">
        <f>5-COUNTIF(RCuts,"&lt;"&amp;D2972)</f>
        <v/>
      </c>
      <c r="H2972" s="10">
        <f>1+COUNTIF(FCuts,"&lt;"&amp;E2972)</f>
        <v/>
      </c>
      <c r="I2972" s="10">
        <f>1+COUNTIF(MCuts,"&lt;"&amp;F2972)</f>
        <v/>
      </c>
      <c r="J2972" s="10">
        <f>G2972&amp;H2972&amp;I2972</f>
        <v/>
      </c>
      <c r="K2972" s="10">
        <f>IF(AND(G2972&gt;=4,H2972&gt;=4),"Champions",IF(AND(G2972&gt;=3,H2972&gt;=3),"Loyal",IF(G2972&gt;=4,"New / promising",IF(H2972&gt;=3,"At risk",IF(G2972&lt;=2,"Lost / hibernating","Needs attention")))))</f>
        <v/>
      </c>
    </row>
    <row r="2973">
      <c r="A2973" t="n">
        <v>17118</v>
      </c>
      <c r="B2973" s="13">
        <f>_xlfn.MINIFS(Invoices[Date],Invoices[Customer ID],A2973)</f>
        <v/>
      </c>
      <c r="C2973" s="13">
        <f>_xlfn.MAXIFS(Invoices[Date],Invoices[Customer ID],A2973)</f>
        <v/>
      </c>
      <c r="D2973" s="14">
        <f>AsOfDate-C2973</f>
        <v/>
      </c>
      <c r="E2973" s="14">
        <f>COUNTIFS(Invoices[Customer ID],A2973)</f>
        <v/>
      </c>
      <c r="F2973" s="15">
        <f>SUMIFS(Invoices[Value],Invoices[Customer ID],A2973)</f>
        <v/>
      </c>
      <c r="G2973" s="10">
        <f>5-COUNTIF(RCuts,"&lt;"&amp;D2973)</f>
        <v/>
      </c>
      <c r="H2973" s="10">
        <f>1+COUNTIF(FCuts,"&lt;"&amp;E2973)</f>
        <v/>
      </c>
      <c r="I2973" s="10">
        <f>1+COUNTIF(MCuts,"&lt;"&amp;F2973)</f>
        <v/>
      </c>
      <c r="J2973" s="10">
        <f>G2973&amp;H2973&amp;I2973</f>
        <v/>
      </c>
      <c r="K2973" s="10">
        <f>IF(AND(G2973&gt;=4,H2973&gt;=4),"Champions",IF(AND(G2973&gt;=3,H2973&gt;=3),"Loyal",IF(G2973&gt;=4,"New / promising",IF(H2973&gt;=3,"At risk",IF(G2973&lt;=2,"Lost / hibernating","Needs attention")))))</f>
        <v/>
      </c>
    </row>
    <row r="2974">
      <c r="A2974" t="n">
        <v>17119</v>
      </c>
      <c r="B2974" s="13">
        <f>_xlfn.MINIFS(Invoices[Date],Invoices[Customer ID],A2974)</f>
        <v/>
      </c>
      <c r="C2974" s="13">
        <f>_xlfn.MAXIFS(Invoices[Date],Invoices[Customer ID],A2974)</f>
        <v/>
      </c>
      <c r="D2974" s="14">
        <f>AsOfDate-C2974</f>
        <v/>
      </c>
      <c r="E2974" s="14">
        <f>COUNTIFS(Invoices[Customer ID],A2974)</f>
        <v/>
      </c>
      <c r="F2974" s="15">
        <f>SUMIFS(Invoices[Value],Invoices[Customer ID],A2974)</f>
        <v/>
      </c>
      <c r="G2974" s="10">
        <f>5-COUNTIF(RCuts,"&lt;"&amp;D2974)</f>
        <v/>
      </c>
      <c r="H2974" s="10">
        <f>1+COUNTIF(FCuts,"&lt;"&amp;E2974)</f>
        <v/>
      </c>
      <c r="I2974" s="10">
        <f>1+COUNTIF(MCuts,"&lt;"&amp;F2974)</f>
        <v/>
      </c>
      <c r="J2974" s="10">
        <f>G2974&amp;H2974&amp;I2974</f>
        <v/>
      </c>
      <c r="K2974" s="10">
        <f>IF(AND(G2974&gt;=4,H2974&gt;=4),"Champions",IF(AND(G2974&gt;=3,H2974&gt;=3),"Loyal",IF(G2974&gt;=4,"New / promising",IF(H2974&gt;=3,"At risk",IF(G2974&lt;=2,"Lost / hibernating","Needs attention")))))</f>
        <v/>
      </c>
    </row>
    <row r="2975">
      <c r="A2975" t="n">
        <v>17120</v>
      </c>
      <c r="B2975" s="13">
        <f>_xlfn.MINIFS(Invoices[Date],Invoices[Customer ID],A2975)</f>
        <v/>
      </c>
      <c r="C2975" s="13">
        <f>_xlfn.MAXIFS(Invoices[Date],Invoices[Customer ID],A2975)</f>
        <v/>
      </c>
      <c r="D2975" s="14">
        <f>AsOfDate-C2975</f>
        <v/>
      </c>
      <c r="E2975" s="14">
        <f>COUNTIFS(Invoices[Customer ID],A2975)</f>
        <v/>
      </c>
      <c r="F2975" s="15">
        <f>SUMIFS(Invoices[Value],Invoices[Customer ID],A2975)</f>
        <v/>
      </c>
      <c r="G2975" s="10">
        <f>5-COUNTIF(RCuts,"&lt;"&amp;D2975)</f>
        <v/>
      </c>
      <c r="H2975" s="10">
        <f>1+COUNTIF(FCuts,"&lt;"&amp;E2975)</f>
        <v/>
      </c>
      <c r="I2975" s="10">
        <f>1+COUNTIF(MCuts,"&lt;"&amp;F2975)</f>
        <v/>
      </c>
      <c r="J2975" s="10">
        <f>G2975&amp;H2975&amp;I2975</f>
        <v/>
      </c>
      <c r="K2975" s="10">
        <f>IF(AND(G2975&gt;=4,H2975&gt;=4),"Champions",IF(AND(G2975&gt;=3,H2975&gt;=3),"Loyal",IF(G2975&gt;=4,"New / promising",IF(H2975&gt;=3,"At risk",IF(G2975&lt;=2,"Lost / hibernating","Needs attention")))))</f>
        <v/>
      </c>
    </row>
    <row r="2976">
      <c r="A2976" t="n">
        <v>17122</v>
      </c>
      <c r="B2976" s="13">
        <f>_xlfn.MINIFS(Invoices[Date],Invoices[Customer ID],A2976)</f>
        <v/>
      </c>
      <c r="C2976" s="13">
        <f>_xlfn.MAXIFS(Invoices[Date],Invoices[Customer ID],A2976)</f>
        <v/>
      </c>
      <c r="D2976" s="14">
        <f>AsOfDate-C2976</f>
        <v/>
      </c>
      <c r="E2976" s="14">
        <f>COUNTIFS(Invoices[Customer ID],A2976)</f>
        <v/>
      </c>
      <c r="F2976" s="15">
        <f>SUMIFS(Invoices[Value],Invoices[Customer ID],A2976)</f>
        <v/>
      </c>
      <c r="G2976" s="10">
        <f>5-COUNTIF(RCuts,"&lt;"&amp;D2976)</f>
        <v/>
      </c>
      <c r="H2976" s="10">
        <f>1+COUNTIF(FCuts,"&lt;"&amp;E2976)</f>
        <v/>
      </c>
      <c r="I2976" s="10">
        <f>1+COUNTIF(MCuts,"&lt;"&amp;F2976)</f>
        <v/>
      </c>
      <c r="J2976" s="10">
        <f>G2976&amp;H2976&amp;I2976</f>
        <v/>
      </c>
      <c r="K2976" s="10">
        <f>IF(AND(G2976&gt;=4,H2976&gt;=4),"Champions",IF(AND(G2976&gt;=3,H2976&gt;=3),"Loyal",IF(G2976&gt;=4,"New / promising",IF(H2976&gt;=3,"At risk",IF(G2976&lt;=2,"Lost / hibernating","Needs attention")))))</f>
        <v/>
      </c>
    </row>
    <row r="2977">
      <c r="A2977" t="n">
        <v>17123</v>
      </c>
      <c r="B2977" s="13">
        <f>_xlfn.MINIFS(Invoices[Date],Invoices[Customer ID],A2977)</f>
        <v/>
      </c>
      <c r="C2977" s="13">
        <f>_xlfn.MAXIFS(Invoices[Date],Invoices[Customer ID],A2977)</f>
        <v/>
      </c>
      <c r="D2977" s="14">
        <f>AsOfDate-C2977</f>
        <v/>
      </c>
      <c r="E2977" s="14">
        <f>COUNTIFS(Invoices[Customer ID],A2977)</f>
        <v/>
      </c>
      <c r="F2977" s="15">
        <f>SUMIFS(Invoices[Value],Invoices[Customer ID],A2977)</f>
        <v/>
      </c>
      <c r="G2977" s="10">
        <f>5-COUNTIF(RCuts,"&lt;"&amp;D2977)</f>
        <v/>
      </c>
      <c r="H2977" s="10">
        <f>1+COUNTIF(FCuts,"&lt;"&amp;E2977)</f>
        <v/>
      </c>
      <c r="I2977" s="10">
        <f>1+COUNTIF(MCuts,"&lt;"&amp;F2977)</f>
        <v/>
      </c>
      <c r="J2977" s="10">
        <f>G2977&amp;H2977&amp;I2977</f>
        <v/>
      </c>
      <c r="K2977" s="10">
        <f>IF(AND(G2977&gt;=4,H2977&gt;=4),"Champions",IF(AND(G2977&gt;=3,H2977&gt;=3),"Loyal",IF(G2977&gt;=4,"New / promising",IF(H2977&gt;=3,"At risk",IF(G2977&lt;=2,"Lost / hibernating","Needs attention")))))</f>
        <v/>
      </c>
    </row>
    <row r="2978">
      <c r="A2978" t="n">
        <v>17124</v>
      </c>
      <c r="B2978" s="13">
        <f>_xlfn.MINIFS(Invoices[Date],Invoices[Customer ID],A2978)</f>
        <v/>
      </c>
      <c r="C2978" s="13">
        <f>_xlfn.MAXIFS(Invoices[Date],Invoices[Customer ID],A2978)</f>
        <v/>
      </c>
      <c r="D2978" s="14">
        <f>AsOfDate-C2978</f>
        <v/>
      </c>
      <c r="E2978" s="14">
        <f>COUNTIFS(Invoices[Customer ID],A2978)</f>
        <v/>
      </c>
      <c r="F2978" s="15">
        <f>SUMIFS(Invoices[Value],Invoices[Customer ID],A2978)</f>
        <v/>
      </c>
      <c r="G2978" s="10">
        <f>5-COUNTIF(RCuts,"&lt;"&amp;D2978)</f>
        <v/>
      </c>
      <c r="H2978" s="10">
        <f>1+COUNTIF(FCuts,"&lt;"&amp;E2978)</f>
        <v/>
      </c>
      <c r="I2978" s="10">
        <f>1+COUNTIF(MCuts,"&lt;"&amp;F2978)</f>
        <v/>
      </c>
      <c r="J2978" s="10">
        <f>G2978&amp;H2978&amp;I2978</f>
        <v/>
      </c>
      <c r="K2978" s="10">
        <f>IF(AND(G2978&gt;=4,H2978&gt;=4),"Champions",IF(AND(G2978&gt;=3,H2978&gt;=3),"Loyal",IF(G2978&gt;=4,"New / promising",IF(H2978&gt;=3,"At risk",IF(G2978&lt;=2,"Lost / hibernating","Needs attention")))))</f>
        <v/>
      </c>
    </row>
    <row r="2979">
      <c r="A2979" t="n">
        <v>17125</v>
      </c>
      <c r="B2979" s="13">
        <f>_xlfn.MINIFS(Invoices[Date],Invoices[Customer ID],A2979)</f>
        <v/>
      </c>
      <c r="C2979" s="13">
        <f>_xlfn.MAXIFS(Invoices[Date],Invoices[Customer ID],A2979)</f>
        <v/>
      </c>
      <c r="D2979" s="14">
        <f>AsOfDate-C2979</f>
        <v/>
      </c>
      <c r="E2979" s="14">
        <f>COUNTIFS(Invoices[Customer ID],A2979)</f>
        <v/>
      </c>
      <c r="F2979" s="15">
        <f>SUMIFS(Invoices[Value],Invoices[Customer ID],A2979)</f>
        <v/>
      </c>
      <c r="G2979" s="10">
        <f>5-COUNTIF(RCuts,"&lt;"&amp;D2979)</f>
        <v/>
      </c>
      <c r="H2979" s="10">
        <f>1+COUNTIF(FCuts,"&lt;"&amp;E2979)</f>
        <v/>
      </c>
      <c r="I2979" s="10">
        <f>1+COUNTIF(MCuts,"&lt;"&amp;F2979)</f>
        <v/>
      </c>
      <c r="J2979" s="10">
        <f>G2979&amp;H2979&amp;I2979</f>
        <v/>
      </c>
      <c r="K2979" s="10">
        <f>IF(AND(G2979&gt;=4,H2979&gt;=4),"Champions",IF(AND(G2979&gt;=3,H2979&gt;=3),"Loyal",IF(G2979&gt;=4,"New / promising",IF(H2979&gt;=3,"At risk",IF(G2979&lt;=2,"Lost / hibernating","Needs attention")))))</f>
        <v/>
      </c>
    </row>
    <row r="2980">
      <c r="A2980" t="n">
        <v>17126</v>
      </c>
      <c r="B2980" s="13">
        <f>_xlfn.MINIFS(Invoices[Date],Invoices[Customer ID],A2980)</f>
        <v/>
      </c>
      <c r="C2980" s="13">
        <f>_xlfn.MAXIFS(Invoices[Date],Invoices[Customer ID],A2980)</f>
        <v/>
      </c>
      <c r="D2980" s="14">
        <f>AsOfDate-C2980</f>
        <v/>
      </c>
      <c r="E2980" s="14">
        <f>COUNTIFS(Invoices[Customer ID],A2980)</f>
        <v/>
      </c>
      <c r="F2980" s="15">
        <f>SUMIFS(Invoices[Value],Invoices[Customer ID],A2980)</f>
        <v/>
      </c>
      <c r="G2980" s="10">
        <f>5-COUNTIF(RCuts,"&lt;"&amp;D2980)</f>
        <v/>
      </c>
      <c r="H2980" s="10">
        <f>1+COUNTIF(FCuts,"&lt;"&amp;E2980)</f>
        <v/>
      </c>
      <c r="I2980" s="10">
        <f>1+COUNTIF(MCuts,"&lt;"&amp;F2980)</f>
        <v/>
      </c>
      <c r="J2980" s="10">
        <f>G2980&amp;H2980&amp;I2980</f>
        <v/>
      </c>
      <c r="K2980" s="10">
        <f>IF(AND(G2980&gt;=4,H2980&gt;=4),"Champions",IF(AND(G2980&gt;=3,H2980&gt;=3),"Loyal",IF(G2980&gt;=4,"New / promising",IF(H2980&gt;=3,"At risk",IF(G2980&lt;=2,"Lost / hibernating","Needs attention")))))</f>
        <v/>
      </c>
    </row>
    <row r="2981">
      <c r="A2981" t="n">
        <v>17128</v>
      </c>
      <c r="B2981" s="13">
        <f>_xlfn.MINIFS(Invoices[Date],Invoices[Customer ID],A2981)</f>
        <v/>
      </c>
      <c r="C2981" s="13">
        <f>_xlfn.MAXIFS(Invoices[Date],Invoices[Customer ID],A2981)</f>
        <v/>
      </c>
      <c r="D2981" s="14">
        <f>AsOfDate-C2981</f>
        <v/>
      </c>
      <c r="E2981" s="14">
        <f>COUNTIFS(Invoices[Customer ID],A2981)</f>
        <v/>
      </c>
      <c r="F2981" s="15">
        <f>SUMIFS(Invoices[Value],Invoices[Customer ID],A2981)</f>
        <v/>
      </c>
      <c r="G2981" s="10">
        <f>5-COUNTIF(RCuts,"&lt;"&amp;D2981)</f>
        <v/>
      </c>
      <c r="H2981" s="10">
        <f>1+COUNTIF(FCuts,"&lt;"&amp;E2981)</f>
        <v/>
      </c>
      <c r="I2981" s="10">
        <f>1+COUNTIF(MCuts,"&lt;"&amp;F2981)</f>
        <v/>
      </c>
      <c r="J2981" s="10">
        <f>G2981&amp;H2981&amp;I2981</f>
        <v/>
      </c>
      <c r="K2981" s="10">
        <f>IF(AND(G2981&gt;=4,H2981&gt;=4),"Champions",IF(AND(G2981&gt;=3,H2981&gt;=3),"Loyal",IF(G2981&gt;=4,"New / promising",IF(H2981&gt;=3,"At risk",IF(G2981&lt;=2,"Lost / hibernating","Needs attention")))))</f>
        <v/>
      </c>
    </row>
    <row r="2982">
      <c r="A2982" t="n">
        <v>17131</v>
      </c>
      <c r="B2982" s="13">
        <f>_xlfn.MINIFS(Invoices[Date],Invoices[Customer ID],A2982)</f>
        <v/>
      </c>
      <c r="C2982" s="13">
        <f>_xlfn.MAXIFS(Invoices[Date],Invoices[Customer ID],A2982)</f>
        <v/>
      </c>
      <c r="D2982" s="14">
        <f>AsOfDate-C2982</f>
        <v/>
      </c>
      <c r="E2982" s="14">
        <f>COUNTIFS(Invoices[Customer ID],A2982)</f>
        <v/>
      </c>
      <c r="F2982" s="15">
        <f>SUMIFS(Invoices[Value],Invoices[Customer ID],A2982)</f>
        <v/>
      </c>
      <c r="G2982" s="10">
        <f>5-COUNTIF(RCuts,"&lt;"&amp;D2982)</f>
        <v/>
      </c>
      <c r="H2982" s="10">
        <f>1+COUNTIF(FCuts,"&lt;"&amp;E2982)</f>
        <v/>
      </c>
      <c r="I2982" s="10">
        <f>1+COUNTIF(MCuts,"&lt;"&amp;F2982)</f>
        <v/>
      </c>
      <c r="J2982" s="10">
        <f>G2982&amp;H2982&amp;I2982</f>
        <v/>
      </c>
      <c r="K2982" s="10">
        <f>IF(AND(G2982&gt;=4,H2982&gt;=4),"Champions",IF(AND(G2982&gt;=3,H2982&gt;=3),"Loyal",IF(G2982&gt;=4,"New / promising",IF(H2982&gt;=3,"At risk",IF(G2982&lt;=2,"Lost / hibernating","Needs attention")))))</f>
        <v/>
      </c>
    </row>
    <row r="2983">
      <c r="A2983" t="n">
        <v>17133</v>
      </c>
      <c r="B2983" s="13">
        <f>_xlfn.MINIFS(Invoices[Date],Invoices[Customer ID],A2983)</f>
        <v/>
      </c>
      <c r="C2983" s="13">
        <f>_xlfn.MAXIFS(Invoices[Date],Invoices[Customer ID],A2983)</f>
        <v/>
      </c>
      <c r="D2983" s="14">
        <f>AsOfDate-C2983</f>
        <v/>
      </c>
      <c r="E2983" s="14">
        <f>COUNTIFS(Invoices[Customer ID],A2983)</f>
        <v/>
      </c>
      <c r="F2983" s="15">
        <f>SUMIFS(Invoices[Value],Invoices[Customer ID],A2983)</f>
        <v/>
      </c>
      <c r="G2983" s="10">
        <f>5-COUNTIF(RCuts,"&lt;"&amp;D2983)</f>
        <v/>
      </c>
      <c r="H2983" s="10">
        <f>1+COUNTIF(FCuts,"&lt;"&amp;E2983)</f>
        <v/>
      </c>
      <c r="I2983" s="10">
        <f>1+COUNTIF(MCuts,"&lt;"&amp;F2983)</f>
        <v/>
      </c>
      <c r="J2983" s="10">
        <f>G2983&amp;H2983&amp;I2983</f>
        <v/>
      </c>
      <c r="K2983" s="10">
        <f>IF(AND(G2983&gt;=4,H2983&gt;=4),"Champions",IF(AND(G2983&gt;=3,H2983&gt;=3),"Loyal",IF(G2983&gt;=4,"New / promising",IF(H2983&gt;=3,"At risk",IF(G2983&lt;=2,"Lost / hibernating","Needs attention")))))</f>
        <v/>
      </c>
    </row>
    <row r="2984">
      <c r="A2984" t="n">
        <v>17134</v>
      </c>
      <c r="B2984" s="13">
        <f>_xlfn.MINIFS(Invoices[Date],Invoices[Customer ID],A2984)</f>
        <v/>
      </c>
      <c r="C2984" s="13">
        <f>_xlfn.MAXIFS(Invoices[Date],Invoices[Customer ID],A2984)</f>
        <v/>
      </c>
      <c r="D2984" s="14">
        <f>AsOfDate-C2984</f>
        <v/>
      </c>
      <c r="E2984" s="14">
        <f>COUNTIFS(Invoices[Customer ID],A2984)</f>
        <v/>
      </c>
      <c r="F2984" s="15">
        <f>SUMIFS(Invoices[Value],Invoices[Customer ID],A2984)</f>
        <v/>
      </c>
      <c r="G2984" s="10">
        <f>5-COUNTIF(RCuts,"&lt;"&amp;D2984)</f>
        <v/>
      </c>
      <c r="H2984" s="10">
        <f>1+COUNTIF(FCuts,"&lt;"&amp;E2984)</f>
        <v/>
      </c>
      <c r="I2984" s="10">
        <f>1+COUNTIF(MCuts,"&lt;"&amp;F2984)</f>
        <v/>
      </c>
      <c r="J2984" s="10">
        <f>G2984&amp;H2984&amp;I2984</f>
        <v/>
      </c>
      <c r="K2984" s="10">
        <f>IF(AND(G2984&gt;=4,H2984&gt;=4),"Champions",IF(AND(G2984&gt;=3,H2984&gt;=3),"Loyal",IF(G2984&gt;=4,"New / promising",IF(H2984&gt;=3,"At risk",IF(G2984&lt;=2,"Lost / hibernating","Needs attention")))))</f>
        <v/>
      </c>
    </row>
    <row r="2985">
      <c r="A2985" t="n">
        <v>17135</v>
      </c>
      <c r="B2985" s="13">
        <f>_xlfn.MINIFS(Invoices[Date],Invoices[Customer ID],A2985)</f>
        <v/>
      </c>
      <c r="C2985" s="13">
        <f>_xlfn.MAXIFS(Invoices[Date],Invoices[Customer ID],A2985)</f>
        <v/>
      </c>
      <c r="D2985" s="14">
        <f>AsOfDate-C2985</f>
        <v/>
      </c>
      <c r="E2985" s="14">
        <f>COUNTIFS(Invoices[Customer ID],A2985)</f>
        <v/>
      </c>
      <c r="F2985" s="15">
        <f>SUMIFS(Invoices[Value],Invoices[Customer ID],A2985)</f>
        <v/>
      </c>
      <c r="G2985" s="10">
        <f>5-COUNTIF(RCuts,"&lt;"&amp;D2985)</f>
        <v/>
      </c>
      <c r="H2985" s="10">
        <f>1+COUNTIF(FCuts,"&lt;"&amp;E2985)</f>
        <v/>
      </c>
      <c r="I2985" s="10">
        <f>1+COUNTIF(MCuts,"&lt;"&amp;F2985)</f>
        <v/>
      </c>
      <c r="J2985" s="10">
        <f>G2985&amp;H2985&amp;I2985</f>
        <v/>
      </c>
      <c r="K2985" s="10">
        <f>IF(AND(G2985&gt;=4,H2985&gt;=4),"Champions",IF(AND(G2985&gt;=3,H2985&gt;=3),"Loyal",IF(G2985&gt;=4,"New / promising",IF(H2985&gt;=3,"At risk",IF(G2985&lt;=2,"Lost / hibernating","Needs attention")))))</f>
        <v/>
      </c>
    </row>
    <row r="2986">
      <c r="A2986" t="n">
        <v>17138</v>
      </c>
      <c r="B2986" s="13">
        <f>_xlfn.MINIFS(Invoices[Date],Invoices[Customer ID],A2986)</f>
        <v/>
      </c>
      <c r="C2986" s="13">
        <f>_xlfn.MAXIFS(Invoices[Date],Invoices[Customer ID],A2986)</f>
        <v/>
      </c>
      <c r="D2986" s="14">
        <f>AsOfDate-C2986</f>
        <v/>
      </c>
      <c r="E2986" s="14">
        <f>COUNTIFS(Invoices[Customer ID],A2986)</f>
        <v/>
      </c>
      <c r="F2986" s="15">
        <f>SUMIFS(Invoices[Value],Invoices[Customer ID],A2986)</f>
        <v/>
      </c>
      <c r="G2986" s="10">
        <f>5-COUNTIF(RCuts,"&lt;"&amp;D2986)</f>
        <v/>
      </c>
      <c r="H2986" s="10">
        <f>1+COUNTIF(FCuts,"&lt;"&amp;E2986)</f>
        <v/>
      </c>
      <c r="I2986" s="10">
        <f>1+COUNTIF(MCuts,"&lt;"&amp;F2986)</f>
        <v/>
      </c>
      <c r="J2986" s="10">
        <f>G2986&amp;H2986&amp;I2986</f>
        <v/>
      </c>
      <c r="K2986" s="10">
        <f>IF(AND(G2986&gt;=4,H2986&gt;=4),"Champions",IF(AND(G2986&gt;=3,H2986&gt;=3),"Loyal",IF(G2986&gt;=4,"New / promising",IF(H2986&gt;=3,"At risk",IF(G2986&lt;=2,"Lost / hibernating","Needs attention")))))</f>
        <v/>
      </c>
    </row>
    <row r="2987">
      <c r="A2987" t="n">
        <v>17139</v>
      </c>
      <c r="B2987" s="13">
        <f>_xlfn.MINIFS(Invoices[Date],Invoices[Customer ID],A2987)</f>
        <v/>
      </c>
      <c r="C2987" s="13">
        <f>_xlfn.MAXIFS(Invoices[Date],Invoices[Customer ID],A2987)</f>
        <v/>
      </c>
      <c r="D2987" s="14">
        <f>AsOfDate-C2987</f>
        <v/>
      </c>
      <c r="E2987" s="14">
        <f>COUNTIFS(Invoices[Customer ID],A2987)</f>
        <v/>
      </c>
      <c r="F2987" s="15">
        <f>SUMIFS(Invoices[Value],Invoices[Customer ID],A2987)</f>
        <v/>
      </c>
      <c r="G2987" s="10">
        <f>5-COUNTIF(RCuts,"&lt;"&amp;D2987)</f>
        <v/>
      </c>
      <c r="H2987" s="10">
        <f>1+COUNTIF(FCuts,"&lt;"&amp;E2987)</f>
        <v/>
      </c>
      <c r="I2987" s="10">
        <f>1+COUNTIF(MCuts,"&lt;"&amp;F2987)</f>
        <v/>
      </c>
      <c r="J2987" s="10">
        <f>G2987&amp;H2987&amp;I2987</f>
        <v/>
      </c>
      <c r="K2987" s="10">
        <f>IF(AND(G2987&gt;=4,H2987&gt;=4),"Champions",IF(AND(G2987&gt;=3,H2987&gt;=3),"Loyal",IF(G2987&gt;=4,"New / promising",IF(H2987&gt;=3,"At risk",IF(G2987&lt;=2,"Lost / hibernating","Needs attention")))))</f>
        <v/>
      </c>
    </row>
    <row r="2988">
      <c r="A2988" t="n">
        <v>17140</v>
      </c>
      <c r="B2988" s="13">
        <f>_xlfn.MINIFS(Invoices[Date],Invoices[Customer ID],A2988)</f>
        <v/>
      </c>
      <c r="C2988" s="13">
        <f>_xlfn.MAXIFS(Invoices[Date],Invoices[Customer ID],A2988)</f>
        <v/>
      </c>
      <c r="D2988" s="14">
        <f>AsOfDate-C2988</f>
        <v/>
      </c>
      <c r="E2988" s="14">
        <f>COUNTIFS(Invoices[Customer ID],A2988)</f>
        <v/>
      </c>
      <c r="F2988" s="15">
        <f>SUMIFS(Invoices[Value],Invoices[Customer ID],A2988)</f>
        <v/>
      </c>
      <c r="G2988" s="10">
        <f>5-COUNTIF(RCuts,"&lt;"&amp;D2988)</f>
        <v/>
      </c>
      <c r="H2988" s="10">
        <f>1+COUNTIF(FCuts,"&lt;"&amp;E2988)</f>
        <v/>
      </c>
      <c r="I2988" s="10">
        <f>1+COUNTIF(MCuts,"&lt;"&amp;F2988)</f>
        <v/>
      </c>
      <c r="J2988" s="10">
        <f>G2988&amp;H2988&amp;I2988</f>
        <v/>
      </c>
      <c r="K2988" s="10">
        <f>IF(AND(G2988&gt;=4,H2988&gt;=4),"Champions",IF(AND(G2988&gt;=3,H2988&gt;=3),"Loyal",IF(G2988&gt;=4,"New / promising",IF(H2988&gt;=3,"At risk",IF(G2988&lt;=2,"Lost / hibernating","Needs attention")))))</f>
        <v/>
      </c>
    </row>
    <row r="2989">
      <c r="A2989" t="n">
        <v>17142</v>
      </c>
      <c r="B2989" s="13">
        <f>_xlfn.MINIFS(Invoices[Date],Invoices[Customer ID],A2989)</f>
        <v/>
      </c>
      <c r="C2989" s="13">
        <f>_xlfn.MAXIFS(Invoices[Date],Invoices[Customer ID],A2989)</f>
        <v/>
      </c>
      <c r="D2989" s="14">
        <f>AsOfDate-C2989</f>
        <v/>
      </c>
      <c r="E2989" s="14">
        <f>COUNTIFS(Invoices[Customer ID],A2989)</f>
        <v/>
      </c>
      <c r="F2989" s="15">
        <f>SUMIFS(Invoices[Value],Invoices[Customer ID],A2989)</f>
        <v/>
      </c>
      <c r="G2989" s="10">
        <f>5-COUNTIF(RCuts,"&lt;"&amp;D2989)</f>
        <v/>
      </c>
      <c r="H2989" s="10">
        <f>1+COUNTIF(FCuts,"&lt;"&amp;E2989)</f>
        <v/>
      </c>
      <c r="I2989" s="10">
        <f>1+COUNTIF(MCuts,"&lt;"&amp;F2989)</f>
        <v/>
      </c>
      <c r="J2989" s="10">
        <f>G2989&amp;H2989&amp;I2989</f>
        <v/>
      </c>
      <c r="K2989" s="10">
        <f>IF(AND(G2989&gt;=4,H2989&gt;=4),"Champions",IF(AND(G2989&gt;=3,H2989&gt;=3),"Loyal",IF(G2989&gt;=4,"New / promising",IF(H2989&gt;=3,"At risk",IF(G2989&lt;=2,"Lost / hibernating","Needs attention")))))</f>
        <v/>
      </c>
    </row>
    <row r="2990">
      <c r="A2990" t="n">
        <v>17144</v>
      </c>
      <c r="B2990" s="13">
        <f>_xlfn.MINIFS(Invoices[Date],Invoices[Customer ID],A2990)</f>
        <v/>
      </c>
      <c r="C2990" s="13">
        <f>_xlfn.MAXIFS(Invoices[Date],Invoices[Customer ID],A2990)</f>
        <v/>
      </c>
      <c r="D2990" s="14">
        <f>AsOfDate-C2990</f>
        <v/>
      </c>
      <c r="E2990" s="14">
        <f>COUNTIFS(Invoices[Customer ID],A2990)</f>
        <v/>
      </c>
      <c r="F2990" s="15">
        <f>SUMIFS(Invoices[Value],Invoices[Customer ID],A2990)</f>
        <v/>
      </c>
      <c r="G2990" s="10">
        <f>5-COUNTIF(RCuts,"&lt;"&amp;D2990)</f>
        <v/>
      </c>
      <c r="H2990" s="10">
        <f>1+COUNTIF(FCuts,"&lt;"&amp;E2990)</f>
        <v/>
      </c>
      <c r="I2990" s="10">
        <f>1+COUNTIF(MCuts,"&lt;"&amp;F2990)</f>
        <v/>
      </c>
      <c r="J2990" s="10">
        <f>G2990&amp;H2990&amp;I2990</f>
        <v/>
      </c>
      <c r="K2990" s="10">
        <f>IF(AND(G2990&gt;=4,H2990&gt;=4),"Champions",IF(AND(G2990&gt;=3,H2990&gt;=3),"Loyal",IF(G2990&gt;=4,"New / promising",IF(H2990&gt;=3,"At risk",IF(G2990&lt;=2,"Lost / hibernating","Needs attention")))))</f>
        <v/>
      </c>
    </row>
    <row r="2991">
      <c r="A2991" t="n">
        <v>17146</v>
      </c>
      <c r="B2991" s="13">
        <f>_xlfn.MINIFS(Invoices[Date],Invoices[Customer ID],A2991)</f>
        <v/>
      </c>
      <c r="C2991" s="13">
        <f>_xlfn.MAXIFS(Invoices[Date],Invoices[Customer ID],A2991)</f>
        <v/>
      </c>
      <c r="D2991" s="14">
        <f>AsOfDate-C2991</f>
        <v/>
      </c>
      <c r="E2991" s="14">
        <f>COUNTIFS(Invoices[Customer ID],A2991)</f>
        <v/>
      </c>
      <c r="F2991" s="15">
        <f>SUMIFS(Invoices[Value],Invoices[Customer ID],A2991)</f>
        <v/>
      </c>
      <c r="G2991" s="10">
        <f>5-COUNTIF(RCuts,"&lt;"&amp;D2991)</f>
        <v/>
      </c>
      <c r="H2991" s="10">
        <f>1+COUNTIF(FCuts,"&lt;"&amp;E2991)</f>
        <v/>
      </c>
      <c r="I2991" s="10">
        <f>1+COUNTIF(MCuts,"&lt;"&amp;F2991)</f>
        <v/>
      </c>
      <c r="J2991" s="10">
        <f>G2991&amp;H2991&amp;I2991</f>
        <v/>
      </c>
      <c r="K2991" s="10">
        <f>IF(AND(G2991&gt;=4,H2991&gt;=4),"Champions",IF(AND(G2991&gt;=3,H2991&gt;=3),"Loyal",IF(G2991&gt;=4,"New / promising",IF(H2991&gt;=3,"At risk",IF(G2991&lt;=2,"Lost / hibernating","Needs attention")))))</f>
        <v/>
      </c>
    </row>
    <row r="2992">
      <c r="A2992" t="n">
        <v>17147</v>
      </c>
      <c r="B2992" s="13">
        <f>_xlfn.MINIFS(Invoices[Date],Invoices[Customer ID],A2992)</f>
        <v/>
      </c>
      <c r="C2992" s="13">
        <f>_xlfn.MAXIFS(Invoices[Date],Invoices[Customer ID],A2992)</f>
        <v/>
      </c>
      <c r="D2992" s="14">
        <f>AsOfDate-C2992</f>
        <v/>
      </c>
      <c r="E2992" s="14">
        <f>COUNTIFS(Invoices[Customer ID],A2992)</f>
        <v/>
      </c>
      <c r="F2992" s="15">
        <f>SUMIFS(Invoices[Value],Invoices[Customer ID],A2992)</f>
        <v/>
      </c>
      <c r="G2992" s="10">
        <f>5-COUNTIF(RCuts,"&lt;"&amp;D2992)</f>
        <v/>
      </c>
      <c r="H2992" s="10">
        <f>1+COUNTIF(FCuts,"&lt;"&amp;E2992)</f>
        <v/>
      </c>
      <c r="I2992" s="10">
        <f>1+COUNTIF(MCuts,"&lt;"&amp;F2992)</f>
        <v/>
      </c>
      <c r="J2992" s="10">
        <f>G2992&amp;H2992&amp;I2992</f>
        <v/>
      </c>
      <c r="K2992" s="10">
        <f>IF(AND(G2992&gt;=4,H2992&gt;=4),"Champions",IF(AND(G2992&gt;=3,H2992&gt;=3),"Loyal",IF(G2992&gt;=4,"New / promising",IF(H2992&gt;=3,"At risk",IF(G2992&lt;=2,"Lost / hibernating","Needs attention")))))</f>
        <v/>
      </c>
    </row>
    <row r="2993">
      <c r="A2993" t="n">
        <v>17148</v>
      </c>
      <c r="B2993" s="13">
        <f>_xlfn.MINIFS(Invoices[Date],Invoices[Customer ID],A2993)</f>
        <v/>
      </c>
      <c r="C2993" s="13">
        <f>_xlfn.MAXIFS(Invoices[Date],Invoices[Customer ID],A2993)</f>
        <v/>
      </c>
      <c r="D2993" s="14">
        <f>AsOfDate-C2993</f>
        <v/>
      </c>
      <c r="E2993" s="14">
        <f>COUNTIFS(Invoices[Customer ID],A2993)</f>
        <v/>
      </c>
      <c r="F2993" s="15">
        <f>SUMIFS(Invoices[Value],Invoices[Customer ID],A2993)</f>
        <v/>
      </c>
      <c r="G2993" s="10">
        <f>5-COUNTIF(RCuts,"&lt;"&amp;D2993)</f>
        <v/>
      </c>
      <c r="H2993" s="10">
        <f>1+COUNTIF(FCuts,"&lt;"&amp;E2993)</f>
        <v/>
      </c>
      <c r="I2993" s="10">
        <f>1+COUNTIF(MCuts,"&lt;"&amp;F2993)</f>
        <v/>
      </c>
      <c r="J2993" s="10">
        <f>G2993&amp;H2993&amp;I2993</f>
        <v/>
      </c>
      <c r="K2993" s="10">
        <f>IF(AND(G2993&gt;=4,H2993&gt;=4),"Champions",IF(AND(G2993&gt;=3,H2993&gt;=3),"Loyal",IF(G2993&gt;=4,"New / promising",IF(H2993&gt;=3,"At risk",IF(G2993&lt;=2,"Lost / hibernating","Needs attention")))))</f>
        <v/>
      </c>
    </row>
    <row r="2994">
      <c r="A2994" t="n">
        <v>17152</v>
      </c>
      <c r="B2994" s="13">
        <f>_xlfn.MINIFS(Invoices[Date],Invoices[Customer ID],A2994)</f>
        <v/>
      </c>
      <c r="C2994" s="13">
        <f>_xlfn.MAXIFS(Invoices[Date],Invoices[Customer ID],A2994)</f>
        <v/>
      </c>
      <c r="D2994" s="14">
        <f>AsOfDate-C2994</f>
        <v/>
      </c>
      <c r="E2994" s="14">
        <f>COUNTIFS(Invoices[Customer ID],A2994)</f>
        <v/>
      </c>
      <c r="F2994" s="15">
        <f>SUMIFS(Invoices[Value],Invoices[Customer ID],A2994)</f>
        <v/>
      </c>
      <c r="G2994" s="10">
        <f>5-COUNTIF(RCuts,"&lt;"&amp;D2994)</f>
        <v/>
      </c>
      <c r="H2994" s="10">
        <f>1+COUNTIF(FCuts,"&lt;"&amp;E2994)</f>
        <v/>
      </c>
      <c r="I2994" s="10">
        <f>1+COUNTIF(MCuts,"&lt;"&amp;F2994)</f>
        <v/>
      </c>
      <c r="J2994" s="10">
        <f>G2994&amp;H2994&amp;I2994</f>
        <v/>
      </c>
      <c r="K2994" s="10">
        <f>IF(AND(G2994&gt;=4,H2994&gt;=4),"Champions",IF(AND(G2994&gt;=3,H2994&gt;=3),"Loyal",IF(G2994&gt;=4,"New / promising",IF(H2994&gt;=3,"At risk",IF(G2994&lt;=2,"Lost / hibernating","Needs attention")))))</f>
        <v/>
      </c>
    </row>
    <row r="2995">
      <c r="A2995" t="n">
        <v>17153</v>
      </c>
      <c r="B2995" s="13">
        <f>_xlfn.MINIFS(Invoices[Date],Invoices[Customer ID],A2995)</f>
        <v/>
      </c>
      <c r="C2995" s="13">
        <f>_xlfn.MAXIFS(Invoices[Date],Invoices[Customer ID],A2995)</f>
        <v/>
      </c>
      <c r="D2995" s="14">
        <f>AsOfDate-C2995</f>
        <v/>
      </c>
      <c r="E2995" s="14">
        <f>COUNTIFS(Invoices[Customer ID],A2995)</f>
        <v/>
      </c>
      <c r="F2995" s="15">
        <f>SUMIFS(Invoices[Value],Invoices[Customer ID],A2995)</f>
        <v/>
      </c>
      <c r="G2995" s="10">
        <f>5-COUNTIF(RCuts,"&lt;"&amp;D2995)</f>
        <v/>
      </c>
      <c r="H2995" s="10">
        <f>1+COUNTIF(FCuts,"&lt;"&amp;E2995)</f>
        <v/>
      </c>
      <c r="I2995" s="10">
        <f>1+COUNTIF(MCuts,"&lt;"&amp;F2995)</f>
        <v/>
      </c>
      <c r="J2995" s="10">
        <f>G2995&amp;H2995&amp;I2995</f>
        <v/>
      </c>
      <c r="K2995" s="10">
        <f>IF(AND(G2995&gt;=4,H2995&gt;=4),"Champions",IF(AND(G2995&gt;=3,H2995&gt;=3),"Loyal",IF(G2995&gt;=4,"New / promising",IF(H2995&gt;=3,"At risk",IF(G2995&lt;=2,"Lost / hibernating","Needs attention")))))</f>
        <v/>
      </c>
    </row>
    <row r="2996">
      <c r="A2996" t="n">
        <v>17154</v>
      </c>
      <c r="B2996" s="13">
        <f>_xlfn.MINIFS(Invoices[Date],Invoices[Customer ID],A2996)</f>
        <v/>
      </c>
      <c r="C2996" s="13">
        <f>_xlfn.MAXIFS(Invoices[Date],Invoices[Customer ID],A2996)</f>
        <v/>
      </c>
      <c r="D2996" s="14">
        <f>AsOfDate-C2996</f>
        <v/>
      </c>
      <c r="E2996" s="14">
        <f>COUNTIFS(Invoices[Customer ID],A2996)</f>
        <v/>
      </c>
      <c r="F2996" s="15">
        <f>SUMIFS(Invoices[Value],Invoices[Customer ID],A2996)</f>
        <v/>
      </c>
      <c r="G2996" s="10">
        <f>5-COUNTIF(RCuts,"&lt;"&amp;D2996)</f>
        <v/>
      </c>
      <c r="H2996" s="10">
        <f>1+COUNTIF(FCuts,"&lt;"&amp;E2996)</f>
        <v/>
      </c>
      <c r="I2996" s="10">
        <f>1+COUNTIF(MCuts,"&lt;"&amp;F2996)</f>
        <v/>
      </c>
      <c r="J2996" s="10">
        <f>G2996&amp;H2996&amp;I2996</f>
        <v/>
      </c>
      <c r="K2996" s="10">
        <f>IF(AND(G2996&gt;=4,H2996&gt;=4),"Champions",IF(AND(G2996&gt;=3,H2996&gt;=3),"Loyal",IF(G2996&gt;=4,"New / promising",IF(H2996&gt;=3,"At risk",IF(G2996&lt;=2,"Lost / hibernating","Needs attention")))))</f>
        <v/>
      </c>
    </row>
    <row r="2997">
      <c r="A2997" t="n">
        <v>17155</v>
      </c>
      <c r="B2997" s="13">
        <f>_xlfn.MINIFS(Invoices[Date],Invoices[Customer ID],A2997)</f>
        <v/>
      </c>
      <c r="C2997" s="13">
        <f>_xlfn.MAXIFS(Invoices[Date],Invoices[Customer ID],A2997)</f>
        <v/>
      </c>
      <c r="D2997" s="14">
        <f>AsOfDate-C2997</f>
        <v/>
      </c>
      <c r="E2997" s="14">
        <f>COUNTIFS(Invoices[Customer ID],A2997)</f>
        <v/>
      </c>
      <c r="F2997" s="15">
        <f>SUMIFS(Invoices[Value],Invoices[Customer ID],A2997)</f>
        <v/>
      </c>
      <c r="G2997" s="10">
        <f>5-COUNTIF(RCuts,"&lt;"&amp;D2997)</f>
        <v/>
      </c>
      <c r="H2997" s="10">
        <f>1+COUNTIF(FCuts,"&lt;"&amp;E2997)</f>
        <v/>
      </c>
      <c r="I2997" s="10">
        <f>1+COUNTIF(MCuts,"&lt;"&amp;F2997)</f>
        <v/>
      </c>
      <c r="J2997" s="10">
        <f>G2997&amp;H2997&amp;I2997</f>
        <v/>
      </c>
      <c r="K2997" s="10">
        <f>IF(AND(G2997&gt;=4,H2997&gt;=4),"Champions",IF(AND(G2997&gt;=3,H2997&gt;=3),"Loyal",IF(G2997&gt;=4,"New / promising",IF(H2997&gt;=3,"At risk",IF(G2997&lt;=2,"Lost / hibernating","Needs attention")))))</f>
        <v/>
      </c>
    </row>
    <row r="2998">
      <c r="A2998" t="n">
        <v>17157</v>
      </c>
      <c r="B2998" s="13">
        <f>_xlfn.MINIFS(Invoices[Date],Invoices[Customer ID],A2998)</f>
        <v/>
      </c>
      <c r="C2998" s="13">
        <f>_xlfn.MAXIFS(Invoices[Date],Invoices[Customer ID],A2998)</f>
        <v/>
      </c>
      <c r="D2998" s="14">
        <f>AsOfDate-C2998</f>
        <v/>
      </c>
      <c r="E2998" s="14">
        <f>COUNTIFS(Invoices[Customer ID],A2998)</f>
        <v/>
      </c>
      <c r="F2998" s="15">
        <f>SUMIFS(Invoices[Value],Invoices[Customer ID],A2998)</f>
        <v/>
      </c>
      <c r="G2998" s="10">
        <f>5-COUNTIF(RCuts,"&lt;"&amp;D2998)</f>
        <v/>
      </c>
      <c r="H2998" s="10">
        <f>1+COUNTIF(FCuts,"&lt;"&amp;E2998)</f>
        <v/>
      </c>
      <c r="I2998" s="10">
        <f>1+COUNTIF(MCuts,"&lt;"&amp;F2998)</f>
        <v/>
      </c>
      <c r="J2998" s="10">
        <f>G2998&amp;H2998&amp;I2998</f>
        <v/>
      </c>
      <c r="K2998" s="10">
        <f>IF(AND(G2998&gt;=4,H2998&gt;=4),"Champions",IF(AND(G2998&gt;=3,H2998&gt;=3),"Loyal",IF(G2998&gt;=4,"New / promising",IF(H2998&gt;=3,"At risk",IF(G2998&lt;=2,"Lost / hibernating","Needs attention")))))</f>
        <v/>
      </c>
    </row>
    <row r="2999">
      <c r="A2999" t="n">
        <v>17158</v>
      </c>
      <c r="B2999" s="13">
        <f>_xlfn.MINIFS(Invoices[Date],Invoices[Customer ID],A2999)</f>
        <v/>
      </c>
      <c r="C2999" s="13">
        <f>_xlfn.MAXIFS(Invoices[Date],Invoices[Customer ID],A2999)</f>
        <v/>
      </c>
      <c r="D2999" s="14">
        <f>AsOfDate-C2999</f>
        <v/>
      </c>
      <c r="E2999" s="14">
        <f>COUNTIFS(Invoices[Customer ID],A2999)</f>
        <v/>
      </c>
      <c r="F2999" s="15">
        <f>SUMIFS(Invoices[Value],Invoices[Customer ID],A2999)</f>
        <v/>
      </c>
      <c r="G2999" s="10">
        <f>5-COUNTIF(RCuts,"&lt;"&amp;D2999)</f>
        <v/>
      </c>
      <c r="H2999" s="10">
        <f>1+COUNTIF(FCuts,"&lt;"&amp;E2999)</f>
        <v/>
      </c>
      <c r="I2999" s="10">
        <f>1+COUNTIF(MCuts,"&lt;"&amp;F2999)</f>
        <v/>
      </c>
      <c r="J2999" s="10">
        <f>G2999&amp;H2999&amp;I2999</f>
        <v/>
      </c>
      <c r="K2999" s="10">
        <f>IF(AND(G2999&gt;=4,H2999&gt;=4),"Champions",IF(AND(G2999&gt;=3,H2999&gt;=3),"Loyal",IF(G2999&gt;=4,"New / promising",IF(H2999&gt;=3,"At risk",IF(G2999&lt;=2,"Lost / hibernating","Needs attention")))))</f>
        <v/>
      </c>
    </row>
    <row r="3000">
      <c r="A3000" t="n">
        <v>17159</v>
      </c>
      <c r="B3000" s="13">
        <f>_xlfn.MINIFS(Invoices[Date],Invoices[Customer ID],A3000)</f>
        <v/>
      </c>
      <c r="C3000" s="13">
        <f>_xlfn.MAXIFS(Invoices[Date],Invoices[Customer ID],A3000)</f>
        <v/>
      </c>
      <c r="D3000" s="14">
        <f>AsOfDate-C3000</f>
        <v/>
      </c>
      <c r="E3000" s="14">
        <f>COUNTIFS(Invoices[Customer ID],A3000)</f>
        <v/>
      </c>
      <c r="F3000" s="15">
        <f>SUMIFS(Invoices[Value],Invoices[Customer ID],A3000)</f>
        <v/>
      </c>
      <c r="G3000" s="10">
        <f>5-COUNTIF(RCuts,"&lt;"&amp;D3000)</f>
        <v/>
      </c>
      <c r="H3000" s="10">
        <f>1+COUNTIF(FCuts,"&lt;"&amp;E3000)</f>
        <v/>
      </c>
      <c r="I3000" s="10">
        <f>1+COUNTIF(MCuts,"&lt;"&amp;F3000)</f>
        <v/>
      </c>
      <c r="J3000" s="10">
        <f>G3000&amp;H3000&amp;I3000</f>
        <v/>
      </c>
      <c r="K3000" s="10">
        <f>IF(AND(G3000&gt;=4,H3000&gt;=4),"Champions",IF(AND(G3000&gt;=3,H3000&gt;=3),"Loyal",IF(G3000&gt;=4,"New / promising",IF(H3000&gt;=3,"At risk",IF(G3000&lt;=2,"Lost / hibernating","Needs attention")))))</f>
        <v/>
      </c>
    </row>
    <row r="3001">
      <c r="A3001" t="n">
        <v>17160</v>
      </c>
      <c r="B3001" s="13">
        <f>_xlfn.MINIFS(Invoices[Date],Invoices[Customer ID],A3001)</f>
        <v/>
      </c>
      <c r="C3001" s="13">
        <f>_xlfn.MAXIFS(Invoices[Date],Invoices[Customer ID],A3001)</f>
        <v/>
      </c>
      <c r="D3001" s="14">
        <f>AsOfDate-C3001</f>
        <v/>
      </c>
      <c r="E3001" s="14">
        <f>COUNTIFS(Invoices[Customer ID],A3001)</f>
        <v/>
      </c>
      <c r="F3001" s="15">
        <f>SUMIFS(Invoices[Value],Invoices[Customer ID],A3001)</f>
        <v/>
      </c>
      <c r="G3001" s="10">
        <f>5-COUNTIF(RCuts,"&lt;"&amp;D3001)</f>
        <v/>
      </c>
      <c r="H3001" s="10">
        <f>1+COUNTIF(FCuts,"&lt;"&amp;E3001)</f>
        <v/>
      </c>
      <c r="I3001" s="10">
        <f>1+COUNTIF(MCuts,"&lt;"&amp;F3001)</f>
        <v/>
      </c>
      <c r="J3001" s="10">
        <f>G3001&amp;H3001&amp;I3001</f>
        <v/>
      </c>
      <c r="K3001" s="10">
        <f>IF(AND(G3001&gt;=4,H3001&gt;=4),"Champions",IF(AND(G3001&gt;=3,H3001&gt;=3),"Loyal",IF(G3001&gt;=4,"New / promising",IF(H3001&gt;=3,"At risk",IF(G3001&lt;=2,"Lost / hibernating","Needs attention")))))</f>
        <v/>
      </c>
    </row>
    <row r="3002">
      <c r="A3002" t="n">
        <v>17162</v>
      </c>
      <c r="B3002" s="13">
        <f>_xlfn.MINIFS(Invoices[Date],Invoices[Customer ID],A3002)</f>
        <v/>
      </c>
      <c r="C3002" s="13">
        <f>_xlfn.MAXIFS(Invoices[Date],Invoices[Customer ID],A3002)</f>
        <v/>
      </c>
      <c r="D3002" s="14">
        <f>AsOfDate-C3002</f>
        <v/>
      </c>
      <c r="E3002" s="14">
        <f>COUNTIFS(Invoices[Customer ID],A3002)</f>
        <v/>
      </c>
      <c r="F3002" s="15">
        <f>SUMIFS(Invoices[Value],Invoices[Customer ID],A3002)</f>
        <v/>
      </c>
      <c r="G3002" s="10">
        <f>5-COUNTIF(RCuts,"&lt;"&amp;D3002)</f>
        <v/>
      </c>
      <c r="H3002" s="10">
        <f>1+COUNTIF(FCuts,"&lt;"&amp;E3002)</f>
        <v/>
      </c>
      <c r="I3002" s="10">
        <f>1+COUNTIF(MCuts,"&lt;"&amp;F3002)</f>
        <v/>
      </c>
      <c r="J3002" s="10">
        <f>G3002&amp;H3002&amp;I3002</f>
        <v/>
      </c>
      <c r="K3002" s="10">
        <f>IF(AND(G3002&gt;=4,H3002&gt;=4),"Champions",IF(AND(G3002&gt;=3,H3002&gt;=3),"Loyal",IF(G3002&gt;=4,"New / promising",IF(H3002&gt;=3,"At risk",IF(G3002&lt;=2,"Lost / hibernating","Needs attention")))))</f>
        <v/>
      </c>
    </row>
    <row r="3003">
      <c r="A3003" t="n">
        <v>17163</v>
      </c>
      <c r="B3003" s="13">
        <f>_xlfn.MINIFS(Invoices[Date],Invoices[Customer ID],A3003)</f>
        <v/>
      </c>
      <c r="C3003" s="13">
        <f>_xlfn.MAXIFS(Invoices[Date],Invoices[Customer ID],A3003)</f>
        <v/>
      </c>
      <c r="D3003" s="14">
        <f>AsOfDate-C3003</f>
        <v/>
      </c>
      <c r="E3003" s="14">
        <f>COUNTIFS(Invoices[Customer ID],A3003)</f>
        <v/>
      </c>
      <c r="F3003" s="15">
        <f>SUMIFS(Invoices[Value],Invoices[Customer ID],A3003)</f>
        <v/>
      </c>
      <c r="G3003" s="10">
        <f>5-COUNTIF(RCuts,"&lt;"&amp;D3003)</f>
        <v/>
      </c>
      <c r="H3003" s="10">
        <f>1+COUNTIF(FCuts,"&lt;"&amp;E3003)</f>
        <v/>
      </c>
      <c r="I3003" s="10">
        <f>1+COUNTIF(MCuts,"&lt;"&amp;F3003)</f>
        <v/>
      </c>
      <c r="J3003" s="10">
        <f>G3003&amp;H3003&amp;I3003</f>
        <v/>
      </c>
      <c r="K3003" s="10">
        <f>IF(AND(G3003&gt;=4,H3003&gt;=4),"Champions",IF(AND(G3003&gt;=3,H3003&gt;=3),"Loyal",IF(G3003&gt;=4,"New / promising",IF(H3003&gt;=3,"At risk",IF(G3003&lt;=2,"Lost / hibernating","Needs attention")))))</f>
        <v/>
      </c>
    </row>
    <row r="3004">
      <c r="A3004" t="n">
        <v>17164</v>
      </c>
      <c r="B3004" s="13">
        <f>_xlfn.MINIFS(Invoices[Date],Invoices[Customer ID],A3004)</f>
        <v/>
      </c>
      <c r="C3004" s="13">
        <f>_xlfn.MAXIFS(Invoices[Date],Invoices[Customer ID],A3004)</f>
        <v/>
      </c>
      <c r="D3004" s="14">
        <f>AsOfDate-C3004</f>
        <v/>
      </c>
      <c r="E3004" s="14">
        <f>COUNTIFS(Invoices[Customer ID],A3004)</f>
        <v/>
      </c>
      <c r="F3004" s="15">
        <f>SUMIFS(Invoices[Value],Invoices[Customer ID],A3004)</f>
        <v/>
      </c>
      <c r="G3004" s="10">
        <f>5-COUNTIF(RCuts,"&lt;"&amp;D3004)</f>
        <v/>
      </c>
      <c r="H3004" s="10">
        <f>1+COUNTIF(FCuts,"&lt;"&amp;E3004)</f>
        <v/>
      </c>
      <c r="I3004" s="10">
        <f>1+COUNTIF(MCuts,"&lt;"&amp;F3004)</f>
        <v/>
      </c>
      <c r="J3004" s="10">
        <f>G3004&amp;H3004&amp;I3004</f>
        <v/>
      </c>
      <c r="K3004" s="10">
        <f>IF(AND(G3004&gt;=4,H3004&gt;=4),"Champions",IF(AND(G3004&gt;=3,H3004&gt;=3),"Loyal",IF(G3004&gt;=4,"New / promising",IF(H3004&gt;=3,"At risk",IF(G3004&lt;=2,"Lost / hibernating","Needs attention")))))</f>
        <v/>
      </c>
    </row>
    <row r="3005">
      <c r="A3005" t="n">
        <v>17165</v>
      </c>
      <c r="B3005" s="13">
        <f>_xlfn.MINIFS(Invoices[Date],Invoices[Customer ID],A3005)</f>
        <v/>
      </c>
      <c r="C3005" s="13">
        <f>_xlfn.MAXIFS(Invoices[Date],Invoices[Customer ID],A3005)</f>
        <v/>
      </c>
      <c r="D3005" s="14">
        <f>AsOfDate-C3005</f>
        <v/>
      </c>
      <c r="E3005" s="14">
        <f>COUNTIFS(Invoices[Customer ID],A3005)</f>
        <v/>
      </c>
      <c r="F3005" s="15">
        <f>SUMIFS(Invoices[Value],Invoices[Customer ID],A3005)</f>
        <v/>
      </c>
      <c r="G3005" s="10">
        <f>5-COUNTIF(RCuts,"&lt;"&amp;D3005)</f>
        <v/>
      </c>
      <c r="H3005" s="10">
        <f>1+COUNTIF(FCuts,"&lt;"&amp;E3005)</f>
        <v/>
      </c>
      <c r="I3005" s="10">
        <f>1+COUNTIF(MCuts,"&lt;"&amp;F3005)</f>
        <v/>
      </c>
      <c r="J3005" s="10">
        <f>G3005&amp;H3005&amp;I3005</f>
        <v/>
      </c>
      <c r="K3005" s="10">
        <f>IF(AND(G3005&gt;=4,H3005&gt;=4),"Champions",IF(AND(G3005&gt;=3,H3005&gt;=3),"Loyal",IF(G3005&gt;=4,"New / promising",IF(H3005&gt;=3,"At risk",IF(G3005&lt;=2,"Lost / hibernating","Needs attention")))))</f>
        <v/>
      </c>
    </row>
    <row r="3006">
      <c r="A3006" t="n">
        <v>17166</v>
      </c>
      <c r="B3006" s="13">
        <f>_xlfn.MINIFS(Invoices[Date],Invoices[Customer ID],A3006)</f>
        <v/>
      </c>
      <c r="C3006" s="13">
        <f>_xlfn.MAXIFS(Invoices[Date],Invoices[Customer ID],A3006)</f>
        <v/>
      </c>
      <c r="D3006" s="14">
        <f>AsOfDate-C3006</f>
        <v/>
      </c>
      <c r="E3006" s="14">
        <f>COUNTIFS(Invoices[Customer ID],A3006)</f>
        <v/>
      </c>
      <c r="F3006" s="15">
        <f>SUMIFS(Invoices[Value],Invoices[Customer ID],A3006)</f>
        <v/>
      </c>
      <c r="G3006" s="10">
        <f>5-COUNTIF(RCuts,"&lt;"&amp;D3006)</f>
        <v/>
      </c>
      <c r="H3006" s="10">
        <f>1+COUNTIF(FCuts,"&lt;"&amp;E3006)</f>
        <v/>
      </c>
      <c r="I3006" s="10">
        <f>1+COUNTIF(MCuts,"&lt;"&amp;F3006)</f>
        <v/>
      </c>
      <c r="J3006" s="10">
        <f>G3006&amp;H3006&amp;I3006</f>
        <v/>
      </c>
      <c r="K3006" s="10">
        <f>IF(AND(G3006&gt;=4,H3006&gt;=4),"Champions",IF(AND(G3006&gt;=3,H3006&gt;=3),"Loyal",IF(G3006&gt;=4,"New / promising",IF(H3006&gt;=3,"At risk",IF(G3006&lt;=2,"Lost / hibernating","Needs attention")))))</f>
        <v/>
      </c>
    </row>
    <row r="3007">
      <c r="A3007" t="n">
        <v>17169</v>
      </c>
      <c r="B3007" s="13">
        <f>_xlfn.MINIFS(Invoices[Date],Invoices[Customer ID],A3007)</f>
        <v/>
      </c>
      <c r="C3007" s="13">
        <f>_xlfn.MAXIFS(Invoices[Date],Invoices[Customer ID],A3007)</f>
        <v/>
      </c>
      <c r="D3007" s="14">
        <f>AsOfDate-C3007</f>
        <v/>
      </c>
      <c r="E3007" s="14">
        <f>COUNTIFS(Invoices[Customer ID],A3007)</f>
        <v/>
      </c>
      <c r="F3007" s="15">
        <f>SUMIFS(Invoices[Value],Invoices[Customer ID],A3007)</f>
        <v/>
      </c>
      <c r="G3007" s="10">
        <f>5-COUNTIF(RCuts,"&lt;"&amp;D3007)</f>
        <v/>
      </c>
      <c r="H3007" s="10">
        <f>1+COUNTIF(FCuts,"&lt;"&amp;E3007)</f>
        <v/>
      </c>
      <c r="I3007" s="10">
        <f>1+COUNTIF(MCuts,"&lt;"&amp;F3007)</f>
        <v/>
      </c>
      <c r="J3007" s="10">
        <f>G3007&amp;H3007&amp;I3007</f>
        <v/>
      </c>
      <c r="K3007" s="10">
        <f>IF(AND(G3007&gt;=4,H3007&gt;=4),"Champions",IF(AND(G3007&gt;=3,H3007&gt;=3),"Loyal",IF(G3007&gt;=4,"New / promising",IF(H3007&gt;=3,"At risk",IF(G3007&lt;=2,"Lost / hibernating","Needs attention")))))</f>
        <v/>
      </c>
    </row>
    <row r="3008">
      <c r="A3008" t="n">
        <v>17171</v>
      </c>
      <c r="B3008" s="13">
        <f>_xlfn.MINIFS(Invoices[Date],Invoices[Customer ID],A3008)</f>
        <v/>
      </c>
      <c r="C3008" s="13">
        <f>_xlfn.MAXIFS(Invoices[Date],Invoices[Customer ID],A3008)</f>
        <v/>
      </c>
      <c r="D3008" s="14">
        <f>AsOfDate-C3008</f>
        <v/>
      </c>
      <c r="E3008" s="14">
        <f>COUNTIFS(Invoices[Customer ID],A3008)</f>
        <v/>
      </c>
      <c r="F3008" s="15">
        <f>SUMIFS(Invoices[Value],Invoices[Customer ID],A3008)</f>
        <v/>
      </c>
      <c r="G3008" s="10">
        <f>5-COUNTIF(RCuts,"&lt;"&amp;D3008)</f>
        <v/>
      </c>
      <c r="H3008" s="10">
        <f>1+COUNTIF(FCuts,"&lt;"&amp;E3008)</f>
        <v/>
      </c>
      <c r="I3008" s="10">
        <f>1+COUNTIF(MCuts,"&lt;"&amp;F3008)</f>
        <v/>
      </c>
      <c r="J3008" s="10">
        <f>G3008&amp;H3008&amp;I3008</f>
        <v/>
      </c>
      <c r="K3008" s="10">
        <f>IF(AND(G3008&gt;=4,H3008&gt;=4),"Champions",IF(AND(G3008&gt;=3,H3008&gt;=3),"Loyal",IF(G3008&gt;=4,"New / promising",IF(H3008&gt;=3,"At risk",IF(G3008&lt;=2,"Lost / hibernating","Needs attention")))))</f>
        <v/>
      </c>
    </row>
    <row r="3009">
      <c r="A3009" t="n">
        <v>17172</v>
      </c>
      <c r="B3009" s="13">
        <f>_xlfn.MINIFS(Invoices[Date],Invoices[Customer ID],A3009)</f>
        <v/>
      </c>
      <c r="C3009" s="13">
        <f>_xlfn.MAXIFS(Invoices[Date],Invoices[Customer ID],A3009)</f>
        <v/>
      </c>
      <c r="D3009" s="14">
        <f>AsOfDate-C3009</f>
        <v/>
      </c>
      <c r="E3009" s="14">
        <f>COUNTIFS(Invoices[Customer ID],A3009)</f>
        <v/>
      </c>
      <c r="F3009" s="15">
        <f>SUMIFS(Invoices[Value],Invoices[Customer ID],A3009)</f>
        <v/>
      </c>
      <c r="G3009" s="10">
        <f>5-COUNTIF(RCuts,"&lt;"&amp;D3009)</f>
        <v/>
      </c>
      <c r="H3009" s="10">
        <f>1+COUNTIF(FCuts,"&lt;"&amp;E3009)</f>
        <v/>
      </c>
      <c r="I3009" s="10">
        <f>1+COUNTIF(MCuts,"&lt;"&amp;F3009)</f>
        <v/>
      </c>
      <c r="J3009" s="10">
        <f>G3009&amp;H3009&amp;I3009</f>
        <v/>
      </c>
      <c r="K3009" s="10">
        <f>IF(AND(G3009&gt;=4,H3009&gt;=4),"Champions",IF(AND(G3009&gt;=3,H3009&gt;=3),"Loyal",IF(G3009&gt;=4,"New / promising",IF(H3009&gt;=3,"At risk",IF(G3009&lt;=2,"Lost / hibernating","Needs attention")))))</f>
        <v/>
      </c>
    </row>
    <row r="3010">
      <c r="A3010" t="n">
        <v>17173</v>
      </c>
      <c r="B3010" s="13">
        <f>_xlfn.MINIFS(Invoices[Date],Invoices[Customer ID],A3010)</f>
        <v/>
      </c>
      <c r="C3010" s="13">
        <f>_xlfn.MAXIFS(Invoices[Date],Invoices[Customer ID],A3010)</f>
        <v/>
      </c>
      <c r="D3010" s="14">
        <f>AsOfDate-C3010</f>
        <v/>
      </c>
      <c r="E3010" s="14">
        <f>COUNTIFS(Invoices[Customer ID],A3010)</f>
        <v/>
      </c>
      <c r="F3010" s="15">
        <f>SUMIFS(Invoices[Value],Invoices[Customer ID],A3010)</f>
        <v/>
      </c>
      <c r="G3010" s="10">
        <f>5-COUNTIF(RCuts,"&lt;"&amp;D3010)</f>
        <v/>
      </c>
      <c r="H3010" s="10">
        <f>1+COUNTIF(FCuts,"&lt;"&amp;E3010)</f>
        <v/>
      </c>
      <c r="I3010" s="10">
        <f>1+COUNTIF(MCuts,"&lt;"&amp;F3010)</f>
        <v/>
      </c>
      <c r="J3010" s="10">
        <f>G3010&amp;H3010&amp;I3010</f>
        <v/>
      </c>
      <c r="K3010" s="10">
        <f>IF(AND(G3010&gt;=4,H3010&gt;=4),"Champions",IF(AND(G3010&gt;=3,H3010&gt;=3),"Loyal",IF(G3010&gt;=4,"New / promising",IF(H3010&gt;=3,"At risk",IF(G3010&lt;=2,"Lost / hibernating","Needs attention")))))</f>
        <v/>
      </c>
    </row>
    <row r="3011">
      <c r="A3011" t="n">
        <v>17174</v>
      </c>
      <c r="B3011" s="13">
        <f>_xlfn.MINIFS(Invoices[Date],Invoices[Customer ID],A3011)</f>
        <v/>
      </c>
      <c r="C3011" s="13">
        <f>_xlfn.MAXIFS(Invoices[Date],Invoices[Customer ID],A3011)</f>
        <v/>
      </c>
      <c r="D3011" s="14">
        <f>AsOfDate-C3011</f>
        <v/>
      </c>
      <c r="E3011" s="14">
        <f>COUNTIFS(Invoices[Customer ID],A3011)</f>
        <v/>
      </c>
      <c r="F3011" s="15">
        <f>SUMIFS(Invoices[Value],Invoices[Customer ID],A3011)</f>
        <v/>
      </c>
      <c r="G3011" s="10">
        <f>5-COUNTIF(RCuts,"&lt;"&amp;D3011)</f>
        <v/>
      </c>
      <c r="H3011" s="10">
        <f>1+COUNTIF(FCuts,"&lt;"&amp;E3011)</f>
        <v/>
      </c>
      <c r="I3011" s="10">
        <f>1+COUNTIF(MCuts,"&lt;"&amp;F3011)</f>
        <v/>
      </c>
      <c r="J3011" s="10">
        <f>G3011&amp;H3011&amp;I3011</f>
        <v/>
      </c>
      <c r="K3011" s="10">
        <f>IF(AND(G3011&gt;=4,H3011&gt;=4),"Champions",IF(AND(G3011&gt;=3,H3011&gt;=3),"Loyal",IF(G3011&gt;=4,"New / promising",IF(H3011&gt;=3,"At risk",IF(G3011&lt;=2,"Lost / hibernating","Needs attention")))))</f>
        <v/>
      </c>
    </row>
    <row r="3012">
      <c r="A3012" t="n">
        <v>17175</v>
      </c>
      <c r="B3012" s="13">
        <f>_xlfn.MINIFS(Invoices[Date],Invoices[Customer ID],A3012)</f>
        <v/>
      </c>
      <c r="C3012" s="13">
        <f>_xlfn.MAXIFS(Invoices[Date],Invoices[Customer ID],A3012)</f>
        <v/>
      </c>
      <c r="D3012" s="14">
        <f>AsOfDate-C3012</f>
        <v/>
      </c>
      <c r="E3012" s="14">
        <f>COUNTIFS(Invoices[Customer ID],A3012)</f>
        <v/>
      </c>
      <c r="F3012" s="15">
        <f>SUMIFS(Invoices[Value],Invoices[Customer ID],A3012)</f>
        <v/>
      </c>
      <c r="G3012" s="10">
        <f>5-COUNTIF(RCuts,"&lt;"&amp;D3012)</f>
        <v/>
      </c>
      <c r="H3012" s="10">
        <f>1+COUNTIF(FCuts,"&lt;"&amp;E3012)</f>
        <v/>
      </c>
      <c r="I3012" s="10">
        <f>1+COUNTIF(MCuts,"&lt;"&amp;F3012)</f>
        <v/>
      </c>
      <c r="J3012" s="10">
        <f>G3012&amp;H3012&amp;I3012</f>
        <v/>
      </c>
      <c r="K3012" s="10">
        <f>IF(AND(G3012&gt;=4,H3012&gt;=4),"Champions",IF(AND(G3012&gt;=3,H3012&gt;=3),"Loyal",IF(G3012&gt;=4,"New / promising",IF(H3012&gt;=3,"At risk",IF(G3012&lt;=2,"Lost / hibernating","Needs attention")))))</f>
        <v/>
      </c>
    </row>
    <row r="3013">
      <c r="A3013" t="n">
        <v>17176</v>
      </c>
      <c r="B3013" s="13">
        <f>_xlfn.MINIFS(Invoices[Date],Invoices[Customer ID],A3013)</f>
        <v/>
      </c>
      <c r="C3013" s="13">
        <f>_xlfn.MAXIFS(Invoices[Date],Invoices[Customer ID],A3013)</f>
        <v/>
      </c>
      <c r="D3013" s="14">
        <f>AsOfDate-C3013</f>
        <v/>
      </c>
      <c r="E3013" s="14">
        <f>COUNTIFS(Invoices[Customer ID],A3013)</f>
        <v/>
      </c>
      <c r="F3013" s="15">
        <f>SUMIFS(Invoices[Value],Invoices[Customer ID],A3013)</f>
        <v/>
      </c>
      <c r="G3013" s="10">
        <f>5-COUNTIF(RCuts,"&lt;"&amp;D3013)</f>
        <v/>
      </c>
      <c r="H3013" s="10">
        <f>1+COUNTIF(FCuts,"&lt;"&amp;E3013)</f>
        <v/>
      </c>
      <c r="I3013" s="10">
        <f>1+COUNTIF(MCuts,"&lt;"&amp;F3013)</f>
        <v/>
      </c>
      <c r="J3013" s="10">
        <f>G3013&amp;H3013&amp;I3013</f>
        <v/>
      </c>
      <c r="K3013" s="10">
        <f>IF(AND(G3013&gt;=4,H3013&gt;=4),"Champions",IF(AND(G3013&gt;=3,H3013&gt;=3),"Loyal",IF(G3013&gt;=4,"New / promising",IF(H3013&gt;=3,"At risk",IF(G3013&lt;=2,"Lost / hibernating","Needs attention")))))</f>
        <v/>
      </c>
    </row>
    <row r="3014">
      <c r="A3014" t="n">
        <v>17179</v>
      </c>
      <c r="B3014" s="13">
        <f>_xlfn.MINIFS(Invoices[Date],Invoices[Customer ID],A3014)</f>
        <v/>
      </c>
      <c r="C3014" s="13">
        <f>_xlfn.MAXIFS(Invoices[Date],Invoices[Customer ID],A3014)</f>
        <v/>
      </c>
      <c r="D3014" s="14">
        <f>AsOfDate-C3014</f>
        <v/>
      </c>
      <c r="E3014" s="14">
        <f>COUNTIFS(Invoices[Customer ID],A3014)</f>
        <v/>
      </c>
      <c r="F3014" s="15">
        <f>SUMIFS(Invoices[Value],Invoices[Customer ID],A3014)</f>
        <v/>
      </c>
      <c r="G3014" s="10">
        <f>5-COUNTIF(RCuts,"&lt;"&amp;D3014)</f>
        <v/>
      </c>
      <c r="H3014" s="10">
        <f>1+COUNTIF(FCuts,"&lt;"&amp;E3014)</f>
        <v/>
      </c>
      <c r="I3014" s="10">
        <f>1+COUNTIF(MCuts,"&lt;"&amp;F3014)</f>
        <v/>
      </c>
      <c r="J3014" s="10">
        <f>G3014&amp;H3014&amp;I3014</f>
        <v/>
      </c>
      <c r="K3014" s="10">
        <f>IF(AND(G3014&gt;=4,H3014&gt;=4),"Champions",IF(AND(G3014&gt;=3,H3014&gt;=3),"Loyal",IF(G3014&gt;=4,"New / promising",IF(H3014&gt;=3,"At risk",IF(G3014&lt;=2,"Lost / hibernating","Needs attention")))))</f>
        <v/>
      </c>
    </row>
    <row r="3015">
      <c r="A3015" t="n">
        <v>17180</v>
      </c>
      <c r="B3015" s="13">
        <f>_xlfn.MINIFS(Invoices[Date],Invoices[Customer ID],A3015)</f>
        <v/>
      </c>
      <c r="C3015" s="13">
        <f>_xlfn.MAXIFS(Invoices[Date],Invoices[Customer ID],A3015)</f>
        <v/>
      </c>
      <c r="D3015" s="14">
        <f>AsOfDate-C3015</f>
        <v/>
      </c>
      <c r="E3015" s="14">
        <f>COUNTIFS(Invoices[Customer ID],A3015)</f>
        <v/>
      </c>
      <c r="F3015" s="15">
        <f>SUMIFS(Invoices[Value],Invoices[Customer ID],A3015)</f>
        <v/>
      </c>
      <c r="G3015" s="10">
        <f>5-COUNTIF(RCuts,"&lt;"&amp;D3015)</f>
        <v/>
      </c>
      <c r="H3015" s="10">
        <f>1+COUNTIF(FCuts,"&lt;"&amp;E3015)</f>
        <v/>
      </c>
      <c r="I3015" s="10">
        <f>1+COUNTIF(MCuts,"&lt;"&amp;F3015)</f>
        <v/>
      </c>
      <c r="J3015" s="10">
        <f>G3015&amp;H3015&amp;I3015</f>
        <v/>
      </c>
      <c r="K3015" s="10">
        <f>IF(AND(G3015&gt;=4,H3015&gt;=4),"Champions",IF(AND(G3015&gt;=3,H3015&gt;=3),"Loyal",IF(G3015&gt;=4,"New / promising",IF(H3015&gt;=3,"At risk",IF(G3015&lt;=2,"Lost / hibernating","Needs attention")))))</f>
        <v/>
      </c>
    </row>
    <row r="3016">
      <c r="A3016" t="n">
        <v>17181</v>
      </c>
      <c r="B3016" s="13">
        <f>_xlfn.MINIFS(Invoices[Date],Invoices[Customer ID],A3016)</f>
        <v/>
      </c>
      <c r="C3016" s="13">
        <f>_xlfn.MAXIFS(Invoices[Date],Invoices[Customer ID],A3016)</f>
        <v/>
      </c>
      <c r="D3016" s="14">
        <f>AsOfDate-C3016</f>
        <v/>
      </c>
      <c r="E3016" s="14">
        <f>COUNTIFS(Invoices[Customer ID],A3016)</f>
        <v/>
      </c>
      <c r="F3016" s="15">
        <f>SUMIFS(Invoices[Value],Invoices[Customer ID],A3016)</f>
        <v/>
      </c>
      <c r="G3016" s="10">
        <f>5-COUNTIF(RCuts,"&lt;"&amp;D3016)</f>
        <v/>
      </c>
      <c r="H3016" s="10">
        <f>1+COUNTIF(FCuts,"&lt;"&amp;E3016)</f>
        <v/>
      </c>
      <c r="I3016" s="10">
        <f>1+COUNTIF(MCuts,"&lt;"&amp;F3016)</f>
        <v/>
      </c>
      <c r="J3016" s="10">
        <f>G3016&amp;H3016&amp;I3016</f>
        <v/>
      </c>
      <c r="K3016" s="10">
        <f>IF(AND(G3016&gt;=4,H3016&gt;=4),"Champions",IF(AND(G3016&gt;=3,H3016&gt;=3),"Loyal",IF(G3016&gt;=4,"New / promising",IF(H3016&gt;=3,"At risk",IF(G3016&lt;=2,"Lost / hibernating","Needs attention")))))</f>
        <v/>
      </c>
    </row>
    <row r="3017">
      <c r="A3017" t="n">
        <v>17183</v>
      </c>
      <c r="B3017" s="13">
        <f>_xlfn.MINIFS(Invoices[Date],Invoices[Customer ID],A3017)</f>
        <v/>
      </c>
      <c r="C3017" s="13">
        <f>_xlfn.MAXIFS(Invoices[Date],Invoices[Customer ID],A3017)</f>
        <v/>
      </c>
      <c r="D3017" s="14">
        <f>AsOfDate-C3017</f>
        <v/>
      </c>
      <c r="E3017" s="14">
        <f>COUNTIFS(Invoices[Customer ID],A3017)</f>
        <v/>
      </c>
      <c r="F3017" s="15">
        <f>SUMIFS(Invoices[Value],Invoices[Customer ID],A3017)</f>
        <v/>
      </c>
      <c r="G3017" s="10">
        <f>5-COUNTIF(RCuts,"&lt;"&amp;D3017)</f>
        <v/>
      </c>
      <c r="H3017" s="10">
        <f>1+COUNTIF(FCuts,"&lt;"&amp;E3017)</f>
        <v/>
      </c>
      <c r="I3017" s="10">
        <f>1+COUNTIF(MCuts,"&lt;"&amp;F3017)</f>
        <v/>
      </c>
      <c r="J3017" s="10">
        <f>G3017&amp;H3017&amp;I3017</f>
        <v/>
      </c>
      <c r="K3017" s="10">
        <f>IF(AND(G3017&gt;=4,H3017&gt;=4),"Champions",IF(AND(G3017&gt;=3,H3017&gt;=3),"Loyal",IF(G3017&gt;=4,"New / promising",IF(H3017&gt;=3,"At risk",IF(G3017&lt;=2,"Lost / hibernating","Needs attention")))))</f>
        <v/>
      </c>
    </row>
    <row r="3018">
      <c r="A3018" t="n">
        <v>17186</v>
      </c>
      <c r="B3018" s="13">
        <f>_xlfn.MINIFS(Invoices[Date],Invoices[Customer ID],A3018)</f>
        <v/>
      </c>
      <c r="C3018" s="13">
        <f>_xlfn.MAXIFS(Invoices[Date],Invoices[Customer ID],A3018)</f>
        <v/>
      </c>
      <c r="D3018" s="14">
        <f>AsOfDate-C3018</f>
        <v/>
      </c>
      <c r="E3018" s="14">
        <f>COUNTIFS(Invoices[Customer ID],A3018)</f>
        <v/>
      </c>
      <c r="F3018" s="15">
        <f>SUMIFS(Invoices[Value],Invoices[Customer ID],A3018)</f>
        <v/>
      </c>
      <c r="G3018" s="10">
        <f>5-COUNTIF(RCuts,"&lt;"&amp;D3018)</f>
        <v/>
      </c>
      <c r="H3018" s="10">
        <f>1+COUNTIF(FCuts,"&lt;"&amp;E3018)</f>
        <v/>
      </c>
      <c r="I3018" s="10">
        <f>1+COUNTIF(MCuts,"&lt;"&amp;F3018)</f>
        <v/>
      </c>
      <c r="J3018" s="10">
        <f>G3018&amp;H3018&amp;I3018</f>
        <v/>
      </c>
      <c r="K3018" s="10">
        <f>IF(AND(G3018&gt;=4,H3018&gt;=4),"Champions",IF(AND(G3018&gt;=3,H3018&gt;=3),"Loyal",IF(G3018&gt;=4,"New / promising",IF(H3018&gt;=3,"At risk",IF(G3018&lt;=2,"Lost / hibernating","Needs attention")))))</f>
        <v/>
      </c>
    </row>
    <row r="3019">
      <c r="A3019" t="n">
        <v>17187</v>
      </c>
      <c r="B3019" s="13">
        <f>_xlfn.MINIFS(Invoices[Date],Invoices[Customer ID],A3019)</f>
        <v/>
      </c>
      <c r="C3019" s="13">
        <f>_xlfn.MAXIFS(Invoices[Date],Invoices[Customer ID],A3019)</f>
        <v/>
      </c>
      <c r="D3019" s="14">
        <f>AsOfDate-C3019</f>
        <v/>
      </c>
      <c r="E3019" s="14">
        <f>COUNTIFS(Invoices[Customer ID],A3019)</f>
        <v/>
      </c>
      <c r="F3019" s="15">
        <f>SUMIFS(Invoices[Value],Invoices[Customer ID],A3019)</f>
        <v/>
      </c>
      <c r="G3019" s="10">
        <f>5-COUNTIF(RCuts,"&lt;"&amp;D3019)</f>
        <v/>
      </c>
      <c r="H3019" s="10">
        <f>1+COUNTIF(FCuts,"&lt;"&amp;E3019)</f>
        <v/>
      </c>
      <c r="I3019" s="10">
        <f>1+COUNTIF(MCuts,"&lt;"&amp;F3019)</f>
        <v/>
      </c>
      <c r="J3019" s="10">
        <f>G3019&amp;H3019&amp;I3019</f>
        <v/>
      </c>
      <c r="K3019" s="10">
        <f>IF(AND(G3019&gt;=4,H3019&gt;=4),"Champions",IF(AND(G3019&gt;=3,H3019&gt;=3),"Loyal",IF(G3019&gt;=4,"New / promising",IF(H3019&gt;=3,"At risk",IF(G3019&lt;=2,"Lost / hibernating","Needs attention")))))</f>
        <v/>
      </c>
    </row>
    <row r="3020">
      <c r="A3020" t="n">
        <v>17188</v>
      </c>
      <c r="B3020" s="13">
        <f>_xlfn.MINIFS(Invoices[Date],Invoices[Customer ID],A3020)</f>
        <v/>
      </c>
      <c r="C3020" s="13">
        <f>_xlfn.MAXIFS(Invoices[Date],Invoices[Customer ID],A3020)</f>
        <v/>
      </c>
      <c r="D3020" s="14">
        <f>AsOfDate-C3020</f>
        <v/>
      </c>
      <c r="E3020" s="14">
        <f>COUNTIFS(Invoices[Customer ID],A3020)</f>
        <v/>
      </c>
      <c r="F3020" s="15">
        <f>SUMIFS(Invoices[Value],Invoices[Customer ID],A3020)</f>
        <v/>
      </c>
      <c r="G3020" s="10">
        <f>5-COUNTIF(RCuts,"&lt;"&amp;D3020)</f>
        <v/>
      </c>
      <c r="H3020" s="10">
        <f>1+COUNTIF(FCuts,"&lt;"&amp;E3020)</f>
        <v/>
      </c>
      <c r="I3020" s="10">
        <f>1+COUNTIF(MCuts,"&lt;"&amp;F3020)</f>
        <v/>
      </c>
      <c r="J3020" s="10">
        <f>G3020&amp;H3020&amp;I3020</f>
        <v/>
      </c>
      <c r="K3020" s="10">
        <f>IF(AND(G3020&gt;=4,H3020&gt;=4),"Champions",IF(AND(G3020&gt;=3,H3020&gt;=3),"Loyal",IF(G3020&gt;=4,"New / promising",IF(H3020&gt;=3,"At risk",IF(G3020&lt;=2,"Lost / hibernating","Needs attention")))))</f>
        <v/>
      </c>
    </row>
    <row r="3021">
      <c r="A3021" t="n">
        <v>17189</v>
      </c>
      <c r="B3021" s="13">
        <f>_xlfn.MINIFS(Invoices[Date],Invoices[Customer ID],A3021)</f>
        <v/>
      </c>
      <c r="C3021" s="13">
        <f>_xlfn.MAXIFS(Invoices[Date],Invoices[Customer ID],A3021)</f>
        <v/>
      </c>
      <c r="D3021" s="14">
        <f>AsOfDate-C3021</f>
        <v/>
      </c>
      <c r="E3021" s="14">
        <f>COUNTIFS(Invoices[Customer ID],A3021)</f>
        <v/>
      </c>
      <c r="F3021" s="15">
        <f>SUMIFS(Invoices[Value],Invoices[Customer ID],A3021)</f>
        <v/>
      </c>
      <c r="G3021" s="10">
        <f>5-COUNTIF(RCuts,"&lt;"&amp;D3021)</f>
        <v/>
      </c>
      <c r="H3021" s="10">
        <f>1+COUNTIF(FCuts,"&lt;"&amp;E3021)</f>
        <v/>
      </c>
      <c r="I3021" s="10">
        <f>1+COUNTIF(MCuts,"&lt;"&amp;F3021)</f>
        <v/>
      </c>
      <c r="J3021" s="10">
        <f>G3021&amp;H3021&amp;I3021</f>
        <v/>
      </c>
      <c r="K3021" s="10">
        <f>IF(AND(G3021&gt;=4,H3021&gt;=4),"Champions",IF(AND(G3021&gt;=3,H3021&gt;=3),"Loyal",IF(G3021&gt;=4,"New / promising",IF(H3021&gt;=3,"At risk",IF(G3021&lt;=2,"Lost / hibernating","Needs attention")))))</f>
        <v/>
      </c>
    </row>
    <row r="3022">
      <c r="A3022" t="n">
        <v>17190</v>
      </c>
      <c r="B3022" s="13">
        <f>_xlfn.MINIFS(Invoices[Date],Invoices[Customer ID],A3022)</f>
        <v/>
      </c>
      <c r="C3022" s="13">
        <f>_xlfn.MAXIFS(Invoices[Date],Invoices[Customer ID],A3022)</f>
        <v/>
      </c>
      <c r="D3022" s="14">
        <f>AsOfDate-C3022</f>
        <v/>
      </c>
      <c r="E3022" s="14">
        <f>COUNTIFS(Invoices[Customer ID],A3022)</f>
        <v/>
      </c>
      <c r="F3022" s="15">
        <f>SUMIFS(Invoices[Value],Invoices[Customer ID],A3022)</f>
        <v/>
      </c>
      <c r="G3022" s="10">
        <f>5-COUNTIF(RCuts,"&lt;"&amp;D3022)</f>
        <v/>
      </c>
      <c r="H3022" s="10">
        <f>1+COUNTIF(FCuts,"&lt;"&amp;E3022)</f>
        <v/>
      </c>
      <c r="I3022" s="10">
        <f>1+COUNTIF(MCuts,"&lt;"&amp;F3022)</f>
        <v/>
      </c>
      <c r="J3022" s="10">
        <f>G3022&amp;H3022&amp;I3022</f>
        <v/>
      </c>
      <c r="K3022" s="10">
        <f>IF(AND(G3022&gt;=4,H3022&gt;=4),"Champions",IF(AND(G3022&gt;=3,H3022&gt;=3),"Loyal",IF(G3022&gt;=4,"New / promising",IF(H3022&gt;=3,"At risk",IF(G3022&lt;=2,"Lost / hibernating","Needs attention")))))</f>
        <v/>
      </c>
    </row>
    <row r="3023">
      <c r="A3023" t="n">
        <v>17191</v>
      </c>
      <c r="B3023" s="13">
        <f>_xlfn.MINIFS(Invoices[Date],Invoices[Customer ID],A3023)</f>
        <v/>
      </c>
      <c r="C3023" s="13">
        <f>_xlfn.MAXIFS(Invoices[Date],Invoices[Customer ID],A3023)</f>
        <v/>
      </c>
      <c r="D3023" s="14">
        <f>AsOfDate-C3023</f>
        <v/>
      </c>
      <c r="E3023" s="14">
        <f>COUNTIFS(Invoices[Customer ID],A3023)</f>
        <v/>
      </c>
      <c r="F3023" s="15">
        <f>SUMIFS(Invoices[Value],Invoices[Customer ID],A3023)</f>
        <v/>
      </c>
      <c r="G3023" s="10">
        <f>5-COUNTIF(RCuts,"&lt;"&amp;D3023)</f>
        <v/>
      </c>
      <c r="H3023" s="10">
        <f>1+COUNTIF(FCuts,"&lt;"&amp;E3023)</f>
        <v/>
      </c>
      <c r="I3023" s="10">
        <f>1+COUNTIF(MCuts,"&lt;"&amp;F3023)</f>
        <v/>
      </c>
      <c r="J3023" s="10">
        <f>G3023&amp;H3023&amp;I3023</f>
        <v/>
      </c>
      <c r="K3023" s="10">
        <f>IF(AND(G3023&gt;=4,H3023&gt;=4),"Champions",IF(AND(G3023&gt;=3,H3023&gt;=3),"Loyal",IF(G3023&gt;=4,"New / promising",IF(H3023&gt;=3,"At risk",IF(G3023&lt;=2,"Lost / hibernating","Needs attention")))))</f>
        <v/>
      </c>
    </row>
    <row r="3024">
      <c r="A3024" t="n">
        <v>17193</v>
      </c>
      <c r="B3024" s="13">
        <f>_xlfn.MINIFS(Invoices[Date],Invoices[Customer ID],A3024)</f>
        <v/>
      </c>
      <c r="C3024" s="13">
        <f>_xlfn.MAXIFS(Invoices[Date],Invoices[Customer ID],A3024)</f>
        <v/>
      </c>
      <c r="D3024" s="14">
        <f>AsOfDate-C3024</f>
        <v/>
      </c>
      <c r="E3024" s="14">
        <f>COUNTIFS(Invoices[Customer ID],A3024)</f>
        <v/>
      </c>
      <c r="F3024" s="15">
        <f>SUMIFS(Invoices[Value],Invoices[Customer ID],A3024)</f>
        <v/>
      </c>
      <c r="G3024" s="10">
        <f>5-COUNTIF(RCuts,"&lt;"&amp;D3024)</f>
        <v/>
      </c>
      <c r="H3024" s="10">
        <f>1+COUNTIF(FCuts,"&lt;"&amp;E3024)</f>
        <v/>
      </c>
      <c r="I3024" s="10">
        <f>1+COUNTIF(MCuts,"&lt;"&amp;F3024)</f>
        <v/>
      </c>
      <c r="J3024" s="10">
        <f>G3024&amp;H3024&amp;I3024</f>
        <v/>
      </c>
      <c r="K3024" s="10">
        <f>IF(AND(G3024&gt;=4,H3024&gt;=4),"Champions",IF(AND(G3024&gt;=3,H3024&gt;=3),"Loyal",IF(G3024&gt;=4,"New / promising",IF(H3024&gt;=3,"At risk",IF(G3024&lt;=2,"Lost / hibernating","Needs attention")))))</f>
        <v/>
      </c>
    </row>
    <row r="3025">
      <c r="A3025" t="n">
        <v>17197</v>
      </c>
      <c r="B3025" s="13">
        <f>_xlfn.MINIFS(Invoices[Date],Invoices[Customer ID],A3025)</f>
        <v/>
      </c>
      <c r="C3025" s="13">
        <f>_xlfn.MAXIFS(Invoices[Date],Invoices[Customer ID],A3025)</f>
        <v/>
      </c>
      <c r="D3025" s="14">
        <f>AsOfDate-C3025</f>
        <v/>
      </c>
      <c r="E3025" s="14">
        <f>COUNTIFS(Invoices[Customer ID],A3025)</f>
        <v/>
      </c>
      <c r="F3025" s="15">
        <f>SUMIFS(Invoices[Value],Invoices[Customer ID],A3025)</f>
        <v/>
      </c>
      <c r="G3025" s="10">
        <f>5-COUNTIF(RCuts,"&lt;"&amp;D3025)</f>
        <v/>
      </c>
      <c r="H3025" s="10">
        <f>1+COUNTIF(FCuts,"&lt;"&amp;E3025)</f>
        <v/>
      </c>
      <c r="I3025" s="10">
        <f>1+COUNTIF(MCuts,"&lt;"&amp;F3025)</f>
        <v/>
      </c>
      <c r="J3025" s="10">
        <f>G3025&amp;H3025&amp;I3025</f>
        <v/>
      </c>
      <c r="K3025" s="10">
        <f>IF(AND(G3025&gt;=4,H3025&gt;=4),"Champions",IF(AND(G3025&gt;=3,H3025&gt;=3),"Loyal",IF(G3025&gt;=4,"New / promising",IF(H3025&gt;=3,"At risk",IF(G3025&lt;=2,"Lost / hibernating","Needs attention")))))</f>
        <v/>
      </c>
    </row>
    <row r="3026">
      <c r="A3026" t="n">
        <v>17198</v>
      </c>
      <c r="B3026" s="13">
        <f>_xlfn.MINIFS(Invoices[Date],Invoices[Customer ID],A3026)</f>
        <v/>
      </c>
      <c r="C3026" s="13">
        <f>_xlfn.MAXIFS(Invoices[Date],Invoices[Customer ID],A3026)</f>
        <v/>
      </c>
      <c r="D3026" s="14">
        <f>AsOfDate-C3026</f>
        <v/>
      </c>
      <c r="E3026" s="14">
        <f>COUNTIFS(Invoices[Customer ID],A3026)</f>
        <v/>
      </c>
      <c r="F3026" s="15">
        <f>SUMIFS(Invoices[Value],Invoices[Customer ID],A3026)</f>
        <v/>
      </c>
      <c r="G3026" s="10">
        <f>5-COUNTIF(RCuts,"&lt;"&amp;D3026)</f>
        <v/>
      </c>
      <c r="H3026" s="10">
        <f>1+COUNTIF(FCuts,"&lt;"&amp;E3026)</f>
        <v/>
      </c>
      <c r="I3026" s="10">
        <f>1+COUNTIF(MCuts,"&lt;"&amp;F3026)</f>
        <v/>
      </c>
      <c r="J3026" s="10">
        <f>G3026&amp;H3026&amp;I3026</f>
        <v/>
      </c>
      <c r="K3026" s="10">
        <f>IF(AND(G3026&gt;=4,H3026&gt;=4),"Champions",IF(AND(G3026&gt;=3,H3026&gt;=3),"Loyal",IF(G3026&gt;=4,"New / promising",IF(H3026&gt;=3,"At risk",IF(G3026&lt;=2,"Lost / hibernating","Needs attention")))))</f>
        <v/>
      </c>
    </row>
    <row r="3027">
      <c r="A3027" t="n">
        <v>17201</v>
      </c>
      <c r="B3027" s="13">
        <f>_xlfn.MINIFS(Invoices[Date],Invoices[Customer ID],A3027)</f>
        <v/>
      </c>
      <c r="C3027" s="13">
        <f>_xlfn.MAXIFS(Invoices[Date],Invoices[Customer ID],A3027)</f>
        <v/>
      </c>
      <c r="D3027" s="14">
        <f>AsOfDate-C3027</f>
        <v/>
      </c>
      <c r="E3027" s="14">
        <f>COUNTIFS(Invoices[Customer ID],A3027)</f>
        <v/>
      </c>
      <c r="F3027" s="15">
        <f>SUMIFS(Invoices[Value],Invoices[Customer ID],A3027)</f>
        <v/>
      </c>
      <c r="G3027" s="10">
        <f>5-COUNTIF(RCuts,"&lt;"&amp;D3027)</f>
        <v/>
      </c>
      <c r="H3027" s="10">
        <f>1+COUNTIF(FCuts,"&lt;"&amp;E3027)</f>
        <v/>
      </c>
      <c r="I3027" s="10">
        <f>1+COUNTIF(MCuts,"&lt;"&amp;F3027)</f>
        <v/>
      </c>
      <c r="J3027" s="10">
        <f>G3027&amp;H3027&amp;I3027</f>
        <v/>
      </c>
      <c r="K3027" s="10">
        <f>IF(AND(G3027&gt;=4,H3027&gt;=4),"Champions",IF(AND(G3027&gt;=3,H3027&gt;=3),"Loyal",IF(G3027&gt;=4,"New / promising",IF(H3027&gt;=3,"At risk",IF(G3027&lt;=2,"Lost / hibernating","Needs attention")))))</f>
        <v/>
      </c>
    </row>
    <row r="3028">
      <c r="A3028" t="n">
        <v>17203</v>
      </c>
      <c r="B3028" s="13">
        <f>_xlfn.MINIFS(Invoices[Date],Invoices[Customer ID],A3028)</f>
        <v/>
      </c>
      <c r="C3028" s="13">
        <f>_xlfn.MAXIFS(Invoices[Date],Invoices[Customer ID],A3028)</f>
        <v/>
      </c>
      <c r="D3028" s="14">
        <f>AsOfDate-C3028</f>
        <v/>
      </c>
      <c r="E3028" s="14">
        <f>COUNTIFS(Invoices[Customer ID],A3028)</f>
        <v/>
      </c>
      <c r="F3028" s="15">
        <f>SUMIFS(Invoices[Value],Invoices[Customer ID],A3028)</f>
        <v/>
      </c>
      <c r="G3028" s="10">
        <f>5-COUNTIF(RCuts,"&lt;"&amp;D3028)</f>
        <v/>
      </c>
      <c r="H3028" s="10">
        <f>1+COUNTIF(FCuts,"&lt;"&amp;E3028)</f>
        <v/>
      </c>
      <c r="I3028" s="10">
        <f>1+COUNTIF(MCuts,"&lt;"&amp;F3028)</f>
        <v/>
      </c>
      <c r="J3028" s="10">
        <f>G3028&amp;H3028&amp;I3028</f>
        <v/>
      </c>
      <c r="K3028" s="10">
        <f>IF(AND(G3028&gt;=4,H3028&gt;=4),"Champions",IF(AND(G3028&gt;=3,H3028&gt;=3),"Loyal",IF(G3028&gt;=4,"New / promising",IF(H3028&gt;=3,"At risk",IF(G3028&lt;=2,"Lost / hibernating","Needs attention")))))</f>
        <v/>
      </c>
    </row>
    <row r="3029">
      <c r="A3029" t="n">
        <v>17204</v>
      </c>
      <c r="B3029" s="13">
        <f>_xlfn.MINIFS(Invoices[Date],Invoices[Customer ID],A3029)</f>
        <v/>
      </c>
      <c r="C3029" s="13">
        <f>_xlfn.MAXIFS(Invoices[Date],Invoices[Customer ID],A3029)</f>
        <v/>
      </c>
      <c r="D3029" s="14">
        <f>AsOfDate-C3029</f>
        <v/>
      </c>
      <c r="E3029" s="14">
        <f>COUNTIFS(Invoices[Customer ID],A3029)</f>
        <v/>
      </c>
      <c r="F3029" s="15">
        <f>SUMIFS(Invoices[Value],Invoices[Customer ID],A3029)</f>
        <v/>
      </c>
      <c r="G3029" s="10">
        <f>5-COUNTIF(RCuts,"&lt;"&amp;D3029)</f>
        <v/>
      </c>
      <c r="H3029" s="10">
        <f>1+COUNTIF(FCuts,"&lt;"&amp;E3029)</f>
        <v/>
      </c>
      <c r="I3029" s="10">
        <f>1+COUNTIF(MCuts,"&lt;"&amp;F3029)</f>
        <v/>
      </c>
      <c r="J3029" s="10">
        <f>G3029&amp;H3029&amp;I3029</f>
        <v/>
      </c>
      <c r="K3029" s="10">
        <f>IF(AND(G3029&gt;=4,H3029&gt;=4),"Champions",IF(AND(G3029&gt;=3,H3029&gt;=3),"Loyal",IF(G3029&gt;=4,"New / promising",IF(H3029&gt;=3,"At risk",IF(G3029&lt;=2,"Lost / hibernating","Needs attention")))))</f>
        <v/>
      </c>
    </row>
    <row r="3030">
      <c r="A3030" t="n">
        <v>17205</v>
      </c>
      <c r="B3030" s="13">
        <f>_xlfn.MINIFS(Invoices[Date],Invoices[Customer ID],A3030)</f>
        <v/>
      </c>
      <c r="C3030" s="13">
        <f>_xlfn.MAXIFS(Invoices[Date],Invoices[Customer ID],A3030)</f>
        <v/>
      </c>
      <c r="D3030" s="14">
        <f>AsOfDate-C3030</f>
        <v/>
      </c>
      <c r="E3030" s="14">
        <f>COUNTIFS(Invoices[Customer ID],A3030)</f>
        <v/>
      </c>
      <c r="F3030" s="15">
        <f>SUMIFS(Invoices[Value],Invoices[Customer ID],A3030)</f>
        <v/>
      </c>
      <c r="G3030" s="10">
        <f>5-COUNTIF(RCuts,"&lt;"&amp;D3030)</f>
        <v/>
      </c>
      <c r="H3030" s="10">
        <f>1+COUNTIF(FCuts,"&lt;"&amp;E3030)</f>
        <v/>
      </c>
      <c r="I3030" s="10">
        <f>1+COUNTIF(MCuts,"&lt;"&amp;F3030)</f>
        <v/>
      </c>
      <c r="J3030" s="10">
        <f>G3030&amp;H3030&amp;I3030</f>
        <v/>
      </c>
      <c r="K3030" s="10">
        <f>IF(AND(G3030&gt;=4,H3030&gt;=4),"Champions",IF(AND(G3030&gt;=3,H3030&gt;=3),"Loyal",IF(G3030&gt;=4,"New / promising",IF(H3030&gt;=3,"At risk",IF(G3030&lt;=2,"Lost / hibernating","Needs attention")))))</f>
        <v/>
      </c>
    </row>
    <row r="3031">
      <c r="A3031" t="n">
        <v>17206</v>
      </c>
      <c r="B3031" s="13">
        <f>_xlfn.MINIFS(Invoices[Date],Invoices[Customer ID],A3031)</f>
        <v/>
      </c>
      <c r="C3031" s="13">
        <f>_xlfn.MAXIFS(Invoices[Date],Invoices[Customer ID],A3031)</f>
        <v/>
      </c>
      <c r="D3031" s="14">
        <f>AsOfDate-C3031</f>
        <v/>
      </c>
      <c r="E3031" s="14">
        <f>COUNTIFS(Invoices[Customer ID],A3031)</f>
        <v/>
      </c>
      <c r="F3031" s="15">
        <f>SUMIFS(Invoices[Value],Invoices[Customer ID],A3031)</f>
        <v/>
      </c>
      <c r="G3031" s="10">
        <f>5-COUNTIF(RCuts,"&lt;"&amp;D3031)</f>
        <v/>
      </c>
      <c r="H3031" s="10">
        <f>1+COUNTIF(FCuts,"&lt;"&amp;E3031)</f>
        <v/>
      </c>
      <c r="I3031" s="10">
        <f>1+COUNTIF(MCuts,"&lt;"&amp;F3031)</f>
        <v/>
      </c>
      <c r="J3031" s="10">
        <f>G3031&amp;H3031&amp;I3031</f>
        <v/>
      </c>
      <c r="K3031" s="10">
        <f>IF(AND(G3031&gt;=4,H3031&gt;=4),"Champions",IF(AND(G3031&gt;=3,H3031&gt;=3),"Loyal",IF(G3031&gt;=4,"New / promising",IF(H3031&gt;=3,"At risk",IF(G3031&lt;=2,"Lost / hibernating","Needs attention")))))</f>
        <v/>
      </c>
    </row>
    <row r="3032">
      <c r="A3032" t="n">
        <v>17211</v>
      </c>
      <c r="B3032" s="13">
        <f>_xlfn.MINIFS(Invoices[Date],Invoices[Customer ID],A3032)</f>
        <v/>
      </c>
      <c r="C3032" s="13">
        <f>_xlfn.MAXIFS(Invoices[Date],Invoices[Customer ID],A3032)</f>
        <v/>
      </c>
      <c r="D3032" s="14">
        <f>AsOfDate-C3032</f>
        <v/>
      </c>
      <c r="E3032" s="14">
        <f>COUNTIFS(Invoices[Customer ID],A3032)</f>
        <v/>
      </c>
      <c r="F3032" s="15">
        <f>SUMIFS(Invoices[Value],Invoices[Customer ID],A3032)</f>
        <v/>
      </c>
      <c r="G3032" s="10">
        <f>5-COUNTIF(RCuts,"&lt;"&amp;D3032)</f>
        <v/>
      </c>
      <c r="H3032" s="10">
        <f>1+COUNTIF(FCuts,"&lt;"&amp;E3032)</f>
        <v/>
      </c>
      <c r="I3032" s="10">
        <f>1+COUNTIF(MCuts,"&lt;"&amp;F3032)</f>
        <v/>
      </c>
      <c r="J3032" s="10">
        <f>G3032&amp;H3032&amp;I3032</f>
        <v/>
      </c>
      <c r="K3032" s="10">
        <f>IF(AND(G3032&gt;=4,H3032&gt;=4),"Champions",IF(AND(G3032&gt;=3,H3032&gt;=3),"Loyal",IF(G3032&gt;=4,"New / promising",IF(H3032&gt;=3,"At risk",IF(G3032&lt;=2,"Lost / hibernating","Needs attention")))))</f>
        <v/>
      </c>
    </row>
    <row r="3033">
      <c r="A3033" t="n">
        <v>17212</v>
      </c>
      <c r="B3033" s="13">
        <f>_xlfn.MINIFS(Invoices[Date],Invoices[Customer ID],A3033)</f>
        <v/>
      </c>
      <c r="C3033" s="13">
        <f>_xlfn.MAXIFS(Invoices[Date],Invoices[Customer ID],A3033)</f>
        <v/>
      </c>
      <c r="D3033" s="14">
        <f>AsOfDate-C3033</f>
        <v/>
      </c>
      <c r="E3033" s="14">
        <f>COUNTIFS(Invoices[Customer ID],A3033)</f>
        <v/>
      </c>
      <c r="F3033" s="15">
        <f>SUMIFS(Invoices[Value],Invoices[Customer ID],A3033)</f>
        <v/>
      </c>
      <c r="G3033" s="10">
        <f>5-COUNTIF(RCuts,"&lt;"&amp;D3033)</f>
        <v/>
      </c>
      <c r="H3033" s="10">
        <f>1+COUNTIF(FCuts,"&lt;"&amp;E3033)</f>
        <v/>
      </c>
      <c r="I3033" s="10">
        <f>1+COUNTIF(MCuts,"&lt;"&amp;F3033)</f>
        <v/>
      </c>
      <c r="J3033" s="10">
        <f>G3033&amp;H3033&amp;I3033</f>
        <v/>
      </c>
      <c r="K3033" s="10">
        <f>IF(AND(G3033&gt;=4,H3033&gt;=4),"Champions",IF(AND(G3033&gt;=3,H3033&gt;=3),"Loyal",IF(G3033&gt;=4,"New / promising",IF(H3033&gt;=3,"At risk",IF(G3033&lt;=2,"Lost / hibernating","Needs attention")))))</f>
        <v/>
      </c>
    </row>
    <row r="3034">
      <c r="A3034" t="n">
        <v>17213</v>
      </c>
      <c r="B3034" s="13">
        <f>_xlfn.MINIFS(Invoices[Date],Invoices[Customer ID],A3034)</f>
        <v/>
      </c>
      <c r="C3034" s="13">
        <f>_xlfn.MAXIFS(Invoices[Date],Invoices[Customer ID],A3034)</f>
        <v/>
      </c>
      <c r="D3034" s="14">
        <f>AsOfDate-C3034</f>
        <v/>
      </c>
      <c r="E3034" s="14">
        <f>COUNTIFS(Invoices[Customer ID],A3034)</f>
        <v/>
      </c>
      <c r="F3034" s="15">
        <f>SUMIFS(Invoices[Value],Invoices[Customer ID],A3034)</f>
        <v/>
      </c>
      <c r="G3034" s="10">
        <f>5-COUNTIF(RCuts,"&lt;"&amp;D3034)</f>
        <v/>
      </c>
      <c r="H3034" s="10">
        <f>1+COUNTIF(FCuts,"&lt;"&amp;E3034)</f>
        <v/>
      </c>
      <c r="I3034" s="10">
        <f>1+COUNTIF(MCuts,"&lt;"&amp;F3034)</f>
        <v/>
      </c>
      <c r="J3034" s="10">
        <f>G3034&amp;H3034&amp;I3034</f>
        <v/>
      </c>
      <c r="K3034" s="10">
        <f>IF(AND(G3034&gt;=4,H3034&gt;=4),"Champions",IF(AND(G3034&gt;=3,H3034&gt;=3),"Loyal",IF(G3034&gt;=4,"New / promising",IF(H3034&gt;=3,"At risk",IF(G3034&lt;=2,"Lost / hibernating","Needs attention")))))</f>
        <v/>
      </c>
    </row>
    <row r="3035">
      <c r="A3035" t="n">
        <v>17214</v>
      </c>
      <c r="B3035" s="13">
        <f>_xlfn.MINIFS(Invoices[Date],Invoices[Customer ID],A3035)</f>
        <v/>
      </c>
      <c r="C3035" s="13">
        <f>_xlfn.MAXIFS(Invoices[Date],Invoices[Customer ID],A3035)</f>
        <v/>
      </c>
      <c r="D3035" s="14">
        <f>AsOfDate-C3035</f>
        <v/>
      </c>
      <c r="E3035" s="14">
        <f>COUNTIFS(Invoices[Customer ID],A3035)</f>
        <v/>
      </c>
      <c r="F3035" s="15">
        <f>SUMIFS(Invoices[Value],Invoices[Customer ID],A3035)</f>
        <v/>
      </c>
      <c r="G3035" s="10">
        <f>5-COUNTIF(RCuts,"&lt;"&amp;D3035)</f>
        <v/>
      </c>
      <c r="H3035" s="10">
        <f>1+COUNTIF(FCuts,"&lt;"&amp;E3035)</f>
        <v/>
      </c>
      <c r="I3035" s="10">
        <f>1+COUNTIF(MCuts,"&lt;"&amp;F3035)</f>
        <v/>
      </c>
      <c r="J3035" s="10">
        <f>G3035&amp;H3035&amp;I3035</f>
        <v/>
      </c>
      <c r="K3035" s="10">
        <f>IF(AND(G3035&gt;=4,H3035&gt;=4),"Champions",IF(AND(G3035&gt;=3,H3035&gt;=3),"Loyal",IF(G3035&gt;=4,"New / promising",IF(H3035&gt;=3,"At risk",IF(G3035&lt;=2,"Lost / hibernating","Needs attention")))))</f>
        <v/>
      </c>
    </row>
    <row r="3036">
      <c r="A3036" t="n">
        <v>17217</v>
      </c>
      <c r="B3036" s="13">
        <f>_xlfn.MINIFS(Invoices[Date],Invoices[Customer ID],A3036)</f>
        <v/>
      </c>
      <c r="C3036" s="13">
        <f>_xlfn.MAXIFS(Invoices[Date],Invoices[Customer ID],A3036)</f>
        <v/>
      </c>
      <c r="D3036" s="14">
        <f>AsOfDate-C3036</f>
        <v/>
      </c>
      <c r="E3036" s="14">
        <f>COUNTIFS(Invoices[Customer ID],A3036)</f>
        <v/>
      </c>
      <c r="F3036" s="15">
        <f>SUMIFS(Invoices[Value],Invoices[Customer ID],A3036)</f>
        <v/>
      </c>
      <c r="G3036" s="10">
        <f>5-COUNTIF(RCuts,"&lt;"&amp;D3036)</f>
        <v/>
      </c>
      <c r="H3036" s="10">
        <f>1+COUNTIF(FCuts,"&lt;"&amp;E3036)</f>
        <v/>
      </c>
      <c r="I3036" s="10">
        <f>1+COUNTIF(MCuts,"&lt;"&amp;F3036)</f>
        <v/>
      </c>
      <c r="J3036" s="10">
        <f>G3036&amp;H3036&amp;I3036</f>
        <v/>
      </c>
      <c r="K3036" s="10">
        <f>IF(AND(G3036&gt;=4,H3036&gt;=4),"Champions",IF(AND(G3036&gt;=3,H3036&gt;=3),"Loyal",IF(G3036&gt;=4,"New / promising",IF(H3036&gt;=3,"At risk",IF(G3036&lt;=2,"Lost / hibernating","Needs attention")))))</f>
        <v/>
      </c>
    </row>
    <row r="3037">
      <c r="A3037" t="n">
        <v>17218</v>
      </c>
      <c r="B3037" s="13">
        <f>_xlfn.MINIFS(Invoices[Date],Invoices[Customer ID],A3037)</f>
        <v/>
      </c>
      <c r="C3037" s="13">
        <f>_xlfn.MAXIFS(Invoices[Date],Invoices[Customer ID],A3037)</f>
        <v/>
      </c>
      <c r="D3037" s="14">
        <f>AsOfDate-C3037</f>
        <v/>
      </c>
      <c r="E3037" s="14">
        <f>COUNTIFS(Invoices[Customer ID],A3037)</f>
        <v/>
      </c>
      <c r="F3037" s="15">
        <f>SUMIFS(Invoices[Value],Invoices[Customer ID],A3037)</f>
        <v/>
      </c>
      <c r="G3037" s="10">
        <f>5-COUNTIF(RCuts,"&lt;"&amp;D3037)</f>
        <v/>
      </c>
      <c r="H3037" s="10">
        <f>1+COUNTIF(FCuts,"&lt;"&amp;E3037)</f>
        <v/>
      </c>
      <c r="I3037" s="10">
        <f>1+COUNTIF(MCuts,"&lt;"&amp;F3037)</f>
        <v/>
      </c>
      <c r="J3037" s="10">
        <f>G3037&amp;H3037&amp;I3037</f>
        <v/>
      </c>
      <c r="K3037" s="10">
        <f>IF(AND(G3037&gt;=4,H3037&gt;=4),"Champions",IF(AND(G3037&gt;=3,H3037&gt;=3),"Loyal",IF(G3037&gt;=4,"New / promising",IF(H3037&gt;=3,"At risk",IF(G3037&lt;=2,"Lost / hibernating","Needs attention")))))</f>
        <v/>
      </c>
    </row>
    <row r="3038">
      <c r="A3038" t="n">
        <v>17219</v>
      </c>
      <c r="B3038" s="13">
        <f>_xlfn.MINIFS(Invoices[Date],Invoices[Customer ID],A3038)</f>
        <v/>
      </c>
      <c r="C3038" s="13">
        <f>_xlfn.MAXIFS(Invoices[Date],Invoices[Customer ID],A3038)</f>
        <v/>
      </c>
      <c r="D3038" s="14">
        <f>AsOfDate-C3038</f>
        <v/>
      </c>
      <c r="E3038" s="14">
        <f>COUNTIFS(Invoices[Customer ID],A3038)</f>
        <v/>
      </c>
      <c r="F3038" s="15">
        <f>SUMIFS(Invoices[Value],Invoices[Customer ID],A3038)</f>
        <v/>
      </c>
      <c r="G3038" s="10">
        <f>5-COUNTIF(RCuts,"&lt;"&amp;D3038)</f>
        <v/>
      </c>
      <c r="H3038" s="10">
        <f>1+COUNTIF(FCuts,"&lt;"&amp;E3038)</f>
        <v/>
      </c>
      <c r="I3038" s="10">
        <f>1+COUNTIF(MCuts,"&lt;"&amp;F3038)</f>
        <v/>
      </c>
      <c r="J3038" s="10">
        <f>G3038&amp;H3038&amp;I3038</f>
        <v/>
      </c>
      <c r="K3038" s="10">
        <f>IF(AND(G3038&gt;=4,H3038&gt;=4),"Champions",IF(AND(G3038&gt;=3,H3038&gt;=3),"Loyal",IF(G3038&gt;=4,"New / promising",IF(H3038&gt;=3,"At risk",IF(G3038&lt;=2,"Lost / hibernating","Needs attention")))))</f>
        <v/>
      </c>
    </row>
    <row r="3039">
      <c r="A3039" t="n">
        <v>17220</v>
      </c>
      <c r="B3039" s="13">
        <f>_xlfn.MINIFS(Invoices[Date],Invoices[Customer ID],A3039)</f>
        <v/>
      </c>
      <c r="C3039" s="13">
        <f>_xlfn.MAXIFS(Invoices[Date],Invoices[Customer ID],A3039)</f>
        <v/>
      </c>
      <c r="D3039" s="14">
        <f>AsOfDate-C3039</f>
        <v/>
      </c>
      <c r="E3039" s="14">
        <f>COUNTIFS(Invoices[Customer ID],A3039)</f>
        <v/>
      </c>
      <c r="F3039" s="15">
        <f>SUMIFS(Invoices[Value],Invoices[Customer ID],A3039)</f>
        <v/>
      </c>
      <c r="G3039" s="10">
        <f>5-COUNTIF(RCuts,"&lt;"&amp;D3039)</f>
        <v/>
      </c>
      <c r="H3039" s="10">
        <f>1+COUNTIF(FCuts,"&lt;"&amp;E3039)</f>
        <v/>
      </c>
      <c r="I3039" s="10">
        <f>1+COUNTIF(MCuts,"&lt;"&amp;F3039)</f>
        <v/>
      </c>
      <c r="J3039" s="10">
        <f>G3039&amp;H3039&amp;I3039</f>
        <v/>
      </c>
      <c r="K3039" s="10">
        <f>IF(AND(G3039&gt;=4,H3039&gt;=4),"Champions",IF(AND(G3039&gt;=3,H3039&gt;=3),"Loyal",IF(G3039&gt;=4,"New / promising",IF(H3039&gt;=3,"At risk",IF(G3039&lt;=2,"Lost / hibernating","Needs attention")))))</f>
        <v/>
      </c>
    </row>
    <row r="3040">
      <c r="A3040" t="n">
        <v>17221</v>
      </c>
      <c r="B3040" s="13">
        <f>_xlfn.MINIFS(Invoices[Date],Invoices[Customer ID],A3040)</f>
        <v/>
      </c>
      <c r="C3040" s="13">
        <f>_xlfn.MAXIFS(Invoices[Date],Invoices[Customer ID],A3040)</f>
        <v/>
      </c>
      <c r="D3040" s="14">
        <f>AsOfDate-C3040</f>
        <v/>
      </c>
      <c r="E3040" s="14">
        <f>COUNTIFS(Invoices[Customer ID],A3040)</f>
        <v/>
      </c>
      <c r="F3040" s="15">
        <f>SUMIFS(Invoices[Value],Invoices[Customer ID],A3040)</f>
        <v/>
      </c>
      <c r="G3040" s="10">
        <f>5-COUNTIF(RCuts,"&lt;"&amp;D3040)</f>
        <v/>
      </c>
      <c r="H3040" s="10">
        <f>1+COUNTIF(FCuts,"&lt;"&amp;E3040)</f>
        <v/>
      </c>
      <c r="I3040" s="10">
        <f>1+COUNTIF(MCuts,"&lt;"&amp;F3040)</f>
        <v/>
      </c>
      <c r="J3040" s="10">
        <f>G3040&amp;H3040&amp;I3040</f>
        <v/>
      </c>
      <c r="K3040" s="10">
        <f>IF(AND(G3040&gt;=4,H3040&gt;=4),"Champions",IF(AND(G3040&gt;=3,H3040&gt;=3),"Loyal",IF(G3040&gt;=4,"New / promising",IF(H3040&gt;=3,"At risk",IF(G3040&lt;=2,"Lost / hibernating","Needs attention")))))</f>
        <v/>
      </c>
    </row>
    <row r="3041">
      <c r="A3041" t="n">
        <v>17222</v>
      </c>
      <c r="B3041" s="13">
        <f>_xlfn.MINIFS(Invoices[Date],Invoices[Customer ID],A3041)</f>
        <v/>
      </c>
      <c r="C3041" s="13">
        <f>_xlfn.MAXIFS(Invoices[Date],Invoices[Customer ID],A3041)</f>
        <v/>
      </c>
      <c r="D3041" s="14">
        <f>AsOfDate-C3041</f>
        <v/>
      </c>
      <c r="E3041" s="14">
        <f>COUNTIFS(Invoices[Customer ID],A3041)</f>
        <v/>
      </c>
      <c r="F3041" s="15">
        <f>SUMIFS(Invoices[Value],Invoices[Customer ID],A3041)</f>
        <v/>
      </c>
      <c r="G3041" s="10">
        <f>5-COUNTIF(RCuts,"&lt;"&amp;D3041)</f>
        <v/>
      </c>
      <c r="H3041" s="10">
        <f>1+COUNTIF(FCuts,"&lt;"&amp;E3041)</f>
        <v/>
      </c>
      <c r="I3041" s="10">
        <f>1+COUNTIF(MCuts,"&lt;"&amp;F3041)</f>
        <v/>
      </c>
      <c r="J3041" s="10">
        <f>G3041&amp;H3041&amp;I3041</f>
        <v/>
      </c>
      <c r="K3041" s="10">
        <f>IF(AND(G3041&gt;=4,H3041&gt;=4),"Champions",IF(AND(G3041&gt;=3,H3041&gt;=3),"Loyal",IF(G3041&gt;=4,"New / promising",IF(H3041&gt;=3,"At risk",IF(G3041&lt;=2,"Lost / hibernating","Needs attention")))))</f>
        <v/>
      </c>
    </row>
    <row r="3042">
      <c r="A3042" t="n">
        <v>17223</v>
      </c>
      <c r="B3042" s="13">
        <f>_xlfn.MINIFS(Invoices[Date],Invoices[Customer ID],A3042)</f>
        <v/>
      </c>
      <c r="C3042" s="13">
        <f>_xlfn.MAXIFS(Invoices[Date],Invoices[Customer ID],A3042)</f>
        <v/>
      </c>
      <c r="D3042" s="14">
        <f>AsOfDate-C3042</f>
        <v/>
      </c>
      <c r="E3042" s="14">
        <f>COUNTIFS(Invoices[Customer ID],A3042)</f>
        <v/>
      </c>
      <c r="F3042" s="15">
        <f>SUMIFS(Invoices[Value],Invoices[Customer ID],A3042)</f>
        <v/>
      </c>
      <c r="G3042" s="10">
        <f>5-COUNTIF(RCuts,"&lt;"&amp;D3042)</f>
        <v/>
      </c>
      <c r="H3042" s="10">
        <f>1+COUNTIF(FCuts,"&lt;"&amp;E3042)</f>
        <v/>
      </c>
      <c r="I3042" s="10">
        <f>1+COUNTIF(MCuts,"&lt;"&amp;F3042)</f>
        <v/>
      </c>
      <c r="J3042" s="10">
        <f>G3042&amp;H3042&amp;I3042</f>
        <v/>
      </c>
      <c r="K3042" s="10">
        <f>IF(AND(G3042&gt;=4,H3042&gt;=4),"Champions",IF(AND(G3042&gt;=3,H3042&gt;=3),"Loyal",IF(G3042&gt;=4,"New / promising",IF(H3042&gt;=3,"At risk",IF(G3042&lt;=2,"Lost / hibernating","Needs attention")))))</f>
        <v/>
      </c>
    </row>
    <row r="3043">
      <c r="A3043" t="n">
        <v>17226</v>
      </c>
      <c r="B3043" s="13">
        <f>_xlfn.MINIFS(Invoices[Date],Invoices[Customer ID],A3043)</f>
        <v/>
      </c>
      <c r="C3043" s="13">
        <f>_xlfn.MAXIFS(Invoices[Date],Invoices[Customer ID],A3043)</f>
        <v/>
      </c>
      <c r="D3043" s="14">
        <f>AsOfDate-C3043</f>
        <v/>
      </c>
      <c r="E3043" s="14">
        <f>COUNTIFS(Invoices[Customer ID],A3043)</f>
        <v/>
      </c>
      <c r="F3043" s="15">
        <f>SUMIFS(Invoices[Value],Invoices[Customer ID],A3043)</f>
        <v/>
      </c>
      <c r="G3043" s="10">
        <f>5-COUNTIF(RCuts,"&lt;"&amp;D3043)</f>
        <v/>
      </c>
      <c r="H3043" s="10">
        <f>1+COUNTIF(FCuts,"&lt;"&amp;E3043)</f>
        <v/>
      </c>
      <c r="I3043" s="10">
        <f>1+COUNTIF(MCuts,"&lt;"&amp;F3043)</f>
        <v/>
      </c>
      <c r="J3043" s="10">
        <f>G3043&amp;H3043&amp;I3043</f>
        <v/>
      </c>
      <c r="K3043" s="10">
        <f>IF(AND(G3043&gt;=4,H3043&gt;=4),"Champions",IF(AND(G3043&gt;=3,H3043&gt;=3),"Loyal",IF(G3043&gt;=4,"New / promising",IF(H3043&gt;=3,"At risk",IF(G3043&lt;=2,"Lost / hibernating","Needs attention")))))</f>
        <v/>
      </c>
    </row>
    <row r="3044">
      <c r="A3044" t="n">
        <v>17227</v>
      </c>
      <c r="B3044" s="13">
        <f>_xlfn.MINIFS(Invoices[Date],Invoices[Customer ID],A3044)</f>
        <v/>
      </c>
      <c r="C3044" s="13">
        <f>_xlfn.MAXIFS(Invoices[Date],Invoices[Customer ID],A3044)</f>
        <v/>
      </c>
      <c r="D3044" s="14">
        <f>AsOfDate-C3044</f>
        <v/>
      </c>
      <c r="E3044" s="14">
        <f>COUNTIFS(Invoices[Customer ID],A3044)</f>
        <v/>
      </c>
      <c r="F3044" s="15">
        <f>SUMIFS(Invoices[Value],Invoices[Customer ID],A3044)</f>
        <v/>
      </c>
      <c r="G3044" s="10">
        <f>5-COUNTIF(RCuts,"&lt;"&amp;D3044)</f>
        <v/>
      </c>
      <c r="H3044" s="10">
        <f>1+COUNTIF(FCuts,"&lt;"&amp;E3044)</f>
        <v/>
      </c>
      <c r="I3044" s="10">
        <f>1+COUNTIF(MCuts,"&lt;"&amp;F3044)</f>
        <v/>
      </c>
      <c r="J3044" s="10">
        <f>G3044&amp;H3044&amp;I3044</f>
        <v/>
      </c>
      <c r="K3044" s="10">
        <f>IF(AND(G3044&gt;=4,H3044&gt;=4),"Champions",IF(AND(G3044&gt;=3,H3044&gt;=3),"Loyal",IF(G3044&gt;=4,"New / promising",IF(H3044&gt;=3,"At risk",IF(G3044&lt;=2,"Lost / hibernating","Needs attention")))))</f>
        <v/>
      </c>
    </row>
    <row r="3045">
      <c r="A3045" t="n">
        <v>17228</v>
      </c>
      <c r="B3045" s="13">
        <f>_xlfn.MINIFS(Invoices[Date],Invoices[Customer ID],A3045)</f>
        <v/>
      </c>
      <c r="C3045" s="13">
        <f>_xlfn.MAXIFS(Invoices[Date],Invoices[Customer ID],A3045)</f>
        <v/>
      </c>
      <c r="D3045" s="14">
        <f>AsOfDate-C3045</f>
        <v/>
      </c>
      <c r="E3045" s="14">
        <f>COUNTIFS(Invoices[Customer ID],A3045)</f>
        <v/>
      </c>
      <c r="F3045" s="15">
        <f>SUMIFS(Invoices[Value],Invoices[Customer ID],A3045)</f>
        <v/>
      </c>
      <c r="G3045" s="10">
        <f>5-COUNTIF(RCuts,"&lt;"&amp;D3045)</f>
        <v/>
      </c>
      <c r="H3045" s="10">
        <f>1+COUNTIF(FCuts,"&lt;"&amp;E3045)</f>
        <v/>
      </c>
      <c r="I3045" s="10">
        <f>1+COUNTIF(MCuts,"&lt;"&amp;F3045)</f>
        <v/>
      </c>
      <c r="J3045" s="10">
        <f>G3045&amp;H3045&amp;I3045</f>
        <v/>
      </c>
      <c r="K3045" s="10">
        <f>IF(AND(G3045&gt;=4,H3045&gt;=4),"Champions",IF(AND(G3045&gt;=3,H3045&gt;=3),"Loyal",IF(G3045&gt;=4,"New / promising",IF(H3045&gt;=3,"At risk",IF(G3045&lt;=2,"Lost / hibernating","Needs attention")))))</f>
        <v/>
      </c>
    </row>
    <row r="3046">
      <c r="A3046" t="n">
        <v>17229</v>
      </c>
      <c r="B3046" s="13">
        <f>_xlfn.MINIFS(Invoices[Date],Invoices[Customer ID],A3046)</f>
        <v/>
      </c>
      <c r="C3046" s="13">
        <f>_xlfn.MAXIFS(Invoices[Date],Invoices[Customer ID],A3046)</f>
        <v/>
      </c>
      <c r="D3046" s="14">
        <f>AsOfDate-C3046</f>
        <v/>
      </c>
      <c r="E3046" s="14">
        <f>COUNTIFS(Invoices[Customer ID],A3046)</f>
        <v/>
      </c>
      <c r="F3046" s="15">
        <f>SUMIFS(Invoices[Value],Invoices[Customer ID],A3046)</f>
        <v/>
      </c>
      <c r="G3046" s="10">
        <f>5-COUNTIF(RCuts,"&lt;"&amp;D3046)</f>
        <v/>
      </c>
      <c r="H3046" s="10">
        <f>1+COUNTIF(FCuts,"&lt;"&amp;E3046)</f>
        <v/>
      </c>
      <c r="I3046" s="10">
        <f>1+COUNTIF(MCuts,"&lt;"&amp;F3046)</f>
        <v/>
      </c>
      <c r="J3046" s="10">
        <f>G3046&amp;H3046&amp;I3046</f>
        <v/>
      </c>
      <c r="K3046" s="10">
        <f>IF(AND(G3046&gt;=4,H3046&gt;=4),"Champions",IF(AND(G3046&gt;=3,H3046&gt;=3),"Loyal",IF(G3046&gt;=4,"New / promising",IF(H3046&gt;=3,"At risk",IF(G3046&lt;=2,"Lost / hibernating","Needs attention")))))</f>
        <v/>
      </c>
    </row>
    <row r="3047">
      <c r="A3047" t="n">
        <v>17230</v>
      </c>
      <c r="B3047" s="13">
        <f>_xlfn.MINIFS(Invoices[Date],Invoices[Customer ID],A3047)</f>
        <v/>
      </c>
      <c r="C3047" s="13">
        <f>_xlfn.MAXIFS(Invoices[Date],Invoices[Customer ID],A3047)</f>
        <v/>
      </c>
      <c r="D3047" s="14">
        <f>AsOfDate-C3047</f>
        <v/>
      </c>
      <c r="E3047" s="14">
        <f>COUNTIFS(Invoices[Customer ID],A3047)</f>
        <v/>
      </c>
      <c r="F3047" s="15">
        <f>SUMIFS(Invoices[Value],Invoices[Customer ID],A3047)</f>
        <v/>
      </c>
      <c r="G3047" s="10">
        <f>5-COUNTIF(RCuts,"&lt;"&amp;D3047)</f>
        <v/>
      </c>
      <c r="H3047" s="10">
        <f>1+COUNTIF(FCuts,"&lt;"&amp;E3047)</f>
        <v/>
      </c>
      <c r="I3047" s="10">
        <f>1+COUNTIF(MCuts,"&lt;"&amp;F3047)</f>
        <v/>
      </c>
      <c r="J3047" s="10">
        <f>G3047&amp;H3047&amp;I3047</f>
        <v/>
      </c>
      <c r="K3047" s="10">
        <f>IF(AND(G3047&gt;=4,H3047&gt;=4),"Champions",IF(AND(G3047&gt;=3,H3047&gt;=3),"Loyal",IF(G3047&gt;=4,"New / promising",IF(H3047&gt;=3,"At risk",IF(G3047&lt;=2,"Lost / hibernating","Needs attention")))))</f>
        <v/>
      </c>
    </row>
    <row r="3048">
      <c r="A3048" t="n">
        <v>17231</v>
      </c>
      <c r="B3048" s="13">
        <f>_xlfn.MINIFS(Invoices[Date],Invoices[Customer ID],A3048)</f>
        <v/>
      </c>
      <c r="C3048" s="13">
        <f>_xlfn.MAXIFS(Invoices[Date],Invoices[Customer ID],A3048)</f>
        <v/>
      </c>
      <c r="D3048" s="14">
        <f>AsOfDate-C3048</f>
        <v/>
      </c>
      <c r="E3048" s="14">
        <f>COUNTIFS(Invoices[Customer ID],A3048)</f>
        <v/>
      </c>
      <c r="F3048" s="15">
        <f>SUMIFS(Invoices[Value],Invoices[Customer ID],A3048)</f>
        <v/>
      </c>
      <c r="G3048" s="10">
        <f>5-COUNTIF(RCuts,"&lt;"&amp;D3048)</f>
        <v/>
      </c>
      <c r="H3048" s="10">
        <f>1+COUNTIF(FCuts,"&lt;"&amp;E3048)</f>
        <v/>
      </c>
      <c r="I3048" s="10">
        <f>1+COUNTIF(MCuts,"&lt;"&amp;F3048)</f>
        <v/>
      </c>
      <c r="J3048" s="10">
        <f>G3048&amp;H3048&amp;I3048</f>
        <v/>
      </c>
      <c r="K3048" s="10">
        <f>IF(AND(G3048&gt;=4,H3048&gt;=4),"Champions",IF(AND(G3048&gt;=3,H3048&gt;=3),"Loyal",IF(G3048&gt;=4,"New / promising",IF(H3048&gt;=3,"At risk",IF(G3048&lt;=2,"Lost / hibernating","Needs attention")))))</f>
        <v/>
      </c>
    </row>
    <row r="3049">
      <c r="A3049" t="n">
        <v>17232</v>
      </c>
      <c r="B3049" s="13">
        <f>_xlfn.MINIFS(Invoices[Date],Invoices[Customer ID],A3049)</f>
        <v/>
      </c>
      <c r="C3049" s="13">
        <f>_xlfn.MAXIFS(Invoices[Date],Invoices[Customer ID],A3049)</f>
        <v/>
      </c>
      <c r="D3049" s="14">
        <f>AsOfDate-C3049</f>
        <v/>
      </c>
      <c r="E3049" s="14">
        <f>COUNTIFS(Invoices[Customer ID],A3049)</f>
        <v/>
      </c>
      <c r="F3049" s="15">
        <f>SUMIFS(Invoices[Value],Invoices[Customer ID],A3049)</f>
        <v/>
      </c>
      <c r="G3049" s="10">
        <f>5-COUNTIF(RCuts,"&lt;"&amp;D3049)</f>
        <v/>
      </c>
      <c r="H3049" s="10">
        <f>1+COUNTIF(FCuts,"&lt;"&amp;E3049)</f>
        <v/>
      </c>
      <c r="I3049" s="10">
        <f>1+COUNTIF(MCuts,"&lt;"&amp;F3049)</f>
        <v/>
      </c>
      <c r="J3049" s="10">
        <f>G3049&amp;H3049&amp;I3049</f>
        <v/>
      </c>
      <c r="K3049" s="10">
        <f>IF(AND(G3049&gt;=4,H3049&gt;=4),"Champions",IF(AND(G3049&gt;=3,H3049&gt;=3),"Loyal",IF(G3049&gt;=4,"New / promising",IF(H3049&gt;=3,"At risk",IF(G3049&lt;=2,"Lost / hibernating","Needs attention")))))</f>
        <v/>
      </c>
    </row>
    <row r="3050">
      <c r="A3050" t="n">
        <v>17233</v>
      </c>
      <c r="B3050" s="13">
        <f>_xlfn.MINIFS(Invoices[Date],Invoices[Customer ID],A3050)</f>
        <v/>
      </c>
      <c r="C3050" s="13">
        <f>_xlfn.MAXIFS(Invoices[Date],Invoices[Customer ID],A3050)</f>
        <v/>
      </c>
      <c r="D3050" s="14">
        <f>AsOfDate-C3050</f>
        <v/>
      </c>
      <c r="E3050" s="14">
        <f>COUNTIFS(Invoices[Customer ID],A3050)</f>
        <v/>
      </c>
      <c r="F3050" s="15">
        <f>SUMIFS(Invoices[Value],Invoices[Customer ID],A3050)</f>
        <v/>
      </c>
      <c r="G3050" s="10">
        <f>5-COUNTIF(RCuts,"&lt;"&amp;D3050)</f>
        <v/>
      </c>
      <c r="H3050" s="10">
        <f>1+COUNTIF(FCuts,"&lt;"&amp;E3050)</f>
        <v/>
      </c>
      <c r="I3050" s="10">
        <f>1+COUNTIF(MCuts,"&lt;"&amp;F3050)</f>
        <v/>
      </c>
      <c r="J3050" s="10">
        <f>G3050&amp;H3050&amp;I3050</f>
        <v/>
      </c>
      <c r="K3050" s="10">
        <f>IF(AND(G3050&gt;=4,H3050&gt;=4),"Champions",IF(AND(G3050&gt;=3,H3050&gt;=3),"Loyal",IF(G3050&gt;=4,"New / promising",IF(H3050&gt;=3,"At risk",IF(G3050&lt;=2,"Lost / hibernating","Needs attention")))))</f>
        <v/>
      </c>
    </row>
    <row r="3051">
      <c r="A3051" t="n">
        <v>17234</v>
      </c>
      <c r="B3051" s="13">
        <f>_xlfn.MINIFS(Invoices[Date],Invoices[Customer ID],A3051)</f>
        <v/>
      </c>
      <c r="C3051" s="13">
        <f>_xlfn.MAXIFS(Invoices[Date],Invoices[Customer ID],A3051)</f>
        <v/>
      </c>
      <c r="D3051" s="14">
        <f>AsOfDate-C3051</f>
        <v/>
      </c>
      <c r="E3051" s="14">
        <f>COUNTIFS(Invoices[Customer ID],A3051)</f>
        <v/>
      </c>
      <c r="F3051" s="15">
        <f>SUMIFS(Invoices[Value],Invoices[Customer ID],A3051)</f>
        <v/>
      </c>
      <c r="G3051" s="10">
        <f>5-COUNTIF(RCuts,"&lt;"&amp;D3051)</f>
        <v/>
      </c>
      <c r="H3051" s="10">
        <f>1+COUNTIF(FCuts,"&lt;"&amp;E3051)</f>
        <v/>
      </c>
      <c r="I3051" s="10">
        <f>1+COUNTIF(MCuts,"&lt;"&amp;F3051)</f>
        <v/>
      </c>
      <c r="J3051" s="10">
        <f>G3051&amp;H3051&amp;I3051</f>
        <v/>
      </c>
      <c r="K3051" s="10">
        <f>IF(AND(G3051&gt;=4,H3051&gt;=4),"Champions",IF(AND(G3051&gt;=3,H3051&gt;=3),"Loyal",IF(G3051&gt;=4,"New / promising",IF(H3051&gt;=3,"At risk",IF(G3051&lt;=2,"Lost / hibernating","Needs attention")))))</f>
        <v/>
      </c>
    </row>
    <row r="3052">
      <c r="A3052" t="n">
        <v>17235</v>
      </c>
      <c r="B3052" s="13">
        <f>_xlfn.MINIFS(Invoices[Date],Invoices[Customer ID],A3052)</f>
        <v/>
      </c>
      <c r="C3052" s="13">
        <f>_xlfn.MAXIFS(Invoices[Date],Invoices[Customer ID],A3052)</f>
        <v/>
      </c>
      <c r="D3052" s="14">
        <f>AsOfDate-C3052</f>
        <v/>
      </c>
      <c r="E3052" s="14">
        <f>COUNTIFS(Invoices[Customer ID],A3052)</f>
        <v/>
      </c>
      <c r="F3052" s="15">
        <f>SUMIFS(Invoices[Value],Invoices[Customer ID],A3052)</f>
        <v/>
      </c>
      <c r="G3052" s="10">
        <f>5-COUNTIF(RCuts,"&lt;"&amp;D3052)</f>
        <v/>
      </c>
      <c r="H3052" s="10">
        <f>1+COUNTIF(FCuts,"&lt;"&amp;E3052)</f>
        <v/>
      </c>
      <c r="I3052" s="10">
        <f>1+COUNTIF(MCuts,"&lt;"&amp;F3052)</f>
        <v/>
      </c>
      <c r="J3052" s="10">
        <f>G3052&amp;H3052&amp;I3052</f>
        <v/>
      </c>
      <c r="K3052" s="10">
        <f>IF(AND(G3052&gt;=4,H3052&gt;=4),"Champions",IF(AND(G3052&gt;=3,H3052&gt;=3),"Loyal",IF(G3052&gt;=4,"New / promising",IF(H3052&gt;=3,"At risk",IF(G3052&lt;=2,"Lost / hibernating","Needs attention")))))</f>
        <v/>
      </c>
    </row>
    <row r="3053">
      <c r="A3053" t="n">
        <v>17236</v>
      </c>
      <c r="B3053" s="13">
        <f>_xlfn.MINIFS(Invoices[Date],Invoices[Customer ID],A3053)</f>
        <v/>
      </c>
      <c r="C3053" s="13">
        <f>_xlfn.MAXIFS(Invoices[Date],Invoices[Customer ID],A3053)</f>
        <v/>
      </c>
      <c r="D3053" s="14">
        <f>AsOfDate-C3053</f>
        <v/>
      </c>
      <c r="E3053" s="14">
        <f>COUNTIFS(Invoices[Customer ID],A3053)</f>
        <v/>
      </c>
      <c r="F3053" s="15">
        <f>SUMIFS(Invoices[Value],Invoices[Customer ID],A3053)</f>
        <v/>
      </c>
      <c r="G3053" s="10">
        <f>5-COUNTIF(RCuts,"&lt;"&amp;D3053)</f>
        <v/>
      </c>
      <c r="H3053" s="10">
        <f>1+COUNTIF(FCuts,"&lt;"&amp;E3053)</f>
        <v/>
      </c>
      <c r="I3053" s="10">
        <f>1+COUNTIF(MCuts,"&lt;"&amp;F3053)</f>
        <v/>
      </c>
      <c r="J3053" s="10">
        <f>G3053&amp;H3053&amp;I3053</f>
        <v/>
      </c>
      <c r="K3053" s="10">
        <f>IF(AND(G3053&gt;=4,H3053&gt;=4),"Champions",IF(AND(G3053&gt;=3,H3053&gt;=3),"Loyal",IF(G3053&gt;=4,"New / promising",IF(H3053&gt;=3,"At risk",IF(G3053&lt;=2,"Lost / hibernating","Needs attention")))))</f>
        <v/>
      </c>
    </row>
    <row r="3054">
      <c r="A3054" t="n">
        <v>17237</v>
      </c>
      <c r="B3054" s="13">
        <f>_xlfn.MINIFS(Invoices[Date],Invoices[Customer ID],A3054)</f>
        <v/>
      </c>
      <c r="C3054" s="13">
        <f>_xlfn.MAXIFS(Invoices[Date],Invoices[Customer ID],A3054)</f>
        <v/>
      </c>
      <c r="D3054" s="14">
        <f>AsOfDate-C3054</f>
        <v/>
      </c>
      <c r="E3054" s="14">
        <f>COUNTIFS(Invoices[Customer ID],A3054)</f>
        <v/>
      </c>
      <c r="F3054" s="15">
        <f>SUMIFS(Invoices[Value],Invoices[Customer ID],A3054)</f>
        <v/>
      </c>
      <c r="G3054" s="10">
        <f>5-COUNTIF(RCuts,"&lt;"&amp;D3054)</f>
        <v/>
      </c>
      <c r="H3054" s="10">
        <f>1+COUNTIF(FCuts,"&lt;"&amp;E3054)</f>
        <v/>
      </c>
      <c r="I3054" s="10">
        <f>1+COUNTIF(MCuts,"&lt;"&amp;F3054)</f>
        <v/>
      </c>
      <c r="J3054" s="10">
        <f>G3054&amp;H3054&amp;I3054</f>
        <v/>
      </c>
      <c r="K3054" s="10">
        <f>IF(AND(G3054&gt;=4,H3054&gt;=4),"Champions",IF(AND(G3054&gt;=3,H3054&gt;=3),"Loyal",IF(G3054&gt;=4,"New / promising",IF(H3054&gt;=3,"At risk",IF(G3054&lt;=2,"Lost / hibernating","Needs attention")))))</f>
        <v/>
      </c>
    </row>
    <row r="3055">
      <c r="A3055" t="n">
        <v>17238</v>
      </c>
      <c r="B3055" s="13">
        <f>_xlfn.MINIFS(Invoices[Date],Invoices[Customer ID],A3055)</f>
        <v/>
      </c>
      <c r="C3055" s="13">
        <f>_xlfn.MAXIFS(Invoices[Date],Invoices[Customer ID],A3055)</f>
        <v/>
      </c>
      <c r="D3055" s="14">
        <f>AsOfDate-C3055</f>
        <v/>
      </c>
      <c r="E3055" s="14">
        <f>COUNTIFS(Invoices[Customer ID],A3055)</f>
        <v/>
      </c>
      <c r="F3055" s="15">
        <f>SUMIFS(Invoices[Value],Invoices[Customer ID],A3055)</f>
        <v/>
      </c>
      <c r="G3055" s="10">
        <f>5-COUNTIF(RCuts,"&lt;"&amp;D3055)</f>
        <v/>
      </c>
      <c r="H3055" s="10">
        <f>1+COUNTIF(FCuts,"&lt;"&amp;E3055)</f>
        <v/>
      </c>
      <c r="I3055" s="10">
        <f>1+COUNTIF(MCuts,"&lt;"&amp;F3055)</f>
        <v/>
      </c>
      <c r="J3055" s="10">
        <f>G3055&amp;H3055&amp;I3055</f>
        <v/>
      </c>
      <c r="K3055" s="10">
        <f>IF(AND(G3055&gt;=4,H3055&gt;=4),"Champions",IF(AND(G3055&gt;=3,H3055&gt;=3),"Loyal",IF(G3055&gt;=4,"New / promising",IF(H3055&gt;=3,"At risk",IF(G3055&lt;=2,"Lost / hibernating","Needs attention")))))</f>
        <v/>
      </c>
    </row>
    <row r="3056">
      <c r="A3056" t="n">
        <v>17239</v>
      </c>
      <c r="B3056" s="13">
        <f>_xlfn.MINIFS(Invoices[Date],Invoices[Customer ID],A3056)</f>
        <v/>
      </c>
      <c r="C3056" s="13">
        <f>_xlfn.MAXIFS(Invoices[Date],Invoices[Customer ID],A3056)</f>
        <v/>
      </c>
      <c r="D3056" s="14">
        <f>AsOfDate-C3056</f>
        <v/>
      </c>
      <c r="E3056" s="14">
        <f>COUNTIFS(Invoices[Customer ID],A3056)</f>
        <v/>
      </c>
      <c r="F3056" s="15">
        <f>SUMIFS(Invoices[Value],Invoices[Customer ID],A3056)</f>
        <v/>
      </c>
      <c r="G3056" s="10">
        <f>5-COUNTIF(RCuts,"&lt;"&amp;D3056)</f>
        <v/>
      </c>
      <c r="H3056" s="10">
        <f>1+COUNTIF(FCuts,"&lt;"&amp;E3056)</f>
        <v/>
      </c>
      <c r="I3056" s="10">
        <f>1+COUNTIF(MCuts,"&lt;"&amp;F3056)</f>
        <v/>
      </c>
      <c r="J3056" s="10">
        <f>G3056&amp;H3056&amp;I3056</f>
        <v/>
      </c>
      <c r="K3056" s="10">
        <f>IF(AND(G3056&gt;=4,H3056&gt;=4),"Champions",IF(AND(G3056&gt;=3,H3056&gt;=3),"Loyal",IF(G3056&gt;=4,"New / promising",IF(H3056&gt;=3,"At risk",IF(G3056&lt;=2,"Lost / hibernating","Needs attention")))))</f>
        <v/>
      </c>
    </row>
    <row r="3057">
      <c r="A3057" t="n">
        <v>17242</v>
      </c>
      <c r="B3057" s="13">
        <f>_xlfn.MINIFS(Invoices[Date],Invoices[Customer ID],A3057)</f>
        <v/>
      </c>
      <c r="C3057" s="13">
        <f>_xlfn.MAXIFS(Invoices[Date],Invoices[Customer ID],A3057)</f>
        <v/>
      </c>
      <c r="D3057" s="14">
        <f>AsOfDate-C3057</f>
        <v/>
      </c>
      <c r="E3057" s="14">
        <f>COUNTIFS(Invoices[Customer ID],A3057)</f>
        <v/>
      </c>
      <c r="F3057" s="15">
        <f>SUMIFS(Invoices[Value],Invoices[Customer ID],A3057)</f>
        <v/>
      </c>
      <c r="G3057" s="10">
        <f>5-COUNTIF(RCuts,"&lt;"&amp;D3057)</f>
        <v/>
      </c>
      <c r="H3057" s="10">
        <f>1+COUNTIF(FCuts,"&lt;"&amp;E3057)</f>
        <v/>
      </c>
      <c r="I3057" s="10">
        <f>1+COUNTIF(MCuts,"&lt;"&amp;F3057)</f>
        <v/>
      </c>
      <c r="J3057" s="10">
        <f>G3057&amp;H3057&amp;I3057</f>
        <v/>
      </c>
      <c r="K3057" s="10">
        <f>IF(AND(G3057&gt;=4,H3057&gt;=4),"Champions",IF(AND(G3057&gt;=3,H3057&gt;=3),"Loyal",IF(G3057&gt;=4,"New / promising",IF(H3057&gt;=3,"At risk",IF(G3057&lt;=2,"Lost / hibernating","Needs attention")))))</f>
        <v/>
      </c>
    </row>
    <row r="3058">
      <c r="A3058" t="n">
        <v>17243</v>
      </c>
      <c r="B3058" s="13">
        <f>_xlfn.MINIFS(Invoices[Date],Invoices[Customer ID],A3058)</f>
        <v/>
      </c>
      <c r="C3058" s="13">
        <f>_xlfn.MAXIFS(Invoices[Date],Invoices[Customer ID],A3058)</f>
        <v/>
      </c>
      <c r="D3058" s="14">
        <f>AsOfDate-C3058</f>
        <v/>
      </c>
      <c r="E3058" s="14">
        <f>COUNTIFS(Invoices[Customer ID],A3058)</f>
        <v/>
      </c>
      <c r="F3058" s="15">
        <f>SUMIFS(Invoices[Value],Invoices[Customer ID],A3058)</f>
        <v/>
      </c>
      <c r="G3058" s="10">
        <f>5-COUNTIF(RCuts,"&lt;"&amp;D3058)</f>
        <v/>
      </c>
      <c r="H3058" s="10">
        <f>1+COUNTIF(FCuts,"&lt;"&amp;E3058)</f>
        <v/>
      </c>
      <c r="I3058" s="10">
        <f>1+COUNTIF(MCuts,"&lt;"&amp;F3058)</f>
        <v/>
      </c>
      <c r="J3058" s="10">
        <f>G3058&amp;H3058&amp;I3058</f>
        <v/>
      </c>
      <c r="K3058" s="10">
        <f>IF(AND(G3058&gt;=4,H3058&gt;=4),"Champions",IF(AND(G3058&gt;=3,H3058&gt;=3),"Loyal",IF(G3058&gt;=4,"New / promising",IF(H3058&gt;=3,"At risk",IF(G3058&lt;=2,"Lost / hibernating","Needs attention")))))</f>
        <v/>
      </c>
    </row>
    <row r="3059">
      <c r="A3059" t="n">
        <v>17244</v>
      </c>
      <c r="B3059" s="13">
        <f>_xlfn.MINIFS(Invoices[Date],Invoices[Customer ID],A3059)</f>
        <v/>
      </c>
      <c r="C3059" s="13">
        <f>_xlfn.MAXIFS(Invoices[Date],Invoices[Customer ID],A3059)</f>
        <v/>
      </c>
      <c r="D3059" s="14">
        <f>AsOfDate-C3059</f>
        <v/>
      </c>
      <c r="E3059" s="14">
        <f>COUNTIFS(Invoices[Customer ID],A3059)</f>
        <v/>
      </c>
      <c r="F3059" s="15">
        <f>SUMIFS(Invoices[Value],Invoices[Customer ID],A3059)</f>
        <v/>
      </c>
      <c r="G3059" s="10">
        <f>5-COUNTIF(RCuts,"&lt;"&amp;D3059)</f>
        <v/>
      </c>
      <c r="H3059" s="10">
        <f>1+COUNTIF(FCuts,"&lt;"&amp;E3059)</f>
        <v/>
      </c>
      <c r="I3059" s="10">
        <f>1+COUNTIF(MCuts,"&lt;"&amp;F3059)</f>
        <v/>
      </c>
      <c r="J3059" s="10">
        <f>G3059&amp;H3059&amp;I3059</f>
        <v/>
      </c>
      <c r="K3059" s="10">
        <f>IF(AND(G3059&gt;=4,H3059&gt;=4),"Champions",IF(AND(G3059&gt;=3,H3059&gt;=3),"Loyal",IF(G3059&gt;=4,"New / promising",IF(H3059&gt;=3,"At risk",IF(G3059&lt;=2,"Lost / hibernating","Needs attention")))))</f>
        <v/>
      </c>
    </row>
    <row r="3060">
      <c r="A3060" t="n">
        <v>17245</v>
      </c>
      <c r="B3060" s="13">
        <f>_xlfn.MINIFS(Invoices[Date],Invoices[Customer ID],A3060)</f>
        <v/>
      </c>
      <c r="C3060" s="13">
        <f>_xlfn.MAXIFS(Invoices[Date],Invoices[Customer ID],A3060)</f>
        <v/>
      </c>
      <c r="D3060" s="14">
        <f>AsOfDate-C3060</f>
        <v/>
      </c>
      <c r="E3060" s="14">
        <f>COUNTIFS(Invoices[Customer ID],A3060)</f>
        <v/>
      </c>
      <c r="F3060" s="15">
        <f>SUMIFS(Invoices[Value],Invoices[Customer ID],A3060)</f>
        <v/>
      </c>
      <c r="G3060" s="10">
        <f>5-COUNTIF(RCuts,"&lt;"&amp;D3060)</f>
        <v/>
      </c>
      <c r="H3060" s="10">
        <f>1+COUNTIF(FCuts,"&lt;"&amp;E3060)</f>
        <v/>
      </c>
      <c r="I3060" s="10">
        <f>1+COUNTIF(MCuts,"&lt;"&amp;F3060)</f>
        <v/>
      </c>
      <c r="J3060" s="10">
        <f>G3060&amp;H3060&amp;I3060</f>
        <v/>
      </c>
      <c r="K3060" s="10">
        <f>IF(AND(G3060&gt;=4,H3060&gt;=4),"Champions",IF(AND(G3060&gt;=3,H3060&gt;=3),"Loyal",IF(G3060&gt;=4,"New / promising",IF(H3060&gt;=3,"At risk",IF(G3060&lt;=2,"Lost / hibernating","Needs attention")))))</f>
        <v/>
      </c>
    </row>
    <row r="3061">
      <c r="A3061" t="n">
        <v>17247</v>
      </c>
      <c r="B3061" s="13">
        <f>_xlfn.MINIFS(Invoices[Date],Invoices[Customer ID],A3061)</f>
        <v/>
      </c>
      <c r="C3061" s="13">
        <f>_xlfn.MAXIFS(Invoices[Date],Invoices[Customer ID],A3061)</f>
        <v/>
      </c>
      <c r="D3061" s="14">
        <f>AsOfDate-C3061</f>
        <v/>
      </c>
      <c r="E3061" s="14">
        <f>COUNTIFS(Invoices[Customer ID],A3061)</f>
        <v/>
      </c>
      <c r="F3061" s="15">
        <f>SUMIFS(Invoices[Value],Invoices[Customer ID],A3061)</f>
        <v/>
      </c>
      <c r="G3061" s="10">
        <f>5-COUNTIF(RCuts,"&lt;"&amp;D3061)</f>
        <v/>
      </c>
      <c r="H3061" s="10">
        <f>1+COUNTIF(FCuts,"&lt;"&amp;E3061)</f>
        <v/>
      </c>
      <c r="I3061" s="10">
        <f>1+COUNTIF(MCuts,"&lt;"&amp;F3061)</f>
        <v/>
      </c>
      <c r="J3061" s="10">
        <f>G3061&amp;H3061&amp;I3061</f>
        <v/>
      </c>
      <c r="K3061" s="10">
        <f>IF(AND(G3061&gt;=4,H3061&gt;=4),"Champions",IF(AND(G3061&gt;=3,H3061&gt;=3),"Loyal",IF(G3061&gt;=4,"New / promising",IF(H3061&gt;=3,"At risk",IF(G3061&lt;=2,"Lost / hibernating","Needs attention")))))</f>
        <v/>
      </c>
    </row>
    <row r="3062">
      <c r="A3062" t="n">
        <v>17248</v>
      </c>
      <c r="B3062" s="13">
        <f>_xlfn.MINIFS(Invoices[Date],Invoices[Customer ID],A3062)</f>
        <v/>
      </c>
      <c r="C3062" s="13">
        <f>_xlfn.MAXIFS(Invoices[Date],Invoices[Customer ID],A3062)</f>
        <v/>
      </c>
      <c r="D3062" s="14">
        <f>AsOfDate-C3062</f>
        <v/>
      </c>
      <c r="E3062" s="14">
        <f>COUNTIFS(Invoices[Customer ID],A3062)</f>
        <v/>
      </c>
      <c r="F3062" s="15">
        <f>SUMIFS(Invoices[Value],Invoices[Customer ID],A3062)</f>
        <v/>
      </c>
      <c r="G3062" s="10">
        <f>5-COUNTIF(RCuts,"&lt;"&amp;D3062)</f>
        <v/>
      </c>
      <c r="H3062" s="10">
        <f>1+COUNTIF(FCuts,"&lt;"&amp;E3062)</f>
        <v/>
      </c>
      <c r="I3062" s="10">
        <f>1+COUNTIF(MCuts,"&lt;"&amp;F3062)</f>
        <v/>
      </c>
      <c r="J3062" s="10">
        <f>G3062&amp;H3062&amp;I3062</f>
        <v/>
      </c>
      <c r="K3062" s="10">
        <f>IF(AND(G3062&gt;=4,H3062&gt;=4),"Champions",IF(AND(G3062&gt;=3,H3062&gt;=3),"Loyal",IF(G3062&gt;=4,"New / promising",IF(H3062&gt;=3,"At risk",IF(G3062&lt;=2,"Lost / hibernating","Needs attention")))))</f>
        <v/>
      </c>
    </row>
    <row r="3063">
      <c r="A3063" t="n">
        <v>17250</v>
      </c>
      <c r="B3063" s="13">
        <f>_xlfn.MINIFS(Invoices[Date],Invoices[Customer ID],A3063)</f>
        <v/>
      </c>
      <c r="C3063" s="13">
        <f>_xlfn.MAXIFS(Invoices[Date],Invoices[Customer ID],A3063)</f>
        <v/>
      </c>
      <c r="D3063" s="14">
        <f>AsOfDate-C3063</f>
        <v/>
      </c>
      <c r="E3063" s="14">
        <f>COUNTIFS(Invoices[Customer ID],A3063)</f>
        <v/>
      </c>
      <c r="F3063" s="15">
        <f>SUMIFS(Invoices[Value],Invoices[Customer ID],A3063)</f>
        <v/>
      </c>
      <c r="G3063" s="10">
        <f>5-COUNTIF(RCuts,"&lt;"&amp;D3063)</f>
        <v/>
      </c>
      <c r="H3063" s="10">
        <f>1+COUNTIF(FCuts,"&lt;"&amp;E3063)</f>
        <v/>
      </c>
      <c r="I3063" s="10">
        <f>1+COUNTIF(MCuts,"&lt;"&amp;F3063)</f>
        <v/>
      </c>
      <c r="J3063" s="10">
        <f>G3063&amp;H3063&amp;I3063</f>
        <v/>
      </c>
      <c r="K3063" s="10">
        <f>IF(AND(G3063&gt;=4,H3063&gt;=4),"Champions",IF(AND(G3063&gt;=3,H3063&gt;=3),"Loyal",IF(G3063&gt;=4,"New / promising",IF(H3063&gt;=3,"At risk",IF(G3063&lt;=2,"Lost / hibernating","Needs attention")))))</f>
        <v/>
      </c>
    </row>
    <row r="3064">
      <c r="A3064" t="n">
        <v>17252</v>
      </c>
      <c r="B3064" s="13">
        <f>_xlfn.MINIFS(Invoices[Date],Invoices[Customer ID],A3064)</f>
        <v/>
      </c>
      <c r="C3064" s="13">
        <f>_xlfn.MAXIFS(Invoices[Date],Invoices[Customer ID],A3064)</f>
        <v/>
      </c>
      <c r="D3064" s="14">
        <f>AsOfDate-C3064</f>
        <v/>
      </c>
      <c r="E3064" s="14">
        <f>COUNTIFS(Invoices[Customer ID],A3064)</f>
        <v/>
      </c>
      <c r="F3064" s="15">
        <f>SUMIFS(Invoices[Value],Invoices[Customer ID],A3064)</f>
        <v/>
      </c>
      <c r="G3064" s="10">
        <f>5-COUNTIF(RCuts,"&lt;"&amp;D3064)</f>
        <v/>
      </c>
      <c r="H3064" s="10">
        <f>1+COUNTIF(FCuts,"&lt;"&amp;E3064)</f>
        <v/>
      </c>
      <c r="I3064" s="10">
        <f>1+COUNTIF(MCuts,"&lt;"&amp;F3064)</f>
        <v/>
      </c>
      <c r="J3064" s="10">
        <f>G3064&amp;H3064&amp;I3064</f>
        <v/>
      </c>
      <c r="K3064" s="10">
        <f>IF(AND(G3064&gt;=4,H3064&gt;=4),"Champions",IF(AND(G3064&gt;=3,H3064&gt;=3),"Loyal",IF(G3064&gt;=4,"New / promising",IF(H3064&gt;=3,"At risk",IF(G3064&lt;=2,"Lost / hibernating","Needs attention")))))</f>
        <v/>
      </c>
    </row>
    <row r="3065">
      <c r="A3065" t="n">
        <v>17253</v>
      </c>
      <c r="B3065" s="13">
        <f>_xlfn.MINIFS(Invoices[Date],Invoices[Customer ID],A3065)</f>
        <v/>
      </c>
      <c r="C3065" s="13">
        <f>_xlfn.MAXIFS(Invoices[Date],Invoices[Customer ID],A3065)</f>
        <v/>
      </c>
      <c r="D3065" s="14">
        <f>AsOfDate-C3065</f>
        <v/>
      </c>
      <c r="E3065" s="14">
        <f>COUNTIFS(Invoices[Customer ID],A3065)</f>
        <v/>
      </c>
      <c r="F3065" s="15">
        <f>SUMIFS(Invoices[Value],Invoices[Customer ID],A3065)</f>
        <v/>
      </c>
      <c r="G3065" s="10">
        <f>5-COUNTIF(RCuts,"&lt;"&amp;D3065)</f>
        <v/>
      </c>
      <c r="H3065" s="10">
        <f>1+COUNTIF(FCuts,"&lt;"&amp;E3065)</f>
        <v/>
      </c>
      <c r="I3065" s="10">
        <f>1+COUNTIF(MCuts,"&lt;"&amp;F3065)</f>
        <v/>
      </c>
      <c r="J3065" s="10">
        <f>G3065&amp;H3065&amp;I3065</f>
        <v/>
      </c>
      <c r="K3065" s="10">
        <f>IF(AND(G3065&gt;=4,H3065&gt;=4),"Champions",IF(AND(G3065&gt;=3,H3065&gt;=3),"Loyal",IF(G3065&gt;=4,"New / promising",IF(H3065&gt;=3,"At risk",IF(G3065&lt;=2,"Lost / hibernating","Needs attention")))))</f>
        <v/>
      </c>
    </row>
    <row r="3066">
      <c r="A3066" t="n">
        <v>17254</v>
      </c>
      <c r="B3066" s="13">
        <f>_xlfn.MINIFS(Invoices[Date],Invoices[Customer ID],A3066)</f>
        <v/>
      </c>
      <c r="C3066" s="13">
        <f>_xlfn.MAXIFS(Invoices[Date],Invoices[Customer ID],A3066)</f>
        <v/>
      </c>
      <c r="D3066" s="14">
        <f>AsOfDate-C3066</f>
        <v/>
      </c>
      <c r="E3066" s="14">
        <f>COUNTIFS(Invoices[Customer ID],A3066)</f>
        <v/>
      </c>
      <c r="F3066" s="15">
        <f>SUMIFS(Invoices[Value],Invoices[Customer ID],A3066)</f>
        <v/>
      </c>
      <c r="G3066" s="10">
        <f>5-COUNTIF(RCuts,"&lt;"&amp;D3066)</f>
        <v/>
      </c>
      <c r="H3066" s="10">
        <f>1+COUNTIF(FCuts,"&lt;"&amp;E3066)</f>
        <v/>
      </c>
      <c r="I3066" s="10">
        <f>1+COUNTIF(MCuts,"&lt;"&amp;F3066)</f>
        <v/>
      </c>
      <c r="J3066" s="10">
        <f>G3066&amp;H3066&amp;I3066</f>
        <v/>
      </c>
      <c r="K3066" s="10">
        <f>IF(AND(G3066&gt;=4,H3066&gt;=4),"Champions",IF(AND(G3066&gt;=3,H3066&gt;=3),"Loyal",IF(G3066&gt;=4,"New / promising",IF(H3066&gt;=3,"At risk",IF(G3066&lt;=2,"Lost / hibernating","Needs attention")))))</f>
        <v/>
      </c>
    </row>
    <row r="3067">
      <c r="A3067" t="n">
        <v>17255</v>
      </c>
      <c r="B3067" s="13">
        <f>_xlfn.MINIFS(Invoices[Date],Invoices[Customer ID],A3067)</f>
        <v/>
      </c>
      <c r="C3067" s="13">
        <f>_xlfn.MAXIFS(Invoices[Date],Invoices[Customer ID],A3067)</f>
        <v/>
      </c>
      <c r="D3067" s="14">
        <f>AsOfDate-C3067</f>
        <v/>
      </c>
      <c r="E3067" s="14">
        <f>COUNTIFS(Invoices[Customer ID],A3067)</f>
        <v/>
      </c>
      <c r="F3067" s="15">
        <f>SUMIFS(Invoices[Value],Invoices[Customer ID],A3067)</f>
        <v/>
      </c>
      <c r="G3067" s="10">
        <f>5-COUNTIF(RCuts,"&lt;"&amp;D3067)</f>
        <v/>
      </c>
      <c r="H3067" s="10">
        <f>1+COUNTIF(FCuts,"&lt;"&amp;E3067)</f>
        <v/>
      </c>
      <c r="I3067" s="10">
        <f>1+COUNTIF(MCuts,"&lt;"&amp;F3067)</f>
        <v/>
      </c>
      <c r="J3067" s="10">
        <f>G3067&amp;H3067&amp;I3067</f>
        <v/>
      </c>
      <c r="K3067" s="10">
        <f>IF(AND(G3067&gt;=4,H3067&gt;=4),"Champions",IF(AND(G3067&gt;=3,H3067&gt;=3),"Loyal",IF(G3067&gt;=4,"New / promising",IF(H3067&gt;=3,"At risk",IF(G3067&lt;=2,"Lost / hibernating","Needs attention")))))</f>
        <v/>
      </c>
    </row>
    <row r="3068">
      <c r="A3068" t="n">
        <v>17256</v>
      </c>
      <c r="B3068" s="13">
        <f>_xlfn.MINIFS(Invoices[Date],Invoices[Customer ID],A3068)</f>
        <v/>
      </c>
      <c r="C3068" s="13">
        <f>_xlfn.MAXIFS(Invoices[Date],Invoices[Customer ID],A3068)</f>
        <v/>
      </c>
      <c r="D3068" s="14">
        <f>AsOfDate-C3068</f>
        <v/>
      </c>
      <c r="E3068" s="14">
        <f>COUNTIFS(Invoices[Customer ID],A3068)</f>
        <v/>
      </c>
      <c r="F3068" s="15">
        <f>SUMIFS(Invoices[Value],Invoices[Customer ID],A3068)</f>
        <v/>
      </c>
      <c r="G3068" s="10">
        <f>5-COUNTIF(RCuts,"&lt;"&amp;D3068)</f>
        <v/>
      </c>
      <c r="H3068" s="10">
        <f>1+COUNTIF(FCuts,"&lt;"&amp;E3068)</f>
        <v/>
      </c>
      <c r="I3068" s="10">
        <f>1+COUNTIF(MCuts,"&lt;"&amp;F3068)</f>
        <v/>
      </c>
      <c r="J3068" s="10">
        <f>G3068&amp;H3068&amp;I3068</f>
        <v/>
      </c>
      <c r="K3068" s="10">
        <f>IF(AND(G3068&gt;=4,H3068&gt;=4),"Champions",IF(AND(G3068&gt;=3,H3068&gt;=3),"Loyal",IF(G3068&gt;=4,"New / promising",IF(H3068&gt;=3,"At risk",IF(G3068&lt;=2,"Lost / hibernating","Needs attention")))))</f>
        <v/>
      </c>
    </row>
    <row r="3069">
      <c r="A3069" t="n">
        <v>17259</v>
      </c>
      <c r="B3069" s="13">
        <f>_xlfn.MINIFS(Invoices[Date],Invoices[Customer ID],A3069)</f>
        <v/>
      </c>
      <c r="C3069" s="13">
        <f>_xlfn.MAXIFS(Invoices[Date],Invoices[Customer ID],A3069)</f>
        <v/>
      </c>
      <c r="D3069" s="14">
        <f>AsOfDate-C3069</f>
        <v/>
      </c>
      <c r="E3069" s="14">
        <f>COUNTIFS(Invoices[Customer ID],A3069)</f>
        <v/>
      </c>
      <c r="F3069" s="15">
        <f>SUMIFS(Invoices[Value],Invoices[Customer ID],A3069)</f>
        <v/>
      </c>
      <c r="G3069" s="10">
        <f>5-COUNTIF(RCuts,"&lt;"&amp;D3069)</f>
        <v/>
      </c>
      <c r="H3069" s="10">
        <f>1+COUNTIF(FCuts,"&lt;"&amp;E3069)</f>
        <v/>
      </c>
      <c r="I3069" s="10">
        <f>1+COUNTIF(MCuts,"&lt;"&amp;F3069)</f>
        <v/>
      </c>
      <c r="J3069" s="10">
        <f>G3069&amp;H3069&amp;I3069</f>
        <v/>
      </c>
      <c r="K3069" s="10">
        <f>IF(AND(G3069&gt;=4,H3069&gt;=4),"Champions",IF(AND(G3069&gt;=3,H3069&gt;=3),"Loyal",IF(G3069&gt;=4,"New / promising",IF(H3069&gt;=3,"At risk",IF(G3069&lt;=2,"Lost / hibernating","Needs attention")))))</f>
        <v/>
      </c>
    </row>
    <row r="3070">
      <c r="A3070" t="n">
        <v>17262</v>
      </c>
      <c r="B3070" s="13">
        <f>_xlfn.MINIFS(Invoices[Date],Invoices[Customer ID],A3070)</f>
        <v/>
      </c>
      <c r="C3070" s="13">
        <f>_xlfn.MAXIFS(Invoices[Date],Invoices[Customer ID],A3070)</f>
        <v/>
      </c>
      <c r="D3070" s="14">
        <f>AsOfDate-C3070</f>
        <v/>
      </c>
      <c r="E3070" s="14">
        <f>COUNTIFS(Invoices[Customer ID],A3070)</f>
        <v/>
      </c>
      <c r="F3070" s="15">
        <f>SUMIFS(Invoices[Value],Invoices[Customer ID],A3070)</f>
        <v/>
      </c>
      <c r="G3070" s="10">
        <f>5-COUNTIF(RCuts,"&lt;"&amp;D3070)</f>
        <v/>
      </c>
      <c r="H3070" s="10">
        <f>1+COUNTIF(FCuts,"&lt;"&amp;E3070)</f>
        <v/>
      </c>
      <c r="I3070" s="10">
        <f>1+COUNTIF(MCuts,"&lt;"&amp;F3070)</f>
        <v/>
      </c>
      <c r="J3070" s="10">
        <f>G3070&amp;H3070&amp;I3070</f>
        <v/>
      </c>
      <c r="K3070" s="10">
        <f>IF(AND(G3070&gt;=4,H3070&gt;=4),"Champions",IF(AND(G3070&gt;=3,H3070&gt;=3),"Loyal",IF(G3070&gt;=4,"New / promising",IF(H3070&gt;=3,"At risk",IF(G3070&lt;=2,"Lost / hibernating","Needs attention")))))</f>
        <v/>
      </c>
    </row>
    <row r="3071">
      <c r="A3071" t="n">
        <v>17263</v>
      </c>
      <c r="B3071" s="13">
        <f>_xlfn.MINIFS(Invoices[Date],Invoices[Customer ID],A3071)</f>
        <v/>
      </c>
      <c r="C3071" s="13">
        <f>_xlfn.MAXIFS(Invoices[Date],Invoices[Customer ID],A3071)</f>
        <v/>
      </c>
      <c r="D3071" s="14">
        <f>AsOfDate-C3071</f>
        <v/>
      </c>
      <c r="E3071" s="14">
        <f>COUNTIFS(Invoices[Customer ID],A3071)</f>
        <v/>
      </c>
      <c r="F3071" s="15">
        <f>SUMIFS(Invoices[Value],Invoices[Customer ID],A3071)</f>
        <v/>
      </c>
      <c r="G3071" s="10">
        <f>5-COUNTIF(RCuts,"&lt;"&amp;D3071)</f>
        <v/>
      </c>
      <c r="H3071" s="10">
        <f>1+COUNTIF(FCuts,"&lt;"&amp;E3071)</f>
        <v/>
      </c>
      <c r="I3071" s="10">
        <f>1+COUNTIF(MCuts,"&lt;"&amp;F3071)</f>
        <v/>
      </c>
      <c r="J3071" s="10">
        <f>G3071&amp;H3071&amp;I3071</f>
        <v/>
      </c>
      <c r="K3071" s="10">
        <f>IF(AND(G3071&gt;=4,H3071&gt;=4),"Champions",IF(AND(G3071&gt;=3,H3071&gt;=3),"Loyal",IF(G3071&gt;=4,"New / promising",IF(H3071&gt;=3,"At risk",IF(G3071&lt;=2,"Lost / hibernating","Needs attention")))))</f>
        <v/>
      </c>
    </row>
    <row r="3072">
      <c r="A3072" t="n">
        <v>17265</v>
      </c>
      <c r="B3072" s="13">
        <f>_xlfn.MINIFS(Invoices[Date],Invoices[Customer ID],A3072)</f>
        <v/>
      </c>
      <c r="C3072" s="13">
        <f>_xlfn.MAXIFS(Invoices[Date],Invoices[Customer ID],A3072)</f>
        <v/>
      </c>
      <c r="D3072" s="14">
        <f>AsOfDate-C3072</f>
        <v/>
      </c>
      <c r="E3072" s="14">
        <f>COUNTIFS(Invoices[Customer ID],A3072)</f>
        <v/>
      </c>
      <c r="F3072" s="15">
        <f>SUMIFS(Invoices[Value],Invoices[Customer ID],A3072)</f>
        <v/>
      </c>
      <c r="G3072" s="10">
        <f>5-COUNTIF(RCuts,"&lt;"&amp;D3072)</f>
        <v/>
      </c>
      <c r="H3072" s="10">
        <f>1+COUNTIF(FCuts,"&lt;"&amp;E3072)</f>
        <v/>
      </c>
      <c r="I3072" s="10">
        <f>1+COUNTIF(MCuts,"&lt;"&amp;F3072)</f>
        <v/>
      </c>
      <c r="J3072" s="10">
        <f>G3072&amp;H3072&amp;I3072</f>
        <v/>
      </c>
      <c r="K3072" s="10">
        <f>IF(AND(G3072&gt;=4,H3072&gt;=4),"Champions",IF(AND(G3072&gt;=3,H3072&gt;=3),"Loyal",IF(G3072&gt;=4,"New / promising",IF(H3072&gt;=3,"At risk",IF(G3072&lt;=2,"Lost / hibernating","Needs attention")))))</f>
        <v/>
      </c>
    </row>
    <row r="3073">
      <c r="A3073" t="n">
        <v>17266</v>
      </c>
      <c r="B3073" s="13">
        <f>_xlfn.MINIFS(Invoices[Date],Invoices[Customer ID],A3073)</f>
        <v/>
      </c>
      <c r="C3073" s="13">
        <f>_xlfn.MAXIFS(Invoices[Date],Invoices[Customer ID],A3073)</f>
        <v/>
      </c>
      <c r="D3073" s="14">
        <f>AsOfDate-C3073</f>
        <v/>
      </c>
      <c r="E3073" s="14">
        <f>COUNTIFS(Invoices[Customer ID],A3073)</f>
        <v/>
      </c>
      <c r="F3073" s="15">
        <f>SUMIFS(Invoices[Value],Invoices[Customer ID],A3073)</f>
        <v/>
      </c>
      <c r="G3073" s="10">
        <f>5-COUNTIF(RCuts,"&lt;"&amp;D3073)</f>
        <v/>
      </c>
      <c r="H3073" s="10">
        <f>1+COUNTIF(FCuts,"&lt;"&amp;E3073)</f>
        <v/>
      </c>
      <c r="I3073" s="10">
        <f>1+COUNTIF(MCuts,"&lt;"&amp;F3073)</f>
        <v/>
      </c>
      <c r="J3073" s="10">
        <f>G3073&amp;H3073&amp;I3073</f>
        <v/>
      </c>
      <c r="K3073" s="10">
        <f>IF(AND(G3073&gt;=4,H3073&gt;=4),"Champions",IF(AND(G3073&gt;=3,H3073&gt;=3),"Loyal",IF(G3073&gt;=4,"New / promising",IF(H3073&gt;=3,"At risk",IF(G3073&lt;=2,"Lost / hibernating","Needs attention")))))</f>
        <v/>
      </c>
    </row>
    <row r="3074">
      <c r="A3074" t="n">
        <v>17267</v>
      </c>
      <c r="B3074" s="13">
        <f>_xlfn.MINIFS(Invoices[Date],Invoices[Customer ID],A3074)</f>
        <v/>
      </c>
      <c r="C3074" s="13">
        <f>_xlfn.MAXIFS(Invoices[Date],Invoices[Customer ID],A3074)</f>
        <v/>
      </c>
      <c r="D3074" s="14">
        <f>AsOfDate-C3074</f>
        <v/>
      </c>
      <c r="E3074" s="14">
        <f>COUNTIFS(Invoices[Customer ID],A3074)</f>
        <v/>
      </c>
      <c r="F3074" s="15">
        <f>SUMIFS(Invoices[Value],Invoices[Customer ID],A3074)</f>
        <v/>
      </c>
      <c r="G3074" s="10">
        <f>5-COUNTIF(RCuts,"&lt;"&amp;D3074)</f>
        <v/>
      </c>
      <c r="H3074" s="10">
        <f>1+COUNTIF(FCuts,"&lt;"&amp;E3074)</f>
        <v/>
      </c>
      <c r="I3074" s="10">
        <f>1+COUNTIF(MCuts,"&lt;"&amp;F3074)</f>
        <v/>
      </c>
      <c r="J3074" s="10">
        <f>G3074&amp;H3074&amp;I3074</f>
        <v/>
      </c>
      <c r="K3074" s="10">
        <f>IF(AND(G3074&gt;=4,H3074&gt;=4),"Champions",IF(AND(G3074&gt;=3,H3074&gt;=3),"Loyal",IF(G3074&gt;=4,"New / promising",IF(H3074&gt;=3,"At risk",IF(G3074&lt;=2,"Lost / hibernating","Needs attention")))))</f>
        <v/>
      </c>
    </row>
    <row r="3075">
      <c r="A3075" t="n">
        <v>17268</v>
      </c>
      <c r="B3075" s="13">
        <f>_xlfn.MINIFS(Invoices[Date],Invoices[Customer ID],A3075)</f>
        <v/>
      </c>
      <c r="C3075" s="13">
        <f>_xlfn.MAXIFS(Invoices[Date],Invoices[Customer ID],A3075)</f>
        <v/>
      </c>
      <c r="D3075" s="14">
        <f>AsOfDate-C3075</f>
        <v/>
      </c>
      <c r="E3075" s="14">
        <f>COUNTIFS(Invoices[Customer ID],A3075)</f>
        <v/>
      </c>
      <c r="F3075" s="15">
        <f>SUMIFS(Invoices[Value],Invoices[Customer ID],A3075)</f>
        <v/>
      </c>
      <c r="G3075" s="10">
        <f>5-COUNTIF(RCuts,"&lt;"&amp;D3075)</f>
        <v/>
      </c>
      <c r="H3075" s="10">
        <f>1+COUNTIF(FCuts,"&lt;"&amp;E3075)</f>
        <v/>
      </c>
      <c r="I3075" s="10">
        <f>1+COUNTIF(MCuts,"&lt;"&amp;F3075)</f>
        <v/>
      </c>
      <c r="J3075" s="10">
        <f>G3075&amp;H3075&amp;I3075</f>
        <v/>
      </c>
      <c r="K3075" s="10">
        <f>IF(AND(G3075&gt;=4,H3075&gt;=4),"Champions",IF(AND(G3075&gt;=3,H3075&gt;=3),"Loyal",IF(G3075&gt;=4,"New / promising",IF(H3075&gt;=3,"At risk",IF(G3075&lt;=2,"Lost / hibernating","Needs attention")))))</f>
        <v/>
      </c>
    </row>
    <row r="3076">
      <c r="A3076" t="n">
        <v>17272</v>
      </c>
      <c r="B3076" s="13">
        <f>_xlfn.MINIFS(Invoices[Date],Invoices[Customer ID],A3076)</f>
        <v/>
      </c>
      <c r="C3076" s="13">
        <f>_xlfn.MAXIFS(Invoices[Date],Invoices[Customer ID],A3076)</f>
        <v/>
      </c>
      <c r="D3076" s="14">
        <f>AsOfDate-C3076</f>
        <v/>
      </c>
      <c r="E3076" s="14">
        <f>COUNTIFS(Invoices[Customer ID],A3076)</f>
        <v/>
      </c>
      <c r="F3076" s="15">
        <f>SUMIFS(Invoices[Value],Invoices[Customer ID],A3076)</f>
        <v/>
      </c>
      <c r="G3076" s="10">
        <f>5-COUNTIF(RCuts,"&lt;"&amp;D3076)</f>
        <v/>
      </c>
      <c r="H3076" s="10">
        <f>1+COUNTIF(FCuts,"&lt;"&amp;E3076)</f>
        <v/>
      </c>
      <c r="I3076" s="10">
        <f>1+COUNTIF(MCuts,"&lt;"&amp;F3076)</f>
        <v/>
      </c>
      <c r="J3076" s="10">
        <f>G3076&amp;H3076&amp;I3076</f>
        <v/>
      </c>
      <c r="K3076" s="10">
        <f>IF(AND(G3076&gt;=4,H3076&gt;=4),"Champions",IF(AND(G3076&gt;=3,H3076&gt;=3),"Loyal",IF(G3076&gt;=4,"New / promising",IF(H3076&gt;=3,"At risk",IF(G3076&lt;=2,"Lost / hibernating","Needs attention")))))</f>
        <v/>
      </c>
    </row>
    <row r="3077">
      <c r="A3077" t="n">
        <v>17274</v>
      </c>
      <c r="B3077" s="13">
        <f>_xlfn.MINIFS(Invoices[Date],Invoices[Customer ID],A3077)</f>
        <v/>
      </c>
      <c r="C3077" s="13">
        <f>_xlfn.MAXIFS(Invoices[Date],Invoices[Customer ID],A3077)</f>
        <v/>
      </c>
      <c r="D3077" s="14">
        <f>AsOfDate-C3077</f>
        <v/>
      </c>
      <c r="E3077" s="14">
        <f>COUNTIFS(Invoices[Customer ID],A3077)</f>
        <v/>
      </c>
      <c r="F3077" s="15">
        <f>SUMIFS(Invoices[Value],Invoices[Customer ID],A3077)</f>
        <v/>
      </c>
      <c r="G3077" s="10">
        <f>5-COUNTIF(RCuts,"&lt;"&amp;D3077)</f>
        <v/>
      </c>
      <c r="H3077" s="10">
        <f>1+COUNTIF(FCuts,"&lt;"&amp;E3077)</f>
        <v/>
      </c>
      <c r="I3077" s="10">
        <f>1+COUNTIF(MCuts,"&lt;"&amp;F3077)</f>
        <v/>
      </c>
      <c r="J3077" s="10">
        <f>G3077&amp;H3077&amp;I3077</f>
        <v/>
      </c>
      <c r="K3077" s="10">
        <f>IF(AND(G3077&gt;=4,H3077&gt;=4),"Champions",IF(AND(G3077&gt;=3,H3077&gt;=3),"Loyal",IF(G3077&gt;=4,"New / promising",IF(H3077&gt;=3,"At risk",IF(G3077&lt;=2,"Lost / hibernating","Needs attention")))))</f>
        <v/>
      </c>
    </row>
    <row r="3078">
      <c r="A3078" t="n">
        <v>17277</v>
      </c>
      <c r="B3078" s="13">
        <f>_xlfn.MINIFS(Invoices[Date],Invoices[Customer ID],A3078)</f>
        <v/>
      </c>
      <c r="C3078" s="13">
        <f>_xlfn.MAXIFS(Invoices[Date],Invoices[Customer ID],A3078)</f>
        <v/>
      </c>
      <c r="D3078" s="14">
        <f>AsOfDate-C3078</f>
        <v/>
      </c>
      <c r="E3078" s="14">
        <f>COUNTIFS(Invoices[Customer ID],A3078)</f>
        <v/>
      </c>
      <c r="F3078" s="15">
        <f>SUMIFS(Invoices[Value],Invoices[Customer ID],A3078)</f>
        <v/>
      </c>
      <c r="G3078" s="10">
        <f>5-COUNTIF(RCuts,"&lt;"&amp;D3078)</f>
        <v/>
      </c>
      <c r="H3078" s="10">
        <f>1+COUNTIF(FCuts,"&lt;"&amp;E3078)</f>
        <v/>
      </c>
      <c r="I3078" s="10">
        <f>1+COUNTIF(MCuts,"&lt;"&amp;F3078)</f>
        <v/>
      </c>
      <c r="J3078" s="10">
        <f>G3078&amp;H3078&amp;I3078</f>
        <v/>
      </c>
      <c r="K3078" s="10">
        <f>IF(AND(G3078&gt;=4,H3078&gt;=4),"Champions",IF(AND(G3078&gt;=3,H3078&gt;=3),"Loyal",IF(G3078&gt;=4,"New / promising",IF(H3078&gt;=3,"At risk",IF(G3078&lt;=2,"Lost / hibernating","Needs attention")))))</f>
        <v/>
      </c>
    </row>
    <row r="3079">
      <c r="A3079" t="n">
        <v>17278</v>
      </c>
      <c r="B3079" s="13">
        <f>_xlfn.MINIFS(Invoices[Date],Invoices[Customer ID],A3079)</f>
        <v/>
      </c>
      <c r="C3079" s="13">
        <f>_xlfn.MAXIFS(Invoices[Date],Invoices[Customer ID],A3079)</f>
        <v/>
      </c>
      <c r="D3079" s="14">
        <f>AsOfDate-C3079</f>
        <v/>
      </c>
      <c r="E3079" s="14">
        <f>COUNTIFS(Invoices[Customer ID],A3079)</f>
        <v/>
      </c>
      <c r="F3079" s="15">
        <f>SUMIFS(Invoices[Value],Invoices[Customer ID],A3079)</f>
        <v/>
      </c>
      <c r="G3079" s="10">
        <f>5-COUNTIF(RCuts,"&lt;"&amp;D3079)</f>
        <v/>
      </c>
      <c r="H3079" s="10">
        <f>1+COUNTIF(FCuts,"&lt;"&amp;E3079)</f>
        <v/>
      </c>
      <c r="I3079" s="10">
        <f>1+COUNTIF(MCuts,"&lt;"&amp;F3079)</f>
        <v/>
      </c>
      <c r="J3079" s="10">
        <f>G3079&amp;H3079&amp;I3079</f>
        <v/>
      </c>
      <c r="K3079" s="10">
        <f>IF(AND(G3079&gt;=4,H3079&gt;=4),"Champions",IF(AND(G3079&gt;=3,H3079&gt;=3),"Loyal",IF(G3079&gt;=4,"New / promising",IF(H3079&gt;=3,"At risk",IF(G3079&lt;=2,"Lost / hibernating","Needs attention")))))</f>
        <v/>
      </c>
    </row>
    <row r="3080">
      <c r="A3080" t="n">
        <v>17279</v>
      </c>
      <c r="B3080" s="13">
        <f>_xlfn.MINIFS(Invoices[Date],Invoices[Customer ID],A3080)</f>
        <v/>
      </c>
      <c r="C3080" s="13">
        <f>_xlfn.MAXIFS(Invoices[Date],Invoices[Customer ID],A3080)</f>
        <v/>
      </c>
      <c r="D3080" s="14">
        <f>AsOfDate-C3080</f>
        <v/>
      </c>
      <c r="E3080" s="14">
        <f>COUNTIFS(Invoices[Customer ID],A3080)</f>
        <v/>
      </c>
      <c r="F3080" s="15">
        <f>SUMIFS(Invoices[Value],Invoices[Customer ID],A3080)</f>
        <v/>
      </c>
      <c r="G3080" s="10">
        <f>5-COUNTIF(RCuts,"&lt;"&amp;D3080)</f>
        <v/>
      </c>
      <c r="H3080" s="10">
        <f>1+COUNTIF(FCuts,"&lt;"&amp;E3080)</f>
        <v/>
      </c>
      <c r="I3080" s="10">
        <f>1+COUNTIF(MCuts,"&lt;"&amp;F3080)</f>
        <v/>
      </c>
      <c r="J3080" s="10">
        <f>G3080&amp;H3080&amp;I3080</f>
        <v/>
      </c>
      <c r="K3080" s="10">
        <f>IF(AND(G3080&gt;=4,H3080&gt;=4),"Champions",IF(AND(G3080&gt;=3,H3080&gt;=3),"Loyal",IF(G3080&gt;=4,"New / promising",IF(H3080&gt;=3,"At risk",IF(G3080&lt;=2,"Lost / hibernating","Needs attention")))))</f>
        <v/>
      </c>
    </row>
    <row r="3081">
      <c r="A3081" t="n">
        <v>17282</v>
      </c>
      <c r="B3081" s="13">
        <f>_xlfn.MINIFS(Invoices[Date],Invoices[Customer ID],A3081)</f>
        <v/>
      </c>
      <c r="C3081" s="13">
        <f>_xlfn.MAXIFS(Invoices[Date],Invoices[Customer ID],A3081)</f>
        <v/>
      </c>
      <c r="D3081" s="14">
        <f>AsOfDate-C3081</f>
        <v/>
      </c>
      <c r="E3081" s="14">
        <f>COUNTIFS(Invoices[Customer ID],A3081)</f>
        <v/>
      </c>
      <c r="F3081" s="15">
        <f>SUMIFS(Invoices[Value],Invoices[Customer ID],A3081)</f>
        <v/>
      </c>
      <c r="G3081" s="10">
        <f>5-COUNTIF(RCuts,"&lt;"&amp;D3081)</f>
        <v/>
      </c>
      <c r="H3081" s="10">
        <f>1+COUNTIF(FCuts,"&lt;"&amp;E3081)</f>
        <v/>
      </c>
      <c r="I3081" s="10">
        <f>1+COUNTIF(MCuts,"&lt;"&amp;F3081)</f>
        <v/>
      </c>
      <c r="J3081" s="10">
        <f>G3081&amp;H3081&amp;I3081</f>
        <v/>
      </c>
      <c r="K3081" s="10">
        <f>IF(AND(G3081&gt;=4,H3081&gt;=4),"Champions",IF(AND(G3081&gt;=3,H3081&gt;=3),"Loyal",IF(G3081&gt;=4,"New / promising",IF(H3081&gt;=3,"At risk",IF(G3081&lt;=2,"Lost / hibernating","Needs attention")))))</f>
        <v/>
      </c>
    </row>
    <row r="3082">
      <c r="A3082" t="n">
        <v>17284</v>
      </c>
      <c r="B3082" s="13">
        <f>_xlfn.MINIFS(Invoices[Date],Invoices[Customer ID],A3082)</f>
        <v/>
      </c>
      <c r="C3082" s="13">
        <f>_xlfn.MAXIFS(Invoices[Date],Invoices[Customer ID],A3082)</f>
        <v/>
      </c>
      <c r="D3082" s="14">
        <f>AsOfDate-C3082</f>
        <v/>
      </c>
      <c r="E3082" s="14">
        <f>COUNTIFS(Invoices[Customer ID],A3082)</f>
        <v/>
      </c>
      <c r="F3082" s="15">
        <f>SUMIFS(Invoices[Value],Invoices[Customer ID],A3082)</f>
        <v/>
      </c>
      <c r="G3082" s="10">
        <f>5-COUNTIF(RCuts,"&lt;"&amp;D3082)</f>
        <v/>
      </c>
      <c r="H3082" s="10">
        <f>1+COUNTIF(FCuts,"&lt;"&amp;E3082)</f>
        <v/>
      </c>
      <c r="I3082" s="10">
        <f>1+COUNTIF(MCuts,"&lt;"&amp;F3082)</f>
        <v/>
      </c>
      <c r="J3082" s="10">
        <f>G3082&amp;H3082&amp;I3082</f>
        <v/>
      </c>
      <c r="K3082" s="10">
        <f>IF(AND(G3082&gt;=4,H3082&gt;=4),"Champions",IF(AND(G3082&gt;=3,H3082&gt;=3),"Loyal",IF(G3082&gt;=4,"New / promising",IF(H3082&gt;=3,"At risk",IF(G3082&lt;=2,"Lost / hibernating","Needs attention")))))</f>
        <v/>
      </c>
    </row>
    <row r="3083">
      <c r="A3083" t="n">
        <v>17286</v>
      </c>
      <c r="B3083" s="13">
        <f>_xlfn.MINIFS(Invoices[Date],Invoices[Customer ID],A3083)</f>
        <v/>
      </c>
      <c r="C3083" s="13">
        <f>_xlfn.MAXIFS(Invoices[Date],Invoices[Customer ID],A3083)</f>
        <v/>
      </c>
      <c r="D3083" s="14">
        <f>AsOfDate-C3083</f>
        <v/>
      </c>
      <c r="E3083" s="14">
        <f>COUNTIFS(Invoices[Customer ID],A3083)</f>
        <v/>
      </c>
      <c r="F3083" s="15">
        <f>SUMIFS(Invoices[Value],Invoices[Customer ID],A3083)</f>
        <v/>
      </c>
      <c r="G3083" s="10">
        <f>5-COUNTIF(RCuts,"&lt;"&amp;D3083)</f>
        <v/>
      </c>
      <c r="H3083" s="10">
        <f>1+COUNTIF(FCuts,"&lt;"&amp;E3083)</f>
        <v/>
      </c>
      <c r="I3083" s="10">
        <f>1+COUNTIF(MCuts,"&lt;"&amp;F3083)</f>
        <v/>
      </c>
      <c r="J3083" s="10">
        <f>G3083&amp;H3083&amp;I3083</f>
        <v/>
      </c>
      <c r="K3083" s="10">
        <f>IF(AND(G3083&gt;=4,H3083&gt;=4),"Champions",IF(AND(G3083&gt;=3,H3083&gt;=3),"Loyal",IF(G3083&gt;=4,"New / promising",IF(H3083&gt;=3,"At risk",IF(G3083&lt;=2,"Lost / hibernating","Needs attention")))))</f>
        <v/>
      </c>
    </row>
    <row r="3084">
      <c r="A3084" t="n">
        <v>17287</v>
      </c>
      <c r="B3084" s="13">
        <f>_xlfn.MINIFS(Invoices[Date],Invoices[Customer ID],A3084)</f>
        <v/>
      </c>
      <c r="C3084" s="13">
        <f>_xlfn.MAXIFS(Invoices[Date],Invoices[Customer ID],A3084)</f>
        <v/>
      </c>
      <c r="D3084" s="14">
        <f>AsOfDate-C3084</f>
        <v/>
      </c>
      <c r="E3084" s="14">
        <f>COUNTIFS(Invoices[Customer ID],A3084)</f>
        <v/>
      </c>
      <c r="F3084" s="15">
        <f>SUMIFS(Invoices[Value],Invoices[Customer ID],A3084)</f>
        <v/>
      </c>
      <c r="G3084" s="10">
        <f>5-COUNTIF(RCuts,"&lt;"&amp;D3084)</f>
        <v/>
      </c>
      <c r="H3084" s="10">
        <f>1+COUNTIF(FCuts,"&lt;"&amp;E3084)</f>
        <v/>
      </c>
      <c r="I3084" s="10">
        <f>1+COUNTIF(MCuts,"&lt;"&amp;F3084)</f>
        <v/>
      </c>
      <c r="J3084" s="10">
        <f>G3084&amp;H3084&amp;I3084</f>
        <v/>
      </c>
      <c r="K3084" s="10">
        <f>IF(AND(G3084&gt;=4,H3084&gt;=4),"Champions",IF(AND(G3084&gt;=3,H3084&gt;=3),"Loyal",IF(G3084&gt;=4,"New / promising",IF(H3084&gt;=3,"At risk",IF(G3084&lt;=2,"Lost / hibernating","Needs attention")))))</f>
        <v/>
      </c>
    </row>
    <row r="3085">
      <c r="A3085" t="n">
        <v>17288</v>
      </c>
      <c r="B3085" s="13">
        <f>_xlfn.MINIFS(Invoices[Date],Invoices[Customer ID],A3085)</f>
        <v/>
      </c>
      <c r="C3085" s="13">
        <f>_xlfn.MAXIFS(Invoices[Date],Invoices[Customer ID],A3085)</f>
        <v/>
      </c>
      <c r="D3085" s="14">
        <f>AsOfDate-C3085</f>
        <v/>
      </c>
      <c r="E3085" s="14">
        <f>COUNTIFS(Invoices[Customer ID],A3085)</f>
        <v/>
      </c>
      <c r="F3085" s="15">
        <f>SUMIFS(Invoices[Value],Invoices[Customer ID],A3085)</f>
        <v/>
      </c>
      <c r="G3085" s="10">
        <f>5-COUNTIF(RCuts,"&lt;"&amp;D3085)</f>
        <v/>
      </c>
      <c r="H3085" s="10">
        <f>1+COUNTIF(FCuts,"&lt;"&amp;E3085)</f>
        <v/>
      </c>
      <c r="I3085" s="10">
        <f>1+COUNTIF(MCuts,"&lt;"&amp;F3085)</f>
        <v/>
      </c>
      <c r="J3085" s="10">
        <f>G3085&amp;H3085&amp;I3085</f>
        <v/>
      </c>
      <c r="K3085" s="10">
        <f>IF(AND(G3085&gt;=4,H3085&gt;=4),"Champions",IF(AND(G3085&gt;=3,H3085&gt;=3),"Loyal",IF(G3085&gt;=4,"New / promising",IF(H3085&gt;=3,"At risk",IF(G3085&lt;=2,"Lost / hibernating","Needs attention")))))</f>
        <v/>
      </c>
    </row>
    <row r="3086">
      <c r="A3086" t="n">
        <v>17289</v>
      </c>
      <c r="B3086" s="13">
        <f>_xlfn.MINIFS(Invoices[Date],Invoices[Customer ID],A3086)</f>
        <v/>
      </c>
      <c r="C3086" s="13">
        <f>_xlfn.MAXIFS(Invoices[Date],Invoices[Customer ID],A3086)</f>
        <v/>
      </c>
      <c r="D3086" s="14">
        <f>AsOfDate-C3086</f>
        <v/>
      </c>
      <c r="E3086" s="14">
        <f>COUNTIFS(Invoices[Customer ID],A3086)</f>
        <v/>
      </c>
      <c r="F3086" s="15">
        <f>SUMIFS(Invoices[Value],Invoices[Customer ID],A3086)</f>
        <v/>
      </c>
      <c r="G3086" s="10">
        <f>5-COUNTIF(RCuts,"&lt;"&amp;D3086)</f>
        <v/>
      </c>
      <c r="H3086" s="10">
        <f>1+COUNTIF(FCuts,"&lt;"&amp;E3086)</f>
        <v/>
      </c>
      <c r="I3086" s="10">
        <f>1+COUNTIF(MCuts,"&lt;"&amp;F3086)</f>
        <v/>
      </c>
      <c r="J3086" s="10">
        <f>G3086&amp;H3086&amp;I3086</f>
        <v/>
      </c>
      <c r="K3086" s="10">
        <f>IF(AND(G3086&gt;=4,H3086&gt;=4),"Champions",IF(AND(G3086&gt;=3,H3086&gt;=3),"Loyal",IF(G3086&gt;=4,"New / promising",IF(H3086&gt;=3,"At risk",IF(G3086&lt;=2,"Lost / hibernating","Needs attention")))))</f>
        <v/>
      </c>
    </row>
    <row r="3087">
      <c r="A3087" t="n">
        <v>17290</v>
      </c>
      <c r="B3087" s="13">
        <f>_xlfn.MINIFS(Invoices[Date],Invoices[Customer ID],A3087)</f>
        <v/>
      </c>
      <c r="C3087" s="13">
        <f>_xlfn.MAXIFS(Invoices[Date],Invoices[Customer ID],A3087)</f>
        <v/>
      </c>
      <c r="D3087" s="14">
        <f>AsOfDate-C3087</f>
        <v/>
      </c>
      <c r="E3087" s="14">
        <f>COUNTIFS(Invoices[Customer ID],A3087)</f>
        <v/>
      </c>
      <c r="F3087" s="15">
        <f>SUMIFS(Invoices[Value],Invoices[Customer ID],A3087)</f>
        <v/>
      </c>
      <c r="G3087" s="10">
        <f>5-COUNTIF(RCuts,"&lt;"&amp;D3087)</f>
        <v/>
      </c>
      <c r="H3087" s="10">
        <f>1+COUNTIF(FCuts,"&lt;"&amp;E3087)</f>
        <v/>
      </c>
      <c r="I3087" s="10">
        <f>1+COUNTIF(MCuts,"&lt;"&amp;F3087)</f>
        <v/>
      </c>
      <c r="J3087" s="10">
        <f>G3087&amp;H3087&amp;I3087</f>
        <v/>
      </c>
      <c r="K3087" s="10">
        <f>IF(AND(G3087&gt;=4,H3087&gt;=4),"Champions",IF(AND(G3087&gt;=3,H3087&gt;=3),"Loyal",IF(G3087&gt;=4,"New / promising",IF(H3087&gt;=3,"At risk",IF(G3087&lt;=2,"Lost / hibernating","Needs attention")))))</f>
        <v/>
      </c>
    </row>
    <row r="3088">
      <c r="A3088" t="n">
        <v>17291</v>
      </c>
      <c r="B3088" s="13">
        <f>_xlfn.MINIFS(Invoices[Date],Invoices[Customer ID],A3088)</f>
        <v/>
      </c>
      <c r="C3088" s="13">
        <f>_xlfn.MAXIFS(Invoices[Date],Invoices[Customer ID],A3088)</f>
        <v/>
      </c>
      <c r="D3088" s="14">
        <f>AsOfDate-C3088</f>
        <v/>
      </c>
      <c r="E3088" s="14">
        <f>COUNTIFS(Invoices[Customer ID],A3088)</f>
        <v/>
      </c>
      <c r="F3088" s="15">
        <f>SUMIFS(Invoices[Value],Invoices[Customer ID],A3088)</f>
        <v/>
      </c>
      <c r="G3088" s="10">
        <f>5-COUNTIF(RCuts,"&lt;"&amp;D3088)</f>
        <v/>
      </c>
      <c r="H3088" s="10">
        <f>1+COUNTIF(FCuts,"&lt;"&amp;E3088)</f>
        <v/>
      </c>
      <c r="I3088" s="10">
        <f>1+COUNTIF(MCuts,"&lt;"&amp;F3088)</f>
        <v/>
      </c>
      <c r="J3088" s="10">
        <f>G3088&amp;H3088&amp;I3088</f>
        <v/>
      </c>
      <c r="K3088" s="10">
        <f>IF(AND(G3088&gt;=4,H3088&gt;=4),"Champions",IF(AND(G3088&gt;=3,H3088&gt;=3),"Loyal",IF(G3088&gt;=4,"New / promising",IF(H3088&gt;=3,"At risk",IF(G3088&lt;=2,"Lost / hibernating","Needs attention")))))</f>
        <v/>
      </c>
    </row>
    <row r="3089">
      <c r="A3089" t="n">
        <v>17293</v>
      </c>
      <c r="B3089" s="13">
        <f>_xlfn.MINIFS(Invoices[Date],Invoices[Customer ID],A3089)</f>
        <v/>
      </c>
      <c r="C3089" s="13">
        <f>_xlfn.MAXIFS(Invoices[Date],Invoices[Customer ID],A3089)</f>
        <v/>
      </c>
      <c r="D3089" s="14">
        <f>AsOfDate-C3089</f>
        <v/>
      </c>
      <c r="E3089" s="14">
        <f>COUNTIFS(Invoices[Customer ID],A3089)</f>
        <v/>
      </c>
      <c r="F3089" s="15">
        <f>SUMIFS(Invoices[Value],Invoices[Customer ID],A3089)</f>
        <v/>
      </c>
      <c r="G3089" s="10">
        <f>5-COUNTIF(RCuts,"&lt;"&amp;D3089)</f>
        <v/>
      </c>
      <c r="H3089" s="10">
        <f>1+COUNTIF(FCuts,"&lt;"&amp;E3089)</f>
        <v/>
      </c>
      <c r="I3089" s="10">
        <f>1+COUNTIF(MCuts,"&lt;"&amp;F3089)</f>
        <v/>
      </c>
      <c r="J3089" s="10">
        <f>G3089&amp;H3089&amp;I3089</f>
        <v/>
      </c>
      <c r="K3089" s="10">
        <f>IF(AND(G3089&gt;=4,H3089&gt;=4),"Champions",IF(AND(G3089&gt;=3,H3089&gt;=3),"Loyal",IF(G3089&gt;=4,"New / promising",IF(H3089&gt;=3,"At risk",IF(G3089&lt;=2,"Lost / hibernating","Needs attention")))))</f>
        <v/>
      </c>
    </row>
    <row r="3090">
      <c r="A3090" t="n">
        <v>17295</v>
      </c>
      <c r="B3090" s="13">
        <f>_xlfn.MINIFS(Invoices[Date],Invoices[Customer ID],A3090)</f>
        <v/>
      </c>
      <c r="C3090" s="13">
        <f>_xlfn.MAXIFS(Invoices[Date],Invoices[Customer ID],A3090)</f>
        <v/>
      </c>
      <c r="D3090" s="14">
        <f>AsOfDate-C3090</f>
        <v/>
      </c>
      <c r="E3090" s="14">
        <f>COUNTIFS(Invoices[Customer ID],A3090)</f>
        <v/>
      </c>
      <c r="F3090" s="15">
        <f>SUMIFS(Invoices[Value],Invoices[Customer ID],A3090)</f>
        <v/>
      </c>
      <c r="G3090" s="10">
        <f>5-COUNTIF(RCuts,"&lt;"&amp;D3090)</f>
        <v/>
      </c>
      <c r="H3090" s="10">
        <f>1+COUNTIF(FCuts,"&lt;"&amp;E3090)</f>
        <v/>
      </c>
      <c r="I3090" s="10">
        <f>1+COUNTIF(MCuts,"&lt;"&amp;F3090)</f>
        <v/>
      </c>
      <c r="J3090" s="10">
        <f>G3090&amp;H3090&amp;I3090</f>
        <v/>
      </c>
      <c r="K3090" s="10">
        <f>IF(AND(G3090&gt;=4,H3090&gt;=4),"Champions",IF(AND(G3090&gt;=3,H3090&gt;=3),"Loyal",IF(G3090&gt;=4,"New / promising",IF(H3090&gt;=3,"At risk",IF(G3090&lt;=2,"Lost / hibernating","Needs attention")))))</f>
        <v/>
      </c>
    </row>
    <row r="3091">
      <c r="A3091" t="n">
        <v>17297</v>
      </c>
      <c r="B3091" s="13">
        <f>_xlfn.MINIFS(Invoices[Date],Invoices[Customer ID],A3091)</f>
        <v/>
      </c>
      <c r="C3091" s="13">
        <f>_xlfn.MAXIFS(Invoices[Date],Invoices[Customer ID],A3091)</f>
        <v/>
      </c>
      <c r="D3091" s="14">
        <f>AsOfDate-C3091</f>
        <v/>
      </c>
      <c r="E3091" s="14">
        <f>COUNTIFS(Invoices[Customer ID],A3091)</f>
        <v/>
      </c>
      <c r="F3091" s="15">
        <f>SUMIFS(Invoices[Value],Invoices[Customer ID],A3091)</f>
        <v/>
      </c>
      <c r="G3091" s="10">
        <f>5-COUNTIF(RCuts,"&lt;"&amp;D3091)</f>
        <v/>
      </c>
      <c r="H3091" s="10">
        <f>1+COUNTIF(FCuts,"&lt;"&amp;E3091)</f>
        <v/>
      </c>
      <c r="I3091" s="10">
        <f>1+COUNTIF(MCuts,"&lt;"&amp;F3091)</f>
        <v/>
      </c>
      <c r="J3091" s="10">
        <f>G3091&amp;H3091&amp;I3091</f>
        <v/>
      </c>
      <c r="K3091" s="10">
        <f>IF(AND(G3091&gt;=4,H3091&gt;=4),"Champions",IF(AND(G3091&gt;=3,H3091&gt;=3),"Loyal",IF(G3091&gt;=4,"New / promising",IF(H3091&gt;=3,"At risk",IF(G3091&lt;=2,"Lost / hibernating","Needs attention")))))</f>
        <v/>
      </c>
    </row>
    <row r="3092">
      <c r="A3092" t="n">
        <v>17298</v>
      </c>
      <c r="B3092" s="13">
        <f>_xlfn.MINIFS(Invoices[Date],Invoices[Customer ID],A3092)</f>
        <v/>
      </c>
      <c r="C3092" s="13">
        <f>_xlfn.MAXIFS(Invoices[Date],Invoices[Customer ID],A3092)</f>
        <v/>
      </c>
      <c r="D3092" s="14">
        <f>AsOfDate-C3092</f>
        <v/>
      </c>
      <c r="E3092" s="14">
        <f>COUNTIFS(Invoices[Customer ID],A3092)</f>
        <v/>
      </c>
      <c r="F3092" s="15">
        <f>SUMIFS(Invoices[Value],Invoices[Customer ID],A3092)</f>
        <v/>
      </c>
      <c r="G3092" s="10">
        <f>5-COUNTIF(RCuts,"&lt;"&amp;D3092)</f>
        <v/>
      </c>
      <c r="H3092" s="10">
        <f>1+COUNTIF(FCuts,"&lt;"&amp;E3092)</f>
        <v/>
      </c>
      <c r="I3092" s="10">
        <f>1+COUNTIF(MCuts,"&lt;"&amp;F3092)</f>
        <v/>
      </c>
      <c r="J3092" s="10">
        <f>G3092&amp;H3092&amp;I3092</f>
        <v/>
      </c>
      <c r="K3092" s="10">
        <f>IF(AND(G3092&gt;=4,H3092&gt;=4),"Champions",IF(AND(G3092&gt;=3,H3092&gt;=3),"Loyal",IF(G3092&gt;=4,"New / promising",IF(H3092&gt;=3,"At risk",IF(G3092&lt;=2,"Lost / hibernating","Needs attention")))))</f>
        <v/>
      </c>
    </row>
    <row r="3093">
      <c r="A3093" t="n">
        <v>17299</v>
      </c>
      <c r="B3093" s="13">
        <f>_xlfn.MINIFS(Invoices[Date],Invoices[Customer ID],A3093)</f>
        <v/>
      </c>
      <c r="C3093" s="13">
        <f>_xlfn.MAXIFS(Invoices[Date],Invoices[Customer ID],A3093)</f>
        <v/>
      </c>
      <c r="D3093" s="14">
        <f>AsOfDate-C3093</f>
        <v/>
      </c>
      <c r="E3093" s="14">
        <f>COUNTIFS(Invoices[Customer ID],A3093)</f>
        <v/>
      </c>
      <c r="F3093" s="15">
        <f>SUMIFS(Invoices[Value],Invoices[Customer ID],A3093)</f>
        <v/>
      </c>
      <c r="G3093" s="10">
        <f>5-COUNTIF(RCuts,"&lt;"&amp;D3093)</f>
        <v/>
      </c>
      <c r="H3093" s="10">
        <f>1+COUNTIF(FCuts,"&lt;"&amp;E3093)</f>
        <v/>
      </c>
      <c r="I3093" s="10">
        <f>1+COUNTIF(MCuts,"&lt;"&amp;F3093)</f>
        <v/>
      </c>
      <c r="J3093" s="10">
        <f>G3093&amp;H3093&amp;I3093</f>
        <v/>
      </c>
      <c r="K3093" s="10">
        <f>IF(AND(G3093&gt;=4,H3093&gt;=4),"Champions",IF(AND(G3093&gt;=3,H3093&gt;=3),"Loyal",IF(G3093&gt;=4,"New / promising",IF(H3093&gt;=3,"At risk",IF(G3093&lt;=2,"Lost / hibernating","Needs attention")))))</f>
        <v/>
      </c>
    </row>
    <row r="3094">
      <c r="A3094" t="n">
        <v>17301</v>
      </c>
      <c r="B3094" s="13">
        <f>_xlfn.MINIFS(Invoices[Date],Invoices[Customer ID],A3094)</f>
        <v/>
      </c>
      <c r="C3094" s="13">
        <f>_xlfn.MAXIFS(Invoices[Date],Invoices[Customer ID],A3094)</f>
        <v/>
      </c>
      <c r="D3094" s="14">
        <f>AsOfDate-C3094</f>
        <v/>
      </c>
      <c r="E3094" s="14">
        <f>COUNTIFS(Invoices[Customer ID],A3094)</f>
        <v/>
      </c>
      <c r="F3094" s="15">
        <f>SUMIFS(Invoices[Value],Invoices[Customer ID],A3094)</f>
        <v/>
      </c>
      <c r="G3094" s="10">
        <f>5-COUNTIF(RCuts,"&lt;"&amp;D3094)</f>
        <v/>
      </c>
      <c r="H3094" s="10">
        <f>1+COUNTIF(FCuts,"&lt;"&amp;E3094)</f>
        <v/>
      </c>
      <c r="I3094" s="10">
        <f>1+COUNTIF(MCuts,"&lt;"&amp;F3094)</f>
        <v/>
      </c>
      <c r="J3094" s="10">
        <f>G3094&amp;H3094&amp;I3094</f>
        <v/>
      </c>
      <c r="K3094" s="10">
        <f>IF(AND(G3094&gt;=4,H3094&gt;=4),"Champions",IF(AND(G3094&gt;=3,H3094&gt;=3),"Loyal",IF(G3094&gt;=4,"New / promising",IF(H3094&gt;=3,"At risk",IF(G3094&lt;=2,"Lost / hibernating","Needs attention")))))</f>
        <v/>
      </c>
    </row>
    <row r="3095">
      <c r="A3095" t="n">
        <v>17302</v>
      </c>
      <c r="B3095" s="13">
        <f>_xlfn.MINIFS(Invoices[Date],Invoices[Customer ID],A3095)</f>
        <v/>
      </c>
      <c r="C3095" s="13">
        <f>_xlfn.MAXIFS(Invoices[Date],Invoices[Customer ID],A3095)</f>
        <v/>
      </c>
      <c r="D3095" s="14">
        <f>AsOfDate-C3095</f>
        <v/>
      </c>
      <c r="E3095" s="14">
        <f>COUNTIFS(Invoices[Customer ID],A3095)</f>
        <v/>
      </c>
      <c r="F3095" s="15">
        <f>SUMIFS(Invoices[Value],Invoices[Customer ID],A3095)</f>
        <v/>
      </c>
      <c r="G3095" s="10">
        <f>5-COUNTIF(RCuts,"&lt;"&amp;D3095)</f>
        <v/>
      </c>
      <c r="H3095" s="10">
        <f>1+COUNTIF(FCuts,"&lt;"&amp;E3095)</f>
        <v/>
      </c>
      <c r="I3095" s="10">
        <f>1+COUNTIF(MCuts,"&lt;"&amp;F3095)</f>
        <v/>
      </c>
      <c r="J3095" s="10">
        <f>G3095&amp;H3095&amp;I3095</f>
        <v/>
      </c>
      <c r="K3095" s="10">
        <f>IF(AND(G3095&gt;=4,H3095&gt;=4),"Champions",IF(AND(G3095&gt;=3,H3095&gt;=3),"Loyal",IF(G3095&gt;=4,"New / promising",IF(H3095&gt;=3,"At risk",IF(G3095&lt;=2,"Lost / hibernating","Needs attention")))))</f>
        <v/>
      </c>
    </row>
    <row r="3096">
      <c r="A3096" t="n">
        <v>17306</v>
      </c>
      <c r="B3096" s="13">
        <f>_xlfn.MINIFS(Invoices[Date],Invoices[Customer ID],A3096)</f>
        <v/>
      </c>
      <c r="C3096" s="13">
        <f>_xlfn.MAXIFS(Invoices[Date],Invoices[Customer ID],A3096)</f>
        <v/>
      </c>
      <c r="D3096" s="14">
        <f>AsOfDate-C3096</f>
        <v/>
      </c>
      <c r="E3096" s="14">
        <f>COUNTIFS(Invoices[Customer ID],A3096)</f>
        <v/>
      </c>
      <c r="F3096" s="15">
        <f>SUMIFS(Invoices[Value],Invoices[Customer ID],A3096)</f>
        <v/>
      </c>
      <c r="G3096" s="10">
        <f>5-COUNTIF(RCuts,"&lt;"&amp;D3096)</f>
        <v/>
      </c>
      <c r="H3096" s="10">
        <f>1+COUNTIF(FCuts,"&lt;"&amp;E3096)</f>
        <v/>
      </c>
      <c r="I3096" s="10">
        <f>1+COUNTIF(MCuts,"&lt;"&amp;F3096)</f>
        <v/>
      </c>
      <c r="J3096" s="10">
        <f>G3096&amp;H3096&amp;I3096</f>
        <v/>
      </c>
      <c r="K3096" s="10">
        <f>IF(AND(G3096&gt;=4,H3096&gt;=4),"Champions",IF(AND(G3096&gt;=3,H3096&gt;=3),"Loyal",IF(G3096&gt;=4,"New / promising",IF(H3096&gt;=3,"At risk",IF(G3096&lt;=2,"Lost / hibernating","Needs attention")))))</f>
        <v/>
      </c>
    </row>
    <row r="3097">
      <c r="A3097" t="n">
        <v>17309</v>
      </c>
      <c r="B3097" s="13">
        <f>_xlfn.MINIFS(Invoices[Date],Invoices[Customer ID],A3097)</f>
        <v/>
      </c>
      <c r="C3097" s="13">
        <f>_xlfn.MAXIFS(Invoices[Date],Invoices[Customer ID],A3097)</f>
        <v/>
      </c>
      <c r="D3097" s="14">
        <f>AsOfDate-C3097</f>
        <v/>
      </c>
      <c r="E3097" s="14">
        <f>COUNTIFS(Invoices[Customer ID],A3097)</f>
        <v/>
      </c>
      <c r="F3097" s="15">
        <f>SUMIFS(Invoices[Value],Invoices[Customer ID],A3097)</f>
        <v/>
      </c>
      <c r="G3097" s="10">
        <f>5-COUNTIF(RCuts,"&lt;"&amp;D3097)</f>
        <v/>
      </c>
      <c r="H3097" s="10">
        <f>1+COUNTIF(FCuts,"&lt;"&amp;E3097)</f>
        <v/>
      </c>
      <c r="I3097" s="10">
        <f>1+COUNTIF(MCuts,"&lt;"&amp;F3097)</f>
        <v/>
      </c>
      <c r="J3097" s="10">
        <f>G3097&amp;H3097&amp;I3097</f>
        <v/>
      </c>
      <c r="K3097" s="10">
        <f>IF(AND(G3097&gt;=4,H3097&gt;=4),"Champions",IF(AND(G3097&gt;=3,H3097&gt;=3),"Loyal",IF(G3097&gt;=4,"New / promising",IF(H3097&gt;=3,"At risk",IF(G3097&lt;=2,"Lost / hibernating","Needs attention")))))</f>
        <v/>
      </c>
    </row>
    <row r="3098">
      <c r="A3098" t="n">
        <v>17311</v>
      </c>
      <c r="B3098" s="13">
        <f>_xlfn.MINIFS(Invoices[Date],Invoices[Customer ID],A3098)</f>
        <v/>
      </c>
      <c r="C3098" s="13">
        <f>_xlfn.MAXIFS(Invoices[Date],Invoices[Customer ID],A3098)</f>
        <v/>
      </c>
      <c r="D3098" s="14">
        <f>AsOfDate-C3098</f>
        <v/>
      </c>
      <c r="E3098" s="14">
        <f>COUNTIFS(Invoices[Customer ID],A3098)</f>
        <v/>
      </c>
      <c r="F3098" s="15">
        <f>SUMIFS(Invoices[Value],Invoices[Customer ID],A3098)</f>
        <v/>
      </c>
      <c r="G3098" s="10">
        <f>5-COUNTIF(RCuts,"&lt;"&amp;D3098)</f>
        <v/>
      </c>
      <c r="H3098" s="10">
        <f>1+COUNTIF(FCuts,"&lt;"&amp;E3098)</f>
        <v/>
      </c>
      <c r="I3098" s="10">
        <f>1+COUNTIF(MCuts,"&lt;"&amp;F3098)</f>
        <v/>
      </c>
      <c r="J3098" s="10">
        <f>G3098&amp;H3098&amp;I3098</f>
        <v/>
      </c>
      <c r="K3098" s="10">
        <f>IF(AND(G3098&gt;=4,H3098&gt;=4),"Champions",IF(AND(G3098&gt;=3,H3098&gt;=3),"Loyal",IF(G3098&gt;=4,"New / promising",IF(H3098&gt;=3,"At risk",IF(G3098&lt;=2,"Lost / hibernating","Needs attention")))))</f>
        <v/>
      </c>
    </row>
    <row r="3099">
      <c r="A3099" t="n">
        <v>17312</v>
      </c>
      <c r="B3099" s="13">
        <f>_xlfn.MINIFS(Invoices[Date],Invoices[Customer ID],A3099)</f>
        <v/>
      </c>
      <c r="C3099" s="13">
        <f>_xlfn.MAXIFS(Invoices[Date],Invoices[Customer ID],A3099)</f>
        <v/>
      </c>
      <c r="D3099" s="14">
        <f>AsOfDate-C3099</f>
        <v/>
      </c>
      <c r="E3099" s="14">
        <f>COUNTIFS(Invoices[Customer ID],A3099)</f>
        <v/>
      </c>
      <c r="F3099" s="15">
        <f>SUMIFS(Invoices[Value],Invoices[Customer ID],A3099)</f>
        <v/>
      </c>
      <c r="G3099" s="10">
        <f>5-COUNTIF(RCuts,"&lt;"&amp;D3099)</f>
        <v/>
      </c>
      <c r="H3099" s="10">
        <f>1+COUNTIF(FCuts,"&lt;"&amp;E3099)</f>
        <v/>
      </c>
      <c r="I3099" s="10">
        <f>1+COUNTIF(MCuts,"&lt;"&amp;F3099)</f>
        <v/>
      </c>
      <c r="J3099" s="10">
        <f>G3099&amp;H3099&amp;I3099</f>
        <v/>
      </c>
      <c r="K3099" s="10">
        <f>IF(AND(G3099&gt;=4,H3099&gt;=4),"Champions",IF(AND(G3099&gt;=3,H3099&gt;=3),"Loyal",IF(G3099&gt;=4,"New / promising",IF(H3099&gt;=3,"At risk",IF(G3099&lt;=2,"Lost / hibernating","Needs attention")))))</f>
        <v/>
      </c>
    </row>
    <row r="3100">
      <c r="A3100" t="n">
        <v>17313</v>
      </c>
      <c r="B3100" s="13">
        <f>_xlfn.MINIFS(Invoices[Date],Invoices[Customer ID],A3100)</f>
        <v/>
      </c>
      <c r="C3100" s="13">
        <f>_xlfn.MAXIFS(Invoices[Date],Invoices[Customer ID],A3100)</f>
        <v/>
      </c>
      <c r="D3100" s="14">
        <f>AsOfDate-C3100</f>
        <v/>
      </c>
      <c r="E3100" s="14">
        <f>COUNTIFS(Invoices[Customer ID],A3100)</f>
        <v/>
      </c>
      <c r="F3100" s="15">
        <f>SUMIFS(Invoices[Value],Invoices[Customer ID],A3100)</f>
        <v/>
      </c>
      <c r="G3100" s="10">
        <f>5-COUNTIF(RCuts,"&lt;"&amp;D3100)</f>
        <v/>
      </c>
      <c r="H3100" s="10">
        <f>1+COUNTIF(FCuts,"&lt;"&amp;E3100)</f>
        <v/>
      </c>
      <c r="I3100" s="10">
        <f>1+COUNTIF(MCuts,"&lt;"&amp;F3100)</f>
        <v/>
      </c>
      <c r="J3100" s="10">
        <f>G3100&amp;H3100&amp;I3100</f>
        <v/>
      </c>
      <c r="K3100" s="10">
        <f>IF(AND(G3100&gt;=4,H3100&gt;=4),"Champions",IF(AND(G3100&gt;=3,H3100&gt;=3),"Loyal",IF(G3100&gt;=4,"New / promising",IF(H3100&gt;=3,"At risk",IF(G3100&lt;=2,"Lost / hibernating","Needs attention")))))</f>
        <v/>
      </c>
    </row>
    <row r="3101">
      <c r="A3101" t="n">
        <v>17314</v>
      </c>
      <c r="B3101" s="13">
        <f>_xlfn.MINIFS(Invoices[Date],Invoices[Customer ID],A3101)</f>
        <v/>
      </c>
      <c r="C3101" s="13">
        <f>_xlfn.MAXIFS(Invoices[Date],Invoices[Customer ID],A3101)</f>
        <v/>
      </c>
      <c r="D3101" s="14">
        <f>AsOfDate-C3101</f>
        <v/>
      </c>
      <c r="E3101" s="14">
        <f>COUNTIFS(Invoices[Customer ID],A3101)</f>
        <v/>
      </c>
      <c r="F3101" s="15">
        <f>SUMIFS(Invoices[Value],Invoices[Customer ID],A3101)</f>
        <v/>
      </c>
      <c r="G3101" s="10">
        <f>5-COUNTIF(RCuts,"&lt;"&amp;D3101)</f>
        <v/>
      </c>
      <c r="H3101" s="10">
        <f>1+COUNTIF(FCuts,"&lt;"&amp;E3101)</f>
        <v/>
      </c>
      <c r="I3101" s="10">
        <f>1+COUNTIF(MCuts,"&lt;"&amp;F3101)</f>
        <v/>
      </c>
      <c r="J3101" s="10">
        <f>G3101&amp;H3101&amp;I3101</f>
        <v/>
      </c>
      <c r="K3101" s="10">
        <f>IF(AND(G3101&gt;=4,H3101&gt;=4),"Champions",IF(AND(G3101&gt;=3,H3101&gt;=3),"Loyal",IF(G3101&gt;=4,"New / promising",IF(H3101&gt;=3,"At risk",IF(G3101&lt;=2,"Lost / hibernating","Needs attention")))))</f>
        <v/>
      </c>
    </row>
    <row r="3102">
      <c r="A3102" t="n">
        <v>17315</v>
      </c>
      <c r="B3102" s="13">
        <f>_xlfn.MINIFS(Invoices[Date],Invoices[Customer ID],A3102)</f>
        <v/>
      </c>
      <c r="C3102" s="13">
        <f>_xlfn.MAXIFS(Invoices[Date],Invoices[Customer ID],A3102)</f>
        <v/>
      </c>
      <c r="D3102" s="14">
        <f>AsOfDate-C3102</f>
        <v/>
      </c>
      <c r="E3102" s="14">
        <f>COUNTIFS(Invoices[Customer ID],A3102)</f>
        <v/>
      </c>
      <c r="F3102" s="15">
        <f>SUMIFS(Invoices[Value],Invoices[Customer ID],A3102)</f>
        <v/>
      </c>
      <c r="G3102" s="10">
        <f>5-COUNTIF(RCuts,"&lt;"&amp;D3102)</f>
        <v/>
      </c>
      <c r="H3102" s="10">
        <f>1+COUNTIF(FCuts,"&lt;"&amp;E3102)</f>
        <v/>
      </c>
      <c r="I3102" s="10">
        <f>1+COUNTIF(MCuts,"&lt;"&amp;F3102)</f>
        <v/>
      </c>
      <c r="J3102" s="10">
        <f>G3102&amp;H3102&amp;I3102</f>
        <v/>
      </c>
      <c r="K3102" s="10">
        <f>IF(AND(G3102&gt;=4,H3102&gt;=4),"Champions",IF(AND(G3102&gt;=3,H3102&gt;=3),"Loyal",IF(G3102&gt;=4,"New / promising",IF(H3102&gt;=3,"At risk",IF(G3102&lt;=2,"Lost / hibernating","Needs attention")))))</f>
        <v/>
      </c>
    </row>
    <row r="3103">
      <c r="A3103" t="n">
        <v>17317</v>
      </c>
      <c r="B3103" s="13">
        <f>_xlfn.MINIFS(Invoices[Date],Invoices[Customer ID],A3103)</f>
        <v/>
      </c>
      <c r="C3103" s="13">
        <f>_xlfn.MAXIFS(Invoices[Date],Invoices[Customer ID],A3103)</f>
        <v/>
      </c>
      <c r="D3103" s="14">
        <f>AsOfDate-C3103</f>
        <v/>
      </c>
      <c r="E3103" s="14">
        <f>COUNTIFS(Invoices[Customer ID],A3103)</f>
        <v/>
      </c>
      <c r="F3103" s="15">
        <f>SUMIFS(Invoices[Value],Invoices[Customer ID],A3103)</f>
        <v/>
      </c>
      <c r="G3103" s="10">
        <f>5-COUNTIF(RCuts,"&lt;"&amp;D3103)</f>
        <v/>
      </c>
      <c r="H3103" s="10">
        <f>1+COUNTIF(FCuts,"&lt;"&amp;E3103)</f>
        <v/>
      </c>
      <c r="I3103" s="10">
        <f>1+COUNTIF(MCuts,"&lt;"&amp;F3103)</f>
        <v/>
      </c>
      <c r="J3103" s="10">
        <f>G3103&amp;H3103&amp;I3103</f>
        <v/>
      </c>
      <c r="K3103" s="10">
        <f>IF(AND(G3103&gt;=4,H3103&gt;=4),"Champions",IF(AND(G3103&gt;=3,H3103&gt;=3),"Loyal",IF(G3103&gt;=4,"New / promising",IF(H3103&gt;=3,"At risk",IF(G3103&lt;=2,"Lost / hibernating","Needs attention")))))</f>
        <v/>
      </c>
    </row>
    <row r="3104">
      <c r="A3104" t="n">
        <v>17320</v>
      </c>
      <c r="B3104" s="13">
        <f>_xlfn.MINIFS(Invoices[Date],Invoices[Customer ID],A3104)</f>
        <v/>
      </c>
      <c r="C3104" s="13">
        <f>_xlfn.MAXIFS(Invoices[Date],Invoices[Customer ID],A3104)</f>
        <v/>
      </c>
      <c r="D3104" s="14">
        <f>AsOfDate-C3104</f>
        <v/>
      </c>
      <c r="E3104" s="14">
        <f>COUNTIFS(Invoices[Customer ID],A3104)</f>
        <v/>
      </c>
      <c r="F3104" s="15">
        <f>SUMIFS(Invoices[Value],Invoices[Customer ID],A3104)</f>
        <v/>
      </c>
      <c r="G3104" s="10">
        <f>5-COUNTIF(RCuts,"&lt;"&amp;D3104)</f>
        <v/>
      </c>
      <c r="H3104" s="10">
        <f>1+COUNTIF(FCuts,"&lt;"&amp;E3104)</f>
        <v/>
      </c>
      <c r="I3104" s="10">
        <f>1+COUNTIF(MCuts,"&lt;"&amp;F3104)</f>
        <v/>
      </c>
      <c r="J3104" s="10">
        <f>G3104&amp;H3104&amp;I3104</f>
        <v/>
      </c>
      <c r="K3104" s="10">
        <f>IF(AND(G3104&gt;=4,H3104&gt;=4),"Champions",IF(AND(G3104&gt;=3,H3104&gt;=3),"Loyal",IF(G3104&gt;=4,"New / promising",IF(H3104&gt;=3,"At risk",IF(G3104&lt;=2,"Lost / hibernating","Needs attention")))))</f>
        <v/>
      </c>
    </row>
    <row r="3105">
      <c r="A3105" t="n">
        <v>17321</v>
      </c>
      <c r="B3105" s="13">
        <f>_xlfn.MINIFS(Invoices[Date],Invoices[Customer ID],A3105)</f>
        <v/>
      </c>
      <c r="C3105" s="13">
        <f>_xlfn.MAXIFS(Invoices[Date],Invoices[Customer ID],A3105)</f>
        <v/>
      </c>
      <c r="D3105" s="14">
        <f>AsOfDate-C3105</f>
        <v/>
      </c>
      <c r="E3105" s="14">
        <f>COUNTIFS(Invoices[Customer ID],A3105)</f>
        <v/>
      </c>
      <c r="F3105" s="15">
        <f>SUMIFS(Invoices[Value],Invoices[Customer ID],A3105)</f>
        <v/>
      </c>
      <c r="G3105" s="10">
        <f>5-COUNTIF(RCuts,"&lt;"&amp;D3105)</f>
        <v/>
      </c>
      <c r="H3105" s="10">
        <f>1+COUNTIF(FCuts,"&lt;"&amp;E3105)</f>
        <v/>
      </c>
      <c r="I3105" s="10">
        <f>1+COUNTIF(MCuts,"&lt;"&amp;F3105)</f>
        <v/>
      </c>
      <c r="J3105" s="10">
        <f>G3105&amp;H3105&amp;I3105</f>
        <v/>
      </c>
      <c r="K3105" s="10">
        <f>IF(AND(G3105&gt;=4,H3105&gt;=4),"Champions",IF(AND(G3105&gt;=3,H3105&gt;=3),"Loyal",IF(G3105&gt;=4,"New / promising",IF(H3105&gt;=3,"At risk",IF(G3105&lt;=2,"Lost / hibernating","Needs attention")))))</f>
        <v/>
      </c>
    </row>
    <row r="3106">
      <c r="A3106" t="n">
        <v>17323</v>
      </c>
      <c r="B3106" s="13">
        <f>_xlfn.MINIFS(Invoices[Date],Invoices[Customer ID],A3106)</f>
        <v/>
      </c>
      <c r="C3106" s="13">
        <f>_xlfn.MAXIFS(Invoices[Date],Invoices[Customer ID],A3106)</f>
        <v/>
      </c>
      <c r="D3106" s="14">
        <f>AsOfDate-C3106</f>
        <v/>
      </c>
      <c r="E3106" s="14">
        <f>COUNTIFS(Invoices[Customer ID],A3106)</f>
        <v/>
      </c>
      <c r="F3106" s="15">
        <f>SUMIFS(Invoices[Value],Invoices[Customer ID],A3106)</f>
        <v/>
      </c>
      <c r="G3106" s="10">
        <f>5-COUNTIF(RCuts,"&lt;"&amp;D3106)</f>
        <v/>
      </c>
      <c r="H3106" s="10">
        <f>1+COUNTIF(FCuts,"&lt;"&amp;E3106)</f>
        <v/>
      </c>
      <c r="I3106" s="10">
        <f>1+COUNTIF(MCuts,"&lt;"&amp;F3106)</f>
        <v/>
      </c>
      <c r="J3106" s="10">
        <f>G3106&amp;H3106&amp;I3106</f>
        <v/>
      </c>
      <c r="K3106" s="10">
        <f>IF(AND(G3106&gt;=4,H3106&gt;=4),"Champions",IF(AND(G3106&gt;=3,H3106&gt;=3),"Loyal",IF(G3106&gt;=4,"New / promising",IF(H3106&gt;=3,"At risk",IF(G3106&lt;=2,"Lost / hibernating","Needs attention")))))</f>
        <v/>
      </c>
    </row>
    <row r="3107">
      <c r="A3107" t="n">
        <v>17324</v>
      </c>
      <c r="B3107" s="13">
        <f>_xlfn.MINIFS(Invoices[Date],Invoices[Customer ID],A3107)</f>
        <v/>
      </c>
      <c r="C3107" s="13">
        <f>_xlfn.MAXIFS(Invoices[Date],Invoices[Customer ID],A3107)</f>
        <v/>
      </c>
      <c r="D3107" s="14">
        <f>AsOfDate-C3107</f>
        <v/>
      </c>
      <c r="E3107" s="14">
        <f>COUNTIFS(Invoices[Customer ID],A3107)</f>
        <v/>
      </c>
      <c r="F3107" s="15">
        <f>SUMIFS(Invoices[Value],Invoices[Customer ID],A3107)</f>
        <v/>
      </c>
      <c r="G3107" s="10">
        <f>5-COUNTIF(RCuts,"&lt;"&amp;D3107)</f>
        <v/>
      </c>
      <c r="H3107" s="10">
        <f>1+COUNTIF(FCuts,"&lt;"&amp;E3107)</f>
        <v/>
      </c>
      <c r="I3107" s="10">
        <f>1+COUNTIF(MCuts,"&lt;"&amp;F3107)</f>
        <v/>
      </c>
      <c r="J3107" s="10">
        <f>G3107&amp;H3107&amp;I3107</f>
        <v/>
      </c>
      <c r="K3107" s="10">
        <f>IF(AND(G3107&gt;=4,H3107&gt;=4),"Champions",IF(AND(G3107&gt;=3,H3107&gt;=3),"Loyal",IF(G3107&gt;=4,"New / promising",IF(H3107&gt;=3,"At risk",IF(G3107&lt;=2,"Lost / hibernating","Needs attention")))))</f>
        <v/>
      </c>
    </row>
    <row r="3108">
      <c r="A3108" t="n">
        <v>17325</v>
      </c>
      <c r="B3108" s="13">
        <f>_xlfn.MINIFS(Invoices[Date],Invoices[Customer ID],A3108)</f>
        <v/>
      </c>
      <c r="C3108" s="13">
        <f>_xlfn.MAXIFS(Invoices[Date],Invoices[Customer ID],A3108)</f>
        <v/>
      </c>
      <c r="D3108" s="14">
        <f>AsOfDate-C3108</f>
        <v/>
      </c>
      <c r="E3108" s="14">
        <f>COUNTIFS(Invoices[Customer ID],A3108)</f>
        <v/>
      </c>
      <c r="F3108" s="15">
        <f>SUMIFS(Invoices[Value],Invoices[Customer ID],A3108)</f>
        <v/>
      </c>
      <c r="G3108" s="10">
        <f>5-COUNTIF(RCuts,"&lt;"&amp;D3108)</f>
        <v/>
      </c>
      <c r="H3108" s="10">
        <f>1+COUNTIF(FCuts,"&lt;"&amp;E3108)</f>
        <v/>
      </c>
      <c r="I3108" s="10">
        <f>1+COUNTIF(MCuts,"&lt;"&amp;F3108)</f>
        <v/>
      </c>
      <c r="J3108" s="10">
        <f>G3108&amp;H3108&amp;I3108</f>
        <v/>
      </c>
      <c r="K3108" s="10">
        <f>IF(AND(G3108&gt;=4,H3108&gt;=4),"Champions",IF(AND(G3108&gt;=3,H3108&gt;=3),"Loyal",IF(G3108&gt;=4,"New / promising",IF(H3108&gt;=3,"At risk",IF(G3108&lt;=2,"Lost / hibernating","Needs attention")))))</f>
        <v/>
      </c>
    </row>
    <row r="3109">
      <c r="A3109" t="n">
        <v>17329</v>
      </c>
      <c r="B3109" s="13">
        <f>_xlfn.MINIFS(Invoices[Date],Invoices[Customer ID],A3109)</f>
        <v/>
      </c>
      <c r="C3109" s="13">
        <f>_xlfn.MAXIFS(Invoices[Date],Invoices[Customer ID],A3109)</f>
        <v/>
      </c>
      <c r="D3109" s="14">
        <f>AsOfDate-C3109</f>
        <v/>
      </c>
      <c r="E3109" s="14">
        <f>COUNTIFS(Invoices[Customer ID],A3109)</f>
        <v/>
      </c>
      <c r="F3109" s="15">
        <f>SUMIFS(Invoices[Value],Invoices[Customer ID],A3109)</f>
        <v/>
      </c>
      <c r="G3109" s="10">
        <f>5-COUNTIF(RCuts,"&lt;"&amp;D3109)</f>
        <v/>
      </c>
      <c r="H3109" s="10">
        <f>1+COUNTIF(FCuts,"&lt;"&amp;E3109)</f>
        <v/>
      </c>
      <c r="I3109" s="10">
        <f>1+COUNTIF(MCuts,"&lt;"&amp;F3109)</f>
        <v/>
      </c>
      <c r="J3109" s="10">
        <f>G3109&amp;H3109&amp;I3109</f>
        <v/>
      </c>
      <c r="K3109" s="10">
        <f>IF(AND(G3109&gt;=4,H3109&gt;=4),"Champions",IF(AND(G3109&gt;=3,H3109&gt;=3),"Loyal",IF(G3109&gt;=4,"New / promising",IF(H3109&gt;=3,"At risk",IF(G3109&lt;=2,"Lost / hibernating","Needs attention")))))</f>
        <v/>
      </c>
    </row>
    <row r="3110">
      <c r="A3110" t="n">
        <v>17330</v>
      </c>
      <c r="B3110" s="13">
        <f>_xlfn.MINIFS(Invoices[Date],Invoices[Customer ID],A3110)</f>
        <v/>
      </c>
      <c r="C3110" s="13">
        <f>_xlfn.MAXIFS(Invoices[Date],Invoices[Customer ID],A3110)</f>
        <v/>
      </c>
      <c r="D3110" s="14">
        <f>AsOfDate-C3110</f>
        <v/>
      </c>
      <c r="E3110" s="14">
        <f>COUNTIFS(Invoices[Customer ID],A3110)</f>
        <v/>
      </c>
      <c r="F3110" s="15">
        <f>SUMIFS(Invoices[Value],Invoices[Customer ID],A3110)</f>
        <v/>
      </c>
      <c r="G3110" s="10">
        <f>5-COUNTIF(RCuts,"&lt;"&amp;D3110)</f>
        <v/>
      </c>
      <c r="H3110" s="10">
        <f>1+COUNTIF(FCuts,"&lt;"&amp;E3110)</f>
        <v/>
      </c>
      <c r="I3110" s="10">
        <f>1+COUNTIF(MCuts,"&lt;"&amp;F3110)</f>
        <v/>
      </c>
      <c r="J3110" s="10">
        <f>G3110&amp;H3110&amp;I3110</f>
        <v/>
      </c>
      <c r="K3110" s="10">
        <f>IF(AND(G3110&gt;=4,H3110&gt;=4),"Champions",IF(AND(G3110&gt;=3,H3110&gt;=3),"Loyal",IF(G3110&gt;=4,"New / promising",IF(H3110&gt;=3,"At risk",IF(G3110&lt;=2,"Lost / hibernating","Needs attention")))))</f>
        <v/>
      </c>
    </row>
    <row r="3111">
      <c r="A3111" t="n">
        <v>17331</v>
      </c>
      <c r="B3111" s="13">
        <f>_xlfn.MINIFS(Invoices[Date],Invoices[Customer ID],A3111)</f>
        <v/>
      </c>
      <c r="C3111" s="13">
        <f>_xlfn.MAXIFS(Invoices[Date],Invoices[Customer ID],A3111)</f>
        <v/>
      </c>
      <c r="D3111" s="14">
        <f>AsOfDate-C3111</f>
        <v/>
      </c>
      <c r="E3111" s="14">
        <f>COUNTIFS(Invoices[Customer ID],A3111)</f>
        <v/>
      </c>
      <c r="F3111" s="15">
        <f>SUMIFS(Invoices[Value],Invoices[Customer ID],A3111)</f>
        <v/>
      </c>
      <c r="G3111" s="10">
        <f>5-COUNTIF(RCuts,"&lt;"&amp;D3111)</f>
        <v/>
      </c>
      <c r="H3111" s="10">
        <f>1+COUNTIF(FCuts,"&lt;"&amp;E3111)</f>
        <v/>
      </c>
      <c r="I3111" s="10">
        <f>1+COUNTIF(MCuts,"&lt;"&amp;F3111)</f>
        <v/>
      </c>
      <c r="J3111" s="10">
        <f>G3111&amp;H3111&amp;I3111</f>
        <v/>
      </c>
      <c r="K3111" s="10">
        <f>IF(AND(G3111&gt;=4,H3111&gt;=4),"Champions",IF(AND(G3111&gt;=3,H3111&gt;=3),"Loyal",IF(G3111&gt;=4,"New / promising",IF(H3111&gt;=3,"At risk",IF(G3111&lt;=2,"Lost / hibernating","Needs attention")))))</f>
        <v/>
      </c>
    </row>
    <row r="3112">
      <c r="A3112" t="n">
        <v>17333</v>
      </c>
      <c r="B3112" s="13">
        <f>_xlfn.MINIFS(Invoices[Date],Invoices[Customer ID],A3112)</f>
        <v/>
      </c>
      <c r="C3112" s="13">
        <f>_xlfn.MAXIFS(Invoices[Date],Invoices[Customer ID],A3112)</f>
        <v/>
      </c>
      <c r="D3112" s="14">
        <f>AsOfDate-C3112</f>
        <v/>
      </c>
      <c r="E3112" s="14">
        <f>COUNTIFS(Invoices[Customer ID],A3112)</f>
        <v/>
      </c>
      <c r="F3112" s="15">
        <f>SUMIFS(Invoices[Value],Invoices[Customer ID],A3112)</f>
        <v/>
      </c>
      <c r="G3112" s="10">
        <f>5-COUNTIF(RCuts,"&lt;"&amp;D3112)</f>
        <v/>
      </c>
      <c r="H3112" s="10">
        <f>1+COUNTIF(FCuts,"&lt;"&amp;E3112)</f>
        <v/>
      </c>
      <c r="I3112" s="10">
        <f>1+COUNTIF(MCuts,"&lt;"&amp;F3112)</f>
        <v/>
      </c>
      <c r="J3112" s="10">
        <f>G3112&amp;H3112&amp;I3112</f>
        <v/>
      </c>
      <c r="K3112" s="10">
        <f>IF(AND(G3112&gt;=4,H3112&gt;=4),"Champions",IF(AND(G3112&gt;=3,H3112&gt;=3),"Loyal",IF(G3112&gt;=4,"New / promising",IF(H3112&gt;=3,"At risk",IF(G3112&lt;=2,"Lost / hibernating","Needs attention")))))</f>
        <v/>
      </c>
    </row>
    <row r="3113">
      <c r="A3113" t="n">
        <v>17334</v>
      </c>
      <c r="B3113" s="13">
        <f>_xlfn.MINIFS(Invoices[Date],Invoices[Customer ID],A3113)</f>
        <v/>
      </c>
      <c r="C3113" s="13">
        <f>_xlfn.MAXIFS(Invoices[Date],Invoices[Customer ID],A3113)</f>
        <v/>
      </c>
      <c r="D3113" s="14">
        <f>AsOfDate-C3113</f>
        <v/>
      </c>
      <c r="E3113" s="14">
        <f>COUNTIFS(Invoices[Customer ID],A3113)</f>
        <v/>
      </c>
      <c r="F3113" s="15">
        <f>SUMIFS(Invoices[Value],Invoices[Customer ID],A3113)</f>
        <v/>
      </c>
      <c r="G3113" s="10">
        <f>5-COUNTIF(RCuts,"&lt;"&amp;D3113)</f>
        <v/>
      </c>
      <c r="H3113" s="10">
        <f>1+COUNTIF(FCuts,"&lt;"&amp;E3113)</f>
        <v/>
      </c>
      <c r="I3113" s="10">
        <f>1+COUNTIF(MCuts,"&lt;"&amp;F3113)</f>
        <v/>
      </c>
      <c r="J3113" s="10">
        <f>G3113&amp;H3113&amp;I3113</f>
        <v/>
      </c>
      <c r="K3113" s="10">
        <f>IF(AND(G3113&gt;=4,H3113&gt;=4),"Champions",IF(AND(G3113&gt;=3,H3113&gt;=3),"Loyal",IF(G3113&gt;=4,"New / promising",IF(H3113&gt;=3,"At risk",IF(G3113&lt;=2,"Lost / hibernating","Needs attention")))))</f>
        <v/>
      </c>
    </row>
    <row r="3114">
      <c r="A3114" t="n">
        <v>17337</v>
      </c>
      <c r="B3114" s="13">
        <f>_xlfn.MINIFS(Invoices[Date],Invoices[Customer ID],A3114)</f>
        <v/>
      </c>
      <c r="C3114" s="13">
        <f>_xlfn.MAXIFS(Invoices[Date],Invoices[Customer ID],A3114)</f>
        <v/>
      </c>
      <c r="D3114" s="14">
        <f>AsOfDate-C3114</f>
        <v/>
      </c>
      <c r="E3114" s="14">
        <f>COUNTIFS(Invoices[Customer ID],A3114)</f>
        <v/>
      </c>
      <c r="F3114" s="15">
        <f>SUMIFS(Invoices[Value],Invoices[Customer ID],A3114)</f>
        <v/>
      </c>
      <c r="G3114" s="10">
        <f>5-COUNTIF(RCuts,"&lt;"&amp;D3114)</f>
        <v/>
      </c>
      <c r="H3114" s="10">
        <f>1+COUNTIF(FCuts,"&lt;"&amp;E3114)</f>
        <v/>
      </c>
      <c r="I3114" s="10">
        <f>1+COUNTIF(MCuts,"&lt;"&amp;F3114)</f>
        <v/>
      </c>
      <c r="J3114" s="10">
        <f>G3114&amp;H3114&amp;I3114</f>
        <v/>
      </c>
      <c r="K3114" s="10">
        <f>IF(AND(G3114&gt;=4,H3114&gt;=4),"Champions",IF(AND(G3114&gt;=3,H3114&gt;=3),"Loyal",IF(G3114&gt;=4,"New / promising",IF(H3114&gt;=3,"At risk",IF(G3114&lt;=2,"Lost / hibernating","Needs attention")))))</f>
        <v/>
      </c>
    </row>
    <row r="3115">
      <c r="A3115" t="n">
        <v>17338</v>
      </c>
      <c r="B3115" s="13">
        <f>_xlfn.MINIFS(Invoices[Date],Invoices[Customer ID],A3115)</f>
        <v/>
      </c>
      <c r="C3115" s="13">
        <f>_xlfn.MAXIFS(Invoices[Date],Invoices[Customer ID],A3115)</f>
        <v/>
      </c>
      <c r="D3115" s="14">
        <f>AsOfDate-C3115</f>
        <v/>
      </c>
      <c r="E3115" s="14">
        <f>COUNTIFS(Invoices[Customer ID],A3115)</f>
        <v/>
      </c>
      <c r="F3115" s="15">
        <f>SUMIFS(Invoices[Value],Invoices[Customer ID],A3115)</f>
        <v/>
      </c>
      <c r="G3115" s="10">
        <f>5-COUNTIF(RCuts,"&lt;"&amp;D3115)</f>
        <v/>
      </c>
      <c r="H3115" s="10">
        <f>1+COUNTIF(FCuts,"&lt;"&amp;E3115)</f>
        <v/>
      </c>
      <c r="I3115" s="10">
        <f>1+COUNTIF(MCuts,"&lt;"&amp;F3115)</f>
        <v/>
      </c>
      <c r="J3115" s="10">
        <f>G3115&amp;H3115&amp;I3115</f>
        <v/>
      </c>
      <c r="K3115" s="10">
        <f>IF(AND(G3115&gt;=4,H3115&gt;=4),"Champions",IF(AND(G3115&gt;=3,H3115&gt;=3),"Loyal",IF(G3115&gt;=4,"New / promising",IF(H3115&gt;=3,"At risk",IF(G3115&lt;=2,"Lost / hibernating","Needs attention")))))</f>
        <v/>
      </c>
    </row>
    <row r="3116">
      <c r="A3116" t="n">
        <v>17339</v>
      </c>
      <c r="B3116" s="13">
        <f>_xlfn.MINIFS(Invoices[Date],Invoices[Customer ID],A3116)</f>
        <v/>
      </c>
      <c r="C3116" s="13">
        <f>_xlfn.MAXIFS(Invoices[Date],Invoices[Customer ID],A3116)</f>
        <v/>
      </c>
      <c r="D3116" s="14">
        <f>AsOfDate-C3116</f>
        <v/>
      </c>
      <c r="E3116" s="14">
        <f>COUNTIFS(Invoices[Customer ID],A3116)</f>
        <v/>
      </c>
      <c r="F3116" s="15">
        <f>SUMIFS(Invoices[Value],Invoices[Customer ID],A3116)</f>
        <v/>
      </c>
      <c r="G3116" s="10">
        <f>5-COUNTIF(RCuts,"&lt;"&amp;D3116)</f>
        <v/>
      </c>
      <c r="H3116" s="10">
        <f>1+COUNTIF(FCuts,"&lt;"&amp;E3116)</f>
        <v/>
      </c>
      <c r="I3116" s="10">
        <f>1+COUNTIF(MCuts,"&lt;"&amp;F3116)</f>
        <v/>
      </c>
      <c r="J3116" s="10">
        <f>G3116&amp;H3116&amp;I3116</f>
        <v/>
      </c>
      <c r="K3116" s="10">
        <f>IF(AND(G3116&gt;=4,H3116&gt;=4),"Champions",IF(AND(G3116&gt;=3,H3116&gt;=3),"Loyal",IF(G3116&gt;=4,"New / promising",IF(H3116&gt;=3,"At risk",IF(G3116&lt;=2,"Lost / hibernating","Needs attention")))))</f>
        <v/>
      </c>
    </row>
    <row r="3117">
      <c r="A3117" t="n">
        <v>17340</v>
      </c>
      <c r="B3117" s="13">
        <f>_xlfn.MINIFS(Invoices[Date],Invoices[Customer ID],A3117)</f>
        <v/>
      </c>
      <c r="C3117" s="13">
        <f>_xlfn.MAXIFS(Invoices[Date],Invoices[Customer ID],A3117)</f>
        <v/>
      </c>
      <c r="D3117" s="14">
        <f>AsOfDate-C3117</f>
        <v/>
      </c>
      <c r="E3117" s="14">
        <f>COUNTIFS(Invoices[Customer ID],A3117)</f>
        <v/>
      </c>
      <c r="F3117" s="15">
        <f>SUMIFS(Invoices[Value],Invoices[Customer ID],A3117)</f>
        <v/>
      </c>
      <c r="G3117" s="10">
        <f>5-COUNTIF(RCuts,"&lt;"&amp;D3117)</f>
        <v/>
      </c>
      <c r="H3117" s="10">
        <f>1+COUNTIF(FCuts,"&lt;"&amp;E3117)</f>
        <v/>
      </c>
      <c r="I3117" s="10">
        <f>1+COUNTIF(MCuts,"&lt;"&amp;F3117)</f>
        <v/>
      </c>
      <c r="J3117" s="10">
        <f>G3117&amp;H3117&amp;I3117</f>
        <v/>
      </c>
      <c r="K3117" s="10">
        <f>IF(AND(G3117&gt;=4,H3117&gt;=4),"Champions",IF(AND(G3117&gt;=3,H3117&gt;=3),"Loyal",IF(G3117&gt;=4,"New / promising",IF(H3117&gt;=3,"At risk",IF(G3117&lt;=2,"Lost / hibernating","Needs attention")))))</f>
        <v/>
      </c>
    </row>
    <row r="3118">
      <c r="A3118" t="n">
        <v>17341</v>
      </c>
      <c r="B3118" s="13">
        <f>_xlfn.MINIFS(Invoices[Date],Invoices[Customer ID],A3118)</f>
        <v/>
      </c>
      <c r="C3118" s="13">
        <f>_xlfn.MAXIFS(Invoices[Date],Invoices[Customer ID],A3118)</f>
        <v/>
      </c>
      <c r="D3118" s="14">
        <f>AsOfDate-C3118</f>
        <v/>
      </c>
      <c r="E3118" s="14">
        <f>COUNTIFS(Invoices[Customer ID],A3118)</f>
        <v/>
      </c>
      <c r="F3118" s="15">
        <f>SUMIFS(Invoices[Value],Invoices[Customer ID],A3118)</f>
        <v/>
      </c>
      <c r="G3118" s="10">
        <f>5-COUNTIF(RCuts,"&lt;"&amp;D3118)</f>
        <v/>
      </c>
      <c r="H3118" s="10">
        <f>1+COUNTIF(FCuts,"&lt;"&amp;E3118)</f>
        <v/>
      </c>
      <c r="I3118" s="10">
        <f>1+COUNTIF(MCuts,"&lt;"&amp;F3118)</f>
        <v/>
      </c>
      <c r="J3118" s="10">
        <f>G3118&amp;H3118&amp;I3118</f>
        <v/>
      </c>
      <c r="K3118" s="10">
        <f>IF(AND(G3118&gt;=4,H3118&gt;=4),"Champions",IF(AND(G3118&gt;=3,H3118&gt;=3),"Loyal",IF(G3118&gt;=4,"New / promising",IF(H3118&gt;=3,"At risk",IF(G3118&lt;=2,"Lost / hibernating","Needs attention")))))</f>
        <v/>
      </c>
    </row>
    <row r="3119">
      <c r="A3119" t="n">
        <v>17344</v>
      </c>
      <c r="B3119" s="13">
        <f>_xlfn.MINIFS(Invoices[Date],Invoices[Customer ID],A3119)</f>
        <v/>
      </c>
      <c r="C3119" s="13">
        <f>_xlfn.MAXIFS(Invoices[Date],Invoices[Customer ID],A3119)</f>
        <v/>
      </c>
      <c r="D3119" s="14">
        <f>AsOfDate-C3119</f>
        <v/>
      </c>
      <c r="E3119" s="14">
        <f>COUNTIFS(Invoices[Customer ID],A3119)</f>
        <v/>
      </c>
      <c r="F3119" s="15">
        <f>SUMIFS(Invoices[Value],Invoices[Customer ID],A3119)</f>
        <v/>
      </c>
      <c r="G3119" s="10">
        <f>5-COUNTIF(RCuts,"&lt;"&amp;D3119)</f>
        <v/>
      </c>
      <c r="H3119" s="10">
        <f>1+COUNTIF(FCuts,"&lt;"&amp;E3119)</f>
        <v/>
      </c>
      <c r="I3119" s="10">
        <f>1+COUNTIF(MCuts,"&lt;"&amp;F3119)</f>
        <v/>
      </c>
      <c r="J3119" s="10">
        <f>G3119&amp;H3119&amp;I3119</f>
        <v/>
      </c>
      <c r="K3119" s="10">
        <f>IF(AND(G3119&gt;=4,H3119&gt;=4),"Champions",IF(AND(G3119&gt;=3,H3119&gt;=3),"Loyal",IF(G3119&gt;=4,"New / promising",IF(H3119&gt;=3,"At risk",IF(G3119&lt;=2,"Lost / hibernating","Needs attention")))))</f>
        <v/>
      </c>
    </row>
    <row r="3120">
      <c r="A3120" t="n">
        <v>17345</v>
      </c>
      <c r="B3120" s="13">
        <f>_xlfn.MINIFS(Invoices[Date],Invoices[Customer ID],A3120)</f>
        <v/>
      </c>
      <c r="C3120" s="13">
        <f>_xlfn.MAXIFS(Invoices[Date],Invoices[Customer ID],A3120)</f>
        <v/>
      </c>
      <c r="D3120" s="14">
        <f>AsOfDate-C3120</f>
        <v/>
      </c>
      <c r="E3120" s="14">
        <f>COUNTIFS(Invoices[Customer ID],A3120)</f>
        <v/>
      </c>
      <c r="F3120" s="15">
        <f>SUMIFS(Invoices[Value],Invoices[Customer ID],A3120)</f>
        <v/>
      </c>
      <c r="G3120" s="10">
        <f>5-COUNTIF(RCuts,"&lt;"&amp;D3120)</f>
        <v/>
      </c>
      <c r="H3120" s="10">
        <f>1+COUNTIF(FCuts,"&lt;"&amp;E3120)</f>
        <v/>
      </c>
      <c r="I3120" s="10">
        <f>1+COUNTIF(MCuts,"&lt;"&amp;F3120)</f>
        <v/>
      </c>
      <c r="J3120" s="10">
        <f>G3120&amp;H3120&amp;I3120</f>
        <v/>
      </c>
      <c r="K3120" s="10">
        <f>IF(AND(G3120&gt;=4,H3120&gt;=4),"Champions",IF(AND(G3120&gt;=3,H3120&gt;=3),"Loyal",IF(G3120&gt;=4,"New / promising",IF(H3120&gt;=3,"At risk",IF(G3120&lt;=2,"Lost / hibernating","Needs attention")))))</f>
        <v/>
      </c>
    </row>
    <row r="3121">
      <c r="A3121" t="n">
        <v>17346</v>
      </c>
      <c r="B3121" s="13">
        <f>_xlfn.MINIFS(Invoices[Date],Invoices[Customer ID],A3121)</f>
        <v/>
      </c>
      <c r="C3121" s="13">
        <f>_xlfn.MAXIFS(Invoices[Date],Invoices[Customer ID],A3121)</f>
        <v/>
      </c>
      <c r="D3121" s="14">
        <f>AsOfDate-C3121</f>
        <v/>
      </c>
      <c r="E3121" s="14">
        <f>COUNTIFS(Invoices[Customer ID],A3121)</f>
        <v/>
      </c>
      <c r="F3121" s="15">
        <f>SUMIFS(Invoices[Value],Invoices[Customer ID],A3121)</f>
        <v/>
      </c>
      <c r="G3121" s="10">
        <f>5-COUNTIF(RCuts,"&lt;"&amp;D3121)</f>
        <v/>
      </c>
      <c r="H3121" s="10">
        <f>1+COUNTIF(FCuts,"&lt;"&amp;E3121)</f>
        <v/>
      </c>
      <c r="I3121" s="10">
        <f>1+COUNTIF(MCuts,"&lt;"&amp;F3121)</f>
        <v/>
      </c>
      <c r="J3121" s="10">
        <f>G3121&amp;H3121&amp;I3121</f>
        <v/>
      </c>
      <c r="K3121" s="10">
        <f>IF(AND(G3121&gt;=4,H3121&gt;=4),"Champions",IF(AND(G3121&gt;=3,H3121&gt;=3),"Loyal",IF(G3121&gt;=4,"New / promising",IF(H3121&gt;=3,"At risk",IF(G3121&lt;=2,"Lost / hibernating","Needs attention")))))</f>
        <v/>
      </c>
    </row>
    <row r="3122">
      <c r="A3122" t="n">
        <v>17347</v>
      </c>
      <c r="B3122" s="13">
        <f>_xlfn.MINIFS(Invoices[Date],Invoices[Customer ID],A3122)</f>
        <v/>
      </c>
      <c r="C3122" s="13">
        <f>_xlfn.MAXIFS(Invoices[Date],Invoices[Customer ID],A3122)</f>
        <v/>
      </c>
      <c r="D3122" s="14">
        <f>AsOfDate-C3122</f>
        <v/>
      </c>
      <c r="E3122" s="14">
        <f>COUNTIFS(Invoices[Customer ID],A3122)</f>
        <v/>
      </c>
      <c r="F3122" s="15">
        <f>SUMIFS(Invoices[Value],Invoices[Customer ID],A3122)</f>
        <v/>
      </c>
      <c r="G3122" s="10">
        <f>5-COUNTIF(RCuts,"&lt;"&amp;D3122)</f>
        <v/>
      </c>
      <c r="H3122" s="10">
        <f>1+COUNTIF(FCuts,"&lt;"&amp;E3122)</f>
        <v/>
      </c>
      <c r="I3122" s="10">
        <f>1+COUNTIF(MCuts,"&lt;"&amp;F3122)</f>
        <v/>
      </c>
      <c r="J3122" s="10">
        <f>G3122&amp;H3122&amp;I3122</f>
        <v/>
      </c>
      <c r="K3122" s="10">
        <f>IF(AND(G3122&gt;=4,H3122&gt;=4),"Champions",IF(AND(G3122&gt;=3,H3122&gt;=3),"Loyal",IF(G3122&gt;=4,"New / promising",IF(H3122&gt;=3,"At risk",IF(G3122&lt;=2,"Lost / hibernating","Needs attention")))))</f>
        <v/>
      </c>
    </row>
    <row r="3123">
      <c r="A3123" t="n">
        <v>17348</v>
      </c>
      <c r="B3123" s="13">
        <f>_xlfn.MINIFS(Invoices[Date],Invoices[Customer ID],A3123)</f>
        <v/>
      </c>
      <c r="C3123" s="13">
        <f>_xlfn.MAXIFS(Invoices[Date],Invoices[Customer ID],A3123)</f>
        <v/>
      </c>
      <c r="D3123" s="14">
        <f>AsOfDate-C3123</f>
        <v/>
      </c>
      <c r="E3123" s="14">
        <f>COUNTIFS(Invoices[Customer ID],A3123)</f>
        <v/>
      </c>
      <c r="F3123" s="15">
        <f>SUMIFS(Invoices[Value],Invoices[Customer ID],A3123)</f>
        <v/>
      </c>
      <c r="G3123" s="10">
        <f>5-COUNTIF(RCuts,"&lt;"&amp;D3123)</f>
        <v/>
      </c>
      <c r="H3123" s="10">
        <f>1+COUNTIF(FCuts,"&lt;"&amp;E3123)</f>
        <v/>
      </c>
      <c r="I3123" s="10">
        <f>1+COUNTIF(MCuts,"&lt;"&amp;F3123)</f>
        <v/>
      </c>
      <c r="J3123" s="10">
        <f>G3123&amp;H3123&amp;I3123</f>
        <v/>
      </c>
      <c r="K3123" s="10">
        <f>IF(AND(G3123&gt;=4,H3123&gt;=4),"Champions",IF(AND(G3123&gt;=3,H3123&gt;=3),"Loyal",IF(G3123&gt;=4,"New / promising",IF(H3123&gt;=3,"At risk",IF(G3123&lt;=2,"Lost / hibernating","Needs attention")))))</f>
        <v/>
      </c>
    </row>
    <row r="3124">
      <c r="A3124" t="n">
        <v>17349</v>
      </c>
      <c r="B3124" s="13">
        <f>_xlfn.MINIFS(Invoices[Date],Invoices[Customer ID],A3124)</f>
        <v/>
      </c>
      <c r="C3124" s="13">
        <f>_xlfn.MAXIFS(Invoices[Date],Invoices[Customer ID],A3124)</f>
        <v/>
      </c>
      <c r="D3124" s="14">
        <f>AsOfDate-C3124</f>
        <v/>
      </c>
      <c r="E3124" s="14">
        <f>COUNTIFS(Invoices[Customer ID],A3124)</f>
        <v/>
      </c>
      <c r="F3124" s="15">
        <f>SUMIFS(Invoices[Value],Invoices[Customer ID],A3124)</f>
        <v/>
      </c>
      <c r="G3124" s="10">
        <f>5-COUNTIF(RCuts,"&lt;"&amp;D3124)</f>
        <v/>
      </c>
      <c r="H3124" s="10">
        <f>1+COUNTIF(FCuts,"&lt;"&amp;E3124)</f>
        <v/>
      </c>
      <c r="I3124" s="10">
        <f>1+COUNTIF(MCuts,"&lt;"&amp;F3124)</f>
        <v/>
      </c>
      <c r="J3124" s="10">
        <f>G3124&amp;H3124&amp;I3124</f>
        <v/>
      </c>
      <c r="K3124" s="10">
        <f>IF(AND(G3124&gt;=4,H3124&gt;=4),"Champions",IF(AND(G3124&gt;=3,H3124&gt;=3),"Loyal",IF(G3124&gt;=4,"New / promising",IF(H3124&gt;=3,"At risk",IF(G3124&lt;=2,"Lost / hibernating","Needs attention")))))</f>
        <v/>
      </c>
    </row>
    <row r="3125">
      <c r="A3125" t="n">
        <v>17350</v>
      </c>
      <c r="B3125" s="13">
        <f>_xlfn.MINIFS(Invoices[Date],Invoices[Customer ID],A3125)</f>
        <v/>
      </c>
      <c r="C3125" s="13">
        <f>_xlfn.MAXIFS(Invoices[Date],Invoices[Customer ID],A3125)</f>
        <v/>
      </c>
      <c r="D3125" s="14">
        <f>AsOfDate-C3125</f>
        <v/>
      </c>
      <c r="E3125" s="14">
        <f>COUNTIFS(Invoices[Customer ID],A3125)</f>
        <v/>
      </c>
      <c r="F3125" s="15">
        <f>SUMIFS(Invoices[Value],Invoices[Customer ID],A3125)</f>
        <v/>
      </c>
      <c r="G3125" s="10">
        <f>5-COUNTIF(RCuts,"&lt;"&amp;D3125)</f>
        <v/>
      </c>
      <c r="H3125" s="10">
        <f>1+COUNTIF(FCuts,"&lt;"&amp;E3125)</f>
        <v/>
      </c>
      <c r="I3125" s="10">
        <f>1+COUNTIF(MCuts,"&lt;"&amp;F3125)</f>
        <v/>
      </c>
      <c r="J3125" s="10">
        <f>G3125&amp;H3125&amp;I3125</f>
        <v/>
      </c>
      <c r="K3125" s="10">
        <f>IF(AND(G3125&gt;=4,H3125&gt;=4),"Champions",IF(AND(G3125&gt;=3,H3125&gt;=3),"Loyal",IF(G3125&gt;=4,"New / promising",IF(H3125&gt;=3,"At risk",IF(G3125&lt;=2,"Lost / hibernating","Needs attention")))))</f>
        <v/>
      </c>
    </row>
    <row r="3126">
      <c r="A3126" t="n">
        <v>17351</v>
      </c>
      <c r="B3126" s="13">
        <f>_xlfn.MINIFS(Invoices[Date],Invoices[Customer ID],A3126)</f>
        <v/>
      </c>
      <c r="C3126" s="13">
        <f>_xlfn.MAXIFS(Invoices[Date],Invoices[Customer ID],A3126)</f>
        <v/>
      </c>
      <c r="D3126" s="14">
        <f>AsOfDate-C3126</f>
        <v/>
      </c>
      <c r="E3126" s="14">
        <f>COUNTIFS(Invoices[Customer ID],A3126)</f>
        <v/>
      </c>
      <c r="F3126" s="15">
        <f>SUMIFS(Invoices[Value],Invoices[Customer ID],A3126)</f>
        <v/>
      </c>
      <c r="G3126" s="10">
        <f>5-COUNTIF(RCuts,"&lt;"&amp;D3126)</f>
        <v/>
      </c>
      <c r="H3126" s="10">
        <f>1+COUNTIF(FCuts,"&lt;"&amp;E3126)</f>
        <v/>
      </c>
      <c r="I3126" s="10">
        <f>1+COUNTIF(MCuts,"&lt;"&amp;F3126)</f>
        <v/>
      </c>
      <c r="J3126" s="10">
        <f>G3126&amp;H3126&amp;I3126</f>
        <v/>
      </c>
      <c r="K3126" s="10">
        <f>IF(AND(G3126&gt;=4,H3126&gt;=4),"Champions",IF(AND(G3126&gt;=3,H3126&gt;=3),"Loyal",IF(G3126&gt;=4,"New / promising",IF(H3126&gt;=3,"At risk",IF(G3126&lt;=2,"Lost / hibernating","Needs attention")))))</f>
        <v/>
      </c>
    </row>
    <row r="3127">
      <c r="A3127" t="n">
        <v>17353</v>
      </c>
      <c r="B3127" s="13">
        <f>_xlfn.MINIFS(Invoices[Date],Invoices[Customer ID],A3127)</f>
        <v/>
      </c>
      <c r="C3127" s="13">
        <f>_xlfn.MAXIFS(Invoices[Date],Invoices[Customer ID],A3127)</f>
        <v/>
      </c>
      <c r="D3127" s="14">
        <f>AsOfDate-C3127</f>
        <v/>
      </c>
      <c r="E3127" s="14">
        <f>COUNTIFS(Invoices[Customer ID],A3127)</f>
        <v/>
      </c>
      <c r="F3127" s="15">
        <f>SUMIFS(Invoices[Value],Invoices[Customer ID],A3127)</f>
        <v/>
      </c>
      <c r="G3127" s="10">
        <f>5-COUNTIF(RCuts,"&lt;"&amp;D3127)</f>
        <v/>
      </c>
      <c r="H3127" s="10">
        <f>1+COUNTIF(FCuts,"&lt;"&amp;E3127)</f>
        <v/>
      </c>
      <c r="I3127" s="10">
        <f>1+COUNTIF(MCuts,"&lt;"&amp;F3127)</f>
        <v/>
      </c>
      <c r="J3127" s="10">
        <f>G3127&amp;H3127&amp;I3127</f>
        <v/>
      </c>
      <c r="K3127" s="10">
        <f>IF(AND(G3127&gt;=4,H3127&gt;=4),"Champions",IF(AND(G3127&gt;=3,H3127&gt;=3),"Loyal",IF(G3127&gt;=4,"New / promising",IF(H3127&gt;=3,"At risk",IF(G3127&lt;=2,"Lost / hibernating","Needs attention")))))</f>
        <v/>
      </c>
    </row>
    <row r="3128">
      <c r="A3128" t="n">
        <v>17354</v>
      </c>
      <c r="B3128" s="13">
        <f>_xlfn.MINIFS(Invoices[Date],Invoices[Customer ID],A3128)</f>
        <v/>
      </c>
      <c r="C3128" s="13">
        <f>_xlfn.MAXIFS(Invoices[Date],Invoices[Customer ID],A3128)</f>
        <v/>
      </c>
      <c r="D3128" s="14">
        <f>AsOfDate-C3128</f>
        <v/>
      </c>
      <c r="E3128" s="14">
        <f>COUNTIFS(Invoices[Customer ID],A3128)</f>
        <v/>
      </c>
      <c r="F3128" s="15">
        <f>SUMIFS(Invoices[Value],Invoices[Customer ID],A3128)</f>
        <v/>
      </c>
      <c r="G3128" s="10">
        <f>5-COUNTIF(RCuts,"&lt;"&amp;D3128)</f>
        <v/>
      </c>
      <c r="H3128" s="10">
        <f>1+COUNTIF(FCuts,"&lt;"&amp;E3128)</f>
        <v/>
      </c>
      <c r="I3128" s="10">
        <f>1+COUNTIF(MCuts,"&lt;"&amp;F3128)</f>
        <v/>
      </c>
      <c r="J3128" s="10">
        <f>G3128&amp;H3128&amp;I3128</f>
        <v/>
      </c>
      <c r="K3128" s="10">
        <f>IF(AND(G3128&gt;=4,H3128&gt;=4),"Champions",IF(AND(G3128&gt;=3,H3128&gt;=3),"Loyal",IF(G3128&gt;=4,"New / promising",IF(H3128&gt;=3,"At risk",IF(G3128&lt;=2,"Lost / hibernating","Needs attention")))))</f>
        <v/>
      </c>
    </row>
    <row r="3129">
      <c r="A3129" t="n">
        <v>17356</v>
      </c>
      <c r="B3129" s="13">
        <f>_xlfn.MINIFS(Invoices[Date],Invoices[Customer ID],A3129)</f>
        <v/>
      </c>
      <c r="C3129" s="13">
        <f>_xlfn.MAXIFS(Invoices[Date],Invoices[Customer ID],A3129)</f>
        <v/>
      </c>
      <c r="D3129" s="14">
        <f>AsOfDate-C3129</f>
        <v/>
      </c>
      <c r="E3129" s="14">
        <f>COUNTIFS(Invoices[Customer ID],A3129)</f>
        <v/>
      </c>
      <c r="F3129" s="15">
        <f>SUMIFS(Invoices[Value],Invoices[Customer ID],A3129)</f>
        <v/>
      </c>
      <c r="G3129" s="10">
        <f>5-COUNTIF(RCuts,"&lt;"&amp;D3129)</f>
        <v/>
      </c>
      <c r="H3129" s="10">
        <f>1+COUNTIF(FCuts,"&lt;"&amp;E3129)</f>
        <v/>
      </c>
      <c r="I3129" s="10">
        <f>1+COUNTIF(MCuts,"&lt;"&amp;F3129)</f>
        <v/>
      </c>
      <c r="J3129" s="10">
        <f>G3129&amp;H3129&amp;I3129</f>
        <v/>
      </c>
      <c r="K3129" s="10">
        <f>IF(AND(G3129&gt;=4,H3129&gt;=4),"Champions",IF(AND(G3129&gt;=3,H3129&gt;=3),"Loyal",IF(G3129&gt;=4,"New / promising",IF(H3129&gt;=3,"At risk",IF(G3129&lt;=2,"Lost / hibernating","Needs attention")))))</f>
        <v/>
      </c>
    </row>
    <row r="3130">
      <c r="A3130" t="n">
        <v>17357</v>
      </c>
      <c r="B3130" s="13">
        <f>_xlfn.MINIFS(Invoices[Date],Invoices[Customer ID],A3130)</f>
        <v/>
      </c>
      <c r="C3130" s="13">
        <f>_xlfn.MAXIFS(Invoices[Date],Invoices[Customer ID],A3130)</f>
        <v/>
      </c>
      <c r="D3130" s="14">
        <f>AsOfDate-C3130</f>
        <v/>
      </c>
      <c r="E3130" s="14">
        <f>COUNTIFS(Invoices[Customer ID],A3130)</f>
        <v/>
      </c>
      <c r="F3130" s="15">
        <f>SUMIFS(Invoices[Value],Invoices[Customer ID],A3130)</f>
        <v/>
      </c>
      <c r="G3130" s="10">
        <f>5-COUNTIF(RCuts,"&lt;"&amp;D3130)</f>
        <v/>
      </c>
      <c r="H3130" s="10">
        <f>1+COUNTIF(FCuts,"&lt;"&amp;E3130)</f>
        <v/>
      </c>
      <c r="I3130" s="10">
        <f>1+COUNTIF(MCuts,"&lt;"&amp;F3130)</f>
        <v/>
      </c>
      <c r="J3130" s="10">
        <f>G3130&amp;H3130&amp;I3130</f>
        <v/>
      </c>
      <c r="K3130" s="10">
        <f>IF(AND(G3130&gt;=4,H3130&gt;=4),"Champions",IF(AND(G3130&gt;=3,H3130&gt;=3),"Loyal",IF(G3130&gt;=4,"New / promising",IF(H3130&gt;=3,"At risk",IF(G3130&lt;=2,"Lost / hibernating","Needs attention")))))</f>
        <v/>
      </c>
    </row>
    <row r="3131">
      <c r="A3131" t="n">
        <v>17358</v>
      </c>
      <c r="B3131" s="13">
        <f>_xlfn.MINIFS(Invoices[Date],Invoices[Customer ID],A3131)</f>
        <v/>
      </c>
      <c r="C3131" s="13">
        <f>_xlfn.MAXIFS(Invoices[Date],Invoices[Customer ID],A3131)</f>
        <v/>
      </c>
      <c r="D3131" s="14">
        <f>AsOfDate-C3131</f>
        <v/>
      </c>
      <c r="E3131" s="14">
        <f>COUNTIFS(Invoices[Customer ID],A3131)</f>
        <v/>
      </c>
      <c r="F3131" s="15">
        <f>SUMIFS(Invoices[Value],Invoices[Customer ID],A3131)</f>
        <v/>
      </c>
      <c r="G3131" s="10">
        <f>5-COUNTIF(RCuts,"&lt;"&amp;D3131)</f>
        <v/>
      </c>
      <c r="H3131" s="10">
        <f>1+COUNTIF(FCuts,"&lt;"&amp;E3131)</f>
        <v/>
      </c>
      <c r="I3131" s="10">
        <f>1+COUNTIF(MCuts,"&lt;"&amp;F3131)</f>
        <v/>
      </c>
      <c r="J3131" s="10">
        <f>G3131&amp;H3131&amp;I3131</f>
        <v/>
      </c>
      <c r="K3131" s="10">
        <f>IF(AND(G3131&gt;=4,H3131&gt;=4),"Champions",IF(AND(G3131&gt;=3,H3131&gt;=3),"Loyal",IF(G3131&gt;=4,"New / promising",IF(H3131&gt;=3,"At risk",IF(G3131&lt;=2,"Lost / hibernating","Needs attention")))))</f>
        <v/>
      </c>
    </row>
    <row r="3132">
      <c r="A3132" t="n">
        <v>17359</v>
      </c>
      <c r="B3132" s="13">
        <f>_xlfn.MINIFS(Invoices[Date],Invoices[Customer ID],A3132)</f>
        <v/>
      </c>
      <c r="C3132" s="13">
        <f>_xlfn.MAXIFS(Invoices[Date],Invoices[Customer ID],A3132)</f>
        <v/>
      </c>
      <c r="D3132" s="14">
        <f>AsOfDate-C3132</f>
        <v/>
      </c>
      <c r="E3132" s="14">
        <f>COUNTIFS(Invoices[Customer ID],A3132)</f>
        <v/>
      </c>
      <c r="F3132" s="15">
        <f>SUMIFS(Invoices[Value],Invoices[Customer ID],A3132)</f>
        <v/>
      </c>
      <c r="G3132" s="10">
        <f>5-COUNTIF(RCuts,"&lt;"&amp;D3132)</f>
        <v/>
      </c>
      <c r="H3132" s="10">
        <f>1+COUNTIF(FCuts,"&lt;"&amp;E3132)</f>
        <v/>
      </c>
      <c r="I3132" s="10">
        <f>1+COUNTIF(MCuts,"&lt;"&amp;F3132)</f>
        <v/>
      </c>
      <c r="J3132" s="10">
        <f>G3132&amp;H3132&amp;I3132</f>
        <v/>
      </c>
      <c r="K3132" s="10">
        <f>IF(AND(G3132&gt;=4,H3132&gt;=4),"Champions",IF(AND(G3132&gt;=3,H3132&gt;=3),"Loyal",IF(G3132&gt;=4,"New / promising",IF(H3132&gt;=3,"At risk",IF(G3132&lt;=2,"Lost / hibernating","Needs attention")))))</f>
        <v/>
      </c>
    </row>
    <row r="3133">
      <c r="A3133" t="n">
        <v>17360</v>
      </c>
      <c r="B3133" s="13">
        <f>_xlfn.MINIFS(Invoices[Date],Invoices[Customer ID],A3133)</f>
        <v/>
      </c>
      <c r="C3133" s="13">
        <f>_xlfn.MAXIFS(Invoices[Date],Invoices[Customer ID],A3133)</f>
        <v/>
      </c>
      <c r="D3133" s="14">
        <f>AsOfDate-C3133</f>
        <v/>
      </c>
      <c r="E3133" s="14">
        <f>COUNTIFS(Invoices[Customer ID],A3133)</f>
        <v/>
      </c>
      <c r="F3133" s="15">
        <f>SUMIFS(Invoices[Value],Invoices[Customer ID],A3133)</f>
        <v/>
      </c>
      <c r="G3133" s="10">
        <f>5-COUNTIF(RCuts,"&lt;"&amp;D3133)</f>
        <v/>
      </c>
      <c r="H3133" s="10">
        <f>1+COUNTIF(FCuts,"&lt;"&amp;E3133)</f>
        <v/>
      </c>
      <c r="I3133" s="10">
        <f>1+COUNTIF(MCuts,"&lt;"&amp;F3133)</f>
        <v/>
      </c>
      <c r="J3133" s="10">
        <f>G3133&amp;H3133&amp;I3133</f>
        <v/>
      </c>
      <c r="K3133" s="10">
        <f>IF(AND(G3133&gt;=4,H3133&gt;=4),"Champions",IF(AND(G3133&gt;=3,H3133&gt;=3),"Loyal",IF(G3133&gt;=4,"New / promising",IF(H3133&gt;=3,"At risk",IF(G3133&lt;=2,"Lost / hibernating","Needs attention")))))</f>
        <v/>
      </c>
    </row>
    <row r="3134">
      <c r="A3134" t="n">
        <v>17361</v>
      </c>
      <c r="B3134" s="13">
        <f>_xlfn.MINIFS(Invoices[Date],Invoices[Customer ID],A3134)</f>
        <v/>
      </c>
      <c r="C3134" s="13">
        <f>_xlfn.MAXIFS(Invoices[Date],Invoices[Customer ID],A3134)</f>
        <v/>
      </c>
      <c r="D3134" s="14">
        <f>AsOfDate-C3134</f>
        <v/>
      </c>
      <c r="E3134" s="14">
        <f>COUNTIFS(Invoices[Customer ID],A3134)</f>
        <v/>
      </c>
      <c r="F3134" s="15">
        <f>SUMIFS(Invoices[Value],Invoices[Customer ID],A3134)</f>
        <v/>
      </c>
      <c r="G3134" s="10">
        <f>5-COUNTIF(RCuts,"&lt;"&amp;D3134)</f>
        <v/>
      </c>
      <c r="H3134" s="10">
        <f>1+COUNTIF(FCuts,"&lt;"&amp;E3134)</f>
        <v/>
      </c>
      <c r="I3134" s="10">
        <f>1+COUNTIF(MCuts,"&lt;"&amp;F3134)</f>
        <v/>
      </c>
      <c r="J3134" s="10">
        <f>G3134&amp;H3134&amp;I3134</f>
        <v/>
      </c>
      <c r="K3134" s="10">
        <f>IF(AND(G3134&gt;=4,H3134&gt;=4),"Champions",IF(AND(G3134&gt;=3,H3134&gt;=3),"Loyal",IF(G3134&gt;=4,"New / promising",IF(H3134&gt;=3,"At risk",IF(G3134&lt;=2,"Lost / hibernating","Needs attention")))))</f>
        <v/>
      </c>
    </row>
    <row r="3135">
      <c r="A3135" t="n">
        <v>17362</v>
      </c>
      <c r="B3135" s="13">
        <f>_xlfn.MINIFS(Invoices[Date],Invoices[Customer ID],A3135)</f>
        <v/>
      </c>
      <c r="C3135" s="13">
        <f>_xlfn.MAXIFS(Invoices[Date],Invoices[Customer ID],A3135)</f>
        <v/>
      </c>
      <c r="D3135" s="14">
        <f>AsOfDate-C3135</f>
        <v/>
      </c>
      <c r="E3135" s="14">
        <f>COUNTIFS(Invoices[Customer ID],A3135)</f>
        <v/>
      </c>
      <c r="F3135" s="15">
        <f>SUMIFS(Invoices[Value],Invoices[Customer ID],A3135)</f>
        <v/>
      </c>
      <c r="G3135" s="10">
        <f>5-COUNTIF(RCuts,"&lt;"&amp;D3135)</f>
        <v/>
      </c>
      <c r="H3135" s="10">
        <f>1+COUNTIF(FCuts,"&lt;"&amp;E3135)</f>
        <v/>
      </c>
      <c r="I3135" s="10">
        <f>1+COUNTIF(MCuts,"&lt;"&amp;F3135)</f>
        <v/>
      </c>
      <c r="J3135" s="10">
        <f>G3135&amp;H3135&amp;I3135</f>
        <v/>
      </c>
      <c r="K3135" s="10">
        <f>IF(AND(G3135&gt;=4,H3135&gt;=4),"Champions",IF(AND(G3135&gt;=3,H3135&gt;=3),"Loyal",IF(G3135&gt;=4,"New / promising",IF(H3135&gt;=3,"At risk",IF(G3135&lt;=2,"Lost / hibernating","Needs attention")))))</f>
        <v/>
      </c>
    </row>
    <row r="3136">
      <c r="A3136" t="n">
        <v>17364</v>
      </c>
      <c r="B3136" s="13">
        <f>_xlfn.MINIFS(Invoices[Date],Invoices[Customer ID],A3136)</f>
        <v/>
      </c>
      <c r="C3136" s="13">
        <f>_xlfn.MAXIFS(Invoices[Date],Invoices[Customer ID],A3136)</f>
        <v/>
      </c>
      <c r="D3136" s="14">
        <f>AsOfDate-C3136</f>
        <v/>
      </c>
      <c r="E3136" s="14">
        <f>COUNTIFS(Invoices[Customer ID],A3136)</f>
        <v/>
      </c>
      <c r="F3136" s="15">
        <f>SUMIFS(Invoices[Value],Invoices[Customer ID],A3136)</f>
        <v/>
      </c>
      <c r="G3136" s="10">
        <f>5-COUNTIF(RCuts,"&lt;"&amp;D3136)</f>
        <v/>
      </c>
      <c r="H3136" s="10">
        <f>1+COUNTIF(FCuts,"&lt;"&amp;E3136)</f>
        <v/>
      </c>
      <c r="I3136" s="10">
        <f>1+COUNTIF(MCuts,"&lt;"&amp;F3136)</f>
        <v/>
      </c>
      <c r="J3136" s="10">
        <f>G3136&amp;H3136&amp;I3136</f>
        <v/>
      </c>
      <c r="K3136" s="10">
        <f>IF(AND(G3136&gt;=4,H3136&gt;=4),"Champions",IF(AND(G3136&gt;=3,H3136&gt;=3),"Loyal",IF(G3136&gt;=4,"New / promising",IF(H3136&gt;=3,"At risk",IF(G3136&lt;=2,"Lost / hibernating","Needs attention")))))</f>
        <v/>
      </c>
    </row>
    <row r="3137">
      <c r="A3137" t="n">
        <v>17365</v>
      </c>
      <c r="B3137" s="13">
        <f>_xlfn.MINIFS(Invoices[Date],Invoices[Customer ID],A3137)</f>
        <v/>
      </c>
      <c r="C3137" s="13">
        <f>_xlfn.MAXIFS(Invoices[Date],Invoices[Customer ID],A3137)</f>
        <v/>
      </c>
      <c r="D3137" s="14">
        <f>AsOfDate-C3137</f>
        <v/>
      </c>
      <c r="E3137" s="14">
        <f>COUNTIFS(Invoices[Customer ID],A3137)</f>
        <v/>
      </c>
      <c r="F3137" s="15">
        <f>SUMIFS(Invoices[Value],Invoices[Customer ID],A3137)</f>
        <v/>
      </c>
      <c r="G3137" s="10">
        <f>5-COUNTIF(RCuts,"&lt;"&amp;D3137)</f>
        <v/>
      </c>
      <c r="H3137" s="10">
        <f>1+COUNTIF(FCuts,"&lt;"&amp;E3137)</f>
        <v/>
      </c>
      <c r="I3137" s="10">
        <f>1+COUNTIF(MCuts,"&lt;"&amp;F3137)</f>
        <v/>
      </c>
      <c r="J3137" s="10">
        <f>G3137&amp;H3137&amp;I3137</f>
        <v/>
      </c>
      <c r="K3137" s="10">
        <f>IF(AND(G3137&gt;=4,H3137&gt;=4),"Champions",IF(AND(G3137&gt;=3,H3137&gt;=3),"Loyal",IF(G3137&gt;=4,"New / promising",IF(H3137&gt;=3,"At risk",IF(G3137&lt;=2,"Lost / hibernating","Needs attention")))))</f>
        <v/>
      </c>
    </row>
    <row r="3138">
      <c r="A3138" t="n">
        <v>17367</v>
      </c>
      <c r="B3138" s="13">
        <f>_xlfn.MINIFS(Invoices[Date],Invoices[Customer ID],A3138)</f>
        <v/>
      </c>
      <c r="C3138" s="13">
        <f>_xlfn.MAXIFS(Invoices[Date],Invoices[Customer ID],A3138)</f>
        <v/>
      </c>
      <c r="D3138" s="14">
        <f>AsOfDate-C3138</f>
        <v/>
      </c>
      <c r="E3138" s="14">
        <f>COUNTIFS(Invoices[Customer ID],A3138)</f>
        <v/>
      </c>
      <c r="F3138" s="15">
        <f>SUMIFS(Invoices[Value],Invoices[Customer ID],A3138)</f>
        <v/>
      </c>
      <c r="G3138" s="10">
        <f>5-COUNTIF(RCuts,"&lt;"&amp;D3138)</f>
        <v/>
      </c>
      <c r="H3138" s="10">
        <f>1+COUNTIF(FCuts,"&lt;"&amp;E3138)</f>
        <v/>
      </c>
      <c r="I3138" s="10">
        <f>1+COUNTIF(MCuts,"&lt;"&amp;F3138)</f>
        <v/>
      </c>
      <c r="J3138" s="10">
        <f>G3138&amp;H3138&amp;I3138</f>
        <v/>
      </c>
      <c r="K3138" s="10">
        <f>IF(AND(G3138&gt;=4,H3138&gt;=4),"Champions",IF(AND(G3138&gt;=3,H3138&gt;=3),"Loyal",IF(G3138&gt;=4,"New / promising",IF(H3138&gt;=3,"At risk",IF(G3138&lt;=2,"Lost / hibernating","Needs attention")))))</f>
        <v/>
      </c>
    </row>
    <row r="3139">
      <c r="A3139" t="n">
        <v>17368</v>
      </c>
      <c r="B3139" s="13">
        <f>_xlfn.MINIFS(Invoices[Date],Invoices[Customer ID],A3139)</f>
        <v/>
      </c>
      <c r="C3139" s="13">
        <f>_xlfn.MAXIFS(Invoices[Date],Invoices[Customer ID],A3139)</f>
        <v/>
      </c>
      <c r="D3139" s="14">
        <f>AsOfDate-C3139</f>
        <v/>
      </c>
      <c r="E3139" s="14">
        <f>COUNTIFS(Invoices[Customer ID],A3139)</f>
        <v/>
      </c>
      <c r="F3139" s="15">
        <f>SUMIFS(Invoices[Value],Invoices[Customer ID],A3139)</f>
        <v/>
      </c>
      <c r="G3139" s="10">
        <f>5-COUNTIF(RCuts,"&lt;"&amp;D3139)</f>
        <v/>
      </c>
      <c r="H3139" s="10">
        <f>1+COUNTIF(FCuts,"&lt;"&amp;E3139)</f>
        <v/>
      </c>
      <c r="I3139" s="10">
        <f>1+COUNTIF(MCuts,"&lt;"&amp;F3139)</f>
        <v/>
      </c>
      <c r="J3139" s="10">
        <f>G3139&amp;H3139&amp;I3139</f>
        <v/>
      </c>
      <c r="K3139" s="10">
        <f>IF(AND(G3139&gt;=4,H3139&gt;=4),"Champions",IF(AND(G3139&gt;=3,H3139&gt;=3),"Loyal",IF(G3139&gt;=4,"New / promising",IF(H3139&gt;=3,"At risk",IF(G3139&lt;=2,"Lost / hibernating","Needs attention")))))</f>
        <v/>
      </c>
    </row>
    <row r="3140">
      <c r="A3140" t="n">
        <v>17370</v>
      </c>
      <c r="B3140" s="13">
        <f>_xlfn.MINIFS(Invoices[Date],Invoices[Customer ID],A3140)</f>
        <v/>
      </c>
      <c r="C3140" s="13">
        <f>_xlfn.MAXIFS(Invoices[Date],Invoices[Customer ID],A3140)</f>
        <v/>
      </c>
      <c r="D3140" s="14">
        <f>AsOfDate-C3140</f>
        <v/>
      </c>
      <c r="E3140" s="14">
        <f>COUNTIFS(Invoices[Customer ID],A3140)</f>
        <v/>
      </c>
      <c r="F3140" s="15">
        <f>SUMIFS(Invoices[Value],Invoices[Customer ID],A3140)</f>
        <v/>
      </c>
      <c r="G3140" s="10">
        <f>5-COUNTIF(RCuts,"&lt;"&amp;D3140)</f>
        <v/>
      </c>
      <c r="H3140" s="10">
        <f>1+COUNTIF(FCuts,"&lt;"&amp;E3140)</f>
        <v/>
      </c>
      <c r="I3140" s="10">
        <f>1+COUNTIF(MCuts,"&lt;"&amp;F3140)</f>
        <v/>
      </c>
      <c r="J3140" s="10">
        <f>G3140&amp;H3140&amp;I3140</f>
        <v/>
      </c>
      <c r="K3140" s="10">
        <f>IF(AND(G3140&gt;=4,H3140&gt;=4),"Champions",IF(AND(G3140&gt;=3,H3140&gt;=3),"Loyal",IF(G3140&gt;=4,"New / promising",IF(H3140&gt;=3,"At risk",IF(G3140&lt;=2,"Lost / hibernating","Needs attention")))))</f>
        <v/>
      </c>
    </row>
    <row r="3141">
      <c r="A3141" t="n">
        <v>17371</v>
      </c>
      <c r="B3141" s="13">
        <f>_xlfn.MINIFS(Invoices[Date],Invoices[Customer ID],A3141)</f>
        <v/>
      </c>
      <c r="C3141" s="13">
        <f>_xlfn.MAXIFS(Invoices[Date],Invoices[Customer ID],A3141)</f>
        <v/>
      </c>
      <c r="D3141" s="14">
        <f>AsOfDate-C3141</f>
        <v/>
      </c>
      <c r="E3141" s="14">
        <f>COUNTIFS(Invoices[Customer ID],A3141)</f>
        <v/>
      </c>
      <c r="F3141" s="15">
        <f>SUMIFS(Invoices[Value],Invoices[Customer ID],A3141)</f>
        <v/>
      </c>
      <c r="G3141" s="10">
        <f>5-COUNTIF(RCuts,"&lt;"&amp;D3141)</f>
        <v/>
      </c>
      <c r="H3141" s="10">
        <f>1+COUNTIF(FCuts,"&lt;"&amp;E3141)</f>
        <v/>
      </c>
      <c r="I3141" s="10">
        <f>1+COUNTIF(MCuts,"&lt;"&amp;F3141)</f>
        <v/>
      </c>
      <c r="J3141" s="10">
        <f>G3141&amp;H3141&amp;I3141</f>
        <v/>
      </c>
      <c r="K3141" s="10">
        <f>IF(AND(G3141&gt;=4,H3141&gt;=4),"Champions",IF(AND(G3141&gt;=3,H3141&gt;=3),"Loyal",IF(G3141&gt;=4,"New / promising",IF(H3141&gt;=3,"At risk",IF(G3141&lt;=2,"Lost / hibernating","Needs attention")))))</f>
        <v/>
      </c>
    </row>
    <row r="3142">
      <c r="A3142" t="n">
        <v>17372</v>
      </c>
      <c r="B3142" s="13">
        <f>_xlfn.MINIFS(Invoices[Date],Invoices[Customer ID],A3142)</f>
        <v/>
      </c>
      <c r="C3142" s="13">
        <f>_xlfn.MAXIFS(Invoices[Date],Invoices[Customer ID],A3142)</f>
        <v/>
      </c>
      <c r="D3142" s="14">
        <f>AsOfDate-C3142</f>
        <v/>
      </c>
      <c r="E3142" s="14">
        <f>COUNTIFS(Invoices[Customer ID],A3142)</f>
        <v/>
      </c>
      <c r="F3142" s="15">
        <f>SUMIFS(Invoices[Value],Invoices[Customer ID],A3142)</f>
        <v/>
      </c>
      <c r="G3142" s="10">
        <f>5-COUNTIF(RCuts,"&lt;"&amp;D3142)</f>
        <v/>
      </c>
      <c r="H3142" s="10">
        <f>1+COUNTIF(FCuts,"&lt;"&amp;E3142)</f>
        <v/>
      </c>
      <c r="I3142" s="10">
        <f>1+COUNTIF(MCuts,"&lt;"&amp;F3142)</f>
        <v/>
      </c>
      <c r="J3142" s="10">
        <f>G3142&amp;H3142&amp;I3142</f>
        <v/>
      </c>
      <c r="K3142" s="10">
        <f>IF(AND(G3142&gt;=4,H3142&gt;=4),"Champions",IF(AND(G3142&gt;=3,H3142&gt;=3),"Loyal",IF(G3142&gt;=4,"New / promising",IF(H3142&gt;=3,"At risk",IF(G3142&lt;=2,"Lost / hibernating","Needs attention")))))</f>
        <v/>
      </c>
    </row>
    <row r="3143">
      <c r="A3143" t="n">
        <v>17373</v>
      </c>
      <c r="B3143" s="13">
        <f>_xlfn.MINIFS(Invoices[Date],Invoices[Customer ID],A3143)</f>
        <v/>
      </c>
      <c r="C3143" s="13">
        <f>_xlfn.MAXIFS(Invoices[Date],Invoices[Customer ID],A3143)</f>
        <v/>
      </c>
      <c r="D3143" s="14">
        <f>AsOfDate-C3143</f>
        <v/>
      </c>
      <c r="E3143" s="14">
        <f>COUNTIFS(Invoices[Customer ID],A3143)</f>
        <v/>
      </c>
      <c r="F3143" s="15">
        <f>SUMIFS(Invoices[Value],Invoices[Customer ID],A3143)</f>
        <v/>
      </c>
      <c r="G3143" s="10">
        <f>5-COUNTIF(RCuts,"&lt;"&amp;D3143)</f>
        <v/>
      </c>
      <c r="H3143" s="10">
        <f>1+COUNTIF(FCuts,"&lt;"&amp;E3143)</f>
        <v/>
      </c>
      <c r="I3143" s="10">
        <f>1+COUNTIF(MCuts,"&lt;"&amp;F3143)</f>
        <v/>
      </c>
      <c r="J3143" s="10">
        <f>G3143&amp;H3143&amp;I3143</f>
        <v/>
      </c>
      <c r="K3143" s="10">
        <f>IF(AND(G3143&gt;=4,H3143&gt;=4),"Champions",IF(AND(G3143&gt;=3,H3143&gt;=3),"Loyal",IF(G3143&gt;=4,"New / promising",IF(H3143&gt;=3,"At risk",IF(G3143&lt;=2,"Lost / hibernating","Needs attention")))))</f>
        <v/>
      </c>
    </row>
    <row r="3144">
      <c r="A3144" t="n">
        <v>17374</v>
      </c>
      <c r="B3144" s="13">
        <f>_xlfn.MINIFS(Invoices[Date],Invoices[Customer ID],A3144)</f>
        <v/>
      </c>
      <c r="C3144" s="13">
        <f>_xlfn.MAXIFS(Invoices[Date],Invoices[Customer ID],A3144)</f>
        <v/>
      </c>
      <c r="D3144" s="14">
        <f>AsOfDate-C3144</f>
        <v/>
      </c>
      <c r="E3144" s="14">
        <f>COUNTIFS(Invoices[Customer ID],A3144)</f>
        <v/>
      </c>
      <c r="F3144" s="15">
        <f>SUMIFS(Invoices[Value],Invoices[Customer ID],A3144)</f>
        <v/>
      </c>
      <c r="G3144" s="10">
        <f>5-COUNTIF(RCuts,"&lt;"&amp;D3144)</f>
        <v/>
      </c>
      <c r="H3144" s="10">
        <f>1+COUNTIF(FCuts,"&lt;"&amp;E3144)</f>
        <v/>
      </c>
      <c r="I3144" s="10">
        <f>1+COUNTIF(MCuts,"&lt;"&amp;F3144)</f>
        <v/>
      </c>
      <c r="J3144" s="10">
        <f>G3144&amp;H3144&amp;I3144</f>
        <v/>
      </c>
      <c r="K3144" s="10">
        <f>IF(AND(G3144&gt;=4,H3144&gt;=4),"Champions",IF(AND(G3144&gt;=3,H3144&gt;=3),"Loyal",IF(G3144&gt;=4,"New / promising",IF(H3144&gt;=3,"At risk",IF(G3144&lt;=2,"Lost / hibernating","Needs attention")))))</f>
        <v/>
      </c>
    </row>
    <row r="3145">
      <c r="A3145" t="n">
        <v>17375</v>
      </c>
      <c r="B3145" s="13">
        <f>_xlfn.MINIFS(Invoices[Date],Invoices[Customer ID],A3145)</f>
        <v/>
      </c>
      <c r="C3145" s="13">
        <f>_xlfn.MAXIFS(Invoices[Date],Invoices[Customer ID],A3145)</f>
        <v/>
      </c>
      <c r="D3145" s="14">
        <f>AsOfDate-C3145</f>
        <v/>
      </c>
      <c r="E3145" s="14">
        <f>COUNTIFS(Invoices[Customer ID],A3145)</f>
        <v/>
      </c>
      <c r="F3145" s="15">
        <f>SUMIFS(Invoices[Value],Invoices[Customer ID],A3145)</f>
        <v/>
      </c>
      <c r="G3145" s="10">
        <f>5-COUNTIF(RCuts,"&lt;"&amp;D3145)</f>
        <v/>
      </c>
      <c r="H3145" s="10">
        <f>1+COUNTIF(FCuts,"&lt;"&amp;E3145)</f>
        <v/>
      </c>
      <c r="I3145" s="10">
        <f>1+COUNTIF(MCuts,"&lt;"&amp;F3145)</f>
        <v/>
      </c>
      <c r="J3145" s="10">
        <f>G3145&amp;H3145&amp;I3145</f>
        <v/>
      </c>
      <c r="K3145" s="10">
        <f>IF(AND(G3145&gt;=4,H3145&gt;=4),"Champions",IF(AND(G3145&gt;=3,H3145&gt;=3),"Loyal",IF(G3145&gt;=4,"New / promising",IF(H3145&gt;=3,"At risk",IF(G3145&lt;=2,"Lost / hibernating","Needs attention")))))</f>
        <v/>
      </c>
    </row>
    <row r="3146">
      <c r="A3146" t="n">
        <v>17376</v>
      </c>
      <c r="B3146" s="13">
        <f>_xlfn.MINIFS(Invoices[Date],Invoices[Customer ID],A3146)</f>
        <v/>
      </c>
      <c r="C3146" s="13">
        <f>_xlfn.MAXIFS(Invoices[Date],Invoices[Customer ID],A3146)</f>
        <v/>
      </c>
      <c r="D3146" s="14">
        <f>AsOfDate-C3146</f>
        <v/>
      </c>
      <c r="E3146" s="14">
        <f>COUNTIFS(Invoices[Customer ID],A3146)</f>
        <v/>
      </c>
      <c r="F3146" s="15">
        <f>SUMIFS(Invoices[Value],Invoices[Customer ID],A3146)</f>
        <v/>
      </c>
      <c r="G3146" s="10">
        <f>5-COUNTIF(RCuts,"&lt;"&amp;D3146)</f>
        <v/>
      </c>
      <c r="H3146" s="10">
        <f>1+COUNTIF(FCuts,"&lt;"&amp;E3146)</f>
        <v/>
      </c>
      <c r="I3146" s="10">
        <f>1+COUNTIF(MCuts,"&lt;"&amp;F3146)</f>
        <v/>
      </c>
      <c r="J3146" s="10">
        <f>G3146&amp;H3146&amp;I3146</f>
        <v/>
      </c>
      <c r="K3146" s="10">
        <f>IF(AND(G3146&gt;=4,H3146&gt;=4),"Champions",IF(AND(G3146&gt;=3,H3146&gt;=3),"Loyal",IF(G3146&gt;=4,"New / promising",IF(H3146&gt;=3,"At risk",IF(G3146&lt;=2,"Lost / hibernating","Needs attention")))))</f>
        <v/>
      </c>
    </row>
    <row r="3147">
      <c r="A3147" t="n">
        <v>17377</v>
      </c>
      <c r="B3147" s="13">
        <f>_xlfn.MINIFS(Invoices[Date],Invoices[Customer ID],A3147)</f>
        <v/>
      </c>
      <c r="C3147" s="13">
        <f>_xlfn.MAXIFS(Invoices[Date],Invoices[Customer ID],A3147)</f>
        <v/>
      </c>
      <c r="D3147" s="14">
        <f>AsOfDate-C3147</f>
        <v/>
      </c>
      <c r="E3147" s="14">
        <f>COUNTIFS(Invoices[Customer ID],A3147)</f>
        <v/>
      </c>
      <c r="F3147" s="15">
        <f>SUMIFS(Invoices[Value],Invoices[Customer ID],A3147)</f>
        <v/>
      </c>
      <c r="G3147" s="10">
        <f>5-COUNTIF(RCuts,"&lt;"&amp;D3147)</f>
        <v/>
      </c>
      <c r="H3147" s="10">
        <f>1+COUNTIF(FCuts,"&lt;"&amp;E3147)</f>
        <v/>
      </c>
      <c r="I3147" s="10">
        <f>1+COUNTIF(MCuts,"&lt;"&amp;F3147)</f>
        <v/>
      </c>
      <c r="J3147" s="10">
        <f>G3147&amp;H3147&amp;I3147</f>
        <v/>
      </c>
      <c r="K3147" s="10">
        <f>IF(AND(G3147&gt;=4,H3147&gt;=4),"Champions",IF(AND(G3147&gt;=3,H3147&gt;=3),"Loyal",IF(G3147&gt;=4,"New / promising",IF(H3147&gt;=3,"At risk",IF(G3147&lt;=2,"Lost / hibernating","Needs attention")))))</f>
        <v/>
      </c>
    </row>
    <row r="3148">
      <c r="A3148" t="n">
        <v>17379</v>
      </c>
      <c r="B3148" s="13">
        <f>_xlfn.MINIFS(Invoices[Date],Invoices[Customer ID],A3148)</f>
        <v/>
      </c>
      <c r="C3148" s="13">
        <f>_xlfn.MAXIFS(Invoices[Date],Invoices[Customer ID],A3148)</f>
        <v/>
      </c>
      <c r="D3148" s="14">
        <f>AsOfDate-C3148</f>
        <v/>
      </c>
      <c r="E3148" s="14">
        <f>COUNTIFS(Invoices[Customer ID],A3148)</f>
        <v/>
      </c>
      <c r="F3148" s="15">
        <f>SUMIFS(Invoices[Value],Invoices[Customer ID],A3148)</f>
        <v/>
      </c>
      <c r="G3148" s="10">
        <f>5-COUNTIF(RCuts,"&lt;"&amp;D3148)</f>
        <v/>
      </c>
      <c r="H3148" s="10">
        <f>1+COUNTIF(FCuts,"&lt;"&amp;E3148)</f>
        <v/>
      </c>
      <c r="I3148" s="10">
        <f>1+COUNTIF(MCuts,"&lt;"&amp;F3148)</f>
        <v/>
      </c>
      <c r="J3148" s="10">
        <f>G3148&amp;H3148&amp;I3148</f>
        <v/>
      </c>
      <c r="K3148" s="10">
        <f>IF(AND(G3148&gt;=4,H3148&gt;=4),"Champions",IF(AND(G3148&gt;=3,H3148&gt;=3),"Loyal",IF(G3148&gt;=4,"New / promising",IF(H3148&gt;=3,"At risk",IF(G3148&lt;=2,"Lost / hibernating","Needs attention")))))</f>
        <v/>
      </c>
    </row>
    <row r="3149">
      <c r="A3149" t="n">
        <v>17381</v>
      </c>
      <c r="B3149" s="13">
        <f>_xlfn.MINIFS(Invoices[Date],Invoices[Customer ID],A3149)</f>
        <v/>
      </c>
      <c r="C3149" s="13">
        <f>_xlfn.MAXIFS(Invoices[Date],Invoices[Customer ID],A3149)</f>
        <v/>
      </c>
      <c r="D3149" s="14">
        <f>AsOfDate-C3149</f>
        <v/>
      </c>
      <c r="E3149" s="14">
        <f>COUNTIFS(Invoices[Customer ID],A3149)</f>
        <v/>
      </c>
      <c r="F3149" s="15">
        <f>SUMIFS(Invoices[Value],Invoices[Customer ID],A3149)</f>
        <v/>
      </c>
      <c r="G3149" s="10">
        <f>5-COUNTIF(RCuts,"&lt;"&amp;D3149)</f>
        <v/>
      </c>
      <c r="H3149" s="10">
        <f>1+COUNTIF(FCuts,"&lt;"&amp;E3149)</f>
        <v/>
      </c>
      <c r="I3149" s="10">
        <f>1+COUNTIF(MCuts,"&lt;"&amp;F3149)</f>
        <v/>
      </c>
      <c r="J3149" s="10">
        <f>G3149&amp;H3149&amp;I3149</f>
        <v/>
      </c>
      <c r="K3149" s="10">
        <f>IF(AND(G3149&gt;=4,H3149&gt;=4),"Champions",IF(AND(G3149&gt;=3,H3149&gt;=3),"Loyal",IF(G3149&gt;=4,"New / promising",IF(H3149&gt;=3,"At risk",IF(G3149&lt;=2,"Lost / hibernating","Needs attention")))))</f>
        <v/>
      </c>
    </row>
    <row r="3150">
      <c r="A3150" t="n">
        <v>17382</v>
      </c>
      <c r="B3150" s="13">
        <f>_xlfn.MINIFS(Invoices[Date],Invoices[Customer ID],A3150)</f>
        <v/>
      </c>
      <c r="C3150" s="13">
        <f>_xlfn.MAXIFS(Invoices[Date],Invoices[Customer ID],A3150)</f>
        <v/>
      </c>
      <c r="D3150" s="14">
        <f>AsOfDate-C3150</f>
        <v/>
      </c>
      <c r="E3150" s="14">
        <f>COUNTIFS(Invoices[Customer ID],A3150)</f>
        <v/>
      </c>
      <c r="F3150" s="15">
        <f>SUMIFS(Invoices[Value],Invoices[Customer ID],A3150)</f>
        <v/>
      </c>
      <c r="G3150" s="10">
        <f>5-COUNTIF(RCuts,"&lt;"&amp;D3150)</f>
        <v/>
      </c>
      <c r="H3150" s="10">
        <f>1+COUNTIF(FCuts,"&lt;"&amp;E3150)</f>
        <v/>
      </c>
      <c r="I3150" s="10">
        <f>1+COUNTIF(MCuts,"&lt;"&amp;F3150)</f>
        <v/>
      </c>
      <c r="J3150" s="10">
        <f>G3150&amp;H3150&amp;I3150</f>
        <v/>
      </c>
      <c r="K3150" s="10">
        <f>IF(AND(G3150&gt;=4,H3150&gt;=4),"Champions",IF(AND(G3150&gt;=3,H3150&gt;=3),"Loyal",IF(G3150&gt;=4,"New / promising",IF(H3150&gt;=3,"At risk",IF(G3150&lt;=2,"Lost / hibernating","Needs attention")))))</f>
        <v/>
      </c>
    </row>
    <row r="3151">
      <c r="A3151" t="n">
        <v>17384</v>
      </c>
      <c r="B3151" s="13">
        <f>_xlfn.MINIFS(Invoices[Date],Invoices[Customer ID],A3151)</f>
        <v/>
      </c>
      <c r="C3151" s="13">
        <f>_xlfn.MAXIFS(Invoices[Date],Invoices[Customer ID],A3151)</f>
        <v/>
      </c>
      <c r="D3151" s="14">
        <f>AsOfDate-C3151</f>
        <v/>
      </c>
      <c r="E3151" s="14">
        <f>COUNTIFS(Invoices[Customer ID],A3151)</f>
        <v/>
      </c>
      <c r="F3151" s="15">
        <f>SUMIFS(Invoices[Value],Invoices[Customer ID],A3151)</f>
        <v/>
      </c>
      <c r="G3151" s="10">
        <f>5-COUNTIF(RCuts,"&lt;"&amp;D3151)</f>
        <v/>
      </c>
      <c r="H3151" s="10">
        <f>1+COUNTIF(FCuts,"&lt;"&amp;E3151)</f>
        <v/>
      </c>
      <c r="I3151" s="10">
        <f>1+COUNTIF(MCuts,"&lt;"&amp;F3151)</f>
        <v/>
      </c>
      <c r="J3151" s="10">
        <f>G3151&amp;H3151&amp;I3151</f>
        <v/>
      </c>
      <c r="K3151" s="10">
        <f>IF(AND(G3151&gt;=4,H3151&gt;=4),"Champions",IF(AND(G3151&gt;=3,H3151&gt;=3),"Loyal",IF(G3151&gt;=4,"New / promising",IF(H3151&gt;=3,"At risk",IF(G3151&lt;=2,"Lost / hibernating","Needs attention")))))</f>
        <v/>
      </c>
    </row>
    <row r="3152">
      <c r="A3152" t="n">
        <v>17385</v>
      </c>
      <c r="B3152" s="13">
        <f>_xlfn.MINIFS(Invoices[Date],Invoices[Customer ID],A3152)</f>
        <v/>
      </c>
      <c r="C3152" s="13">
        <f>_xlfn.MAXIFS(Invoices[Date],Invoices[Customer ID],A3152)</f>
        <v/>
      </c>
      <c r="D3152" s="14">
        <f>AsOfDate-C3152</f>
        <v/>
      </c>
      <c r="E3152" s="14">
        <f>COUNTIFS(Invoices[Customer ID],A3152)</f>
        <v/>
      </c>
      <c r="F3152" s="15">
        <f>SUMIFS(Invoices[Value],Invoices[Customer ID],A3152)</f>
        <v/>
      </c>
      <c r="G3152" s="10">
        <f>5-COUNTIF(RCuts,"&lt;"&amp;D3152)</f>
        <v/>
      </c>
      <c r="H3152" s="10">
        <f>1+COUNTIF(FCuts,"&lt;"&amp;E3152)</f>
        <v/>
      </c>
      <c r="I3152" s="10">
        <f>1+COUNTIF(MCuts,"&lt;"&amp;F3152)</f>
        <v/>
      </c>
      <c r="J3152" s="10">
        <f>G3152&amp;H3152&amp;I3152</f>
        <v/>
      </c>
      <c r="K3152" s="10">
        <f>IF(AND(G3152&gt;=4,H3152&gt;=4),"Champions",IF(AND(G3152&gt;=3,H3152&gt;=3),"Loyal",IF(G3152&gt;=4,"New / promising",IF(H3152&gt;=3,"At risk",IF(G3152&lt;=2,"Lost / hibernating","Needs attention")))))</f>
        <v/>
      </c>
    </row>
    <row r="3153">
      <c r="A3153" t="n">
        <v>17386</v>
      </c>
      <c r="B3153" s="13">
        <f>_xlfn.MINIFS(Invoices[Date],Invoices[Customer ID],A3153)</f>
        <v/>
      </c>
      <c r="C3153" s="13">
        <f>_xlfn.MAXIFS(Invoices[Date],Invoices[Customer ID],A3153)</f>
        <v/>
      </c>
      <c r="D3153" s="14">
        <f>AsOfDate-C3153</f>
        <v/>
      </c>
      <c r="E3153" s="14">
        <f>COUNTIFS(Invoices[Customer ID],A3153)</f>
        <v/>
      </c>
      <c r="F3153" s="15">
        <f>SUMIFS(Invoices[Value],Invoices[Customer ID],A3153)</f>
        <v/>
      </c>
      <c r="G3153" s="10">
        <f>5-COUNTIF(RCuts,"&lt;"&amp;D3153)</f>
        <v/>
      </c>
      <c r="H3153" s="10">
        <f>1+COUNTIF(FCuts,"&lt;"&amp;E3153)</f>
        <v/>
      </c>
      <c r="I3153" s="10">
        <f>1+COUNTIF(MCuts,"&lt;"&amp;F3153)</f>
        <v/>
      </c>
      <c r="J3153" s="10">
        <f>G3153&amp;H3153&amp;I3153</f>
        <v/>
      </c>
      <c r="K3153" s="10">
        <f>IF(AND(G3153&gt;=4,H3153&gt;=4),"Champions",IF(AND(G3153&gt;=3,H3153&gt;=3),"Loyal",IF(G3153&gt;=4,"New / promising",IF(H3153&gt;=3,"At risk",IF(G3153&lt;=2,"Lost / hibernating","Needs attention")))))</f>
        <v/>
      </c>
    </row>
    <row r="3154">
      <c r="A3154" t="n">
        <v>17387</v>
      </c>
      <c r="B3154" s="13">
        <f>_xlfn.MINIFS(Invoices[Date],Invoices[Customer ID],A3154)</f>
        <v/>
      </c>
      <c r="C3154" s="13">
        <f>_xlfn.MAXIFS(Invoices[Date],Invoices[Customer ID],A3154)</f>
        <v/>
      </c>
      <c r="D3154" s="14">
        <f>AsOfDate-C3154</f>
        <v/>
      </c>
      <c r="E3154" s="14">
        <f>COUNTIFS(Invoices[Customer ID],A3154)</f>
        <v/>
      </c>
      <c r="F3154" s="15">
        <f>SUMIFS(Invoices[Value],Invoices[Customer ID],A3154)</f>
        <v/>
      </c>
      <c r="G3154" s="10">
        <f>5-COUNTIF(RCuts,"&lt;"&amp;D3154)</f>
        <v/>
      </c>
      <c r="H3154" s="10">
        <f>1+COUNTIF(FCuts,"&lt;"&amp;E3154)</f>
        <v/>
      </c>
      <c r="I3154" s="10">
        <f>1+COUNTIF(MCuts,"&lt;"&amp;F3154)</f>
        <v/>
      </c>
      <c r="J3154" s="10">
        <f>G3154&amp;H3154&amp;I3154</f>
        <v/>
      </c>
      <c r="K3154" s="10">
        <f>IF(AND(G3154&gt;=4,H3154&gt;=4),"Champions",IF(AND(G3154&gt;=3,H3154&gt;=3),"Loyal",IF(G3154&gt;=4,"New / promising",IF(H3154&gt;=3,"At risk",IF(G3154&lt;=2,"Lost / hibernating","Needs attention")))))</f>
        <v/>
      </c>
    </row>
    <row r="3155">
      <c r="A3155" t="n">
        <v>17388</v>
      </c>
      <c r="B3155" s="13">
        <f>_xlfn.MINIFS(Invoices[Date],Invoices[Customer ID],A3155)</f>
        <v/>
      </c>
      <c r="C3155" s="13">
        <f>_xlfn.MAXIFS(Invoices[Date],Invoices[Customer ID],A3155)</f>
        <v/>
      </c>
      <c r="D3155" s="14">
        <f>AsOfDate-C3155</f>
        <v/>
      </c>
      <c r="E3155" s="14">
        <f>COUNTIFS(Invoices[Customer ID],A3155)</f>
        <v/>
      </c>
      <c r="F3155" s="15">
        <f>SUMIFS(Invoices[Value],Invoices[Customer ID],A3155)</f>
        <v/>
      </c>
      <c r="G3155" s="10">
        <f>5-COUNTIF(RCuts,"&lt;"&amp;D3155)</f>
        <v/>
      </c>
      <c r="H3155" s="10">
        <f>1+COUNTIF(FCuts,"&lt;"&amp;E3155)</f>
        <v/>
      </c>
      <c r="I3155" s="10">
        <f>1+COUNTIF(MCuts,"&lt;"&amp;F3155)</f>
        <v/>
      </c>
      <c r="J3155" s="10">
        <f>G3155&amp;H3155&amp;I3155</f>
        <v/>
      </c>
      <c r="K3155" s="10">
        <f>IF(AND(G3155&gt;=4,H3155&gt;=4),"Champions",IF(AND(G3155&gt;=3,H3155&gt;=3),"Loyal",IF(G3155&gt;=4,"New / promising",IF(H3155&gt;=3,"At risk",IF(G3155&lt;=2,"Lost / hibernating","Needs attention")))))</f>
        <v/>
      </c>
    </row>
    <row r="3156">
      <c r="A3156" t="n">
        <v>17389</v>
      </c>
      <c r="B3156" s="13">
        <f>_xlfn.MINIFS(Invoices[Date],Invoices[Customer ID],A3156)</f>
        <v/>
      </c>
      <c r="C3156" s="13">
        <f>_xlfn.MAXIFS(Invoices[Date],Invoices[Customer ID],A3156)</f>
        <v/>
      </c>
      <c r="D3156" s="14">
        <f>AsOfDate-C3156</f>
        <v/>
      </c>
      <c r="E3156" s="14">
        <f>COUNTIFS(Invoices[Customer ID],A3156)</f>
        <v/>
      </c>
      <c r="F3156" s="15">
        <f>SUMIFS(Invoices[Value],Invoices[Customer ID],A3156)</f>
        <v/>
      </c>
      <c r="G3156" s="10">
        <f>5-COUNTIF(RCuts,"&lt;"&amp;D3156)</f>
        <v/>
      </c>
      <c r="H3156" s="10">
        <f>1+COUNTIF(FCuts,"&lt;"&amp;E3156)</f>
        <v/>
      </c>
      <c r="I3156" s="10">
        <f>1+COUNTIF(MCuts,"&lt;"&amp;F3156)</f>
        <v/>
      </c>
      <c r="J3156" s="10">
        <f>G3156&amp;H3156&amp;I3156</f>
        <v/>
      </c>
      <c r="K3156" s="10">
        <f>IF(AND(G3156&gt;=4,H3156&gt;=4),"Champions",IF(AND(G3156&gt;=3,H3156&gt;=3),"Loyal",IF(G3156&gt;=4,"New / promising",IF(H3156&gt;=3,"At risk",IF(G3156&lt;=2,"Lost / hibernating","Needs attention")))))</f>
        <v/>
      </c>
    </row>
    <row r="3157">
      <c r="A3157" t="n">
        <v>17391</v>
      </c>
      <c r="B3157" s="13">
        <f>_xlfn.MINIFS(Invoices[Date],Invoices[Customer ID],A3157)</f>
        <v/>
      </c>
      <c r="C3157" s="13">
        <f>_xlfn.MAXIFS(Invoices[Date],Invoices[Customer ID],A3157)</f>
        <v/>
      </c>
      <c r="D3157" s="14">
        <f>AsOfDate-C3157</f>
        <v/>
      </c>
      <c r="E3157" s="14">
        <f>COUNTIFS(Invoices[Customer ID],A3157)</f>
        <v/>
      </c>
      <c r="F3157" s="15">
        <f>SUMIFS(Invoices[Value],Invoices[Customer ID],A3157)</f>
        <v/>
      </c>
      <c r="G3157" s="10">
        <f>5-COUNTIF(RCuts,"&lt;"&amp;D3157)</f>
        <v/>
      </c>
      <c r="H3157" s="10">
        <f>1+COUNTIF(FCuts,"&lt;"&amp;E3157)</f>
        <v/>
      </c>
      <c r="I3157" s="10">
        <f>1+COUNTIF(MCuts,"&lt;"&amp;F3157)</f>
        <v/>
      </c>
      <c r="J3157" s="10">
        <f>G3157&amp;H3157&amp;I3157</f>
        <v/>
      </c>
      <c r="K3157" s="10">
        <f>IF(AND(G3157&gt;=4,H3157&gt;=4),"Champions",IF(AND(G3157&gt;=3,H3157&gt;=3),"Loyal",IF(G3157&gt;=4,"New / promising",IF(H3157&gt;=3,"At risk",IF(G3157&lt;=2,"Lost / hibernating","Needs attention")))))</f>
        <v/>
      </c>
    </row>
    <row r="3158">
      <c r="A3158" t="n">
        <v>17392</v>
      </c>
      <c r="B3158" s="13">
        <f>_xlfn.MINIFS(Invoices[Date],Invoices[Customer ID],A3158)</f>
        <v/>
      </c>
      <c r="C3158" s="13">
        <f>_xlfn.MAXIFS(Invoices[Date],Invoices[Customer ID],A3158)</f>
        <v/>
      </c>
      <c r="D3158" s="14">
        <f>AsOfDate-C3158</f>
        <v/>
      </c>
      <c r="E3158" s="14">
        <f>COUNTIFS(Invoices[Customer ID],A3158)</f>
        <v/>
      </c>
      <c r="F3158" s="15">
        <f>SUMIFS(Invoices[Value],Invoices[Customer ID],A3158)</f>
        <v/>
      </c>
      <c r="G3158" s="10">
        <f>5-COUNTIF(RCuts,"&lt;"&amp;D3158)</f>
        <v/>
      </c>
      <c r="H3158" s="10">
        <f>1+COUNTIF(FCuts,"&lt;"&amp;E3158)</f>
        <v/>
      </c>
      <c r="I3158" s="10">
        <f>1+COUNTIF(MCuts,"&lt;"&amp;F3158)</f>
        <v/>
      </c>
      <c r="J3158" s="10">
        <f>G3158&amp;H3158&amp;I3158</f>
        <v/>
      </c>
      <c r="K3158" s="10">
        <f>IF(AND(G3158&gt;=4,H3158&gt;=4),"Champions",IF(AND(G3158&gt;=3,H3158&gt;=3),"Loyal",IF(G3158&gt;=4,"New / promising",IF(H3158&gt;=3,"At risk",IF(G3158&lt;=2,"Lost / hibernating","Needs attention")))))</f>
        <v/>
      </c>
    </row>
    <row r="3159">
      <c r="A3159" t="n">
        <v>17394</v>
      </c>
      <c r="B3159" s="13">
        <f>_xlfn.MINIFS(Invoices[Date],Invoices[Customer ID],A3159)</f>
        <v/>
      </c>
      <c r="C3159" s="13">
        <f>_xlfn.MAXIFS(Invoices[Date],Invoices[Customer ID],A3159)</f>
        <v/>
      </c>
      <c r="D3159" s="14">
        <f>AsOfDate-C3159</f>
        <v/>
      </c>
      <c r="E3159" s="14">
        <f>COUNTIFS(Invoices[Customer ID],A3159)</f>
        <v/>
      </c>
      <c r="F3159" s="15">
        <f>SUMIFS(Invoices[Value],Invoices[Customer ID],A3159)</f>
        <v/>
      </c>
      <c r="G3159" s="10">
        <f>5-COUNTIF(RCuts,"&lt;"&amp;D3159)</f>
        <v/>
      </c>
      <c r="H3159" s="10">
        <f>1+COUNTIF(FCuts,"&lt;"&amp;E3159)</f>
        <v/>
      </c>
      <c r="I3159" s="10">
        <f>1+COUNTIF(MCuts,"&lt;"&amp;F3159)</f>
        <v/>
      </c>
      <c r="J3159" s="10">
        <f>G3159&amp;H3159&amp;I3159</f>
        <v/>
      </c>
      <c r="K3159" s="10">
        <f>IF(AND(G3159&gt;=4,H3159&gt;=4),"Champions",IF(AND(G3159&gt;=3,H3159&gt;=3),"Loyal",IF(G3159&gt;=4,"New / promising",IF(H3159&gt;=3,"At risk",IF(G3159&lt;=2,"Lost / hibernating","Needs attention")))))</f>
        <v/>
      </c>
    </row>
    <row r="3160">
      <c r="A3160" t="n">
        <v>17396</v>
      </c>
      <c r="B3160" s="13">
        <f>_xlfn.MINIFS(Invoices[Date],Invoices[Customer ID],A3160)</f>
        <v/>
      </c>
      <c r="C3160" s="13">
        <f>_xlfn.MAXIFS(Invoices[Date],Invoices[Customer ID],A3160)</f>
        <v/>
      </c>
      <c r="D3160" s="14">
        <f>AsOfDate-C3160</f>
        <v/>
      </c>
      <c r="E3160" s="14">
        <f>COUNTIFS(Invoices[Customer ID],A3160)</f>
        <v/>
      </c>
      <c r="F3160" s="15">
        <f>SUMIFS(Invoices[Value],Invoices[Customer ID],A3160)</f>
        <v/>
      </c>
      <c r="G3160" s="10">
        <f>5-COUNTIF(RCuts,"&lt;"&amp;D3160)</f>
        <v/>
      </c>
      <c r="H3160" s="10">
        <f>1+COUNTIF(FCuts,"&lt;"&amp;E3160)</f>
        <v/>
      </c>
      <c r="I3160" s="10">
        <f>1+COUNTIF(MCuts,"&lt;"&amp;F3160)</f>
        <v/>
      </c>
      <c r="J3160" s="10">
        <f>G3160&amp;H3160&amp;I3160</f>
        <v/>
      </c>
      <c r="K3160" s="10">
        <f>IF(AND(G3160&gt;=4,H3160&gt;=4),"Champions",IF(AND(G3160&gt;=3,H3160&gt;=3),"Loyal",IF(G3160&gt;=4,"New / promising",IF(H3160&gt;=3,"At risk",IF(G3160&lt;=2,"Lost / hibernating","Needs attention")))))</f>
        <v/>
      </c>
    </row>
    <row r="3161">
      <c r="A3161" t="n">
        <v>17397</v>
      </c>
      <c r="B3161" s="13">
        <f>_xlfn.MINIFS(Invoices[Date],Invoices[Customer ID],A3161)</f>
        <v/>
      </c>
      <c r="C3161" s="13">
        <f>_xlfn.MAXIFS(Invoices[Date],Invoices[Customer ID],A3161)</f>
        <v/>
      </c>
      <c r="D3161" s="14">
        <f>AsOfDate-C3161</f>
        <v/>
      </c>
      <c r="E3161" s="14">
        <f>COUNTIFS(Invoices[Customer ID],A3161)</f>
        <v/>
      </c>
      <c r="F3161" s="15">
        <f>SUMIFS(Invoices[Value],Invoices[Customer ID],A3161)</f>
        <v/>
      </c>
      <c r="G3161" s="10">
        <f>5-COUNTIF(RCuts,"&lt;"&amp;D3161)</f>
        <v/>
      </c>
      <c r="H3161" s="10">
        <f>1+COUNTIF(FCuts,"&lt;"&amp;E3161)</f>
        <v/>
      </c>
      <c r="I3161" s="10">
        <f>1+COUNTIF(MCuts,"&lt;"&amp;F3161)</f>
        <v/>
      </c>
      <c r="J3161" s="10">
        <f>G3161&amp;H3161&amp;I3161</f>
        <v/>
      </c>
      <c r="K3161" s="10">
        <f>IF(AND(G3161&gt;=4,H3161&gt;=4),"Champions",IF(AND(G3161&gt;=3,H3161&gt;=3),"Loyal",IF(G3161&gt;=4,"New / promising",IF(H3161&gt;=3,"At risk",IF(G3161&lt;=2,"Lost / hibernating","Needs attention")))))</f>
        <v/>
      </c>
    </row>
    <row r="3162">
      <c r="A3162" t="n">
        <v>17398</v>
      </c>
      <c r="B3162" s="13">
        <f>_xlfn.MINIFS(Invoices[Date],Invoices[Customer ID],A3162)</f>
        <v/>
      </c>
      <c r="C3162" s="13">
        <f>_xlfn.MAXIFS(Invoices[Date],Invoices[Customer ID],A3162)</f>
        <v/>
      </c>
      <c r="D3162" s="14">
        <f>AsOfDate-C3162</f>
        <v/>
      </c>
      <c r="E3162" s="14">
        <f>COUNTIFS(Invoices[Customer ID],A3162)</f>
        <v/>
      </c>
      <c r="F3162" s="15">
        <f>SUMIFS(Invoices[Value],Invoices[Customer ID],A3162)</f>
        <v/>
      </c>
      <c r="G3162" s="10">
        <f>5-COUNTIF(RCuts,"&lt;"&amp;D3162)</f>
        <v/>
      </c>
      <c r="H3162" s="10">
        <f>1+COUNTIF(FCuts,"&lt;"&amp;E3162)</f>
        <v/>
      </c>
      <c r="I3162" s="10">
        <f>1+COUNTIF(MCuts,"&lt;"&amp;F3162)</f>
        <v/>
      </c>
      <c r="J3162" s="10">
        <f>G3162&amp;H3162&amp;I3162</f>
        <v/>
      </c>
      <c r="K3162" s="10">
        <f>IF(AND(G3162&gt;=4,H3162&gt;=4),"Champions",IF(AND(G3162&gt;=3,H3162&gt;=3),"Loyal",IF(G3162&gt;=4,"New / promising",IF(H3162&gt;=3,"At risk",IF(G3162&lt;=2,"Lost / hibernating","Needs attention")))))</f>
        <v/>
      </c>
    </row>
    <row r="3163">
      <c r="A3163" t="n">
        <v>17400</v>
      </c>
      <c r="B3163" s="13">
        <f>_xlfn.MINIFS(Invoices[Date],Invoices[Customer ID],A3163)</f>
        <v/>
      </c>
      <c r="C3163" s="13">
        <f>_xlfn.MAXIFS(Invoices[Date],Invoices[Customer ID],A3163)</f>
        <v/>
      </c>
      <c r="D3163" s="14">
        <f>AsOfDate-C3163</f>
        <v/>
      </c>
      <c r="E3163" s="14">
        <f>COUNTIFS(Invoices[Customer ID],A3163)</f>
        <v/>
      </c>
      <c r="F3163" s="15">
        <f>SUMIFS(Invoices[Value],Invoices[Customer ID],A3163)</f>
        <v/>
      </c>
      <c r="G3163" s="10">
        <f>5-COUNTIF(RCuts,"&lt;"&amp;D3163)</f>
        <v/>
      </c>
      <c r="H3163" s="10">
        <f>1+COUNTIF(FCuts,"&lt;"&amp;E3163)</f>
        <v/>
      </c>
      <c r="I3163" s="10">
        <f>1+COUNTIF(MCuts,"&lt;"&amp;F3163)</f>
        <v/>
      </c>
      <c r="J3163" s="10">
        <f>G3163&amp;H3163&amp;I3163</f>
        <v/>
      </c>
      <c r="K3163" s="10">
        <f>IF(AND(G3163&gt;=4,H3163&gt;=4),"Champions",IF(AND(G3163&gt;=3,H3163&gt;=3),"Loyal",IF(G3163&gt;=4,"New / promising",IF(H3163&gt;=3,"At risk",IF(G3163&lt;=2,"Lost / hibernating","Needs attention")))))</f>
        <v/>
      </c>
    </row>
    <row r="3164">
      <c r="A3164" t="n">
        <v>17402</v>
      </c>
      <c r="B3164" s="13">
        <f>_xlfn.MINIFS(Invoices[Date],Invoices[Customer ID],A3164)</f>
        <v/>
      </c>
      <c r="C3164" s="13">
        <f>_xlfn.MAXIFS(Invoices[Date],Invoices[Customer ID],A3164)</f>
        <v/>
      </c>
      <c r="D3164" s="14">
        <f>AsOfDate-C3164</f>
        <v/>
      </c>
      <c r="E3164" s="14">
        <f>COUNTIFS(Invoices[Customer ID],A3164)</f>
        <v/>
      </c>
      <c r="F3164" s="15">
        <f>SUMIFS(Invoices[Value],Invoices[Customer ID],A3164)</f>
        <v/>
      </c>
      <c r="G3164" s="10">
        <f>5-COUNTIF(RCuts,"&lt;"&amp;D3164)</f>
        <v/>
      </c>
      <c r="H3164" s="10">
        <f>1+COUNTIF(FCuts,"&lt;"&amp;E3164)</f>
        <v/>
      </c>
      <c r="I3164" s="10">
        <f>1+COUNTIF(MCuts,"&lt;"&amp;F3164)</f>
        <v/>
      </c>
      <c r="J3164" s="10">
        <f>G3164&amp;H3164&amp;I3164</f>
        <v/>
      </c>
      <c r="K3164" s="10">
        <f>IF(AND(G3164&gt;=4,H3164&gt;=4),"Champions",IF(AND(G3164&gt;=3,H3164&gt;=3),"Loyal",IF(G3164&gt;=4,"New / promising",IF(H3164&gt;=3,"At risk",IF(G3164&lt;=2,"Lost / hibernating","Needs attention")))))</f>
        <v/>
      </c>
    </row>
    <row r="3165">
      <c r="A3165" t="n">
        <v>17403</v>
      </c>
      <c r="B3165" s="13">
        <f>_xlfn.MINIFS(Invoices[Date],Invoices[Customer ID],A3165)</f>
        <v/>
      </c>
      <c r="C3165" s="13">
        <f>_xlfn.MAXIFS(Invoices[Date],Invoices[Customer ID],A3165)</f>
        <v/>
      </c>
      <c r="D3165" s="14">
        <f>AsOfDate-C3165</f>
        <v/>
      </c>
      <c r="E3165" s="14">
        <f>COUNTIFS(Invoices[Customer ID],A3165)</f>
        <v/>
      </c>
      <c r="F3165" s="15">
        <f>SUMIFS(Invoices[Value],Invoices[Customer ID],A3165)</f>
        <v/>
      </c>
      <c r="G3165" s="10">
        <f>5-COUNTIF(RCuts,"&lt;"&amp;D3165)</f>
        <v/>
      </c>
      <c r="H3165" s="10">
        <f>1+COUNTIF(FCuts,"&lt;"&amp;E3165)</f>
        <v/>
      </c>
      <c r="I3165" s="10">
        <f>1+COUNTIF(MCuts,"&lt;"&amp;F3165)</f>
        <v/>
      </c>
      <c r="J3165" s="10">
        <f>G3165&amp;H3165&amp;I3165</f>
        <v/>
      </c>
      <c r="K3165" s="10">
        <f>IF(AND(G3165&gt;=4,H3165&gt;=4),"Champions",IF(AND(G3165&gt;=3,H3165&gt;=3),"Loyal",IF(G3165&gt;=4,"New / promising",IF(H3165&gt;=3,"At risk",IF(G3165&lt;=2,"Lost / hibernating","Needs attention")))))</f>
        <v/>
      </c>
    </row>
    <row r="3166">
      <c r="A3166" t="n">
        <v>17405</v>
      </c>
      <c r="B3166" s="13">
        <f>_xlfn.MINIFS(Invoices[Date],Invoices[Customer ID],A3166)</f>
        <v/>
      </c>
      <c r="C3166" s="13">
        <f>_xlfn.MAXIFS(Invoices[Date],Invoices[Customer ID],A3166)</f>
        <v/>
      </c>
      <c r="D3166" s="14">
        <f>AsOfDate-C3166</f>
        <v/>
      </c>
      <c r="E3166" s="14">
        <f>COUNTIFS(Invoices[Customer ID],A3166)</f>
        <v/>
      </c>
      <c r="F3166" s="15">
        <f>SUMIFS(Invoices[Value],Invoices[Customer ID],A3166)</f>
        <v/>
      </c>
      <c r="G3166" s="10">
        <f>5-COUNTIF(RCuts,"&lt;"&amp;D3166)</f>
        <v/>
      </c>
      <c r="H3166" s="10">
        <f>1+COUNTIF(FCuts,"&lt;"&amp;E3166)</f>
        <v/>
      </c>
      <c r="I3166" s="10">
        <f>1+COUNTIF(MCuts,"&lt;"&amp;F3166)</f>
        <v/>
      </c>
      <c r="J3166" s="10">
        <f>G3166&amp;H3166&amp;I3166</f>
        <v/>
      </c>
      <c r="K3166" s="10">
        <f>IF(AND(G3166&gt;=4,H3166&gt;=4),"Champions",IF(AND(G3166&gt;=3,H3166&gt;=3),"Loyal",IF(G3166&gt;=4,"New / promising",IF(H3166&gt;=3,"At risk",IF(G3166&lt;=2,"Lost / hibernating","Needs attention")))))</f>
        <v/>
      </c>
    </row>
    <row r="3167">
      <c r="A3167" t="n">
        <v>17406</v>
      </c>
      <c r="B3167" s="13">
        <f>_xlfn.MINIFS(Invoices[Date],Invoices[Customer ID],A3167)</f>
        <v/>
      </c>
      <c r="C3167" s="13">
        <f>_xlfn.MAXIFS(Invoices[Date],Invoices[Customer ID],A3167)</f>
        <v/>
      </c>
      <c r="D3167" s="14">
        <f>AsOfDate-C3167</f>
        <v/>
      </c>
      <c r="E3167" s="14">
        <f>COUNTIFS(Invoices[Customer ID],A3167)</f>
        <v/>
      </c>
      <c r="F3167" s="15">
        <f>SUMIFS(Invoices[Value],Invoices[Customer ID],A3167)</f>
        <v/>
      </c>
      <c r="G3167" s="10">
        <f>5-COUNTIF(RCuts,"&lt;"&amp;D3167)</f>
        <v/>
      </c>
      <c r="H3167" s="10">
        <f>1+COUNTIF(FCuts,"&lt;"&amp;E3167)</f>
        <v/>
      </c>
      <c r="I3167" s="10">
        <f>1+COUNTIF(MCuts,"&lt;"&amp;F3167)</f>
        <v/>
      </c>
      <c r="J3167" s="10">
        <f>G3167&amp;H3167&amp;I3167</f>
        <v/>
      </c>
      <c r="K3167" s="10">
        <f>IF(AND(G3167&gt;=4,H3167&gt;=4),"Champions",IF(AND(G3167&gt;=3,H3167&gt;=3),"Loyal",IF(G3167&gt;=4,"New / promising",IF(H3167&gt;=3,"At risk",IF(G3167&lt;=2,"Lost / hibernating","Needs attention")))))</f>
        <v/>
      </c>
    </row>
    <row r="3168">
      <c r="A3168" t="n">
        <v>17408</v>
      </c>
      <c r="B3168" s="13">
        <f>_xlfn.MINIFS(Invoices[Date],Invoices[Customer ID],A3168)</f>
        <v/>
      </c>
      <c r="C3168" s="13">
        <f>_xlfn.MAXIFS(Invoices[Date],Invoices[Customer ID],A3168)</f>
        <v/>
      </c>
      <c r="D3168" s="14">
        <f>AsOfDate-C3168</f>
        <v/>
      </c>
      <c r="E3168" s="14">
        <f>COUNTIFS(Invoices[Customer ID],A3168)</f>
        <v/>
      </c>
      <c r="F3168" s="15">
        <f>SUMIFS(Invoices[Value],Invoices[Customer ID],A3168)</f>
        <v/>
      </c>
      <c r="G3168" s="10">
        <f>5-COUNTIF(RCuts,"&lt;"&amp;D3168)</f>
        <v/>
      </c>
      <c r="H3168" s="10">
        <f>1+COUNTIF(FCuts,"&lt;"&amp;E3168)</f>
        <v/>
      </c>
      <c r="I3168" s="10">
        <f>1+COUNTIF(MCuts,"&lt;"&amp;F3168)</f>
        <v/>
      </c>
      <c r="J3168" s="10">
        <f>G3168&amp;H3168&amp;I3168</f>
        <v/>
      </c>
      <c r="K3168" s="10">
        <f>IF(AND(G3168&gt;=4,H3168&gt;=4),"Champions",IF(AND(G3168&gt;=3,H3168&gt;=3),"Loyal",IF(G3168&gt;=4,"New / promising",IF(H3168&gt;=3,"At risk",IF(G3168&lt;=2,"Lost / hibernating","Needs attention")))))</f>
        <v/>
      </c>
    </row>
    <row r="3169">
      <c r="A3169" t="n">
        <v>17409</v>
      </c>
      <c r="B3169" s="13">
        <f>_xlfn.MINIFS(Invoices[Date],Invoices[Customer ID],A3169)</f>
        <v/>
      </c>
      <c r="C3169" s="13">
        <f>_xlfn.MAXIFS(Invoices[Date],Invoices[Customer ID],A3169)</f>
        <v/>
      </c>
      <c r="D3169" s="14">
        <f>AsOfDate-C3169</f>
        <v/>
      </c>
      <c r="E3169" s="14">
        <f>COUNTIFS(Invoices[Customer ID],A3169)</f>
        <v/>
      </c>
      <c r="F3169" s="15">
        <f>SUMIFS(Invoices[Value],Invoices[Customer ID],A3169)</f>
        <v/>
      </c>
      <c r="G3169" s="10">
        <f>5-COUNTIF(RCuts,"&lt;"&amp;D3169)</f>
        <v/>
      </c>
      <c r="H3169" s="10">
        <f>1+COUNTIF(FCuts,"&lt;"&amp;E3169)</f>
        <v/>
      </c>
      <c r="I3169" s="10">
        <f>1+COUNTIF(MCuts,"&lt;"&amp;F3169)</f>
        <v/>
      </c>
      <c r="J3169" s="10">
        <f>G3169&amp;H3169&amp;I3169</f>
        <v/>
      </c>
      <c r="K3169" s="10">
        <f>IF(AND(G3169&gt;=4,H3169&gt;=4),"Champions",IF(AND(G3169&gt;=3,H3169&gt;=3),"Loyal",IF(G3169&gt;=4,"New / promising",IF(H3169&gt;=3,"At risk",IF(G3169&lt;=2,"Lost / hibernating","Needs attention")))))</f>
        <v/>
      </c>
    </row>
    <row r="3170">
      <c r="A3170" t="n">
        <v>17410</v>
      </c>
      <c r="B3170" s="13">
        <f>_xlfn.MINIFS(Invoices[Date],Invoices[Customer ID],A3170)</f>
        <v/>
      </c>
      <c r="C3170" s="13">
        <f>_xlfn.MAXIFS(Invoices[Date],Invoices[Customer ID],A3170)</f>
        <v/>
      </c>
      <c r="D3170" s="14">
        <f>AsOfDate-C3170</f>
        <v/>
      </c>
      <c r="E3170" s="14">
        <f>COUNTIFS(Invoices[Customer ID],A3170)</f>
        <v/>
      </c>
      <c r="F3170" s="15">
        <f>SUMIFS(Invoices[Value],Invoices[Customer ID],A3170)</f>
        <v/>
      </c>
      <c r="G3170" s="10">
        <f>5-COUNTIF(RCuts,"&lt;"&amp;D3170)</f>
        <v/>
      </c>
      <c r="H3170" s="10">
        <f>1+COUNTIF(FCuts,"&lt;"&amp;E3170)</f>
        <v/>
      </c>
      <c r="I3170" s="10">
        <f>1+COUNTIF(MCuts,"&lt;"&amp;F3170)</f>
        <v/>
      </c>
      <c r="J3170" s="10">
        <f>G3170&amp;H3170&amp;I3170</f>
        <v/>
      </c>
      <c r="K3170" s="10">
        <f>IF(AND(G3170&gt;=4,H3170&gt;=4),"Champions",IF(AND(G3170&gt;=3,H3170&gt;=3),"Loyal",IF(G3170&gt;=4,"New / promising",IF(H3170&gt;=3,"At risk",IF(G3170&lt;=2,"Lost / hibernating","Needs attention")))))</f>
        <v/>
      </c>
    </row>
    <row r="3171">
      <c r="A3171" t="n">
        <v>17411</v>
      </c>
      <c r="B3171" s="13">
        <f>_xlfn.MINIFS(Invoices[Date],Invoices[Customer ID],A3171)</f>
        <v/>
      </c>
      <c r="C3171" s="13">
        <f>_xlfn.MAXIFS(Invoices[Date],Invoices[Customer ID],A3171)</f>
        <v/>
      </c>
      <c r="D3171" s="14">
        <f>AsOfDate-C3171</f>
        <v/>
      </c>
      <c r="E3171" s="14">
        <f>COUNTIFS(Invoices[Customer ID],A3171)</f>
        <v/>
      </c>
      <c r="F3171" s="15">
        <f>SUMIFS(Invoices[Value],Invoices[Customer ID],A3171)</f>
        <v/>
      </c>
      <c r="G3171" s="10">
        <f>5-COUNTIF(RCuts,"&lt;"&amp;D3171)</f>
        <v/>
      </c>
      <c r="H3171" s="10">
        <f>1+COUNTIF(FCuts,"&lt;"&amp;E3171)</f>
        <v/>
      </c>
      <c r="I3171" s="10">
        <f>1+COUNTIF(MCuts,"&lt;"&amp;F3171)</f>
        <v/>
      </c>
      <c r="J3171" s="10">
        <f>G3171&amp;H3171&amp;I3171</f>
        <v/>
      </c>
      <c r="K3171" s="10">
        <f>IF(AND(G3171&gt;=4,H3171&gt;=4),"Champions",IF(AND(G3171&gt;=3,H3171&gt;=3),"Loyal",IF(G3171&gt;=4,"New / promising",IF(H3171&gt;=3,"At risk",IF(G3171&lt;=2,"Lost / hibernating","Needs attention")))))</f>
        <v/>
      </c>
    </row>
    <row r="3172">
      <c r="A3172" t="n">
        <v>17412</v>
      </c>
      <c r="B3172" s="13">
        <f>_xlfn.MINIFS(Invoices[Date],Invoices[Customer ID],A3172)</f>
        <v/>
      </c>
      <c r="C3172" s="13">
        <f>_xlfn.MAXIFS(Invoices[Date],Invoices[Customer ID],A3172)</f>
        <v/>
      </c>
      <c r="D3172" s="14">
        <f>AsOfDate-C3172</f>
        <v/>
      </c>
      <c r="E3172" s="14">
        <f>COUNTIFS(Invoices[Customer ID],A3172)</f>
        <v/>
      </c>
      <c r="F3172" s="15">
        <f>SUMIFS(Invoices[Value],Invoices[Customer ID],A3172)</f>
        <v/>
      </c>
      <c r="G3172" s="10">
        <f>5-COUNTIF(RCuts,"&lt;"&amp;D3172)</f>
        <v/>
      </c>
      <c r="H3172" s="10">
        <f>1+COUNTIF(FCuts,"&lt;"&amp;E3172)</f>
        <v/>
      </c>
      <c r="I3172" s="10">
        <f>1+COUNTIF(MCuts,"&lt;"&amp;F3172)</f>
        <v/>
      </c>
      <c r="J3172" s="10">
        <f>G3172&amp;H3172&amp;I3172</f>
        <v/>
      </c>
      <c r="K3172" s="10">
        <f>IF(AND(G3172&gt;=4,H3172&gt;=4),"Champions",IF(AND(G3172&gt;=3,H3172&gt;=3),"Loyal",IF(G3172&gt;=4,"New / promising",IF(H3172&gt;=3,"At risk",IF(G3172&lt;=2,"Lost / hibernating","Needs attention")))))</f>
        <v/>
      </c>
    </row>
    <row r="3173">
      <c r="A3173" t="n">
        <v>17414</v>
      </c>
      <c r="B3173" s="13">
        <f>_xlfn.MINIFS(Invoices[Date],Invoices[Customer ID],A3173)</f>
        <v/>
      </c>
      <c r="C3173" s="13">
        <f>_xlfn.MAXIFS(Invoices[Date],Invoices[Customer ID],A3173)</f>
        <v/>
      </c>
      <c r="D3173" s="14">
        <f>AsOfDate-C3173</f>
        <v/>
      </c>
      <c r="E3173" s="14">
        <f>COUNTIFS(Invoices[Customer ID],A3173)</f>
        <v/>
      </c>
      <c r="F3173" s="15">
        <f>SUMIFS(Invoices[Value],Invoices[Customer ID],A3173)</f>
        <v/>
      </c>
      <c r="G3173" s="10">
        <f>5-COUNTIF(RCuts,"&lt;"&amp;D3173)</f>
        <v/>
      </c>
      <c r="H3173" s="10">
        <f>1+COUNTIF(FCuts,"&lt;"&amp;E3173)</f>
        <v/>
      </c>
      <c r="I3173" s="10">
        <f>1+COUNTIF(MCuts,"&lt;"&amp;F3173)</f>
        <v/>
      </c>
      <c r="J3173" s="10">
        <f>G3173&amp;H3173&amp;I3173</f>
        <v/>
      </c>
      <c r="K3173" s="10">
        <f>IF(AND(G3173&gt;=4,H3173&gt;=4),"Champions",IF(AND(G3173&gt;=3,H3173&gt;=3),"Loyal",IF(G3173&gt;=4,"New / promising",IF(H3173&gt;=3,"At risk",IF(G3173&lt;=2,"Lost / hibernating","Needs attention")))))</f>
        <v/>
      </c>
    </row>
    <row r="3174">
      <c r="A3174" t="n">
        <v>17415</v>
      </c>
      <c r="B3174" s="13">
        <f>_xlfn.MINIFS(Invoices[Date],Invoices[Customer ID],A3174)</f>
        <v/>
      </c>
      <c r="C3174" s="13">
        <f>_xlfn.MAXIFS(Invoices[Date],Invoices[Customer ID],A3174)</f>
        <v/>
      </c>
      <c r="D3174" s="14">
        <f>AsOfDate-C3174</f>
        <v/>
      </c>
      <c r="E3174" s="14">
        <f>COUNTIFS(Invoices[Customer ID],A3174)</f>
        <v/>
      </c>
      <c r="F3174" s="15">
        <f>SUMIFS(Invoices[Value],Invoices[Customer ID],A3174)</f>
        <v/>
      </c>
      <c r="G3174" s="10">
        <f>5-COUNTIF(RCuts,"&lt;"&amp;D3174)</f>
        <v/>
      </c>
      <c r="H3174" s="10">
        <f>1+COUNTIF(FCuts,"&lt;"&amp;E3174)</f>
        <v/>
      </c>
      <c r="I3174" s="10">
        <f>1+COUNTIF(MCuts,"&lt;"&amp;F3174)</f>
        <v/>
      </c>
      <c r="J3174" s="10">
        <f>G3174&amp;H3174&amp;I3174</f>
        <v/>
      </c>
      <c r="K3174" s="10">
        <f>IF(AND(G3174&gt;=4,H3174&gt;=4),"Champions",IF(AND(G3174&gt;=3,H3174&gt;=3),"Loyal",IF(G3174&gt;=4,"New / promising",IF(H3174&gt;=3,"At risk",IF(G3174&lt;=2,"Lost / hibernating","Needs attention")))))</f>
        <v/>
      </c>
    </row>
    <row r="3175">
      <c r="A3175" t="n">
        <v>17416</v>
      </c>
      <c r="B3175" s="13">
        <f>_xlfn.MINIFS(Invoices[Date],Invoices[Customer ID],A3175)</f>
        <v/>
      </c>
      <c r="C3175" s="13">
        <f>_xlfn.MAXIFS(Invoices[Date],Invoices[Customer ID],A3175)</f>
        <v/>
      </c>
      <c r="D3175" s="14">
        <f>AsOfDate-C3175</f>
        <v/>
      </c>
      <c r="E3175" s="14">
        <f>COUNTIFS(Invoices[Customer ID],A3175)</f>
        <v/>
      </c>
      <c r="F3175" s="15">
        <f>SUMIFS(Invoices[Value],Invoices[Customer ID],A3175)</f>
        <v/>
      </c>
      <c r="G3175" s="10">
        <f>5-COUNTIF(RCuts,"&lt;"&amp;D3175)</f>
        <v/>
      </c>
      <c r="H3175" s="10">
        <f>1+COUNTIF(FCuts,"&lt;"&amp;E3175)</f>
        <v/>
      </c>
      <c r="I3175" s="10">
        <f>1+COUNTIF(MCuts,"&lt;"&amp;F3175)</f>
        <v/>
      </c>
      <c r="J3175" s="10">
        <f>G3175&amp;H3175&amp;I3175</f>
        <v/>
      </c>
      <c r="K3175" s="10">
        <f>IF(AND(G3175&gt;=4,H3175&gt;=4),"Champions",IF(AND(G3175&gt;=3,H3175&gt;=3),"Loyal",IF(G3175&gt;=4,"New / promising",IF(H3175&gt;=3,"At risk",IF(G3175&lt;=2,"Lost / hibernating","Needs attention")))))</f>
        <v/>
      </c>
    </row>
    <row r="3176">
      <c r="A3176" t="n">
        <v>17418</v>
      </c>
      <c r="B3176" s="13">
        <f>_xlfn.MINIFS(Invoices[Date],Invoices[Customer ID],A3176)</f>
        <v/>
      </c>
      <c r="C3176" s="13">
        <f>_xlfn.MAXIFS(Invoices[Date],Invoices[Customer ID],A3176)</f>
        <v/>
      </c>
      <c r="D3176" s="14">
        <f>AsOfDate-C3176</f>
        <v/>
      </c>
      <c r="E3176" s="14">
        <f>COUNTIFS(Invoices[Customer ID],A3176)</f>
        <v/>
      </c>
      <c r="F3176" s="15">
        <f>SUMIFS(Invoices[Value],Invoices[Customer ID],A3176)</f>
        <v/>
      </c>
      <c r="G3176" s="10">
        <f>5-COUNTIF(RCuts,"&lt;"&amp;D3176)</f>
        <v/>
      </c>
      <c r="H3176" s="10">
        <f>1+COUNTIF(FCuts,"&lt;"&amp;E3176)</f>
        <v/>
      </c>
      <c r="I3176" s="10">
        <f>1+COUNTIF(MCuts,"&lt;"&amp;F3176)</f>
        <v/>
      </c>
      <c r="J3176" s="10">
        <f>G3176&amp;H3176&amp;I3176</f>
        <v/>
      </c>
      <c r="K3176" s="10">
        <f>IF(AND(G3176&gt;=4,H3176&gt;=4),"Champions",IF(AND(G3176&gt;=3,H3176&gt;=3),"Loyal",IF(G3176&gt;=4,"New / promising",IF(H3176&gt;=3,"At risk",IF(G3176&lt;=2,"Lost / hibernating","Needs attention")))))</f>
        <v/>
      </c>
    </row>
    <row r="3177">
      <c r="A3177" t="n">
        <v>17419</v>
      </c>
      <c r="B3177" s="13">
        <f>_xlfn.MINIFS(Invoices[Date],Invoices[Customer ID],A3177)</f>
        <v/>
      </c>
      <c r="C3177" s="13">
        <f>_xlfn.MAXIFS(Invoices[Date],Invoices[Customer ID],A3177)</f>
        <v/>
      </c>
      <c r="D3177" s="14">
        <f>AsOfDate-C3177</f>
        <v/>
      </c>
      <c r="E3177" s="14">
        <f>COUNTIFS(Invoices[Customer ID],A3177)</f>
        <v/>
      </c>
      <c r="F3177" s="15">
        <f>SUMIFS(Invoices[Value],Invoices[Customer ID],A3177)</f>
        <v/>
      </c>
      <c r="G3177" s="10">
        <f>5-COUNTIF(RCuts,"&lt;"&amp;D3177)</f>
        <v/>
      </c>
      <c r="H3177" s="10">
        <f>1+COUNTIF(FCuts,"&lt;"&amp;E3177)</f>
        <v/>
      </c>
      <c r="I3177" s="10">
        <f>1+COUNTIF(MCuts,"&lt;"&amp;F3177)</f>
        <v/>
      </c>
      <c r="J3177" s="10">
        <f>G3177&amp;H3177&amp;I3177</f>
        <v/>
      </c>
      <c r="K3177" s="10">
        <f>IF(AND(G3177&gt;=4,H3177&gt;=4),"Champions",IF(AND(G3177&gt;=3,H3177&gt;=3),"Loyal",IF(G3177&gt;=4,"New / promising",IF(H3177&gt;=3,"At risk",IF(G3177&lt;=2,"Lost / hibernating","Needs attention")))))</f>
        <v/>
      </c>
    </row>
    <row r="3178">
      <c r="A3178" t="n">
        <v>17420</v>
      </c>
      <c r="B3178" s="13">
        <f>_xlfn.MINIFS(Invoices[Date],Invoices[Customer ID],A3178)</f>
        <v/>
      </c>
      <c r="C3178" s="13">
        <f>_xlfn.MAXIFS(Invoices[Date],Invoices[Customer ID],A3178)</f>
        <v/>
      </c>
      <c r="D3178" s="14">
        <f>AsOfDate-C3178</f>
        <v/>
      </c>
      <c r="E3178" s="14">
        <f>COUNTIFS(Invoices[Customer ID],A3178)</f>
        <v/>
      </c>
      <c r="F3178" s="15">
        <f>SUMIFS(Invoices[Value],Invoices[Customer ID],A3178)</f>
        <v/>
      </c>
      <c r="G3178" s="10">
        <f>5-COUNTIF(RCuts,"&lt;"&amp;D3178)</f>
        <v/>
      </c>
      <c r="H3178" s="10">
        <f>1+COUNTIF(FCuts,"&lt;"&amp;E3178)</f>
        <v/>
      </c>
      <c r="I3178" s="10">
        <f>1+COUNTIF(MCuts,"&lt;"&amp;F3178)</f>
        <v/>
      </c>
      <c r="J3178" s="10">
        <f>G3178&amp;H3178&amp;I3178</f>
        <v/>
      </c>
      <c r="K3178" s="10">
        <f>IF(AND(G3178&gt;=4,H3178&gt;=4),"Champions",IF(AND(G3178&gt;=3,H3178&gt;=3),"Loyal",IF(G3178&gt;=4,"New / promising",IF(H3178&gt;=3,"At risk",IF(G3178&lt;=2,"Lost / hibernating","Needs attention")))))</f>
        <v/>
      </c>
    </row>
    <row r="3179">
      <c r="A3179" t="n">
        <v>17422</v>
      </c>
      <c r="B3179" s="13">
        <f>_xlfn.MINIFS(Invoices[Date],Invoices[Customer ID],A3179)</f>
        <v/>
      </c>
      <c r="C3179" s="13">
        <f>_xlfn.MAXIFS(Invoices[Date],Invoices[Customer ID],A3179)</f>
        <v/>
      </c>
      <c r="D3179" s="14">
        <f>AsOfDate-C3179</f>
        <v/>
      </c>
      <c r="E3179" s="14">
        <f>COUNTIFS(Invoices[Customer ID],A3179)</f>
        <v/>
      </c>
      <c r="F3179" s="15">
        <f>SUMIFS(Invoices[Value],Invoices[Customer ID],A3179)</f>
        <v/>
      </c>
      <c r="G3179" s="10">
        <f>5-COUNTIF(RCuts,"&lt;"&amp;D3179)</f>
        <v/>
      </c>
      <c r="H3179" s="10">
        <f>1+COUNTIF(FCuts,"&lt;"&amp;E3179)</f>
        <v/>
      </c>
      <c r="I3179" s="10">
        <f>1+COUNTIF(MCuts,"&lt;"&amp;F3179)</f>
        <v/>
      </c>
      <c r="J3179" s="10">
        <f>G3179&amp;H3179&amp;I3179</f>
        <v/>
      </c>
      <c r="K3179" s="10">
        <f>IF(AND(G3179&gt;=4,H3179&gt;=4),"Champions",IF(AND(G3179&gt;=3,H3179&gt;=3),"Loyal",IF(G3179&gt;=4,"New / promising",IF(H3179&gt;=3,"At risk",IF(G3179&lt;=2,"Lost / hibernating","Needs attention")))))</f>
        <v/>
      </c>
    </row>
    <row r="3180">
      <c r="A3180" t="n">
        <v>17423</v>
      </c>
      <c r="B3180" s="13">
        <f>_xlfn.MINIFS(Invoices[Date],Invoices[Customer ID],A3180)</f>
        <v/>
      </c>
      <c r="C3180" s="13">
        <f>_xlfn.MAXIFS(Invoices[Date],Invoices[Customer ID],A3180)</f>
        <v/>
      </c>
      <c r="D3180" s="14">
        <f>AsOfDate-C3180</f>
        <v/>
      </c>
      <c r="E3180" s="14">
        <f>COUNTIFS(Invoices[Customer ID],A3180)</f>
        <v/>
      </c>
      <c r="F3180" s="15">
        <f>SUMIFS(Invoices[Value],Invoices[Customer ID],A3180)</f>
        <v/>
      </c>
      <c r="G3180" s="10">
        <f>5-COUNTIF(RCuts,"&lt;"&amp;D3180)</f>
        <v/>
      </c>
      <c r="H3180" s="10">
        <f>1+COUNTIF(FCuts,"&lt;"&amp;E3180)</f>
        <v/>
      </c>
      <c r="I3180" s="10">
        <f>1+COUNTIF(MCuts,"&lt;"&amp;F3180)</f>
        <v/>
      </c>
      <c r="J3180" s="10">
        <f>G3180&amp;H3180&amp;I3180</f>
        <v/>
      </c>
      <c r="K3180" s="10">
        <f>IF(AND(G3180&gt;=4,H3180&gt;=4),"Champions",IF(AND(G3180&gt;=3,H3180&gt;=3),"Loyal",IF(G3180&gt;=4,"New / promising",IF(H3180&gt;=3,"At risk",IF(G3180&lt;=2,"Lost / hibernating","Needs attention")))))</f>
        <v/>
      </c>
    </row>
    <row r="3181">
      <c r="A3181" t="n">
        <v>17425</v>
      </c>
      <c r="B3181" s="13">
        <f>_xlfn.MINIFS(Invoices[Date],Invoices[Customer ID],A3181)</f>
        <v/>
      </c>
      <c r="C3181" s="13">
        <f>_xlfn.MAXIFS(Invoices[Date],Invoices[Customer ID],A3181)</f>
        <v/>
      </c>
      <c r="D3181" s="14">
        <f>AsOfDate-C3181</f>
        <v/>
      </c>
      <c r="E3181" s="14">
        <f>COUNTIFS(Invoices[Customer ID],A3181)</f>
        <v/>
      </c>
      <c r="F3181" s="15">
        <f>SUMIFS(Invoices[Value],Invoices[Customer ID],A3181)</f>
        <v/>
      </c>
      <c r="G3181" s="10">
        <f>5-COUNTIF(RCuts,"&lt;"&amp;D3181)</f>
        <v/>
      </c>
      <c r="H3181" s="10">
        <f>1+COUNTIF(FCuts,"&lt;"&amp;E3181)</f>
        <v/>
      </c>
      <c r="I3181" s="10">
        <f>1+COUNTIF(MCuts,"&lt;"&amp;F3181)</f>
        <v/>
      </c>
      <c r="J3181" s="10">
        <f>G3181&amp;H3181&amp;I3181</f>
        <v/>
      </c>
      <c r="K3181" s="10">
        <f>IF(AND(G3181&gt;=4,H3181&gt;=4),"Champions",IF(AND(G3181&gt;=3,H3181&gt;=3),"Loyal",IF(G3181&gt;=4,"New / promising",IF(H3181&gt;=3,"At risk",IF(G3181&lt;=2,"Lost / hibernating","Needs attention")))))</f>
        <v/>
      </c>
    </row>
    <row r="3182">
      <c r="A3182" t="n">
        <v>17426</v>
      </c>
      <c r="B3182" s="13">
        <f>_xlfn.MINIFS(Invoices[Date],Invoices[Customer ID],A3182)</f>
        <v/>
      </c>
      <c r="C3182" s="13">
        <f>_xlfn.MAXIFS(Invoices[Date],Invoices[Customer ID],A3182)</f>
        <v/>
      </c>
      <c r="D3182" s="14">
        <f>AsOfDate-C3182</f>
        <v/>
      </c>
      <c r="E3182" s="14">
        <f>COUNTIFS(Invoices[Customer ID],A3182)</f>
        <v/>
      </c>
      <c r="F3182" s="15">
        <f>SUMIFS(Invoices[Value],Invoices[Customer ID],A3182)</f>
        <v/>
      </c>
      <c r="G3182" s="10">
        <f>5-COUNTIF(RCuts,"&lt;"&amp;D3182)</f>
        <v/>
      </c>
      <c r="H3182" s="10">
        <f>1+COUNTIF(FCuts,"&lt;"&amp;E3182)</f>
        <v/>
      </c>
      <c r="I3182" s="10">
        <f>1+COUNTIF(MCuts,"&lt;"&amp;F3182)</f>
        <v/>
      </c>
      <c r="J3182" s="10">
        <f>G3182&amp;H3182&amp;I3182</f>
        <v/>
      </c>
      <c r="K3182" s="10">
        <f>IF(AND(G3182&gt;=4,H3182&gt;=4),"Champions",IF(AND(G3182&gt;=3,H3182&gt;=3),"Loyal",IF(G3182&gt;=4,"New / promising",IF(H3182&gt;=3,"At risk",IF(G3182&lt;=2,"Lost / hibernating","Needs attention")))))</f>
        <v/>
      </c>
    </row>
    <row r="3183">
      <c r="A3183" t="n">
        <v>17427</v>
      </c>
      <c r="B3183" s="13">
        <f>_xlfn.MINIFS(Invoices[Date],Invoices[Customer ID],A3183)</f>
        <v/>
      </c>
      <c r="C3183" s="13">
        <f>_xlfn.MAXIFS(Invoices[Date],Invoices[Customer ID],A3183)</f>
        <v/>
      </c>
      <c r="D3183" s="14">
        <f>AsOfDate-C3183</f>
        <v/>
      </c>
      <c r="E3183" s="14">
        <f>COUNTIFS(Invoices[Customer ID],A3183)</f>
        <v/>
      </c>
      <c r="F3183" s="15">
        <f>SUMIFS(Invoices[Value],Invoices[Customer ID],A3183)</f>
        <v/>
      </c>
      <c r="G3183" s="10">
        <f>5-COUNTIF(RCuts,"&lt;"&amp;D3183)</f>
        <v/>
      </c>
      <c r="H3183" s="10">
        <f>1+COUNTIF(FCuts,"&lt;"&amp;E3183)</f>
        <v/>
      </c>
      <c r="I3183" s="10">
        <f>1+COUNTIF(MCuts,"&lt;"&amp;F3183)</f>
        <v/>
      </c>
      <c r="J3183" s="10">
        <f>G3183&amp;H3183&amp;I3183</f>
        <v/>
      </c>
      <c r="K3183" s="10">
        <f>IF(AND(G3183&gt;=4,H3183&gt;=4),"Champions",IF(AND(G3183&gt;=3,H3183&gt;=3),"Loyal",IF(G3183&gt;=4,"New / promising",IF(H3183&gt;=3,"At risk",IF(G3183&lt;=2,"Lost / hibernating","Needs attention")))))</f>
        <v/>
      </c>
    </row>
    <row r="3184">
      <c r="A3184" t="n">
        <v>17428</v>
      </c>
      <c r="B3184" s="13">
        <f>_xlfn.MINIFS(Invoices[Date],Invoices[Customer ID],A3184)</f>
        <v/>
      </c>
      <c r="C3184" s="13">
        <f>_xlfn.MAXIFS(Invoices[Date],Invoices[Customer ID],A3184)</f>
        <v/>
      </c>
      <c r="D3184" s="14">
        <f>AsOfDate-C3184</f>
        <v/>
      </c>
      <c r="E3184" s="14">
        <f>COUNTIFS(Invoices[Customer ID],A3184)</f>
        <v/>
      </c>
      <c r="F3184" s="15">
        <f>SUMIFS(Invoices[Value],Invoices[Customer ID],A3184)</f>
        <v/>
      </c>
      <c r="G3184" s="10">
        <f>5-COUNTIF(RCuts,"&lt;"&amp;D3184)</f>
        <v/>
      </c>
      <c r="H3184" s="10">
        <f>1+COUNTIF(FCuts,"&lt;"&amp;E3184)</f>
        <v/>
      </c>
      <c r="I3184" s="10">
        <f>1+COUNTIF(MCuts,"&lt;"&amp;F3184)</f>
        <v/>
      </c>
      <c r="J3184" s="10">
        <f>G3184&amp;H3184&amp;I3184</f>
        <v/>
      </c>
      <c r="K3184" s="10">
        <f>IF(AND(G3184&gt;=4,H3184&gt;=4),"Champions",IF(AND(G3184&gt;=3,H3184&gt;=3),"Loyal",IF(G3184&gt;=4,"New / promising",IF(H3184&gt;=3,"At risk",IF(G3184&lt;=2,"Lost / hibernating","Needs attention")))))</f>
        <v/>
      </c>
    </row>
    <row r="3185">
      <c r="A3185" t="n">
        <v>17429</v>
      </c>
      <c r="B3185" s="13">
        <f>_xlfn.MINIFS(Invoices[Date],Invoices[Customer ID],A3185)</f>
        <v/>
      </c>
      <c r="C3185" s="13">
        <f>_xlfn.MAXIFS(Invoices[Date],Invoices[Customer ID],A3185)</f>
        <v/>
      </c>
      <c r="D3185" s="14">
        <f>AsOfDate-C3185</f>
        <v/>
      </c>
      <c r="E3185" s="14">
        <f>COUNTIFS(Invoices[Customer ID],A3185)</f>
        <v/>
      </c>
      <c r="F3185" s="15">
        <f>SUMIFS(Invoices[Value],Invoices[Customer ID],A3185)</f>
        <v/>
      </c>
      <c r="G3185" s="10">
        <f>5-COUNTIF(RCuts,"&lt;"&amp;D3185)</f>
        <v/>
      </c>
      <c r="H3185" s="10">
        <f>1+COUNTIF(FCuts,"&lt;"&amp;E3185)</f>
        <v/>
      </c>
      <c r="I3185" s="10">
        <f>1+COUNTIF(MCuts,"&lt;"&amp;F3185)</f>
        <v/>
      </c>
      <c r="J3185" s="10">
        <f>G3185&amp;H3185&amp;I3185</f>
        <v/>
      </c>
      <c r="K3185" s="10">
        <f>IF(AND(G3185&gt;=4,H3185&gt;=4),"Champions",IF(AND(G3185&gt;=3,H3185&gt;=3),"Loyal",IF(G3185&gt;=4,"New / promising",IF(H3185&gt;=3,"At risk",IF(G3185&lt;=2,"Lost / hibernating","Needs attention")))))</f>
        <v/>
      </c>
    </row>
    <row r="3186">
      <c r="A3186" t="n">
        <v>17430</v>
      </c>
      <c r="B3186" s="13">
        <f>_xlfn.MINIFS(Invoices[Date],Invoices[Customer ID],A3186)</f>
        <v/>
      </c>
      <c r="C3186" s="13">
        <f>_xlfn.MAXIFS(Invoices[Date],Invoices[Customer ID],A3186)</f>
        <v/>
      </c>
      <c r="D3186" s="14">
        <f>AsOfDate-C3186</f>
        <v/>
      </c>
      <c r="E3186" s="14">
        <f>COUNTIFS(Invoices[Customer ID],A3186)</f>
        <v/>
      </c>
      <c r="F3186" s="15">
        <f>SUMIFS(Invoices[Value],Invoices[Customer ID],A3186)</f>
        <v/>
      </c>
      <c r="G3186" s="10">
        <f>5-COUNTIF(RCuts,"&lt;"&amp;D3186)</f>
        <v/>
      </c>
      <c r="H3186" s="10">
        <f>1+COUNTIF(FCuts,"&lt;"&amp;E3186)</f>
        <v/>
      </c>
      <c r="I3186" s="10">
        <f>1+COUNTIF(MCuts,"&lt;"&amp;F3186)</f>
        <v/>
      </c>
      <c r="J3186" s="10">
        <f>G3186&amp;H3186&amp;I3186</f>
        <v/>
      </c>
      <c r="K3186" s="10">
        <f>IF(AND(G3186&gt;=4,H3186&gt;=4),"Champions",IF(AND(G3186&gt;=3,H3186&gt;=3),"Loyal",IF(G3186&gt;=4,"New / promising",IF(H3186&gt;=3,"At risk",IF(G3186&lt;=2,"Lost / hibernating","Needs attention")))))</f>
        <v/>
      </c>
    </row>
    <row r="3187">
      <c r="A3187" t="n">
        <v>17431</v>
      </c>
      <c r="B3187" s="13">
        <f>_xlfn.MINIFS(Invoices[Date],Invoices[Customer ID],A3187)</f>
        <v/>
      </c>
      <c r="C3187" s="13">
        <f>_xlfn.MAXIFS(Invoices[Date],Invoices[Customer ID],A3187)</f>
        <v/>
      </c>
      <c r="D3187" s="14">
        <f>AsOfDate-C3187</f>
        <v/>
      </c>
      <c r="E3187" s="14">
        <f>COUNTIFS(Invoices[Customer ID],A3187)</f>
        <v/>
      </c>
      <c r="F3187" s="15">
        <f>SUMIFS(Invoices[Value],Invoices[Customer ID],A3187)</f>
        <v/>
      </c>
      <c r="G3187" s="10">
        <f>5-COUNTIF(RCuts,"&lt;"&amp;D3187)</f>
        <v/>
      </c>
      <c r="H3187" s="10">
        <f>1+COUNTIF(FCuts,"&lt;"&amp;E3187)</f>
        <v/>
      </c>
      <c r="I3187" s="10">
        <f>1+COUNTIF(MCuts,"&lt;"&amp;F3187)</f>
        <v/>
      </c>
      <c r="J3187" s="10">
        <f>G3187&amp;H3187&amp;I3187</f>
        <v/>
      </c>
      <c r="K3187" s="10">
        <f>IF(AND(G3187&gt;=4,H3187&gt;=4),"Champions",IF(AND(G3187&gt;=3,H3187&gt;=3),"Loyal",IF(G3187&gt;=4,"New / promising",IF(H3187&gt;=3,"At risk",IF(G3187&lt;=2,"Lost / hibernating","Needs attention")))))</f>
        <v/>
      </c>
    </row>
    <row r="3188">
      <c r="A3188" t="n">
        <v>17432</v>
      </c>
      <c r="B3188" s="13">
        <f>_xlfn.MINIFS(Invoices[Date],Invoices[Customer ID],A3188)</f>
        <v/>
      </c>
      <c r="C3188" s="13">
        <f>_xlfn.MAXIFS(Invoices[Date],Invoices[Customer ID],A3188)</f>
        <v/>
      </c>
      <c r="D3188" s="14">
        <f>AsOfDate-C3188</f>
        <v/>
      </c>
      <c r="E3188" s="14">
        <f>COUNTIFS(Invoices[Customer ID],A3188)</f>
        <v/>
      </c>
      <c r="F3188" s="15">
        <f>SUMIFS(Invoices[Value],Invoices[Customer ID],A3188)</f>
        <v/>
      </c>
      <c r="G3188" s="10">
        <f>5-COUNTIF(RCuts,"&lt;"&amp;D3188)</f>
        <v/>
      </c>
      <c r="H3188" s="10">
        <f>1+COUNTIF(FCuts,"&lt;"&amp;E3188)</f>
        <v/>
      </c>
      <c r="I3188" s="10">
        <f>1+COUNTIF(MCuts,"&lt;"&amp;F3188)</f>
        <v/>
      </c>
      <c r="J3188" s="10">
        <f>G3188&amp;H3188&amp;I3188</f>
        <v/>
      </c>
      <c r="K3188" s="10">
        <f>IF(AND(G3188&gt;=4,H3188&gt;=4),"Champions",IF(AND(G3188&gt;=3,H3188&gt;=3),"Loyal",IF(G3188&gt;=4,"New / promising",IF(H3188&gt;=3,"At risk",IF(G3188&lt;=2,"Lost / hibernating","Needs attention")))))</f>
        <v/>
      </c>
    </row>
    <row r="3189">
      <c r="A3189" t="n">
        <v>17433</v>
      </c>
      <c r="B3189" s="13">
        <f>_xlfn.MINIFS(Invoices[Date],Invoices[Customer ID],A3189)</f>
        <v/>
      </c>
      <c r="C3189" s="13">
        <f>_xlfn.MAXIFS(Invoices[Date],Invoices[Customer ID],A3189)</f>
        <v/>
      </c>
      <c r="D3189" s="14">
        <f>AsOfDate-C3189</f>
        <v/>
      </c>
      <c r="E3189" s="14">
        <f>COUNTIFS(Invoices[Customer ID],A3189)</f>
        <v/>
      </c>
      <c r="F3189" s="15">
        <f>SUMIFS(Invoices[Value],Invoices[Customer ID],A3189)</f>
        <v/>
      </c>
      <c r="G3189" s="10">
        <f>5-COUNTIF(RCuts,"&lt;"&amp;D3189)</f>
        <v/>
      </c>
      <c r="H3189" s="10">
        <f>1+COUNTIF(FCuts,"&lt;"&amp;E3189)</f>
        <v/>
      </c>
      <c r="I3189" s="10">
        <f>1+COUNTIF(MCuts,"&lt;"&amp;F3189)</f>
        <v/>
      </c>
      <c r="J3189" s="10">
        <f>G3189&amp;H3189&amp;I3189</f>
        <v/>
      </c>
      <c r="K3189" s="10">
        <f>IF(AND(G3189&gt;=4,H3189&gt;=4),"Champions",IF(AND(G3189&gt;=3,H3189&gt;=3),"Loyal",IF(G3189&gt;=4,"New / promising",IF(H3189&gt;=3,"At risk",IF(G3189&lt;=2,"Lost / hibernating","Needs attention")))))</f>
        <v/>
      </c>
    </row>
    <row r="3190">
      <c r="A3190" t="n">
        <v>17434</v>
      </c>
      <c r="B3190" s="13">
        <f>_xlfn.MINIFS(Invoices[Date],Invoices[Customer ID],A3190)</f>
        <v/>
      </c>
      <c r="C3190" s="13">
        <f>_xlfn.MAXIFS(Invoices[Date],Invoices[Customer ID],A3190)</f>
        <v/>
      </c>
      <c r="D3190" s="14">
        <f>AsOfDate-C3190</f>
        <v/>
      </c>
      <c r="E3190" s="14">
        <f>COUNTIFS(Invoices[Customer ID],A3190)</f>
        <v/>
      </c>
      <c r="F3190" s="15">
        <f>SUMIFS(Invoices[Value],Invoices[Customer ID],A3190)</f>
        <v/>
      </c>
      <c r="G3190" s="10">
        <f>5-COUNTIF(RCuts,"&lt;"&amp;D3190)</f>
        <v/>
      </c>
      <c r="H3190" s="10">
        <f>1+COUNTIF(FCuts,"&lt;"&amp;E3190)</f>
        <v/>
      </c>
      <c r="I3190" s="10">
        <f>1+COUNTIF(MCuts,"&lt;"&amp;F3190)</f>
        <v/>
      </c>
      <c r="J3190" s="10">
        <f>G3190&amp;H3190&amp;I3190</f>
        <v/>
      </c>
      <c r="K3190" s="10">
        <f>IF(AND(G3190&gt;=4,H3190&gt;=4),"Champions",IF(AND(G3190&gt;=3,H3190&gt;=3),"Loyal",IF(G3190&gt;=4,"New / promising",IF(H3190&gt;=3,"At risk",IF(G3190&lt;=2,"Lost / hibernating","Needs attention")))))</f>
        <v/>
      </c>
    </row>
    <row r="3191">
      <c r="A3191" t="n">
        <v>17436</v>
      </c>
      <c r="B3191" s="13">
        <f>_xlfn.MINIFS(Invoices[Date],Invoices[Customer ID],A3191)</f>
        <v/>
      </c>
      <c r="C3191" s="13">
        <f>_xlfn.MAXIFS(Invoices[Date],Invoices[Customer ID],A3191)</f>
        <v/>
      </c>
      <c r="D3191" s="14">
        <f>AsOfDate-C3191</f>
        <v/>
      </c>
      <c r="E3191" s="14">
        <f>COUNTIFS(Invoices[Customer ID],A3191)</f>
        <v/>
      </c>
      <c r="F3191" s="15">
        <f>SUMIFS(Invoices[Value],Invoices[Customer ID],A3191)</f>
        <v/>
      </c>
      <c r="G3191" s="10">
        <f>5-COUNTIF(RCuts,"&lt;"&amp;D3191)</f>
        <v/>
      </c>
      <c r="H3191" s="10">
        <f>1+COUNTIF(FCuts,"&lt;"&amp;E3191)</f>
        <v/>
      </c>
      <c r="I3191" s="10">
        <f>1+COUNTIF(MCuts,"&lt;"&amp;F3191)</f>
        <v/>
      </c>
      <c r="J3191" s="10">
        <f>G3191&amp;H3191&amp;I3191</f>
        <v/>
      </c>
      <c r="K3191" s="10">
        <f>IF(AND(G3191&gt;=4,H3191&gt;=4),"Champions",IF(AND(G3191&gt;=3,H3191&gt;=3),"Loyal",IF(G3191&gt;=4,"New / promising",IF(H3191&gt;=3,"At risk",IF(G3191&lt;=2,"Lost / hibernating","Needs attention")))))</f>
        <v/>
      </c>
    </row>
    <row r="3192">
      <c r="A3192" t="n">
        <v>17438</v>
      </c>
      <c r="B3192" s="13">
        <f>_xlfn.MINIFS(Invoices[Date],Invoices[Customer ID],A3192)</f>
        <v/>
      </c>
      <c r="C3192" s="13">
        <f>_xlfn.MAXIFS(Invoices[Date],Invoices[Customer ID],A3192)</f>
        <v/>
      </c>
      <c r="D3192" s="14">
        <f>AsOfDate-C3192</f>
        <v/>
      </c>
      <c r="E3192" s="14">
        <f>COUNTIFS(Invoices[Customer ID],A3192)</f>
        <v/>
      </c>
      <c r="F3192" s="15">
        <f>SUMIFS(Invoices[Value],Invoices[Customer ID],A3192)</f>
        <v/>
      </c>
      <c r="G3192" s="10">
        <f>5-COUNTIF(RCuts,"&lt;"&amp;D3192)</f>
        <v/>
      </c>
      <c r="H3192" s="10">
        <f>1+COUNTIF(FCuts,"&lt;"&amp;E3192)</f>
        <v/>
      </c>
      <c r="I3192" s="10">
        <f>1+COUNTIF(MCuts,"&lt;"&amp;F3192)</f>
        <v/>
      </c>
      <c r="J3192" s="10">
        <f>G3192&amp;H3192&amp;I3192</f>
        <v/>
      </c>
      <c r="K3192" s="10">
        <f>IF(AND(G3192&gt;=4,H3192&gt;=4),"Champions",IF(AND(G3192&gt;=3,H3192&gt;=3),"Loyal",IF(G3192&gt;=4,"New / promising",IF(H3192&gt;=3,"At risk",IF(G3192&lt;=2,"Lost / hibernating","Needs attention")))))</f>
        <v/>
      </c>
    </row>
    <row r="3193">
      <c r="A3193" t="n">
        <v>17440</v>
      </c>
      <c r="B3193" s="13">
        <f>_xlfn.MINIFS(Invoices[Date],Invoices[Customer ID],A3193)</f>
        <v/>
      </c>
      <c r="C3193" s="13">
        <f>_xlfn.MAXIFS(Invoices[Date],Invoices[Customer ID],A3193)</f>
        <v/>
      </c>
      <c r="D3193" s="14">
        <f>AsOfDate-C3193</f>
        <v/>
      </c>
      <c r="E3193" s="14">
        <f>COUNTIFS(Invoices[Customer ID],A3193)</f>
        <v/>
      </c>
      <c r="F3193" s="15">
        <f>SUMIFS(Invoices[Value],Invoices[Customer ID],A3193)</f>
        <v/>
      </c>
      <c r="G3193" s="10">
        <f>5-COUNTIF(RCuts,"&lt;"&amp;D3193)</f>
        <v/>
      </c>
      <c r="H3193" s="10">
        <f>1+COUNTIF(FCuts,"&lt;"&amp;E3193)</f>
        <v/>
      </c>
      <c r="I3193" s="10">
        <f>1+COUNTIF(MCuts,"&lt;"&amp;F3193)</f>
        <v/>
      </c>
      <c r="J3193" s="10">
        <f>G3193&amp;H3193&amp;I3193</f>
        <v/>
      </c>
      <c r="K3193" s="10">
        <f>IF(AND(G3193&gt;=4,H3193&gt;=4),"Champions",IF(AND(G3193&gt;=3,H3193&gt;=3),"Loyal",IF(G3193&gt;=4,"New / promising",IF(H3193&gt;=3,"At risk",IF(G3193&lt;=2,"Lost / hibernating","Needs attention")))))</f>
        <v/>
      </c>
    </row>
    <row r="3194">
      <c r="A3194" t="n">
        <v>17442</v>
      </c>
      <c r="B3194" s="13">
        <f>_xlfn.MINIFS(Invoices[Date],Invoices[Customer ID],A3194)</f>
        <v/>
      </c>
      <c r="C3194" s="13">
        <f>_xlfn.MAXIFS(Invoices[Date],Invoices[Customer ID],A3194)</f>
        <v/>
      </c>
      <c r="D3194" s="14">
        <f>AsOfDate-C3194</f>
        <v/>
      </c>
      <c r="E3194" s="14">
        <f>COUNTIFS(Invoices[Customer ID],A3194)</f>
        <v/>
      </c>
      <c r="F3194" s="15">
        <f>SUMIFS(Invoices[Value],Invoices[Customer ID],A3194)</f>
        <v/>
      </c>
      <c r="G3194" s="10">
        <f>5-COUNTIF(RCuts,"&lt;"&amp;D3194)</f>
        <v/>
      </c>
      <c r="H3194" s="10">
        <f>1+COUNTIF(FCuts,"&lt;"&amp;E3194)</f>
        <v/>
      </c>
      <c r="I3194" s="10">
        <f>1+COUNTIF(MCuts,"&lt;"&amp;F3194)</f>
        <v/>
      </c>
      <c r="J3194" s="10">
        <f>G3194&amp;H3194&amp;I3194</f>
        <v/>
      </c>
      <c r="K3194" s="10">
        <f>IF(AND(G3194&gt;=4,H3194&gt;=4),"Champions",IF(AND(G3194&gt;=3,H3194&gt;=3),"Loyal",IF(G3194&gt;=4,"New / promising",IF(H3194&gt;=3,"At risk",IF(G3194&lt;=2,"Lost / hibernating","Needs attention")))))</f>
        <v/>
      </c>
    </row>
    <row r="3195">
      <c r="A3195" t="n">
        <v>17446</v>
      </c>
      <c r="B3195" s="13">
        <f>_xlfn.MINIFS(Invoices[Date],Invoices[Customer ID],A3195)</f>
        <v/>
      </c>
      <c r="C3195" s="13">
        <f>_xlfn.MAXIFS(Invoices[Date],Invoices[Customer ID],A3195)</f>
        <v/>
      </c>
      <c r="D3195" s="14">
        <f>AsOfDate-C3195</f>
        <v/>
      </c>
      <c r="E3195" s="14">
        <f>COUNTIFS(Invoices[Customer ID],A3195)</f>
        <v/>
      </c>
      <c r="F3195" s="15">
        <f>SUMIFS(Invoices[Value],Invoices[Customer ID],A3195)</f>
        <v/>
      </c>
      <c r="G3195" s="10">
        <f>5-COUNTIF(RCuts,"&lt;"&amp;D3195)</f>
        <v/>
      </c>
      <c r="H3195" s="10">
        <f>1+COUNTIF(FCuts,"&lt;"&amp;E3195)</f>
        <v/>
      </c>
      <c r="I3195" s="10">
        <f>1+COUNTIF(MCuts,"&lt;"&amp;F3195)</f>
        <v/>
      </c>
      <c r="J3195" s="10">
        <f>G3195&amp;H3195&amp;I3195</f>
        <v/>
      </c>
      <c r="K3195" s="10">
        <f>IF(AND(G3195&gt;=4,H3195&gt;=4),"Champions",IF(AND(G3195&gt;=3,H3195&gt;=3),"Loyal",IF(G3195&gt;=4,"New / promising",IF(H3195&gt;=3,"At risk",IF(G3195&lt;=2,"Lost / hibernating","Needs attention")))))</f>
        <v/>
      </c>
    </row>
    <row r="3196">
      <c r="A3196" t="n">
        <v>17447</v>
      </c>
      <c r="B3196" s="13">
        <f>_xlfn.MINIFS(Invoices[Date],Invoices[Customer ID],A3196)</f>
        <v/>
      </c>
      <c r="C3196" s="13">
        <f>_xlfn.MAXIFS(Invoices[Date],Invoices[Customer ID],A3196)</f>
        <v/>
      </c>
      <c r="D3196" s="14">
        <f>AsOfDate-C3196</f>
        <v/>
      </c>
      <c r="E3196" s="14">
        <f>COUNTIFS(Invoices[Customer ID],A3196)</f>
        <v/>
      </c>
      <c r="F3196" s="15">
        <f>SUMIFS(Invoices[Value],Invoices[Customer ID],A3196)</f>
        <v/>
      </c>
      <c r="G3196" s="10">
        <f>5-COUNTIF(RCuts,"&lt;"&amp;D3196)</f>
        <v/>
      </c>
      <c r="H3196" s="10">
        <f>1+COUNTIF(FCuts,"&lt;"&amp;E3196)</f>
        <v/>
      </c>
      <c r="I3196" s="10">
        <f>1+COUNTIF(MCuts,"&lt;"&amp;F3196)</f>
        <v/>
      </c>
      <c r="J3196" s="10">
        <f>G3196&amp;H3196&amp;I3196</f>
        <v/>
      </c>
      <c r="K3196" s="10">
        <f>IF(AND(G3196&gt;=4,H3196&gt;=4),"Champions",IF(AND(G3196&gt;=3,H3196&gt;=3),"Loyal",IF(G3196&gt;=4,"New / promising",IF(H3196&gt;=3,"At risk",IF(G3196&lt;=2,"Lost / hibernating","Needs attention")))))</f>
        <v/>
      </c>
    </row>
    <row r="3197">
      <c r="A3197" t="n">
        <v>17449</v>
      </c>
      <c r="B3197" s="13">
        <f>_xlfn.MINIFS(Invoices[Date],Invoices[Customer ID],A3197)</f>
        <v/>
      </c>
      <c r="C3197" s="13">
        <f>_xlfn.MAXIFS(Invoices[Date],Invoices[Customer ID],A3197)</f>
        <v/>
      </c>
      <c r="D3197" s="14">
        <f>AsOfDate-C3197</f>
        <v/>
      </c>
      <c r="E3197" s="14">
        <f>COUNTIFS(Invoices[Customer ID],A3197)</f>
        <v/>
      </c>
      <c r="F3197" s="15">
        <f>SUMIFS(Invoices[Value],Invoices[Customer ID],A3197)</f>
        <v/>
      </c>
      <c r="G3197" s="10">
        <f>5-COUNTIF(RCuts,"&lt;"&amp;D3197)</f>
        <v/>
      </c>
      <c r="H3197" s="10">
        <f>1+COUNTIF(FCuts,"&lt;"&amp;E3197)</f>
        <v/>
      </c>
      <c r="I3197" s="10">
        <f>1+COUNTIF(MCuts,"&lt;"&amp;F3197)</f>
        <v/>
      </c>
      <c r="J3197" s="10">
        <f>G3197&amp;H3197&amp;I3197</f>
        <v/>
      </c>
      <c r="K3197" s="10">
        <f>IF(AND(G3197&gt;=4,H3197&gt;=4),"Champions",IF(AND(G3197&gt;=3,H3197&gt;=3),"Loyal",IF(G3197&gt;=4,"New / promising",IF(H3197&gt;=3,"At risk",IF(G3197&lt;=2,"Lost / hibernating","Needs attention")))))</f>
        <v/>
      </c>
    </row>
    <row r="3198">
      <c r="A3198" t="n">
        <v>17450</v>
      </c>
      <c r="B3198" s="13">
        <f>_xlfn.MINIFS(Invoices[Date],Invoices[Customer ID],A3198)</f>
        <v/>
      </c>
      <c r="C3198" s="13">
        <f>_xlfn.MAXIFS(Invoices[Date],Invoices[Customer ID],A3198)</f>
        <v/>
      </c>
      <c r="D3198" s="14">
        <f>AsOfDate-C3198</f>
        <v/>
      </c>
      <c r="E3198" s="14">
        <f>COUNTIFS(Invoices[Customer ID],A3198)</f>
        <v/>
      </c>
      <c r="F3198" s="15">
        <f>SUMIFS(Invoices[Value],Invoices[Customer ID],A3198)</f>
        <v/>
      </c>
      <c r="G3198" s="10">
        <f>5-COUNTIF(RCuts,"&lt;"&amp;D3198)</f>
        <v/>
      </c>
      <c r="H3198" s="10">
        <f>1+COUNTIF(FCuts,"&lt;"&amp;E3198)</f>
        <v/>
      </c>
      <c r="I3198" s="10">
        <f>1+COUNTIF(MCuts,"&lt;"&amp;F3198)</f>
        <v/>
      </c>
      <c r="J3198" s="10">
        <f>G3198&amp;H3198&amp;I3198</f>
        <v/>
      </c>
      <c r="K3198" s="10">
        <f>IF(AND(G3198&gt;=4,H3198&gt;=4),"Champions",IF(AND(G3198&gt;=3,H3198&gt;=3),"Loyal",IF(G3198&gt;=4,"New / promising",IF(H3198&gt;=3,"At risk",IF(G3198&lt;=2,"Lost / hibernating","Needs attention")))))</f>
        <v/>
      </c>
    </row>
    <row r="3199">
      <c r="A3199" t="n">
        <v>17451</v>
      </c>
      <c r="B3199" s="13">
        <f>_xlfn.MINIFS(Invoices[Date],Invoices[Customer ID],A3199)</f>
        <v/>
      </c>
      <c r="C3199" s="13">
        <f>_xlfn.MAXIFS(Invoices[Date],Invoices[Customer ID],A3199)</f>
        <v/>
      </c>
      <c r="D3199" s="14">
        <f>AsOfDate-C3199</f>
        <v/>
      </c>
      <c r="E3199" s="14">
        <f>COUNTIFS(Invoices[Customer ID],A3199)</f>
        <v/>
      </c>
      <c r="F3199" s="15">
        <f>SUMIFS(Invoices[Value],Invoices[Customer ID],A3199)</f>
        <v/>
      </c>
      <c r="G3199" s="10">
        <f>5-COUNTIF(RCuts,"&lt;"&amp;D3199)</f>
        <v/>
      </c>
      <c r="H3199" s="10">
        <f>1+COUNTIF(FCuts,"&lt;"&amp;E3199)</f>
        <v/>
      </c>
      <c r="I3199" s="10">
        <f>1+COUNTIF(MCuts,"&lt;"&amp;F3199)</f>
        <v/>
      </c>
      <c r="J3199" s="10">
        <f>G3199&amp;H3199&amp;I3199</f>
        <v/>
      </c>
      <c r="K3199" s="10">
        <f>IF(AND(G3199&gt;=4,H3199&gt;=4),"Champions",IF(AND(G3199&gt;=3,H3199&gt;=3),"Loyal",IF(G3199&gt;=4,"New / promising",IF(H3199&gt;=3,"At risk",IF(G3199&lt;=2,"Lost / hibernating","Needs attention")))))</f>
        <v/>
      </c>
    </row>
    <row r="3200">
      <c r="A3200" t="n">
        <v>17453</v>
      </c>
      <c r="B3200" s="13">
        <f>_xlfn.MINIFS(Invoices[Date],Invoices[Customer ID],A3200)</f>
        <v/>
      </c>
      <c r="C3200" s="13">
        <f>_xlfn.MAXIFS(Invoices[Date],Invoices[Customer ID],A3200)</f>
        <v/>
      </c>
      <c r="D3200" s="14">
        <f>AsOfDate-C3200</f>
        <v/>
      </c>
      <c r="E3200" s="14">
        <f>COUNTIFS(Invoices[Customer ID],A3200)</f>
        <v/>
      </c>
      <c r="F3200" s="15">
        <f>SUMIFS(Invoices[Value],Invoices[Customer ID],A3200)</f>
        <v/>
      </c>
      <c r="G3200" s="10">
        <f>5-COUNTIF(RCuts,"&lt;"&amp;D3200)</f>
        <v/>
      </c>
      <c r="H3200" s="10">
        <f>1+COUNTIF(FCuts,"&lt;"&amp;E3200)</f>
        <v/>
      </c>
      <c r="I3200" s="10">
        <f>1+COUNTIF(MCuts,"&lt;"&amp;F3200)</f>
        <v/>
      </c>
      <c r="J3200" s="10">
        <f>G3200&amp;H3200&amp;I3200</f>
        <v/>
      </c>
      <c r="K3200" s="10">
        <f>IF(AND(G3200&gt;=4,H3200&gt;=4),"Champions",IF(AND(G3200&gt;=3,H3200&gt;=3),"Loyal",IF(G3200&gt;=4,"New / promising",IF(H3200&gt;=3,"At risk",IF(G3200&lt;=2,"Lost / hibernating","Needs attention")))))</f>
        <v/>
      </c>
    </row>
    <row r="3201">
      <c r="A3201" t="n">
        <v>17454</v>
      </c>
      <c r="B3201" s="13">
        <f>_xlfn.MINIFS(Invoices[Date],Invoices[Customer ID],A3201)</f>
        <v/>
      </c>
      <c r="C3201" s="13">
        <f>_xlfn.MAXIFS(Invoices[Date],Invoices[Customer ID],A3201)</f>
        <v/>
      </c>
      <c r="D3201" s="14">
        <f>AsOfDate-C3201</f>
        <v/>
      </c>
      <c r="E3201" s="14">
        <f>COUNTIFS(Invoices[Customer ID],A3201)</f>
        <v/>
      </c>
      <c r="F3201" s="15">
        <f>SUMIFS(Invoices[Value],Invoices[Customer ID],A3201)</f>
        <v/>
      </c>
      <c r="G3201" s="10">
        <f>5-COUNTIF(RCuts,"&lt;"&amp;D3201)</f>
        <v/>
      </c>
      <c r="H3201" s="10">
        <f>1+COUNTIF(FCuts,"&lt;"&amp;E3201)</f>
        <v/>
      </c>
      <c r="I3201" s="10">
        <f>1+COUNTIF(MCuts,"&lt;"&amp;F3201)</f>
        <v/>
      </c>
      <c r="J3201" s="10">
        <f>G3201&amp;H3201&amp;I3201</f>
        <v/>
      </c>
      <c r="K3201" s="10">
        <f>IF(AND(G3201&gt;=4,H3201&gt;=4),"Champions",IF(AND(G3201&gt;=3,H3201&gt;=3),"Loyal",IF(G3201&gt;=4,"New / promising",IF(H3201&gt;=3,"At risk",IF(G3201&lt;=2,"Lost / hibernating","Needs attention")))))</f>
        <v/>
      </c>
    </row>
    <row r="3202">
      <c r="A3202" t="n">
        <v>17455</v>
      </c>
      <c r="B3202" s="13">
        <f>_xlfn.MINIFS(Invoices[Date],Invoices[Customer ID],A3202)</f>
        <v/>
      </c>
      <c r="C3202" s="13">
        <f>_xlfn.MAXIFS(Invoices[Date],Invoices[Customer ID],A3202)</f>
        <v/>
      </c>
      <c r="D3202" s="14">
        <f>AsOfDate-C3202</f>
        <v/>
      </c>
      <c r="E3202" s="14">
        <f>COUNTIFS(Invoices[Customer ID],A3202)</f>
        <v/>
      </c>
      <c r="F3202" s="15">
        <f>SUMIFS(Invoices[Value],Invoices[Customer ID],A3202)</f>
        <v/>
      </c>
      <c r="G3202" s="10">
        <f>5-COUNTIF(RCuts,"&lt;"&amp;D3202)</f>
        <v/>
      </c>
      <c r="H3202" s="10">
        <f>1+COUNTIF(FCuts,"&lt;"&amp;E3202)</f>
        <v/>
      </c>
      <c r="I3202" s="10">
        <f>1+COUNTIF(MCuts,"&lt;"&amp;F3202)</f>
        <v/>
      </c>
      <c r="J3202" s="10">
        <f>G3202&amp;H3202&amp;I3202</f>
        <v/>
      </c>
      <c r="K3202" s="10">
        <f>IF(AND(G3202&gt;=4,H3202&gt;=4),"Champions",IF(AND(G3202&gt;=3,H3202&gt;=3),"Loyal",IF(G3202&gt;=4,"New / promising",IF(H3202&gt;=3,"At risk",IF(G3202&lt;=2,"Lost / hibernating","Needs attention")))))</f>
        <v/>
      </c>
    </row>
    <row r="3203">
      <c r="A3203" t="n">
        <v>17457</v>
      </c>
      <c r="B3203" s="13">
        <f>_xlfn.MINIFS(Invoices[Date],Invoices[Customer ID],A3203)</f>
        <v/>
      </c>
      <c r="C3203" s="13">
        <f>_xlfn.MAXIFS(Invoices[Date],Invoices[Customer ID],A3203)</f>
        <v/>
      </c>
      <c r="D3203" s="14">
        <f>AsOfDate-C3203</f>
        <v/>
      </c>
      <c r="E3203" s="14">
        <f>COUNTIFS(Invoices[Customer ID],A3203)</f>
        <v/>
      </c>
      <c r="F3203" s="15">
        <f>SUMIFS(Invoices[Value],Invoices[Customer ID],A3203)</f>
        <v/>
      </c>
      <c r="G3203" s="10">
        <f>5-COUNTIF(RCuts,"&lt;"&amp;D3203)</f>
        <v/>
      </c>
      <c r="H3203" s="10">
        <f>1+COUNTIF(FCuts,"&lt;"&amp;E3203)</f>
        <v/>
      </c>
      <c r="I3203" s="10">
        <f>1+COUNTIF(MCuts,"&lt;"&amp;F3203)</f>
        <v/>
      </c>
      <c r="J3203" s="10">
        <f>G3203&amp;H3203&amp;I3203</f>
        <v/>
      </c>
      <c r="K3203" s="10">
        <f>IF(AND(G3203&gt;=4,H3203&gt;=4),"Champions",IF(AND(G3203&gt;=3,H3203&gt;=3),"Loyal",IF(G3203&gt;=4,"New / promising",IF(H3203&gt;=3,"At risk",IF(G3203&lt;=2,"Lost / hibernating","Needs attention")))))</f>
        <v/>
      </c>
    </row>
    <row r="3204">
      <c r="A3204" t="n">
        <v>17458</v>
      </c>
      <c r="B3204" s="13">
        <f>_xlfn.MINIFS(Invoices[Date],Invoices[Customer ID],A3204)</f>
        <v/>
      </c>
      <c r="C3204" s="13">
        <f>_xlfn.MAXIFS(Invoices[Date],Invoices[Customer ID],A3204)</f>
        <v/>
      </c>
      <c r="D3204" s="14">
        <f>AsOfDate-C3204</f>
        <v/>
      </c>
      <c r="E3204" s="14">
        <f>COUNTIFS(Invoices[Customer ID],A3204)</f>
        <v/>
      </c>
      <c r="F3204" s="15">
        <f>SUMIFS(Invoices[Value],Invoices[Customer ID],A3204)</f>
        <v/>
      </c>
      <c r="G3204" s="10">
        <f>5-COUNTIF(RCuts,"&lt;"&amp;D3204)</f>
        <v/>
      </c>
      <c r="H3204" s="10">
        <f>1+COUNTIF(FCuts,"&lt;"&amp;E3204)</f>
        <v/>
      </c>
      <c r="I3204" s="10">
        <f>1+COUNTIF(MCuts,"&lt;"&amp;F3204)</f>
        <v/>
      </c>
      <c r="J3204" s="10">
        <f>G3204&amp;H3204&amp;I3204</f>
        <v/>
      </c>
      <c r="K3204" s="10">
        <f>IF(AND(G3204&gt;=4,H3204&gt;=4),"Champions",IF(AND(G3204&gt;=3,H3204&gt;=3),"Loyal",IF(G3204&gt;=4,"New / promising",IF(H3204&gt;=3,"At risk",IF(G3204&lt;=2,"Lost / hibernating","Needs attention")))))</f>
        <v/>
      </c>
    </row>
    <row r="3205">
      <c r="A3205" t="n">
        <v>17459</v>
      </c>
      <c r="B3205" s="13">
        <f>_xlfn.MINIFS(Invoices[Date],Invoices[Customer ID],A3205)</f>
        <v/>
      </c>
      <c r="C3205" s="13">
        <f>_xlfn.MAXIFS(Invoices[Date],Invoices[Customer ID],A3205)</f>
        <v/>
      </c>
      <c r="D3205" s="14">
        <f>AsOfDate-C3205</f>
        <v/>
      </c>
      <c r="E3205" s="14">
        <f>COUNTIFS(Invoices[Customer ID],A3205)</f>
        <v/>
      </c>
      <c r="F3205" s="15">
        <f>SUMIFS(Invoices[Value],Invoices[Customer ID],A3205)</f>
        <v/>
      </c>
      <c r="G3205" s="10">
        <f>5-COUNTIF(RCuts,"&lt;"&amp;D3205)</f>
        <v/>
      </c>
      <c r="H3205" s="10">
        <f>1+COUNTIF(FCuts,"&lt;"&amp;E3205)</f>
        <v/>
      </c>
      <c r="I3205" s="10">
        <f>1+COUNTIF(MCuts,"&lt;"&amp;F3205)</f>
        <v/>
      </c>
      <c r="J3205" s="10">
        <f>G3205&amp;H3205&amp;I3205</f>
        <v/>
      </c>
      <c r="K3205" s="10">
        <f>IF(AND(G3205&gt;=4,H3205&gt;=4),"Champions",IF(AND(G3205&gt;=3,H3205&gt;=3),"Loyal",IF(G3205&gt;=4,"New / promising",IF(H3205&gt;=3,"At risk",IF(G3205&lt;=2,"Lost / hibernating","Needs attention")))))</f>
        <v/>
      </c>
    </row>
    <row r="3206">
      <c r="A3206" t="n">
        <v>17460</v>
      </c>
      <c r="B3206" s="13">
        <f>_xlfn.MINIFS(Invoices[Date],Invoices[Customer ID],A3206)</f>
        <v/>
      </c>
      <c r="C3206" s="13">
        <f>_xlfn.MAXIFS(Invoices[Date],Invoices[Customer ID],A3206)</f>
        <v/>
      </c>
      <c r="D3206" s="14">
        <f>AsOfDate-C3206</f>
        <v/>
      </c>
      <c r="E3206" s="14">
        <f>COUNTIFS(Invoices[Customer ID],A3206)</f>
        <v/>
      </c>
      <c r="F3206" s="15">
        <f>SUMIFS(Invoices[Value],Invoices[Customer ID],A3206)</f>
        <v/>
      </c>
      <c r="G3206" s="10">
        <f>5-COUNTIF(RCuts,"&lt;"&amp;D3206)</f>
        <v/>
      </c>
      <c r="H3206" s="10">
        <f>1+COUNTIF(FCuts,"&lt;"&amp;E3206)</f>
        <v/>
      </c>
      <c r="I3206" s="10">
        <f>1+COUNTIF(MCuts,"&lt;"&amp;F3206)</f>
        <v/>
      </c>
      <c r="J3206" s="10">
        <f>G3206&amp;H3206&amp;I3206</f>
        <v/>
      </c>
      <c r="K3206" s="10">
        <f>IF(AND(G3206&gt;=4,H3206&gt;=4),"Champions",IF(AND(G3206&gt;=3,H3206&gt;=3),"Loyal",IF(G3206&gt;=4,"New / promising",IF(H3206&gt;=3,"At risk",IF(G3206&lt;=2,"Lost / hibernating","Needs attention")))))</f>
        <v/>
      </c>
    </row>
    <row r="3207">
      <c r="A3207" t="n">
        <v>17461</v>
      </c>
      <c r="B3207" s="13">
        <f>_xlfn.MINIFS(Invoices[Date],Invoices[Customer ID],A3207)</f>
        <v/>
      </c>
      <c r="C3207" s="13">
        <f>_xlfn.MAXIFS(Invoices[Date],Invoices[Customer ID],A3207)</f>
        <v/>
      </c>
      <c r="D3207" s="14">
        <f>AsOfDate-C3207</f>
        <v/>
      </c>
      <c r="E3207" s="14">
        <f>COUNTIFS(Invoices[Customer ID],A3207)</f>
        <v/>
      </c>
      <c r="F3207" s="15">
        <f>SUMIFS(Invoices[Value],Invoices[Customer ID],A3207)</f>
        <v/>
      </c>
      <c r="G3207" s="10">
        <f>5-COUNTIF(RCuts,"&lt;"&amp;D3207)</f>
        <v/>
      </c>
      <c r="H3207" s="10">
        <f>1+COUNTIF(FCuts,"&lt;"&amp;E3207)</f>
        <v/>
      </c>
      <c r="I3207" s="10">
        <f>1+COUNTIF(MCuts,"&lt;"&amp;F3207)</f>
        <v/>
      </c>
      <c r="J3207" s="10">
        <f>G3207&amp;H3207&amp;I3207</f>
        <v/>
      </c>
      <c r="K3207" s="10">
        <f>IF(AND(G3207&gt;=4,H3207&gt;=4),"Champions",IF(AND(G3207&gt;=3,H3207&gt;=3),"Loyal",IF(G3207&gt;=4,"New / promising",IF(H3207&gt;=3,"At risk",IF(G3207&lt;=2,"Lost / hibernating","Needs attention")))))</f>
        <v/>
      </c>
    </row>
    <row r="3208">
      <c r="A3208" t="n">
        <v>17462</v>
      </c>
      <c r="B3208" s="13">
        <f>_xlfn.MINIFS(Invoices[Date],Invoices[Customer ID],A3208)</f>
        <v/>
      </c>
      <c r="C3208" s="13">
        <f>_xlfn.MAXIFS(Invoices[Date],Invoices[Customer ID],A3208)</f>
        <v/>
      </c>
      <c r="D3208" s="14">
        <f>AsOfDate-C3208</f>
        <v/>
      </c>
      <c r="E3208" s="14">
        <f>COUNTIFS(Invoices[Customer ID],A3208)</f>
        <v/>
      </c>
      <c r="F3208" s="15">
        <f>SUMIFS(Invoices[Value],Invoices[Customer ID],A3208)</f>
        <v/>
      </c>
      <c r="G3208" s="10">
        <f>5-COUNTIF(RCuts,"&lt;"&amp;D3208)</f>
        <v/>
      </c>
      <c r="H3208" s="10">
        <f>1+COUNTIF(FCuts,"&lt;"&amp;E3208)</f>
        <v/>
      </c>
      <c r="I3208" s="10">
        <f>1+COUNTIF(MCuts,"&lt;"&amp;F3208)</f>
        <v/>
      </c>
      <c r="J3208" s="10">
        <f>G3208&amp;H3208&amp;I3208</f>
        <v/>
      </c>
      <c r="K3208" s="10">
        <f>IF(AND(G3208&gt;=4,H3208&gt;=4),"Champions",IF(AND(G3208&gt;=3,H3208&gt;=3),"Loyal",IF(G3208&gt;=4,"New / promising",IF(H3208&gt;=3,"At risk",IF(G3208&lt;=2,"Lost / hibernating","Needs attention")))))</f>
        <v/>
      </c>
    </row>
    <row r="3209">
      <c r="A3209" t="n">
        <v>17463</v>
      </c>
      <c r="B3209" s="13">
        <f>_xlfn.MINIFS(Invoices[Date],Invoices[Customer ID],A3209)</f>
        <v/>
      </c>
      <c r="C3209" s="13">
        <f>_xlfn.MAXIFS(Invoices[Date],Invoices[Customer ID],A3209)</f>
        <v/>
      </c>
      <c r="D3209" s="14">
        <f>AsOfDate-C3209</f>
        <v/>
      </c>
      <c r="E3209" s="14">
        <f>COUNTIFS(Invoices[Customer ID],A3209)</f>
        <v/>
      </c>
      <c r="F3209" s="15">
        <f>SUMIFS(Invoices[Value],Invoices[Customer ID],A3209)</f>
        <v/>
      </c>
      <c r="G3209" s="10">
        <f>5-COUNTIF(RCuts,"&lt;"&amp;D3209)</f>
        <v/>
      </c>
      <c r="H3209" s="10">
        <f>1+COUNTIF(FCuts,"&lt;"&amp;E3209)</f>
        <v/>
      </c>
      <c r="I3209" s="10">
        <f>1+COUNTIF(MCuts,"&lt;"&amp;F3209)</f>
        <v/>
      </c>
      <c r="J3209" s="10">
        <f>G3209&amp;H3209&amp;I3209</f>
        <v/>
      </c>
      <c r="K3209" s="10">
        <f>IF(AND(G3209&gt;=4,H3209&gt;=4),"Champions",IF(AND(G3209&gt;=3,H3209&gt;=3),"Loyal",IF(G3209&gt;=4,"New / promising",IF(H3209&gt;=3,"At risk",IF(G3209&lt;=2,"Lost / hibernating","Needs attention")))))</f>
        <v/>
      </c>
    </row>
    <row r="3210">
      <c r="A3210" t="n">
        <v>17464</v>
      </c>
      <c r="B3210" s="13">
        <f>_xlfn.MINIFS(Invoices[Date],Invoices[Customer ID],A3210)</f>
        <v/>
      </c>
      <c r="C3210" s="13">
        <f>_xlfn.MAXIFS(Invoices[Date],Invoices[Customer ID],A3210)</f>
        <v/>
      </c>
      <c r="D3210" s="14">
        <f>AsOfDate-C3210</f>
        <v/>
      </c>
      <c r="E3210" s="14">
        <f>COUNTIFS(Invoices[Customer ID],A3210)</f>
        <v/>
      </c>
      <c r="F3210" s="15">
        <f>SUMIFS(Invoices[Value],Invoices[Customer ID],A3210)</f>
        <v/>
      </c>
      <c r="G3210" s="10">
        <f>5-COUNTIF(RCuts,"&lt;"&amp;D3210)</f>
        <v/>
      </c>
      <c r="H3210" s="10">
        <f>1+COUNTIF(FCuts,"&lt;"&amp;E3210)</f>
        <v/>
      </c>
      <c r="I3210" s="10">
        <f>1+COUNTIF(MCuts,"&lt;"&amp;F3210)</f>
        <v/>
      </c>
      <c r="J3210" s="10">
        <f>G3210&amp;H3210&amp;I3210</f>
        <v/>
      </c>
      <c r="K3210" s="10">
        <f>IF(AND(G3210&gt;=4,H3210&gt;=4),"Champions",IF(AND(G3210&gt;=3,H3210&gt;=3),"Loyal",IF(G3210&gt;=4,"New / promising",IF(H3210&gt;=3,"At risk",IF(G3210&lt;=2,"Lost / hibernating","Needs attention")))))</f>
        <v/>
      </c>
    </row>
    <row r="3211">
      <c r="A3211" t="n">
        <v>17466</v>
      </c>
      <c r="B3211" s="13">
        <f>_xlfn.MINIFS(Invoices[Date],Invoices[Customer ID],A3211)</f>
        <v/>
      </c>
      <c r="C3211" s="13">
        <f>_xlfn.MAXIFS(Invoices[Date],Invoices[Customer ID],A3211)</f>
        <v/>
      </c>
      <c r="D3211" s="14">
        <f>AsOfDate-C3211</f>
        <v/>
      </c>
      <c r="E3211" s="14">
        <f>COUNTIFS(Invoices[Customer ID],A3211)</f>
        <v/>
      </c>
      <c r="F3211" s="15">
        <f>SUMIFS(Invoices[Value],Invoices[Customer ID],A3211)</f>
        <v/>
      </c>
      <c r="G3211" s="10">
        <f>5-COUNTIF(RCuts,"&lt;"&amp;D3211)</f>
        <v/>
      </c>
      <c r="H3211" s="10">
        <f>1+COUNTIF(FCuts,"&lt;"&amp;E3211)</f>
        <v/>
      </c>
      <c r="I3211" s="10">
        <f>1+COUNTIF(MCuts,"&lt;"&amp;F3211)</f>
        <v/>
      </c>
      <c r="J3211" s="10">
        <f>G3211&amp;H3211&amp;I3211</f>
        <v/>
      </c>
      <c r="K3211" s="10">
        <f>IF(AND(G3211&gt;=4,H3211&gt;=4),"Champions",IF(AND(G3211&gt;=3,H3211&gt;=3),"Loyal",IF(G3211&gt;=4,"New / promising",IF(H3211&gt;=3,"At risk",IF(G3211&lt;=2,"Lost / hibernating","Needs attention")))))</f>
        <v/>
      </c>
    </row>
    <row r="3212">
      <c r="A3212" t="n">
        <v>17468</v>
      </c>
      <c r="B3212" s="13">
        <f>_xlfn.MINIFS(Invoices[Date],Invoices[Customer ID],A3212)</f>
        <v/>
      </c>
      <c r="C3212" s="13">
        <f>_xlfn.MAXIFS(Invoices[Date],Invoices[Customer ID],A3212)</f>
        <v/>
      </c>
      <c r="D3212" s="14">
        <f>AsOfDate-C3212</f>
        <v/>
      </c>
      <c r="E3212" s="14">
        <f>COUNTIFS(Invoices[Customer ID],A3212)</f>
        <v/>
      </c>
      <c r="F3212" s="15">
        <f>SUMIFS(Invoices[Value],Invoices[Customer ID],A3212)</f>
        <v/>
      </c>
      <c r="G3212" s="10">
        <f>5-COUNTIF(RCuts,"&lt;"&amp;D3212)</f>
        <v/>
      </c>
      <c r="H3212" s="10">
        <f>1+COUNTIF(FCuts,"&lt;"&amp;E3212)</f>
        <v/>
      </c>
      <c r="I3212" s="10">
        <f>1+COUNTIF(MCuts,"&lt;"&amp;F3212)</f>
        <v/>
      </c>
      <c r="J3212" s="10">
        <f>G3212&amp;H3212&amp;I3212</f>
        <v/>
      </c>
      <c r="K3212" s="10">
        <f>IF(AND(G3212&gt;=4,H3212&gt;=4),"Champions",IF(AND(G3212&gt;=3,H3212&gt;=3),"Loyal",IF(G3212&gt;=4,"New / promising",IF(H3212&gt;=3,"At risk",IF(G3212&lt;=2,"Lost / hibernating","Needs attention")))))</f>
        <v/>
      </c>
    </row>
    <row r="3213">
      <c r="A3213" t="n">
        <v>17469</v>
      </c>
      <c r="B3213" s="13">
        <f>_xlfn.MINIFS(Invoices[Date],Invoices[Customer ID],A3213)</f>
        <v/>
      </c>
      <c r="C3213" s="13">
        <f>_xlfn.MAXIFS(Invoices[Date],Invoices[Customer ID],A3213)</f>
        <v/>
      </c>
      <c r="D3213" s="14">
        <f>AsOfDate-C3213</f>
        <v/>
      </c>
      <c r="E3213" s="14">
        <f>COUNTIFS(Invoices[Customer ID],A3213)</f>
        <v/>
      </c>
      <c r="F3213" s="15">
        <f>SUMIFS(Invoices[Value],Invoices[Customer ID],A3213)</f>
        <v/>
      </c>
      <c r="G3213" s="10">
        <f>5-COUNTIF(RCuts,"&lt;"&amp;D3213)</f>
        <v/>
      </c>
      <c r="H3213" s="10">
        <f>1+COUNTIF(FCuts,"&lt;"&amp;E3213)</f>
        <v/>
      </c>
      <c r="I3213" s="10">
        <f>1+COUNTIF(MCuts,"&lt;"&amp;F3213)</f>
        <v/>
      </c>
      <c r="J3213" s="10">
        <f>G3213&amp;H3213&amp;I3213</f>
        <v/>
      </c>
      <c r="K3213" s="10">
        <f>IF(AND(G3213&gt;=4,H3213&gt;=4),"Champions",IF(AND(G3213&gt;=3,H3213&gt;=3),"Loyal",IF(G3213&gt;=4,"New / promising",IF(H3213&gt;=3,"At risk",IF(G3213&lt;=2,"Lost / hibernating","Needs attention")))))</f>
        <v/>
      </c>
    </row>
    <row r="3214">
      <c r="A3214" t="n">
        <v>17470</v>
      </c>
      <c r="B3214" s="13">
        <f>_xlfn.MINIFS(Invoices[Date],Invoices[Customer ID],A3214)</f>
        <v/>
      </c>
      <c r="C3214" s="13">
        <f>_xlfn.MAXIFS(Invoices[Date],Invoices[Customer ID],A3214)</f>
        <v/>
      </c>
      <c r="D3214" s="14">
        <f>AsOfDate-C3214</f>
        <v/>
      </c>
      <c r="E3214" s="14">
        <f>COUNTIFS(Invoices[Customer ID],A3214)</f>
        <v/>
      </c>
      <c r="F3214" s="15">
        <f>SUMIFS(Invoices[Value],Invoices[Customer ID],A3214)</f>
        <v/>
      </c>
      <c r="G3214" s="10">
        <f>5-COUNTIF(RCuts,"&lt;"&amp;D3214)</f>
        <v/>
      </c>
      <c r="H3214" s="10">
        <f>1+COUNTIF(FCuts,"&lt;"&amp;E3214)</f>
        <v/>
      </c>
      <c r="I3214" s="10">
        <f>1+COUNTIF(MCuts,"&lt;"&amp;F3214)</f>
        <v/>
      </c>
      <c r="J3214" s="10">
        <f>G3214&amp;H3214&amp;I3214</f>
        <v/>
      </c>
      <c r="K3214" s="10">
        <f>IF(AND(G3214&gt;=4,H3214&gt;=4),"Champions",IF(AND(G3214&gt;=3,H3214&gt;=3),"Loyal",IF(G3214&gt;=4,"New / promising",IF(H3214&gt;=3,"At risk",IF(G3214&lt;=2,"Lost / hibernating","Needs attention")))))</f>
        <v/>
      </c>
    </row>
    <row r="3215">
      <c r="A3215" t="n">
        <v>17472</v>
      </c>
      <c r="B3215" s="13">
        <f>_xlfn.MINIFS(Invoices[Date],Invoices[Customer ID],A3215)</f>
        <v/>
      </c>
      <c r="C3215" s="13">
        <f>_xlfn.MAXIFS(Invoices[Date],Invoices[Customer ID],A3215)</f>
        <v/>
      </c>
      <c r="D3215" s="14">
        <f>AsOfDate-C3215</f>
        <v/>
      </c>
      <c r="E3215" s="14">
        <f>COUNTIFS(Invoices[Customer ID],A3215)</f>
        <v/>
      </c>
      <c r="F3215" s="15">
        <f>SUMIFS(Invoices[Value],Invoices[Customer ID],A3215)</f>
        <v/>
      </c>
      <c r="G3215" s="10">
        <f>5-COUNTIF(RCuts,"&lt;"&amp;D3215)</f>
        <v/>
      </c>
      <c r="H3215" s="10">
        <f>1+COUNTIF(FCuts,"&lt;"&amp;E3215)</f>
        <v/>
      </c>
      <c r="I3215" s="10">
        <f>1+COUNTIF(MCuts,"&lt;"&amp;F3215)</f>
        <v/>
      </c>
      <c r="J3215" s="10">
        <f>G3215&amp;H3215&amp;I3215</f>
        <v/>
      </c>
      <c r="K3215" s="10">
        <f>IF(AND(G3215&gt;=4,H3215&gt;=4),"Champions",IF(AND(G3215&gt;=3,H3215&gt;=3),"Loyal",IF(G3215&gt;=4,"New / promising",IF(H3215&gt;=3,"At risk",IF(G3215&lt;=2,"Lost / hibernating","Needs attention")))))</f>
        <v/>
      </c>
    </row>
    <row r="3216">
      <c r="A3216" t="n">
        <v>17475</v>
      </c>
      <c r="B3216" s="13">
        <f>_xlfn.MINIFS(Invoices[Date],Invoices[Customer ID],A3216)</f>
        <v/>
      </c>
      <c r="C3216" s="13">
        <f>_xlfn.MAXIFS(Invoices[Date],Invoices[Customer ID],A3216)</f>
        <v/>
      </c>
      <c r="D3216" s="14">
        <f>AsOfDate-C3216</f>
        <v/>
      </c>
      <c r="E3216" s="14">
        <f>COUNTIFS(Invoices[Customer ID],A3216)</f>
        <v/>
      </c>
      <c r="F3216" s="15">
        <f>SUMIFS(Invoices[Value],Invoices[Customer ID],A3216)</f>
        <v/>
      </c>
      <c r="G3216" s="10">
        <f>5-COUNTIF(RCuts,"&lt;"&amp;D3216)</f>
        <v/>
      </c>
      <c r="H3216" s="10">
        <f>1+COUNTIF(FCuts,"&lt;"&amp;E3216)</f>
        <v/>
      </c>
      <c r="I3216" s="10">
        <f>1+COUNTIF(MCuts,"&lt;"&amp;F3216)</f>
        <v/>
      </c>
      <c r="J3216" s="10">
        <f>G3216&amp;H3216&amp;I3216</f>
        <v/>
      </c>
      <c r="K3216" s="10">
        <f>IF(AND(G3216&gt;=4,H3216&gt;=4),"Champions",IF(AND(G3216&gt;=3,H3216&gt;=3),"Loyal",IF(G3216&gt;=4,"New / promising",IF(H3216&gt;=3,"At risk",IF(G3216&lt;=2,"Lost / hibernating","Needs attention")))))</f>
        <v/>
      </c>
    </row>
    <row r="3217">
      <c r="A3217" t="n">
        <v>17480</v>
      </c>
      <c r="B3217" s="13">
        <f>_xlfn.MINIFS(Invoices[Date],Invoices[Customer ID],A3217)</f>
        <v/>
      </c>
      <c r="C3217" s="13">
        <f>_xlfn.MAXIFS(Invoices[Date],Invoices[Customer ID],A3217)</f>
        <v/>
      </c>
      <c r="D3217" s="14">
        <f>AsOfDate-C3217</f>
        <v/>
      </c>
      <c r="E3217" s="14">
        <f>COUNTIFS(Invoices[Customer ID],A3217)</f>
        <v/>
      </c>
      <c r="F3217" s="15">
        <f>SUMIFS(Invoices[Value],Invoices[Customer ID],A3217)</f>
        <v/>
      </c>
      <c r="G3217" s="10">
        <f>5-COUNTIF(RCuts,"&lt;"&amp;D3217)</f>
        <v/>
      </c>
      <c r="H3217" s="10">
        <f>1+COUNTIF(FCuts,"&lt;"&amp;E3217)</f>
        <v/>
      </c>
      <c r="I3217" s="10">
        <f>1+COUNTIF(MCuts,"&lt;"&amp;F3217)</f>
        <v/>
      </c>
      <c r="J3217" s="10">
        <f>G3217&amp;H3217&amp;I3217</f>
        <v/>
      </c>
      <c r="K3217" s="10">
        <f>IF(AND(G3217&gt;=4,H3217&gt;=4),"Champions",IF(AND(G3217&gt;=3,H3217&gt;=3),"Loyal",IF(G3217&gt;=4,"New / promising",IF(H3217&gt;=3,"At risk",IF(G3217&lt;=2,"Lost / hibernating","Needs attention")))))</f>
        <v/>
      </c>
    </row>
    <row r="3218">
      <c r="A3218" t="n">
        <v>17481</v>
      </c>
      <c r="B3218" s="13">
        <f>_xlfn.MINIFS(Invoices[Date],Invoices[Customer ID],A3218)</f>
        <v/>
      </c>
      <c r="C3218" s="13">
        <f>_xlfn.MAXIFS(Invoices[Date],Invoices[Customer ID],A3218)</f>
        <v/>
      </c>
      <c r="D3218" s="14">
        <f>AsOfDate-C3218</f>
        <v/>
      </c>
      <c r="E3218" s="14">
        <f>COUNTIFS(Invoices[Customer ID],A3218)</f>
        <v/>
      </c>
      <c r="F3218" s="15">
        <f>SUMIFS(Invoices[Value],Invoices[Customer ID],A3218)</f>
        <v/>
      </c>
      <c r="G3218" s="10">
        <f>5-COUNTIF(RCuts,"&lt;"&amp;D3218)</f>
        <v/>
      </c>
      <c r="H3218" s="10">
        <f>1+COUNTIF(FCuts,"&lt;"&amp;E3218)</f>
        <v/>
      </c>
      <c r="I3218" s="10">
        <f>1+COUNTIF(MCuts,"&lt;"&amp;F3218)</f>
        <v/>
      </c>
      <c r="J3218" s="10">
        <f>G3218&amp;H3218&amp;I3218</f>
        <v/>
      </c>
      <c r="K3218" s="10">
        <f>IF(AND(G3218&gt;=4,H3218&gt;=4),"Champions",IF(AND(G3218&gt;=3,H3218&gt;=3),"Loyal",IF(G3218&gt;=4,"New / promising",IF(H3218&gt;=3,"At risk",IF(G3218&lt;=2,"Lost / hibernating","Needs attention")))))</f>
        <v/>
      </c>
    </row>
    <row r="3219">
      <c r="A3219" t="n">
        <v>17483</v>
      </c>
      <c r="B3219" s="13">
        <f>_xlfn.MINIFS(Invoices[Date],Invoices[Customer ID],A3219)</f>
        <v/>
      </c>
      <c r="C3219" s="13">
        <f>_xlfn.MAXIFS(Invoices[Date],Invoices[Customer ID],A3219)</f>
        <v/>
      </c>
      <c r="D3219" s="14">
        <f>AsOfDate-C3219</f>
        <v/>
      </c>
      <c r="E3219" s="14">
        <f>COUNTIFS(Invoices[Customer ID],A3219)</f>
        <v/>
      </c>
      <c r="F3219" s="15">
        <f>SUMIFS(Invoices[Value],Invoices[Customer ID],A3219)</f>
        <v/>
      </c>
      <c r="G3219" s="10">
        <f>5-COUNTIF(RCuts,"&lt;"&amp;D3219)</f>
        <v/>
      </c>
      <c r="H3219" s="10">
        <f>1+COUNTIF(FCuts,"&lt;"&amp;E3219)</f>
        <v/>
      </c>
      <c r="I3219" s="10">
        <f>1+COUNTIF(MCuts,"&lt;"&amp;F3219)</f>
        <v/>
      </c>
      <c r="J3219" s="10">
        <f>G3219&amp;H3219&amp;I3219</f>
        <v/>
      </c>
      <c r="K3219" s="10">
        <f>IF(AND(G3219&gt;=4,H3219&gt;=4),"Champions",IF(AND(G3219&gt;=3,H3219&gt;=3),"Loyal",IF(G3219&gt;=4,"New / promising",IF(H3219&gt;=3,"At risk",IF(G3219&lt;=2,"Lost / hibernating","Needs attention")))))</f>
        <v/>
      </c>
    </row>
    <row r="3220">
      <c r="A3220" t="n">
        <v>17486</v>
      </c>
      <c r="B3220" s="13">
        <f>_xlfn.MINIFS(Invoices[Date],Invoices[Customer ID],A3220)</f>
        <v/>
      </c>
      <c r="C3220" s="13">
        <f>_xlfn.MAXIFS(Invoices[Date],Invoices[Customer ID],A3220)</f>
        <v/>
      </c>
      <c r="D3220" s="14">
        <f>AsOfDate-C3220</f>
        <v/>
      </c>
      <c r="E3220" s="14">
        <f>COUNTIFS(Invoices[Customer ID],A3220)</f>
        <v/>
      </c>
      <c r="F3220" s="15">
        <f>SUMIFS(Invoices[Value],Invoices[Customer ID],A3220)</f>
        <v/>
      </c>
      <c r="G3220" s="10">
        <f>5-COUNTIF(RCuts,"&lt;"&amp;D3220)</f>
        <v/>
      </c>
      <c r="H3220" s="10">
        <f>1+COUNTIF(FCuts,"&lt;"&amp;E3220)</f>
        <v/>
      </c>
      <c r="I3220" s="10">
        <f>1+COUNTIF(MCuts,"&lt;"&amp;F3220)</f>
        <v/>
      </c>
      <c r="J3220" s="10">
        <f>G3220&amp;H3220&amp;I3220</f>
        <v/>
      </c>
      <c r="K3220" s="10">
        <f>IF(AND(G3220&gt;=4,H3220&gt;=4),"Champions",IF(AND(G3220&gt;=3,H3220&gt;=3),"Loyal",IF(G3220&gt;=4,"New / promising",IF(H3220&gt;=3,"At risk",IF(G3220&lt;=2,"Lost / hibernating","Needs attention")))))</f>
        <v/>
      </c>
    </row>
    <row r="3221">
      <c r="A3221" t="n">
        <v>17489</v>
      </c>
      <c r="B3221" s="13">
        <f>_xlfn.MINIFS(Invoices[Date],Invoices[Customer ID],A3221)</f>
        <v/>
      </c>
      <c r="C3221" s="13">
        <f>_xlfn.MAXIFS(Invoices[Date],Invoices[Customer ID],A3221)</f>
        <v/>
      </c>
      <c r="D3221" s="14">
        <f>AsOfDate-C3221</f>
        <v/>
      </c>
      <c r="E3221" s="14">
        <f>COUNTIFS(Invoices[Customer ID],A3221)</f>
        <v/>
      </c>
      <c r="F3221" s="15">
        <f>SUMIFS(Invoices[Value],Invoices[Customer ID],A3221)</f>
        <v/>
      </c>
      <c r="G3221" s="10">
        <f>5-COUNTIF(RCuts,"&lt;"&amp;D3221)</f>
        <v/>
      </c>
      <c r="H3221" s="10">
        <f>1+COUNTIF(FCuts,"&lt;"&amp;E3221)</f>
        <v/>
      </c>
      <c r="I3221" s="10">
        <f>1+COUNTIF(MCuts,"&lt;"&amp;F3221)</f>
        <v/>
      </c>
      <c r="J3221" s="10">
        <f>G3221&amp;H3221&amp;I3221</f>
        <v/>
      </c>
      <c r="K3221" s="10">
        <f>IF(AND(G3221&gt;=4,H3221&gt;=4),"Champions",IF(AND(G3221&gt;=3,H3221&gt;=3),"Loyal",IF(G3221&gt;=4,"New / promising",IF(H3221&gt;=3,"At risk",IF(G3221&lt;=2,"Lost / hibernating","Needs attention")))))</f>
        <v/>
      </c>
    </row>
    <row r="3222">
      <c r="A3222" t="n">
        <v>17490</v>
      </c>
      <c r="B3222" s="13">
        <f>_xlfn.MINIFS(Invoices[Date],Invoices[Customer ID],A3222)</f>
        <v/>
      </c>
      <c r="C3222" s="13">
        <f>_xlfn.MAXIFS(Invoices[Date],Invoices[Customer ID],A3222)</f>
        <v/>
      </c>
      <c r="D3222" s="14">
        <f>AsOfDate-C3222</f>
        <v/>
      </c>
      <c r="E3222" s="14">
        <f>COUNTIFS(Invoices[Customer ID],A3222)</f>
        <v/>
      </c>
      <c r="F3222" s="15">
        <f>SUMIFS(Invoices[Value],Invoices[Customer ID],A3222)</f>
        <v/>
      </c>
      <c r="G3222" s="10">
        <f>5-COUNTIF(RCuts,"&lt;"&amp;D3222)</f>
        <v/>
      </c>
      <c r="H3222" s="10">
        <f>1+COUNTIF(FCuts,"&lt;"&amp;E3222)</f>
        <v/>
      </c>
      <c r="I3222" s="10">
        <f>1+COUNTIF(MCuts,"&lt;"&amp;F3222)</f>
        <v/>
      </c>
      <c r="J3222" s="10">
        <f>G3222&amp;H3222&amp;I3222</f>
        <v/>
      </c>
      <c r="K3222" s="10">
        <f>IF(AND(G3222&gt;=4,H3222&gt;=4),"Champions",IF(AND(G3222&gt;=3,H3222&gt;=3),"Loyal",IF(G3222&gt;=4,"New / promising",IF(H3222&gt;=3,"At risk",IF(G3222&lt;=2,"Lost / hibernating","Needs attention")))))</f>
        <v/>
      </c>
    </row>
    <row r="3223">
      <c r="A3223" t="n">
        <v>17491</v>
      </c>
      <c r="B3223" s="13">
        <f>_xlfn.MINIFS(Invoices[Date],Invoices[Customer ID],A3223)</f>
        <v/>
      </c>
      <c r="C3223" s="13">
        <f>_xlfn.MAXIFS(Invoices[Date],Invoices[Customer ID],A3223)</f>
        <v/>
      </c>
      <c r="D3223" s="14">
        <f>AsOfDate-C3223</f>
        <v/>
      </c>
      <c r="E3223" s="14">
        <f>COUNTIFS(Invoices[Customer ID],A3223)</f>
        <v/>
      </c>
      <c r="F3223" s="15">
        <f>SUMIFS(Invoices[Value],Invoices[Customer ID],A3223)</f>
        <v/>
      </c>
      <c r="G3223" s="10">
        <f>5-COUNTIF(RCuts,"&lt;"&amp;D3223)</f>
        <v/>
      </c>
      <c r="H3223" s="10">
        <f>1+COUNTIF(FCuts,"&lt;"&amp;E3223)</f>
        <v/>
      </c>
      <c r="I3223" s="10">
        <f>1+COUNTIF(MCuts,"&lt;"&amp;F3223)</f>
        <v/>
      </c>
      <c r="J3223" s="10">
        <f>G3223&amp;H3223&amp;I3223</f>
        <v/>
      </c>
      <c r="K3223" s="10">
        <f>IF(AND(G3223&gt;=4,H3223&gt;=4),"Champions",IF(AND(G3223&gt;=3,H3223&gt;=3),"Loyal",IF(G3223&gt;=4,"New / promising",IF(H3223&gt;=3,"At risk",IF(G3223&lt;=2,"Lost / hibernating","Needs attention")))))</f>
        <v/>
      </c>
    </row>
    <row r="3224">
      <c r="A3224" t="n">
        <v>17492</v>
      </c>
      <c r="B3224" s="13">
        <f>_xlfn.MINIFS(Invoices[Date],Invoices[Customer ID],A3224)</f>
        <v/>
      </c>
      <c r="C3224" s="13">
        <f>_xlfn.MAXIFS(Invoices[Date],Invoices[Customer ID],A3224)</f>
        <v/>
      </c>
      <c r="D3224" s="14">
        <f>AsOfDate-C3224</f>
        <v/>
      </c>
      <c r="E3224" s="14">
        <f>COUNTIFS(Invoices[Customer ID],A3224)</f>
        <v/>
      </c>
      <c r="F3224" s="15">
        <f>SUMIFS(Invoices[Value],Invoices[Customer ID],A3224)</f>
        <v/>
      </c>
      <c r="G3224" s="10">
        <f>5-COUNTIF(RCuts,"&lt;"&amp;D3224)</f>
        <v/>
      </c>
      <c r="H3224" s="10">
        <f>1+COUNTIF(FCuts,"&lt;"&amp;E3224)</f>
        <v/>
      </c>
      <c r="I3224" s="10">
        <f>1+COUNTIF(MCuts,"&lt;"&amp;F3224)</f>
        <v/>
      </c>
      <c r="J3224" s="10">
        <f>G3224&amp;H3224&amp;I3224</f>
        <v/>
      </c>
      <c r="K3224" s="10">
        <f>IF(AND(G3224&gt;=4,H3224&gt;=4),"Champions",IF(AND(G3224&gt;=3,H3224&gt;=3),"Loyal",IF(G3224&gt;=4,"New / promising",IF(H3224&gt;=3,"At risk",IF(G3224&lt;=2,"Lost / hibernating","Needs attention")))))</f>
        <v/>
      </c>
    </row>
    <row r="3225">
      <c r="A3225" t="n">
        <v>17495</v>
      </c>
      <c r="B3225" s="13">
        <f>_xlfn.MINIFS(Invoices[Date],Invoices[Customer ID],A3225)</f>
        <v/>
      </c>
      <c r="C3225" s="13">
        <f>_xlfn.MAXIFS(Invoices[Date],Invoices[Customer ID],A3225)</f>
        <v/>
      </c>
      <c r="D3225" s="14">
        <f>AsOfDate-C3225</f>
        <v/>
      </c>
      <c r="E3225" s="14">
        <f>COUNTIFS(Invoices[Customer ID],A3225)</f>
        <v/>
      </c>
      <c r="F3225" s="15">
        <f>SUMIFS(Invoices[Value],Invoices[Customer ID],A3225)</f>
        <v/>
      </c>
      <c r="G3225" s="10">
        <f>5-COUNTIF(RCuts,"&lt;"&amp;D3225)</f>
        <v/>
      </c>
      <c r="H3225" s="10">
        <f>1+COUNTIF(FCuts,"&lt;"&amp;E3225)</f>
        <v/>
      </c>
      <c r="I3225" s="10">
        <f>1+COUNTIF(MCuts,"&lt;"&amp;F3225)</f>
        <v/>
      </c>
      <c r="J3225" s="10">
        <f>G3225&amp;H3225&amp;I3225</f>
        <v/>
      </c>
      <c r="K3225" s="10">
        <f>IF(AND(G3225&gt;=4,H3225&gt;=4),"Champions",IF(AND(G3225&gt;=3,H3225&gt;=3),"Loyal",IF(G3225&gt;=4,"New / promising",IF(H3225&gt;=3,"At risk",IF(G3225&lt;=2,"Lost / hibernating","Needs attention")))))</f>
        <v/>
      </c>
    </row>
    <row r="3226">
      <c r="A3226" t="n">
        <v>17498</v>
      </c>
      <c r="B3226" s="13">
        <f>_xlfn.MINIFS(Invoices[Date],Invoices[Customer ID],A3226)</f>
        <v/>
      </c>
      <c r="C3226" s="13">
        <f>_xlfn.MAXIFS(Invoices[Date],Invoices[Customer ID],A3226)</f>
        <v/>
      </c>
      <c r="D3226" s="14">
        <f>AsOfDate-C3226</f>
        <v/>
      </c>
      <c r="E3226" s="14">
        <f>COUNTIFS(Invoices[Customer ID],A3226)</f>
        <v/>
      </c>
      <c r="F3226" s="15">
        <f>SUMIFS(Invoices[Value],Invoices[Customer ID],A3226)</f>
        <v/>
      </c>
      <c r="G3226" s="10">
        <f>5-COUNTIF(RCuts,"&lt;"&amp;D3226)</f>
        <v/>
      </c>
      <c r="H3226" s="10">
        <f>1+COUNTIF(FCuts,"&lt;"&amp;E3226)</f>
        <v/>
      </c>
      <c r="I3226" s="10">
        <f>1+COUNTIF(MCuts,"&lt;"&amp;F3226)</f>
        <v/>
      </c>
      <c r="J3226" s="10">
        <f>G3226&amp;H3226&amp;I3226</f>
        <v/>
      </c>
      <c r="K3226" s="10">
        <f>IF(AND(G3226&gt;=4,H3226&gt;=4),"Champions",IF(AND(G3226&gt;=3,H3226&gt;=3),"Loyal",IF(G3226&gt;=4,"New / promising",IF(H3226&gt;=3,"At risk",IF(G3226&lt;=2,"Lost / hibernating","Needs attention")))))</f>
        <v/>
      </c>
    </row>
    <row r="3227">
      <c r="A3227" t="n">
        <v>17499</v>
      </c>
      <c r="B3227" s="13">
        <f>_xlfn.MINIFS(Invoices[Date],Invoices[Customer ID],A3227)</f>
        <v/>
      </c>
      <c r="C3227" s="13">
        <f>_xlfn.MAXIFS(Invoices[Date],Invoices[Customer ID],A3227)</f>
        <v/>
      </c>
      <c r="D3227" s="14">
        <f>AsOfDate-C3227</f>
        <v/>
      </c>
      <c r="E3227" s="14">
        <f>COUNTIFS(Invoices[Customer ID],A3227)</f>
        <v/>
      </c>
      <c r="F3227" s="15">
        <f>SUMIFS(Invoices[Value],Invoices[Customer ID],A3227)</f>
        <v/>
      </c>
      <c r="G3227" s="10">
        <f>5-COUNTIF(RCuts,"&lt;"&amp;D3227)</f>
        <v/>
      </c>
      <c r="H3227" s="10">
        <f>1+COUNTIF(FCuts,"&lt;"&amp;E3227)</f>
        <v/>
      </c>
      <c r="I3227" s="10">
        <f>1+COUNTIF(MCuts,"&lt;"&amp;F3227)</f>
        <v/>
      </c>
      <c r="J3227" s="10">
        <f>G3227&amp;H3227&amp;I3227</f>
        <v/>
      </c>
      <c r="K3227" s="10">
        <f>IF(AND(G3227&gt;=4,H3227&gt;=4),"Champions",IF(AND(G3227&gt;=3,H3227&gt;=3),"Loyal",IF(G3227&gt;=4,"New / promising",IF(H3227&gt;=3,"At risk",IF(G3227&lt;=2,"Lost / hibernating","Needs attention")))))</f>
        <v/>
      </c>
    </row>
    <row r="3228">
      <c r="A3228" t="n">
        <v>17500</v>
      </c>
      <c r="B3228" s="13">
        <f>_xlfn.MINIFS(Invoices[Date],Invoices[Customer ID],A3228)</f>
        <v/>
      </c>
      <c r="C3228" s="13">
        <f>_xlfn.MAXIFS(Invoices[Date],Invoices[Customer ID],A3228)</f>
        <v/>
      </c>
      <c r="D3228" s="14">
        <f>AsOfDate-C3228</f>
        <v/>
      </c>
      <c r="E3228" s="14">
        <f>COUNTIFS(Invoices[Customer ID],A3228)</f>
        <v/>
      </c>
      <c r="F3228" s="15">
        <f>SUMIFS(Invoices[Value],Invoices[Customer ID],A3228)</f>
        <v/>
      </c>
      <c r="G3228" s="10">
        <f>5-COUNTIF(RCuts,"&lt;"&amp;D3228)</f>
        <v/>
      </c>
      <c r="H3228" s="10">
        <f>1+COUNTIF(FCuts,"&lt;"&amp;E3228)</f>
        <v/>
      </c>
      <c r="I3228" s="10">
        <f>1+COUNTIF(MCuts,"&lt;"&amp;F3228)</f>
        <v/>
      </c>
      <c r="J3228" s="10">
        <f>G3228&amp;H3228&amp;I3228</f>
        <v/>
      </c>
      <c r="K3228" s="10">
        <f>IF(AND(G3228&gt;=4,H3228&gt;=4),"Champions",IF(AND(G3228&gt;=3,H3228&gt;=3),"Loyal",IF(G3228&gt;=4,"New / promising",IF(H3228&gt;=3,"At risk",IF(G3228&lt;=2,"Lost / hibernating","Needs attention")))))</f>
        <v/>
      </c>
    </row>
    <row r="3229">
      <c r="A3229" t="n">
        <v>17501</v>
      </c>
      <c r="B3229" s="13">
        <f>_xlfn.MINIFS(Invoices[Date],Invoices[Customer ID],A3229)</f>
        <v/>
      </c>
      <c r="C3229" s="13">
        <f>_xlfn.MAXIFS(Invoices[Date],Invoices[Customer ID],A3229)</f>
        <v/>
      </c>
      <c r="D3229" s="14">
        <f>AsOfDate-C3229</f>
        <v/>
      </c>
      <c r="E3229" s="14">
        <f>COUNTIFS(Invoices[Customer ID],A3229)</f>
        <v/>
      </c>
      <c r="F3229" s="15">
        <f>SUMIFS(Invoices[Value],Invoices[Customer ID],A3229)</f>
        <v/>
      </c>
      <c r="G3229" s="10">
        <f>5-COUNTIF(RCuts,"&lt;"&amp;D3229)</f>
        <v/>
      </c>
      <c r="H3229" s="10">
        <f>1+COUNTIF(FCuts,"&lt;"&amp;E3229)</f>
        <v/>
      </c>
      <c r="I3229" s="10">
        <f>1+COUNTIF(MCuts,"&lt;"&amp;F3229)</f>
        <v/>
      </c>
      <c r="J3229" s="10">
        <f>G3229&amp;H3229&amp;I3229</f>
        <v/>
      </c>
      <c r="K3229" s="10">
        <f>IF(AND(G3229&gt;=4,H3229&gt;=4),"Champions",IF(AND(G3229&gt;=3,H3229&gt;=3),"Loyal",IF(G3229&gt;=4,"New / promising",IF(H3229&gt;=3,"At risk",IF(G3229&lt;=2,"Lost / hibernating","Needs attention")))))</f>
        <v/>
      </c>
    </row>
    <row r="3230">
      <c r="A3230" t="n">
        <v>17502</v>
      </c>
      <c r="B3230" s="13">
        <f>_xlfn.MINIFS(Invoices[Date],Invoices[Customer ID],A3230)</f>
        <v/>
      </c>
      <c r="C3230" s="13">
        <f>_xlfn.MAXIFS(Invoices[Date],Invoices[Customer ID],A3230)</f>
        <v/>
      </c>
      <c r="D3230" s="14">
        <f>AsOfDate-C3230</f>
        <v/>
      </c>
      <c r="E3230" s="14">
        <f>COUNTIFS(Invoices[Customer ID],A3230)</f>
        <v/>
      </c>
      <c r="F3230" s="15">
        <f>SUMIFS(Invoices[Value],Invoices[Customer ID],A3230)</f>
        <v/>
      </c>
      <c r="G3230" s="10">
        <f>5-COUNTIF(RCuts,"&lt;"&amp;D3230)</f>
        <v/>
      </c>
      <c r="H3230" s="10">
        <f>1+COUNTIF(FCuts,"&lt;"&amp;E3230)</f>
        <v/>
      </c>
      <c r="I3230" s="10">
        <f>1+COUNTIF(MCuts,"&lt;"&amp;F3230)</f>
        <v/>
      </c>
      <c r="J3230" s="10">
        <f>G3230&amp;H3230&amp;I3230</f>
        <v/>
      </c>
      <c r="K3230" s="10">
        <f>IF(AND(G3230&gt;=4,H3230&gt;=4),"Champions",IF(AND(G3230&gt;=3,H3230&gt;=3),"Loyal",IF(G3230&gt;=4,"New / promising",IF(H3230&gt;=3,"At risk",IF(G3230&lt;=2,"Lost / hibernating","Needs attention")))))</f>
        <v/>
      </c>
    </row>
    <row r="3231">
      <c r="A3231" t="n">
        <v>17503</v>
      </c>
      <c r="B3231" s="13">
        <f>_xlfn.MINIFS(Invoices[Date],Invoices[Customer ID],A3231)</f>
        <v/>
      </c>
      <c r="C3231" s="13">
        <f>_xlfn.MAXIFS(Invoices[Date],Invoices[Customer ID],A3231)</f>
        <v/>
      </c>
      <c r="D3231" s="14">
        <f>AsOfDate-C3231</f>
        <v/>
      </c>
      <c r="E3231" s="14">
        <f>COUNTIFS(Invoices[Customer ID],A3231)</f>
        <v/>
      </c>
      <c r="F3231" s="15">
        <f>SUMIFS(Invoices[Value],Invoices[Customer ID],A3231)</f>
        <v/>
      </c>
      <c r="G3231" s="10">
        <f>5-COUNTIF(RCuts,"&lt;"&amp;D3231)</f>
        <v/>
      </c>
      <c r="H3231" s="10">
        <f>1+COUNTIF(FCuts,"&lt;"&amp;E3231)</f>
        <v/>
      </c>
      <c r="I3231" s="10">
        <f>1+COUNTIF(MCuts,"&lt;"&amp;F3231)</f>
        <v/>
      </c>
      <c r="J3231" s="10">
        <f>G3231&amp;H3231&amp;I3231</f>
        <v/>
      </c>
      <c r="K3231" s="10">
        <f>IF(AND(G3231&gt;=4,H3231&gt;=4),"Champions",IF(AND(G3231&gt;=3,H3231&gt;=3),"Loyal",IF(G3231&gt;=4,"New / promising",IF(H3231&gt;=3,"At risk",IF(G3231&lt;=2,"Lost / hibernating","Needs attention")))))</f>
        <v/>
      </c>
    </row>
    <row r="3232">
      <c r="A3232" t="n">
        <v>17504</v>
      </c>
      <c r="B3232" s="13">
        <f>_xlfn.MINIFS(Invoices[Date],Invoices[Customer ID],A3232)</f>
        <v/>
      </c>
      <c r="C3232" s="13">
        <f>_xlfn.MAXIFS(Invoices[Date],Invoices[Customer ID],A3232)</f>
        <v/>
      </c>
      <c r="D3232" s="14">
        <f>AsOfDate-C3232</f>
        <v/>
      </c>
      <c r="E3232" s="14">
        <f>COUNTIFS(Invoices[Customer ID],A3232)</f>
        <v/>
      </c>
      <c r="F3232" s="15">
        <f>SUMIFS(Invoices[Value],Invoices[Customer ID],A3232)</f>
        <v/>
      </c>
      <c r="G3232" s="10">
        <f>5-COUNTIF(RCuts,"&lt;"&amp;D3232)</f>
        <v/>
      </c>
      <c r="H3232" s="10">
        <f>1+COUNTIF(FCuts,"&lt;"&amp;E3232)</f>
        <v/>
      </c>
      <c r="I3232" s="10">
        <f>1+COUNTIF(MCuts,"&lt;"&amp;F3232)</f>
        <v/>
      </c>
      <c r="J3232" s="10">
        <f>G3232&amp;H3232&amp;I3232</f>
        <v/>
      </c>
      <c r="K3232" s="10">
        <f>IF(AND(G3232&gt;=4,H3232&gt;=4),"Champions",IF(AND(G3232&gt;=3,H3232&gt;=3),"Loyal",IF(G3232&gt;=4,"New / promising",IF(H3232&gt;=3,"At risk",IF(G3232&lt;=2,"Lost / hibernating","Needs attention")))))</f>
        <v/>
      </c>
    </row>
    <row r="3233">
      <c r="A3233" t="n">
        <v>17505</v>
      </c>
      <c r="B3233" s="13">
        <f>_xlfn.MINIFS(Invoices[Date],Invoices[Customer ID],A3233)</f>
        <v/>
      </c>
      <c r="C3233" s="13">
        <f>_xlfn.MAXIFS(Invoices[Date],Invoices[Customer ID],A3233)</f>
        <v/>
      </c>
      <c r="D3233" s="14">
        <f>AsOfDate-C3233</f>
        <v/>
      </c>
      <c r="E3233" s="14">
        <f>COUNTIFS(Invoices[Customer ID],A3233)</f>
        <v/>
      </c>
      <c r="F3233" s="15">
        <f>SUMIFS(Invoices[Value],Invoices[Customer ID],A3233)</f>
        <v/>
      </c>
      <c r="G3233" s="10">
        <f>5-COUNTIF(RCuts,"&lt;"&amp;D3233)</f>
        <v/>
      </c>
      <c r="H3233" s="10">
        <f>1+COUNTIF(FCuts,"&lt;"&amp;E3233)</f>
        <v/>
      </c>
      <c r="I3233" s="10">
        <f>1+COUNTIF(MCuts,"&lt;"&amp;F3233)</f>
        <v/>
      </c>
      <c r="J3233" s="10">
        <f>G3233&amp;H3233&amp;I3233</f>
        <v/>
      </c>
      <c r="K3233" s="10">
        <f>IF(AND(G3233&gt;=4,H3233&gt;=4),"Champions",IF(AND(G3233&gt;=3,H3233&gt;=3),"Loyal",IF(G3233&gt;=4,"New / promising",IF(H3233&gt;=3,"At risk",IF(G3233&lt;=2,"Lost / hibernating","Needs attention")))))</f>
        <v/>
      </c>
    </row>
    <row r="3234">
      <c r="A3234" t="n">
        <v>17506</v>
      </c>
      <c r="B3234" s="13">
        <f>_xlfn.MINIFS(Invoices[Date],Invoices[Customer ID],A3234)</f>
        <v/>
      </c>
      <c r="C3234" s="13">
        <f>_xlfn.MAXIFS(Invoices[Date],Invoices[Customer ID],A3234)</f>
        <v/>
      </c>
      <c r="D3234" s="14">
        <f>AsOfDate-C3234</f>
        <v/>
      </c>
      <c r="E3234" s="14">
        <f>COUNTIFS(Invoices[Customer ID],A3234)</f>
        <v/>
      </c>
      <c r="F3234" s="15">
        <f>SUMIFS(Invoices[Value],Invoices[Customer ID],A3234)</f>
        <v/>
      </c>
      <c r="G3234" s="10">
        <f>5-COUNTIF(RCuts,"&lt;"&amp;D3234)</f>
        <v/>
      </c>
      <c r="H3234" s="10">
        <f>1+COUNTIF(FCuts,"&lt;"&amp;E3234)</f>
        <v/>
      </c>
      <c r="I3234" s="10">
        <f>1+COUNTIF(MCuts,"&lt;"&amp;F3234)</f>
        <v/>
      </c>
      <c r="J3234" s="10">
        <f>G3234&amp;H3234&amp;I3234</f>
        <v/>
      </c>
      <c r="K3234" s="10">
        <f>IF(AND(G3234&gt;=4,H3234&gt;=4),"Champions",IF(AND(G3234&gt;=3,H3234&gt;=3),"Loyal",IF(G3234&gt;=4,"New / promising",IF(H3234&gt;=3,"At risk",IF(G3234&lt;=2,"Lost / hibernating","Needs attention")))))</f>
        <v/>
      </c>
    </row>
    <row r="3235">
      <c r="A3235" t="n">
        <v>17507</v>
      </c>
      <c r="B3235" s="13">
        <f>_xlfn.MINIFS(Invoices[Date],Invoices[Customer ID],A3235)</f>
        <v/>
      </c>
      <c r="C3235" s="13">
        <f>_xlfn.MAXIFS(Invoices[Date],Invoices[Customer ID],A3235)</f>
        <v/>
      </c>
      <c r="D3235" s="14">
        <f>AsOfDate-C3235</f>
        <v/>
      </c>
      <c r="E3235" s="14">
        <f>COUNTIFS(Invoices[Customer ID],A3235)</f>
        <v/>
      </c>
      <c r="F3235" s="15">
        <f>SUMIFS(Invoices[Value],Invoices[Customer ID],A3235)</f>
        <v/>
      </c>
      <c r="G3235" s="10">
        <f>5-COUNTIF(RCuts,"&lt;"&amp;D3235)</f>
        <v/>
      </c>
      <c r="H3235" s="10">
        <f>1+COUNTIF(FCuts,"&lt;"&amp;E3235)</f>
        <v/>
      </c>
      <c r="I3235" s="10">
        <f>1+COUNTIF(MCuts,"&lt;"&amp;F3235)</f>
        <v/>
      </c>
      <c r="J3235" s="10">
        <f>G3235&amp;H3235&amp;I3235</f>
        <v/>
      </c>
      <c r="K3235" s="10">
        <f>IF(AND(G3235&gt;=4,H3235&gt;=4),"Champions",IF(AND(G3235&gt;=3,H3235&gt;=3),"Loyal",IF(G3235&gt;=4,"New / promising",IF(H3235&gt;=3,"At risk",IF(G3235&lt;=2,"Lost / hibernating","Needs attention")))))</f>
        <v/>
      </c>
    </row>
    <row r="3236">
      <c r="A3236" t="n">
        <v>17509</v>
      </c>
      <c r="B3236" s="13">
        <f>_xlfn.MINIFS(Invoices[Date],Invoices[Customer ID],A3236)</f>
        <v/>
      </c>
      <c r="C3236" s="13">
        <f>_xlfn.MAXIFS(Invoices[Date],Invoices[Customer ID],A3236)</f>
        <v/>
      </c>
      <c r="D3236" s="14">
        <f>AsOfDate-C3236</f>
        <v/>
      </c>
      <c r="E3236" s="14">
        <f>COUNTIFS(Invoices[Customer ID],A3236)</f>
        <v/>
      </c>
      <c r="F3236" s="15">
        <f>SUMIFS(Invoices[Value],Invoices[Customer ID],A3236)</f>
        <v/>
      </c>
      <c r="G3236" s="10">
        <f>5-COUNTIF(RCuts,"&lt;"&amp;D3236)</f>
        <v/>
      </c>
      <c r="H3236" s="10">
        <f>1+COUNTIF(FCuts,"&lt;"&amp;E3236)</f>
        <v/>
      </c>
      <c r="I3236" s="10">
        <f>1+COUNTIF(MCuts,"&lt;"&amp;F3236)</f>
        <v/>
      </c>
      <c r="J3236" s="10">
        <f>G3236&amp;H3236&amp;I3236</f>
        <v/>
      </c>
      <c r="K3236" s="10">
        <f>IF(AND(G3236&gt;=4,H3236&gt;=4),"Champions",IF(AND(G3236&gt;=3,H3236&gt;=3),"Loyal",IF(G3236&gt;=4,"New / promising",IF(H3236&gt;=3,"At risk",IF(G3236&lt;=2,"Lost / hibernating","Needs attention")))))</f>
        <v/>
      </c>
    </row>
    <row r="3237">
      <c r="A3237" t="n">
        <v>17510</v>
      </c>
      <c r="B3237" s="13">
        <f>_xlfn.MINIFS(Invoices[Date],Invoices[Customer ID],A3237)</f>
        <v/>
      </c>
      <c r="C3237" s="13">
        <f>_xlfn.MAXIFS(Invoices[Date],Invoices[Customer ID],A3237)</f>
        <v/>
      </c>
      <c r="D3237" s="14">
        <f>AsOfDate-C3237</f>
        <v/>
      </c>
      <c r="E3237" s="14">
        <f>COUNTIFS(Invoices[Customer ID],A3237)</f>
        <v/>
      </c>
      <c r="F3237" s="15">
        <f>SUMIFS(Invoices[Value],Invoices[Customer ID],A3237)</f>
        <v/>
      </c>
      <c r="G3237" s="10">
        <f>5-COUNTIF(RCuts,"&lt;"&amp;D3237)</f>
        <v/>
      </c>
      <c r="H3237" s="10">
        <f>1+COUNTIF(FCuts,"&lt;"&amp;E3237)</f>
        <v/>
      </c>
      <c r="I3237" s="10">
        <f>1+COUNTIF(MCuts,"&lt;"&amp;F3237)</f>
        <v/>
      </c>
      <c r="J3237" s="10">
        <f>G3237&amp;H3237&amp;I3237</f>
        <v/>
      </c>
      <c r="K3237" s="10">
        <f>IF(AND(G3237&gt;=4,H3237&gt;=4),"Champions",IF(AND(G3237&gt;=3,H3237&gt;=3),"Loyal",IF(G3237&gt;=4,"New / promising",IF(H3237&gt;=3,"At risk",IF(G3237&lt;=2,"Lost / hibernating","Needs attention")))))</f>
        <v/>
      </c>
    </row>
    <row r="3238">
      <c r="A3238" t="n">
        <v>17511</v>
      </c>
      <c r="B3238" s="13">
        <f>_xlfn.MINIFS(Invoices[Date],Invoices[Customer ID],A3238)</f>
        <v/>
      </c>
      <c r="C3238" s="13">
        <f>_xlfn.MAXIFS(Invoices[Date],Invoices[Customer ID],A3238)</f>
        <v/>
      </c>
      <c r="D3238" s="14">
        <f>AsOfDate-C3238</f>
        <v/>
      </c>
      <c r="E3238" s="14">
        <f>COUNTIFS(Invoices[Customer ID],A3238)</f>
        <v/>
      </c>
      <c r="F3238" s="15">
        <f>SUMIFS(Invoices[Value],Invoices[Customer ID],A3238)</f>
        <v/>
      </c>
      <c r="G3238" s="10">
        <f>5-COUNTIF(RCuts,"&lt;"&amp;D3238)</f>
        <v/>
      </c>
      <c r="H3238" s="10">
        <f>1+COUNTIF(FCuts,"&lt;"&amp;E3238)</f>
        <v/>
      </c>
      <c r="I3238" s="10">
        <f>1+COUNTIF(MCuts,"&lt;"&amp;F3238)</f>
        <v/>
      </c>
      <c r="J3238" s="10">
        <f>G3238&amp;H3238&amp;I3238</f>
        <v/>
      </c>
      <c r="K3238" s="10">
        <f>IF(AND(G3238&gt;=4,H3238&gt;=4),"Champions",IF(AND(G3238&gt;=3,H3238&gt;=3),"Loyal",IF(G3238&gt;=4,"New / promising",IF(H3238&gt;=3,"At risk",IF(G3238&lt;=2,"Lost / hibernating","Needs attention")))))</f>
        <v/>
      </c>
    </row>
    <row r="3239">
      <c r="A3239" t="n">
        <v>17512</v>
      </c>
      <c r="B3239" s="13">
        <f>_xlfn.MINIFS(Invoices[Date],Invoices[Customer ID],A3239)</f>
        <v/>
      </c>
      <c r="C3239" s="13">
        <f>_xlfn.MAXIFS(Invoices[Date],Invoices[Customer ID],A3239)</f>
        <v/>
      </c>
      <c r="D3239" s="14">
        <f>AsOfDate-C3239</f>
        <v/>
      </c>
      <c r="E3239" s="14">
        <f>COUNTIFS(Invoices[Customer ID],A3239)</f>
        <v/>
      </c>
      <c r="F3239" s="15">
        <f>SUMIFS(Invoices[Value],Invoices[Customer ID],A3239)</f>
        <v/>
      </c>
      <c r="G3239" s="10">
        <f>5-COUNTIF(RCuts,"&lt;"&amp;D3239)</f>
        <v/>
      </c>
      <c r="H3239" s="10">
        <f>1+COUNTIF(FCuts,"&lt;"&amp;E3239)</f>
        <v/>
      </c>
      <c r="I3239" s="10">
        <f>1+COUNTIF(MCuts,"&lt;"&amp;F3239)</f>
        <v/>
      </c>
      <c r="J3239" s="10">
        <f>G3239&amp;H3239&amp;I3239</f>
        <v/>
      </c>
      <c r="K3239" s="10">
        <f>IF(AND(G3239&gt;=4,H3239&gt;=4),"Champions",IF(AND(G3239&gt;=3,H3239&gt;=3),"Loyal",IF(G3239&gt;=4,"New / promising",IF(H3239&gt;=3,"At risk",IF(G3239&lt;=2,"Lost / hibernating","Needs attention")))))</f>
        <v/>
      </c>
    </row>
    <row r="3240">
      <c r="A3240" t="n">
        <v>17513</v>
      </c>
      <c r="B3240" s="13">
        <f>_xlfn.MINIFS(Invoices[Date],Invoices[Customer ID],A3240)</f>
        <v/>
      </c>
      <c r="C3240" s="13">
        <f>_xlfn.MAXIFS(Invoices[Date],Invoices[Customer ID],A3240)</f>
        <v/>
      </c>
      <c r="D3240" s="14">
        <f>AsOfDate-C3240</f>
        <v/>
      </c>
      <c r="E3240" s="14">
        <f>COUNTIFS(Invoices[Customer ID],A3240)</f>
        <v/>
      </c>
      <c r="F3240" s="15">
        <f>SUMIFS(Invoices[Value],Invoices[Customer ID],A3240)</f>
        <v/>
      </c>
      <c r="G3240" s="10">
        <f>5-COUNTIF(RCuts,"&lt;"&amp;D3240)</f>
        <v/>
      </c>
      <c r="H3240" s="10">
        <f>1+COUNTIF(FCuts,"&lt;"&amp;E3240)</f>
        <v/>
      </c>
      <c r="I3240" s="10">
        <f>1+COUNTIF(MCuts,"&lt;"&amp;F3240)</f>
        <v/>
      </c>
      <c r="J3240" s="10">
        <f>G3240&amp;H3240&amp;I3240</f>
        <v/>
      </c>
      <c r="K3240" s="10">
        <f>IF(AND(G3240&gt;=4,H3240&gt;=4),"Champions",IF(AND(G3240&gt;=3,H3240&gt;=3),"Loyal",IF(G3240&gt;=4,"New / promising",IF(H3240&gt;=3,"At risk",IF(G3240&lt;=2,"Lost / hibernating","Needs attention")))))</f>
        <v/>
      </c>
    </row>
    <row r="3241">
      <c r="A3241" t="n">
        <v>17514</v>
      </c>
      <c r="B3241" s="13">
        <f>_xlfn.MINIFS(Invoices[Date],Invoices[Customer ID],A3241)</f>
        <v/>
      </c>
      <c r="C3241" s="13">
        <f>_xlfn.MAXIFS(Invoices[Date],Invoices[Customer ID],A3241)</f>
        <v/>
      </c>
      <c r="D3241" s="14">
        <f>AsOfDate-C3241</f>
        <v/>
      </c>
      <c r="E3241" s="14">
        <f>COUNTIFS(Invoices[Customer ID],A3241)</f>
        <v/>
      </c>
      <c r="F3241" s="15">
        <f>SUMIFS(Invoices[Value],Invoices[Customer ID],A3241)</f>
        <v/>
      </c>
      <c r="G3241" s="10">
        <f>5-COUNTIF(RCuts,"&lt;"&amp;D3241)</f>
        <v/>
      </c>
      <c r="H3241" s="10">
        <f>1+COUNTIF(FCuts,"&lt;"&amp;E3241)</f>
        <v/>
      </c>
      <c r="I3241" s="10">
        <f>1+COUNTIF(MCuts,"&lt;"&amp;F3241)</f>
        <v/>
      </c>
      <c r="J3241" s="10">
        <f>G3241&amp;H3241&amp;I3241</f>
        <v/>
      </c>
      <c r="K3241" s="10">
        <f>IF(AND(G3241&gt;=4,H3241&gt;=4),"Champions",IF(AND(G3241&gt;=3,H3241&gt;=3),"Loyal",IF(G3241&gt;=4,"New / promising",IF(H3241&gt;=3,"At risk",IF(G3241&lt;=2,"Lost / hibernating","Needs attention")))))</f>
        <v/>
      </c>
    </row>
    <row r="3242">
      <c r="A3242" t="n">
        <v>17515</v>
      </c>
      <c r="B3242" s="13">
        <f>_xlfn.MINIFS(Invoices[Date],Invoices[Customer ID],A3242)</f>
        <v/>
      </c>
      <c r="C3242" s="13">
        <f>_xlfn.MAXIFS(Invoices[Date],Invoices[Customer ID],A3242)</f>
        <v/>
      </c>
      <c r="D3242" s="14">
        <f>AsOfDate-C3242</f>
        <v/>
      </c>
      <c r="E3242" s="14">
        <f>COUNTIFS(Invoices[Customer ID],A3242)</f>
        <v/>
      </c>
      <c r="F3242" s="15">
        <f>SUMIFS(Invoices[Value],Invoices[Customer ID],A3242)</f>
        <v/>
      </c>
      <c r="G3242" s="10">
        <f>5-COUNTIF(RCuts,"&lt;"&amp;D3242)</f>
        <v/>
      </c>
      <c r="H3242" s="10">
        <f>1+COUNTIF(FCuts,"&lt;"&amp;E3242)</f>
        <v/>
      </c>
      <c r="I3242" s="10">
        <f>1+COUNTIF(MCuts,"&lt;"&amp;F3242)</f>
        <v/>
      </c>
      <c r="J3242" s="10">
        <f>G3242&amp;H3242&amp;I3242</f>
        <v/>
      </c>
      <c r="K3242" s="10">
        <f>IF(AND(G3242&gt;=4,H3242&gt;=4),"Champions",IF(AND(G3242&gt;=3,H3242&gt;=3),"Loyal",IF(G3242&gt;=4,"New / promising",IF(H3242&gt;=3,"At risk",IF(G3242&lt;=2,"Lost / hibernating","Needs attention")))))</f>
        <v/>
      </c>
    </row>
    <row r="3243">
      <c r="A3243" t="n">
        <v>17516</v>
      </c>
      <c r="B3243" s="13">
        <f>_xlfn.MINIFS(Invoices[Date],Invoices[Customer ID],A3243)</f>
        <v/>
      </c>
      <c r="C3243" s="13">
        <f>_xlfn.MAXIFS(Invoices[Date],Invoices[Customer ID],A3243)</f>
        <v/>
      </c>
      <c r="D3243" s="14">
        <f>AsOfDate-C3243</f>
        <v/>
      </c>
      <c r="E3243" s="14">
        <f>COUNTIFS(Invoices[Customer ID],A3243)</f>
        <v/>
      </c>
      <c r="F3243" s="15">
        <f>SUMIFS(Invoices[Value],Invoices[Customer ID],A3243)</f>
        <v/>
      </c>
      <c r="G3243" s="10">
        <f>5-COUNTIF(RCuts,"&lt;"&amp;D3243)</f>
        <v/>
      </c>
      <c r="H3243" s="10">
        <f>1+COUNTIF(FCuts,"&lt;"&amp;E3243)</f>
        <v/>
      </c>
      <c r="I3243" s="10">
        <f>1+COUNTIF(MCuts,"&lt;"&amp;F3243)</f>
        <v/>
      </c>
      <c r="J3243" s="10">
        <f>G3243&amp;H3243&amp;I3243</f>
        <v/>
      </c>
      <c r="K3243" s="10">
        <f>IF(AND(G3243&gt;=4,H3243&gt;=4),"Champions",IF(AND(G3243&gt;=3,H3243&gt;=3),"Loyal",IF(G3243&gt;=4,"New / promising",IF(H3243&gt;=3,"At risk",IF(G3243&lt;=2,"Lost / hibernating","Needs attention")))))</f>
        <v/>
      </c>
    </row>
    <row r="3244">
      <c r="A3244" t="n">
        <v>17517</v>
      </c>
      <c r="B3244" s="13">
        <f>_xlfn.MINIFS(Invoices[Date],Invoices[Customer ID],A3244)</f>
        <v/>
      </c>
      <c r="C3244" s="13">
        <f>_xlfn.MAXIFS(Invoices[Date],Invoices[Customer ID],A3244)</f>
        <v/>
      </c>
      <c r="D3244" s="14">
        <f>AsOfDate-C3244</f>
        <v/>
      </c>
      <c r="E3244" s="14">
        <f>COUNTIFS(Invoices[Customer ID],A3244)</f>
        <v/>
      </c>
      <c r="F3244" s="15">
        <f>SUMIFS(Invoices[Value],Invoices[Customer ID],A3244)</f>
        <v/>
      </c>
      <c r="G3244" s="10">
        <f>5-COUNTIF(RCuts,"&lt;"&amp;D3244)</f>
        <v/>
      </c>
      <c r="H3244" s="10">
        <f>1+COUNTIF(FCuts,"&lt;"&amp;E3244)</f>
        <v/>
      </c>
      <c r="I3244" s="10">
        <f>1+COUNTIF(MCuts,"&lt;"&amp;F3244)</f>
        <v/>
      </c>
      <c r="J3244" s="10">
        <f>G3244&amp;H3244&amp;I3244</f>
        <v/>
      </c>
      <c r="K3244" s="10">
        <f>IF(AND(G3244&gt;=4,H3244&gt;=4),"Champions",IF(AND(G3244&gt;=3,H3244&gt;=3),"Loyal",IF(G3244&gt;=4,"New / promising",IF(H3244&gt;=3,"At risk",IF(G3244&lt;=2,"Lost / hibernating","Needs attention")))))</f>
        <v/>
      </c>
    </row>
    <row r="3245">
      <c r="A3245" t="n">
        <v>17519</v>
      </c>
      <c r="B3245" s="13">
        <f>_xlfn.MINIFS(Invoices[Date],Invoices[Customer ID],A3245)</f>
        <v/>
      </c>
      <c r="C3245" s="13">
        <f>_xlfn.MAXIFS(Invoices[Date],Invoices[Customer ID],A3245)</f>
        <v/>
      </c>
      <c r="D3245" s="14">
        <f>AsOfDate-C3245</f>
        <v/>
      </c>
      <c r="E3245" s="14">
        <f>COUNTIFS(Invoices[Customer ID],A3245)</f>
        <v/>
      </c>
      <c r="F3245" s="15">
        <f>SUMIFS(Invoices[Value],Invoices[Customer ID],A3245)</f>
        <v/>
      </c>
      <c r="G3245" s="10">
        <f>5-COUNTIF(RCuts,"&lt;"&amp;D3245)</f>
        <v/>
      </c>
      <c r="H3245" s="10">
        <f>1+COUNTIF(FCuts,"&lt;"&amp;E3245)</f>
        <v/>
      </c>
      <c r="I3245" s="10">
        <f>1+COUNTIF(MCuts,"&lt;"&amp;F3245)</f>
        <v/>
      </c>
      <c r="J3245" s="10">
        <f>G3245&amp;H3245&amp;I3245</f>
        <v/>
      </c>
      <c r="K3245" s="10">
        <f>IF(AND(G3245&gt;=4,H3245&gt;=4),"Champions",IF(AND(G3245&gt;=3,H3245&gt;=3),"Loyal",IF(G3245&gt;=4,"New / promising",IF(H3245&gt;=3,"At risk",IF(G3245&lt;=2,"Lost / hibernating","Needs attention")))))</f>
        <v/>
      </c>
    </row>
    <row r="3246">
      <c r="A3246" t="n">
        <v>17520</v>
      </c>
      <c r="B3246" s="13">
        <f>_xlfn.MINIFS(Invoices[Date],Invoices[Customer ID],A3246)</f>
        <v/>
      </c>
      <c r="C3246" s="13">
        <f>_xlfn.MAXIFS(Invoices[Date],Invoices[Customer ID],A3246)</f>
        <v/>
      </c>
      <c r="D3246" s="14">
        <f>AsOfDate-C3246</f>
        <v/>
      </c>
      <c r="E3246" s="14">
        <f>COUNTIFS(Invoices[Customer ID],A3246)</f>
        <v/>
      </c>
      <c r="F3246" s="15">
        <f>SUMIFS(Invoices[Value],Invoices[Customer ID],A3246)</f>
        <v/>
      </c>
      <c r="G3246" s="10">
        <f>5-COUNTIF(RCuts,"&lt;"&amp;D3246)</f>
        <v/>
      </c>
      <c r="H3246" s="10">
        <f>1+COUNTIF(FCuts,"&lt;"&amp;E3246)</f>
        <v/>
      </c>
      <c r="I3246" s="10">
        <f>1+COUNTIF(MCuts,"&lt;"&amp;F3246)</f>
        <v/>
      </c>
      <c r="J3246" s="10">
        <f>G3246&amp;H3246&amp;I3246</f>
        <v/>
      </c>
      <c r="K3246" s="10">
        <f>IF(AND(G3246&gt;=4,H3246&gt;=4),"Champions",IF(AND(G3246&gt;=3,H3246&gt;=3),"Loyal",IF(G3246&gt;=4,"New / promising",IF(H3246&gt;=3,"At risk",IF(G3246&lt;=2,"Lost / hibernating","Needs attention")))))</f>
        <v/>
      </c>
    </row>
    <row r="3247">
      <c r="A3247" t="n">
        <v>17521</v>
      </c>
      <c r="B3247" s="13">
        <f>_xlfn.MINIFS(Invoices[Date],Invoices[Customer ID],A3247)</f>
        <v/>
      </c>
      <c r="C3247" s="13">
        <f>_xlfn.MAXIFS(Invoices[Date],Invoices[Customer ID],A3247)</f>
        <v/>
      </c>
      <c r="D3247" s="14">
        <f>AsOfDate-C3247</f>
        <v/>
      </c>
      <c r="E3247" s="14">
        <f>COUNTIFS(Invoices[Customer ID],A3247)</f>
        <v/>
      </c>
      <c r="F3247" s="15">
        <f>SUMIFS(Invoices[Value],Invoices[Customer ID],A3247)</f>
        <v/>
      </c>
      <c r="G3247" s="10">
        <f>5-COUNTIF(RCuts,"&lt;"&amp;D3247)</f>
        <v/>
      </c>
      <c r="H3247" s="10">
        <f>1+COUNTIF(FCuts,"&lt;"&amp;E3247)</f>
        <v/>
      </c>
      <c r="I3247" s="10">
        <f>1+COUNTIF(MCuts,"&lt;"&amp;F3247)</f>
        <v/>
      </c>
      <c r="J3247" s="10">
        <f>G3247&amp;H3247&amp;I3247</f>
        <v/>
      </c>
      <c r="K3247" s="10">
        <f>IF(AND(G3247&gt;=4,H3247&gt;=4),"Champions",IF(AND(G3247&gt;=3,H3247&gt;=3),"Loyal",IF(G3247&gt;=4,"New / promising",IF(H3247&gt;=3,"At risk",IF(G3247&lt;=2,"Lost / hibernating","Needs attention")))))</f>
        <v/>
      </c>
    </row>
    <row r="3248">
      <c r="A3248" t="n">
        <v>17522</v>
      </c>
      <c r="B3248" s="13">
        <f>_xlfn.MINIFS(Invoices[Date],Invoices[Customer ID],A3248)</f>
        <v/>
      </c>
      <c r="C3248" s="13">
        <f>_xlfn.MAXIFS(Invoices[Date],Invoices[Customer ID],A3248)</f>
        <v/>
      </c>
      <c r="D3248" s="14">
        <f>AsOfDate-C3248</f>
        <v/>
      </c>
      <c r="E3248" s="14">
        <f>COUNTIFS(Invoices[Customer ID],A3248)</f>
        <v/>
      </c>
      <c r="F3248" s="15">
        <f>SUMIFS(Invoices[Value],Invoices[Customer ID],A3248)</f>
        <v/>
      </c>
      <c r="G3248" s="10">
        <f>5-COUNTIF(RCuts,"&lt;"&amp;D3248)</f>
        <v/>
      </c>
      <c r="H3248" s="10">
        <f>1+COUNTIF(FCuts,"&lt;"&amp;E3248)</f>
        <v/>
      </c>
      <c r="I3248" s="10">
        <f>1+COUNTIF(MCuts,"&lt;"&amp;F3248)</f>
        <v/>
      </c>
      <c r="J3248" s="10">
        <f>G3248&amp;H3248&amp;I3248</f>
        <v/>
      </c>
      <c r="K3248" s="10">
        <f>IF(AND(G3248&gt;=4,H3248&gt;=4),"Champions",IF(AND(G3248&gt;=3,H3248&gt;=3),"Loyal",IF(G3248&gt;=4,"New / promising",IF(H3248&gt;=3,"At risk",IF(G3248&lt;=2,"Lost / hibernating","Needs attention")))))</f>
        <v/>
      </c>
    </row>
    <row r="3249">
      <c r="A3249" t="n">
        <v>17523</v>
      </c>
      <c r="B3249" s="13">
        <f>_xlfn.MINIFS(Invoices[Date],Invoices[Customer ID],A3249)</f>
        <v/>
      </c>
      <c r="C3249" s="13">
        <f>_xlfn.MAXIFS(Invoices[Date],Invoices[Customer ID],A3249)</f>
        <v/>
      </c>
      <c r="D3249" s="14">
        <f>AsOfDate-C3249</f>
        <v/>
      </c>
      <c r="E3249" s="14">
        <f>COUNTIFS(Invoices[Customer ID],A3249)</f>
        <v/>
      </c>
      <c r="F3249" s="15">
        <f>SUMIFS(Invoices[Value],Invoices[Customer ID],A3249)</f>
        <v/>
      </c>
      <c r="G3249" s="10">
        <f>5-COUNTIF(RCuts,"&lt;"&amp;D3249)</f>
        <v/>
      </c>
      <c r="H3249" s="10">
        <f>1+COUNTIF(FCuts,"&lt;"&amp;E3249)</f>
        <v/>
      </c>
      <c r="I3249" s="10">
        <f>1+COUNTIF(MCuts,"&lt;"&amp;F3249)</f>
        <v/>
      </c>
      <c r="J3249" s="10">
        <f>G3249&amp;H3249&amp;I3249</f>
        <v/>
      </c>
      <c r="K3249" s="10">
        <f>IF(AND(G3249&gt;=4,H3249&gt;=4),"Champions",IF(AND(G3249&gt;=3,H3249&gt;=3),"Loyal",IF(G3249&gt;=4,"New / promising",IF(H3249&gt;=3,"At risk",IF(G3249&lt;=2,"Lost / hibernating","Needs attention")))))</f>
        <v/>
      </c>
    </row>
    <row r="3250">
      <c r="A3250" t="n">
        <v>17526</v>
      </c>
      <c r="B3250" s="13">
        <f>_xlfn.MINIFS(Invoices[Date],Invoices[Customer ID],A3250)</f>
        <v/>
      </c>
      <c r="C3250" s="13">
        <f>_xlfn.MAXIFS(Invoices[Date],Invoices[Customer ID],A3250)</f>
        <v/>
      </c>
      <c r="D3250" s="14">
        <f>AsOfDate-C3250</f>
        <v/>
      </c>
      <c r="E3250" s="14">
        <f>COUNTIFS(Invoices[Customer ID],A3250)</f>
        <v/>
      </c>
      <c r="F3250" s="15">
        <f>SUMIFS(Invoices[Value],Invoices[Customer ID],A3250)</f>
        <v/>
      </c>
      <c r="G3250" s="10">
        <f>5-COUNTIF(RCuts,"&lt;"&amp;D3250)</f>
        <v/>
      </c>
      <c r="H3250" s="10">
        <f>1+COUNTIF(FCuts,"&lt;"&amp;E3250)</f>
        <v/>
      </c>
      <c r="I3250" s="10">
        <f>1+COUNTIF(MCuts,"&lt;"&amp;F3250)</f>
        <v/>
      </c>
      <c r="J3250" s="10">
        <f>G3250&amp;H3250&amp;I3250</f>
        <v/>
      </c>
      <c r="K3250" s="10">
        <f>IF(AND(G3250&gt;=4,H3250&gt;=4),"Champions",IF(AND(G3250&gt;=3,H3250&gt;=3),"Loyal",IF(G3250&gt;=4,"New / promising",IF(H3250&gt;=3,"At risk",IF(G3250&lt;=2,"Lost / hibernating","Needs attention")))))</f>
        <v/>
      </c>
    </row>
    <row r="3251">
      <c r="A3251" t="n">
        <v>17527</v>
      </c>
      <c r="B3251" s="13">
        <f>_xlfn.MINIFS(Invoices[Date],Invoices[Customer ID],A3251)</f>
        <v/>
      </c>
      <c r="C3251" s="13">
        <f>_xlfn.MAXIFS(Invoices[Date],Invoices[Customer ID],A3251)</f>
        <v/>
      </c>
      <c r="D3251" s="14">
        <f>AsOfDate-C3251</f>
        <v/>
      </c>
      <c r="E3251" s="14">
        <f>COUNTIFS(Invoices[Customer ID],A3251)</f>
        <v/>
      </c>
      <c r="F3251" s="15">
        <f>SUMIFS(Invoices[Value],Invoices[Customer ID],A3251)</f>
        <v/>
      </c>
      <c r="G3251" s="10">
        <f>5-COUNTIF(RCuts,"&lt;"&amp;D3251)</f>
        <v/>
      </c>
      <c r="H3251" s="10">
        <f>1+COUNTIF(FCuts,"&lt;"&amp;E3251)</f>
        <v/>
      </c>
      <c r="I3251" s="10">
        <f>1+COUNTIF(MCuts,"&lt;"&amp;F3251)</f>
        <v/>
      </c>
      <c r="J3251" s="10">
        <f>G3251&amp;H3251&amp;I3251</f>
        <v/>
      </c>
      <c r="K3251" s="10">
        <f>IF(AND(G3251&gt;=4,H3251&gt;=4),"Champions",IF(AND(G3251&gt;=3,H3251&gt;=3),"Loyal",IF(G3251&gt;=4,"New / promising",IF(H3251&gt;=3,"At risk",IF(G3251&lt;=2,"Lost / hibernating","Needs attention")))))</f>
        <v/>
      </c>
    </row>
    <row r="3252">
      <c r="A3252" t="n">
        <v>17528</v>
      </c>
      <c r="B3252" s="13">
        <f>_xlfn.MINIFS(Invoices[Date],Invoices[Customer ID],A3252)</f>
        <v/>
      </c>
      <c r="C3252" s="13">
        <f>_xlfn.MAXIFS(Invoices[Date],Invoices[Customer ID],A3252)</f>
        <v/>
      </c>
      <c r="D3252" s="14">
        <f>AsOfDate-C3252</f>
        <v/>
      </c>
      <c r="E3252" s="14">
        <f>COUNTIFS(Invoices[Customer ID],A3252)</f>
        <v/>
      </c>
      <c r="F3252" s="15">
        <f>SUMIFS(Invoices[Value],Invoices[Customer ID],A3252)</f>
        <v/>
      </c>
      <c r="G3252" s="10">
        <f>5-COUNTIF(RCuts,"&lt;"&amp;D3252)</f>
        <v/>
      </c>
      <c r="H3252" s="10">
        <f>1+COUNTIF(FCuts,"&lt;"&amp;E3252)</f>
        <v/>
      </c>
      <c r="I3252" s="10">
        <f>1+COUNTIF(MCuts,"&lt;"&amp;F3252)</f>
        <v/>
      </c>
      <c r="J3252" s="10">
        <f>G3252&amp;H3252&amp;I3252</f>
        <v/>
      </c>
      <c r="K3252" s="10">
        <f>IF(AND(G3252&gt;=4,H3252&gt;=4),"Champions",IF(AND(G3252&gt;=3,H3252&gt;=3),"Loyal",IF(G3252&gt;=4,"New / promising",IF(H3252&gt;=3,"At risk",IF(G3252&lt;=2,"Lost / hibernating","Needs attention")))))</f>
        <v/>
      </c>
    </row>
    <row r="3253">
      <c r="A3253" t="n">
        <v>17530</v>
      </c>
      <c r="B3253" s="13">
        <f>_xlfn.MINIFS(Invoices[Date],Invoices[Customer ID],A3253)</f>
        <v/>
      </c>
      <c r="C3253" s="13">
        <f>_xlfn.MAXIFS(Invoices[Date],Invoices[Customer ID],A3253)</f>
        <v/>
      </c>
      <c r="D3253" s="14">
        <f>AsOfDate-C3253</f>
        <v/>
      </c>
      <c r="E3253" s="14">
        <f>COUNTIFS(Invoices[Customer ID],A3253)</f>
        <v/>
      </c>
      <c r="F3253" s="15">
        <f>SUMIFS(Invoices[Value],Invoices[Customer ID],A3253)</f>
        <v/>
      </c>
      <c r="G3253" s="10">
        <f>5-COUNTIF(RCuts,"&lt;"&amp;D3253)</f>
        <v/>
      </c>
      <c r="H3253" s="10">
        <f>1+COUNTIF(FCuts,"&lt;"&amp;E3253)</f>
        <v/>
      </c>
      <c r="I3253" s="10">
        <f>1+COUNTIF(MCuts,"&lt;"&amp;F3253)</f>
        <v/>
      </c>
      <c r="J3253" s="10">
        <f>G3253&amp;H3253&amp;I3253</f>
        <v/>
      </c>
      <c r="K3253" s="10">
        <f>IF(AND(G3253&gt;=4,H3253&gt;=4),"Champions",IF(AND(G3253&gt;=3,H3253&gt;=3),"Loyal",IF(G3253&gt;=4,"New / promising",IF(H3253&gt;=3,"At risk",IF(G3253&lt;=2,"Lost / hibernating","Needs attention")))))</f>
        <v/>
      </c>
    </row>
    <row r="3254">
      <c r="A3254" t="n">
        <v>17531</v>
      </c>
      <c r="B3254" s="13">
        <f>_xlfn.MINIFS(Invoices[Date],Invoices[Customer ID],A3254)</f>
        <v/>
      </c>
      <c r="C3254" s="13">
        <f>_xlfn.MAXIFS(Invoices[Date],Invoices[Customer ID],A3254)</f>
        <v/>
      </c>
      <c r="D3254" s="14">
        <f>AsOfDate-C3254</f>
        <v/>
      </c>
      <c r="E3254" s="14">
        <f>COUNTIFS(Invoices[Customer ID],A3254)</f>
        <v/>
      </c>
      <c r="F3254" s="15">
        <f>SUMIFS(Invoices[Value],Invoices[Customer ID],A3254)</f>
        <v/>
      </c>
      <c r="G3254" s="10">
        <f>5-COUNTIF(RCuts,"&lt;"&amp;D3254)</f>
        <v/>
      </c>
      <c r="H3254" s="10">
        <f>1+COUNTIF(FCuts,"&lt;"&amp;E3254)</f>
        <v/>
      </c>
      <c r="I3254" s="10">
        <f>1+COUNTIF(MCuts,"&lt;"&amp;F3254)</f>
        <v/>
      </c>
      <c r="J3254" s="10">
        <f>G3254&amp;H3254&amp;I3254</f>
        <v/>
      </c>
      <c r="K3254" s="10">
        <f>IF(AND(G3254&gt;=4,H3254&gt;=4),"Champions",IF(AND(G3254&gt;=3,H3254&gt;=3),"Loyal",IF(G3254&gt;=4,"New / promising",IF(H3254&gt;=3,"At risk",IF(G3254&lt;=2,"Lost / hibernating","Needs attention")))))</f>
        <v/>
      </c>
    </row>
    <row r="3255">
      <c r="A3255" t="n">
        <v>17534</v>
      </c>
      <c r="B3255" s="13">
        <f>_xlfn.MINIFS(Invoices[Date],Invoices[Customer ID],A3255)</f>
        <v/>
      </c>
      <c r="C3255" s="13">
        <f>_xlfn.MAXIFS(Invoices[Date],Invoices[Customer ID],A3255)</f>
        <v/>
      </c>
      <c r="D3255" s="14">
        <f>AsOfDate-C3255</f>
        <v/>
      </c>
      <c r="E3255" s="14">
        <f>COUNTIFS(Invoices[Customer ID],A3255)</f>
        <v/>
      </c>
      <c r="F3255" s="15">
        <f>SUMIFS(Invoices[Value],Invoices[Customer ID],A3255)</f>
        <v/>
      </c>
      <c r="G3255" s="10">
        <f>5-COUNTIF(RCuts,"&lt;"&amp;D3255)</f>
        <v/>
      </c>
      <c r="H3255" s="10">
        <f>1+COUNTIF(FCuts,"&lt;"&amp;E3255)</f>
        <v/>
      </c>
      <c r="I3255" s="10">
        <f>1+COUNTIF(MCuts,"&lt;"&amp;F3255)</f>
        <v/>
      </c>
      <c r="J3255" s="10">
        <f>G3255&amp;H3255&amp;I3255</f>
        <v/>
      </c>
      <c r="K3255" s="10">
        <f>IF(AND(G3255&gt;=4,H3255&gt;=4),"Champions",IF(AND(G3255&gt;=3,H3255&gt;=3),"Loyal",IF(G3255&gt;=4,"New / promising",IF(H3255&gt;=3,"At risk",IF(G3255&lt;=2,"Lost / hibernating","Needs attention")))))</f>
        <v/>
      </c>
    </row>
    <row r="3256">
      <c r="A3256" t="n">
        <v>17535</v>
      </c>
      <c r="B3256" s="13">
        <f>_xlfn.MINIFS(Invoices[Date],Invoices[Customer ID],A3256)</f>
        <v/>
      </c>
      <c r="C3256" s="13">
        <f>_xlfn.MAXIFS(Invoices[Date],Invoices[Customer ID],A3256)</f>
        <v/>
      </c>
      <c r="D3256" s="14">
        <f>AsOfDate-C3256</f>
        <v/>
      </c>
      <c r="E3256" s="14">
        <f>COUNTIFS(Invoices[Customer ID],A3256)</f>
        <v/>
      </c>
      <c r="F3256" s="15">
        <f>SUMIFS(Invoices[Value],Invoices[Customer ID],A3256)</f>
        <v/>
      </c>
      <c r="G3256" s="10">
        <f>5-COUNTIF(RCuts,"&lt;"&amp;D3256)</f>
        <v/>
      </c>
      <c r="H3256" s="10">
        <f>1+COUNTIF(FCuts,"&lt;"&amp;E3256)</f>
        <v/>
      </c>
      <c r="I3256" s="10">
        <f>1+COUNTIF(MCuts,"&lt;"&amp;F3256)</f>
        <v/>
      </c>
      <c r="J3256" s="10">
        <f>G3256&amp;H3256&amp;I3256</f>
        <v/>
      </c>
      <c r="K3256" s="10">
        <f>IF(AND(G3256&gt;=4,H3256&gt;=4),"Champions",IF(AND(G3256&gt;=3,H3256&gt;=3),"Loyal",IF(G3256&gt;=4,"New / promising",IF(H3256&gt;=3,"At risk",IF(G3256&lt;=2,"Lost / hibernating","Needs attention")))))</f>
        <v/>
      </c>
    </row>
    <row r="3257">
      <c r="A3257" t="n">
        <v>17536</v>
      </c>
      <c r="B3257" s="13">
        <f>_xlfn.MINIFS(Invoices[Date],Invoices[Customer ID],A3257)</f>
        <v/>
      </c>
      <c r="C3257" s="13">
        <f>_xlfn.MAXIFS(Invoices[Date],Invoices[Customer ID],A3257)</f>
        <v/>
      </c>
      <c r="D3257" s="14">
        <f>AsOfDate-C3257</f>
        <v/>
      </c>
      <c r="E3257" s="14">
        <f>COUNTIFS(Invoices[Customer ID],A3257)</f>
        <v/>
      </c>
      <c r="F3257" s="15">
        <f>SUMIFS(Invoices[Value],Invoices[Customer ID],A3257)</f>
        <v/>
      </c>
      <c r="G3257" s="10">
        <f>5-COUNTIF(RCuts,"&lt;"&amp;D3257)</f>
        <v/>
      </c>
      <c r="H3257" s="10">
        <f>1+COUNTIF(FCuts,"&lt;"&amp;E3257)</f>
        <v/>
      </c>
      <c r="I3257" s="10">
        <f>1+COUNTIF(MCuts,"&lt;"&amp;F3257)</f>
        <v/>
      </c>
      <c r="J3257" s="10">
        <f>G3257&amp;H3257&amp;I3257</f>
        <v/>
      </c>
      <c r="K3257" s="10">
        <f>IF(AND(G3257&gt;=4,H3257&gt;=4),"Champions",IF(AND(G3257&gt;=3,H3257&gt;=3),"Loyal",IF(G3257&gt;=4,"New / promising",IF(H3257&gt;=3,"At risk",IF(G3257&lt;=2,"Lost / hibernating","Needs attention")))))</f>
        <v/>
      </c>
    </row>
    <row r="3258">
      <c r="A3258" t="n">
        <v>17537</v>
      </c>
      <c r="B3258" s="13">
        <f>_xlfn.MINIFS(Invoices[Date],Invoices[Customer ID],A3258)</f>
        <v/>
      </c>
      <c r="C3258" s="13">
        <f>_xlfn.MAXIFS(Invoices[Date],Invoices[Customer ID],A3258)</f>
        <v/>
      </c>
      <c r="D3258" s="14">
        <f>AsOfDate-C3258</f>
        <v/>
      </c>
      <c r="E3258" s="14">
        <f>COUNTIFS(Invoices[Customer ID],A3258)</f>
        <v/>
      </c>
      <c r="F3258" s="15">
        <f>SUMIFS(Invoices[Value],Invoices[Customer ID],A3258)</f>
        <v/>
      </c>
      <c r="G3258" s="10">
        <f>5-COUNTIF(RCuts,"&lt;"&amp;D3258)</f>
        <v/>
      </c>
      <c r="H3258" s="10">
        <f>1+COUNTIF(FCuts,"&lt;"&amp;E3258)</f>
        <v/>
      </c>
      <c r="I3258" s="10">
        <f>1+COUNTIF(MCuts,"&lt;"&amp;F3258)</f>
        <v/>
      </c>
      <c r="J3258" s="10">
        <f>G3258&amp;H3258&amp;I3258</f>
        <v/>
      </c>
      <c r="K3258" s="10">
        <f>IF(AND(G3258&gt;=4,H3258&gt;=4),"Champions",IF(AND(G3258&gt;=3,H3258&gt;=3),"Loyal",IF(G3258&gt;=4,"New / promising",IF(H3258&gt;=3,"At risk",IF(G3258&lt;=2,"Lost / hibernating","Needs attention")))))</f>
        <v/>
      </c>
    </row>
    <row r="3259">
      <c r="A3259" t="n">
        <v>17538</v>
      </c>
      <c r="B3259" s="13">
        <f>_xlfn.MINIFS(Invoices[Date],Invoices[Customer ID],A3259)</f>
        <v/>
      </c>
      <c r="C3259" s="13">
        <f>_xlfn.MAXIFS(Invoices[Date],Invoices[Customer ID],A3259)</f>
        <v/>
      </c>
      <c r="D3259" s="14">
        <f>AsOfDate-C3259</f>
        <v/>
      </c>
      <c r="E3259" s="14">
        <f>COUNTIFS(Invoices[Customer ID],A3259)</f>
        <v/>
      </c>
      <c r="F3259" s="15">
        <f>SUMIFS(Invoices[Value],Invoices[Customer ID],A3259)</f>
        <v/>
      </c>
      <c r="G3259" s="10">
        <f>5-COUNTIF(RCuts,"&lt;"&amp;D3259)</f>
        <v/>
      </c>
      <c r="H3259" s="10">
        <f>1+COUNTIF(FCuts,"&lt;"&amp;E3259)</f>
        <v/>
      </c>
      <c r="I3259" s="10">
        <f>1+COUNTIF(MCuts,"&lt;"&amp;F3259)</f>
        <v/>
      </c>
      <c r="J3259" s="10">
        <f>G3259&amp;H3259&amp;I3259</f>
        <v/>
      </c>
      <c r="K3259" s="10">
        <f>IF(AND(G3259&gt;=4,H3259&gt;=4),"Champions",IF(AND(G3259&gt;=3,H3259&gt;=3),"Loyal",IF(G3259&gt;=4,"New / promising",IF(H3259&gt;=3,"At risk",IF(G3259&lt;=2,"Lost / hibernating","Needs attention")))))</f>
        <v/>
      </c>
    </row>
    <row r="3260">
      <c r="A3260" t="n">
        <v>17540</v>
      </c>
      <c r="B3260" s="13">
        <f>_xlfn.MINIFS(Invoices[Date],Invoices[Customer ID],A3260)</f>
        <v/>
      </c>
      <c r="C3260" s="13">
        <f>_xlfn.MAXIFS(Invoices[Date],Invoices[Customer ID],A3260)</f>
        <v/>
      </c>
      <c r="D3260" s="14">
        <f>AsOfDate-C3260</f>
        <v/>
      </c>
      <c r="E3260" s="14">
        <f>COUNTIFS(Invoices[Customer ID],A3260)</f>
        <v/>
      </c>
      <c r="F3260" s="15">
        <f>SUMIFS(Invoices[Value],Invoices[Customer ID],A3260)</f>
        <v/>
      </c>
      <c r="G3260" s="10">
        <f>5-COUNTIF(RCuts,"&lt;"&amp;D3260)</f>
        <v/>
      </c>
      <c r="H3260" s="10">
        <f>1+COUNTIF(FCuts,"&lt;"&amp;E3260)</f>
        <v/>
      </c>
      <c r="I3260" s="10">
        <f>1+COUNTIF(MCuts,"&lt;"&amp;F3260)</f>
        <v/>
      </c>
      <c r="J3260" s="10">
        <f>G3260&amp;H3260&amp;I3260</f>
        <v/>
      </c>
      <c r="K3260" s="10">
        <f>IF(AND(G3260&gt;=4,H3260&gt;=4),"Champions",IF(AND(G3260&gt;=3,H3260&gt;=3),"Loyal",IF(G3260&gt;=4,"New / promising",IF(H3260&gt;=3,"At risk",IF(G3260&lt;=2,"Lost / hibernating","Needs attention")))))</f>
        <v/>
      </c>
    </row>
    <row r="3261">
      <c r="A3261" t="n">
        <v>17542</v>
      </c>
      <c r="B3261" s="13">
        <f>_xlfn.MINIFS(Invoices[Date],Invoices[Customer ID],A3261)</f>
        <v/>
      </c>
      <c r="C3261" s="13">
        <f>_xlfn.MAXIFS(Invoices[Date],Invoices[Customer ID],A3261)</f>
        <v/>
      </c>
      <c r="D3261" s="14">
        <f>AsOfDate-C3261</f>
        <v/>
      </c>
      <c r="E3261" s="14">
        <f>COUNTIFS(Invoices[Customer ID],A3261)</f>
        <v/>
      </c>
      <c r="F3261" s="15">
        <f>SUMIFS(Invoices[Value],Invoices[Customer ID],A3261)</f>
        <v/>
      </c>
      <c r="G3261" s="10">
        <f>5-COUNTIF(RCuts,"&lt;"&amp;D3261)</f>
        <v/>
      </c>
      <c r="H3261" s="10">
        <f>1+COUNTIF(FCuts,"&lt;"&amp;E3261)</f>
        <v/>
      </c>
      <c r="I3261" s="10">
        <f>1+COUNTIF(MCuts,"&lt;"&amp;F3261)</f>
        <v/>
      </c>
      <c r="J3261" s="10">
        <f>G3261&amp;H3261&amp;I3261</f>
        <v/>
      </c>
      <c r="K3261" s="10">
        <f>IF(AND(G3261&gt;=4,H3261&gt;=4),"Champions",IF(AND(G3261&gt;=3,H3261&gt;=3),"Loyal",IF(G3261&gt;=4,"New / promising",IF(H3261&gt;=3,"At risk",IF(G3261&lt;=2,"Lost / hibernating","Needs attention")))))</f>
        <v/>
      </c>
    </row>
    <row r="3262">
      <c r="A3262" t="n">
        <v>17545</v>
      </c>
      <c r="B3262" s="13">
        <f>_xlfn.MINIFS(Invoices[Date],Invoices[Customer ID],A3262)</f>
        <v/>
      </c>
      <c r="C3262" s="13">
        <f>_xlfn.MAXIFS(Invoices[Date],Invoices[Customer ID],A3262)</f>
        <v/>
      </c>
      <c r="D3262" s="14">
        <f>AsOfDate-C3262</f>
        <v/>
      </c>
      <c r="E3262" s="14">
        <f>COUNTIFS(Invoices[Customer ID],A3262)</f>
        <v/>
      </c>
      <c r="F3262" s="15">
        <f>SUMIFS(Invoices[Value],Invoices[Customer ID],A3262)</f>
        <v/>
      </c>
      <c r="G3262" s="10">
        <f>5-COUNTIF(RCuts,"&lt;"&amp;D3262)</f>
        <v/>
      </c>
      <c r="H3262" s="10">
        <f>1+COUNTIF(FCuts,"&lt;"&amp;E3262)</f>
        <v/>
      </c>
      <c r="I3262" s="10">
        <f>1+COUNTIF(MCuts,"&lt;"&amp;F3262)</f>
        <v/>
      </c>
      <c r="J3262" s="10">
        <f>G3262&amp;H3262&amp;I3262</f>
        <v/>
      </c>
      <c r="K3262" s="10">
        <f>IF(AND(G3262&gt;=4,H3262&gt;=4),"Champions",IF(AND(G3262&gt;=3,H3262&gt;=3),"Loyal",IF(G3262&gt;=4,"New / promising",IF(H3262&gt;=3,"At risk",IF(G3262&lt;=2,"Lost / hibernating","Needs attention")))))</f>
        <v/>
      </c>
    </row>
    <row r="3263">
      <c r="A3263" t="n">
        <v>17548</v>
      </c>
      <c r="B3263" s="13">
        <f>_xlfn.MINIFS(Invoices[Date],Invoices[Customer ID],A3263)</f>
        <v/>
      </c>
      <c r="C3263" s="13">
        <f>_xlfn.MAXIFS(Invoices[Date],Invoices[Customer ID],A3263)</f>
        <v/>
      </c>
      <c r="D3263" s="14">
        <f>AsOfDate-C3263</f>
        <v/>
      </c>
      <c r="E3263" s="14">
        <f>COUNTIFS(Invoices[Customer ID],A3263)</f>
        <v/>
      </c>
      <c r="F3263" s="15">
        <f>SUMIFS(Invoices[Value],Invoices[Customer ID],A3263)</f>
        <v/>
      </c>
      <c r="G3263" s="10">
        <f>5-COUNTIF(RCuts,"&lt;"&amp;D3263)</f>
        <v/>
      </c>
      <c r="H3263" s="10">
        <f>1+COUNTIF(FCuts,"&lt;"&amp;E3263)</f>
        <v/>
      </c>
      <c r="I3263" s="10">
        <f>1+COUNTIF(MCuts,"&lt;"&amp;F3263)</f>
        <v/>
      </c>
      <c r="J3263" s="10">
        <f>G3263&amp;H3263&amp;I3263</f>
        <v/>
      </c>
      <c r="K3263" s="10">
        <f>IF(AND(G3263&gt;=4,H3263&gt;=4),"Champions",IF(AND(G3263&gt;=3,H3263&gt;=3),"Loyal",IF(G3263&gt;=4,"New / promising",IF(H3263&gt;=3,"At risk",IF(G3263&lt;=2,"Lost / hibernating","Needs attention")))))</f>
        <v/>
      </c>
    </row>
    <row r="3264">
      <c r="A3264" t="n">
        <v>17549</v>
      </c>
      <c r="B3264" s="13">
        <f>_xlfn.MINIFS(Invoices[Date],Invoices[Customer ID],A3264)</f>
        <v/>
      </c>
      <c r="C3264" s="13">
        <f>_xlfn.MAXIFS(Invoices[Date],Invoices[Customer ID],A3264)</f>
        <v/>
      </c>
      <c r="D3264" s="14">
        <f>AsOfDate-C3264</f>
        <v/>
      </c>
      <c r="E3264" s="14">
        <f>COUNTIFS(Invoices[Customer ID],A3264)</f>
        <v/>
      </c>
      <c r="F3264" s="15">
        <f>SUMIFS(Invoices[Value],Invoices[Customer ID],A3264)</f>
        <v/>
      </c>
      <c r="G3264" s="10">
        <f>5-COUNTIF(RCuts,"&lt;"&amp;D3264)</f>
        <v/>
      </c>
      <c r="H3264" s="10">
        <f>1+COUNTIF(FCuts,"&lt;"&amp;E3264)</f>
        <v/>
      </c>
      <c r="I3264" s="10">
        <f>1+COUNTIF(MCuts,"&lt;"&amp;F3264)</f>
        <v/>
      </c>
      <c r="J3264" s="10">
        <f>G3264&amp;H3264&amp;I3264</f>
        <v/>
      </c>
      <c r="K3264" s="10">
        <f>IF(AND(G3264&gt;=4,H3264&gt;=4),"Champions",IF(AND(G3264&gt;=3,H3264&gt;=3),"Loyal",IF(G3264&gt;=4,"New / promising",IF(H3264&gt;=3,"At risk",IF(G3264&lt;=2,"Lost / hibernating","Needs attention")))))</f>
        <v/>
      </c>
    </row>
    <row r="3265">
      <c r="A3265" t="n">
        <v>17550</v>
      </c>
      <c r="B3265" s="13">
        <f>_xlfn.MINIFS(Invoices[Date],Invoices[Customer ID],A3265)</f>
        <v/>
      </c>
      <c r="C3265" s="13">
        <f>_xlfn.MAXIFS(Invoices[Date],Invoices[Customer ID],A3265)</f>
        <v/>
      </c>
      <c r="D3265" s="14">
        <f>AsOfDate-C3265</f>
        <v/>
      </c>
      <c r="E3265" s="14">
        <f>COUNTIFS(Invoices[Customer ID],A3265)</f>
        <v/>
      </c>
      <c r="F3265" s="15">
        <f>SUMIFS(Invoices[Value],Invoices[Customer ID],A3265)</f>
        <v/>
      </c>
      <c r="G3265" s="10">
        <f>5-COUNTIF(RCuts,"&lt;"&amp;D3265)</f>
        <v/>
      </c>
      <c r="H3265" s="10">
        <f>1+COUNTIF(FCuts,"&lt;"&amp;E3265)</f>
        <v/>
      </c>
      <c r="I3265" s="10">
        <f>1+COUNTIF(MCuts,"&lt;"&amp;F3265)</f>
        <v/>
      </c>
      <c r="J3265" s="10">
        <f>G3265&amp;H3265&amp;I3265</f>
        <v/>
      </c>
      <c r="K3265" s="10">
        <f>IF(AND(G3265&gt;=4,H3265&gt;=4),"Champions",IF(AND(G3265&gt;=3,H3265&gt;=3),"Loyal",IF(G3265&gt;=4,"New / promising",IF(H3265&gt;=3,"At risk",IF(G3265&lt;=2,"Lost / hibernating","Needs attention")))))</f>
        <v/>
      </c>
    </row>
    <row r="3266">
      <c r="A3266" t="n">
        <v>17552</v>
      </c>
      <c r="B3266" s="13">
        <f>_xlfn.MINIFS(Invoices[Date],Invoices[Customer ID],A3266)</f>
        <v/>
      </c>
      <c r="C3266" s="13">
        <f>_xlfn.MAXIFS(Invoices[Date],Invoices[Customer ID],A3266)</f>
        <v/>
      </c>
      <c r="D3266" s="14">
        <f>AsOfDate-C3266</f>
        <v/>
      </c>
      <c r="E3266" s="14">
        <f>COUNTIFS(Invoices[Customer ID],A3266)</f>
        <v/>
      </c>
      <c r="F3266" s="15">
        <f>SUMIFS(Invoices[Value],Invoices[Customer ID],A3266)</f>
        <v/>
      </c>
      <c r="G3266" s="10">
        <f>5-COUNTIF(RCuts,"&lt;"&amp;D3266)</f>
        <v/>
      </c>
      <c r="H3266" s="10">
        <f>1+COUNTIF(FCuts,"&lt;"&amp;E3266)</f>
        <v/>
      </c>
      <c r="I3266" s="10">
        <f>1+COUNTIF(MCuts,"&lt;"&amp;F3266)</f>
        <v/>
      </c>
      <c r="J3266" s="10">
        <f>G3266&amp;H3266&amp;I3266</f>
        <v/>
      </c>
      <c r="K3266" s="10">
        <f>IF(AND(G3266&gt;=4,H3266&gt;=4),"Champions",IF(AND(G3266&gt;=3,H3266&gt;=3),"Loyal",IF(G3266&gt;=4,"New / promising",IF(H3266&gt;=3,"At risk",IF(G3266&lt;=2,"Lost / hibernating","Needs attention")))))</f>
        <v/>
      </c>
    </row>
    <row r="3267">
      <c r="A3267" t="n">
        <v>17553</v>
      </c>
      <c r="B3267" s="13">
        <f>_xlfn.MINIFS(Invoices[Date],Invoices[Customer ID],A3267)</f>
        <v/>
      </c>
      <c r="C3267" s="13">
        <f>_xlfn.MAXIFS(Invoices[Date],Invoices[Customer ID],A3267)</f>
        <v/>
      </c>
      <c r="D3267" s="14">
        <f>AsOfDate-C3267</f>
        <v/>
      </c>
      <c r="E3267" s="14">
        <f>COUNTIFS(Invoices[Customer ID],A3267)</f>
        <v/>
      </c>
      <c r="F3267" s="15">
        <f>SUMIFS(Invoices[Value],Invoices[Customer ID],A3267)</f>
        <v/>
      </c>
      <c r="G3267" s="10">
        <f>5-COUNTIF(RCuts,"&lt;"&amp;D3267)</f>
        <v/>
      </c>
      <c r="H3267" s="10">
        <f>1+COUNTIF(FCuts,"&lt;"&amp;E3267)</f>
        <v/>
      </c>
      <c r="I3267" s="10">
        <f>1+COUNTIF(MCuts,"&lt;"&amp;F3267)</f>
        <v/>
      </c>
      <c r="J3267" s="10">
        <f>G3267&amp;H3267&amp;I3267</f>
        <v/>
      </c>
      <c r="K3267" s="10">
        <f>IF(AND(G3267&gt;=4,H3267&gt;=4),"Champions",IF(AND(G3267&gt;=3,H3267&gt;=3),"Loyal",IF(G3267&gt;=4,"New / promising",IF(H3267&gt;=3,"At risk",IF(G3267&lt;=2,"Lost / hibernating","Needs attention")))))</f>
        <v/>
      </c>
    </row>
    <row r="3268">
      <c r="A3268" t="n">
        <v>17554</v>
      </c>
      <c r="B3268" s="13">
        <f>_xlfn.MINIFS(Invoices[Date],Invoices[Customer ID],A3268)</f>
        <v/>
      </c>
      <c r="C3268" s="13">
        <f>_xlfn.MAXIFS(Invoices[Date],Invoices[Customer ID],A3268)</f>
        <v/>
      </c>
      <c r="D3268" s="14">
        <f>AsOfDate-C3268</f>
        <v/>
      </c>
      <c r="E3268" s="14">
        <f>COUNTIFS(Invoices[Customer ID],A3268)</f>
        <v/>
      </c>
      <c r="F3268" s="15">
        <f>SUMIFS(Invoices[Value],Invoices[Customer ID],A3268)</f>
        <v/>
      </c>
      <c r="G3268" s="10">
        <f>5-COUNTIF(RCuts,"&lt;"&amp;D3268)</f>
        <v/>
      </c>
      <c r="H3268" s="10">
        <f>1+COUNTIF(FCuts,"&lt;"&amp;E3268)</f>
        <v/>
      </c>
      <c r="I3268" s="10">
        <f>1+COUNTIF(MCuts,"&lt;"&amp;F3268)</f>
        <v/>
      </c>
      <c r="J3268" s="10">
        <f>G3268&amp;H3268&amp;I3268</f>
        <v/>
      </c>
      <c r="K3268" s="10">
        <f>IF(AND(G3268&gt;=4,H3268&gt;=4),"Champions",IF(AND(G3268&gt;=3,H3268&gt;=3),"Loyal",IF(G3268&gt;=4,"New / promising",IF(H3268&gt;=3,"At risk",IF(G3268&lt;=2,"Lost / hibernating","Needs attention")))))</f>
        <v/>
      </c>
    </row>
    <row r="3269">
      <c r="A3269" t="n">
        <v>17555</v>
      </c>
      <c r="B3269" s="13">
        <f>_xlfn.MINIFS(Invoices[Date],Invoices[Customer ID],A3269)</f>
        <v/>
      </c>
      <c r="C3269" s="13">
        <f>_xlfn.MAXIFS(Invoices[Date],Invoices[Customer ID],A3269)</f>
        <v/>
      </c>
      <c r="D3269" s="14">
        <f>AsOfDate-C3269</f>
        <v/>
      </c>
      <c r="E3269" s="14">
        <f>COUNTIFS(Invoices[Customer ID],A3269)</f>
        <v/>
      </c>
      <c r="F3269" s="15">
        <f>SUMIFS(Invoices[Value],Invoices[Customer ID],A3269)</f>
        <v/>
      </c>
      <c r="G3269" s="10">
        <f>5-COUNTIF(RCuts,"&lt;"&amp;D3269)</f>
        <v/>
      </c>
      <c r="H3269" s="10">
        <f>1+COUNTIF(FCuts,"&lt;"&amp;E3269)</f>
        <v/>
      </c>
      <c r="I3269" s="10">
        <f>1+COUNTIF(MCuts,"&lt;"&amp;F3269)</f>
        <v/>
      </c>
      <c r="J3269" s="10">
        <f>G3269&amp;H3269&amp;I3269</f>
        <v/>
      </c>
      <c r="K3269" s="10">
        <f>IF(AND(G3269&gt;=4,H3269&gt;=4),"Champions",IF(AND(G3269&gt;=3,H3269&gt;=3),"Loyal",IF(G3269&gt;=4,"New / promising",IF(H3269&gt;=3,"At risk",IF(G3269&lt;=2,"Lost / hibernating","Needs attention")))))</f>
        <v/>
      </c>
    </row>
    <row r="3270">
      <c r="A3270" t="n">
        <v>17556</v>
      </c>
      <c r="B3270" s="13">
        <f>_xlfn.MINIFS(Invoices[Date],Invoices[Customer ID],A3270)</f>
        <v/>
      </c>
      <c r="C3270" s="13">
        <f>_xlfn.MAXIFS(Invoices[Date],Invoices[Customer ID],A3270)</f>
        <v/>
      </c>
      <c r="D3270" s="14">
        <f>AsOfDate-C3270</f>
        <v/>
      </c>
      <c r="E3270" s="14">
        <f>COUNTIFS(Invoices[Customer ID],A3270)</f>
        <v/>
      </c>
      <c r="F3270" s="15">
        <f>SUMIFS(Invoices[Value],Invoices[Customer ID],A3270)</f>
        <v/>
      </c>
      <c r="G3270" s="10">
        <f>5-COUNTIF(RCuts,"&lt;"&amp;D3270)</f>
        <v/>
      </c>
      <c r="H3270" s="10">
        <f>1+COUNTIF(FCuts,"&lt;"&amp;E3270)</f>
        <v/>
      </c>
      <c r="I3270" s="10">
        <f>1+COUNTIF(MCuts,"&lt;"&amp;F3270)</f>
        <v/>
      </c>
      <c r="J3270" s="10">
        <f>G3270&amp;H3270&amp;I3270</f>
        <v/>
      </c>
      <c r="K3270" s="10">
        <f>IF(AND(G3270&gt;=4,H3270&gt;=4),"Champions",IF(AND(G3270&gt;=3,H3270&gt;=3),"Loyal",IF(G3270&gt;=4,"New / promising",IF(H3270&gt;=3,"At risk",IF(G3270&lt;=2,"Lost / hibernating","Needs attention")))))</f>
        <v/>
      </c>
    </row>
    <row r="3271">
      <c r="A3271" t="n">
        <v>17557</v>
      </c>
      <c r="B3271" s="13">
        <f>_xlfn.MINIFS(Invoices[Date],Invoices[Customer ID],A3271)</f>
        <v/>
      </c>
      <c r="C3271" s="13">
        <f>_xlfn.MAXIFS(Invoices[Date],Invoices[Customer ID],A3271)</f>
        <v/>
      </c>
      <c r="D3271" s="14">
        <f>AsOfDate-C3271</f>
        <v/>
      </c>
      <c r="E3271" s="14">
        <f>COUNTIFS(Invoices[Customer ID],A3271)</f>
        <v/>
      </c>
      <c r="F3271" s="15">
        <f>SUMIFS(Invoices[Value],Invoices[Customer ID],A3271)</f>
        <v/>
      </c>
      <c r="G3271" s="10">
        <f>5-COUNTIF(RCuts,"&lt;"&amp;D3271)</f>
        <v/>
      </c>
      <c r="H3271" s="10">
        <f>1+COUNTIF(FCuts,"&lt;"&amp;E3271)</f>
        <v/>
      </c>
      <c r="I3271" s="10">
        <f>1+COUNTIF(MCuts,"&lt;"&amp;F3271)</f>
        <v/>
      </c>
      <c r="J3271" s="10">
        <f>G3271&amp;H3271&amp;I3271</f>
        <v/>
      </c>
      <c r="K3271" s="10">
        <f>IF(AND(G3271&gt;=4,H3271&gt;=4),"Champions",IF(AND(G3271&gt;=3,H3271&gt;=3),"Loyal",IF(G3271&gt;=4,"New / promising",IF(H3271&gt;=3,"At risk",IF(G3271&lt;=2,"Lost / hibernating","Needs attention")))))</f>
        <v/>
      </c>
    </row>
    <row r="3272">
      <c r="A3272" t="n">
        <v>17560</v>
      </c>
      <c r="B3272" s="13">
        <f>_xlfn.MINIFS(Invoices[Date],Invoices[Customer ID],A3272)</f>
        <v/>
      </c>
      <c r="C3272" s="13">
        <f>_xlfn.MAXIFS(Invoices[Date],Invoices[Customer ID],A3272)</f>
        <v/>
      </c>
      <c r="D3272" s="14">
        <f>AsOfDate-C3272</f>
        <v/>
      </c>
      <c r="E3272" s="14">
        <f>COUNTIFS(Invoices[Customer ID],A3272)</f>
        <v/>
      </c>
      <c r="F3272" s="15">
        <f>SUMIFS(Invoices[Value],Invoices[Customer ID],A3272)</f>
        <v/>
      </c>
      <c r="G3272" s="10">
        <f>5-COUNTIF(RCuts,"&lt;"&amp;D3272)</f>
        <v/>
      </c>
      <c r="H3272" s="10">
        <f>1+COUNTIF(FCuts,"&lt;"&amp;E3272)</f>
        <v/>
      </c>
      <c r="I3272" s="10">
        <f>1+COUNTIF(MCuts,"&lt;"&amp;F3272)</f>
        <v/>
      </c>
      <c r="J3272" s="10">
        <f>G3272&amp;H3272&amp;I3272</f>
        <v/>
      </c>
      <c r="K3272" s="10">
        <f>IF(AND(G3272&gt;=4,H3272&gt;=4),"Champions",IF(AND(G3272&gt;=3,H3272&gt;=3),"Loyal",IF(G3272&gt;=4,"New / promising",IF(H3272&gt;=3,"At risk",IF(G3272&lt;=2,"Lost / hibernating","Needs attention")))))</f>
        <v/>
      </c>
    </row>
    <row r="3273">
      <c r="A3273" t="n">
        <v>17561</v>
      </c>
      <c r="B3273" s="13">
        <f>_xlfn.MINIFS(Invoices[Date],Invoices[Customer ID],A3273)</f>
        <v/>
      </c>
      <c r="C3273" s="13">
        <f>_xlfn.MAXIFS(Invoices[Date],Invoices[Customer ID],A3273)</f>
        <v/>
      </c>
      <c r="D3273" s="14">
        <f>AsOfDate-C3273</f>
        <v/>
      </c>
      <c r="E3273" s="14">
        <f>COUNTIFS(Invoices[Customer ID],A3273)</f>
        <v/>
      </c>
      <c r="F3273" s="15">
        <f>SUMIFS(Invoices[Value],Invoices[Customer ID],A3273)</f>
        <v/>
      </c>
      <c r="G3273" s="10">
        <f>5-COUNTIF(RCuts,"&lt;"&amp;D3273)</f>
        <v/>
      </c>
      <c r="H3273" s="10">
        <f>1+COUNTIF(FCuts,"&lt;"&amp;E3273)</f>
        <v/>
      </c>
      <c r="I3273" s="10">
        <f>1+COUNTIF(MCuts,"&lt;"&amp;F3273)</f>
        <v/>
      </c>
      <c r="J3273" s="10">
        <f>G3273&amp;H3273&amp;I3273</f>
        <v/>
      </c>
      <c r="K3273" s="10">
        <f>IF(AND(G3273&gt;=4,H3273&gt;=4),"Champions",IF(AND(G3273&gt;=3,H3273&gt;=3),"Loyal",IF(G3273&gt;=4,"New / promising",IF(H3273&gt;=3,"At risk",IF(G3273&lt;=2,"Lost / hibernating","Needs attention")))))</f>
        <v/>
      </c>
    </row>
    <row r="3274">
      <c r="A3274" t="n">
        <v>17562</v>
      </c>
      <c r="B3274" s="13">
        <f>_xlfn.MINIFS(Invoices[Date],Invoices[Customer ID],A3274)</f>
        <v/>
      </c>
      <c r="C3274" s="13">
        <f>_xlfn.MAXIFS(Invoices[Date],Invoices[Customer ID],A3274)</f>
        <v/>
      </c>
      <c r="D3274" s="14">
        <f>AsOfDate-C3274</f>
        <v/>
      </c>
      <c r="E3274" s="14">
        <f>COUNTIFS(Invoices[Customer ID],A3274)</f>
        <v/>
      </c>
      <c r="F3274" s="15">
        <f>SUMIFS(Invoices[Value],Invoices[Customer ID],A3274)</f>
        <v/>
      </c>
      <c r="G3274" s="10">
        <f>5-COUNTIF(RCuts,"&lt;"&amp;D3274)</f>
        <v/>
      </c>
      <c r="H3274" s="10">
        <f>1+COUNTIF(FCuts,"&lt;"&amp;E3274)</f>
        <v/>
      </c>
      <c r="I3274" s="10">
        <f>1+COUNTIF(MCuts,"&lt;"&amp;F3274)</f>
        <v/>
      </c>
      <c r="J3274" s="10">
        <f>G3274&amp;H3274&amp;I3274</f>
        <v/>
      </c>
      <c r="K3274" s="10">
        <f>IF(AND(G3274&gt;=4,H3274&gt;=4),"Champions",IF(AND(G3274&gt;=3,H3274&gt;=3),"Loyal",IF(G3274&gt;=4,"New / promising",IF(H3274&gt;=3,"At risk",IF(G3274&lt;=2,"Lost / hibernating","Needs attention")))))</f>
        <v/>
      </c>
    </row>
    <row r="3275">
      <c r="A3275" t="n">
        <v>17564</v>
      </c>
      <c r="B3275" s="13">
        <f>_xlfn.MINIFS(Invoices[Date],Invoices[Customer ID],A3275)</f>
        <v/>
      </c>
      <c r="C3275" s="13">
        <f>_xlfn.MAXIFS(Invoices[Date],Invoices[Customer ID],A3275)</f>
        <v/>
      </c>
      <c r="D3275" s="14">
        <f>AsOfDate-C3275</f>
        <v/>
      </c>
      <c r="E3275" s="14">
        <f>COUNTIFS(Invoices[Customer ID],A3275)</f>
        <v/>
      </c>
      <c r="F3275" s="15">
        <f>SUMIFS(Invoices[Value],Invoices[Customer ID],A3275)</f>
        <v/>
      </c>
      <c r="G3275" s="10">
        <f>5-COUNTIF(RCuts,"&lt;"&amp;D3275)</f>
        <v/>
      </c>
      <c r="H3275" s="10">
        <f>1+COUNTIF(FCuts,"&lt;"&amp;E3275)</f>
        <v/>
      </c>
      <c r="I3275" s="10">
        <f>1+COUNTIF(MCuts,"&lt;"&amp;F3275)</f>
        <v/>
      </c>
      <c r="J3275" s="10">
        <f>G3275&amp;H3275&amp;I3275</f>
        <v/>
      </c>
      <c r="K3275" s="10">
        <f>IF(AND(G3275&gt;=4,H3275&gt;=4),"Champions",IF(AND(G3275&gt;=3,H3275&gt;=3),"Loyal",IF(G3275&gt;=4,"New / promising",IF(H3275&gt;=3,"At risk",IF(G3275&lt;=2,"Lost / hibernating","Needs attention")))))</f>
        <v/>
      </c>
    </row>
    <row r="3276">
      <c r="A3276" t="n">
        <v>17566</v>
      </c>
      <c r="B3276" s="13">
        <f>_xlfn.MINIFS(Invoices[Date],Invoices[Customer ID],A3276)</f>
        <v/>
      </c>
      <c r="C3276" s="13">
        <f>_xlfn.MAXIFS(Invoices[Date],Invoices[Customer ID],A3276)</f>
        <v/>
      </c>
      <c r="D3276" s="14">
        <f>AsOfDate-C3276</f>
        <v/>
      </c>
      <c r="E3276" s="14">
        <f>COUNTIFS(Invoices[Customer ID],A3276)</f>
        <v/>
      </c>
      <c r="F3276" s="15">
        <f>SUMIFS(Invoices[Value],Invoices[Customer ID],A3276)</f>
        <v/>
      </c>
      <c r="G3276" s="10">
        <f>5-COUNTIF(RCuts,"&lt;"&amp;D3276)</f>
        <v/>
      </c>
      <c r="H3276" s="10">
        <f>1+COUNTIF(FCuts,"&lt;"&amp;E3276)</f>
        <v/>
      </c>
      <c r="I3276" s="10">
        <f>1+COUNTIF(MCuts,"&lt;"&amp;F3276)</f>
        <v/>
      </c>
      <c r="J3276" s="10">
        <f>G3276&amp;H3276&amp;I3276</f>
        <v/>
      </c>
      <c r="K3276" s="10">
        <f>IF(AND(G3276&gt;=4,H3276&gt;=4),"Champions",IF(AND(G3276&gt;=3,H3276&gt;=3),"Loyal",IF(G3276&gt;=4,"New / promising",IF(H3276&gt;=3,"At risk",IF(G3276&lt;=2,"Lost / hibernating","Needs attention")))))</f>
        <v/>
      </c>
    </row>
    <row r="3277">
      <c r="A3277" t="n">
        <v>17567</v>
      </c>
      <c r="B3277" s="13">
        <f>_xlfn.MINIFS(Invoices[Date],Invoices[Customer ID],A3277)</f>
        <v/>
      </c>
      <c r="C3277" s="13">
        <f>_xlfn.MAXIFS(Invoices[Date],Invoices[Customer ID],A3277)</f>
        <v/>
      </c>
      <c r="D3277" s="14">
        <f>AsOfDate-C3277</f>
        <v/>
      </c>
      <c r="E3277" s="14">
        <f>COUNTIFS(Invoices[Customer ID],A3277)</f>
        <v/>
      </c>
      <c r="F3277" s="15">
        <f>SUMIFS(Invoices[Value],Invoices[Customer ID],A3277)</f>
        <v/>
      </c>
      <c r="G3277" s="10">
        <f>5-COUNTIF(RCuts,"&lt;"&amp;D3277)</f>
        <v/>
      </c>
      <c r="H3277" s="10">
        <f>1+COUNTIF(FCuts,"&lt;"&amp;E3277)</f>
        <v/>
      </c>
      <c r="I3277" s="10">
        <f>1+COUNTIF(MCuts,"&lt;"&amp;F3277)</f>
        <v/>
      </c>
      <c r="J3277" s="10">
        <f>G3277&amp;H3277&amp;I3277</f>
        <v/>
      </c>
      <c r="K3277" s="10">
        <f>IF(AND(G3277&gt;=4,H3277&gt;=4),"Champions",IF(AND(G3277&gt;=3,H3277&gt;=3),"Loyal",IF(G3277&gt;=4,"New / promising",IF(H3277&gt;=3,"At risk",IF(G3277&lt;=2,"Lost / hibernating","Needs attention")))))</f>
        <v/>
      </c>
    </row>
    <row r="3278">
      <c r="A3278" t="n">
        <v>17569</v>
      </c>
      <c r="B3278" s="13">
        <f>_xlfn.MINIFS(Invoices[Date],Invoices[Customer ID],A3278)</f>
        <v/>
      </c>
      <c r="C3278" s="13">
        <f>_xlfn.MAXIFS(Invoices[Date],Invoices[Customer ID],A3278)</f>
        <v/>
      </c>
      <c r="D3278" s="14">
        <f>AsOfDate-C3278</f>
        <v/>
      </c>
      <c r="E3278" s="14">
        <f>COUNTIFS(Invoices[Customer ID],A3278)</f>
        <v/>
      </c>
      <c r="F3278" s="15">
        <f>SUMIFS(Invoices[Value],Invoices[Customer ID],A3278)</f>
        <v/>
      </c>
      <c r="G3278" s="10">
        <f>5-COUNTIF(RCuts,"&lt;"&amp;D3278)</f>
        <v/>
      </c>
      <c r="H3278" s="10">
        <f>1+COUNTIF(FCuts,"&lt;"&amp;E3278)</f>
        <v/>
      </c>
      <c r="I3278" s="10">
        <f>1+COUNTIF(MCuts,"&lt;"&amp;F3278)</f>
        <v/>
      </c>
      <c r="J3278" s="10">
        <f>G3278&amp;H3278&amp;I3278</f>
        <v/>
      </c>
      <c r="K3278" s="10">
        <f>IF(AND(G3278&gt;=4,H3278&gt;=4),"Champions",IF(AND(G3278&gt;=3,H3278&gt;=3),"Loyal",IF(G3278&gt;=4,"New / promising",IF(H3278&gt;=3,"At risk",IF(G3278&lt;=2,"Lost / hibernating","Needs attention")))))</f>
        <v/>
      </c>
    </row>
    <row r="3279">
      <c r="A3279" t="n">
        <v>17571</v>
      </c>
      <c r="B3279" s="13">
        <f>_xlfn.MINIFS(Invoices[Date],Invoices[Customer ID],A3279)</f>
        <v/>
      </c>
      <c r="C3279" s="13">
        <f>_xlfn.MAXIFS(Invoices[Date],Invoices[Customer ID],A3279)</f>
        <v/>
      </c>
      <c r="D3279" s="14">
        <f>AsOfDate-C3279</f>
        <v/>
      </c>
      <c r="E3279" s="14">
        <f>COUNTIFS(Invoices[Customer ID],A3279)</f>
        <v/>
      </c>
      <c r="F3279" s="15">
        <f>SUMIFS(Invoices[Value],Invoices[Customer ID],A3279)</f>
        <v/>
      </c>
      <c r="G3279" s="10">
        <f>5-COUNTIF(RCuts,"&lt;"&amp;D3279)</f>
        <v/>
      </c>
      <c r="H3279" s="10">
        <f>1+COUNTIF(FCuts,"&lt;"&amp;E3279)</f>
        <v/>
      </c>
      <c r="I3279" s="10">
        <f>1+COUNTIF(MCuts,"&lt;"&amp;F3279)</f>
        <v/>
      </c>
      <c r="J3279" s="10">
        <f>G3279&amp;H3279&amp;I3279</f>
        <v/>
      </c>
      <c r="K3279" s="10">
        <f>IF(AND(G3279&gt;=4,H3279&gt;=4),"Champions",IF(AND(G3279&gt;=3,H3279&gt;=3),"Loyal",IF(G3279&gt;=4,"New / promising",IF(H3279&gt;=3,"At risk",IF(G3279&lt;=2,"Lost / hibernating","Needs attention")))))</f>
        <v/>
      </c>
    </row>
    <row r="3280">
      <c r="A3280" t="n">
        <v>17572</v>
      </c>
      <c r="B3280" s="13">
        <f>_xlfn.MINIFS(Invoices[Date],Invoices[Customer ID],A3280)</f>
        <v/>
      </c>
      <c r="C3280" s="13">
        <f>_xlfn.MAXIFS(Invoices[Date],Invoices[Customer ID],A3280)</f>
        <v/>
      </c>
      <c r="D3280" s="14">
        <f>AsOfDate-C3280</f>
        <v/>
      </c>
      <c r="E3280" s="14">
        <f>COUNTIFS(Invoices[Customer ID],A3280)</f>
        <v/>
      </c>
      <c r="F3280" s="15">
        <f>SUMIFS(Invoices[Value],Invoices[Customer ID],A3280)</f>
        <v/>
      </c>
      <c r="G3280" s="10">
        <f>5-COUNTIF(RCuts,"&lt;"&amp;D3280)</f>
        <v/>
      </c>
      <c r="H3280" s="10">
        <f>1+COUNTIF(FCuts,"&lt;"&amp;E3280)</f>
        <v/>
      </c>
      <c r="I3280" s="10">
        <f>1+COUNTIF(MCuts,"&lt;"&amp;F3280)</f>
        <v/>
      </c>
      <c r="J3280" s="10">
        <f>G3280&amp;H3280&amp;I3280</f>
        <v/>
      </c>
      <c r="K3280" s="10">
        <f>IF(AND(G3280&gt;=4,H3280&gt;=4),"Champions",IF(AND(G3280&gt;=3,H3280&gt;=3),"Loyal",IF(G3280&gt;=4,"New / promising",IF(H3280&gt;=3,"At risk",IF(G3280&lt;=2,"Lost / hibernating","Needs attention")))))</f>
        <v/>
      </c>
    </row>
    <row r="3281">
      <c r="A3281" t="n">
        <v>17573</v>
      </c>
      <c r="B3281" s="13">
        <f>_xlfn.MINIFS(Invoices[Date],Invoices[Customer ID],A3281)</f>
        <v/>
      </c>
      <c r="C3281" s="13">
        <f>_xlfn.MAXIFS(Invoices[Date],Invoices[Customer ID],A3281)</f>
        <v/>
      </c>
      <c r="D3281" s="14">
        <f>AsOfDate-C3281</f>
        <v/>
      </c>
      <c r="E3281" s="14">
        <f>COUNTIFS(Invoices[Customer ID],A3281)</f>
        <v/>
      </c>
      <c r="F3281" s="15">
        <f>SUMIFS(Invoices[Value],Invoices[Customer ID],A3281)</f>
        <v/>
      </c>
      <c r="G3281" s="10">
        <f>5-COUNTIF(RCuts,"&lt;"&amp;D3281)</f>
        <v/>
      </c>
      <c r="H3281" s="10">
        <f>1+COUNTIF(FCuts,"&lt;"&amp;E3281)</f>
        <v/>
      </c>
      <c r="I3281" s="10">
        <f>1+COUNTIF(MCuts,"&lt;"&amp;F3281)</f>
        <v/>
      </c>
      <c r="J3281" s="10">
        <f>G3281&amp;H3281&amp;I3281</f>
        <v/>
      </c>
      <c r="K3281" s="10">
        <f>IF(AND(G3281&gt;=4,H3281&gt;=4),"Champions",IF(AND(G3281&gt;=3,H3281&gt;=3),"Loyal",IF(G3281&gt;=4,"New / promising",IF(H3281&gt;=3,"At risk",IF(G3281&lt;=2,"Lost / hibernating","Needs attention")))))</f>
        <v/>
      </c>
    </row>
    <row r="3282">
      <c r="A3282" t="n">
        <v>17574</v>
      </c>
      <c r="B3282" s="13">
        <f>_xlfn.MINIFS(Invoices[Date],Invoices[Customer ID],A3282)</f>
        <v/>
      </c>
      <c r="C3282" s="13">
        <f>_xlfn.MAXIFS(Invoices[Date],Invoices[Customer ID],A3282)</f>
        <v/>
      </c>
      <c r="D3282" s="14">
        <f>AsOfDate-C3282</f>
        <v/>
      </c>
      <c r="E3282" s="14">
        <f>COUNTIFS(Invoices[Customer ID],A3282)</f>
        <v/>
      </c>
      <c r="F3282" s="15">
        <f>SUMIFS(Invoices[Value],Invoices[Customer ID],A3282)</f>
        <v/>
      </c>
      <c r="G3282" s="10">
        <f>5-COUNTIF(RCuts,"&lt;"&amp;D3282)</f>
        <v/>
      </c>
      <c r="H3282" s="10">
        <f>1+COUNTIF(FCuts,"&lt;"&amp;E3282)</f>
        <v/>
      </c>
      <c r="I3282" s="10">
        <f>1+COUNTIF(MCuts,"&lt;"&amp;F3282)</f>
        <v/>
      </c>
      <c r="J3282" s="10">
        <f>G3282&amp;H3282&amp;I3282</f>
        <v/>
      </c>
      <c r="K3282" s="10">
        <f>IF(AND(G3282&gt;=4,H3282&gt;=4),"Champions",IF(AND(G3282&gt;=3,H3282&gt;=3),"Loyal",IF(G3282&gt;=4,"New / promising",IF(H3282&gt;=3,"At risk",IF(G3282&lt;=2,"Lost / hibernating","Needs attention")))))</f>
        <v/>
      </c>
    </row>
    <row r="3283">
      <c r="A3283" t="n">
        <v>17576</v>
      </c>
      <c r="B3283" s="13">
        <f>_xlfn.MINIFS(Invoices[Date],Invoices[Customer ID],A3283)</f>
        <v/>
      </c>
      <c r="C3283" s="13">
        <f>_xlfn.MAXIFS(Invoices[Date],Invoices[Customer ID],A3283)</f>
        <v/>
      </c>
      <c r="D3283" s="14">
        <f>AsOfDate-C3283</f>
        <v/>
      </c>
      <c r="E3283" s="14">
        <f>COUNTIFS(Invoices[Customer ID],A3283)</f>
        <v/>
      </c>
      <c r="F3283" s="15">
        <f>SUMIFS(Invoices[Value],Invoices[Customer ID],A3283)</f>
        <v/>
      </c>
      <c r="G3283" s="10">
        <f>5-COUNTIF(RCuts,"&lt;"&amp;D3283)</f>
        <v/>
      </c>
      <c r="H3283" s="10">
        <f>1+COUNTIF(FCuts,"&lt;"&amp;E3283)</f>
        <v/>
      </c>
      <c r="I3283" s="10">
        <f>1+COUNTIF(MCuts,"&lt;"&amp;F3283)</f>
        <v/>
      </c>
      <c r="J3283" s="10">
        <f>G3283&amp;H3283&amp;I3283</f>
        <v/>
      </c>
      <c r="K3283" s="10">
        <f>IF(AND(G3283&gt;=4,H3283&gt;=4),"Champions",IF(AND(G3283&gt;=3,H3283&gt;=3),"Loyal",IF(G3283&gt;=4,"New / promising",IF(H3283&gt;=3,"At risk",IF(G3283&lt;=2,"Lost / hibernating","Needs attention")))))</f>
        <v/>
      </c>
    </row>
    <row r="3284">
      <c r="A3284" t="n">
        <v>17578</v>
      </c>
      <c r="B3284" s="13">
        <f>_xlfn.MINIFS(Invoices[Date],Invoices[Customer ID],A3284)</f>
        <v/>
      </c>
      <c r="C3284" s="13">
        <f>_xlfn.MAXIFS(Invoices[Date],Invoices[Customer ID],A3284)</f>
        <v/>
      </c>
      <c r="D3284" s="14">
        <f>AsOfDate-C3284</f>
        <v/>
      </c>
      <c r="E3284" s="14">
        <f>COUNTIFS(Invoices[Customer ID],A3284)</f>
        <v/>
      </c>
      <c r="F3284" s="15">
        <f>SUMIFS(Invoices[Value],Invoices[Customer ID],A3284)</f>
        <v/>
      </c>
      <c r="G3284" s="10">
        <f>5-COUNTIF(RCuts,"&lt;"&amp;D3284)</f>
        <v/>
      </c>
      <c r="H3284" s="10">
        <f>1+COUNTIF(FCuts,"&lt;"&amp;E3284)</f>
        <v/>
      </c>
      <c r="I3284" s="10">
        <f>1+COUNTIF(MCuts,"&lt;"&amp;F3284)</f>
        <v/>
      </c>
      <c r="J3284" s="10">
        <f>G3284&amp;H3284&amp;I3284</f>
        <v/>
      </c>
      <c r="K3284" s="10">
        <f>IF(AND(G3284&gt;=4,H3284&gt;=4),"Champions",IF(AND(G3284&gt;=3,H3284&gt;=3),"Loyal",IF(G3284&gt;=4,"New / promising",IF(H3284&gt;=3,"At risk",IF(G3284&lt;=2,"Lost / hibernating","Needs attention")))))</f>
        <v/>
      </c>
    </row>
    <row r="3285">
      <c r="A3285" t="n">
        <v>17579</v>
      </c>
      <c r="B3285" s="13">
        <f>_xlfn.MINIFS(Invoices[Date],Invoices[Customer ID],A3285)</f>
        <v/>
      </c>
      <c r="C3285" s="13">
        <f>_xlfn.MAXIFS(Invoices[Date],Invoices[Customer ID],A3285)</f>
        <v/>
      </c>
      <c r="D3285" s="14">
        <f>AsOfDate-C3285</f>
        <v/>
      </c>
      <c r="E3285" s="14">
        <f>COUNTIFS(Invoices[Customer ID],A3285)</f>
        <v/>
      </c>
      <c r="F3285" s="15">
        <f>SUMIFS(Invoices[Value],Invoices[Customer ID],A3285)</f>
        <v/>
      </c>
      <c r="G3285" s="10">
        <f>5-COUNTIF(RCuts,"&lt;"&amp;D3285)</f>
        <v/>
      </c>
      <c r="H3285" s="10">
        <f>1+COUNTIF(FCuts,"&lt;"&amp;E3285)</f>
        <v/>
      </c>
      <c r="I3285" s="10">
        <f>1+COUNTIF(MCuts,"&lt;"&amp;F3285)</f>
        <v/>
      </c>
      <c r="J3285" s="10">
        <f>G3285&amp;H3285&amp;I3285</f>
        <v/>
      </c>
      <c r="K3285" s="10">
        <f>IF(AND(G3285&gt;=4,H3285&gt;=4),"Champions",IF(AND(G3285&gt;=3,H3285&gt;=3),"Loyal",IF(G3285&gt;=4,"New / promising",IF(H3285&gt;=3,"At risk",IF(G3285&lt;=2,"Lost / hibernating","Needs attention")))))</f>
        <v/>
      </c>
    </row>
    <row r="3286">
      <c r="A3286" t="n">
        <v>17580</v>
      </c>
      <c r="B3286" s="13">
        <f>_xlfn.MINIFS(Invoices[Date],Invoices[Customer ID],A3286)</f>
        <v/>
      </c>
      <c r="C3286" s="13">
        <f>_xlfn.MAXIFS(Invoices[Date],Invoices[Customer ID],A3286)</f>
        <v/>
      </c>
      <c r="D3286" s="14">
        <f>AsOfDate-C3286</f>
        <v/>
      </c>
      <c r="E3286" s="14">
        <f>COUNTIFS(Invoices[Customer ID],A3286)</f>
        <v/>
      </c>
      <c r="F3286" s="15">
        <f>SUMIFS(Invoices[Value],Invoices[Customer ID],A3286)</f>
        <v/>
      </c>
      <c r="G3286" s="10">
        <f>5-COUNTIF(RCuts,"&lt;"&amp;D3286)</f>
        <v/>
      </c>
      <c r="H3286" s="10">
        <f>1+COUNTIF(FCuts,"&lt;"&amp;E3286)</f>
        <v/>
      </c>
      <c r="I3286" s="10">
        <f>1+COUNTIF(MCuts,"&lt;"&amp;F3286)</f>
        <v/>
      </c>
      <c r="J3286" s="10">
        <f>G3286&amp;H3286&amp;I3286</f>
        <v/>
      </c>
      <c r="K3286" s="10">
        <f>IF(AND(G3286&gt;=4,H3286&gt;=4),"Champions",IF(AND(G3286&gt;=3,H3286&gt;=3),"Loyal",IF(G3286&gt;=4,"New / promising",IF(H3286&gt;=3,"At risk",IF(G3286&lt;=2,"Lost / hibernating","Needs attention")))))</f>
        <v/>
      </c>
    </row>
    <row r="3287">
      <c r="A3287" t="n">
        <v>17581</v>
      </c>
      <c r="B3287" s="13">
        <f>_xlfn.MINIFS(Invoices[Date],Invoices[Customer ID],A3287)</f>
        <v/>
      </c>
      <c r="C3287" s="13">
        <f>_xlfn.MAXIFS(Invoices[Date],Invoices[Customer ID],A3287)</f>
        <v/>
      </c>
      <c r="D3287" s="14">
        <f>AsOfDate-C3287</f>
        <v/>
      </c>
      <c r="E3287" s="14">
        <f>COUNTIFS(Invoices[Customer ID],A3287)</f>
        <v/>
      </c>
      <c r="F3287" s="15">
        <f>SUMIFS(Invoices[Value],Invoices[Customer ID],A3287)</f>
        <v/>
      </c>
      <c r="G3287" s="10">
        <f>5-COUNTIF(RCuts,"&lt;"&amp;D3287)</f>
        <v/>
      </c>
      <c r="H3287" s="10">
        <f>1+COUNTIF(FCuts,"&lt;"&amp;E3287)</f>
        <v/>
      </c>
      <c r="I3287" s="10">
        <f>1+COUNTIF(MCuts,"&lt;"&amp;F3287)</f>
        <v/>
      </c>
      <c r="J3287" s="10">
        <f>G3287&amp;H3287&amp;I3287</f>
        <v/>
      </c>
      <c r="K3287" s="10">
        <f>IF(AND(G3287&gt;=4,H3287&gt;=4),"Champions",IF(AND(G3287&gt;=3,H3287&gt;=3),"Loyal",IF(G3287&gt;=4,"New / promising",IF(H3287&gt;=3,"At risk",IF(G3287&lt;=2,"Lost / hibernating","Needs attention")))))</f>
        <v/>
      </c>
    </row>
    <row r="3288">
      <c r="A3288" t="n">
        <v>17582</v>
      </c>
      <c r="B3288" s="13">
        <f>_xlfn.MINIFS(Invoices[Date],Invoices[Customer ID],A3288)</f>
        <v/>
      </c>
      <c r="C3288" s="13">
        <f>_xlfn.MAXIFS(Invoices[Date],Invoices[Customer ID],A3288)</f>
        <v/>
      </c>
      <c r="D3288" s="14">
        <f>AsOfDate-C3288</f>
        <v/>
      </c>
      <c r="E3288" s="14">
        <f>COUNTIFS(Invoices[Customer ID],A3288)</f>
        <v/>
      </c>
      <c r="F3288" s="15">
        <f>SUMIFS(Invoices[Value],Invoices[Customer ID],A3288)</f>
        <v/>
      </c>
      <c r="G3288" s="10">
        <f>5-COUNTIF(RCuts,"&lt;"&amp;D3288)</f>
        <v/>
      </c>
      <c r="H3288" s="10">
        <f>1+COUNTIF(FCuts,"&lt;"&amp;E3288)</f>
        <v/>
      </c>
      <c r="I3288" s="10">
        <f>1+COUNTIF(MCuts,"&lt;"&amp;F3288)</f>
        <v/>
      </c>
      <c r="J3288" s="10">
        <f>G3288&amp;H3288&amp;I3288</f>
        <v/>
      </c>
      <c r="K3288" s="10">
        <f>IF(AND(G3288&gt;=4,H3288&gt;=4),"Champions",IF(AND(G3288&gt;=3,H3288&gt;=3),"Loyal",IF(G3288&gt;=4,"New / promising",IF(H3288&gt;=3,"At risk",IF(G3288&lt;=2,"Lost / hibernating","Needs attention")))))</f>
        <v/>
      </c>
    </row>
    <row r="3289">
      <c r="A3289" t="n">
        <v>17584</v>
      </c>
      <c r="B3289" s="13">
        <f>_xlfn.MINIFS(Invoices[Date],Invoices[Customer ID],A3289)</f>
        <v/>
      </c>
      <c r="C3289" s="13">
        <f>_xlfn.MAXIFS(Invoices[Date],Invoices[Customer ID],A3289)</f>
        <v/>
      </c>
      <c r="D3289" s="14">
        <f>AsOfDate-C3289</f>
        <v/>
      </c>
      <c r="E3289" s="14">
        <f>COUNTIFS(Invoices[Customer ID],A3289)</f>
        <v/>
      </c>
      <c r="F3289" s="15">
        <f>SUMIFS(Invoices[Value],Invoices[Customer ID],A3289)</f>
        <v/>
      </c>
      <c r="G3289" s="10">
        <f>5-COUNTIF(RCuts,"&lt;"&amp;D3289)</f>
        <v/>
      </c>
      <c r="H3289" s="10">
        <f>1+COUNTIF(FCuts,"&lt;"&amp;E3289)</f>
        <v/>
      </c>
      <c r="I3289" s="10">
        <f>1+COUNTIF(MCuts,"&lt;"&amp;F3289)</f>
        <v/>
      </c>
      <c r="J3289" s="10">
        <f>G3289&amp;H3289&amp;I3289</f>
        <v/>
      </c>
      <c r="K3289" s="10">
        <f>IF(AND(G3289&gt;=4,H3289&gt;=4),"Champions",IF(AND(G3289&gt;=3,H3289&gt;=3),"Loyal",IF(G3289&gt;=4,"New / promising",IF(H3289&gt;=3,"At risk",IF(G3289&lt;=2,"Lost / hibernating","Needs attention")))))</f>
        <v/>
      </c>
    </row>
    <row r="3290">
      <c r="A3290" t="n">
        <v>17585</v>
      </c>
      <c r="B3290" s="13">
        <f>_xlfn.MINIFS(Invoices[Date],Invoices[Customer ID],A3290)</f>
        <v/>
      </c>
      <c r="C3290" s="13">
        <f>_xlfn.MAXIFS(Invoices[Date],Invoices[Customer ID],A3290)</f>
        <v/>
      </c>
      <c r="D3290" s="14">
        <f>AsOfDate-C3290</f>
        <v/>
      </c>
      <c r="E3290" s="14">
        <f>COUNTIFS(Invoices[Customer ID],A3290)</f>
        <v/>
      </c>
      <c r="F3290" s="15">
        <f>SUMIFS(Invoices[Value],Invoices[Customer ID],A3290)</f>
        <v/>
      </c>
      <c r="G3290" s="10">
        <f>5-COUNTIF(RCuts,"&lt;"&amp;D3290)</f>
        <v/>
      </c>
      <c r="H3290" s="10">
        <f>1+COUNTIF(FCuts,"&lt;"&amp;E3290)</f>
        <v/>
      </c>
      <c r="I3290" s="10">
        <f>1+COUNTIF(MCuts,"&lt;"&amp;F3290)</f>
        <v/>
      </c>
      <c r="J3290" s="10">
        <f>G3290&amp;H3290&amp;I3290</f>
        <v/>
      </c>
      <c r="K3290" s="10">
        <f>IF(AND(G3290&gt;=4,H3290&gt;=4),"Champions",IF(AND(G3290&gt;=3,H3290&gt;=3),"Loyal",IF(G3290&gt;=4,"New / promising",IF(H3290&gt;=3,"At risk",IF(G3290&lt;=2,"Lost / hibernating","Needs attention")))))</f>
        <v/>
      </c>
    </row>
    <row r="3291">
      <c r="A3291" t="n">
        <v>17588</v>
      </c>
      <c r="B3291" s="13">
        <f>_xlfn.MINIFS(Invoices[Date],Invoices[Customer ID],A3291)</f>
        <v/>
      </c>
      <c r="C3291" s="13">
        <f>_xlfn.MAXIFS(Invoices[Date],Invoices[Customer ID],A3291)</f>
        <v/>
      </c>
      <c r="D3291" s="14">
        <f>AsOfDate-C3291</f>
        <v/>
      </c>
      <c r="E3291" s="14">
        <f>COUNTIFS(Invoices[Customer ID],A3291)</f>
        <v/>
      </c>
      <c r="F3291" s="15">
        <f>SUMIFS(Invoices[Value],Invoices[Customer ID],A3291)</f>
        <v/>
      </c>
      <c r="G3291" s="10">
        <f>5-COUNTIF(RCuts,"&lt;"&amp;D3291)</f>
        <v/>
      </c>
      <c r="H3291" s="10">
        <f>1+COUNTIF(FCuts,"&lt;"&amp;E3291)</f>
        <v/>
      </c>
      <c r="I3291" s="10">
        <f>1+COUNTIF(MCuts,"&lt;"&amp;F3291)</f>
        <v/>
      </c>
      <c r="J3291" s="10">
        <f>G3291&amp;H3291&amp;I3291</f>
        <v/>
      </c>
      <c r="K3291" s="10">
        <f>IF(AND(G3291&gt;=4,H3291&gt;=4),"Champions",IF(AND(G3291&gt;=3,H3291&gt;=3),"Loyal",IF(G3291&gt;=4,"New / promising",IF(H3291&gt;=3,"At risk",IF(G3291&lt;=2,"Lost / hibernating","Needs attention")))))</f>
        <v/>
      </c>
    </row>
    <row r="3292">
      <c r="A3292" t="n">
        <v>17589</v>
      </c>
      <c r="B3292" s="13">
        <f>_xlfn.MINIFS(Invoices[Date],Invoices[Customer ID],A3292)</f>
        <v/>
      </c>
      <c r="C3292" s="13">
        <f>_xlfn.MAXIFS(Invoices[Date],Invoices[Customer ID],A3292)</f>
        <v/>
      </c>
      <c r="D3292" s="14">
        <f>AsOfDate-C3292</f>
        <v/>
      </c>
      <c r="E3292" s="14">
        <f>COUNTIFS(Invoices[Customer ID],A3292)</f>
        <v/>
      </c>
      <c r="F3292" s="15">
        <f>SUMIFS(Invoices[Value],Invoices[Customer ID],A3292)</f>
        <v/>
      </c>
      <c r="G3292" s="10">
        <f>5-COUNTIF(RCuts,"&lt;"&amp;D3292)</f>
        <v/>
      </c>
      <c r="H3292" s="10">
        <f>1+COUNTIF(FCuts,"&lt;"&amp;E3292)</f>
        <v/>
      </c>
      <c r="I3292" s="10">
        <f>1+COUNTIF(MCuts,"&lt;"&amp;F3292)</f>
        <v/>
      </c>
      <c r="J3292" s="10">
        <f>G3292&amp;H3292&amp;I3292</f>
        <v/>
      </c>
      <c r="K3292" s="10">
        <f>IF(AND(G3292&gt;=4,H3292&gt;=4),"Champions",IF(AND(G3292&gt;=3,H3292&gt;=3),"Loyal",IF(G3292&gt;=4,"New / promising",IF(H3292&gt;=3,"At risk",IF(G3292&lt;=2,"Lost / hibernating","Needs attention")))))</f>
        <v/>
      </c>
    </row>
    <row r="3293">
      <c r="A3293" t="n">
        <v>17590</v>
      </c>
      <c r="B3293" s="13">
        <f>_xlfn.MINIFS(Invoices[Date],Invoices[Customer ID],A3293)</f>
        <v/>
      </c>
      <c r="C3293" s="13">
        <f>_xlfn.MAXIFS(Invoices[Date],Invoices[Customer ID],A3293)</f>
        <v/>
      </c>
      <c r="D3293" s="14">
        <f>AsOfDate-C3293</f>
        <v/>
      </c>
      <c r="E3293" s="14">
        <f>COUNTIFS(Invoices[Customer ID],A3293)</f>
        <v/>
      </c>
      <c r="F3293" s="15">
        <f>SUMIFS(Invoices[Value],Invoices[Customer ID],A3293)</f>
        <v/>
      </c>
      <c r="G3293" s="10">
        <f>5-COUNTIF(RCuts,"&lt;"&amp;D3293)</f>
        <v/>
      </c>
      <c r="H3293" s="10">
        <f>1+COUNTIF(FCuts,"&lt;"&amp;E3293)</f>
        <v/>
      </c>
      <c r="I3293" s="10">
        <f>1+COUNTIF(MCuts,"&lt;"&amp;F3293)</f>
        <v/>
      </c>
      <c r="J3293" s="10">
        <f>G3293&amp;H3293&amp;I3293</f>
        <v/>
      </c>
      <c r="K3293" s="10">
        <f>IF(AND(G3293&gt;=4,H3293&gt;=4),"Champions",IF(AND(G3293&gt;=3,H3293&gt;=3),"Loyal",IF(G3293&gt;=4,"New / promising",IF(H3293&gt;=3,"At risk",IF(G3293&lt;=2,"Lost / hibernating","Needs attention")))))</f>
        <v/>
      </c>
    </row>
    <row r="3294">
      <c r="A3294" t="n">
        <v>17591</v>
      </c>
      <c r="B3294" s="13">
        <f>_xlfn.MINIFS(Invoices[Date],Invoices[Customer ID],A3294)</f>
        <v/>
      </c>
      <c r="C3294" s="13">
        <f>_xlfn.MAXIFS(Invoices[Date],Invoices[Customer ID],A3294)</f>
        <v/>
      </c>
      <c r="D3294" s="14">
        <f>AsOfDate-C3294</f>
        <v/>
      </c>
      <c r="E3294" s="14">
        <f>COUNTIFS(Invoices[Customer ID],A3294)</f>
        <v/>
      </c>
      <c r="F3294" s="15">
        <f>SUMIFS(Invoices[Value],Invoices[Customer ID],A3294)</f>
        <v/>
      </c>
      <c r="G3294" s="10">
        <f>5-COUNTIF(RCuts,"&lt;"&amp;D3294)</f>
        <v/>
      </c>
      <c r="H3294" s="10">
        <f>1+COUNTIF(FCuts,"&lt;"&amp;E3294)</f>
        <v/>
      </c>
      <c r="I3294" s="10">
        <f>1+COUNTIF(MCuts,"&lt;"&amp;F3294)</f>
        <v/>
      </c>
      <c r="J3294" s="10">
        <f>G3294&amp;H3294&amp;I3294</f>
        <v/>
      </c>
      <c r="K3294" s="10">
        <f>IF(AND(G3294&gt;=4,H3294&gt;=4),"Champions",IF(AND(G3294&gt;=3,H3294&gt;=3),"Loyal",IF(G3294&gt;=4,"New / promising",IF(H3294&gt;=3,"At risk",IF(G3294&lt;=2,"Lost / hibernating","Needs attention")))))</f>
        <v/>
      </c>
    </row>
    <row r="3295">
      <c r="A3295" t="n">
        <v>17593</v>
      </c>
      <c r="B3295" s="13">
        <f>_xlfn.MINIFS(Invoices[Date],Invoices[Customer ID],A3295)</f>
        <v/>
      </c>
      <c r="C3295" s="13">
        <f>_xlfn.MAXIFS(Invoices[Date],Invoices[Customer ID],A3295)</f>
        <v/>
      </c>
      <c r="D3295" s="14">
        <f>AsOfDate-C3295</f>
        <v/>
      </c>
      <c r="E3295" s="14">
        <f>COUNTIFS(Invoices[Customer ID],A3295)</f>
        <v/>
      </c>
      <c r="F3295" s="15">
        <f>SUMIFS(Invoices[Value],Invoices[Customer ID],A3295)</f>
        <v/>
      </c>
      <c r="G3295" s="10">
        <f>5-COUNTIF(RCuts,"&lt;"&amp;D3295)</f>
        <v/>
      </c>
      <c r="H3295" s="10">
        <f>1+COUNTIF(FCuts,"&lt;"&amp;E3295)</f>
        <v/>
      </c>
      <c r="I3295" s="10">
        <f>1+COUNTIF(MCuts,"&lt;"&amp;F3295)</f>
        <v/>
      </c>
      <c r="J3295" s="10">
        <f>G3295&amp;H3295&amp;I3295</f>
        <v/>
      </c>
      <c r="K3295" s="10">
        <f>IF(AND(G3295&gt;=4,H3295&gt;=4),"Champions",IF(AND(G3295&gt;=3,H3295&gt;=3),"Loyal",IF(G3295&gt;=4,"New / promising",IF(H3295&gt;=3,"At risk",IF(G3295&lt;=2,"Lost / hibernating","Needs attention")))))</f>
        <v/>
      </c>
    </row>
    <row r="3296">
      <c r="A3296" t="n">
        <v>17594</v>
      </c>
      <c r="B3296" s="13">
        <f>_xlfn.MINIFS(Invoices[Date],Invoices[Customer ID],A3296)</f>
        <v/>
      </c>
      <c r="C3296" s="13">
        <f>_xlfn.MAXIFS(Invoices[Date],Invoices[Customer ID],A3296)</f>
        <v/>
      </c>
      <c r="D3296" s="14">
        <f>AsOfDate-C3296</f>
        <v/>
      </c>
      <c r="E3296" s="14">
        <f>COUNTIFS(Invoices[Customer ID],A3296)</f>
        <v/>
      </c>
      <c r="F3296" s="15">
        <f>SUMIFS(Invoices[Value],Invoices[Customer ID],A3296)</f>
        <v/>
      </c>
      <c r="G3296" s="10">
        <f>5-COUNTIF(RCuts,"&lt;"&amp;D3296)</f>
        <v/>
      </c>
      <c r="H3296" s="10">
        <f>1+COUNTIF(FCuts,"&lt;"&amp;E3296)</f>
        <v/>
      </c>
      <c r="I3296" s="10">
        <f>1+COUNTIF(MCuts,"&lt;"&amp;F3296)</f>
        <v/>
      </c>
      <c r="J3296" s="10">
        <f>G3296&amp;H3296&amp;I3296</f>
        <v/>
      </c>
      <c r="K3296" s="10">
        <f>IF(AND(G3296&gt;=4,H3296&gt;=4),"Champions",IF(AND(G3296&gt;=3,H3296&gt;=3),"Loyal",IF(G3296&gt;=4,"New / promising",IF(H3296&gt;=3,"At risk",IF(G3296&lt;=2,"Lost / hibernating","Needs attention")))))</f>
        <v/>
      </c>
    </row>
    <row r="3297">
      <c r="A3297" t="n">
        <v>17595</v>
      </c>
      <c r="B3297" s="13">
        <f>_xlfn.MINIFS(Invoices[Date],Invoices[Customer ID],A3297)</f>
        <v/>
      </c>
      <c r="C3297" s="13">
        <f>_xlfn.MAXIFS(Invoices[Date],Invoices[Customer ID],A3297)</f>
        <v/>
      </c>
      <c r="D3297" s="14">
        <f>AsOfDate-C3297</f>
        <v/>
      </c>
      <c r="E3297" s="14">
        <f>COUNTIFS(Invoices[Customer ID],A3297)</f>
        <v/>
      </c>
      <c r="F3297" s="15">
        <f>SUMIFS(Invoices[Value],Invoices[Customer ID],A3297)</f>
        <v/>
      </c>
      <c r="G3297" s="10">
        <f>5-COUNTIF(RCuts,"&lt;"&amp;D3297)</f>
        <v/>
      </c>
      <c r="H3297" s="10">
        <f>1+COUNTIF(FCuts,"&lt;"&amp;E3297)</f>
        <v/>
      </c>
      <c r="I3297" s="10">
        <f>1+COUNTIF(MCuts,"&lt;"&amp;F3297)</f>
        <v/>
      </c>
      <c r="J3297" s="10">
        <f>G3297&amp;H3297&amp;I3297</f>
        <v/>
      </c>
      <c r="K3297" s="10">
        <f>IF(AND(G3297&gt;=4,H3297&gt;=4),"Champions",IF(AND(G3297&gt;=3,H3297&gt;=3),"Loyal",IF(G3297&gt;=4,"New / promising",IF(H3297&gt;=3,"At risk",IF(G3297&lt;=2,"Lost / hibernating","Needs attention")))))</f>
        <v/>
      </c>
    </row>
    <row r="3298">
      <c r="A3298" t="n">
        <v>17596</v>
      </c>
      <c r="B3298" s="13">
        <f>_xlfn.MINIFS(Invoices[Date],Invoices[Customer ID],A3298)</f>
        <v/>
      </c>
      <c r="C3298" s="13">
        <f>_xlfn.MAXIFS(Invoices[Date],Invoices[Customer ID],A3298)</f>
        <v/>
      </c>
      <c r="D3298" s="14">
        <f>AsOfDate-C3298</f>
        <v/>
      </c>
      <c r="E3298" s="14">
        <f>COUNTIFS(Invoices[Customer ID],A3298)</f>
        <v/>
      </c>
      <c r="F3298" s="15">
        <f>SUMIFS(Invoices[Value],Invoices[Customer ID],A3298)</f>
        <v/>
      </c>
      <c r="G3298" s="10">
        <f>5-COUNTIF(RCuts,"&lt;"&amp;D3298)</f>
        <v/>
      </c>
      <c r="H3298" s="10">
        <f>1+COUNTIF(FCuts,"&lt;"&amp;E3298)</f>
        <v/>
      </c>
      <c r="I3298" s="10">
        <f>1+COUNTIF(MCuts,"&lt;"&amp;F3298)</f>
        <v/>
      </c>
      <c r="J3298" s="10">
        <f>G3298&amp;H3298&amp;I3298</f>
        <v/>
      </c>
      <c r="K3298" s="10">
        <f>IF(AND(G3298&gt;=4,H3298&gt;=4),"Champions",IF(AND(G3298&gt;=3,H3298&gt;=3),"Loyal",IF(G3298&gt;=4,"New / promising",IF(H3298&gt;=3,"At risk",IF(G3298&lt;=2,"Lost / hibernating","Needs attention")))))</f>
        <v/>
      </c>
    </row>
    <row r="3299">
      <c r="A3299" t="n">
        <v>17597</v>
      </c>
      <c r="B3299" s="13">
        <f>_xlfn.MINIFS(Invoices[Date],Invoices[Customer ID],A3299)</f>
        <v/>
      </c>
      <c r="C3299" s="13">
        <f>_xlfn.MAXIFS(Invoices[Date],Invoices[Customer ID],A3299)</f>
        <v/>
      </c>
      <c r="D3299" s="14">
        <f>AsOfDate-C3299</f>
        <v/>
      </c>
      <c r="E3299" s="14">
        <f>COUNTIFS(Invoices[Customer ID],A3299)</f>
        <v/>
      </c>
      <c r="F3299" s="15">
        <f>SUMIFS(Invoices[Value],Invoices[Customer ID],A3299)</f>
        <v/>
      </c>
      <c r="G3299" s="10">
        <f>5-COUNTIF(RCuts,"&lt;"&amp;D3299)</f>
        <v/>
      </c>
      <c r="H3299" s="10">
        <f>1+COUNTIF(FCuts,"&lt;"&amp;E3299)</f>
        <v/>
      </c>
      <c r="I3299" s="10">
        <f>1+COUNTIF(MCuts,"&lt;"&amp;F3299)</f>
        <v/>
      </c>
      <c r="J3299" s="10">
        <f>G3299&amp;H3299&amp;I3299</f>
        <v/>
      </c>
      <c r="K3299" s="10">
        <f>IF(AND(G3299&gt;=4,H3299&gt;=4),"Champions",IF(AND(G3299&gt;=3,H3299&gt;=3),"Loyal",IF(G3299&gt;=4,"New / promising",IF(H3299&gt;=3,"At risk",IF(G3299&lt;=2,"Lost / hibernating","Needs attention")))))</f>
        <v/>
      </c>
    </row>
    <row r="3300">
      <c r="A3300" t="n">
        <v>17600</v>
      </c>
      <c r="B3300" s="13">
        <f>_xlfn.MINIFS(Invoices[Date],Invoices[Customer ID],A3300)</f>
        <v/>
      </c>
      <c r="C3300" s="13">
        <f>_xlfn.MAXIFS(Invoices[Date],Invoices[Customer ID],A3300)</f>
        <v/>
      </c>
      <c r="D3300" s="14">
        <f>AsOfDate-C3300</f>
        <v/>
      </c>
      <c r="E3300" s="14">
        <f>COUNTIFS(Invoices[Customer ID],A3300)</f>
        <v/>
      </c>
      <c r="F3300" s="15">
        <f>SUMIFS(Invoices[Value],Invoices[Customer ID],A3300)</f>
        <v/>
      </c>
      <c r="G3300" s="10">
        <f>5-COUNTIF(RCuts,"&lt;"&amp;D3300)</f>
        <v/>
      </c>
      <c r="H3300" s="10">
        <f>1+COUNTIF(FCuts,"&lt;"&amp;E3300)</f>
        <v/>
      </c>
      <c r="I3300" s="10">
        <f>1+COUNTIF(MCuts,"&lt;"&amp;F3300)</f>
        <v/>
      </c>
      <c r="J3300" s="10">
        <f>G3300&amp;H3300&amp;I3300</f>
        <v/>
      </c>
      <c r="K3300" s="10">
        <f>IF(AND(G3300&gt;=4,H3300&gt;=4),"Champions",IF(AND(G3300&gt;=3,H3300&gt;=3),"Loyal",IF(G3300&gt;=4,"New / promising",IF(H3300&gt;=3,"At risk",IF(G3300&lt;=2,"Lost / hibernating","Needs attention")))))</f>
        <v/>
      </c>
    </row>
    <row r="3301">
      <c r="A3301" t="n">
        <v>17601</v>
      </c>
      <c r="B3301" s="13">
        <f>_xlfn.MINIFS(Invoices[Date],Invoices[Customer ID],A3301)</f>
        <v/>
      </c>
      <c r="C3301" s="13">
        <f>_xlfn.MAXIFS(Invoices[Date],Invoices[Customer ID],A3301)</f>
        <v/>
      </c>
      <c r="D3301" s="14">
        <f>AsOfDate-C3301</f>
        <v/>
      </c>
      <c r="E3301" s="14">
        <f>COUNTIFS(Invoices[Customer ID],A3301)</f>
        <v/>
      </c>
      <c r="F3301" s="15">
        <f>SUMIFS(Invoices[Value],Invoices[Customer ID],A3301)</f>
        <v/>
      </c>
      <c r="G3301" s="10">
        <f>5-COUNTIF(RCuts,"&lt;"&amp;D3301)</f>
        <v/>
      </c>
      <c r="H3301" s="10">
        <f>1+COUNTIF(FCuts,"&lt;"&amp;E3301)</f>
        <v/>
      </c>
      <c r="I3301" s="10">
        <f>1+COUNTIF(MCuts,"&lt;"&amp;F3301)</f>
        <v/>
      </c>
      <c r="J3301" s="10">
        <f>G3301&amp;H3301&amp;I3301</f>
        <v/>
      </c>
      <c r="K3301" s="10">
        <f>IF(AND(G3301&gt;=4,H3301&gt;=4),"Champions",IF(AND(G3301&gt;=3,H3301&gt;=3),"Loyal",IF(G3301&gt;=4,"New / promising",IF(H3301&gt;=3,"At risk",IF(G3301&lt;=2,"Lost / hibernating","Needs attention")))))</f>
        <v/>
      </c>
    </row>
    <row r="3302">
      <c r="A3302" t="n">
        <v>17602</v>
      </c>
      <c r="B3302" s="13">
        <f>_xlfn.MINIFS(Invoices[Date],Invoices[Customer ID],A3302)</f>
        <v/>
      </c>
      <c r="C3302" s="13">
        <f>_xlfn.MAXIFS(Invoices[Date],Invoices[Customer ID],A3302)</f>
        <v/>
      </c>
      <c r="D3302" s="14">
        <f>AsOfDate-C3302</f>
        <v/>
      </c>
      <c r="E3302" s="14">
        <f>COUNTIFS(Invoices[Customer ID],A3302)</f>
        <v/>
      </c>
      <c r="F3302" s="15">
        <f>SUMIFS(Invoices[Value],Invoices[Customer ID],A3302)</f>
        <v/>
      </c>
      <c r="G3302" s="10">
        <f>5-COUNTIF(RCuts,"&lt;"&amp;D3302)</f>
        <v/>
      </c>
      <c r="H3302" s="10">
        <f>1+COUNTIF(FCuts,"&lt;"&amp;E3302)</f>
        <v/>
      </c>
      <c r="I3302" s="10">
        <f>1+COUNTIF(MCuts,"&lt;"&amp;F3302)</f>
        <v/>
      </c>
      <c r="J3302" s="10">
        <f>G3302&amp;H3302&amp;I3302</f>
        <v/>
      </c>
      <c r="K3302" s="10">
        <f>IF(AND(G3302&gt;=4,H3302&gt;=4),"Champions",IF(AND(G3302&gt;=3,H3302&gt;=3),"Loyal",IF(G3302&gt;=4,"New / promising",IF(H3302&gt;=3,"At risk",IF(G3302&lt;=2,"Lost / hibernating","Needs attention")))))</f>
        <v/>
      </c>
    </row>
    <row r="3303">
      <c r="A3303" t="n">
        <v>17603</v>
      </c>
      <c r="B3303" s="13">
        <f>_xlfn.MINIFS(Invoices[Date],Invoices[Customer ID],A3303)</f>
        <v/>
      </c>
      <c r="C3303" s="13">
        <f>_xlfn.MAXIFS(Invoices[Date],Invoices[Customer ID],A3303)</f>
        <v/>
      </c>
      <c r="D3303" s="14">
        <f>AsOfDate-C3303</f>
        <v/>
      </c>
      <c r="E3303" s="14">
        <f>COUNTIFS(Invoices[Customer ID],A3303)</f>
        <v/>
      </c>
      <c r="F3303" s="15">
        <f>SUMIFS(Invoices[Value],Invoices[Customer ID],A3303)</f>
        <v/>
      </c>
      <c r="G3303" s="10">
        <f>5-COUNTIF(RCuts,"&lt;"&amp;D3303)</f>
        <v/>
      </c>
      <c r="H3303" s="10">
        <f>1+COUNTIF(FCuts,"&lt;"&amp;E3303)</f>
        <v/>
      </c>
      <c r="I3303" s="10">
        <f>1+COUNTIF(MCuts,"&lt;"&amp;F3303)</f>
        <v/>
      </c>
      <c r="J3303" s="10">
        <f>G3303&amp;H3303&amp;I3303</f>
        <v/>
      </c>
      <c r="K3303" s="10">
        <f>IF(AND(G3303&gt;=4,H3303&gt;=4),"Champions",IF(AND(G3303&gt;=3,H3303&gt;=3),"Loyal",IF(G3303&gt;=4,"New / promising",IF(H3303&gt;=3,"At risk",IF(G3303&lt;=2,"Lost / hibernating","Needs attention")))))</f>
        <v/>
      </c>
    </row>
    <row r="3304">
      <c r="A3304" t="n">
        <v>17604</v>
      </c>
      <c r="B3304" s="13">
        <f>_xlfn.MINIFS(Invoices[Date],Invoices[Customer ID],A3304)</f>
        <v/>
      </c>
      <c r="C3304" s="13">
        <f>_xlfn.MAXIFS(Invoices[Date],Invoices[Customer ID],A3304)</f>
        <v/>
      </c>
      <c r="D3304" s="14">
        <f>AsOfDate-C3304</f>
        <v/>
      </c>
      <c r="E3304" s="14">
        <f>COUNTIFS(Invoices[Customer ID],A3304)</f>
        <v/>
      </c>
      <c r="F3304" s="15">
        <f>SUMIFS(Invoices[Value],Invoices[Customer ID],A3304)</f>
        <v/>
      </c>
      <c r="G3304" s="10">
        <f>5-COUNTIF(RCuts,"&lt;"&amp;D3304)</f>
        <v/>
      </c>
      <c r="H3304" s="10">
        <f>1+COUNTIF(FCuts,"&lt;"&amp;E3304)</f>
        <v/>
      </c>
      <c r="I3304" s="10">
        <f>1+COUNTIF(MCuts,"&lt;"&amp;F3304)</f>
        <v/>
      </c>
      <c r="J3304" s="10">
        <f>G3304&amp;H3304&amp;I3304</f>
        <v/>
      </c>
      <c r="K3304" s="10">
        <f>IF(AND(G3304&gt;=4,H3304&gt;=4),"Champions",IF(AND(G3304&gt;=3,H3304&gt;=3),"Loyal",IF(G3304&gt;=4,"New / promising",IF(H3304&gt;=3,"At risk",IF(G3304&lt;=2,"Lost / hibernating","Needs attention")))))</f>
        <v/>
      </c>
    </row>
    <row r="3305">
      <c r="A3305" t="n">
        <v>17608</v>
      </c>
      <c r="B3305" s="13">
        <f>_xlfn.MINIFS(Invoices[Date],Invoices[Customer ID],A3305)</f>
        <v/>
      </c>
      <c r="C3305" s="13">
        <f>_xlfn.MAXIFS(Invoices[Date],Invoices[Customer ID],A3305)</f>
        <v/>
      </c>
      <c r="D3305" s="14">
        <f>AsOfDate-C3305</f>
        <v/>
      </c>
      <c r="E3305" s="14">
        <f>COUNTIFS(Invoices[Customer ID],A3305)</f>
        <v/>
      </c>
      <c r="F3305" s="15">
        <f>SUMIFS(Invoices[Value],Invoices[Customer ID],A3305)</f>
        <v/>
      </c>
      <c r="G3305" s="10">
        <f>5-COUNTIF(RCuts,"&lt;"&amp;D3305)</f>
        <v/>
      </c>
      <c r="H3305" s="10">
        <f>1+COUNTIF(FCuts,"&lt;"&amp;E3305)</f>
        <v/>
      </c>
      <c r="I3305" s="10">
        <f>1+COUNTIF(MCuts,"&lt;"&amp;F3305)</f>
        <v/>
      </c>
      <c r="J3305" s="10">
        <f>G3305&amp;H3305&amp;I3305</f>
        <v/>
      </c>
      <c r="K3305" s="10">
        <f>IF(AND(G3305&gt;=4,H3305&gt;=4),"Champions",IF(AND(G3305&gt;=3,H3305&gt;=3),"Loyal",IF(G3305&gt;=4,"New / promising",IF(H3305&gt;=3,"At risk",IF(G3305&lt;=2,"Lost / hibernating","Needs attention")))))</f>
        <v/>
      </c>
    </row>
    <row r="3306">
      <c r="A3306" t="n">
        <v>17609</v>
      </c>
      <c r="B3306" s="13">
        <f>_xlfn.MINIFS(Invoices[Date],Invoices[Customer ID],A3306)</f>
        <v/>
      </c>
      <c r="C3306" s="13">
        <f>_xlfn.MAXIFS(Invoices[Date],Invoices[Customer ID],A3306)</f>
        <v/>
      </c>
      <c r="D3306" s="14">
        <f>AsOfDate-C3306</f>
        <v/>
      </c>
      <c r="E3306" s="14">
        <f>COUNTIFS(Invoices[Customer ID],A3306)</f>
        <v/>
      </c>
      <c r="F3306" s="15">
        <f>SUMIFS(Invoices[Value],Invoices[Customer ID],A3306)</f>
        <v/>
      </c>
      <c r="G3306" s="10">
        <f>5-COUNTIF(RCuts,"&lt;"&amp;D3306)</f>
        <v/>
      </c>
      <c r="H3306" s="10">
        <f>1+COUNTIF(FCuts,"&lt;"&amp;E3306)</f>
        <v/>
      </c>
      <c r="I3306" s="10">
        <f>1+COUNTIF(MCuts,"&lt;"&amp;F3306)</f>
        <v/>
      </c>
      <c r="J3306" s="10">
        <f>G3306&amp;H3306&amp;I3306</f>
        <v/>
      </c>
      <c r="K3306" s="10">
        <f>IF(AND(G3306&gt;=4,H3306&gt;=4),"Champions",IF(AND(G3306&gt;=3,H3306&gt;=3),"Loyal",IF(G3306&gt;=4,"New / promising",IF(H3306&gt;=3,"At risk",IF(G3306&lt;=2,"Lost / hibernating","Needs attention")))))</f>
        <v/>
      </c>
    </row>
    <row r="3307">
      <c r="A3307" t="n">
        <v>17611</v>
      </c>
      <c r="B3307" s="13">
        <f>_xlfn.MINIFS(Invoices[Date],Invoices[Customer ID],A3307)</f>
        <v/>
      </c>
      <c r="C3307" s="13">
        <f>_xlfn.MAXIFS(Invoices[Date],Invoices[Customer ID],A3307)</f>
        <v/>
      </c>
      <c r="D3307" s="14">
        <f>AsOfDate-C3307</f>
        <v/>
      </c>
      <c r="E3307" s="14">
        <f>COUNTIFS(Invoices[Customer ID],A3307)</f>
        <v/>
      </c>
      <c r="F3307" s="15">
        <f>SUMIFS(Invoices[Value],Invoices[Customer ID],A3307)</f>
        <v/>
      </c>
      <c r="G3307" s="10">
        <f>5-COUNTIF(RCuts,"&lt;"&amp;D3307)</f>
        <v/>
      </c>
      <c r="H3307" s="10">
        <f>1+COUNTIF(FCuts,"&lt;"&amp;E3307)</f>
        <v/>
      </c>
      <c r="I3307" s="10">
        <f>1+COUNTIF(MCuts,"&lt;"&amp;F3307)</f>
        <v/>
      </c>
      <c r="J3307" s="10">
        <f>G3307&amp;H3307&amp;I3307</f>
        <v/>
      </c>
      <c r="K3307" s="10">
        <f>IF(AND(G3307&gt;=4,H3307&gt;=4),"Champions",IF(AND(G3307&gt;=3,H3307&gt;=3),"Loyal",IF(G3307&gt;=4,"New / promising",IF(H3307&gt;=3,"At risk",IF(G3307&lt;=2,"Lost / hibernating","Needs attention")))))</f>
        <v/>
      </c>
    </row>
    <row r="3308">
      <c r="A3308" t="n">
        <v>17612</v>
      </c>
      <c r="B3308" s="13">
        <f>_xlfn.MINIFS(Invoices[Date],Invoices[Customer ID],A3308)</f>
        <v/>
      </c>
      <c r="C3308" s="13">
        <f>_xlfn.MAXIFS(Invoices[Date],Invoices[Customer ID],A3308)</f>
        <v/>
      </c>
      <c r="D3308" s="14">
        <f>AsOfDate-C3308</f>
        <v/>
      </c>
      <c r="E3308" s="14">
        <f>COUNTIFS(Invoices[Customer ID],A3308)</f>
        <v/>
      </c>
      <c r="F3308" s="15">
        <f>SUMIFS(Invoices[Value],Invoices[Customer ID],A3308)</f>
        <v/>
      </c>
      <c r="G3308" s="10">
        <f>5-COUNTIF(RCuts,"&lt;"&amp;D3308)</f>
        <v/>
      </c>
      <c r="H3308" s="10">
        <f>1+COUNTIF(FCuts,"&lt;"&amp;E3308)</f>
        <v/>
      </c>
      <c r="I3308" s="10">
        <f>1+COUNTIF(MCuts,"&lt;"&amp;F3308)</f>
        <v/>
      </c>
      <c r="J3308" s="10">
        <f>G3308&amp;H3308&amp;I3308</f>
        <v/>
      </c>
      <c r="K3308" s="10">
        <f>IF(AND(G3308&gt;=4,H3308&gt;=4),"Champions",IF(AND(G3308&gt;=3,H3308&gt;=3),"Loyal",IF(G3308&gt;=4,"New / promising",IF(H3308&gt;=3,"At risk",IF(G3308&lt;=2,"Lost / hibernating","Needs attention")))))</f>
        <v/>
      </c>
    </row>
    <row r="3309">
      <c r="A3309" t="n">
        <v>17613</v>
      </c>
      <c r="B3309" s="13">
        <f>_xlfn.MINIFS(Invoices[Date],Invoices[Customer ID],A3309)</f>
        <v/>
      </c>
      <c r="C3309" s="13">
        <f>_xlfn.MAXIFS(Invoices[Date],Invoices[Customer ID],A3309)</f>
        <v/>
      </c>
      <c r="D3309" s="14">
        <f>AsOfDate-C3309</f>
        <v/>
      </c>
      <c r="E3309" s="14">
        <f>COUNTIFS(Invoices[Customer ID],A3309)</f>
        <v/>
      </c>
      <c r="F3309" s="15">
        <f>SUMIFS(Invoices[Value],Invoices[Customer ID],A3309)</f>
        <v/>
      </c>
      <c r="G3309" s="10">
        <f>5-COUNTIF(RCuts,"&lt;"&amp;D3309)</f>
        <v/>
      </c>
      <c r="H3309" s="10">
        <f>1+COUNTIF(FCuts,"&lt;"&amp;E3309)</f>
        <v/>
      </c>
      <c r="I3309" s="10">
        <f>1+COUNTIF(MCuts,"&lt;"&amp;F3309)</f>
        <v/>
      </c>
      <c r="J3309" s="10">
        <f>G3309&amp;H3309&amp;I3309</f>
        <v/>
      </c>
      <c r="K3309" s="10">
        <f>IF(AND(G3309&gt;=4,H3309&gt;=4),"Champions",IF(AND(G3309&gt;=3,H3309&gt;=3),"Loyal",IF(G3309&gt;=4,"New / promising",IF(H3309&gt;=3,"At risk",IF(G3309&lt;=2,"Lost / hibernating","Needs attention")))))</f>
        <v/>
      </c>
    </row>
    <row r="3310">
      <c r="A3310" t="n">
        <v>17614</v>
      </c>
      <c r="B3310" s="13">
        <f>_xlfn.MINIFS(Invoices[Date],Invoices[Customer ID],A3310)</f>
        <v/>
      </c>
      <c r="C3310" s="13">
        <f>_xlfn.MAXIFS(Invoices[Date],Invoices[Customer ID],A3310)</f>
        <v/>
      </c>
      <c r="D3310" s="14">
        <f>AsOfDate-C3310</f>
        <v/>
      </c>
      <c r="E3310" s="14">
        <f>COUNTIFS(Invoices[Customer ID],A3310)</f>
        <v/>
      </c>
      <c r="F3310" s="15">
        <f>SUMIFS(Invoices[Value],Invoices[Customer ID],A3310)</f>
        <v/>
      </c>
      <c r="G3310" s="10">
        <f>5-COUNTIF(RCuts,"&lt;"&amp;D3310)</f>
        <v/>
      </c>
      <c r="H3310" s="10">
        <f>1+COUNTIF(FCuts,"&lt;"&amp;E3310)</f>
        <v/>
      </c>
      <c r="I3310" s="10">
        <f>1+COUNTIF(MCuts,"&lt;"&amp;F3310)</f>
        <v/>
      </c>
      <c r="J3310" s="10">
        <f>G3310&amp;H3310&amp;I3310</f>
        <v/>
      </c>
      <c r="K3310" s="10">
        <f>IF(AND(G3310&gt;=4,H3310&gt;=4),"Champions",IF(AND(G3310&gt;=3,H3310&gt;=3),"Loyal",IF(G3310&gt;=4,"New / promising",IF(H3310&gt;=3,"At risk",IF(G3310&lt;=2,"Lost / hibernating","Needs attention")))))</f>
        <v/>
      </c>
    </row>
    <row r="3311">
      <c r="A3311" t="n">
        <v>17615</v>
      </c>
      <c r="B3311" s="13">
        <f>_xlfn.MINIFS(Invoices[Date],Invoices[Customer ID],A3311)</f>
        <v/>
      </c>
      <c r="C3311" s="13">
        <f>_xlfn.MAXIFS(Invoices[Date],Invoices[Customer ID],A3311)</f>
        <v/>
      </c>
      <c r="D3311" s="14">
        <f>AsOfDate-C3311</f>
        <v/>
      </c>
      <c r="E3311" s="14">
        <f>COUNTIFS(Invoices[Customer ID],A3311)</f>
        <v/>
      </c>
      <c r="F3311" s="15">
        <f>SUMIFS(Invoices[Value],Invoices[Customer ID],A3311)</f>
        <v/>
      </c>
      <c r="G3311" s="10">
        <f>5-COUNTIF(RCuts,"&lt;"&amp;D3311)</f>
        <v/>
      </c>
      <c r="H3311" s="10">
        <f>1+COUNTIF(FCuts,"&lt;"&amp;E3311)</f>
        <v/>
      </c>
      <c r="I3311" s="10">
        <f>1+COUNTIF(MCuts,"&lt;"&amp;F3311)</f>
        <v/>
      </c>
      <c r="J3311" s="10">
        <f>G3311&amp;H3311&amp;I3311</f>
        <v/>
      </c>
      <c r="K3311" s="10">
        <f>IF(AND(G3311&gt;=4,H3311&gt;=4),"Champions",IF(AND(G3311&gt;=3,H3311&gt;=3),"Loyal",IF(G3311&gt;=4,"New / promising",IF(H3311&gt;=3,"At risk",IF(G3311&lt;=2,"Lost / hibernating","Needs attention")))))</f>
        <v/>
      </c>
    </row>
    <row r="3312">
      <c r="A3312" t="n">
        <v>17616</v>
      </c>
      <c r="B3312" s="13">
        <f>_xlfn.MINIFS(Invoices[Date],Invoices[Customer ID],A3312)</f>
        <v/>
      </c>
      <c r="C3312" s="13">
        <f>_xlfn.MAXIFS(Invoices[Date],Invoices[Customer ID],A3312)</f>
        <v/>
      </c>
      <c r="D3312" s="14">
        <f>AsOfDate-C3312</f>
        <v/>
      </c>
      <c r="E3312" s="14">
        <f>COUNTIFS(Invoices[Customer ID],A3312)</f>
        <v/>
      </c>
      <c r="F3312" s="15">
        <f>SUMIFS(Invoices[Value],Invoices[Customer ID],A3312)</f>
        <v/>
      </c>
      <c r="G3312" s="10">
        <f>5-COUNTIF(RCuts,"&lt;"&amp;D3312)</f>
        <v/>
      </c>
      <c r="H3312" s="10">
        <f>1+COUNTIF(FCuts,"&lt;"&amp;E3312)</f>
        <v/>
      </c>
      <c r="I3312" s="10">
        <f>1+COUNTIF(MCuts,"&lt;"&amp;F3312)</f>
        <v/>
      </c>
      <c r="J3312" s="10">
        <f>G3312&amp;H3312&amp;I3312</f>
        <v/>
      </c>
      <c r="K3312" s="10">
        <f>IF(AND(G3312&gt;=4,H3312&gt;=4),"Champions",IF(AND(G3312&gt;=3,H3312&gt;=3),"Loyal",IF(G3312&gt;=4,"New / promising",IF(H3312&gt;=3,"At risk",IF(G3312&lt;=2,"Lost / hibernating","Needs attention")))))</f>
        <v/>
      </c>
    </row>
    <row r="3313">
      <c r="A3313" t="n">
        <v>17618</v>
      </c>
      <c r="B3313" s="13">
        <f>_xlfn.MINIFS(Invoices[Date],Invoices[Customer ID],A3313)</f>
        <v/>
      </c>
      <c r="C3313" s="13">
        <f>_xlfn.MAXIFS(Invoices[Date],Invoices[Customer ID],A3313)</f>
        <v/>
      </c>
      <c r="D3313" s="14">
        <f>AsOfDate-C3313</f>
        <v/>
      </c>
      <c r="E3313" s="14">
        <f>COUNTIFS(Invoices[Customer ID],A3313)</f>
        <v/>
      </c>
      <c r="F3313" s="15">
        <f>SUMIFS(Invoices[Value],Invoices[Customer ID],A3313)</f>
        <v/>
      </c>
      <c r="G3313" s="10">
        <f>5-COUNTIF(RCuts,"&lt;"&amp;D3313)</f>
        <v/>
      </c>
      <c r="H3313" s="10">
        <f>1+COUNTIF(FCuts,"&lt;"&amp;E3313)</f>
        <v/>
      </c>
      <c r="I3313" s="10">
        <f>1+COUNTIF(MCuts,"&lt;"&amp;F3313)</f>
        <v/>
      </c>
      <c r="J3313" s="10">
        <f>G3313&amp;H3313&amp;I3313</f>
        <v/>
      </c>
      <c r="K3313" s="10">
        <f>IF(AND(G3313&gt;=4,H3313&gt;=4),"Champions",IF(AND(G3313&gt;=3,H3313&gt;=3),"Loyal",IF(G3313&gt;=4,"New / promising",IF(H3313&gt;=3,"At risk",IF(G3313&lt;=2,"Lost / hibernating","Needs attention")))))</f>
        <v/>
      </c>
    </row>
    <row r="3314">
      <c r="A3314" t="n">
        <v>17619</v>
      </c>
      <c r="B3314" s="13">
        <f>_xlfn.MINIFS(Invoices[Date],Invoices[Customer ID],A3314)</f>
        <v/>
      </c>
      <c r="C3314" s="13">
        <f>_xlfn.MAXIFS(Invoices[Date],Invoices[Customer ID],A3314)</f>
        <v/>
      </c>
      <c r="D3314" s="14">
        <f>AsOfDate-C3314</f>
        <v/>
      </c>
      <c r="E3314" s="14">
        <f>COUNTIFS(Invoices[Customer ID],A3314)</f>
        <v/>
      </c>
      <c r="F3314" s="15">
        <f>SUMIFS(Invoices[Value],Invoices[Customer ID],A3314)</f>
        <v/>
      </c>
      <c r="G3314" s="10">
        <f>5-COUNTIF(RCuts,"&lt;"&amp;D3314)</f>
        <v/>
      </c>
      <c r="H3314" s="10">
        <f>1+COUNTIF(FCuts,"&lt;"&amp;E3314)</f>
        <v/>
      </c>
      <c r="I3314" s="10">
        <f>1+COUNTIF(MCuts,"&lt;"&amp;F3314)</f>
        <v/>
      </c>
      <c r="J3314" s="10">
        <f>G3314&amp;H3314&amp;I3314</f>
        <v/>
      </c>
      <c r="K3314" s="10">
        <f>IF(AND(G3314&gt;=4,H3314&gt;=4),"Champions",IF(AND(G3314&gt;=3,H3314&gt;=3),"Loyal",IF(G3314&gt;=4,"New / promising",IF(H3314&gt;=3,"At risk",IF(G3314&lt;=2,"Lost / hibernating","Needs attention")))))</f>
        <v/>
      </c>
    </row>
    <row r="3315">
      <c r="A3315" t="n">
        <v>17620</v>
      </c>
      <c r="B3315" s="13">
        <f>_xlfn.MINIFS(Invoices[Date],Invoices[Customer ID],A3315)</f>
        <v/>
      </c>
      <c r="C3315" s="13">
        <f>_xlfn.MAXIFS(Invoices[Date],Invoices[Customer ID],A3315)</f>
        <v/>
      </c>
      <c r="D3315" s="14">
        <f>AsOfDate-C3315</f>
        <v/>
      </c>
      <c r="E3315" s="14">
        <f>COUNTIFS(Invoices[Customer ID],A3315)</f>
        <v/>
      </c>
      <c r="F3315" s="15">
        <f>SUMIFS(Invoices[Value],Invoices[Customer ID],A3315)</f>
        <v/>
      </c>
      <c r="G3315" s="10">
        <f>5-COUNTIF(RCuts,"&lt;"&amp;D3315)</f>
        <v/>
      </c>
      <c r="H3315" s="10">
        <f>1+COUNTIF(FCuts,"&lt;"&amp;E3315)</f>
        <v/>
      </c>
      <c r="I3315" s="10">
        <f>1+COUNTIF(MCuts,"&lt;"&amp;F3315)</f>
        <v/>
      </c>
      <c r="J3315" s="10">
        <f>G3315&amp;H3315&amp;I3315</f>
        <v/>
      </c>
      <c r="K3315" s="10">
        <f>IF(AND(G3315&gt;=4,H3315&gt;=4),"Champions",IF(AND(G3315&gt;=3,H3315&gt;=3),"Loyal",IF(G3315&gt;=4,"New / promising",IF(H3315&gt;=3,"At risk",IF(G3315&lt;=2,"Lost / hibernating","Needs attention")))))</f>
        <v/>
      </c>
    </row>
    <row r="3316">
      <c r="A3316" t="n">
        <v>17621</v>
      </c>
      <c r="B3316" s="13">
        <f>_xlfn.MINIFS(Invoices[Date],Invoices[Customer ID],A3316)</f>
        <v/>
      </c>
      <c r="C3316" s="13">
        <f>_xlfn.MAXIFS(Invoices[Date],Invoices[Customer ID],A3316)</f>
        <v/>
      </c>
      <c r="D3316" s="14">
        <f>AsOfDate-C3316</f>
        <v/>
      </c>
      <c r="E3316" s="14">
        <f>COUNTIFS(Invoices[Customer ID],A3316)</f>
        <v/>
      </c>
      <c r="F3316" s="15">
        <f>SUMIFS(Invoices[Value],Invoices[Customer ID],A3316)</f>
        <v/>
      </c>
      <c r="G3316" s="10">
        <f>5-COUNTIF(RCuts,"&lt;"&amp;D3316)</f>
        <v/>
      </c>
      <c r="H3316" s="10">
        <f>1+COUNTIF(FCuts,"&lt;"&amp;E3316)</f>
        <v/>
      </c>
      <c r="I3316" s="10">
        <f>1+COUNTIF(MCuts,"&lt;"&amp;F3316)</f>
        <v/>
      </c>
      <c r="J3316" s="10">
        <f>G3316&amp;H3316&amp;I3316</f>
        <v/>
      </c>
      <c r="K3316" s="10">
        <f>IF(AND(G3316&gt;=4,H3316&gt;=4),"Champions",IF(AND(G3316&gt;=3,H3316&gt;=3),"Loyal",IF(G3316&gt;=4,"New / promising",IF(H3316&gt;=3,"At risk",IF(G3316&lt;=2,"Lost / hibernating","Needs attention")))))</f>
        <v/>
      </c>
    </row>
    <row r="3317">
      <c r="A3317" t="n">
        <v>17623</v>
      </c>
      <c r="B3317" s="13">
        <f>_xlfn.MINIFS(Invoices[Date],Invoices[Customer ID],A3317)</f>
        <v/>
      </c>
      <c r="C3317" s="13">
        <f>_xlfn.MAXIFS(Invoices[Date],Invoices[Customer ID],A3317)</f>
        <v/>
      </c>
      <c r="D3317" s="14">
        <f>AsOfDate-C3317</f>
        <v/>
      </c>
      <c r="E3317" s="14">
        <f>COUNTIFS(Invoices[Customer ID],A3317)</f>
        <v/>
      </c>
      <c r="F3317" s="15">
        <f>SUMIFS(Invoices[Value],Invoices[Customer ID],A3317)</f>
        <v/>
      </c>
      <c r="G3317" s="10">
        <f>5-COUNTIF(RCuts,"&lt;"&amp;D3317)</f>
        <v/>
      </c>
      <c r="H3317" s="10">
        <f>1+COUNTIF(FCuts,"&lt;"&amp;E3317)</f>
        <v/>
      </c>
      <c r="I3317" s="10">
        <f>1+COUNTIF(MCuts,"&lt;"&amp;F3317)</f>
        <v/>
      </c>
      <c r="J3317" s="10">
        <f>G3317&amp;H3317&amp;I3317</f>
        <v/>
      </c>
      <c r="K3317" s="10">
        <f>IF(AND(G3317&gt;=4,H3317&gt;=4),"Champions",IF(AND(G3317&gt;=3,H3317&gt;=3),"Loyal",IF(G3317&gt;=4,"New / promising",IF(H3317&gt;=3,"At risk",IF(G3317&lt;=2,"Lost / hibernating","Needs attention")))))</f>
        <v/>
      </c>
    </row>
    <row r="3318">
      <c r="A3318" t="n">
        <v>17624</v>
      </c>
      <c r="B3318" s="13">
        <f>_xlfn.MINIFS(Invoices[Date],Invoices[Customer ID],A3318)</f>
        <v/>
      </c>
      <c r="C3318" s="13">
        <f>_xlfn.MAXIFS(Invoices[Date],Invoices[Customer ID],A3318)</f>
        <v/>
      </c>
      <c r="D3318" s="14">
        <f>AsOfDate-C3318</f>
        <v/>
      </c>
      <c r="E3318" s="14">
        <f>COUNTIFS(Invoices[Customer ID],A3318)</f>
        <v/>
      </c>
      <c r="F3318" s="15">
        <f>SUMIFS(Invoices[Value],Invoices[Customer ID],A3318)</f>
        <v/>
      </c>
      <c r="G3318" s="10">
        <f>5-COUNTIF(RCuts,"&lt;"&amp;D3318)</f>
        <v/>
      </c>
      <c r="H3318" s="10">
        <f>1+COUNTIF(FCuts,"&lt;"&amp;E3318)</f>
        <v/>
      </c>
      <c r="I3318" s="10">
        <f>1+COUNTIF(MCuts,"&lt;"&amp;F3318)</f>
        <v/>
      </c>
      <c r="J3318" s="10">
        <f>G3318&amp;H3318&amp;I3318</f>
        <v/>
      </c>
      <c r="K3318" s="10">
        <f>IF(AND(G3318&gt;=4,H3318&gt;=4),"Champions",IF(AND(G3318&gt;=3,H3318&gt;=3),"Loyal",IF(G3318&gt;=4,"New / promising",IF(H3318&gt;=3,"At risk",IF(G3318&lt;=2,"Lost / hibernating","Needs attention")))))</f>
        <v/>
      </c>
    </row>
    <row r="3319">
      <c r="A3319" t="n">
        <v>17625</v>
      </c>
      <c r="B3319" s="13">
        <f>_xlfn.MINIFS(Invoices[Date],Invoices[Customer ID],A3319)</f>
        <v/>
      </c>
      <c r="C3319" s="13">
        <f>_xlfn.MAXIFS(Invoices[Date],Invoices[Customer ID],A3319)</f>
        <v/>
      </c>
      <c r="D3319" s="14">
        <f>AsOfDate-C3319</f>
        <v/>
      </c>
      <c r="E3319" s="14">
        <f>COUNTIFS(Invoices[Customer ID],A3319)</f>
        <v/>
      </c>
      <c r="F3319" s="15">
        <f>SUMIFS(Invoices[Value],Invoices[Customer ID],A3319)</f>
        <v/>
      </c>
      <c r="G3319" s="10">
        <f>5-COUNTIF(RCuts,"&lt;"&amp;D3319)</f>
        <v/>
      </c>
      <c r="H3319" s="10">
        <f>1+COUNTIF(FCuts,"&lt;"&amp;E3319)</f>
        <v/>
      </c>
      <c r="I3319" s="10">
        <f>1+COUNTIF(MCuts,"&lt;"&amp;F3319)</f>
        <v/>
      </c>
      <c r="J3319" s="10">
        <f>G3319&amp;H3319&amp;I3319</f>
        <v/>
      </c>
      <c r="K3319" s="10">
        <f>IF(AND(G3319&gt;=4,H3319&gt;=4),"Champions",IF(AND(G3319&gt;=3,H3319&gt;=3),"Loyal",IF(G3319&gt;=4,"New / promising",IF(H3319&gt;=3,"At risk",IF(G3319&lt;=2,"Lost / hibernating","Needs attention")))))</f>
        <v/>
      </c>
    </row>
    <row r="3320">
      <c r="A3320" t="n">
        <v>17628</v>
      </c>
      <c r="B3320" s="13">
        <f>_xlfn.MINIFS(Invoices[Date],Invoices[Customer ID],A3320)</f>
        <v/>
      </c>
      <c r="C3320" s="13">
        <f>_xlfn.MAXIFS(Invoices[Date],Invoices[Customer ID],A3320)</f>
        <v/>
      </c>
      <c r="D3320" s="14">
        <f>AsOfDate-C3320</f>
        <v/>
      </c>
      <c r="E3320" s="14">
        <f>COUNTIFS(Invoices[Customer ID],A3320)</f>
        <v/>
      </c>
      <c r="F3320" s="15">
        <f>SUMIFS(Invoices[Value],Invoices[Customer ID],A3320)</f>
        <v/>
      </c>
      <c r="G3320" s="10">
        <f>5-COUNTIF(RCuts,"&lt;"&amp;D3320)</f>
        <v/>
      </c>
      <c r="H3320" s="10">
        <f>1+COUNTIF(FCuts,"&lt;"&amp;E3320)</f>
        <v/>
      </c>
      <c r="I3320" s="10">
        <f>1+COUNTIF(MCuts,"&lt;"&amp;F3320)</f>
        <v/>
      </c>
      <c r="J3320" s="10">
        <f>G3320&amp;H3320&amp;I3320</f>
        <v/>
      </c>
      <c r="K3320" s="10">
        <f>IF(AND(G3320&gt;=4,H3320&gt;=4),"Champions",IF(AND(G3320&gt;=3,H3320&gt;=3),"Loyal",IF(G3320&gt;=4,"New / promising",IF(H3320&gt;=3,"At risk",IF(G3320&lt;=2,"Lost / hibernating","Needs attention")))))</f>
        <v/>
      </c>
    </row>
    <row r="3321">
      <c r="A3321" t="n">
        <v>17629</v>
      </c>
      <c r="B3321" s="13">
        <f>_xlfn.MINIFS(Invoices[Date],Invoices[Customer ID],A3321)</f>
        <v/>
      </c>
      <c r="C3321" s="13">
        <f>_xlfn.MAXIFS(Invoices[Date],Invoices[Customer ID],A3321)</f>
        <v/>
      </c>
      <c r="D3321" s="14">
        <f>AsOfDate-C3321</f>
        <v/>
      </c>
      <c r="E3321" s="14">
        <f>COUNTIFS(Invoices[Customer ID],A3321)</f>
        <v/>
      </c>
      <c r="F3321" s="15">
        <f>SUMIFS(Invoices[Value],Invoices[Customer ID],A3321)</f>
        <v/>
      </c>
      <c r="G3321" s="10">
        <f>5-COUNTIF(RCuts,"&lt;"&amp;D3321)</f>
        <v/>
      </c>
      <c r="H3321" s="10">
        <f>1+COUNTIF(FCuts,"&lt;"&amp;E3321)</f>
        <v/>
      </c>
      <c r="I3321" s="10">
        <f>1+COUNTIF(MCuts,"&lt;"&amp;F3321)</f>
        <v/>
      </c>
      <c r="J3321" s="10">
        <f>G3321&amp;H3321&amp;I3321</f>
        <v/>
      </c>
      <c r="K3321" s="10">
        <f>IF(AND(G3321&gt;=4,H3321&gt;=4),"Champions",IF(AND(G3321&gt;=3,H3321&gt;=3),"Loyal",IF(G3321&gt;=4,"New / promising",IF(H3321&gt;=3,"At risk",IF(G3321&lt;=2,"Lost / hibernating","Needs attention")))))</f>
        <v/>
      </c>
    </row>
    <row r="3322">
      <c r="A3322" t="n">
        <v>17630</v>
      </c>
      <c r="B3322" s="13">
        <f>_xlfn.MINIFS(Invoices[Date],Invoices[Customer ID],A3322)</f>
        <v/>
      </c>
      <c r="C3322" s="13">
        <f>_xlfn.MAXIFS(Invoices[Date],Invoices[Customer ID],A3322)</f>
        <v/>
      </c>
      <c r="D3322" s="14">
        <f>AsOfDate-C3322</f>
        <v/>
      </c>
      <c r="E3322" s="14">
        <f>COUNTIFS(Invoices[Customer ID],A3322)</f>
        <v/>
      </c>
      <c r="F3322" s="15">
        <f>SUMIFS(Invoices[Value],Invoices[Customer ID],A3322)</f>
        <v/>
      </c>
      <c r="G3322" s="10">
        <f>5-COUNTIF(RCuts,"&lt;"&amp;D3322)</f>
        <v/>
      </c>
      <c r="H3322" s="10">
        <f>1+COUNTIF(FCuts,"&lt;"&amp;E3322)</f>
        <v/>
      </c>
      <c r="I3322" s="10">
        <f>1+COUNTIF(MCuts,"&lt;"&amp;F3322)</f>
        <v/>
      </c>
      <c r="J3322" s="10">
        <f>G3322&amp;H3322&amp;I3322</f>
        <v/>
      </c>
      <c r="K3322" s="10">
        <f>IF(AND(G3322&gt;=4,H3322&gt;=4),"Champions",IF(AND(G3322&gt;=3,H3322&gt;=3),"Loyal",IF(G3322&gt;=4,"New / promising",IF(H3322&gt;=3,"At risk",IF(G3322&lt;=2,"Lost / hibernating","Needs attention")))))</f>
        <v/>
      </c>
    </row>
    <row r="3323">
      <c r="A3323" t="n">
        <v>17631</v>
      </c>
      <c r="B3323" s="13">
        <f>_xlfn.MINIFS(Invoices[Date],Invoices[Customer ID],A3323)</f>
        <v/>
      </c>
      <c r="C3323" s="13">
        <f>_xlfn.MAXIFS(Invoices[Date],Invoices[Customer ID],A3323)</f>
        <v/>
      </c>
      <c r="D3323" s="14">
        <f>AsOfDate-C3323</f>
        <v/>
      </c>
      <c r="E3323" s="14">
        <f>COUNTIFS(Invoices[Customer ID],A3323)</f>
        <v/>
      </c>
      <c r="F3323" s="15">
        <f>SUMIFS(Invoices[Value],Invoices[Customer ID],A3323)</f>
        <v/>
      </c>
      <c r="G3323" s="10">
        <f>5-COUNTIF(RCuts,"&lt;"&amp;D3323)</f>
        <v/>
      </c>
      <c r="H3323" s="10">
        <f>1+COUNTIF(FCuts,"&lt;"&amp;E3323)</f>
        <v/>
      </c>
      <c r="I3323" s="10">
        <f>1+COUNTIF(MCuts,"&lt;"&amp;F3323)</f>
        <v/>
      </c>
      <c r="J3323" s="10">
        <f>G3323&amp;H3323&amp;I3323</f>
        <v/>
      </c>
      <c r="K3323" s="10">
        <f>IF(AND(G3323&gt;=4,H3323&gt;=4),"Champions",IF(AND(G3323&gt;=3,H3323&gt;=3),"Loyal",IF(G3323&gt;=4,"New / promising",IF(H3323&gt;=3,"At risk",IF(G3323&lt;=2,"Lost / hibernating","Needs attention")))))</f>
        <v/>
      </c>
    </row>
    <row r="3324">
      <c r="A3324" t="n">
        <v>17633</v>
      </c>
      <c r="B3324" s="13">
        <f>_xlfn.MINIFS(Invoices[Date],Invoices[Customer ID],A3324)</f>
        <v/>
      </c>
      <c r="C3324" s="13">
        <f>_xlfn.MAXIFS(Invoices[Date],Invoices[Customer ID],A3324)</f>
        <v/>
      </c>
      <c r="D3324" s="14">
        <f>AsOfDate-C3324</f>
        <v/>
      </c>
      <c r="E3324" s="14">
        <f>COUNTIFS(Invoices[Customer ID],A3324)</f>
        <v/>
      </c>
      <c r="F3324" s="15">
        <f>SUMIFS(Invoices[Value],Invoices[Customer ID],A3324)</f>
        <v/>
      </c>
      <c r="G3324" s="10">
        <f>5-COUNTIF(RCuts,"&lt;"&amp;D3324)</f>
        <v/>
      </c>
      <c r="H3324" s="10">
        <f>1+COUNTIF(FCuts,"&lt;"&amp;E3324)</f>
        <v/>
      </c>
      <c r="I3324" s="10">
        <f>1+COUNTIF(MCuts,"&lt;"&amp;F3324)</f>
        <v/>
      </c>
      <c r="J3324" s="10">
        <f>G3324&amp;H3324&amp;I3324</f>
        <v/>
      </c>
      <c r="K3324" s="10">
        <f>IF(AND(G3324&gt;=4,H3324&gt;=4),"Champions",IF(AND(G3324&gt;=3,H3324&gt;=3),"Loyal",IF(G3324&gt;=4,"New / promising",IF(H3324&gt;=3,"At risk",IF(G3324&lt;=2,"Lost / hibernating","Needs attention")))))</f>
        <v/>
      </c>
    </row>
    <row r="3325">
      <c r="A3325" t="n">
        <v>17634</v>
      </c>
      <c r="B3325" s="13">
        <f>_xlfn.MINIFS(Invoices[Date],Invoices[Customer ID],A3325)</f>
        <v/>
      </c>
      <c r="C3325" s="13">
        <f>_xlfn.MAXIFS(Invoices[Date],Invoices[Customer ID],A3325)</f>
        <v/>
      </c>
      <c r="D3325" s="14">
        <f>AsOfDate-C3325</f>
        <v/>
      </c>
      <c r="E3325" s="14">
        <f>COUNTIFS(Invoices[Customer ID],A3325)</f>
        <v/>
      </c>
      <c r="F3325" s="15">
        <f>SUMIFS(Invoices[Value],Invoices[Customer ID],A3325)</f>
        <v/>
      </c>
      <c r="G3325" s="10">
        <f>5-COUNTIF(RCuts,"&lt;"&amp;D3325)</f>
        <v/>
      </c>
      <c r="H3325" s="10">
        <f>1+COUNTIF(FCuts,"&lt;"&amp;E3325)</f>
        <v/>
      </c>
      <c r="I3325" s="10">
        <f>1+COUNTIF(MCuts,"&lt;"&amp;F3325)</f>
        <v/>
      </c>
      <c r="J3325" s="10">
        <f>G3325&amp;H3325&amp;I3325</f>
        <v/>
      </c>
      <c r="K3325" s="10">
        <f>IF(AND(G3325&gt;=4,H3325&gt;=4),"Champions",IF(AND(G3325&gt;=3,H3325&gt;=3),"Loyal",IF(G3325&gt;=4,"New / promising",IF(H3325&gt;=3,"At risk",IF(G3325&lt;=2,"Lost / hibernating","Needs attention")))))</f>
        <v/>
      </c>
    </row>
    <row r="3326">
      <c r="A3326" t="n">
        <v>17636</v>
      </c>
      <c r="B3326" s="13">
        <f>_xlfn.MINIFS(Invoices[Date],Invoices[Customer ID],A3326)</f>
        <v/>
      </c>
      <c r="C3326" s="13">
        <f>_xlfn.MAXIFS(Invoices[Date],Invoices[Customer ID],A3326)</f>
        <v/>
      </c>
      <c r="D3326" s="14">
        <f>AsOfDate-C3326</f>
        <v/>
      </c>
      <c r="E3326" s="14">
        <f>COUNTIFS(Invoices[Customer ID],A3326)</f>
        <v/>
      </c>
      <c r="F3326" s="15">
        <f>SUMIFS(Invoices[Value],Invoices[Customer ID],A3326)</f>
        <v/>
      </c>
      <c r="G3326" s="10">
        <f>5-COUNTIF(RCuts,"&lt;"&amp;D3326)</f>
        <v/>
      </c>
      <c r="H3326" s="10">
        <f>1+COUNTIF(FCuts,"&lt;"&amp;E3326)</f>
        <v/>
      </c>
      <c r="I3326" s="10">
        <f>1+COUNTIF(MCuts,"&lt;"&amp;F3326)</f>
        <v/>
      </c>
      <c r="J3326" s="10">
        <f>G3326&amp;H3326&amp;I3326</f>
        <v/>
      </c>
      <c r="K3326" s="10">
        <f>IF(AND(G3326&gt;=4,H3326&gt;=4),"Champions",IF(AND(G3326&gt;=3,H3326&gt;=3),"Loyal",IF(G3326&gt;=4,"New / promising",IF(H3326&gt;=3,"At risk",IF(G3326&lt;=2,"Lost / hibernating","Needs attention")))))</f>
        <v/>
      </c>
    </row>
    <row r="3327">
      <c r="A3327" t="n">
        <v>17637</v>
      </c>
      <c r="B3327" s="13">
        <f>_xlfn.MINIFS(Invoices[Date],Invoices[Customer ID],A3327)</f>
        <v/>
      </c>
      <c r="C3327" s="13">
        <f>_xlfn.MAXIFS(Invoices[Date],Invoices[Customer ID],A3327)</f>
        <v/>
      </c>
      <c r="D3327" s="14">
        <f>AsOfDate-C3327</f>
        <v/>
      </c>
      <c r="E3327" s="14">
        <f>COUNTIFS(Invoices[Customer ID],A3327)</f>
        <v/>
      </c>
      <c r="F3327" s="15">
        <f>SUMIFS(Invoices[Value],Invoices[Customer ID],A3327)</f>
        <v/>
      </c>
      <c r="G3327" s="10">
        <f>5-COUNTIF(RCuts,"&lt;"&amp;D3327)</f>
        <v/>
      </c>
      <c r="H3327" s="10">
        <f>1+COUNTIF(FCuts,"&lt;"&amp;E3327)</f>
        <v/>
      </c>
      <c r="I3327" s="10">
        <f>1+COUNTIF(MCuts,"&lt;"&amp;F3327)</f>
        <v/>
      </c>
      <c r="J3327" s="10">
        <f>G3327&amp;H3327&amp;I3327</f>
        <v/>
      </c>
      <c r="K3327" s="10">
        <f>IF(AND(G3327&gt;=4,H3327&gt;=4),"Champions",IF(AND(G3327&gt;=3,H3327&gt;=3),"Loyal",IF(G3327&gt;=4,"New / promising",IF(H3327&gt;=3,"At risk",IF(G3327&lt;=2,"Lost / hibernating","Needs attention")))))</f>
        <v/>
      </c>
    </row>
    <row r="3328">
      <c r="A3328" t="n">
        <v>17639</v>
      </c>
      <c r="B3328" s="13">
        <f>_xlfn.MINIFS(Invoices[Date],Invoices[Customer ID],A3328)</f>
        <v/>
      </c>
      <c r="C3328" s="13">
        <f>_xlfn.MAXIFS(Invoices[Date],Invoices[Customer ID],A3328)</f>
        <v/>
      </c>
      <c r="D3328" s="14">
        <f>AsOfDate-C3328</f>
        <v/>
      </c>
      <c r="E3328" s="14">
        <f>COUNTIFS(Invoices[Customer ID],A3328)</f>
        <v/>
      </c>
      <c r="F3328" s="15">
        <f>SUMIFS(Invoices[Value],Invoices[Customer ID],A3328)</f>
        <v/>
      </c>
      <c r="G3328" s="10">
        <f>5-COUNTIF(RCuts,"&lt;"&amp;D3328)</f>
        <v/>
      </c>
      <c r="H3328" s="10">
        <f>1+COUNTIF(FCuts,"&lt;"&amp;E3328)</f>
        <v/>
      </c>
      <c r="I3328" s="10">
        <f>1+COUNTIF(MCuts,"&lt;"&amp;F3328)</f>
        <v/>
      </c>
      <c r="J3328" s="10">
        <f>G3328&amp;H3328&amp;I3328</f>
        <v/>
      </c>
      <c r="K3328" s="10">
        <f>IF(AND(G3328&gt;=4,H3328&gt;=4),"Champions",IF(AND(G3328&gt;=3,H3328&gt;=3),"Loyal",IF(G3328&gt;=4,"New / promising",IF(H3328&gt;=3,"At risk",IF(G3328&lt;=2,"Lost / hibernating","Needs attention")))))</f>
        <v/>
      </c>
    </row>
    <row r="3329">
      <c r="A3329" t="n">
        <v>17640</v>
      </c>
      <c r="B3329" s="13">
        <f>_xlfn.MINIFS(Invoices[Date],Invoices[Customer ID],A3329)</f>
        <v/>
      </c>
      <c r="C3329" s="13">
        <f>_xlfn.MAXIFS(Invoices[Date],Invoices[Customer ID],A3329)</f>
        <v/>
      </c>
      <c r="D3329" s="14">
        <f>AsOfDate-C3329</f>
        <v/>
      </c>
      <c r="E3329" s="14">
        <f>COUNTIFS(Invoices[Customer ID],A3329)</f>
        <v/>
      </c>
      <c r="F3329" s="15">
        <f>SUMIFS(Invoices[Value],Invoices[Customer ID],A3329)</f>
        <v/>
      </c>
      <c r="G3329" s="10">
        <f>5-COUNTIF(RCuts,"&lt;"&amp;D3329)</f>
        <v/>
      </c>
      <c r="H3329" s="10">
        <f>1+COUNTIF(FCuts,"&lt;"&amp;E3329)</f>
        <v/>
      </c>
      <c r="I3329" s="10">
        <f>1+COUNTIF(MCuts,"&lt;"&amp;F3329)</f>
        <v/>
      </c>
      <c r="J3329" s="10">
        <f>G3329&amp;H3329&amp;I3329</f>
        <v/>
      </c>
      <c r="K3329" s="10">
        <f>IF(AND(G3329&gt;=4,H3329&gt;=4),"Champions",IF(AND(G3329&gt;=3,H3329&gt;=3),"Loyal",IF(G3329&gt;=4,"New / promising",IF(H3329&gt;=3,"At risk",IF(G3329&lt;=2,"Lost / hibernating","Needs attention")))))</f>
        <v/>
      </c>
    </row>
    <row r="3330">
      <c r="A3330" t="n">
        <v>17642</v>
      </c>
      <c r="B3330" s="13">
        <f>_xlfn.MINIFS(Invoices[Date],Invoices[Customer ID],A3330)</f>
        <v/>
      </c>
      <c r="C3330" s="13">
        <f>_xlfn.MAXIFS(Invoices[Date],Invoices[Customer ID],A3330)</f>
        <v/>
      </c>
      <c r="D3330" s="14">
        <f>AsOfDate-C3330</f>
        <v/>
      </c>
      <c r="E3330" s="14">
        <f>COUNTIFS(Invoices[Customer ID],A3330)</f>
        <v/>
      </c>
      <c r="F3330" s="15">
        <f>SUMIFS(Invoices[Value],Invoices[Customer ID],A3330)</f>
        <v/>
      </c>
      <c r="G3330" s="10">
        <f>5-COUNTIF(RCuts,"&lt;"&amp;D3330)</f>
        <v/>
      </c>
      <c r="H3330" s="10">
        <f>1+COUNTIF(FCuts,"&lt;"&amp;E3330)</f>
        <v/>
      </c>
      <c r="I3330" s="10">
        <f>1+COUNTIF(MCuts,"&lt;"&amp;F3330)</f>
        <v/>
      </c>
      <c r="J3330" s="10">
        <f>G3330&amp;H3330&amp;I3330</f>
        <v/>
      </c>
      <c r="K3330" s="10">
        <f>IF(AND(G3330&gt;=4,H3330&gt;=4),"Champions",IF(AND(G3330&gt;=3,H3330&gt;=3),"Loyal",IF(G3330&gt;=4,"New / promising",IF(H3330&gt;=3,"At risk",IF(G3330&lt;=2,"Lost / hibernating","Needs attention")))))</f>
        <v/>
      </c>
    </row>
    <row r="3331">
      <c r="A3331" t="n">
        <v>17644</v>
      </c>
      <c r="B3331" s="13">
        <f>_xlfn.MINIFS(Invoices[Date],Invoices[Customer ID],A3331)</f>
        <v/>
      </c>
      <c r="C3331" s="13">
        <f>_xlfn.MAXIFS(Invoices[Date],Invoices[Customer ID],A3331)</f>
        <v/>
      </c>
      <c r="D3331" s="14">
        <f>AsOfDate-C3331</f>
        <v/>
      </c>
      <c r="E3331" s="14">
        <f>COUNTIFS(Invoices[Customer ID],A3331)</f>
        <v/>
      </c>
      <c r="F3331" s="15">
        <f>SUMIFS(Invoices[Value],Invoices[Customer ID],A3331)</f>
        <v/>
      </c>
      <c r="G3331" s="10">
        <f>5-COUNTIF(RCuts,"&lt;"&amp;D3331)</f>
        <v/>
      </c>
      <c r="H3331" s="10">
        <f>1+COUNTIF(FCuts,"&lt;"&amp;E3331)</f>
        <v/>
      </c>
      <c r="I3331" s="10">
        <f>1+COUNTIF(MCuts,"&lt;"&amp;F3331)</f>
        <v/>
      </c>
      <c r="J3331" s="10">
        <f>G3331&amp;H3331&amp;I3331</f>
        <v/>
      </c>
      <c r="K3331" s="10">
        <f>IF(AND(G3331&gt;=4,H3331&gt;=4),"Champions",IF(AND(G3331&gt;=3,H3331&gt;=3),"Loyal",IF(G3331&gt;=4,"New / promising",IF(H3331&gt;=3,"At risk",IF(G3331&lt;=2,"Lost / hibernating","Needs attention")))))</f>
        <v/>
      </c>
    </row>
    <row r="3332">
      <c r="A3332" t="n">
        <v>17646</v>
      </c>
      <c r="B3332" s="13">
        <f>_xlfn.MINIFS(Invoices[Date],Invoices[Customer ID],A3332)</f>
        <v/>
      </c>
      <c r="C3332" s="13">
        <f>_xlfn.MAXIFS(Invoices[Date],Invoices[Customer ID],A3332)</f>
        <v/>
      </c>
      <c r="D3332" s="14">
        <f>AsOfDate-C3332</f>
        <v/>
      </c>
      <c r="E3332" s="14">
        <f>COUNTIFS(Invoices[Customer ID],A3332)</f>
        <v/>
      </c>
      <c r="F3332" s="15">
        <f>SUMIFS(Invoices[Value],Invoices[Customer ID],A3332)</f>
        <v/>
      </c>
      <c r="G3332" s="10">
        <f>5-COUNTIF(RCuts,"&lt;"&amp;D3332)</f>
        <v/>
      </c>
      <c r="H3332" s="10">
        <f>1+COUNTIF(FCuts,"&lt;"&amp;E3332)</f>
        <v/>
      </c>
      <c r="I3332" s="10">
        <f>1+COUNTIF(MCuts,"&lt;"&amp;F3332)</f>
        <v/>
      </c>
      <c r="J3332" s="10">
        <f>G3332&amp;H3332&amp;I3332</f>
        <v/>
      </c>
      <c r="K3332" s="10">
        <f>IF(AND(G3332&gt;=4,H3332&gt;=4),"Champions",IF(AND(G3332&gt;=3,H3332&gt;=3),"Loyal",IF(G3332&gt;=4,"New / promising",IF(H3332&gt;=3,"At risk",IF(G3332&lt;=2,"Lost / hibernating","Needs attention")))))</f>
        <v/>
      </c>
    </row>
    <row r="3333">
      <c r="A3333" t="n">
        <v>17647</v>
      </c>
      <c r="B3333" s="13">
        <f>_xlfn.MINIFS(Invoices[Date],Invoices[Customer ID],A3333)</f>
        <v/>
      </c>
      <c r="C3333" s="13">
        <f>_xlfn.MAXIFS(Invoices[Date],Invoices[Customer ID],A3333)</f>
        <v/>
      </c>
      <c r="D3333" s="14">
        <f>AsOfDate-C3333</f>
        <v/>
      </c>
      <c r="E3333" s="14">
        <f>COUNTIFS(Invoices[Customer ID],A3333)</f>
        <v/>
      </c>
      <c r="F3333" s="15">
        <f>SUMIFS(Invoices[Value],Invoices[Customer ID],A3333)</f>
        <v/>
      </c>
      <c r="G3333" s="10">
        <f>5-COUNTIF(RCuts,"&lt;"&amp;D3333)</f>
        <v/>
      </c>
      <c r="H3333" s="10">
        <f>1+COUNTIF(FCuts,"&lt;"&amp;E3333)</f>
        <v/>
      </c>
      <c r="I3333" s="10">
        <f>1+COUNTIF(MCuts,"&lt;"&amp;F3333)</f>
        <v/>
      </c>
      <c r="J3333" s="10">
        <f>G3333&amp;H3333&amp;I3333</f>
        <v/>
      </c>
      <c r="K3333" s="10">
        <f>IF(AND(G3333&gt;=4,H3333&gt;=4),"Champions",IF(AND(G3333&gt;=3,H3333&gt;=3),"Loyal",IF(G3333&gt;=4,"New / promising",IF(H3333&gt;=3,"At risk",IF(G3333&lt;=2,"Lost / hibernating","Needs attention")))))</f>
        <v/>
      </c>
    </row>
    <row r="3334">
      <c r="A3334" t="n">
        <v>17648</v>
      </c>
      <c r="B3334" s="13">
        <f>_xlfn.MINIFS(Invoices[Date],Invoices[Customer ID],A3334)</f>
        <v/>
      </c>
      <c r="C3334" s="13">
        <f>_xlfn.MAXIFS(Invoices[Date],Invoices[Customer ID],A3334)</f>
        <v/>
      </c>
      <c r="D3334" s="14">
        <f>AsOfDate-C3334</f>
        <v/>
      </c>
      <c r="E3334" s="14">
        <f>COUNTIFS(Invoices[Customer ID],A3334)</f>
        <v/>
      </c>
      <c r="F3334" s="15">
        <f>SUMIFS(Invoices[Value],Invoices[Customer ID],A3334)</f>
        <v/>
      </c>
      <c r="G3334" s="10">
        <f>5-COUNTIF(RCuts,"&lt;"&amp;D3334)</f>
        <v/>
      </c>
      <c r="H3334" s="10">
        <f>1+COUNTIF(FCuts,"&lt;"&amp;E3334)</f>
        <v/>
      </c>
      <c r="I3334" s="10">
        <f>1+COUNTIF(MCuts,"&lt;"&amp;F3334)</f>
        <v/>
      </c>
      <c r="J3334" s="10">
        <f>G3334&amp;H3334&amp;I3334</f>
        <v/>
      </c>
      <c r="K3334" s="10">
        <f>IF(AND(G3334&gt;=4,H3334&gt;=4),"Champions",IF(AND(G3334&gt;=3,H3334&gt;=3),"Loyal",IF(G3334&gt;=4,"New / promising",IF(H3334&gt;=3,"At risk",IF(G3334&lt;=2,"Lost / hibernating","Needs attention")))))</f>
        <v/>
      </c>
    </row>
    <row r="3335">
      <c r="A3335" t="n">
        <v>17649</v>
      </c>
      <c r="B3335" s="13">
        <f>_xlfn.MINIFS(Invoices[Date],Invoices[Customer ID],A3335)</f>
        <v/>
      </c>
      <c r="C3335" s="13">
        <f>_xlfn.MAXIFS(Invoices[Date],Invoices[Customer ID],A3335)</f>
        <v/>
      </c>
      <c r="D3335" s="14">
        <f>AsOfDate-C3335</f>
        <v/>
      </c>
      <c r="E3335" s="14">
        <f>COUNTIFS(Invoices[Customer ID],A3335)</f>
        <v/>
      </c>
      <c r="F3335" s="15">
        <f>SUMIFS(Invoices[Value],Invoices[Customer ID],A3335)</f>
        <v/>
      </c>
      <c r="G3335" s="10">
        <f>5-COUNTIF(RCuts,"&lt;"&amp;D3335)</f>
        <v/>
      </c>
      <c r="H3335" s="10">
        <f>1+COUNTIF(FCuts,"&lt;"&amp;E3335)</f>
        <v/>
      </c>
      <c r="I3335" s="10">
        <f>1+COUNTIF(MCuts,"&lt;"&amp;F3335)</f>
        <v/>
      </c>
      <c r="J3335" s="10">
        <f>G3335&amp;H3335&amp;I3335</f>
        <v/>
      </c>
      <c r="K3335" s="10">
        <f>IF(AND(G3335&gt;=4,H3335&gt;=4),"Champions",IF(AND(G3335&gt;=3,H3335&gt;=3),"Loyal",IF(G3335&gt;=4,"New / promising",IF(H3335&gt;=3,"At risk",IF(G3335&lt;=2,"Lost / hibernating","Needs attention")))))</f>
        <v/>
      </c>
    </row>
    <row r="3336">
      <c r="A3336" t="n">
        <v>17650</v>
      </c>
      <c r="B3336" s="13">
        <f>_xlfn.MINIFS(Invoices[Date],Invoices[Customer ID],A3336)</f>
        <v/>
      </c>
      <c r="C3336" s="13">
        <f>_xlfn.MAXIFS(Invoices[Date],Invoices[Customer ID],A3336)</f>
        <v/>
      </c>
      <c r="D3336" s="14">
        <f>AsOfDate-C3336</f>
        <v/>
      </c>
      <c r="E3336" s="14">
        <f>COUNTIFS(Invoices[Customer ID],A3336)</f>
        <v/>
      </c>
      <c r="F3336" s="15">
        <f>SUMIFS(Invoices[Value],Invoices[Customer ID],A3336)</f>
        <v/>
      </c>
      <c r="G3336" s="10">
        <f>5-COUNTIF(RCuts,"&lt;"&amp;D3336)</f>
        <v/>
      </c>
      <c r="H3336" s="10">
        <f>1+COUNTIF(FCuts,"&lt;"&amp;E3336)</f>
        <v/>
      </c>
      <c r="I3336" s="10">
        <f>1+COUNTIF(MCuts,"&lt;"&amp;F3336)</f>
        <v/>
      </c>
      <c r="J3336" s="10">
        <f>G3336&amp;H3336&amp;I3336</f>
        <v/>
      </c>
      <c r="K3336" s="10">
        <f>IF(AND(G3336&gt;=4,H3336&gt;=4),"Champions",IF(AND(G3336&gt;=3,H3336&gt;=3),"Loyal",IF(G3336&gt;=4,"New / promising",IF(H3336&gt;=3,"At risk",IF(G3336&lt;=2,"Lost / hibernating","Needs attention")))))</f>
        <v/>
      </c>
    </row>
    <row r="3337">
      <c r="A3337" t="n">
        <v>17651</v>
      </c>
      <c r="B3337" s="13">
        <f>_xlfn.MINIFS(Invoices[Date],Invoices[Customer ID],A3337)</f>
        <v/>
      </c>
      <c r="C3337" s="13">
        <f>_xlfn.MAXIFS(Invoices[Date],Invoices[Customer ID],A3337)</f>
        <v/>
      </c>
      <c r="D3337" s="14">
        <f>AsOfDate-C3337</f>
        <v/>
      </c>
      <c r="E3337" s="14">
        <f>COUNTIFS(Invoices[Customer ID],A3337)</f>
        <v/>
      </c>
      <c r="F3337" s="15">
        <f>SUMIFS(Invoices[Value],Invoices[Customer ID],A3337)</f>
        <v/>
      </c>
      <c r="G3337" s="10">
        <f>5-COUNTIF(RCuts,"&lt;"&amp;D3337)</f>
        <v/>
      </c>
      <c r="H3337" s="10">
        <f>1+COUNTIF(FCuts,"&lt;"&amp;E3337)</f>
        <v/>
      </c>
      <c r="I3337" s="10">
        <f>1+COUNTIF(MCuts,"&lt;"&amp;F3337)</f>
        <v/>
      </c>
      <c r="J3337" s="10">
        <f>G3337&amp;H3337&amp;I3337</f>
        <v/>
      </c>
      <c r="K3337" s="10">
        <f>IF(AND(G3337&gt;=4,H3337&gt;=4),"Champions",IF(AND(G3337&gt;=3,H3337&gt;=3),"Loyal",IF(G3337&gt;=4,"New / promising",IF(H3337&gt;=3,"At risk",IF(G3337&lt;=2,"Lost / hibernating","Needs attention")))))</f>
        <v/>
      </c>
    </row>
    <row r="3338">
      <c r="A3338" t="n">
        <v>17652</v>
      </c>
      <c r="B3338" s="13">
        <f>_xlfn.MINIFS(Invoices[Date],Invoices[Customer ID],A3338)</f>
        <v/>
      </c>
      <c r="C3338" s="13">
        <f>_xlfn.MAXIFS(Invoices[Date],Invoices[Customer ID],A3338)</f>
        <v/>
      </c>
      <c r="D3338" s="14">
        <f>AsOfDate-C3338</f>
        <v/>
      </c>
      <c r="E3338" s="14">
        <f>COUNTIFS(Invoices[Customer ID],A3338)</f>
        <v/>
      </c>
      <c r="F3338" s="15">
        <f>SUMIFS(Invoices[Value],Invoices[Customer ID],A3338)</f>
        <v/>
      </c>
      <c r="G3338" s="10">
        <f>5-COUNTIF(RCuts,"&lt;"&amp;D3338)</f>
        <v/>
      </c>
      <c r="H3338" s="10">
        <f>1+COUNTIF(FCuts,"&lt;"&amp;E3338)</f>
        <v/>
      </c>
      <c r="I3338" s="10">
        <f>1+COUNTIF(MCuts,"&lt;"&amp;F3338)</f>
        <v/>
      </c>
      <c r="J3338" s="10">
        <f>G3338&amp;H3338&amp;I3338</f>
        <v/>
      </c>
      <c r="K3338" s="10">
        <f>IF(AND(G3338&gt;=4,H3338&gt;=4),"Champions",IF(AND(G3338&gt;=3,H3338&gt;=3),"Loyal",IF(G3338&gt;=4,"New / promising",IF(H3338&gt;=3,"At risk",IF(G3338&lt;=2,"Lost / hibernating","Needs attention")))))</f>
        <v/>
      </c>
    </row>
    <row r="3339">
      <c r="A3339" t="n">
        <v>17653</v>
      </c>
      <c r="B3339" s="13">
        <f>_xlfn.MINIFS(Invoices[Date],Invoices[Customer ID],A3339)</f>
        <v/>
      </c>
      <c r="C3339" s="13">
        <f>_xlfn.MAXIFS(Invoices[Date],Invoices[Customer ID],A3339)</f>
        <v/>
      </c>
      <c r="D3339" s="14">
        <f>AsOfDate-C3339</f>
        <v/>
      </c>
      <c r="E3339" s="14">
        <f>COUNTIFS(Invoices[Customer ID],A3339)</f>
        <v/>
      </c>
      <c r="F3339" s="15">
        <f>SUMIFS(Invoices[Value],Invoices[Customer ID],A3339)</f>
        <v/>
      </c>
      <c r="G3339" s="10">
        <f>5-COUNTIF(RCuts,"&lt;"&amp;D3339)</f>
        <v/>
      </c>
      <c r="H3339" s="10">
        <f>1+COUNTIF(FCuts,"&lt;"&amp;E3339)</f>
        <v/>
      </c>
      <c r="I3339" s="10">
        <f>1+COUNTIF(MCuts,"&lt;"&amp;F3339)</f>
        <v/>
      </c>
      <c r="J3339" s="10">
        <f>G3339&amp;H3339&amp;I3339</f>
        <v/>
      </c>
      <c r="K3339" s="10">
        <f>IF(AND(G3339&gt;=4,H3339&gt;=4),"Champions",IF(AND(G3339&gt;=3,H3339&gt;=3),"Loyal",IF(G3339&gt;=4,"New / promising",IF(H3339&gt;=3,"At risk",IF(G3339&lt;=2,"Lost / hibernating","Needs attention")))))</f>
        <v/>
      </c>
    </row>
    <row r="3340">
      <c r="A3340" t="n">
        <v>17654</v>
      </c>
      <c r="B3340" s="13">
        <f>_xlfn.MINIFS(Invoices[Date],Invoices[Customer ID],A3340)</f>
        <v/>
      </c>
      <c r="C3340" s="13">
        <f>_xlfn.MAXIFS(Invoices[Date],Invoices[Customer ID],A3340)</f>
        <v/>
      </c>
      <c r="D3340" s="14">
        <f>AsOfDate-C3340</f>
        <v/>
      </c>
      <c r="E3340" s="14">
        <f>COUNTIFS(Invoices[Customer ID],A3340)</f>
        <v/>
      </c>
      <c r="F3340" s="15">
        <f>SUMIFS(Invoices[Value],Invoices[Customer ID],A3340)</f>
        <v/>
      </c>
      <c r="G3340" s="10">
        <f>5-COUNTIF(RCuts,"&lt;"&amp;D3340)</f>
        <v/>
      </c>
      <c r="H3340" s="10">
        <f>1+COUNTIF(FCuts,"&lt;"&amp;E3340)</f>
        <v/>
      </c>
      <c r="I3340" s="10">
        <f>1+COUNTIF(MCuts,"&lt;"&amp;F3340)</f>
        <v/>
      </c>
      <c r="J3340" s="10">
        <f>G3340&amp;H3340&amp;I3340</f>
        <v/>
      </c>
      <c r="K3340" s="10">
        <f>IF(AND(G3340&gt;=4,H3340&gt;=4),"Champions",IF(AND(G3340&gt;=3,H3340&gt;=3),"Loyal",IF(G3340&gt;=4,"New / promising",IF(H3340&gt;=3,"At risk",IF(G3340&lt;=2,"Lost / hibernating","Needs attention")))))</f>
        <v/>
      </c>
    </row>
    <row r="3341">
      <c r="A3341" t="n">
        <v>17655</v>
      </c>
      <c r="B3341" s="13">
        <f>_xlfn.MINIFS(Invoices[Date],Invoices[Customer ID],A3341)</f>
        <v/>
      </c>
      <c r="C3341" s="13">
        <f>_xlfn.MAXIFS(Invoices[Date],Invoices[Customer ID],A3341)</f>
        <v/>
      </c>
      <c r="D3341" s="14">
        <f>AsOfDate-C3341</f>
        <v/>
      </c>
      <c r="E3341" s="14">
        <f>COUNTIFS(Invoices[Customer ID],A3341)</f>
        <v/>
      </c>
      <c r="F3341" s="15">
        <f>SUMIFS(Invoices[Value],Invoices[Customer ID],A3341)</f>
        <v/>
      </c>
      <c r="G3341" s="10">
        <f>5-COUNTIF(RCuts,"&lt;"&amp;D3341)</f>
        <v/>
      </c>
      <c r="H3341" s="10">
        <f>1+COUNTIF(FCuts,"&lt;"&amp;E3341)</f>
        <v/>
      </c>
      <c r="I3341" s="10">
        <f>1+COUNTIF(MCuts,"&lt;"&amp;F3341)</f>
        <v/>
      </c>
      <c r="J3341" s="10">
        <f>G3341&amp;H3341&amp;I3341</f>
        <v/>
      </c>
      <c r="K3341" s="10">
        <f>IF(AND(G3341&gt;=4,H3341&gt;=4),"Champions",IF(AND(G3341&gt;=3,H3341&gt;=3),"Loyal",IF(G3341&gt;=4,"New / promising",IF(H3341&gt;=3,"At risk",IF(G3341&lt;=2,"Lost / hibernating","Needs attention")))))</f>
        <v/>
      </c>
    </row>
    <row r="3342">
      <c r="A3342" t="n">
        <v>17656</v>
      </c>
      <c r="B3342" s="13">
        <f>_xlfn.MINIFS(Invoices[Date],Invoices[Customer ID],A3342)</f>
        <v/>
      </c>
      <c r="C3342" s="13">
        <f>_xlfn.MAXIFS(Invoices[Date],Invoices[Customer ID],A3342)</f>
        <v/>
      </c>
      <c r="D3342" s="14">
        <f>AsOfDate-C3342</f>
        <v/>
      </c>
      <c r="E3342" s="14">
        <f>COUNTIFS(Invoices[Customer ID],A3342)</f>
        <v/>
      </c>
      <c r="F3342" s="15">
        <f>SUMIFS(Invoices[Value],Invoices[Customer ID],A3342)</f>
        <v/>
      </c>
      <c r="G3342" s="10">
        <f>5-COUNTIF(RCuts,"&lt;"&amp;D3342)</f>
        <v/>
      </c>
      <c r="H3342" s="10">
        <f>1+COUNTIF(FCuts,"&lt;"&amp;E3342)</f>
        <v/>
      </c>
      <c r="I3342" s="10">
        <f>1+COUNTIF(MCuts,"&lt;"&amp;F3342)</f>
        <v/>
      </c>
      <c r="J3342" s="10">
        <f>G3342&amp;H3342&amp;I3342</f>
        <v/>
      </c>
      <c r="K3342" s="10">
        <f>IF(AND(G3342&gt;=4,H3342&gt;=4),"Champions",IF(AND(G3342&gt;=3,H3342&gt;=3),"Loyal",IF(G3342&gt;=4,"New / promising",IF(H3342&gt;=3,"At risk",IF(G3342&lt;=2,"Lost / hibernating","Needs attention")))))</f>
        <v/>
      </c>
    </row>
    <row r="3343">
      <c r="A3343" t="n">
        <v>17658</v>
      </c>
      <c r="B3343" s="13">
        <f>_xlfn.MINIFS(Invoices[Date],Invoices[Customer ID],A3343)</f>
        <v/>
      </c>
      <c r="C3343" s="13">
        <f>_xlfn.MAXIFS(Invoices[Date],Invoices[Customer ID],A3343)</f>
        <v/>
      </c>
      <c r="D3343" s="14">
        <f>AsOfDate-C3343</f>
        <v/>
      </c>
      <c r="E3343" s="14">
        <f>COUNTIFS(Invoices[Customer ID],A3343)</f>
        <v/>
      </c>
      <c r="F3343" s="15">
        <f>SUMIFS(Invoices[Value],Invoices[Customer ID],A3343)</f>
        <v/>
      </c>
      <c r="G3343" s="10">
        <f>5-COUNTIF(RCuts,"&lt;"&amp;D3343)</f>
        <v/>
      </c>
      <c r="H3343" s="10">
        <f>1+COUNTIF(FCuts,"&lt;"&amp;E3343)</f>
        <v/>
      </c>
      <c r="I3343" s="10">
        <f>1+COUNTIF(MCuts,"&lt;"&amp;F3343)</f>
        <v/>
      </c>
      <c r="J3343" s="10">
        <f>G3343&amp;H3343&amp;I3343</f>
        <v/>
      </c>
      <c r="K3343" s="10">
        <f>IF(AND(G3343&gt;=4,H3343&gt;=4),"Champions",IF(AND(G3343&gt;=3,H3343&gt;=3),"Loyal",IF(G3343&gt;=4,"New / promising",IF(H3343&gt;=3,"At risk",IF(G3343&lt;=2,"Lost / hibernating","Needs attention")))))</f>
        <v/>
      </c>
    </row>
    <row r="3344">
      <c r="A3344" t="n">
        <v>17659</v>
      </c>
      <c r="B3344" s="13">
        <f>_xlfn.MINIFS(Invoices[Date],Invoices[Customer ID],A3344)</f>
        <v/>
      </c>
      <c r="C3344" s="13">
        <f>_xlfn.MAXIFS(Invoices[Date],Invoices[Customer ID],A3344)</f>
        <v/>
      </c>
      <c r="D3344" s="14">
        <f>AsOfDate-C3344</f>
        <v/>
      </c>
      <c r="E3344" s="14">
        <f>COUNTIFS(Invoices[Customer ID],A3344)</f>
        <v/>
      </c>
      <c r="F3344" s="15">
        <f>SUMIFS(Invoices[Value],Invoices[Customer ID],A3344)</f>
        <v/>
      </c>
      <c r="G3344" s="10">
        <f>5-COUNTIF(RCuts,"&lt;"&amp;D3344)</f>
        <v/>
      </c>
      <c r="H3344" s="10">
        <f>1+COUNTIF(FCuts,"&lt;"&amp;E3344)</f>
        <v/>
      </c>
      <c r="I3344" s="10">
        <f>1+COUNTIF(MCuts,"&lt;"&amp;F3344)</f>
        <v/>
      </c>
      <c r="J3344" s="10">
        <f>G3344&amp;H3344&amp;I3344</f>
        <v/>
      </c>
      <c r="K3344" s="10">
        <f>IF(AND(G3344&gt;=4,H3344&gt;=4),"Champions",IF(AND(G3344&gt;=3,H3344&gt;=3),"Loyal",IF(G3344&gt;=4,"New / promising",IF(H3344&gt;=3,"At risk",IF(G3344&lt;=2,"Lost / hibernating","Needs attention")))))</f>
        <v/>
      </c>
    </row>
    <row r="3345">
      <c r="A3345" t="n">
        <v>17660</v>
      </c>
      <c r="B3345" s="13">
        <f>_xlfn.MINIFS(Invoices[Date],Invoices[Customer ID],A3345)</f>
        <v/>
      </c>
      <c r="C3345" s="13">
        <f>_xlfn.MAXIFS(Invoices[Date],Invoices[Customer ID],A3345)</f>
        <v/>
      </c>
      <c r="D3345" s="14">
        <f>AsOfDate-C3345</f>
        <v/>
      </c>
      <c r="E3345" s="14">
        <f>COUNTIFS(Invoices[Customer ID],A3345)</f>
        <v/>
      </c>
      <c r="F3345" s="15">
        <f>SUMIFS(Invoices[Value],Invoices[Customer ID],A3345)</f>
        <v/>
      </c>
      <c r="G3345" s="10">
        <f>5-COUNTIF(RCuts,"&lt;"&amp;D3345)</f>
        <v/>
      </c>
      <c r="H3345" s="10">
        <f>1+COUNTIF(FCuts,"&lt;"&amp;E3345)</f>
        <v/>
      </c>
      <c r="I3345" s="10">
        <f>1+COUNTIF(MCuts,"&lt;"&amp;F3345)</f>
        <v/>
      </c>
      <c r="J3345" s="10">
        <f>G3345&amp;H3345&amp;I3345</f>
        <v/>
      </c>
      <c r="K3345" s="10">
        <f>IF(AND(G3345&gt;=4,H3345&gt;=4),"Champions",IF(AND(G3345&gt;=3,H3345&gt;=3),"Loyal",IF(G3345&gt;=4,"New / promising",IF(H3345&gt;=3,"At risk",IF(G3345&lt;=2,"Lost / hibernating","Needs attention")))))</f>
        <v/>
      </c>
    </row>
    <row r="3346">
      <c r="A3346" t="n">
        <v>17663</v>
      </c>
      <c r="B3346" s="13">
        <f>_xlfn.MINIFS(Invoices[Date],Invoices[Customer ID],A3346)</f>
        <v/>
      </c>
      <c r="C3346" s="13">
        <f>_xlfn.MAXIFS(Invoices[Date],Invoices[Customer ID],A3346)</f>
        <v/>
      </c>
      <c r="D3346" s="14">
        <f>AsOfDate-C3346</f>
        <v/>
      </c>
      <c r="E3346" s="14">
        <f>COUNTIFS(Invoices[Customer ID],A3346)</f>
        <v/>
      </c>
      <c r="F3346" s="15">
        <f>SUMIFS(Invoices[Value],Invoices[Customer ID],A3346)</f>
        <v/>
      </c>
      <c r="G3346" s="10">
        <f>5-COUNTIF(RCuts,"&lt;"&amp;D3346)</f>
        <v/>
      </c>
      <c r="H3346" s="10">
        <f>1+COUNTIF(FCuts,"&lt;"&amp;E3346)</f>
        <v/>
      </c>
      <c r="I3346" s="10">
        <f>1+COUNTIF(MCuts,"&lt;"&amp;F3346)</f>
        <v/>
      </c>
      <c r="J3346" s="10">
        <f>G3346&amp;H3346&amp;I3346</f>
        <v/>
      </c>
      <c r="K3346" s="10">
        <f>IF(AND(G3346&gt;=4,H3346&gt;=4),"Champions",IF(AND(G3346&gt;=3,H3346&gt;=3),"Loyal",IF(G3346&gt;=4,"New / promising",IF(H3346&gt;=3,"At risk",IF(G3346&lt;=2,"Lost / hibernating","Needs attention")))))</f>
        <v/>
      </c>
    </row>
    <row r="3347">
      <c r="A3347" t="n">
        <v>17664</v>
      </c>
      <c r="B3347" s="13">
        <f>_xlfn.MINIFS(Invoices[Date],Invoices[Customer ID],A3347)</f>
        <v/>
      </c>
      <c r="C3347" s="13">
        <f>_xlfn.MAXIFS(Invoices[Date],Invoices[Customer ID],A3347)</f>
        <v/>
      </c>
      <c r="D3347" s="14">
        <f>AsOfDate-C3347</f>
        <v/>
      </c>
      <c r="E3347" s="14">
        <f>COUNTIFS(Invoices[Customer ID],A3347)</f>
        <v/>
      </c>
      <c r="F3347" s="15">
        <f>SUMIFS(Invoices[Value],Invoices[Customer ID],A3347)</f>
        <v/>
      </c>
      <c r="G3347" s="10">
        <f>5-COUNTIF(RCuts,"&lt;"&amp;D3347)</f>
        <v/>
      </c>
      <c r="H3347" s="10">
        <f>1+COUNTIF(FCuts,"&lt;"&amp;E3347)</f>
        <v/>
      </c>
      <c r="I3347" s="10">
        <f>1+COUNTIF(MCuts,"&lt;"&amp;F3347)</f>
        <v/>
      </c>
      <c r="J3347" s="10">
        <f>G3347&amp;H3347&amp;I3347</f>
        <v/>
      </c>
      <c r="K3347" s="10">
        <f>IF(AND(G3347&gt;=4,H3347&gt;=4),"Champions",IF(AND(G3347&gt;=3,H3347&gt;=3),"Loyal",IF(G3347&gt;=4,"New / promising",IF(H3347&gt;=3,"At risk",IF(G3347&lt;=2,"Lost / hibernating","Needs attention")))))</f>
        <v/>
      </c>
    </row>
    <row r="3348">
      <c r="A3348" t="n">
        <v>17666</v>
      </c>
      <c r="B3348" s="13">
        <f>_xlfn.MINIFS(Invoices[Date],Invoices[Customer ID],A3348)</f>
        <v/>
      </c>
      <c r="C3348" s="13">
        <f>_xlfn.MAXIFS(Invoices[Date],Invoices[Customer ID],A3348)</f>
        <v/>
      </c>
      <c r="D3348" s="14">
        <f>AsOfDate-C3348</f>
        <v/>
      </c>
      <c r="E3348" s="14">
        <f>COUNTIFS(Invoices[Customer ID],A3348)</f>
        <v/>
      </c>
      <c r="F3348" s="15">
        <f>SUMIFS(Invoices[Value],Invoices[Customer ID],A3348)</f>
        <v/>
      </c>
      <c r="G3348" s="10">
        <f>5-COUNTIF(RCuts,"&lt;"&amp;D3348)</f>
        <v/>
      </c>
      <c r="H3348" s="10">
        <f>1+COUNTIF(FCuts,"&lt;"&amp;E3348)</f>
        <v/>
      </c>
      <c r="I3348" s="10">
        <f>1+COUNTIF(MCuts,"&lt;"&amp;F3348)</f>
        <v/>
      </c>
      <c r="J3348" s="10">
        <f>G3348&amp;H3348&amp;I3348</f>
        <v/>
      </c>
      <c r="K3348" s="10">
        <f>IF(AND(G3348&gt;=4,H3348&gt;=4),"Champions",IF(AND(G3348&gt;=3,H3348&gt;=3),"Loyal",IF(G3348&gt;=4,"New / promising",IF(H3348&gt;=3,"At risk",IF(G3348&lt;=2,"Lost / hibernating","Needs attention")))))</f>
        <v/>
      </c>
    </row>
    <row r="3349">
      <c r="A3349" t="n">
        <v>17667</v>
      </c>
      <c r="B3349" s="13">
        <f>_xlfn.MINIFS(Invoices[Date],Invoices[Customer ID],A3349)</f>
        <v/>
      </c>
      <c r="C3349" s="13">
        <f>_xlfn.MAXIFS(Invoices[Date],Invoices[Customer ID],A3349)</f>
        <v/>
      </c>
      <c r="D3349" s="14">
        <f>AsOfDate-C3349</f>
        <v/>
      </c>
      <c r="E3349" s="14">
        <f>COUNTIFS(Invoices[Customer ID],A3349)</f>
        <v/>
      </c>
      <c r="F3349" s="15">
        <f>SUMIFS(Invoices[Value],Invoices[Customer ID],A3349)</f>
        <v/>
      </c>
      <c r="G3349" s="10">
        <f>5-COUNTIF(RCuts,"&lt;"&amp;D3349)</f>
        <v/>
      </c>
      <c r="H3349" s="10">
        <f>1+COUNTIF(FCuts,"&lt;"&amp;E3349)</f>
        <v/>
      </c>
      <c r="I3349" s="10">
        <f>1+COUNTIF(MCuts,"&lt;"&amp;F3349)</f>
        <v/>
      </c>
      <c r="J3349" s="10">
        <f>G3349&amp;H3349&amp;I3349</f>
        <v/>
      </c>
      <c r="K3349" s="10">
        <f>IF(AND(G3349&gt;=4,H3349&gt;=4),"Champions",IF(AND(G3349&gt;=3,H3349&gt;=3),"Loyal",IF(G3349&gt;=4,"New / promising",IF(H3349&gt;=3,"At risk",IF(G3349&lt;=2,"Lost / hibernating","Needs attention")))))</f>
        <v/>
      </c>
    </row>
    <row r="3350">
      <c r="A3350" t="n">
        <v>17668</v>
      </c>
      <c r="B3350" s="13">
        <f>_xlfn.MINIFS(Invoices[Date],Invoices[Customer ID],A3350)</f>
        <v/>
      </c>
      <c r="C3350" s="13">
        <f>_xlfn.MAXIFS(Invoices[Date],Invoices[Customer ID],A3350)</f>
        <v/>
      </c>
      <c r="D3350" s="14">
        <f>AsOfDate-C3350</f>
        <v/>
      </c>
      <c r="E3350" s="14">
        <f>COUNTIFS(Invoices[Customer ID],A3350)</f>
        <v/>
      </c>
      <c r="F3350" s="15">
        <f>SUMIFS(Invoices[Value],Invoices[Customer ID],A3350)</f>
        <v/>
      </c>
      <c r="G3350" s="10">
        <f>5-COUNTIF(RCuts,"&lt;"&amp;D3350)</f>
        <v/>
      </c>
      <c r="H3350" s="10">
        <f>1+COUNTIF(FCuts,"&lt;"&amp;E3350)</f>
        <v/>
      </c>
      <c r="I3350" s="10">
        <f>1+COUNTIF(MCuts,"&lt;"&amp;F3350)</f>
        <v/>
      </c>
      <c r="J3350" s="10">
        <f>G3350&amp;H3350&amp;I3350</f>
        <v/>
      </c>
      <c r="K3350" s="10">
        <f>IF(AND(G3350&gt;=4,H3350&gt;=4),"Champions",IF(AND(G3350&gt;=3,H3350&gt;=3),"Loyal",IF(G3350&gt;=4,"New / promising",IF(H3350&gt;=3,"At risk",IF(G3350&lt;=2,"Lost / hibernating","Needs attention")))))</f>
        <v/>
      </c>
    </row>
    <row r="3351">
      <c r="A3351" t="n">
        <v>17669</v>
      </c>
      <c r="B3351" s="13">
        <f>_xlfn.MINIFS(Invoices[Date],Invoices[Customer ID],A3351)</f>
        <v/>
      </c>
      <c r="C3351" s="13">
        <f>_xlfn.MAXIFS(Invoices[Date],Invoices[Customer ID],A3351)</f>
        <v/>
      </c>
      <c r="D3351" s="14">
        <f>AsOfDate-C3351</f>
        <v/>
      </c>
      <c r="E3351" s="14">
        <f>COUNTIFS(Invoices[Customer ID],A3351)</f>
        <v/>
      </c>
      <c r="F3351" s="15">
        <f>SUMIFS(Invoices[Value],Invoices[Customer ID],A3351)</f>
        <v/>
      </c>
      <c r="G3351" s="10">
        <f>5-COUNTIF(RCuts,"&lt;"&amp;D3351)</f>
        <v/>
      </c>
      <c r="H3351" s="10">
        <f>1+COUNTIF(FCuts,"&lt;"&amp;E3351)</f>
        <v/>
      </c>
      <c r="I3351" s="10">
        <f>1+COUNTIF(MCuts,"&lt;"&amp;F3351)</f>
        <v/>
      </c>
      <c r="J3351" s="10">
        <f>G3351&amp;H3351&amp;I3351</f>
        <v/>
      </c>
      <c r="K3351" s="10">
        <f>IF(AND(G3351&gt;=4,H3351&gt;=4),"Champions",IF(AND(G3351&gt;=3,H3351&gt;=3),"Loyal",IF(G3351&gt;=4,"New / promising",IF(H3351&gt;=3,"At risk",IF(G3351&lt;=2,"Lost / hibernating","Needs attention")))))</f>
        <v/>
      </c>
    </row>
    <row r="3352">
      <c r="A3352" t="n">
        <v>17670</v>
      </c>
      <c r="B3352" s="13">
        <f>_xlfn.MINIFS(Invoices[Date],Invoices[Customer ID],A3352)</f>
        <v/>
      </c>
      <c r="C3352" s="13">
        <f>_xlfn.MAXIFS(Invoices[Date],Invoices[Customer ID],A3352)</f>
        <v/>
      </c>
      <c r="D3352" s="14">
        <f>AsOfDate-C3352</f>
        <v/>
      </c>
      <c r="E3352" s="14">
        <f>COUNTIFS(Invoices[Customer ID],A3352)</f>
        <v/>
      </c>
      <c r="F3352" s="15">
        <f>SUMIFS(Invoices[Value],Invoices[Customer ID],A3352)</f>
        <v/>
      </c>
      <c r="G3352" s="10">
        <f>5-COUNTIF(RCuts,"&lt;"&amp;D3352)</f>
        <v/>
      </c>
      <c r="H3352" s="10">
        <f>1+COUNTIF(FCuts,"&lt;"&amp;E3352)</f>
        <v/>
      </c>
      <c r="I3352" s="10">
        <f>1+COUNTIF(MCuts,"&lt;"&amp;F3352)</f>
        <v/>
      </c>
      <c r="J3352" s="10">
        <f>G3352&amp;H3352&amp;I3352</f>
        <v/>
      </c>
      <c r="K3352" s="10">
        <f>IF(AND(G3352&gt;=4,H3352&gt;=4),"Champions",IF(AND(G3352&gt;=3,H3352&gt;=3),"Loyal",IF(G3352&gt;=4,"New / promising",IF(H3352&gt;=3,"At risk",IF(G3352&lt;=2,"Lost / hibernating","Needs attention")))))</f>
        <v/>
      </c>
    </row>
    <row r="3353">
      <c r="A3353" t="n">
        <v>17671</v>
      </c>
      <c r="B3353" s="13">
        <f>_xlfn.MINIFS(Invoices[Date],Invoices[Customer ID],A3353)</f>
        <v/>
      </c>
      <c r="C3353" s="13">
        <f>_xlfn.MAXIFS(Invoices[Date],Invoices[Customer ID],A3353)</f>
        <v/>
      </c>
      <c r="D3353" s="14">
        <f>AsOfDate-C3353</f>
        <v/>
      </c>
      <c r="E3353" s="14">
        <f>COUNTIFS(Invoices[Customer ID],A3353)</f>
        <v/>
      </c>
      <c r="F3353" s="15">
        <f>SUMIFS(Invoices[Value],Invoices[Customer ID],A3353)</f>
        <v/>
      </c>
      <c r="G3353" s="10">
        <f>5-COUNTIF(RCuts,"&lt;"&amp;D3353)</f>
        <v/>
      </c>
      <c r="H3353" s="10">
        <f>1+COUNTIF(FCuts,"&lt;"&amp;E3353)</f>
        <v/>
      </c>
      <c r="I3353" s="10">
        <f>1+COUNTIF(MCuts,"&lt;"&amp;F3353)</f>
        <v/>
      </c>
      <c r="J3353" s="10">
        <f>G3353&amp;H3353&amp;I3353</f>
        <v/>
      </c>
      <c r="K3353" s="10">
        <f>IF(AND(G3353&gt;=4,H3353&gt;=4),"Champions",IF(AND(G3353&gt;=3,H3353&gt;=3),"Loyal",IF(G3353&gt;=4,"New / promising",IF(H3353&gt;=3,"At risk",IF(G3353&lt;=2,"Lost / hibernating","Needs attention")))))</f>
        <v/>
      </c>
    </row>
    <row r="3354">
      <c r="A3354" t="n">
        <v>17672</v>
      </c>
      <c r="B3354" s="13">
        <f>_xlfn.MINIFS(Invoices[Date],Invoices[Customer ID],A3354)</f>
        <v/>
      </c>
      <c r="C3354" s="13">
        <f>_xlfn.MAXIFS(Invoices[Date],Invoices[Customer ID],A3354)</f>
        <v/>
      </c>
      <c r="D3354" s="14">
        <f>AsOfDate-C3354</f>
        <v/>
      </c>
      <c r="E3354" s="14">
        <f>COUNTIFS(Invoices[Customer ID],A3354)</f>
        <v/>
      </c>
      <c r="F3354" s="15">
        <f>SUMIFS(Invoices[Value],Invoices[Customer ID],A3354)</f>
        <v/>
      </c>
      <c r="G3354" s="10">
        <f>5-COUNTIF(RCuts,"&lt;"&amp;D3354)</f>
        <v/>
      </c>
      <c r="H3354" s="10">
        <f>1+COUNTIF(FCuts,"&lt;"&amp;E3354)</f>
        <v/>
      </c>
      <c r="I3354" s="10">
        <f>1+COUNTIF(MCuts,"&lt;"&amp;F3354)</f>
        <v/>
      </c>
      <c r="J3354" s="10">
        <f>G3354&amp;H3354&amp;I3354</f>
        <v/>
      </c>
      <c r="K3354" s="10">
        <f>IF(AND(G3354&gt;=4,H3354&gt;=4),"Champions",IF(AND(G3354&gt;=3,H3354&gt;=3),"Loyal",IF(G3354&gt;=4,"New / promising",IF(H3354&gt;=3,"At risk",IF(G3354&lt;=2,"Lost / hibernating","Needs attention")))))</f>
        <v/>
      </c>
    </row>
    <row r="3355">
      <c r="A3355" t="n">
        <v>17673</v>
      </c>
      <c r="B3355" s="13">
        <f>_xlfn.MINIFS(Invoices[Date],Invoices[Customer ID],A3355)</f>
        <v/>
      </c>
      <c r="C3355" s="13">
        <f>_xlfn.MAXIFS(Invoices[Date],Invoices[Customer ID],A3355)</f>
        <v/>
      </c>
      <c r="D3355" s="14">
        <f>AsOfDate-C3355</f>
        <v/>
      </c>
      <c r="E3355" s="14">
        <f>COUNTIFS(Invoices[Customer ID],A3355)</f>
        <v/>
      </c>
      <c r="F3355" s="15">
        <f>SUMIFS(Invoices[Value],Invoices[Customer ID],A3355)</f>
        <v/>
      </c>
      <c r="G3355" s="10">
        <f>5-COUNTIF(RCuts,"&lt;"&amp;D3355)</f>
        <v/>
      </c>
      <c r="H3355" s="10">
        <f>1+COUNTIF(FCuts,"&lt;"&amp;E3355)</f>
        <v/>
      </c>
      <c r="I3355" s="10">
        <f>1+COUNTIF(MCuts,"&lt;"&amp;F3355)</f>
        <v/>
      </c>
      <c r="J3355" s="10">
        <f>G3355&amp;H3355&amp;I3355</f>
        <v/>
      </c>
      <c r="K3355" s="10">
        <f>IF(AND(G3355&gt;=4,H3355&gt;=4),"Champions",IF(AND(G3355&gt;=3,H3355&gt;=3),"Loyal",IF(G3355&gt;=4,"New / promising",IF(H3355&gt;=3,"At risk",IF(G3355&lt;=2,"Lost / hibernating","Needs attention")))))</f>
        <v/>
      </c>
    </row>
    <row r="3356">
      <c r="A3356" t="n">
        <v>17674</v>
      </c>
      <c r="B3356" s="13">
        <f>_xlfn.MINIFS(Invoices[Date],Invoices[Customer ID],A3356)</f>
        <v/>
      </c>
      <c r="C3356" s="13">
        <f>_xlfn.MAXIFS(Invoices[Date],Invoices[Customer ID],A3356)</f>
        <v/>
      </c>
      <c r="D3356" s="14">
        <f>AsOfDate-C3356</f>
        <v/>
      </c>
      <c r="E3356" s="14">
        <f>COUNTIFS(Invoices[Customer ID],A3356)</f>
        <v/>
      </c>
      <c r="F3356" s="15">
        <f>SUMIFS(Invoices[Value],Invoices[Customer ID],A3356)</f>
        <v/>
      </c>
      <c r="G3356" s="10">
        <f>5-COUNTIF(RCuts,"&lt;"&amp;D3356)</f>
        <v/>
      </c>
      <c r="H3356" s="10">
        <f>1+COUNTIF(FCuts,"&lt;"&amp;E3356)</f>
        <v/>
      </c>
      <c r="I3356" s="10">
        <f>1+COUNTIF(MCuts,"&lt;"&amp;F3356)</f>
        <v/>
      </c>
      <c r="J3356" s="10">
        <f>G3356&amp;H3356&amp;I3356</f>
        <v/>
      </c>
      <c r="K3356" s="10">
        <f>IF(AND(G3356&gt;=4,H3356&gt;=4),"Champions",IF(AND(G3356&gt;=3,H3356&gt;=3),"Loyal",IF(G3356&gt;=4,"New / promising",IF(H3356&gt;=3,"At risk",IF(G3356&lt;=2,"Lost / hibernating","Needs attention")))))</f>
        <v/>
      </c>
    </row>
    <row r="3357">
      <c r="A3357" t="n">
        <v>17675</v>
      </c>
      <c r="B3357" s="13">
        <f>_xlfn.MINIFS(Invoices[Date],Invoices[Customer ID],A3357)</f>
        <v/>
      </c>
      <c r="C3357" s="13">
        <f>_xlfn.MAXIFS(Invoices[Date],Invoices[Customer ID],A3357)</f>
        <v/>
      </c>
      <c r="D3357" s="14">
        <f>AsOfDate-C3357</f>
        <v/>
      </c>
      <c r="E3357" s="14">
        <f>COUNTIFS(Invoices[Customer ID],A3357)</f>
        <v/>
      </c>
      <c r="F3357" s="15">
        <f>SUMIFS(Invoices[Value],Invoices[Customer ID],A3357)</f>
        <v/>
      </c>
      <c r="G3357" s="10">
        <f>5-COUNTIF(RCuts,"&lt;"&amp;D3357)</f>
        <v/>
      </c>
      <c r="H3357" s="10">
        <f>1+COUNTIF(FCuts,"&lt;"&amp;E3357)</f>
        <v/>
      </c>
      <c r="I3357" s="10">
        <f>1+COUNTIF(MCuts,"&lt;"&amp;F3357)</f>
        <v/>
      </c>
      <c r="J3357" s="10">
        <f>G3357&amp;H3357&amp;I3357</f>
        <v/>
      </c>
      <c r="K3357" s="10">
        <f>IF(AND(G3357&gt;=4,H3357&gt;=4),"Champions",IF(AND(G3357&gt;=3,H3357&gt;=3),"Loyal",IF(G3357&gt;=4,"New / promising",IF(H3357&gt;=3,"At risk",IF(G3357&lt;=2,"Lost / hibernating","Needs attention")))))</f>
        <v/>
      </c>
    </row>
    <row r="3358">
      <c r="A3358" t="n">
        <v>17676</v>
      </c>
      <c r="B3358" s="13">
        <f>_xlfn.MINIFS(Invoices[Date],Invoices[Customer ID],A3358)</f>
        <v/>
      </c>
      <c r="C3358" s="13">
        <f>_xlfn.MAXIFS(Invoices[Date],Invoices[Customer ID],A3358)</f>
        <v/>
      </c>
      <c r="D3358" s="14">
        <f>AsOfDate-C3358</f>
        <v/>
      </c>
      <c r="E3358" s="14">
        <f>COUNTIFS(Invoices[Customer ID],A3358)</f>
        <v/>
      </c>
      <c r="F3358" s="15">
        <f>SUMIFS(Invoices[Value],Invoices[Customer ID],A3358)</f>
        <v/>
      </c>
      <c r="G3358" s="10">
        <f>5-COUNTIF(RCuts,"&lt;"&amp;D3358)</f>
        <v/>
      </c>
      <c r="H3358" s="10">
        <f>1+COUNTIF(FCuts,"&lt;"&amp;E3358)</f>
        <v/>
      </c>
      <c r="I3358" s="10">
        <f>1+COUNTIF(MCuts,"&lt;"&amp;F3358)</f>
        <v/>
      </c>
      <c r="J3358" s="10">
        <f>G3358&amp;H3358&amp;I3358</f>
        <v/>
      </c>
      <c r="K3358" s="10">
        <f>IF(AND(G3358&gt;=4,H3358&gt;=4),"Champions",IF(AND(G3358&gt;=3,H3358&gt;=3),"Loyal",IF(G3358&gt;=4,"New / promising",IF(H3358&gt;=3,"At risk",IF(G3358&lt;=2,"Lost / hibernating","Needs attention")))))</f>
        <v/>
      </c>
    </row>
    <row r="3359">
      <c r="A3359" t="n">
        <v>17677</v>
      </c>
      <c r="B3359" s="13">
        <f>_xlfn.MINIFS(Invoices[Date],Invoices[Customer ID],A3359)</f>
        <v/>
      </c>
      <c r="C3359" s="13">
        <f>_xlfn.MAXIFS(Invoices[Date],Invoices[Customer ID],A3359)</f>
        <v/>
      </c>
      <c r="D3359" s="14">
        <f>AsOfDate-C3359</f>
        <v/>
      </c>
      <c r="E3359" s="14">
        <f>COUNTIFS(Invoices[Customer ID],A3359)</f>
        <v/>
      </c>
      <c r="F3359" s="15">
        <f>SUMIFS(Invoices[Value],Invoices[Customer ID],A3359)</f>
        <v/>
      </c>
      <c r="G3359" s="10">
        <f>5-COUNTIF(RCuts,"&lt;"&amp;D3359)</f>
        <v/>
      </c>
      <c r="H3359" s="10">
        <f>1+COUNTIF(FCuts,"&lt;"&amp;E3359)</f>
        <v/>
      </c>
      <c r="I3359" s="10">
        <f>1+COUNTIF(MCuts,"&lt;"&amp;F3359)</f>
        <v/>
      </c>
      <c r="J3359" s="10">
        <f>G3359&amp;H3359&amp;I3359</f>
        <v/>
      </c>
      <c r="K3359" s="10">
        <f>IF(AND(G3359&gt;=4,H3359&gt;=4),"Champions",IF(AND(G3359&gt;=3,H3359&gt;=3),"Loyal",IF(G3359&gt;=4,"New / promising",IF(H3359&gt;=3,"At risk",IF(G3359&lt;=2,"Lost / hibernating","Needs attention")))))</f>
        <v/>
      </c>
    </row>
    <row r="3360">
      <c r="A3360" t="n">
        <v>17678</v>
      </c>
      <c r="B3360" s="13">
        <f>_xlfn.MINIFS(Invoices[Date],Invoices[Customer ID],A3360)</f>
        <v/>
      </c>
      <c r="C3360" s="13">
        <f>_xlfn.MAXIFS(Invoices[Date],Invoices[Customer ID],A3360)</f>
        <v/>
      </c>
      <c r="D3360" s="14">
        <f>AsOfDate-C3360</f>
        <v/>
      </c>
      <c r="E3360" s="14">
        <f>COUNTIFS(Invoices[Customer ID],A3360)</f>
        <v/>
      </c>
      <c r="F3360" s="15">
        <f>SUMIFS(Invoices[Value],Invoices[Customer ID],A3360)</f>
        <v/>
      </c>
      <c r="G3360" s="10">
        <f>5-COUNTIF(RCuts,"&lt;"&amp;D3360)</f>
        <v/>
      </c>
      <c r="H3360" s="10">
        <f>1+COUNTIF(FCuts,"&lt;"&amp;E3360)</f>
        <v/>
      </c>
      <c r="I3360" s="10">
        <f>1+COUNTIF(MCuts,"&lt;"&amp;F3360)</f>
        <v/>
      </c>
      <c r="J3360" s="10">
        <f>G3360&amp;H3360&amp;I3360</f>
        <v/>
      </c>
      <c r="K3360" s="10">
        <f>IF(AND(G3360&gt;=4,H3360&gt;=4),"Champions",IF(AND(G3360&gt;=3,H3360&gt;=3),"Loyal",IF(G3360&gt;=4,"New / promising",IF(H3360&gt;=3,"At risk",IF(G3360&lt;=2,"Lost / hibernating","Needs attention")))))</f>
        <v/>
      </c>
    </row>
    <row r="3361">
      <c r="A3361" t="n">
        <v>17679</v>
      </c>
      <c r="B3361" s="13">
        <f>_xlfn.MINIFS(Invoices[Date],Invoices[Customer ID],A3361)</f>
        <v/>
      </c>
      <c r="C3361" s="13">
        <f>_xlfn.MAXIFS(Invoices[Date],Invoices[Customer ID],A3361)</f>
        <v/>
      </c>
      <c r="D3361" s="14">
        <f>AsOfDate-C3361</f>
        <v/>
      </c>
      <c r="E3361" s="14">
        <f>COUNTIFS(Invoices[Customer ID],A3361)</f>
        <v/>
      </c>
      <c r="F3361" s="15">
        <f>SUMIFS(Invoices[Value],Invoices[Customer ID],A3361)</f>
        <v/>
      </c>
      <c r="G3361" s="10">
        <f>5-COUNTIF(RCuts,"&lt;"&amp;D3361)</f>
        <v/>
      </c>
      <c r="H3361" s="10">
        <f>1+COUNTIF(FCuts,"&lt;"&amp;E3361)</f>
        <v/>
      </c>
      <c r="I3361" s="10">
        <f>1+COUNTIF(MCuts,"&lt;"&amp;F3361)</f>
        <v/>
      </c>
      <c r="J3361" s="10">
        <f>G3361&amp;H3361&amp;I3361</f>
        <v/>
      </c>
      <c r="K3361" s="10">
        <f>IF(AND(G3361&gt;=4,H3361&gt;=4),"Champions",IF(AND(G3361&gt;=3,H3361&gt;=3),"Loyal",IF(G3361&gt;=4,"New / promising",IF(H3361&gt;=3,"At risk",IF(G3361&lt;=2,"Lost / hibernating","Needs attention")))))</f>
        <v/>
      </c>
    </row>
    <row r="3362">
      <c r="A3362" t="n">
        <v>17680</v>
      </c>
      <c r="B3362" s="13">
        <f>_xlfn.MINIFS(Invoices[Date],Invoices[Customer ID],A3362)</f>
        <v/>
      </c>
      <c r="C3362" s="13">
        <f>_xlfn.MAXIFS(Invoices[Date],Invoices[Customer ID],A3362)</f>
        <v/>
      </c>
      <c r="D3362" s="14">
        <f>AsOfDate-C3362</f>
        <v/>
      </c>
      <c r="E3362" s="14">
        <f>COUNTIFS(Invoices[Customer ID],A3362)</f>
        <v/>
      </c>
      <c r="F3362" s="15">
        <f>SUMIFS(Invoices[Value],Invoices[Customer ID],A3362)</f>
        <v/>
      </c>
      <c r="G3362" s="10">
        <f>5-COUNTIF(RCuts,"&lt;"&amp;D3362)</f>
        <v/>
      </c>
      <c r="H3362" s="10">
        <f>1+COUNTIF(FCuts,"&lt;"&amp;E3362)</f>
        <v/>
      </c>
      <c r="I3362" s="10">
        <f>1+COUNTIF(MCuts,"&lt;"&amp;F3362)</f>
        <v/>
      </c>
      <c r="J3362" s="10">
        <f>G3362&amp;H3362&amp;I3362</f>
        <v/>
      </c>
      <c r="K3362" s="10">
        <f>IF(AND(G3362&gt;=4,H3362&gt;=4),"Champions",IF(AND(G3362&gt;=3,H3362&gt;=3),"Loyal",IF(G3362&gt;=4,"New / promising",IF(H3362&gt;=3,"At risk",IF(G3362&lt;=2,"Lost / hibernating","Needs attention")))))</f>
        <v/>
      </c>
    </row>
    <row r="3363">
      <c r="A3363" t="n">
        <v>17682</v>
      </c>
      <c r="B3363" s="13">
        <f>_xlfn.MINIFS(Invoices[Date],Invoices[Customer ID],A3363)</f>
        <v/>
      </c>
      <c r="C3363" s="13">
        <f>_xlfn.MAXIFS(Invoices[Date],Invoices[Customer ID],A3363)</f>
        <v/>
      </c>
      <c r="D3363" s="14">
        <f>AsOfDate-C3363</f>
        <v/>
      </c>
      <c r="E3363" s="14">
        <f>COUNTIFS(Invoices[Customer ID],A3363)</f>
        <v/>
      </c>
      <c r="F3363" s="15">
        <f>SUMIFS(Invoices[Value],Invoices[Customer ID],A3363)</f>
        <v/>
      </c>
      <c r="G3363" s="10">
        <f>5-COUNTIF(RCuts,"&lt;"&amp;D3363)</f>
        <v/>
      </c>
      <c r="H3363" s="10">
        <f>1+COUNTIF(FCuts,"&lt;"&amp;E3363)</f>
        <v/>
      </c>
      <c r="I3363" s="10">
        <f>1+COUNTIF(MCuts,"&lt;"&amp;F3363)</f>
        <v/>
      </c>
      <c r="J3363" s="10">
        <f>G3363&amp;H3363&amp;I3363</f>
        <v/>
      </c>
      <c r="K3363" s="10">
        <f>IF(AND(G3363&gt;=4,H3363&gt;=4),"Champions",IF(AND(G3363&gt;=3,H3363&gt;=3),"Loyal",IF(G3363&gt;=4,"New / promising",IF(H3363&gt;=3,"At risk",IF(G3363&lt;=2,"Lost / hibernating","Needs attention")))))</f>
        <v/>
      </c>
    </row>
    <row r="3364">
      <c r="A3364" t="n">
        <v>17684</v>
      </c>
      <c r="B3364" s="13">
        <f>_xlfn.MINIFS(Invoices[Date],Invoices[Customer ID],A3364)</f>
        <v/>
      </c>
      <c r="C3364" s="13">
        <f>_xlfn.MAXIFS(Invoices[Date],Invoices[Customer ID],A3364)</f>
        <v/>
      </c>
      <c r="D3364" s="14">
        <f>AsOfDate-C3364</f>
        <v/>
      </c>
      <c r="E3364" s="14">
        <f>COUNTIFS(Invoices[Customer ID],A3364)</f>
        <v/>
      </c>
      <c r="F3364" s="15">
        <f>SUMIFS(Invoices[Value],Invoices[Customer ID],A3364)</f>
        <v/>
      </c>
      <c r="G3364" s="10">
        <f>5-COUNTIF(RCuts,"&lt;"&amp;D3364)</f>
        <v/>
      </c>
      <c r="H3364" s="10">
        <f>1+COUNTIF(FCuts,"&lt;"&amp;E3364)</f>
        <v/>
      </c>
      <c r="I3364" s="10">
        <f>1+COUNTIF(MCuts,"&lt;"&amp;F3364)</f>
        <v/>
      </c>
      <c r="J3364" s="10">
        <f>G3364&amp;H3364&amp;I3364</f>
        <v/>
      </c>
      <c r="K3364" s="10">
        <f>IF(AND(G3364&gt;=4,H3364&gt;=4),"Champions",IF(AND(G3364&gt;=3,H3364&gt;=3),"Loyal",IF(G3364&gt;=4,"New / promising",IF(H3364&gt;=3,"At risk",IF(G3364&lt;=2,"Lost / hibernating","Needs attention")))))</f>
        <v/>
      </c>
    </row>
    <row r="3365">
      <c r="A3365" t="n">
        <v>17685</v>
      </c>
      <c r="B3365" s="13">
        <f>_xlfn.MINIFS(Invoices[Date],Invoices[Customer ID],A3365)</f>
        <v/>
      </c>
      <c r="C3365" s="13">
        <f>_xlfn.MAXIFS(Invoices[Date],Invoices[Customer ID],A3365)</f>
        <v/>
      </c>
      <c r="D3365" s="14">
        <f>AsOfDate-C3365</f>
        <v/>
      </c>
      <c r="E3365" s="14">
        <f>COUNTIFS(Invoices[Customer ID],A3365)</f>
        <v/>
      </c>
      <c r="F3365" s="15">
        <f>SUMIFS(Invoices[Value],Invoices[Customer ID],A3365)</f>
        <v/>
      </c>
      <c r="G3365" s="10">
        <f>5-COUNTIF(RCuts,"&lt;"&amp;D3365)</f>
        <v/>
      </c>
      <c r="H3365" s="10">
        <f>1+COUNTIF(FCuts,"&lt;"&amp;E3365)</f>
        <v/>
      </c>
      <c r="I3365" s="10">
        <f>1+COUNTIF(MCuts,"&lt;"&amp;F3365)</f>
        <v/>
      </c>
      <c r="J3365" s="10">
        <f>G3365&amp;H3365&amp;I3365</f>
        <v/>
      </c>
      <c r="K3365" s="10">
        <f>IF(AND(G3365&gt;=4,H3365&gt;=4),"Champions",IF(AND(G3365&gt;=3,H3365&gt;=3),"Loyal",IF(G3365&gt;=4,"New / promising",IF(H3365&gt;=3,"At risk",IF(G3365&lt;=2,"Lost / hibernating","Needs attention")))))</f>
        <v/>
      </c>
    </row>
    <row r="3366">
      <c r="A3366" t="n">
        <v>17686</v>
      </c>
      <c r="B3366" s="13">
        <f>_xlfn.MINIFS(Invoices[Date],Invoices[Customer ID],A3366)</f>
        <v/>
      </c>
      <c r="C3366" s="13">
        <f>_xlfn.MAXIFS(Invoices[Date],Invoices[Customer ID],A3366)</f>
        <v/>
      </c>
      <c r="D3366" s="14">
        <f>AsOfDate-C3366</f>
        <v/>
      </c>
      <c r="E3366" s="14">
        <f>COUNTIFS(Invoices[Customer ID],A3366)</f>
        <v/>
      </c>
      <c r="F3366" s="15">
        <f>SUMIFS(Invoices[Value],Invoices[Customer ID],A3366)</f>
        <v/>
      </c>
      <c r="G3366" s="10">
        <f>5-COUNTIF(RCuts,"&lt;"&amp;D3366)</f>
        <v/>
      </c>
      <c r="H3366" s="10">
        <f>1+COUNTIF(FCuts,"&lt;"&amp;E3366)</f>
        <v/>
      </c>
      <c r="I3366" s="10">
        <f>1+COUNTIF(MCuts,"&lt;"&amp;F3366)</f>
        <v/>
      </c>
      <c r="J3366" s="10">
        <f>G3366&amp;H3366&amp;I3366</f>
        <v/>
      </c>
      <c r="K3366" s="10">
        <f>IF(AND(G3366&gt;=4,H3366&gt;=4),"Champions",IF(AND(G3366&gt;=3,H3366&gt;=3),"Loyal",IF(G3366&gt;=4,"New / promising",IF(H3366&gt;=3,"At risk",IF(G3366&lt;=2,"Lost / hibernating","Needs attention")))))</f>
        <v/>
      </c>
    </row>
    <row r="3367">
      <c r="A3367" t="n">
        <v>17690</v>
      </c>
      <c r="B3367" s="13">
        <f>_xlfn.MINIFS(Invoices[Date],Invoices[Customer ID],A3367)</f>
        <v/>
      </c>
      <c r="C3367" s="13">
        <f>_xlfn.MAXIFS(Invoices[Date],Invoices[Customer ID],A3367)</f>
        <v/>
      </c>
      <c r="D3367" s="14">
        <f>AsOfDate-C3367</f>
        <v/>
      </c>
      <c r="E3367" s="14">
        <f>COUNTIFS(Invoices[Customer ID],A3367)</f>
        <v/>
      </c>
      <c r="F3367" s="15">
        <f>SUMIFS(Invoices[Value],Invoices[Customer ID],A3367)</f>
        <v/>
      </c>
      <c r="G3367" s="10">
        <f>5-COUNTIF(RCuts,"&lt;"&amp;D3367)</f>
        <v/>
      </c>
      <c r="H3367" s="10">
        <f>1+COUNTIF(FCuts,"&lt;"&amp;E3367)</f>
        <v/>
      </c>
      <c r="I3367" s="10">
        <f>1+COUNTIF(MCuts,"&lt;"&amp;F3367)</f>
        <v/>
      </c>
      <c r="J3367" s="10">
        <f>G3367&amp;H3367&amp;I3367</f>
        <v/>
      </c>
      <c r="K3367" s="10">
        <f>IF(AND(G3367&gt;=4,H3367&gt;=4),"Champions",IF(AND(G3367&gt;=3,H3367&gt;=3),"Loyal",IF(G3367&gt;=4,"New / promising",IF(H3367&gt;=3,"At risk",IF(G3367&lt;=2,"Lost / hibernating","Needs attention")))))</f>
        <v/>
      </c>
    </row>
    <row r="3368">
      <c r="A3368" t="n">
        <v>17692</v>
      </c>
      <c r="B3368" s="13">
        <f>_xlfn.MINIFS(Invoices[Date],Invoices[Customer ID],A3368)</f>
        <v/>
      </c>
      <c r="C3368" s="13">
        <f>_xlfn.MAXIFS(Invoices[Date],Invoices[Customer ID],A3368)</f>
        <v/>
      </c>
      <c r="D3368" s="14">
        <f>AsOfDate-C3368</f>
        <v/>
      </c>
      <c r="E3368" s="14">
        <f>COUNTIFS(Invoices[Customer ID],A3368)</f>
        <v/>
      </c>
      <c r="F3368" s="15">
        <f>SUMIFS(Invoices[Value],Invoices[Customer ID],A3368)</f>
        <v/>
      </c>
      <c r="G3368" s="10">
        <f>5-COUNTIF(RCuts,"&lt;"&amp;D3368)</f>
        <v/>
      </c>
      <c r="H3368" s="10">
        <f>1+COUNTIF(FCuts,"&lt;"&amp;E3368)</f>
        <v/>
      </c>
      <c r="I3368" s="10">
        <f>1+COUNTIF(MCuts,"&lt;"&amp;F3368)</f>
        <v/>
      </c>
      <c r="J3368" s="10">
        <f>G3368&amp;H3368&amp;I3368</f>
        <v/>
      </c>
      <c r="K3368" s="10">
        <f>IF(AND(G3368&gt;=4,H3368&gt;=4),"Champions",IF(AND(G3368&gt;=3,H3368&gt;=3),"Loyal",IF(G3368&gt;=4,"New / promising",IF(H3368&gt;=3,"At risk",IF(G3368&lt;=2,"Lost / hibernating","Needs attention")))))</f>
        <v/>
      </c>
    </row>
    <row r="3369">
      <c r="A3369" t="n">
        <v>17693</v>
      </c>
      <c r="B3369" s="13">
        <f>_xlfn.MINIFS(Invoices[Date],Invoices[Customer ID],A3369)</f>
        <v/>
      </c>
      <c r="C3369" s="13">
        <f>_xlfn.MAXIFS(Invoices[Date],Invoices[Customer ID],A3369)</f>
        <v/>
      </c>
      <c r="D3369" s="14">
        <f>AsOfDate-C3369</f>
        <v/>
      </c>
      <c r="E3369" s="14">
        <f>COUNTIFS(Invoices[Customer ID],A3369)</f>
        <v/>
      </c>
      <c r="F3369" s="15">
        <f>SUMIFS(Invoices[Value],Invoices[Customer ID],A3369)</f>
        <v/>
      </c>
      <c r="G3369" s="10">
        <f>5-COUNTIF(RCuts,"&lt;"&amp;D3369)</f>
        <v/>
      </c>
      <c r="H3369" s="10">
        <f>1+COUNTIF(FCuts,"&lt;"&amp;E3369)</f>
        <v/>
      </c>
      <c r="I3369" s="10">
        <f>1+COUNTIF(MCuts,"&lt;"&amp;F3369)</f>
        <v/>
      </c>
      <c r="J3369" s="10">
        <f>G3369&amp;H3369&amp;I3369</f>
        <v/>
      </c>
      <c r="K3369" s="10">
        <f>IF(AND(G3369&gt;=4,H3369&gt;=4),"Champions",IF(AND(G3369&gt;=3,H3369&gt;=3),"Loyal",IF(G3369&gt;=4,"New / promising",IF(H3369&gt;=3,"At risk",IF(G3369&lt;=2,"Lost / hibernating","Needs attention")))))</f>
        <v/>
      </c>
    </row>
    <row r="3370">
      <c r="A3370" t="n">
        <v>17694</v>
      </c>
      <c r="B3370" s="13">
        <f>_xlfn.MINIFS(Invoices[Date],Invoices[Customer ID],A3370)</f>
        <v/>
      </c>
      <c r="C3370" s="13">
        <f>_xlfn.MAXIFS(Invoices[Date],Invoices[Customer ID],A3370)</f>
        <v/>
      </c>
      <c r="D3370" s="14">
        <f>AsOfDate-C3370</f>
        <v/>
      </c>
      <c r="E3370" s="14">
        <f>COUNTIFS(Invoices[Customer ID],A3370)</f>
        <v/>
      </c>
      <c r="F3370" s="15">
        <f>SUMIFS(Invoices[Value],Invoices[Customer ID],A3370)</f>
        <v/>
      </c>
      <c r="G3370" s="10">
        <f>5-COUNTIF(RCuts,"&lt;"&amp;D3370)</f>
        <v/>
      </c>
      <c r="H3370" s="10">
        <f>1+COUNTIF(FCuts,"&lt;"&amp;E3370)</f>
        <v/>
      </c>
      <c r="I3370" s="10">
        <f>1+COUNTIF(MCuts,"&lt;"&amp;F3370)</f>
        <v/>
      </c>
      <c r="J3370" s="10">
        <f>G3370&amp;H3370&amp;I3370</f>
        <v/>
      </c>
      <c r="K3370" s="10">
        <f>IF(AND(G3370&gt;=4,H3370&gt;=4),"Champions",IF(AND(G3370&gt;=3,H3370&gt;=3),"Loyal",IF(G3370&gt;=4,"New / promising",IF(H3370&gt;=3,"At risk",IF(G3370&lt;=2,"Lost / hibernating","Needs attention")))))</f>
        <v/>
      </c>
    </row>
    <row r="3371">
      <c r="A3371" t="n">
        <v>17695</v>
      </c>
      <c r="B3371" s="13">
        <f>_xlfn.MINIFS(Invoices[Date],Invoices[Customer ID],A3371)</f>
        <v/>
      </c>
      <c r="C3371" s="13">
        <f>_xlfn.MAXIFS(Invoices[Date],Invoices[Customer ID],A3371)</f>
        <v/>
      </c>
      <c r="D3371" s="14">
        <f>AsOfDate-C3371</f>
        <v/>
      </c>
      <c r="E3371" s="14">
        <f>COUNTIFS(Invoices[Customer ID],A3371)</f>
        <v/>
      </c>
      <c r="F3371" s="15">
        <f>SUMIFS(Invoices[Value],Invoices[Customer ID],A3371)</f>
        <v/>
      </c>
      <c r="G3371" s="10">
        <f>5-COUNTIF(RCuts,"&lt;"&amp;D3371)</f>
        <v/>
      </c>
      <c r="H3371" s="10">
        <f>1+COUNTIF(FCuts,"&lt;"&amp;E3371)</f>
        <v/>
      </c>
      <c r="I3371" s="10">
        <f>1+COUNTIF(MCuts,"&lt;"&amp;F3371)</f>
        <v/>
      </c>
      <c r="J3371" s="10">
        <f>G3371&amp;H3371&amp;I3371</f>
        <v/>
      </c>
      <c r="K3371" s="10">
        <f>IF(AND(G3371&gt;=4,H3371&gt;=4),"Champions",IF(AND(G3371&gt;=3,H3371&gt;=3),"Loyal",IF(G3371&gt;=4,"New / promising",IF(H3371&gt;=3,"At risk",IF(G3371&lt;=2,"Lost / hibernating","Needs attention")))))</f>
        <v/>
      </c>
    </row>
    <row r="3372">
      <c r="A3372" t="n">
        <v>17696</v>
      </c>
      <c r="B3372" s="13">
        <f>_xlfn.MINIFS(Invoices[Date],Invoices[Customer ID],A3372)</f>
        <v/>
      </c>
      <c r="C3372" s="13">
        <f>_xlfn.MAXIFS(Invoices[Date],Invoices[Customer ID],A3372)</f>
        <v/>
      </c>
      <c r="D3372" s="14">
        <f>AsOfDate-C3372</f>
        <v/>
      </c>
      <c r="E3372" s="14">
        <f>COUNTIFS(Invoices[Customer ID],A3372)</f>
        <v/>
      </c>
      <c r="F3372" s="15">
        <f>SUMIFS(Invoices[Value],Invoices[Customer ID],A3372)</f>
        <v/>
      </c>
      <c r="G3372" s="10">
        <f>5-COUNTIF(RCuts,"&lt;"&amp;D3372)</f>
        <v/>
      </c>
      <c r="H3372" s="10">
        <f>1+COUNTIF(FCuts,"&lt;"&amp;E3372)</f>
        <v/>
      </c>
      <c r="I3372" s="10">
        <f>1+COUNTIF(MCuts,"&lt;"&amp;F3372)</f>
        <v/>
      </c>
      <c r="J3372" s="10">
        <f>G3372&amp;H3372&amp;I3372</f>
        <v/>
      </c>
      <c r="K3372" s="10">
        <f>IF(AND(G3372&gt;=4,H3372&gt;=4),"Champions",IF(AND(G3372&gt;=3,H3372&gt;=3),"Loyal",IF(G3372&gt;=4,"New / promising",IF(H3372&gt;=3,"At risk",IF(G3372&lt;=2,"Lost / hibernating","Needs attention")))))</f>
        <v/>
      </c>
    </row>
    <row r="3373">
      <c r="A3373" t="n">
        <v>17697</v>
      </c>
      <c r="B3373" s="13">
        <f>_xlfn.MINIFS(Invoices[Date],Invoices[Customer ID],A3373)</f>
        <v/>
      </c>
      <c r="C3373" s="13">
        <f>_xlfn.MAXIFS(Invoices[Date],Invoices[Customer ID],A3373)</f>
        <v/>
      </c>
      <c r="D3373" s="14">
        <f>AsOfDate-C3373</f>
        <v/>
      </c>
      <c r="E3373" s="14">
        <f>COUNTIFS(Invoices[Customer ID],A3373)</f>
        <v/>
      </c>
      <c r="F3373" s="15">
        <f>SUMIFS(Invoices[Value],Invoices[Customer ID],A3373)</f>
        <v/>
      </c>
      <c r="G3373" s="10">
        <f>5-COUNTIF(RCuts,"&lt;"&amp;D3373)</f>
        <v/>
      </c>
      <c r="H3373" s="10">
        <f>1+COUNTIF(FCuts,"&lt;"&amp;E3373)</f>
        <v/>
      </c>
      <c r="I3373" s="10">
        <f>1+COUNTIF(MCuts,"&lt;"&amp;F3373)</f>
        <v/>
      </c>
      <c r="J3373" s="10">
        <f>G3373&amp;H3373&amp;I3373</f>
        <v/>
      </c>
      <c r="K3373" s="10">
        <f>IF(AND(G3373&gt;=4,H3373&gt;=4),"Champions",IF(AND(G3373&gt;=3,H3373&gt;=3),"Loyal",IF(G3373&gt;=4,"New / promising",IF(H3373&gt;=3,"At risk",IF(G3373&lt;=2,"Lost / hibernating","Needs attention")))))</f>
        <v/>
      </c>
    </row>
    <row r="3374">
      <c r="A3374" t="n">
        <v>17698</v>
      </c>
      <c r="B3374" s="13">
        <f>_xlfn.MINIFS(Invoices[Date],Invoices[Customer ID],A3374)</f>
        <v/>
      </c>
      <c r="C3374" s="13">
        <f>_xlfn.MAXIFS(Invoices[Date],Invoices[Customer ID],A3374)</f>
        <v/>
      </c>
      <c r="D3374" s="14">
        <f>AsOfDate-C3374</f>
        <v/>
      </c>
      <c r="E3374" s="14">
        <f>COUNTIFS(Invoices[Customer ID],A3374)</f>
        <v/>
      </c>
      <c r="F3374" s="15">
        <f>SUMIFS(Invoices[Value],Invoices[Customer ID],A3374)</f>
        <v/>
      </c>
      <c r="G3374" s="10">
        <f>5-COUNTIF(RCuts,"&lt;"&amp;D3374)</f>
        <v/>
      </c>
      <c r="H3374" s="10">
        <f>1+COUNTIF(FCuts,"&lt;"&amp;E3374)</f>
        <v/>
      </c>
      <c r="I3374" s="10">
        <f>1+COUNTIF(MCuts,"&lt;"&amp;F3374)</f>
        <v/>
      </c>
      <c r="J3374" s="10">
        <f>G3374&amp;H3374&amp;I3374</f>
        <v/>
      </c>
      <c r="K3374" s="10">
        <f>IF(AND(G3374&gt;=4,H3374&gt;=4),"Champions",IF(AND(G3374&gt;=3,H3374&gt;=3),"Loyal",IF(G3374&gt;=4,"New / promising",IF(H3374&gt;=3,"At risk",IF(G3374&lt;=2,"Lost / hibernating","Needs attention")))))</f>
        <v/>
      </c>
    </row>
    <row r="3375">
      <c r="A3375" t="n">
        <v>17700</v>
      </c>
      <c r="B3375" s="13">
        <f>_xlfn.MINIFS(Invoices[Date],Invoices[Customer ID],A3375)</f>
        <v/>
      </c>
      <c r="C3375" s="13">
        <f>_xlfn.MAXIFS(Invoices[Date],Invoices[Customer ID],A3375)</f>
        <v/>
      </c>
      <c r="D3375" s="14">
        <f>AsOfDate-C3375</f>
        <v/>
      </c>
      <c r="E3375" s="14">
        <f>COUNTIFS(Invoices[Customer ID],A3375)</f>
        <v/>
      </c>
      <c r="F3375" s="15">
        <f>SUMIFS(Invoices[Value],Invoices[Customer ID],A3375)</f>
        <v/>
      </c>
      <c r="G3375" s="10">
        <f>5-COUNTIF(RCuts,"&lt;"&amp;D3375)</f>
        <v/>
      </c>
      <c r="H3375" s="10">
        <f>1+COUNTIF(FCuts,"&lt;"&amp;E3375)</f>
        <v/>
      </c>
      <c r="I3375" s="10">
        <f>1+COUNTIF(MCuts,"&lt;"&amp;F3375)</f>
        <v/>
      </c>
      <c r="J3375" s="10">
        <f>G3375&amp;H3375&amp;I3375</f>
        <v/>
      </c>
      <c r="K3375" s="10">
        <f>IF(AND(G3375&gt;=4,H3375&gt;=4),"Champions",IF(AND(G3375&gt;=3,H3375&gt;=3),"Loyal",IF(G3375&gt;=4,"New / promising",IF(H3375&gt;=3,"At risk",IF(G3375&lt;=2,"Lost / hibernating","Needs attention")))))</f>
        <v/>
      </c>
    </row>
    <row r="3376">
      <c r="A3376" t="n">
        <v>17701</v>
      </c>
      <c r="B3376" s="13">
        <f>_xlfn.MINIFS(Invoices[Date],Invoices[Customer ID],A3376)</f>
        <v/>
      </c>
      <c r="C3376" s="13">
        <f>_xlfn.MAXIFS(Invoices[Date],Invoices[Customer ID],A3376)</f>
        <v/>
      </c>
      <c r="D3376" s="14">
        <f>AsOfDate-C3376</f>
        <v/>
      </c>
      <c r="E3376" s="14">
        <f>COUNTIFS(Invoices[Customer ID],A3376)</f>
        <v/>
      </c>
      <c r="F3376" s="15">
        <f>SUMIFS(Invoices[Value],Invoices[Customer ID],A3376)</f>
        <v/>
      </c>
      <c r="G3376" s="10">
        <f>5-COUNTIF(RCuts,"&lt;"&amp;D3376)</f>
        <v/>
      </c>
      <c r="H3376" s="10">
        <f>1+COUNTIF(FCuts,"&lt;"&amp;E3376)</f>
        <v/>
      </c>
      <c r="I3376" s="10">
        <f>1+COUNTIF(MCuts,"&lt;"&amp;F3376)</f>
        <v/>
      </c>
      <c r="J3376" s="10">
        <f>G3376&amp;H3376&amp;I3376</f>
        <v/>
      </c>
      <c r="K3376" s="10">
        <f>IF(AND(G3376&gt;=4,H3376&gt;=4),"Champions",IF(AND(G3376&gt;=3,H3376&gt;=3),"Loyal",IF(G3376&gt;=4,"New / promising",IF(H3376&gt;=3,"At risk",IF(G3376&lt;=2,"Lost / hibernating","Needs attention")))))</f>
        <v/>
      </c>
    </row>
    <row r="3377">
      <c r="A3377" t="n">
        <v>17702</v>
      </c>
      <c r="B3377" s="13">
        <f>_xlfn.MINIFS(Invoices[Date],Invoices[Customer ID],A3377)</f>
        <v/>
      </c>
      <c r="C3377" s="13">
        <f>_xlfn.MAXIFS(Invoices[Date],Invoices[Customer ID],A3377)</f>
        <v/>
      </c>
      <c r="D3377" s="14">
        <f>AsOfDate-C3377</f>
        <v/>
      </c>
      <c r="E3377" s="14">
        <f>COUNTIFS(Invoices[Customer ID],A3377)</f>
        <v/>
      </c>
      <c r="F3377" s="15">
        <f>SUMIFS(Invoices[Value],Invoices[Customer ID],A3377)</f>
        <v/>
      </c>
      <c r="G3377" s="10">
        <f>5-COUNTIF(RCuts,"&lt;"&amp;D3377)</f>
        <v/>
      </c>
      <c r="H3377" s="10">
        <f>1+COUNTIF(FCuts,"&lt;"&amp;E3377)</f>
        <v/>
      </c>
      <c r="I3377" s="10">
        <f>1+COUNTIF(MCuts,"&lt;"&amp;F3377)</f>
        <v/>
      </c>
      <c r="J3377" s="10">
        <f>G3377&amp;H3377&amp;I3377</f>
        <v/>
      </c>
      <c r="K3377" s="10">
        <f>IF(AND(G3377&gt;=4,H3377&gt;=4),"Champions",IF(AND(G3377&gt;=3,H3377&gt;=3),"Loyal",IF(G3377&gt;=4,"New / promising",IF(H3377&gt;=3,"At risk",IF(G3377&lt;=2,"Lost / hibernating","Needs attention")))))</f>
        <v/>
      </c>
    </row>
    <row r="3378">
      <c r="A3378" t="n">
        <v>17703</v>
      </c>
      <c r="B3378" s="13">
        <f>_xlfn.MINIFS(Invoices[Date],Invoices[Customer ID],A3378)</f>
        <v/>
      </c>
      <c r="C3378" s="13">
        <f>_xlfn.MAXIFS(Invoices[Date],Invoices[Customer ID],A3378)</f>
        <v/>
      </c>
      <c r="D3378" s="14">
        <f>AsOfDate-C3378</f>
        <v/>
      </c>
      <c r="E3378" s="14">
        <f>COUNTIFS(Invoices[Customer ID],A3378)</f>
        <v/>
      </c>
      <c r="F3378" s="15">
        <f>SUMIFS(Invoices[Value],Invoices[Customer ID],A3378)</f>
        <v/>
      </c>
      <c r="G3378" s="10">
        <f>5-COUNTIF(RCuts,"&lt;"&amp;D3378)</f>
        <v/>
      </c>
      <c r="H3378" s="10">
        <f>1+COUNTIF(FCuts,"&lt;"&amp;E3378)</f>
        <v/>
      </c>
      <c r="I3378" s="10">
        <f>1+COUNTIF(MCuts,"&lt;"&amp;F3378)</f>
        <v/>
      </c>
      <c r="J3378" s="10">
        <f>G3378&amp;H3378&amp;I3378</f>
        <v/>
      </c>
      <c r="K3378" s="10">
        <f>IF(AND(G3378&gt;=4,H3378&gt;=4),"Champions",IF(AND(G3378&gt;=3,H3378&gt;=3),"Loyal",IF(G3378&gt;=4,"New / promising",IF(H3378&gt;=3,"At risk",IF(G3378&lt;=2,"Lost / hibernating","Needs attention")))))</f>
        <v/>
      </c>
    </row>
    <row r="3379">
      <c r="A3379" t="n">
        <v>17704</v>
      </c>
      <c r="B3379" s="13">
        <f>_xlfn.MINIFS(Invoices[Date],Invoices[Customer ID],A3379)</f>
        <v/>
      </c>
      <c r="C3379" s="13">
        <f>_xlfn.MAXIFS(Invoices[Date],Invoices[Customer ID],A3379)</f>
        <v/>
      </c>
      <c r="D3379" s="14">
        <f>AsOfDate-C3379</f>
        <v/>
      </c>
      <c r="E3379" s="14">
        <f>COUNTIFS(Invoices[Customer ID],A3379)</f>
        <v/>
      </c>
      <c r="F3379" s="15">
        <f>SUMIFS(Invoices[Value],Invoices[Customer ID],A3379)</f>
        <v/>
      </c>
      <c r="G3379" s="10">
        <f>5-COUNTIF(RCuts,"&lt;"&amp;D3379)</f>
        <v/>
      </c>
      <c r="H3379" s="10">
        <f>1+COUNTIF(FCuts,"&lt;"&amp;E3379)</f>
        <v/>
      </c>
      <c r="I3379" s="10">
        <f>1+COUNTIF(MCuts,"&lt;"&amp;F3379)</f>
        <v/>
      </c>
      <c r="J3379" s="10">
        <f>G3379&amp;H3379&amp;I3379</f>
        <v/>
      </c>
      <c r="K3379" s="10">
        <f>IF(AND(G3379&gt;=4,H3379&gt;=4),"Champions",IF(AND(G3379&gt;=3,H3379&gt;=3),"Loyal",IF(G3379&gt;=4,"New / promising",IF(H3379&gt;=3,"At risk",IF(G3379&lt;=2,"Lost / hibernating","Needs attention")))))</f>
        <v/>
      </c>
    </row>
    <row r="3380">
      <c r="A3380" t="n">
        <v>17705</v>
      </c>
      <c r="B3380" s="13">
        <f>_xlfn.MINIFS(Invoices[Date],Invoices[Customer ID],A3380)</f>
        <v/>
      </c>
      <c r="C3380" s="13">
        <f>_xlfn.MAXIFS(Invoices[Date],Invoices[Customer ID],A3380)</f>
        <v/>
      </c>
      <c r="D3380" s="14">
        <f>AsOfDate-C3380</f>
        <v/>
      </c>
      <c r="E3380" s="14">
        <f>COUNTIFS(Invoices[Customer ID],A3380)</f>
        <v/>
      </c>
      <c r="F3380" s="15">
        <f>SUMIFS(Invoices[Value],Invoices[Customer ID],A3380)</f>
        <v/>
      </c>
      <c r="G3380" s="10">
        <f>5-COUNTIF(RCuts,"&lt;"&amp;D3380)</f>
        <v/>
      </c>
      <c r="H3380" s="10">
        <f>1+COUNTIF(FCuts,"&lt;"&amp;E3380)</f>
        <v/>
      </c>
      <c r="I3380" s="10">
        <f>1+COUNTIF(MCuts,"&lt;"&amp;F3380)</f>
        <v/>
      </c>
      <c r="J3380" s="10">
        <f>G3380&amp;H3380&amp;I3380</f>
        <v/>
      </c>
      <c r="K3380" s="10">
        <f>IF(AND(G3380&gt;=4,H3380&gt;=4),"Champions",IF(AND(G3380&gt;=3,H3380&gt;=3),"Loyal",IF(G3380&gt;=4,"New / promising",IF(H3380&gt;=3,"At risk",IF(G3380&lt;=2,"Lost / hibernating","Needs attention")))))</f>
        <v/>
      </c>
    </row>
    <row r="3381">
      <c r="A3381" t="n">
        <v>17706</v>
      </c>
      <c r="B3381" s="13">
        <f>_xlfn.MINIFS(Invoices[Date],Invoices[Customer ID],A3381)</f>
        <v/>
      </c>
      <c r="C3381" s="13">
        <f>_xlfn.MAXIFS(Invoices[Date],Invoices[Customer ID],A3381)</f>
        <v/>
      </c>
      <c r="D3381" s="14">
        <f>AsOfDate-C3381</f>
        <v/>
      </c>
      <c r="E3381" s="14">
        <f>COUNTIFS(Invoices[Customer ID],A3381)</f>
        <v/>
      </c>
      <c r="F3381" s="15">
        <f>SUMIFS(Invoices[Value],Invoices[Customer ID],A3381)</f>
        <v/>
      </c>
      <c r="G3381" s="10">
        <f>5-COUNTIF(RCuts,"&lt;"&amp;D3381)</f>
        <v/>
      </c>
      <c r="H3381" s="10">
        <f>1+COUNTIF(FCuts,"&lt;"&amp;E3381)</f>
        <v/>
      </c>
      <c r="I3381" s="10">
        <f>1+COUNTIF(MCuts,"&lt;"&amp;F3381)</f>
        <v/>
      </c>
      <c r="J3381" s="10">
        <f>G3381&amp;H3381&amp;I3381</f>
        <v/>
      </c>
      <c r="K3381" s="10">
        <f>IF(AND(G3381&gt;=4,H3381&gt;=4),"Champions",IF(AND(G3381&gt;=3,H3381&gt;=3),"Loyal",IF(G3381&gt;=4,"New / promising",IF(H3381&gt;=3,"At risk",IF(G3381&lt;=2,"Lost / hibernating","Needs attention")))))</f>
        <v/>
      </c>
    </row>
    <row r="3382">
      <c r="A3382" t="n">
        <v>17707</v>
      </c>
      <c r="B3382" s="13">
        <f>_xlfn.MINIFS(Invoices[Date],Invoices[Customer ID],A3382)</f>
        <v/>
      </c>
      <c r="C3382" s="13">
        <f>_xlfn.MAXIFS(Invoices[Date],Invoices[Customer ID],A3382)</f>
        <v/>
      </c>
      <c r="D3382" s="14">
        <f>AsOfDate-C3382</f>
        <v/>
      </c>
      <c r="E3382" s="14">
        <f>COUNTIFS(Invoices[Customer ID],A3382)</f>
        <v/>
      </c>
      <c r="F3382" s="15">
        <f>SUMIFS(Invoices[Value],Invoices[Customer ID],A3382)</f>
        <v/>
      </c>
      <c r="G3382" s="10">
        <f>5-COUNTIF(RCuts,"&lt;"&amp;D3382)</f>
        <v/>
      </c>
      <c r="H3382" s="10">
        <f>1+COUNTIF(FCuts,"&lt;"&amp;E3382)</f>
        <v/>
      </c>
      <c r="I3382" s="10">
        <f>1+COUNTIF(MCuts,"&lt;"&amp;F3382)</f>
        <v/>
      </c>
      <c r="J3382" s="10">
        <f>G3382&amp;H3382&amp;I3382</f>
        <v/>
      </c>
      <c r="K3382" s="10">
        <f>IF(AND(G3382&gt;=4,H3382&gt;=4),"Champions",IF(AND(G3382&gt;=3,H3382&gt;=3),"Loyal",IF(G3382&gt;=4,"New / promising",IF(H3382&gt;=3,"At risk",IF(G3382&lt;=2,"Lost / hibernating","Needs attention")))))</f>
        <v/>
      </c>
    </row>
    <row r="3383">
      <c r="A3383" t="n">
        <v>17708</v>
      </c>
      <c r="B3383" s="13">
        <f>_xlfn.MINIFS(Invoices[Date],Invoices[Customer ID],A3383)</f>
        <v/>
      </c>
      <c r="C3383" s="13">
        <f>_xlfn.MAXIFS(Invoices[Date],Invoices[Customer ID],A3383)</f>
        <v/>
      </c>
      <c r="D3383" s="14">
        <f>AsOfDate-C3383</f>
        <v/>
      </c>
      <c r="E3383" s="14">
        <f>COUNTIFS(Invoices[Customer ID],A3383)</f>
        <v/>
      </c>
      <c r="F3383" s="15">
        <f>SUMIFS(Invoices[Value],Invoices[Customer ID],A3383)</f>
        <v/>
      </c>
      <c r="G3383" s="10">
        <f>5-COUNTIF(RCuts,"&lt;"&amp;D3383)</f>
        <v/>
      </c>
      <c r="H3383" s="10">
        <f>1+COUNTIF(FCuts,"&lt;"&amp;E3383)</f>
        <v/>
      </c>
      <c r="I3383" s="10">
        <f>1+COUNTIF(MCuts,"&lt;"&amp;F3383)</f>
        <v/>
      </c>
      <c r="J3383" s="10">
        <f>G3383&amp;H3383&amp;I3383</f>
        <v/>
      </c>
      <c r="K3383" s="10">
        <f>IF(AND(G3383&gt;=4,H3383&gt;=4),"Champions",IF(AND(G3383&gt;=3,H3383&gt;=3),"Loyal",IF(G3383&gt;=4,"New / promising",IF(H3383&gt;=3,"At risk",IF(G3383&lt;=2,"Lost / hibernating","Needs attention")))))</f>
        <v/>
      </c>
    </row>
    <row r="3384">
      <c r="A3384" t="n">
        <v>17709</v>
      </c>
      <c r="B3384" s="13">
        <f>_xlfn.MINIFS(Invoices[Date],Invoices[Customer ID],A3384)</f>
        <v/>
      </c>
      <c r="C3384" s="13">
        <f>_xlfn.MAXIFS(Invoices[Date],Invoices[Customer ID],A3384)</f>
        <v/>
      </c>
      <c r="D3384" s="14">
        <f>AsOfDate-C3384</f>
        <v/>
      </c>
      <c r="E3384" s="14">
        <f>COUNTIFS(Invoices[Customer ID],A3384)</f>
        <v/>
      </c>
      <c r="F3384" s="15">
        <f>SUMIFS(Invoices[Value],Invoices[Customer ID],A3384)</f>
        <v/>
      </c>
      <c r="G3384" s="10">
        <f>5-COUNTIF(RCuts,"&lt;"&amp;D3384)</f>
        <v/>
      </c>
      <c r="H3384" s="10">
        <f>1+COUNTIF(FCuts,"&lt;"&amp;E3384)</f>
        <v/>
      </c>
      <c r="I3384" s="10">
        <f>1+COUNTIF(MCuts,"&lt;"&amp;F3384)</f>
        <v/>
      </c>
      <c r="J3384" s="10">
        <f>G3384&amp;H3384&amp;I3384</f>
        <v/>
      </c>
      <c r="K3384" s="10">
        <f>IF(AND(G3384&gt;=4,H3384&gt;=4),"Champions",IF(AND(G3384&gt;=3,H3384&gt;=3),"Loyal",IF(G3384&gt;=4,"New / promising",IF(H3384&gt;=3,"At risk",IF(G3384&lt;=2,"Lost / hibernating","Needs attention")))))</f>
        <v/>
      </c>
    </row>
    <row r="3385">
      <c r="A3385" t="n">
        <v>17711</v>
      </c>
      <c r="B3385" s="13">
        <f>_xlfn.MINIFS(Invoices[Date],Invoices[Customer ID],A3385)</f>
        <v/>
      </c>
      <c r="C3385" s="13">
        <f>_xlfn.MAXIFS(Invoices[Date],Invoices[Customer ID],A3385)</f>
        <v/>
      </c>
      <c r="D3385" s="14">
        <f>AsOfDate-C3385</f>
        <v/>
      </c>
      <c r="E3385" s="14">
        <f>COUNTIFS(Invoices[Customer ID],A3385)</f>
        <v/>
      </c>
      <c r="F3385" s="15">
        <f>SUMIFS(Invoices[Value],Invoices[Customer ID],A3385)</f>
        <v/>
      </c>
      <c r="G3385" s="10">
        <f>5-COUNTIF(RCuts,"&lt;"&amp;D3385)</f>
        <v/>
      </c>
      <c r="H3385" s="10">
        <f>1+COUNTIF(FCuts,"&lt;"&amp;E3385)</f>
        <v/>
      </c>
      <c r="I3385" s="10">
        <f>1+COUNTIF(MCuts,"&lt;"&amp;F3385)</f>
        <v/>
      </c>
      <c r="J3385" s="10">
        <f>G3385&amp;H3385&amp;I3385</f>
        <v/>
      </c>
      <c r="K3385" s="10">
        <f>IF(AND(G3385&gt;=4,H3385&gt;=4),"Champions",IF(AND(G3385&gt;=3,H3385&gt;=3),"Loyal",IF(G3385&gt;=4,"New / promising",IF(H3385&gt;=3,"At risk",IF(G3385&lt;=2,"Lost / hibernating","Needs attention")))))</f>
        <v/>
      </c>
    </row>
    <row r="3386">
      <c r="A3386" t="n">
        <v>17712</v>
      </c>
      <c r="B3386" s="13">
        <f>_xlfn.MINIFS(Invoices[Date],Invoices[Customer ID],A3386)</f>
        <v/>
      </c>
      <c r="C3386" s="13">
        <f>_xlfn.MAXIFS(Invoices[Date],Invoices[Customer ID],A3386)</f>
        <v/>
      </c>
      <c r="D3386" s="14">
        <f>AsOfDate-C3386</f>
        <v/>
      </c>
      <c r="E3386" s="14">
        <f>COUNTIFS(Invoices[Customer ID],A3386)</f>
        <v/>
      </c>
      <c r="F3386" s="15">
        <f>SUMIFS(Invoices[Value],Invoices[Customer ID],A3386)</f>
        <v/>
      </c>
      <c r="G3386" s="10">
        <f>5-COUNTIF(RCuts,"&lt;"&amp;D3386)</f>
        <v/>
      </c>
      <c r="H3386" s="10">
        <f>1+COUNTIF(FCuts,"&lt;"&amp;E3386)</f>
        <v/>
      </c>
      <c r="I3386" s="10">
        <f>1+COUNTIF(MCuts,"&lt;"&amp;F3386)</f>
        <v/>
      </c>
      <c r="J3386" s="10">
        <f>G3386&amp;H3386&amp;I3386</f>
        <v/>
      </c>
      <c r="K3386" s="10">
        <f>IF(AND(G3386&gt;=4,H3386&gt;=4),"Champions",IF(AND(G3386&gt;=3,H3386&gt;=3),"Loyal",IF(G3386&gt;=4,"New / promising",IF(H3386&gt;=3,"At risk",IF(G3386&lt;=2,"Lost / hibernating","Needs attention")))))</f>
        <v/>
      </c>
    </row>
    <row r="3387">
      <c r="A3387" t="n">
        <v>17714</v>
      </c>
      <c r="B3387" s="13">
        <f>_xlfn.MINIFS(Invoices[Date],Invoices[Customer ID],A3387)</f>
        <v/>
      </c>
      <c r="C3387" s="13">
        <f>_xlfn.MAXIFS(Invoices[Date],Invoices[Customer ID],A3387)</f>
        <v/>
      </c>
      <c r="D3387" s="14">
        <f>AsOfDate-C3387</f>
        <v/>
      </c>
      <c r="E3387" s="14">
        <f>COUNTIFS(Invoices[Customer ID],A3387)</f>
        <v/>
      </c>
      <c r="F3387" s="15">
        <f>SUMIFS(Invoices[Value],Invoices[Customer ID],A3387)</f>
        <v/>
      </c>
      <c r="G3387" s="10">
        <f>5-COUNTIF(RCuts,"&lt;"&amp;D3387)</f>
        <v/>
      </c>
      <c r="H3387" s="10">
        <f>1+COUNTIF(FCuts,"&lt;"&amp;E3387)</f>
        <v/>
      </c>
      <c r="I3387" s="10">
        <f>1+COUNTIF(MCuts,"&lt;"&amp;F3387)</f>
        <v/>
      </c>
      <c r="J3387" s="10">
        <f>G3387&amp;H3387&amp;I3387</f>
        <v/>
      </c>
      <c r="K3387" s="10">
        <f>IF(AND(G3387&gt;=4,H3387&gt;=4),"Champions",IF(AND(G3387&gt;=3,H3387&gt;=3),"Loyal",IF(G3387&gt;=4,"New / promising",IF(H3387&gt;=3,"At risk",IF(G3387&lt;=2,"Lost / hibernating","Needs attention")))))</f>
        <v/>
      </c>
    </row>
    <row r="3388">
      <c r="A3388" t="n">
        <v>17715</v>
      </c>
      <c r="B3388" s="13">
        <f>_xlfn.MINIFS(Invoices[Date],Invoices[Customer ID],A3388)</f>
        <v/>
      </c>
      <c r="C3388" s="13">
        <f>_xlfn.MAXIFS(Invoices[Date],Invoices[Customer ID],A3388)</f>
        <v/>
      </c>
      <c r="D3388" s="14">
        <f>AsOfDate-C3388</f>
        <v/>
      </c>
      <c r="E3388" s="14">
        <f>COUNTIFS(Invoices[Customer ID],A3388)</f>
        <v/>
      </c>
      <c r="F3388" s="15">
        <f>SUMIFS(Invoices[Value],Invoices[Customer ID],A3388)</f>
        <v/>
      </c>
      <c r="G3388" s="10">
        <f>5-COUNTIF(RCuts,"&lt;"&amp;D3388)</f>
        <v/>
      </c>
      <c r="H3388" s="10">
        <f>1+COUNTIF(FCuts,"&lt;"&amp;E3388)</f>
        <v/>
      </c>
      <c r="I3388" s="10">
        <f>1+COUNTIF(MCuts,"&lt;"&amp;F3388)</f>
        <v/>
      </c>
      <c r="J3388" s="10">
        <f>G3388&amp;H3388&amp;I3388</f>
        <v/>
      </c>
      <c r="K3388" s="10">
        <f>IF(AND(G3388&gt;=4,H3388&gt;=4),"Champions",IF(AND(G3388&gt;=3,H3388&gt;=3),"Loyal",IF(G3388&gt;=4,"New / promising",IF(H3388&gt;=3,"At risk",IF(G3388&lt;=2,"Lost / hibernating","Needs attention")))))</f>
        <v/>
      </c>
    </row>
    <row r="3389">
      <c r="A3389" t="n">
        <v>17716</v>
      </c>
      <c r="B3389" s="13">
        <f>_xlfn.MINIFS(Invoices[Date],Invoices[Customer ID],A3389)</f>
        <v/>
      </c>
      <c r="C3389" s="13">
        <f>_xlfn.MAXIFS(Invoices[Date],Invoices[Customer ID],A3389)</f>
        <v/>
      </c>
      <c r="D3389" s="14">
        <f>AsOfDate-C3389</f>
        <v/>
      </c>
      <c r="E3389" s="14">
        <f>COUNTIFS(Invoices[Customer ID],A3389)</f>
        <v/>
      </c>
      <c r="F3389" s="15">
        <f>SUMIFS(Invoices[Value],Invoices[Customer ID],A3389)</f>
        <v/>
      </c>
      <c r="G3389" s="10">
        <f>5-COUNTIF(RCuts,"&lt;"&amp;D3389)</f>
        <v/>
      </c>
      <c r="H3389" s="10">
        <f>1+COUNTIF(FCuts,"&lt;"&amp;E3389)</f>
        <v/>
      </c>
      <c r="I3389" s="10">
        <f>1+COUNTIF(MCuts,"&lt;"&amp;F3389)</f>
        <v/>
      </c>
      <c r="J3389" s="10">
        <f>G3389&amp;H3389&amp;I3389</f>
        <v/>
      </c>
      <c r="K3389" s="10">
        <f>IF(AND(G3389&gt;=4,H3389&gt;=4),"Champions",IF(AND(G3389&gt;=3,H3389&gt;=3),"Loyal",IF(G3389&gt;=4,"New / promising",IF(H3389&gt;=3,"At risk",IF(G3389&lt;=2,"Lost / hibernating","Needs attention")))))</f>
        <v/>
      </c>
    </row>
    <row r="3390">
      <c r="A3390" t="n">
        <v>17718</v>
      </c>
      <c r="B3390" s="13">
        <f>_xlfn.MINIFS(Invoices[Date],Invoices[Customer ID],A3390)</f>
        <v/>
      </c>
      <c r="C3390" s="13">
        <f>_xlfn.MAXIFS(Invoices[Date],Invoices[Customer ID],A3390)</f>
        <v/>
      </c>
      <c r="D3390" s="14">
        <f>AsOfDate-C3390</f>
        <v/>
      </c>
      <c r="E3390" s="14">
        <f>COUNTIFS(Invoices[Customer ID],A3390)</f>
        <v/>
      </c>
      <c r="F3390" s="15">
        <f>SUMIFS(Invoices[Value],Invoices[Customer ID],A3390)</f>
        <v/>
      </c>
      <c r="G3390" s="10">
        <f>5-COUNTIF(RCuts,"&lt;"&amp;D3390)</f>
        <v/>
      </c>
      <c r="H3390" s="10">
        <f>1+COUNTIF(FCuts,"&lt;"&amp;E3390)</f>
        <v/>
      </c>
      <c r="I3390" s="10">
        <f>1+COUNTIF(MCuts,"&lt;"&amp;F3390)</f>
        <v/>
      </c>
      <c r="J3390" s="10">
        <f>G3390&amp;H3390&amp;I3390</f>
        <v/>
      </c>
      <c r="K3390" s="10">
        <f>IF(AND(G3390&gt;=4,H3390&gt;=4),"Champions",IF(AND(G3390&gt;=3,H3390&gt;=3),"Loyal",IF(G3390&gt;=4,"New / promising",IF(H3390&gt;=3,"At risk",IF(G3390&lt;=2,"Lost / hibernating","Needs attention")))))</f>
        <v/>
      </c>
    </row>
    <row r="3391">
      <c r="A3391" t="n">
        <v>17719</v>
      </c>
      <c r="B3391" s="13">
        <f>_xlfn.MINIFS(Invoices[Date],Invoices[Customer ID],A3391)</f>
        <v/>
      </c>
      <c r="C3391" s="13">
        <f>_xlfn.MAXIFS(Invoices[Date],Invoices[Customer ID],A3391)</f>
        <v/>
      </c>
      <c r="D3391" s="14">
        <f>AsOfDate-C3391</f>
        <v/>
      </c>
      <c r="E3391" s="14">
        <f>COUNTIFS(Invoices[Customer ID],A3391)</f>
        <v/>
      </c>
      <c r="F3391" s="15">
        <f>SUMIFS(Invoices[Value],Invoices[Customer ID],A3391)</f>
        <v/>
      </c>
      <c r="G3391" s="10">
        <f>5-COUNTIF(RCuts,"&lt;"&amp;D3391)</f>
        <v/>
      </c>
      <c r="H3391" s="10">
        <f>1+COUNTIF(FCuts,"&lt;"&amp;E3391)</f>
        <v/>
      </c>
      <c r="I3391" s="10">
        <f>1+COUNTIF(MCuts,"&lt;"&amp;F3391)</f>
        <v/>
      </c>
      <c r="J3391" s="10">
        <f>G3391&amp;H3391&amp;I3391</f>
        <v/>
      </c>
      <c r="K3391" s="10">
        <f>IF(AND(G3391&gt;=4,H3391&gt;=4),"Champions",IF(AND(G3391&gt;=3,H3391&gt;=3),"Loyal",IF(G3391&gt;=4,"New / promising",IF(H3391&gt;=3,"At risk",IF(G3391&lt;=2,"Lost / hibernating","Needs attention")))))</f>
        <v/>
      </c>
    </row>
    <row r="3392">
      <c r="A3392" t="n">
        <v>17720</v>
      </c>
      <c r="B3392" s="13">
        <f>_xlfn.MINIFS(Invoices[Date],Invoices[Customer ID],A3392)</f>
        <v/>
      </c>
      <c r="C3392" s="13">
        <f>_xlfn.MAXIFS(Invoices[Date],Invoices[Customer ID],A3392)</f>
        <v/>
      </c>
      <c r="D3392" s="14">
        <f>AsOfDate-C3392</f>
        <v/>
      </c>
      <c r="E3392" s="14">
        <f>COUNTIFS(Invoices[Customer ID],A3392)</f>
        <v/>
      </c>
      <c r="F3392" s="15">
        <f>SUMIFS(Invoices[Value],Invoices[Customer ID],A3392)</f>
        <v/>
      </c>
      <c r="G3392" s="10">
        <f>5-COUNTIF(RCuts,"&lt;"&amp;D3392)</f>
        <v/>
      </c>
      <c r="H3392" s="10">
        <f>1+COUNTIF(FCuts,"&lt;"&amp;E3392)</f>
        <v/>
      </c>
      <c r="I3392" s="10">
        <f>1+COUNTIF(MCuts,"&lt;"&amp;F3392)</f>
        <v/>
      </c>
      <c r="J3392" s="10">
        <f>G3392&amp;H3392&amp;I3392</f>
        <v/>
      </c>
      <c r="K3392" s="10">
        <f>IF(AND(G3392&gt;=4,H3392&gt;=4),"Champions",IF(AND(G3392&gt;=3,H3392&gt;=3),"Loyal",IF(G3392&gt;=4,"New / promising",IF(H3392&gt;=3,"At risk",IF(G3392&lt;=2,"Lost / hibernating","Needs attention")))))</f>
        <v/>
      </c>
    </row>
    <row r="3393">
      <c r="A3393" t="n">
        <v>17722</v>
      </c>
      <c r="B3393" s="13">
        <f>_xlfn.MINIFS(Invoices[Date],Invoices[Customer ID],A3393)</f>
        <v/>
      </c>
      <c r="C3393" s="13">
        <f>_xlfn.MAXIFS(Invoices[Date],Invoices[Customer ID],A3393)</f>
        <v/>
      </c>
      <c r="D3393" s="14">
        <f>AsOfDate-C3393</f>
        <v/>
      </c>
      <c r="E3393" s="14">
        <f>COUNTIFS(Invoices[Customer ID],A3393)</f>
        <v/>
      </c>
      <c r="F3393" s="15">
        <f>SUMIFS(Invoices[Value],Invoices[Customer ID],A3393)</f>
        <v/>
      </c>
      <c r="G3393" s="10">
        <f>5-COUNTIF(RCuts,"&lt;"&amp;D3393)</f>
        <v/>
      </c>
      <c r="H3393" s="10">
        <f>1+COUNTIF(FCuts,"&lt;"&amp;E3393)</f>
        <v/>
      </c>
      <c r="I3393" s="10">
        <f>1+COUNTIF(MCuts,"&lt;"&amp;F3393)</f>
        <v/>
      </c>
      <c r="J3393" s="10">
        <f>G3393&amp;H3393&amp;I3393</f>
        <v/>
      </c>
      <c r="K3393" s="10">
        <f>IF(AND(G3393&gt;=4,H3393&gt;=4),"Champions",IF(AND(G3393&gt;=3,H3393&gt;=3),"Loyal",IF(G3393&gt;=4,"New / promising",IF(H3393&gt;=3,"At risk",IF(G3393&lt;=2,"Lost / hibernating","Needs attention")))))</f>
        <v/>
      </c>
    </row>
    <row r="3394">
      <c r="A3394" t="n">
        <v>17723</v>
      </c>
      <c r="B3394" s="13">
        <f>_xlfn.MINIFS(Invoices[Date],Invoices[Customer ID],A3394)</f>
        <v/>
      </c>
      <c r="C3394" s="13">
        <f>_xlfn.MAXIFS(Invoices[Date],Invoices[Customer ID],A3394)</f>
        <v/>
      </c>
      <c r="D3394" s="14">
        <f>AsOfDate-C3394</f>
        <v/>
      </c>
      <c r="E3394" s="14">
        <f>COUNTIFS(Invoices[Customer ID],A3394)</f>
        <v/>
      </c>
      <c r="F3394" s="15">
        <f>SUMIFS(Invoices[Value],Invoices[Customer ID],A3394)</f>
        <v/>
      </c>
      <c r="G3394" s="10">
        <f>5-COUNTIF(RCuts,"&lt;"&amp;D3394)</f>
        <v/>
      </c>
      <c r="H3394" s="10">
        <f>1+COUNTIF(FCuts,"&lt;"&amp;E3394)</f>
        <v/>
      </c>
      <c r="I3394" s="10">
        <f>1+COUNTIF(MCuts,"&lt;"&amp;F3394)</f>
        <v/>
      </c>
      <c r="J3394" s="10">
        <f>G3394&amp;H3394&amp;I3394</f>
        <v/>
      </c>
      <c r="K3394" s="10">
        <f>IF(AND(G3394&gt;=4,H3394&gt;=4),"Champions",IF(AND(G3394&gt;=3,H3394&gt;=3),"Loyal",IF(G3394&gt;=4,"New / promising",IF(H3394&gt;=3,"At risk",IF(G3394&lt;=2,"Lost / hibernating","Needs attention")))))</f>
        <v/>
      </c>
    </row>
    <row r="3395">
      <c r="A3395" t="n">
        <v>17724</v>
      </c>
      <c r="B3395" s="13">
        <f>_xlfn.MINIFS(Invoices[Date],Invoices[Customer ID],A3395)</f>
        <v/>
      </c>
      <c r="C3395" s="13">
        <f>_xlfn.MAXIFS(Invoices[Date],Invoices[Customer ID],A3395)</f>
        <v/>
      </c>
      <c r="D3395" s="14">
        <f>AsOfDate-C3395</f>
        <v/>
      </c>
      <c r="E3395" s="14">
        <f>COUNTIFS(Invoices[Customer ID],A3395)</f>
        <v/>
      </c>
      <c r="F3395" s="15">
        <f>SUMIFS(Invoices[Value],Invoices[Customer ID],A3395)</f>
        <v/>
      </c>
      <c r="G3395" s="10">
        <f>5-COUNTIF(RCuts,"&lt;"&amp;D3395)</f>
        <v/>
      </c>
      <c r="H3395" s="10">
        <f>1+COUNTIF(FCuts,"&lt;"&amp;E3395)</f>
        <v/>
      </c>
      <c r="I3395" s="10">
        <f>1+COUNTIF(MCuts,"&lt;"&amp;F3395)</f>
        <v/>
      </c>
      <c r="J3395" s="10">
        <f>G3395&amp;H3395&amp;I3395</f>
        <v/>
      </c>
      <c r="K3395" s="10">
        <f>IF(AND(G3395&gt;=4,H3395&gt;=4),"Champions",IF(AND(G3395&gt;=3,H3395&gt;=3),"Loyal",IF(G3395&gt;=4,"New / promising",IF(H3395&gt;=3,"At risk",IF(G3395&lt;=2,"Lost / hibernating","Needs attention")))))</f>
        <v/>
      </c>
    </row>
    <row r="3396">
      <c r="A3396" t="n">
        <v>17725</v>
      </c>
      <c r="B3396" s="13">
        <f>_xlfn.MINIFS(Invoices[Date],Invoices[Customer ID],A3396)</f>
        <v/>
      </c>
      <c r="C3396" s="13">
        <f>_xlfn.MAXIFS(Invoices[Date],Invoices[Customer ID],A3396)</f>
        <v/>
      </c>
      <c r="D3396" s="14">
        <f>AsOfDate-C3396</f>
        <v/>
      </c>
      <c r="E3396" s="14">
        <f>COUNTIFS(Invoices[Customer ID],A3396)</f>
        <v/>
      </c>
      <c r="F3396" s="15">
        <f>SUMIFS(Invoices[Value],Invoices[Customer ID],A3396)</f>
        <v/>
      </c>
      <c r="G3396" s="10">
        <f>5-COUNTIF(RCuts,"&lt;"&amp;D3396)</f>
        <v/>
      </c>
      <c r="H3396" s="10">
        <f>1+COUNTIF(FCuts,"&lt;"&amp;E3396)</f>
        <v/>
      </c>
      <c r="I3396" s="10">
        <f>1+COUNTIF(MCuts,"&lt;"&amp;F3396)</f>
        <v/>
      </c>
      <c r="J3396" s="10">
        <f>G3396&amp;H3396&amp;I3396</f>
        <v/>
      </c>
      <c r="K3396" s="10">
        <f>IF(AND(G3396&gt;=4,H3396&gt;=4),"Champions",IF(AND(G3396&gt;=3,H3396&gt;=3),"Loyal",IF(G3396&gt;=4,"New / promising",IF(H3396&gt;=3,"At risk",IF(G3396&lt;=2,"Lost / hibernating","Needs attention")))))</f>
        <v/>
      </c>
    </row>
    <row r="3397">
      <c r="A3397" t="n">
        <v>17727</v>
      </c>
      <c r="B3397" s="13">
        <f>_xlfn.MINIFS(Invoices[Date],Invoices[Customer ID],A3397)</f>
        <v/>
      </c>
      <c r="C3397" s="13">
        <f>_xlfn.MAXIFS(Invoices[Date],Invoices[Customer ID],A3397)</f>
        <v/>
      </c>
      <c r="D3397" s="14">
        <f>AsOfDate-C3397</f>
        <v/>
      </c>
      <c r="E3397" s="14">
        <f>COUNTIFS(Invoices[Customer ID],A3397)</f>
        <v/>
      </c>
      <c r="F3397" s="15">
        <f>SUMIFS(Invoices[Value],Invoices[Customer ID],A3397)</f>
        <v/>
      </c>
      <c r="G3397" s="10">
        <f>5-COUNTIF(RCuts,"&lt;"&amp;D3397)</f>
        <v/>
      </c>
      <c r="H3397" s="10">
        <f>1+COUNTIF(FCuts,"&lt;"&amp;E3397)</f>
        <v/>
      </c>
      <c r="I3397" s="10">
        <f>1+COUNTIF(MCuts,"&lt;"&amp;F3397)</f>
        <v/>
      </c>
      <c r="J3397" s="10">
        <f>G3397&amp;H3397&amp;I3397</f>
        <v/>
      </c>
      <c r="K3397" s="10">
        <f>IF(AND(G3397&gt;=4,H3397&gt;=4),"Champions",IF(AND(G3397&gt;=3,H3397&gt;=3),"Loyal",IF(G3397&gt;=4,"New / promising",IF(H3397&gt;=3,"At risk",IF(G3397&lt;=2,"Lost / hibernating","Needs attention")))))</f>
        <v/>
      </c>
    </row>
    <row r="3398">
      <c r="A3398" t="n">
        <v>17728</v>
      </c>
      <c r="B3398" s="13">
        <f>_xlfn.MINIFS(Invoices[Date],Invoices[Customer ID],A3398)</f>
        <v/>
      </c>
      <c r="C3398" s="13">
        <f>_xlfn.MAXIFS(Invoices[Date],Invoices[Customer ID],A3398)</f>
        <v/>
      </c>
      <c r="D3398" s="14">
        <f>AsOfDate-C3398</f>
        <v/>
      </c>
      <c r="E3398" s="14">
        <f>COUNTIFS(Invoices[Customer ID],A3398)</f>
        <v/>
      </c>
      <c r="F3398" s="15">
        <f>SUMIFS(Invoices[Value],Invoices[Customer ID],A3398)</f>
        <v/>
      </c>
      <c r="G3398" s="10">
        <f>5-COUNTIF(RCuts,"&lt;"&amp;D3398)</f>
        <v/>
      </c>
      <c r="H3398" s="10">
        <f>1+COUNTIF(FCuts,"&lt;"&amp;E3398)</f>
        <v/>
      </c>
      <c r="I3398" s="10">
        <f>1+COUNTIF(MCuts,"&lt;"&amp;F3398)</f>
        <v/>
      </c>
      <c r="J3398" s="10">
        <f>G3398&amp;H3398&amp;I3398</f>
        <v/>
      </c>
      <c r="K3398" s="10">
        <f>IF(AND(G3398&gt;=4,H3398&gt;=4),"Champions",IF(AND(G3398&gt;=3,H3398&gt;=3),"Loyal",IF(G3398&gt;=4,"New / promising",IF(H3398&gt;=3,"At risk",IF(G3398&lt;=2,"Lost / hibernating","Needs attention")))))</f>
        <v/>
      </c>
    </row>
    <row r="3399">
      <c r="A3399" t="n">
        <v>17730</v>
      </c>
      <c r="B3399" s="13">
        <f>_xlfn.MINIFS(Invoices[Date],Invoices[Customer ID],A3399)</f>
        <v/>
      </c>
      <c r="C3399" s="13">
        <f>_xlfn.MAXIFS(Invoices[Date],Invoices[Customer ID],A3399)</f>
        <v/>
      </c>
      <c r="D3399" s="14">
        <f>AsOfDate-C3399</f>
        <v/>
      </c>
      <c r="E3399" s="14">
        <f>COUNTIFS(Invoices[Customer ID],A3399)</f>
        <v/>
      </c>
      <c r="F3399" s="15">
        <f>SUMIFS(Invoices[Value],Invoices[Customer ID],A3399)</f>
        <v/>
      </c>
      <c r="G3399" s="10">
        <f>5-COUNTIF(RCuts,"&lt;"&amp;D3399)</f>
        <v/>
      </c>
      <c r="H3399" s="10">
        <f>1+COUNTIF(FCuts,"&lt;"&amp;E3399)</f>
        <v/>
      </c>
      <c r="I3399" s="10">
        <f>1+COUNTIF(MCuts,"&lt;"&amp;F3399)</f>
        <v/>
      </c>
      <c r="J3399" s="10">
        <f>G3399&amp;H3399&amp;I3399</f>
        <v/>
      </c>
      <c r="K3399" s="10">
        <f>IF(AND(G3399&gt;=4,H3399&gt;=4),"Champions",IF(AND(G3399&gt;=3,H3399&gt;=3),"Loyal",IF(G3399&gt;=4,"New / promising",IF(H3399&gt;=3,"At risk",IF(G3399&lt;=2,"Lost / hibernating","Needs attention")))))</f>
        <v/>
      </c>
    </row>
    <row r="3400">
      <c r="A3400" t="n">
        <v>17731</v>
      </c>
      <c r="B3400" s="13">
        <f>_xlfn.MINIFS(Invoices[Date],Invoices[Customer ID],A3400)</f>
        <v/>
      </c>
      <c r="C3400" s="13">
        <f>_xlfn.MAXIFS(Invoices[Date],Invoices[Customer ID],A3400)</f>
        <v/>
      </c>
      <c r="D3400" s="14">
        <f>AsOfDate-C3400</f>
        <v/>
      </c>
      <c r="E3400" s="14">
        <f>COUNTIFS(Invoices[Customer ID],A3400)</f>
        <v/>
      </c>
      <c r="F3400" s="15">
        <f>SUMIFS(Invoices[Value],Invoices[Customer ID],A3400)</f>
        <v/>
      </c>
      <c r="G3400" s="10">
        <f>5-COUNTIF(RCuts,"&lt;"&amp;D3400)</f>
        <v/>
      </c>
      <c r="H3400" s="10">
        <f>1+COUNTIF(FCuts,"&lt;"&amp;E3400)</f>
        <v/>
      </c>
      <c r="I3400" s="10">
        <f>1+COUNTIF(MCuts,"&lt;"&amp;F3400)</f>
        <v/>
      </c>
      <c r="J3400" s="10">
        <f>G3400&amp;H3400&amp;I3400</f>
        <v/>
      </c>
      <c r="K3400" s="10">
        <f>IF(AND(G3400&gt;=4,H3400&gt;=4),"Champions",IF(AND(G3400&gt;=3,H3400&gt;=3),"Loyal",IF(G3400&gt;=4,"New / promising",IF(H3400&gt;=3,"At risk",IF(G3400&lt;=2,"Lost / hibernating","Needs attention")))))</f>
        <v/>
      </c>
    </row>
    <row r="3401">
      <c r="A3401" t="n">
        <v>17733</v>
      </c>
      <c r="B3401" s="13">
        <f>_xlfn.MINIFS(Invoices[Date],Invoices[Customer ID],A3401)</f>
        <v/>
      </c>
      <c r="C3401" s="13">
        <f>_xlfn.MAXIFS(Invoices[Date],Invoices[Customer ID],A3401)</f>
        <v/>
      </c>
      <c r="D3401" s="14">
        <f>AsOfDate-C3401</f>
        <v/>
      </c>
      <c r="E3401" s="14">
        <f>COUNTIFS(Invoices[Customer ID],A3401)</f>
        <v/>
      </c>
      <c r="F3401" s="15">
        <f>SUMIFS(Invoices[Value],Invoices[Customer ID],A3401)</f>
        <v/>
      </c>
      <c r="G3401" s="10">
        <f>5-COUNTIF(RCuts,"&lt;"&amp;D3401)</f>
        <v/>
      </c>
      <c r="H3401" s="10">
        <f>1+COUNTIF(FCuts,"&lt;"&amp;E3401)</f>
        <v/>
      </c>
      <c r="I3401" s="10">
        <f>1+COUNTIF(MCuts,"&lt;"&amp;F3401)</f>
        <v/>
      </c>
      <c r="J3401" s="10">
        <f>G3401&amp;H3401&amp;I3401</f>
        <v/>
      </c>
      <c r="K3401" s="10">
        <f>IF(AND(G3401&gt;=4,H3401&gt;=4),"Champions",IF(AND(G3401&gt;=3,H3401&gt;=3),"Loyal",IF(G3401&gt;=4,"New / promising",IF(H3401&gt;=3,"At risk",IF(G3401&lt;=2,"Lost / hibernating","Needs attention")))))</f>
        <v/>
      </c>
    </row>
    <row r="3402">
      <c r="A3402" t="n">
        <v>17734</v>
      </c>
      <c r="B3402" s="13">
        <f>_xlfn.MINIFS(Invoices[Date],Invoices[Customer ID],A3402)</f>
        <v/>
      </c>
      <c r="C3402" s="13">
        <f>_xlfn.MAXIFS(Invoices[Date],Invoices[Customer ID],A3402)</f>
        <v/>
      </c>
      <c r="D3402" s="14">
        <f>AsOfDate-C3402</f>
        <v/>
      </c>
      <c r="E3402" s="14">
        <f>COUNTIFS(Invoices[Customer ID],A3402)</f>
        <v/>
      </c>
      <c r="F3402" s="15">
        <f>SUMIFS(Invoices[Value],Invoices[Customer ID],A3402)</f>
        <v/>
      </c>
      <c r="G3402" s="10">
        <f>5-COUNTIF(RCuts,"&lt;"&amp;D3402)</f>
        <v/>
      </c>
      <c r="H3402" s="10">
        <f>1+COUNTIF(FCuts,"&lt;"&amp;E3402)</f>
        <v/>
      </c>
      <c r="I3402" s="10">
        <f>1+COUNTIF(MCuts,"&lt;"&amp;F3402)</f>
        <v/>
      </c>
      <c r="J3402" s="10">
        <f>G3402&amp;H3402&amp;I3402</f>
        <v/>
      </c>
      <c r="K3402" s="10">
        <f>IF(AND(G3402&gt;=4,H3402&gt;=4),"Champions",IF(AND(G3402&gt;=3,H3402&gt;=3),"Loyal",IF(G3402&gt;=4,"New / promising",IF(H3402&gt;=3,"At risk",IF(G3402&lt;=2,"Lost / hibernating","Needs attention")))))</f>
        <v/>
      </c>
    </row>
    <row r="3403">
      <c r="A3403" t="n">
        <v>17735</v>
      </c>
      <c r="B3403" s="13">
        <f>_xlfn.MINIFS(Invoices[Date],Invoices[Customer ID],A3403)</f>
        <v/>
      </c>
      <c r="C3403" s="13">
        <f>_xlfn.MAXIFS(Invoices[Date],Invoices[Customer ID],A3403)</f>
        <v/>
      </c>
      <c r="D3403" s="14">
        <f>AsOfDate-C3403</f>
        <v/>
      </c>
      <c r="E3403" s="14">
        <f>COUNTIFS(Invoices[Customer ID],A3403)</f>
        <v/>
      </c>
      <c r="F3403" s="15">
        <f>SUMIFS(Invoices[Value],Invoices[Customer ID],A3403)</f>
        <v/>
      </c>
      <c r="G3403" s="10">
        <f>5-COUNTIF(RCuts,"&lt;"&amp;D3403)</f>
        <v/>
      </c>
      <c r="H3403" s="10">
        <f>1+COUNTIF(FCuts,"&lt;"&amp;E3403)</f>
        <v/>
      </c>
      <c r="I3403" s="10">
        <f>1+COUNTIF(MCuts,"&lt;"&amp;F3403)</f>
        <v/>
      </c>
      <c r="J3403" s="10">
        <f>G3403&amp;H3403&amp;I3403</f>
        <v/>
      </c>
      <c r="K3403" s="10">
        <f>IF(AND(G3403&gt;=4,H3403&gt;=4),"Champions",IF(AND(G3403&gt;=3,H3403&gt;=3),"Loyal",IF(G3403&gt;=4,"New / promising",IF(H3403&gt;=3,"At risk",IF(G3403&lt;=2,"Lost / hibernating","Needs attention")))))</f>
        <v/>
      </c>
    </row>
    <row r="3404">
      <c r="A3404" t="n">
        <v>17736</v>
      </c>
      <c r="B3404" s="13">
        <f>_xlfn.MINIFS(Invoices[Date],Invoices[Customer ID],A3404)</f>
        <v/>
      </c>
      <c r="C3404" s="13">
        <f>_xlfn.MAXIFS(Invoices[Date],Invoices[Customer ID],A3404)</f>
        <v/>
      </c>
      <c r="D3404" s="14">
        <f>AsOfDate-C3404</f>
        <v/>
      </c>
      <c r="E3404" s="14">
        <f>COUNTIFS(Invoices[Customer ID],A3404)</f>
        <v/>
      </c>
      <c r="F3404" s="15">
        <f>SUMIFS(Invoices[Value],Invoices[Customer ID],A3404)</f>
        <v/>
      </c>
      <c r="G3404" s="10">
        <f>5-COUNTIF(RCuts,"&lt;"&amp;D3404)</f>
        <v/>
      </c>
      <c r="H3404" s="10">
        <f>1+COUNTIF(FCuts,"&lt;"&amp;E3404)</f>
        <v/>
      </c>
      <c r="I3404" s="10">
        <f>1+COUNTIF(MCuts,"&lt;"&amp;F3404)</f>
        <v/>
      </c>
      <c r="J3404" s="10">
        <f>G3404&amp;H3404&amp;I3404</f>
        <v/>
      </c>
      <c r="K3404" s="10">
        <f>IF(AND(G3404&gt;=4,H3404&gt;=4),"Champions",IF(AND(G3404&gt;=3,H3404&gt;=3),"Loyal",IF(G3404&gt;=4,"New / promising",IF(H3404&gt;=3,"At risk",IF(G3404&lt;=2,"Lost / hibernating","Needs attention")))))</f>
        <v/>
      </c>
    </row>
    <row r="3405">
      <c r="A3405" t="n">
        <v>17737</v>
      </c>
      <c r="B3405" s="13">
        <f>_xlfn.MINIFS(Invoices[Date],Invoices[Customer ID],A3405)</f>
        <v/>
      </c>
      <c r="C3405" s="13">
        <f>_xlfn.MAXIFS(Invoices[Date],Invoices[Customer ID],A3405)</f>
        <v/>
      </c>
      <c r="D3405" s="14">
        <f>AsOfDate-C3405</f>
        <v/>
      </c>
      <c r="E3405" s="14">
        <f>COUNTIFS(Invoices[Customer ID],A3405)</f>
        <v/>
      </c>
      <c r="F3405" s="15">
        <f>SUMIFS(Invoices[Value],Invoices[Customer ID],A3405)</f>
        <v/>
      </c>
      <c r="G3405" s="10">
        <f>5-COUNTIF(RCuts,"&lt;"&amp;D3405)</f>
        <v/>
      </c>
      <c r="H3405" s="10">
        <f>1+COUNTIF(FCuts,"&lt;"&amp;E3405)</f>
        <v/>
      </c>
      <c r="I3405" s="10">
        <f>1+COUNTIF(MCuts,"&lt;"&amp;F3405)</f>
        <v/>
      </c>
      <c r="J3405" s="10">
        <f>G3405&amp;H3405&amp;I3405</f>
        <v/>
      </c>
      <c r="K3405" s="10">
        <f>IF(AND(G3405&gt;=4,H3405&gt;=4),"Champions",IF(AND(G3405&gt;=3,H3405&gt;=3),"Loyal",IF(G3405&gt;=4,"New / promising",IF(H3405&gt;=3,"At risk",IF(G3405&lt;=2,"Lost / hibernating","Needs attention")))))</f>
        <v/>
      </c>
    </row>
    <row r="3406">
      <c r="A3406" t="n">
        <v>17738</v>
      </c>
      <c r="B3406" s="13">
        <f>_xlfn.MINIFS(Invoices[Date],Invoices[Customer ID],A3406)</f>
        <v/>
      </c>
      <c r="C3406" s="13">
        <f>_xlfn.MAXIFS(Invoices[Date],Invoices[Customer ID],A3406)</f>
        <v/>
      </c>
      <c r="D3406" s="14">
        <f>AsOfDate-C3406</f>
        <v/>
      </c>
      <c r="E3406" s="14">
        <f>COUNTIFS(Invoices[Customer ID],A3406)</f>
        <v/>
      </c>
      <c r="F3406" s="15">
        <f>SUMIFS(Invoices[Value],Invoices[Customer ID],A3406)</f>
        <v/>
      </c>
      <c r="G3406" s="10">
        <f>5-COUNTIF(RCuts,"&lt;"&amp;D3406)</f>
        <v/>
      </c>
      <c r="H3406" s="10">
        <f>1+COUNTIF(FCuts,"&lt;"&amp;E3406)</f>
        <v/>
      </c>
      <c r="I3406" s="10">
        <f>1+COUNTIF(MCuts,"&lt;"&amp;F3406)</f>
        <v/>
      </c>
      <c r="J3406" s="10">
        <f>G3406&amp;H3406&amp;I3406</f>
        <v/>
      </c>
      <c r="K3406" s="10">
        <f>IF(AND(G3406&gt;=4,H3406&gt;=4),"Champions",IF(AND(G3406&gt;=3,H3406&gt;=3),"Loyal",IF(G3406&gt;=4,"New / promising",IF(H3406&gt;=3,"At risk",IF(G3406&lt;=2,"Lost / hibernating","Needs attention")))))</f>
        <v/>
      </c>
    </row>
    <row r="3407">
      <c r="A3407" t="n">
        <v>17739</v>
      </c>
      <c r="B3407" s="13">
        <f>_xlfn.MINIFS(Invoices[Date],Invoices[Customer ID],A3407)</f>
        <v/>
      </c>
      <c r="C3407" s="13">
        <f>_xlfn.MAXIFS(Invoices[Date],Invoices[Customer ID],A3407)</f>
        <v/>
      </c>
      <c r="D3407" s="14">
        <f>AsOfDate-C3407</f>
        <v/>
      </c>
      <c r="E3407" s="14">
        <f>COUNTIFS(Invoices[Customer ID],A3407)</f>
        <v/>
      </c>
      <c r="F3407" s="15">
        <f>SUMIFS(Invoices[Value],Invoices[Customer ID],A3407)</f>
        <v/>
      </c>
      <c r="G3407" s="10">
        <f>5-COUNTIF(RCuts,"&lt;"&amp;D3407)</f>
        <v/>
      </c>
      <c r="H3407" s="10">
        <f>1+COUNTIF(FCuts,"&lt;"&amp;E3407)</f>
        <v/>
      </c>
      <c r="I3407" s="10">
        <f>1+COUNTIF(MCuts,"&lt;"&amp;F3407)</f>
        <v/>
      </c>
      <c r="J3407" s="10">
        <f>G3407&amp;H3407&amp;I3407</f>
        <v/>
      </c>
      <c r="K3407" s="10">
        <f>IF(AND(G3407&gt;=4,H3407&gt;=4),"Champions",IF(AND(G3407&gt;=3,H3407&gt;=3),"Loyal",IF(G3407&gt;=4,"New / promising",IF(H3407&gt;=3,"At risk",IF(G3407&lt;=2,"Lost / hibernating","Needs attention")))))</f>
        <v/>
      </c>
    </row>
    <row r="3408">
      <c r="A3408" t="n">
        <v>17742</v>
      </c>
      <c r="B3408" s="13">
        <f>_xlfn.MINIFS(Invoices[Date],Invoices[Customer ID],A3408)</f>
        <v/>
      </c>
      <c r="C3408" s="13">
        <f>_xlfn.MAXIFS(Invoices[Date],Invoices[Customer ID],A3408)</f>
        <v/>
      </c>
      <c r="D3408" s="14">
        <f>AsOfDate-C3408</f>
        <v/>
      </c>
      <c r="E3408" s="14">
        <f>COUNTIFS(Invoices[Customer ID],A3408)</f>
        <v/>
      </c>
      <c r="F3408" s="15">
        <f>SUMIFS(Invoices[Value],Invoices[Customer ID],A3408)</f>
        <v/>
      </c>
      <c r="G3408" s="10">
        <f>5-COUNTIF(RCuts,"&lt;"&amp;D3408)</f>
        <v/>
      </c>
      <c r="H3408" s="10">
        <f>1+COUNTIF(FCuts,"&lt;"&amp;E3408)</f>
        <v/>
      </c>
      <c r="I3408" s="10">
        <f>1+COUNTIF(MCuts,"&lt;"&amp;F3408)</f>
        <v/>
      </c>
      <c r="J3408" s="10">
        <f>G3408&amp;H3408&amp;I3408</f>
        <v/>
      </c>
      <c r="K3408" s="10">
        <f>IF(AND(G3408&gt;=4,H3408&gt;=4),"Champions",IF(AND(G3408&gt;=3,H3408&gt;=3),"Loyal",IF(G3408&gt;=4,"New / promising",IF(H3408&gt;=3,"At risk",IF(G3408&lt;=2,"Lost / hibernating","Needs attention")))))</f>
        <v/>
      </c>
    </row>
    <row r="3409">
      <c r="A3409" t="n">
        <v>17744</v>
      </c>
      <c r="B3409" s="13">
        <f>_xlfn.MINIFS(Invoices[Date],Invoices[Customer ID],A3409)</f>
        <v/>
      </c>
      <c r="C3409" s="13">
        <f>_xlfn.MAXIFS(Invoices[Date],Invoices[Customer ID],A3409)</f>
        <v/>
      </c>
      <c r="D3409" s="14">
        <f>AsOfDate-C3409</f>
        <v/>
      </c>
      <c r="E3409" s="14">
        <f>COUNTIFS(Invoices[Customer ID],A3409)</f>
        <v/>
      </c>
      <c r="F3409" s="15">
        <f>SUMIFS(Invoices[Value],Invoices[Customer ID],A3409)</f>
        <v/>
      </c>
      <c r="G3409" s="10">
        <f>5-COUNTIF(RCuts,"&lt;"&amp;D3409)</f>
        <v/>
      </c>
      <c r="H3409" s="10">
        <f>1+COUNTIF(FCuts,"&lt;"&amp;E3409)</f>
        <v/>
      </c>
      <c r="I3409" s="10">
        <f>1+COUNTIF(MCuts,"&lt;"&amp;F3409)</f>
        <v/>
      </c>
      <c r="J3409" s="10">
        <f>G3409&amp;H3409&amp;I3409</f>
        <v/>
      </c>
      <c r="K3409" s="10">
        <f>IF(AND(G3409&gt;=4,H3409&gt;=4),"Champions",IF(AND(G3409&gt;=3,H3409&gt;=3),"Loyal",IF(G3409&gt;=4,"New / promising",IF(H3409&gt;=3,"At risk",IF(G3409&lt;=2,"Lost / hibernating","Needs attention")))))</f>
        <v/>
      </c>
    </row>
    <row r="3410">
      <c r="A3410" t="n">
        <v>17746</v>
      </c>
      <c r="B3410" s="13">
        <f>_xlfn.MINIFS(Invoices[Date],Invoices[Customer ID],A3410)</f>
        <v/>
      </c>
      <c r="C3410" s="13">
        <f>_xlfn.MAXIFS(Invoices[Date],Invoices[Customer ID],A3410)</f>
        <v/>
      </c>
      <c r="D3410" s="14">
        <f>AsOfDate-C3410</f>
        <v/>
      </c>
      <c r="E3410" s="14">
        <f>COUNTIFS(Invoices[Customer ID],A3410)</f>
        <v/>
      </c>
      <c r="F3410" s="15">
        <f>SUMIFS(Invoices[Value],Invoices[Customer ID],A3410)</f>
        <v/>
      </c>
      <c r="G3410" s="10">
        <f>5-COUNTIF(RCuts,"&lt;"&amp;D3410)</f>
        <v/>
      </c>
      <c r="H3410" s="10">
        <f>1+COUNTIF(FCuts,"&lt;"&amp;E3410)</f>
        <v/>
      </c>
      <c r="I3410" s="10">
        <f>1+COUNTIF(MCuts,"&lt;"&amp;F3410)</f>
        <v/>
      </c>
      <c r="J3410" s="10">
        <f>G3410&amp;H3410&amp;I3410</f>
        <v/>
      </c>
      <c r="K3410" s="10">
        <f>IF(AND(G3410&gt;=4,H3410&gt;=4),"Champions",IF(AND(G3410&gt;=3,H3410&gt;=3),"Loyal",IF(G3410&gt;=4,"New / promising",IF(H3410&gt;=3,"At risk",IF(G3410&lt;=2,"Lost / hibernating","Needs attention")))))</f>
        <v/>
      </c>
    </row>
    <row r="3411">
      <c r="A3411" t="n">
        <v>17747</v>
      </c>
      <c r="B3411" s="13">
        <f>_xlfn.MINIFS(Invoices[Date],Invoices[Customer ID],A3411)</f>
        <v/>
      </c>
      <c r="C3411" s="13">
        <f>_xlfn.MAXIFS(Invoices[Date],Invoices[Customer ID],A3411)</f>
        <v/>
      </c>
      <c r="D3411" s="14">
        <f>AsOfDate-C3411</f>
        <v/>
      </c>
      <c r="E3411" s="14">
        <f>COUNTIFS(Invoices[Customer ID],A3411)</f>
        <v/>
      </c>
      <c r="F3411" s="15">
        <f>SUMIFS(Invoices[Value],Invoices[Customer ID],A3411)</f>
        <v/>
      </c>
      <c r="G3411" s="10">
        <f>5-COUNTIF(RCuts,"&lt;"&amp;D3411)</f>
        <v/>
      </c>
      <c r="H3411" s="10">
        <f>1+COUNTIF(FCuts,"&lt;"&amp;E3411)</f>
        <v/>
      </c>
      <c r="I3411" s="10">
        <f>1+COUNTIF(MCuts,"&lt;"&amp;F3411)</f>
        <v/>
      </c>
      <c r="J3411" s="10">
        <f>G3411&amp;H3411&amp;I3411</f>
        <v/>
      </c>
      <c r="K3411" s="10">
        <f>IF(AND(G3411&gt;=4,H3411&gt;=4),"Champions",IF(AND(G3411&gt;=3,H3411&gt;=3),"Loyal",IF(G3411&gt;=4,"New / promising",IF(H3411&gt;=3,"At risk",IF(G3411&lt;=2,"Lost / hibernating","Needs attention")))))</f>
        <v/>
      </c>
    </row>
    <row r="3412">
      <c r="A3412" t="n">
        <v>17749</v>
      </c>
      <c r="B3412" s="13">
        <f>_xlfn.MINIFS(Invoices[Date],Invoices[Customer ID],A3412)</f>
        <v/>
      </c>
      <c r="C3412" s="13">
        <f>_xlfn.MAXIFS(Invoices[Date],Invoices[Customer ID],A3412)</f>
        <v/>
      </c>
      <c r="D3412" s="14">
        <f>AsOfDate-C3412</f>
        <v/>
      </c>
      <c r="E3412" s="14">
        <f>COUNTIFS(Invoices[Customer ID],A3412)</f>
        <v/>
      </c>
      <c r="F3412" s="15">
        <f>SUMIFS(Invoices[Value],Invoices[Customer ID],A3412)</f>
        <v/>
      </c>
      <c r="G3412" s="10">
        <f>5-COUNTIF(RCuts,"&lt;"&amp;D3412)</f>
        <v/>
      </c>
      <c r="H3412" s="10">
        <f>1+COUNTIF(FCuts,"&lt;"&amp;E3412)</f>
        <v/>
      </c>
      <c r="I3412" s="10">
        <f>1+COUNTIF(MCuts,"&lt;"&amp;F3412)</f>
        <v/>
      </c>
      <c r="J3412" s="10">
        <f>G3412&amp;H3412&amp;I3412</f>
        <v/>
      </c>
      <c r="K3412" s="10">
        <f>IF(AND(G3412&gt;=4,H3412&gt;=4),"Champions",IF(AND(G3412&gt;=3,H3412&gt;=3),"Loyal",IF(G3412&gt;=4,"New / promising",IF(H3412&gt;=3,"At risk",IF(G3412&lt;=2,"Lost / hibernating","Needs attention")))))</f>
        <v/>
      </c>
    </row>
    <row r="3413">
      <c r="A3413" t="n">
        <v>17750</v>
      </c>
      <c r="B3413" s="13">
        <f>_xlfn.MINIFS(Invoices[Date],Invoices[Customer ID],A3413)</f>
        <v/>
      </c>
      <c r="C3413" s="13">
        <f>_xlfn.MAXIFS(Invoices[Date],Invoices[Customer ID],A3413)</f>
        <v/>
      </c>
      <c r="D3413" s="14">
        <f>AsOfDate-C3413</f>
        <v/>
      </c>
      <c r="E3413" s="14">
        <f>COUNTIFS(Invoices[Customer ID],A3413)</f>
        <v/>
      </c>
      <c r="F3413" s="15">
        <f>SUMIFS(Invoices[Value],Invoices[Customer ID],A3413)</f>
        <v/>
      </c>
      <c r="G3413" s="10">
        <f>5-COUNTIF(RCuts,"&lt;"&amp;D3413)</f>
        <v/>
      </c>
      <c r="H3413" s="10">
        <f>1+COUNTIF(FCuts,"&lt;"&amp;E3413)</f>
        <v/>
      </c>
      <c r="I3413" s="10">
        <f>1+COUNTIF(MCuts,"&lt;"&amp;F3413)</f>
        <v/>
      </c>
      <c r="J3413" s="10">
        <f>G3413&amp;H3413&amp;I3413</f>
        <v/>
      </c>
      <c r="K3413" s="10">
        <f>IF(AND(G3413&gt;=4,H3413&gt;=4),"Champions",IF(AND(G3413&gt;=3,H3413&gt;=3),"Loyal",IF(G3413&gt;=4,"New / promising",IF(H3413&gt;=3,"At risk",IF(G3413&lt;=2,"Lost / hibernating","Needs attention")))))</f>
        <v/>
      </c>
    </row>
    <row r="3414">
      <c r="A3414" t="n">
        <v>17754</v>
      </c>
      <c r="B3414" s="13">
        <f>_xlfn.MINIFS(Invoices[Date],Invoices[Customer ID],A3414)</f>
        <v/>
      </c>
      <c r="C3414" s="13">
        <f>_xlfn.MAXIFS(Invoices[Date],Invoices[Customer ID],A3414)</f>
        <v/>
      </c>
      <c r="D3414" s="14">
        <f>AsOfDate-C3414</f>
        <v/>
      </c>
      <c r="E3414" s="14">
        <f>COUNTIFS(Invoices[Customer ID],A3414)</f>
        <v/>
      </c>
      <c r="F3414" s="15">
        <f>SUMIFS(Invoices[Value],Invoices[Customer ID],A3414)</f>
        <v/>
      </c>
      <c r="G3414" s="10">
        <f>5-COUNTIF(RCuts,"&lt;"&amp;D3414)</f>
        <v/>
      </c>
      <c r="H3414" s="10">
        <f>1+COUNTIF(FCuts,"&lt;"&amp;E3414)</f>
        <v/>
      </c>
      <c r="I3414" s="10">
        <f>1+COUNTIF(MCuts,"&lt;"&amp;F3414)</f>
        <v/>
      </c>
      <c r="J3414" s="10">
        <f>G3414&amp;H3414&amp;I3414</f>
        <v/>
      </c>
      <c r="K3414" s="10">
        <f>IF(AND(G3414&gt;=4,H3414&gt;=4),"Champions",IF(AND(G3414&gt;=3,H3414&gt;=3),"Loyal",IF(G3414&gt;=4,"New / promising",IF(H3414&gt;=3,"At risk",IF(G3414&lt;=2,"Lost / hibernating","Needs attention")))))</f>
        <v/>
      </c>
    </row>
    <row r="3415">
      <c r="A3415" t="n">
        <v>17757</v>
      </c>
      <c r="B3415" s="13">
        <f>_xlfn.MINIFS(Invoices[Date],Invoices[Customer ID],A3415)</f>
        <v/>
      </c>
      <c r="C3415" s="13">
        <f>_xlfn.MAXIFS(Invoices[Date],Invoices[Customer ID],A3415)</f>
        <v/>
      </c>
      <c r="D3415" s="14">
        <f>AsOfDate-C3415</f>
        <v/>
      </c>
      <c r="E3415" s="14">
        <f>COUNTIFS(Invoices[Customer ID],A3415)</f>
        <v/>
      </c>
      <c r="F3415" s="15">
        <f>SUMIFS(Invoices[Value],Invoices[Customer ID],A3415)</f>
        <v/>
      </c>
      <c r="G3415" s="10">
        <f>5-COUNTIF(RCuts,"&lt;"&amp;D3415)</f>
        <v/>
      </c>
      <c r="H3415" s="10">
        <f>1+COUNTIF(FCuts,"&lt;"&amp;E3415)</f>
        <v/>
      </c>
      <c r="I3415" s="10">
        <f>1+COUNTIF(MCuts,"&lt;"&amp;F3415)</f>
        <v/>
      </c>
      <c r="J3415" s="10">
        <f>G3415&amp;H3415&amp;I3415</f>
        <v/>
      </c>
      <c r="K3415" s="10">
        <f>IF(AND(G3415&gt;=4,H3415&gt;=4),"Champions",IF(AND(G3415&gt;=3,H3415&gt;=3),"Loyal",IF(G3415&gt;=4,"New / promising",IF(H3415&gt;=3,"At risk",IF(G3415&lt;=2,"Lost / hibernating","Needs attention")))))</f>
        <v/>
      </c>
    </row>
    <row r="3416">
      <c r="A3416" t="n">
        <v>17758</v>
      </c>
      <c r="B3416" s="13">
        <f>_xlfn.MINIFS(Invoices[Date],Invoices[Customer ID],A3416)</f>
        <v/>
      </c>
      <c r="C3416" s="13">
        <f>_xlfn.MAXIFS(Invoices[Date],Invoices[Customer ID],A3416)</f>
        <v/>
      </c>
      <c r="D3416" s="14">
        <f>AsOfDate-C3416</f>
        <v/>
      </c>
      <c r="E3416" s="14">
        <f>COUNTIFS(Invoices[Customer ID],A3416)</f>
        <v/>
      </c>
      <c r="F3416" s="15">
        <f>SUMIFS(Invoices[Value],Invoices[Customer ID],A3416)</f>
        <v/>
      </c>
      <c r="G3416" s="10">
        <f>5-COUNTIF(RCuts,"&lt;"&amp;D3416)</f>
        <v/>
      </c>
      <c r="H3416" s="10">
        <f>1+COUNTIF(FCuts,"&lt;"&amp;E3416)</f>
        <v/>
      </c>
      <c r="I3416" s="10">
        <f>1+COUNTIF(MCuts,"&lt;"&amp;F3416)</f>
        <v/>
      </c>
      <c r="J3416" s="10">
        <f>G3416&amp;H3416&amp;I3416</f>
        <v/>
      </c>
      <c r="K3416" s="10">
        <f>IF(AND(G3416&gt;=4,H3416&gt;=4),"Champions",IF(AND(G3416&gt;=3,H3416&gt;=3),"Loyal",IF(G3416&gt;=4,"New / promising",IF(H3416&gt;=3,"At risk",IF(G3416&lt;=2,"Lost / hibernating","Needs attention")))))</f>
        <v/>
      </c>
    </row>
    <row r="3417">
      <c r="A3417" t="n">
        <v>17759</v>
      </c>
      <c r="B3417" s="13">
        <f>_xlfn.MINIFS(Invoices[Date],Invoices[Customer ID],A3417)</f>
        <v/>
      </c>
      <c r="C3417" s="13">
        <f>_xlfn.MAXIFS(Invoices[Date],Invoices[Customer ID],A3417)</f>
        <v/>
      </c>
      <c r="D3417" s="14">
        <f>AsOfDate-C3417</f>
        <v/>
      </c>
      <c r="E3417" s="14">
        <f>COUNTIFS(Invoices[Customer ID],A3417)</f>
        <v/>
      </c>
      <c r="F3417" s="15">
        <f>SUMIFS(Invoices[Value],Invoices[Customer ID],A3417)</f>
        <v/>
      </c>
      <c r="G3417" s="10">
        <f>5-COUNTIF(RCuts,"&lt;"&amp;D3417)</f>
        <v/>
      </c>
      <c r="H3417" s="10">
        <f>1+COUNTIF(FCuts,"&lt;"&amp;E3417)</f>
        <v/>
      </c>
      <c r="I3417" s="10">
        <f>1+COUNTIF(MCuts,"&lt;"&amp;F3417)</f>
        <v/>
      </c>
      <c r="J3417" s="10">
        <f>G3417&amp;H3417&amp;I3417</f>
        <v/>
      </c>
      <c r="K3417" s="10">
        <f>IF(AND(G3417&gt;=4,H3417&gt;=4),"Champions",IF(AND(G3417&gt;=3,H3417&gt;=3),"Loyal",IF(G3417&gt;=4,"New / promising",IF(H3417&gt;=3,"At risk",IF(G3417&lt;=2,"Lost / hibernating","Needs attention")))))</f>
        <v/>
      </c>
    </row>
    <row r="3418">
      <c r="A3418" t="n">
        <v>17760</v>
      </c>
      <c r="B3418" s="13">
        <f>_xlfn.MINIFS(Invoices[Date],Invoices[Customer ID],A3418)</f>
        <v/>
      </c>
      <c r="C3418" s="13">
        <f>_xlfn.MAXIFS(Invoices[Date],Invoices[Customer ID],A3418)</f>
        <v/>
      </c>
      <c r="D3418" s="14">
        <f>AsOfDate-C3418</f>
        <v/>
      </c>
      <c r="E3418" s="14">
        <f>COUNTIFS(Invoices[Customer ID],A3418)</f>
        <v/>
      </c>
      <c r="F3418" s="15">
        <f>SUMIFS(Invoices[Value],Invoices[Customer ID],A3418)</f>
        <v/>
      </c>
      <c r="G3418" s="10">
        <f>5-COUNTIF(RCuts,"&lt;"&amp;D3418)</f>
        <v/>
      </c>
      <c r="H3418" s="10">
        <f>1+COUNTIF(FCuts,"&lt;"&amp;E3418)</f>
        <v/>
      </c>
      <c r="I3418" s="10">
        <f>1+COUNTIF(MCuts,"&lt;"&amp;F3418)</f>
        <v/>
      </c>
      <c r="J3418" s="10">
        <f>G3418&amp;H3418&amp;I3418</f>
        <v/>
      </c>
      <c r="K3418" s="10">
        <f>IF(AND(G3418&gt;=4,H3418&gt;=4),"Champions",IF(AND(G3418&gt;=3,H3418&gt;=3),"Loyal",IF(G3418&gt;=4,"New / promising",IF(H3418&gt;=3,"At risk",IF(G3418&lt;=2,"Lost / hibernating","Needs attention")))))</f>
        <v/>
      </c>
    </row>
    <row r="3419">
      <c r="A3419" t="n">
        <v>17761</v>
      </c>
      <c r="B3419" s="13">
        <f>_xlfn.MINIFS(Invoices[Date],Invoices[Customer ID],A3419)</f>
        <v/>
      </c>
      <c r="C3419" s="13">
        <f>_xlfn.MAXIFS(Invoices[Date],Invoices[Customer ID],A3419)</f>
        <v/>
      </c>
      <c r="D3419" s="14">
        <f>AsOfDate-C3419</f>
        <v/>
      </c>
      <c r="E3419" s="14">
        <f>COUNTIFS(Invoices[Customer ID],A3419)</f>
        <v/>
      </c>
      <c r="F3419" s="15">
        <f>SUMIFS(Invoices[Value],Invoices[Customer ID],A3419)</f>
        <v/>
      </c>
      <c r="G3419" s="10">
        <f>5-COUNTIF(RCuts,"&lt;"&amp;D3419)</f>
        <v/>
      </c>
      <c r="H3419" s="10">
        <f>1+COUNTIF(FCuts,"&lt;"&amp;E3419)</f>
        <v/>
      </c>
      <c r="I3419" s="10">
        <f>1+COUNTIF(MCuts,"&lt;"&amp;F3419)</f>
        <v/>
      </c>
      <c r="J3419" s="10">
        <f>G3419&amp;H3419&amp;I3419</f>
        <v/>
      </c>
      <c r="K3419" s="10">
        <f>IF(AND(G3419&gt;=4,H3419&gt;=4),"Champions",IF(AND(G3419&gt;=3,H3419&gt;=3),"Loyal",IF(G3419&gt;=4,"New / promising",IF(H3419&gt;=3,"At risk",IF(G3419&lt;=2,"Lost / hibernating","Needs attention")))))</f>
        <v/>
      </c>
    </row>
    <row r="3420">
      <c r="A3420" t="n">
        <v>17763</v>
      </c>
      <c r="B3420" s="13">
        <f>_xlfn.MINIFS(Invoices[Date],Invoices[Customer ID],A3420)</f>
        <v/>
      </c>
      <c r="C3420" s="13">
        <f>_xlfn.MAXIFS(Invoices[Date],Invoices[Customer ID],A3420)</f>
        <v/>
      </c>
      <c r="D3420" s="14">
        <f>AsOfDate-C3420</f>
        <v/>
      </c>
      <c r="E3420" s="14">
        <f>COUNTIFS(Invoices[Customer ID],A3420)</f>
        <v/>
      </c>
      <c r="F3420" s="15">
        <f>SUMIFS(Invoices[Value],Invoices[Customer ID],A3420)</f>
        <v/>
      </c>
      <c r="G3420" s="10">
        <f>5-COUNTIF(RCuts,"&lt;"&amp;D3420)</f>
        <v/>
      </c>
      <c r="H3420" s="10">
        <f>1+COUNTIF(FCuts,"&lt;"&amp;E3420)</f>
        <v/>
      </c>
      <c r="I3420" s="10">
        <f>1+COUNTIF(MCuts,"&lt;"&amp;F3420)</f>
        <v/>
      </c>
      <c r="J3420" s="10">
        <f>G3420&amp;H3420&amp;I3420</f>
        <v/>
      </c>
      <c r="K3420" s="10">
        <f>IF(AND(G3420&gt;=4,H3420&gt;=4),"Champions",IF(AND(G3420&gt;=3,H3420&gt;=3),"Loyal",IF(G3420&gt;=4,"New / promising",IF(H3420&gt;=3,"At risk",IF(G3420&lt;=2,"Lost / hibernating","Needs attention")))))</f>
        <v/>
      </c>
    </row>
    <row r="3421">
      <c r="A3421" t="n">
        <v>17764</v>
      </c>
      <c r="B3421" s="13">
        <f>_xlfn.MINIFS(Invoices[Date],Invoices[Customer ID],A3421)</f>
        <v/>
      </c>
      <c r="C3421" s="13">
        <f>_xlfn.MAXIFS(Invoices[Date],Invoices[Customer ID],A3421)</f>
        <v/>
      </c>
      <c r="D3421" s="14">
        <f>AsOfDate-C3421</f>
        <v/>
      </c>
      <c r="E3421" s="14">
        <f>COUNTIFS(Invoices[Customer ID],A3421)</f>
        <v/>
      </c>
      <c r="F3421" s="15">
        <f>SUMIFS(Invoices[Value],Invoices[Customer ID],A3421)</f>
        <v/>
      </c>
      <c r="G3421" s="10">
        <f>5-COUNTIF(RCuts,"&lt;"&amp;D3421)</f>
        <v/>
      </c>
      <c r="H3421" s="10">
        <f>1+COUNTIF(FCuts,"&lt;"&amp;E3421)</f>
        <v/>
      </c>
      <c r="I3421" s="10">
        <f>1+COUNTIF(MCuts,"&lt;"&amp;F3421)</f>
        <v/>
      </c>
      <c r="J3421" s="10">
        <f>G3421&amp;H3421&amp;I3421</f>
        <v/>
      </c>
      <c r="K3421" s="10">
        <f>IF(AND(G3421&gt;=4,H3421&gt;=4),"Champions",IF(AND(G3421&gt;=3,H3421&gt;=3),"Loyal",IF(G3421&gt;=4,"New / promising",IF(H3421&gt;=3,"At risk",IF(G3421&lt;=2,"Lost / hibernating","Needs attention")))))</f>
        <v/>
      </c>
    </row>
    <row r="3422">
      <c r="A3422" t="n">
        <v>17765</v>
      </c>
      <c r="B3422" s="13">
        <f>_xlfn.MINIFS(Invoices[Date],Invoices[Customer ID],A3422)</f>
        <v/>
      </c>
      <c r="C3422" s="13">
        <f>_xlfn.MAXIFS(Invoices[Date],Invoices[Customer ID],A3422)</f>
        <v/>
      </c>
      <c r="D3422" s="14">
        <f>AsOfDate-C3422</f>
        <v/>
      </c>
      <c r="E3422" s="14">
        <f>COUNTIFS(Invoices[Customer ID],A3422)</f>
        <v/>
      </c>
      <c r="F3422" s="15">
        <f>SUMIFS(Invoices[Value],Invoices[Customer ID],A3422)</f>
        <v/>
      </c>
      <c r="G3422" s="10">
        <f>5-COUNTIF(RCuts,"&lt;"&amp;D3422)</f>
        <v/>
      </c>
      <c r="H3422" s="10">
        <f>1+COUNTIF(FCuts,"&lt;"&amp;E3422)</f>
        <v/>
      </c>
      <c r="I3422" s="10">
        <f>1+COUNTIF(MCuts,"&lt;"&amp;F3422)</f>
        <v/>
      </c>
      <c r="J3422" s="10">
        <f>G3422&amp;H3422&amp;I3422</f>
        <v/>
      </c>
      <c r="K3422" s="10">
        <f>IF(AND(G3422&gt;=4,H3422&gt;=4),"Champions",IF(AND(G3422&gt;=3,H3422&gt;=3),"Loyal",IF(G3422&gt;=4,"New / promising",IF(H3422&gt;=3,"At risk",IF(G3422&lt;=2,"Lost / hibernating","Needs attention")))))</f>
        <v/>
      </c>
    </row>
    <row r="3423">
      <c r="A3423" t="n">
        <v>17767</v>
      </c>
      <c r="B3423" s="13">
        <f>_xlfn.MINIFS(Invoices[Date],Invoices[Customer ID],A3423)</f>
        <v/>
      </c>
      <c r="C3423" s="13">
        <f>_xlfn.MAXIFS(Invoices[Date],Invoices[Customer ID],A3423)</f>
        <v/>
      </c>
      <c r="D3423" s="14">
        <f>AsOfDate-C3423</f>
        <v/>
      </c>
      <c r="E3423" s="14">
        <f>COUNTIFS(Invoices[Customer ID],A3423)</f>
        <v/>
      </c>
      <c r="F3423" s="15">
        <f>SUMIFS(Invoices[Value],Invoices[Customer ID],A3423)</f>
        <v/>
      </c>
      <c r="G3423" s="10">
        <f>5-COUNTIF(RCuts,"&lt;"&amp;D3423)</f>
        <v/>
      </c>
      <c r="H3423" s="10">
        <f>1+COUNTIF(FCuts,"&lt;"&amp;E3423)</f>
        <v/>
      </c>
      <c r="I3423" s="10">
        <f>1+COUNTIF(MCuts,"&lt;"&amp;F3423)</f>
        <v/>
      </c>
      <c r="J3423" s="10">
        <f>G3423&amp;H3423&amp;I3423</f>
        <v/>
      </c>
      <c r="K3423" s="10">
        <f>IF(AND(G3423&gt;=4,H3423&gt;=4),"Champions",IF(AND(G3423&gt;=3,H3423&gt;=3),"Loyal",IF(G3423&gt;=4,"New / promising",IF(H3423&gt;=3,"At risk",IF(G3423&lt;=2,"Lost / hibernating","Needs attention")))))</f>
        <v/>
      </c>
    </row>
    <row r="3424">
      <c r="A3424" t="n">
        <v>17768</v>
      </c>
      <c r="B3424" s="13">
        <f>_xlfn.MINIFS(Invoices[Date],Invoices[Customer ID],A3424)</f>
        <v/>
      </c>
      <c r="C3424" s="13">
        <f>_xlfn.MAXIFS(Invoices[Date],Invoices[Customer ID],A3424)</f>
        <v/>
      </c>
      <c r="D3424" s="14">
        <f>AsOfDate-C3424</f>
        <v/>
      </c>
      <c r="E3424" s="14">
        <f>COUNTIFS(Invoices[Customer ID],A3424)</f>
        <v/>
      </c>
      <c r="F3424" s="15">
        <f>SUMIFS(Invoices[Value],Invoices[Customer ID],A3424)</f>
        <v/>
      </c>
      <c r="G3424" s="10">
        <f>5-COUNTIF(RCuts,"&lt;"&amp;D3424)</f>
        <v/>
      </c>
      <c r="H3424" s="10">
        <f>1+COUNTIF(FCuts,"&lt;"&amp;E3424)</f>
        <v/>
      </c>
      <c r="I3424" s="10">
        <f>1+COUNTIF(MCuts,"&lt;"&amp;F3424)</f>
        <v/>
      </c>
      <c r="J3424" s="10">
        <f>G3424&amp;H3424&amp;I3424</f>
        <v/>
      </c>
      <c r="K3424" s="10">
        <f>IF(AND(G3424&gt;=4,H3424&gt;=4),"Champions",IF(AND(G3424&gt;=3,H3424&gt;=3),"Loyal",IF(G3424&gt;=4,"New / promising",IF(H3424&gt;=3,"At risk",IF(G3424&lt;=2,"Lost / hibernating","Needs attention")))))</f>
        <v/>
      </c>
    </row>
    <row r="3425">
      <c r="A3425" t="n">
        <v>17769</v>
      </c>
      <c r="B3425" s="13">
        <f>_xlfn.MINIFS(Invoices[Date],Invoices[Customer ID],A3425)</f>
        <v/>
      </c>
      <c r="C3425" s="13">
        <f>_xlfn.MAXIFS(Invoices[Date],Invoices[Customer ID],A3425)</f>
        <v/>
      </c>
      <c r="D3425" s="14">
        <f>AsOfDate-C3425</f>
        <v/>
      </c>
      <c r="E3425" s="14">
        <f>COUNTIFS(Invoices[Customer ID],A3425)</f>
        <v/>
      </c>
      <c r="F3425" s="15">
        <f>SUMIFS(Invoices[Value],Invoices[Customer ID],A3425)</f>
        <v/>
      </c>
      <c r="G3425" s="10">
        <f>5-COUNTIF(RCuts,"&lt;"&amp;D3425)</f>
        <v/>
      </c>
      <c r="H3425" s="10">
        <f>1+COUNTIF(FCuts,"&lt;"&amp;E3425)</f>
        <v/>
      </c>
      <c r="I3425" s="10">
        <f>1+COUNTIF(MCuts,"&lt;"&amp;F3425)</f>
        <v/>
      </c>
      <c r="J3425" s="10">
        <f>G3425&amp;H3425&amp;I3425</f>
        <v/>
      </c>
      <c r="K3425" s="10">
        <f>IF(AND(G3425&gt;=4,H3425&gt;=4),"Champions",IF(AND(G3425&gt;=3,H3425&gt;=3),"Loyal",IF(G3425&gt;=4,"New / promising",IF(H3425&gt;=3,"At risk",IF(G3425&lt;=2,"Lost / hibernating","Needs attention")))))</f>
        <v/>
      </c>
    </row>
    <row r="3426">
      <c r="A3426" t="n">
        <v>17770</v>
      </c>
      <c r="B3426" s="13">
        <f>_xlfn.MINIFS(Invoices[Date],Invoices[Customer ID],A3426)</f>
        <v/>
      </c>
      <c r="C3426" s="13">
        <f>_xlfn.MAXIFS(Invoices[Date],Invoices[Customer ID],A3426)</f>
        <v/>
      </c>
      <c r="D3426" s="14">
        <f>AsOfDate-C3426</f>
        <v/>
      </c>
      <c r="E3426" s="14">
        <f>COUNTIFS(Invoices[Customer ID],A3426)</f>
        <v/>
      </c>
      <c r="F3426" s="15">
        <f>SUMIFS(Invoices[Value],Invoices[Customer ID],A3426)</f>
        <v/>
      </c>
      <c r="G3426" s="10">
        <f>5-COUNTIF(RCuts,"&lt;"&amp;D3426)</f>
        <v/>
      </c>
      <c r="H3426" s="10">
        <f>1+COUNTIF(FCuts,"&lt;"&amp;E3426)</f>
        <v/>
      </c>
      <c r="I3426" s="10">
        <f>1+COUNTIF(MCuts,"&lt;"&amp;F3426)</f>
        <v/>
      </c>
      <c r="J3426" s="10">
        <f>G3426&amp;H3426&amp;I3426</f>
        <v/>
      </c>
      <c r="K3426" s="10">
        <f>IF(AND(G3426&gt;=4,H3426&gt;=4),"Champions",IF(AND(G3426&gt;=3,H3426&gt;=3),"Loyal",IF(G3426&gt;=4,"New / promising",IF(H3426&gt;=3,"At risk",IF(G3426&lt;=2,"Lost / hibernating","Needs attention")))))</f>
        <v/>
      </c>
    </row>
    <row r="3427">
      <c r="A3427" t="n">
        <v>17771</v>
      </c>
      <c r="B3427" s="13">
        <f>_xlfn.MINIFS(Invoices[Date],Invoices[Customer ID],A3427)</f>
        <v/>
      </c>
      <c r="C3427" s="13">
        <f>_xlfn.MAXIFS(Invoices[Date],Invoices[Customer ID],A3427)</f>
        <v/>
      </c>
      <c r="D3427" s="14">
        <f>AsOfDate-C3427</f>
        <v/>
      </c>
      <c r="E3427" s="14">
        <f>COUNTIFS(Invoices[Customer ID],A3427)</f>
        <v/>
      </c>
      <c r="F3427" s="15">
        <f>SUMIFS(Invoices[Value],Invoices[Customer ID],A3427)</f>
        <v/>
      </c>
      <c r="G3427" s="10">
        <f>5-COUNTIF(RCuts,"&lt;"&amp;D3427)</f>
        <v/>
      </c>
      <c r="H3427" s="10">
        <f>1+COUNTIF(FCuts,"&lt;"&amp;E3427)</f>
        <v/>
      </c>
      <c r="I3427" s="10">
        <f>1+COUNTIF(MCuts,"&lt;"&amp;F3427)</f>
        <v/>
      </c>
      <c r="J3427" s="10">
        <f>G3427&amp;H3427&amp;I3427</f>
        <v/>
      </c>
      <c r="K3427" s="10">
        <f>IF(AND(G3427&gt;=4,H3427&gt;=4),"Champions",IF(AND(G3427&gt;=3,H3427&gt;=3),"Loyal",IF(G3427&gt;=4,"New / promising",IF(H3427&gt;=3,"At risk",IF(G3427&lt;=2,"Lost / hibernating","Needs attention")))))</f>
        <v/>
      </c>
    </row>
    <row r="3428">
      <c r="A3428" t="n">
        <v>17772</v>
      </c>
      <c r="B3428" s="13">
        <f>_xlfn.MINIFS(Invoices[Date],Invoices[Customer ID],A3428)</f>
        <v/>
      </c>
      <c r="C3428" s="13">
        <f>_xlfn.MAXIFS(Invoices[Date],Invoices[Customer ID],A3428)</f>
        <v/>
      </c>
      <c r="D3428" s="14">
        <f>AsOfDate-C3428</f>
        <v/>
      </c>
      <c r="E3428" s="14">
        <f>COUNTIFS(Invoices[Customer ID],A3428)</f>
        <v/>
      </c>
      <c r="F3428" s="15">
        <f>SUMIFS(Invoices[Value],Invoices[Customer ID],A3428)</f>
        <v/>
      </c>
      <c r="G3428" s="10">
        <f>5-COUNTIF(RCuts,"&lt;"&amp;D3428)</f>
        <v/>
      </c>
      <c r="H3428" s="10">
        <f>1+COUNTIF(FCuts,"&lt;"&amp;E3428)</f>
        <v/>
      </c>
      <c r="I3428" s="10">
        <f>1+COUNTIF(MCuts,"&lt;"&amp;F3428)</f>
        <v/>
      </c>
      <c r="J3428" s="10">
        <f>G3428&amp;H3428&amp;I3428</f>
        <v/>
      </c>
      <c r="K3428" s="10">
        <f>IF(AND(G3428&gt;=4,H3428&gt;=4),"Champions",IF(AND(G3428&gt;=3,H3428&gt;=3),"Loyal",IF(G3428&gt;=4,"New / promising",IF(H3428&gt;=3,"At risk",IF(G3428&lt;=2,"Lost / hibernating","Needs attention")))))</f>
        <v/>
      </c>
    </row>
    <row r="3429">
      <c r="A3429" t="n">
        <v>17774</v>
      </c>
      <c r="B3429" s="13">
        <f>_xlfn.MINIFS(Invoices[Date],Invoices[Customer ID],A3429)</f>
        <v/>
      </c>
      <c r="C3429" s="13">
        <f>_xlfn.MAXIFS(Invoices[Date],Invoices[Customer ID],A3429)</f>
        <v/>
      </c>
      <c r="D3429" s="14">
        <f>AsOfDate-C3429</f>
        <v/>
      </c>
      <c r="E3429" s="14">
        <f>COUNTIFS(Invoices[Customer ID],A3429)</f>
        <v/>
      </c>
      <c r="F3429" s="15">
        <f>SUMIFS(Invoices[Value],Invoices[Customer ID],A3429)</f>
        <v/>
      </c>
      <c r="G3429" s="10">
        <f>5-COUNTIF(RCuts,"&lt;"&amp;D3429)</f>
        <v/>
      </c>
      <c r="H3429" s="10">
        <f>1+COUNTIF(FCuts,"&lt;"&amp;E3429)</f>
        <v/>
      </c>
      <c r="I3429" s="10">
        <f>1+COUNTIF(MCuts,"&lt;"&amp;F3429)</f>
        <v/>
      </c>
      <c r="J3429" s="10">
        <f>G3429&amp;H3429&amp;I3429</f>
        <v/>
      </c>
      <c r="K3429" s="10">
        <f>IF(AND(G3429&gt;=4,H3429&gt;=4),"Champions",IF(AND(G3429&gt;=3,H3429&gt;=3),"Loyal",IF(G3429&gt;=4,"New / promising",IF(H3429&gt;=3,"At risk",IF(G3429&lt;=2,"Lost / hibernating","Needs attention")))))</f>
        <v/>
      </c>
    </row>
    <row r="3430">
      <c r="A3430" t="n">
        <v>17775</v>
      </c>
      <c r="B3430" s="13">
        <f>_xlfn.MINIFS(Invoices[Date],Invoices[Customer ID],A3430)</f>
        <v/>
      </c>
      <c r="C3430" s="13">
        <f>_xlfn.MAXIFS(Invoices[Date],Invoices[Customer ID],A3430)</f>
        <v/>
      </c>
      <c r="D3430" s="14">
        <f>AsOfDate-C3430</f>
        <v/>
      </c>
      <c r="E3430" s="14">
        <f>COUNTIFS(Invoices[Customer ID],A3430)</f>
        <v/>
      </c>
      <c r="F3430" s="15">
        <f>SUMIFS(Invoices[Value],Invoices[Customer ID],A3430)</f>
        <v/>
      </c>
      <c r="G3430" s="10">
        <f>5-COUNTIF(RCuts,"&lt;"&amp;D3430)</f>
        <v/>
      </c>
      <c r="H3430" s="10">
        <f>1+COUNTIF(FCuts,"&lt;"&amp;E3430)</f>
        <v/>
      </c>
      <c r="I3430" s="10">
        <f>1+COUNTIF(MCuts,"&lt;"&amp;F3430)</f>
        <v/>
      </c>
      <c r="J3430" s="10">
        <f>G3430&amp;H3430&amp;I3430</f>
        <v/>
      </c>
      <c r="K3430" s="10">
        <f>IF(AND(G3430&gt;=4,H3430&gt;=4),"Champions",IF(AND(G3430&gt;=3,H3430&gt;=3),"Loyal",IF(G3430&gt;=4,"New / promising",IF(H3430&gt;=3,"At risk",IF(G3430&lt;=2,"Lost / hibernating","Needs attention")))))</f>
        <v/>
      </c>
    </row>
    <row r="3431">
      <c r="A3431" t="n">
        <v>17777</v>
      </c>
      <c r="B3431" s="13">
        <f>_xlfn.MINIFS(Invoices[Date],Invoices[Customer ID],A3431)</f>
        <v/>
      </c>
      <c r="C3431" s="13">
        <f>_xlfn.MAXIFS(Invoices[Date],Invoices[Customer ID],A3431)</f>
        <v/>
      </c>
      <c r="D3431" s="14">
        <f>AsOfDate-C3431</f>
        <v/>
      </c>
      <c r="E3431" s="14">
        <f>COUNTIFS(Invoices[Customer ID],A3431)</f>
        <v/>
      </c>
      <c r="F3431" s="15">
        <f>SUMIFS(Invoices[Value],Invoices[Customer ID],A3431)</f>
        <v/>
      </c>
      <c r="G3431" s="10">
        <f>5-COUNTIF(RCuts,"&lt;"&amp;D3431)</f>
        <v/>
      </c>
      <c r="H3431" s="10">
        <f>1+COUNTIF(FCuts,"&lt;"&amp;E3431)</f>
        <v/>
      </c>
      <c r="I3431" s="10">
        <f>1+COUNTIF(MCuts,"&lt;"&amp;F3431)</f>
        <v/>
      </c>
      <c r="J3431" s="10">
        <f>G3431&amp;H3431&amp;I3431</f>
        <v/>
      </c>
      <c r="K3431" s="10">
        <f>IF(AND(G3431&gt;=4,H3431&gt;=4),"Champions",IF(AND(G3431&gt;=3,H3431&gt;=3),"Loyal",IF(G3431&gt;=4,"New / promising",IF(H3431&gt;=3,"At risk",IF(G3431&lt;=2,"Lost / hibernating","Needs attention")))))</f>
        <v/>
      </c>
    </row>
    <row r="3432">
      <c r="A3432" t="n">
        <v>17779</v>
      </c>
      <c r="B3432" s="13">
        <f>_xlfn.MINIFS(Invoices[Date],Invoices[Customer ID],A3432)</f>
        <v/>
      </c>
      <c r="C3432" s="13">
        <f>_xlfn.MAXIFS(Invoices[Date],Invoices[Customer ID],A3432)</f>
        <v/>
      </c>
      <c r="D3432" s="14">
        <f>AsOfDate-C3432</f>
        <v/>
      </c>
      <c r="E3432" s="14">
        <f>COUNTIFS(Invoices[Customer ID],A3432)</f>
        <v/>
      </c>
      <c r="F3432" s="15">
        <f>SUMIFS(Invoices[Value],Invoices[Customer ID],A3432)</f>
        <v/>
      </c>
      <c r="G3432" s="10">
        <f>5-COUNTIF(RCuts,"&lt;"&amp;D3432)</f>
        <v/>
      </c>
      <c r="H3432" s="10">
        <f>1+COUNTIF(FCuts,"&lt;"&amp;E3432)</f>
        <v/>
      </c>
      <c r="I3432" s="10">
        <f>1+COUNTIF(MCuts,"&lt;"&amp;F3432)</f>
        <v/>
      </c>
      <c r="J3432" s="10">
        <f>G3432&amp;H3432&amp;I3432</f>
        <v/>
      </c>
      <c r="K3432" s="10">
        <f>IF(AND(G3432&gt;=4,H3432&gt;=4),"Champions",IF(AND(G3432&gt;=3,H3432&gt;=3),"Loyal",IF(G3432&gt;=4,"New / promising",IF(H3432&gt;=3,"At risk",IF(G3432&lt;=2,"Lost / hibernating","Needs attention")))))</f>
        <v/>
      </c>
    </row>
    <row r="3433">
      <c r="A3433" t="n">
        <v>17781</v>
      </c>
      <c r="B3433" s="13">
        <f>_xlfn.MINIFS(Invoices[Date],Invoices[Customer ID],A3433)</f>
        <v/>
      </c>
      <c r="C3433" s="13">
        <f>_xlfn.MAXIFS(Invoices[Date],Invoices[Customer ID],A3433)</f>
        <v/>
      </c>
      <c r="D3433" s="14">
        <f>AsOfDate-C3433</f>
        <v/>
      </c>
      <c r="E3433" s="14">
        <f>COUNTIFS(Invoices[Customer ID],A3433)</f>
        <v/>
      </c>
      <c r="F3433" s="15">
        <f>SUMIFS(Invoices[Value],Invoices[Customer ID],A3433)</f>
        <v/>
      </c>
      <c r="G3433" s="10">
        <f>5-COUNTIF(RCuts,"&lt;"&amp;D3433)</f>
        <v/>
      </c>
      <c r="H3433" s="10">
        <f>1+COUNTIF(FCuts,"&lt;"&amp;E3433)</f>
        <v/>
      </c>
      <c r="I3433" s="10">
        <f>1+COUNTIF(MCuts,"&lt;"&amp;F3433)</f>
        <v/>
      </c>
      <c r="J3433" s="10">
        <f>G3433&amp;H3433&amp;I3433</f>
        <v/>
      </c>
      <c r="K3433" s="10">
        <f>IF(AND(G3433&gt;=4,H3433&gt;=4),"Champions",IF(AND(G3433&gt;=3,H3433&gt;=3),"Loyal",IF(G3433&gt;=4,"New / promising",IF(H3433&gt;=3,"At risk",IF(G3433&lt;=2,"Lost / hibernating","Needs attention")))))</f>
        <v/>
      </c>
    </row>
    <row r="3434">
      <c r="A3434" t="n">
        <v>17783</v>
      </c>
      <c r="B3434" s="13">
        <f>_xlfn.MINIFS(Invoices[Date],Invoices[Customer ID],A3434)</f>
        <v/>
      </c>
      <c r="C3434" s="13">
        <f>_xlfn.MAXIFS(Invoices[Date],Invoices[Customer ID],A3434)</f>
        <v/>
      </c>
      <c r="D3434" s="14">
        <f>AsOfDate-C3434</f>
        <v/>
      </c>
      <c r="E3434" s="14">
        <f>COUNTIFS(Invoices[Customer ID],A3434)</f>
        <v/>
      </c>
      <c r="F3434" s="15">
        <f>SUMIFS(Invoices[Value],Invoices[Customer ID],A3434)</f>
        <v/>
      </c>
      <c r="G3434" s="10">
        <f>5-COUNTIF(RCuts,"&lt;"&amp;D3434)</f>
        <v/>
      </c>
      <c r="H3434" s="10">
        <f>1+COUNTIF(FCuts,"&lt;"&amp;E3434)</f>
        <v/>
      </c>
      <c r="I3434" s="10">
        <f>1+COUNTIF(MCuts,"&lt;"&amp;F3434)</f>
        <v/>
      </c>
      <c r="J3434" s="10">
        <f>G3434&amp;H3434&amp;I3434</f>
        <v/>
      </c>
      <c r="K3434" s="10">
        <f>IF(AND(G3434&gt;=4,H3434&gt;=4),"Champions",IF(AND(G3434&gt;=3,H3434&gt;=3),"Loyal",IF(G3434&gt;=4,"New / promising",IF(H3434&gt;=3,"At risk",IF(G3434&lt;=2,"Lost / hibernating","Needs attention")))))</f>
        <v/>
      </c>
    </row>
    <row r="3435">
      <c r="A3435" t="n">
        <v>17785</v>
      </c>
      <c r="B3435" s="13">
        <f>_xlfn.MINIFS(Invoices[Date],Invoices[Customer ID],A3435)</f>
        <v/>
      </c>
      <c r="C3435" s="13">
        <f>_xlfn.MAXIFS(Invoices[Date],Invoices[Customer ID],A3435)</f>
        <v/>
      </c>
      <c r="D3435" s="14">
        <f>AsOfDate-C3435</f>
        <v/>
      </c>
      <c r="E3435" s="14">
        <f>COUNTIFS(Invoices[Customer ID],A3435)</f>
        <v/>
      </c>
      <c r="F3435" s="15">
        <f>SUMIFS(Invoices[Value],Invoices[Customer ID],A3435)</f>
        <v/>
      </c>
      <c r="G3435" s="10">
        <f>5-COUNTIF(RCuts,"&lt;"&amp;D3435)</f>
        <v/>
      </c>
      <c r="H3435" s="10">
        <f>1+COUNTIF(FCuts,"&lt;"&amp;E3435)</f>
        <v/>
      </c>
      <c r="I3435" s="10">
        <f>1+COUNTIF(MCuts,"&lt;"&amp;F3435)</f>
        <v/>
      </c>
      <c r="J3435" s="10">
        <f>G3435&amp;H3435&amp;I3435</f>
        <v/>
      </c>
      <c r="K3435" s="10">
        <f>IF(AND(G3435&gt;=4,H3435&gt;=4),"Champions",IF(AND(G3435&gt;=3,H3435&gt;=3),"Loyal",IF(G3435&gt;=4,"New / promising",IF(H3435&gt;=3,"At risk",IF(G3435&lt;=2,"Lost / hibernating","Needs attention")))))</f>
        <v/>
      </c>
    </row>
    <row r="3436">
      <c r="A3436" t="n">
        <v>17786</v>
      </c>
      <c r="B3436" s="13">
        <f>_xlfn.MINIFS(Invoices[Date],Invoices[Customer ID],A3436)</f>
        <v/>
      </c>
      <c r="C3436" s="13">
        <f>_xlfn.MAXIFS(Invoices[Date],Invoices[Customer ID],A3436)</f>
        <v/>
      </c>
      <c r="D3436" s="14">
        <f>AsOfDate-C3436</f>
        <v/>
      </c>
      <c r="E3436" s="14">
        <f>COUNTIFS(Invoices[Customer ID],A3436)</f>
        <v/>
      </c>
      <c r="F3436" s="15">
        <f>SUMIFS(Invoices[Value],Invoices[Customer ID],A3436)</f>
        <v/>
      </c>
      <c r="G3436" s="10">
        <f>5-COUNTIF(RCuts,"&lt;"&amp;D3436)</f>
        <v/>
      </c>
      <c r="H3436" s="10">
        <f>1+COUNTIF(FCuts,"&lt;"&amp;E3436)</f>
        <v/>
      </c>
      <c r="I3436" s="10">
        <f>1+COUNTIF(MCuts,"&lt;"&amp;F3436)</f>
        <v/>
      </c>
      <c r="J3436" s="10">
        <f>G3436&amp;H3436&amp;I3436</f>
        <v/>
      </c>
      <c r="K3436" s="10">
        <f>IF(AND(G3436&gt;=4,H3436&gt;=4),"Champions",IF(AND(G3436&gt;=3,H3436&gt;=3),"Loyal",IF(G3436&gt;=4,"New / promising",IF(H3436&gt;=3,"At risk",IF(G3436&lt;=2,"Lost / hibernating","Needs attention")))))</f>
        <v/>
      </c>
    </row>
    <row r="3437">
      <c r="A3437" t="n">
        <v>17787</v>
      </c>
      <c r="B3437" s="13">
        <f>_xlfn.MINIFS(Invoices[Date],Invoices[Customer ID],A3437)</f>
        <v/>
      </c>
      <c r="C3437" s="13">
        <f>_xlfn.MAXIFS(Invoices[Date],Invoices[Customer ID],A3437)</f>
        <v/>
      </c>
      <c r="D3437" s="14">
        <f>AsOfDate-C3437</f>
        <v/>
      </c>
      <c r="E3437" s="14">
        <f>COUNTIFS(Invoices[Customer ID],A3437)</f>
        <v/>
      </c>
      <c r="F3437" s="15">
        <f>SUMIFS(Invoices[Value],Invoices[Customer ID],A3437)</f>
        <v/>
      </c>
      <c r="G3437" s="10">
        <f>5-COUNTIF(RCuts,"&lt;"&amp;D3437)</f>
        <v/>
      </c>
      <c r="H3437" s="10">
        <f>1+COUNTIF(FCuts,"&lt;"&amp;E3437)</f>
        <v/>
      </c>
      <c r="I3437" s="10">
        <f>1+COUNTIF(MCuts,"&lt;"&amp;F3437)</f>
        <v/>
      </c>
      <c r="J3437" s="10">
        <f>G3437&amp;H3437&amp;I3437</f>
        <v/>
      </c>
      <c r="K3437" s="10">
        <f>IF(AND(G3437&gt;=4,H3437&gt;=4),"Champions",IF(AND(G3437&gt;=3,H3437&gt;=3),"Loyal",IF(G3437&gt;=4,"New / promising",IF(H3437&gt;=3,"At risk",IF(G3437&lt;=2,"Lost / hibernating","Needs attention")))))</f>
        <v/>
      </c>
    </row>
    <row r="3438">
      <c r="A3438" t="n">
        <v>17788</v>
      </c>
      <c r="B3438" s="13">
        <f>_xlfn.MINIFS(Invoices[Date],Invoices[Customer ID],A3438)</f>
        <v/>
      </c>
      <c r="C3438" s="13">
        <f>_xlfn.MAXIFS(Invoices[Date],Invoices[Customer ID],A3438)</f>
        <v/>
      </c>
      <c r="D3438" s="14">
        <f>AsOfDate-C3438</f>
        <v/>
      </c>
      <c r="E3438" s="14">
        <f>COUNTIFS(Invoices[Customer ID],A3438)</f>
        <v/>
      </c>
      <c r="F3438" s="15">
        <f>SUMIFS(Invoices[Value],Invoices[Customer ID],A3438)</f>
        <v/>
      </c>
      <c r="G3438" s="10">
        <f>5-COUNTIF(RCuts,"&lt;"&amp;D3438)</f>
        <v/>
      </c>
      <c r="H3438" s="10">
        <f>1+COUNTIF(FCuts,"&lt;"&amp;E3438)</f>
        <v/>
      </c>
      <c r="I3438" s="10">
        <f>1+COUNTIF(MCuts,"&lt;"&amp;F3438)</f>
        <v/>
      </c>
      <c r="J3438" s="10">
        <f>G3438&amp;H3438&amp;I3438</f>
        <v/>
      </c>
      <c r="K3438" s="10">
        <f>IF(AND(G3438&gt;=4,H3438&gt;=4),"Champions",IF(AND(G3438&gt;=3,H3438&gt;=3),"Loyal",IF(G3438&gt;=4,"New / promising",IF(H3438&gt;=3,"At risk",IF(G3438&lt;=2,"Lost / hibernating","Needs attention")))))</f>
        <v/>
      </c>
    </row>
    <row r="3439">
      <c r="A3439" t="n">
        <v>17789</v>
      </c>
      <c r="B3439" s="13">
        <f>_xlfn.MINIFS(Invoices[Date],Invoices[Customer ID],A3439)</f>
        <v/>
      </c>
      <c r="C3439" s="13">
        <f>_xlfn.MAXIFS(Invoices[Date],Invoices[Customer ID],A3439)</f>
        <v/>
      </c>
      <c r="D3439" s="14">
        <f>AsOfDate-C3439</f>
        <v/>
      </c>
      <c r="E3439" s="14">
        <f>COUNTIFS(Invoices[Customer ID],A3439)</f>
        <v/>
      </c>
      <c r="F3439" s="15">
        <f>SUMIFS(Invoices[Value],Invoices[Customer ID],A3439)</f>
        <v/>
      </c>
      <c r="G3439" s="10">
        <f>5-COUNTIF(RCuts,"&lt;"&amp;D3439)</f>
        <v/>
      </c>
      <c r="H3439" s="10">
        <f>1+COUNTIF(FCuts,"&lt;"&amp;E3439)</f>
        <v/>
      </c>
      <c r="I3439" s="10">
        <f>1+COUNTIF(MCuts,"&lt;"&amp;F3439)</f>
        <v/>
      </c>
      <c r="J3439" s="10">
        <f>G3439&amp;H3439&amp;I3439</f>
        <v/>
      </c>
      <c r="K3439" s="10">
        <f>IF(AND(G3439&gt;=4,H3439&gt;=4),"Champions",IF(AND(G3439&gt;=3,H3439&gt;=3),"Loyal",IF(G3439&gt;=4,"New / promising",IF(H3439&gt;=3,"At risk",IF(G3439&lt;=2,"Lost / hibernating","Needs attention")))))</f>
        <v/>
      </c>
    </row>
    <row r="3440">
      <c r="A3440" t="n">
        <v>17790</v>
      </c>
      <c r="B3440" s="13">
        <f>_xlfn.MINIFS(Invoices[Date],Invoices[Customer ID],A3440)</f>
        <v/>
      </c>
      <c r="C3440" s="13">
        <f>_xlfn.MAXIFS(Invoices[Date],Invoices[Customer ID],A3440)</f>
        <v/>
      </c>
      <c r="D3440" s="14">
        <f>AsOfDate-C3440</f>
        <v/>
      </c>
      <c r="E3440" s="14">
        <f>COUNTIFS(Invoices[Customer ID],A3440)</f>
        <v/>
      </c>
      <c r="F3440" s="15">
        <f>SUMIFS(Invoices[Value],Invoices[Customer ID],A3440)</f>
        <v/>
      </c>
      <c r="G3440" s="10">
        <f>5-COUNTIF(RCuts,"&lt;"&amp;D3440)</f>
        <v/>
      </c>
      <c r="H3440" s="10">
        <f>1+COUNTIF(FCuts,"&lt;"&amp;E3440)</f>
        <v/>
      </c>
      <c r="I3440" s="10">
        <f>1+COUNTIF(MCuts,"&lt;"&amp;F3440)</f>
        <v/>
      </c>
      <c r="J3440" s="10">
        <f>G3440&amp;H3440&amp;I3440</f>
        <v/>
      </c>
      <c r="K3440" s="10">
        <f>IF(AND(G3440&gt;=4,H3440&gt;=4),"Champions",IF(AND(G3440&gt;=3,H3440&gt;=3),"Loyal",IF(G3440&gt;=4,"New / promising",IF(H3440&gt;=3,"At risk",IF(G3440&lt;=2,"Lost / hibernating","Needs attention")))))</f>
        <v/>
      </c>
    </row>
    <row r="3441">
      <c r="A3441" t="n">
        <v>17791</v>
      </c>
      <c r="B3441" s="13">
        <f>_xlfn.MINIFS(Invoices[Date],Invoices[Customer ID],A3441)</f>
        <v/>
      </c>
      <c r="C3441" s="13">
        <f>_xlfn.MAXIFS(Invoices[Date],Invoices[Customer ID],A3441)</f>
        <v/>
      </c>
      <c r="D3441" s="14">
        <f>AsOfDate-C3441</f>
        <v/>
      </c>
      <c r="E3441" s="14">
        <f>COUNTIFS(Invoices[Customer ID],A3441)</f>
        <v/>
      </c>
      <c r="F3441" s="15">
        <f>SUMIFS(Invoices[Value],Invoices[Customer ID],A3441)</f>
        <v/>
      </c>
      <c r="G3441" s="10">
        <f>5-COUNTIF(RCuts,"&lt;"&amp;D3441)</f>
        <v/>
      </c>
      <c r="H3441" s="10">
        <f>1+COUNTIF(FCuts,"&lt;"&amp;E3441)</f>
        <v/>
      </c>
      <c r="I3441" s="10">
        <f>1+COUNTIF(MCuts,"&lt;"&amp;F3441)</f>
        <v/>
      </c>
      <c r="J3441" s="10">
        <f>G3441&amp;H3441&amp;I3441</f>
        <v/>
      </c>
      <c r="K3441" s="10">
        <f>IF(AND(G3441&gt;=4,H3441&gt;=4),"Champions",IF(AND(G3441&gt;=3,H3441&gt;=3),"Loyal",IF(G3441&gt;=4,"New / promising",IF(H3441&gt;=3,"At risk",IF(G3441&lt;=2,"Lost / hibernating","Needs attention")))))</f>
        <v/>
      </c>
    </row>
    <row r="3442">
      <c r="A3442" t="n">
        <v>17793</v>
      </c>
      <c r="B3442" s="13">
        <f>_xlfn.MINIFS(Invoices[Date],Invoices[Customer ID],A3442)</f>
        <v/>
      </c>
      <c r="C3442" s="13">
        <f>_xlfn.MAXIFS(Invoices[Date],Invoices[Customer ID],A3442)</f>
        <v/>
      </c>
      <c r="D3442" s="14">
        <f>AsOfDate-C3442</f>
        <v/>
      </c>
      <c r="E3442" s="14">
        <f>COUNTIFS(Invoices[Customer ID],A3442)</f>
        <v/>
      </c>
      <c r="F3442" s="15">
        <f>SUMIFS(Invoices[Value],Invoices[Customer ID],A3442)</f>
        <v/>
      </c>
      <c r="G3442" s="10">
        <f>5-COUNTIF(RCuts,"&lt;"&amp;D3442)</f>
        <v/>
      </c>
      <c r="H3442" s="10">
        <f>1+COUNTIF(FCuts,"&lt;"&amp;E3442)</f>
        <v/>
      </c>
      <c r="I3442" s="10">
        <f>1+COUNTIF(MCuts,"&lt;"&amp;F3442)</f>
        <v/>
      </c>
      <c r="J3442" s="10">
        <f>G3442&amp;H3442&amp;I3442</f>
        <v/>
      </c>
      <c r="K3442" s="10">
        <f>IF(AND(G3442&gt;=4,H3442&gt;=4),"Champions",IF(AND(G3442&gt;=3,H3442&gt;=3),"Loyal",IF(G3442&gt;=4,"New / promising",IF(H3442&gt;=3,"At risk",IF(G3442&lt;=2,"Lost / hibernating","Needs attention")))))</f>
        <v/>
      </c>
    </row>
    <row r="3443">
      <c r="A3443" t="n">
        <v>17795</v>
      </c>
      <c r="B3443" s="13">
        <f>_xlfn.MINIFS(Invoices[Date],Invoices[Customer ID],A3443)</f>
        <v/>
      </c>
      <c r="C3443" s="13">
        <f>_xlfn.MAXIFS(Invoices[Date],Invoices[Customer ID],A3443)</f>
        <v/>
      </c>
      <c r="D3443" s="14">
        <f>AsOfDate-C3443</f>
        <v/>
      </c>
      <c r="E3443" s="14">
        <f>COUNTIFS(Invoices[Customer ID],A3443)</f>
        <v/>
      </c>
      <c r="F3443" s="15">
        <f>SUMIFS(Invoices[Value],Invoices[Customer ID],A3443)</f>
        <v/>
      </c>
      <c r="G3443" s="10">
        <f>5-COUNTIF(RCuts,"&lt;"&amp;D3443)</f>
        <v/>
      </c>
      <c r="H3443" s="10">
        <f>1+COUNTIF(FCuts,"&lt;"&amp;E3443)</f>
        <v/>
      </c>
      <c r="I3443" s="10">
        <f>1+COUNTIF(MCuts,"&lt;"&amp;F3443)</f>
        <v/>
      </c>
      <c r="J3443" s="10">
        <f>G3443&amp;H3443&amp;I3443</f>
        <v/>
      </c>
      <c r="K3443" s="10">
        <f>IF(AND(G3443&gt;=4,H3443&gt;=4),"Champions",IF(AND(G3443&gt;=3,H3443&gt;=3),"Loyal",IF(G3443&gt;=4,"New / promising",IF(H3443&gt;=3,"At risk",IF(G3443&lt;=2,"Lost / hibernating","Needs attention")))))</f>
        <v/>
      </c>
    </row>
    <row r="3444">
      <c r="A3444" t="n">
        <v>17796</v>
      </c>
      <c r="B3444" s="13">
        <f>_xlfn.MINIFS(Invoices[Date],Invoices[Customer ID],A3444)</f>
        <v/>
      </c>
      <c r="C3444" s="13">
        <f>_xlfn.MAXIFS(Invoices[Date],Invoices[Customer ID],A3444)</f>
        <v/>
      </c>
      <c r="D3444" s="14">
        <f>AsOfDate-C3444</f>
        <v/>
      </c>
      <c r="E3444" s="14">
        <f>COUNTIFS(Invoices[Customer ID],A3444)</f>
        <v/>
      </c>
      <c r="F3444" s="15">
        <f>SUMIFS(Invoices[Value],Invoices[Customer ID],A3444)</f>
        <v/>
      </c>
      <c r="G3444" s="10">
        <f>5-COUNTIF(RCuts,"&lt;"&amp;D3444)</f>
        <v/>
      </c>
      <c r="H3444" s="10">
        <f>1+COUNTIF(FCuts,"&lt;"&amp;E3444)</f>
        <v/>
      </c>
      <c r="I3444" s="10">
        <f>1+COUNTIF(MCuts,"&lt;"&amp;F3444)</f>
        <v/>
      </c>
      <c r="J3444" s="10">
        <f>G3444&amp;H3444&amp;I3444</f>
        <v/>
      </c>
      <c r="K3444" s="10">
        <f>IF(AND(G3444&gt;=4,H3444&gt;=4),"Champions",IF(AND(G3444&gt;=3,H3444&gt;=3),"Loyal",IF(G3444&gt;=4,"New / promising",IF(H3444&gt;=3,"At risk",IF(G3444&lt;=2,"Lost / hibernating","Needs attention")))))</f>
        <v/>
      </c>
    </row>
    <row r="3445">
      <c r="A3445" t="n">
        <v>17797</v>
      </c>
      <c r="B3445" s="13">
        <f>_xlfn.MINIFS(Invoices[Date],Invoices[Customer ID],A3445)</f>
        <v/>
      </c>
      <c r="C3445" s="13">
        <f>_xlfn.MAXIFS(Invoices[Date],Invoices[Customer ID],A3445)</f>
        <v/>
      </c>
      <c r="D3445" s="14">
        <f>AsOfDate-C3445</f>
        <v/>
      </c>
      <c r="E3445" s="14">
        <f>COUNTIFS(Invoices[Customer ID],A3445)</f>
        <v/>
      </c>
      <c r="F3445" s="15">
        <f>SUMIFS(Invoices[Value],Invoices[Customer ID],A3445)</f>
        <v/>
      </c>
      <c r="G3445" s="10">
        <f>5-COUNTIF(RCuts,"&lt;"&amp;D3445)</f>
        <v/>
      </c>
      <c r="H3445" s="10">
        <f>1+COUNTIF(FCuts,"&lt;"&amp;E3445)</f>
        <v/>
      </c>
      <c r="I3445" s="10">
        <f>1+COUNTIF(MCuts,"&lt;"&amp;F3445)</f>
        <v/>
      </c>
      <c r="J3445" s="10">
        <f>G3445&amp;H3445&amp;I3445</f>
        <v/>
      </c>
      <c r="K3445" s="10">
        <f>IF(AND(G3445&gt;=4,H3445&gt;=4),"Champions",IF(AND(G3445&gt;=3,H3445&gt;=3),"Loyal",IF(G3445&gt;=4,"New / promising",IF(H3445&gt;=3,"At risk",IF(G3445&lt;=2,"Lost / hibernating","Needs attention")))))</f>
        <v/>
      </c>
    </row>
    <row r="3446">
      <c r="A3446" t="n">
        <v>17799</v>
      </c>
      <c r="B3446" s="13">
        <f>_xlfn.MINIFS(Invoices[Date],Invoices[Customer ID],A3446)</f>
        <v/>
      </c>
      <c r="C3446" s="13">
        <f>_xlfn.MAXIFS(Invoices[Date],Invoices[Customer ID],A3446)</f>
        <v/>
      </c>
      <c r="D3446" s="14">
        <f>AsOfDate-C3446</f>
        <v/>
      </c>
      <c r="E3446" s="14">
        <f>COUNTIFS(Invoices[Customer ID],A3446)</f>
        <v/>
      </c>
      <c r="F3446" s="15">
        <f>SUMIFS(Invoices[Value],Invoices[Customer ID],A3446)</f>
        <v/>
      </c>
      <c r="G3446" s="10">
        <f>5-COUNTIF(RCuts,"&lt;"&amp;D3446)</f>
        <v/>
      </c>
      <c r="H3446" s="10">
        <f>1+COUNTIF(FCuts,"&lt;"&amp;E3446)</f>
        <v/>
      </c>
      <c r="I3446" s="10">
        <f>1+COUNTIF(MCuts,"&lt;"&amp;F3446)</f>
        <v/>
      </c>
      <c r="J3446" s="10">
        <f>G3446&amp;H3446&amp;I3446</f>
        <v/>
      </c>
      <c r="K3446" s="10">
        <f>IF(AND(G3446&gt;=4,H3446&gt;=4),"Champions",IF(AND(G3446&gt;=3,H3446&gt;=3),"Loyal",IF(G3446&gt;=4,"New / promising",IF(H3446&gt;=3,"At risk",IF(G3446&lt;=2,"Lost / hibernating","Needs attention")))))</f>
        <v/>
      </c>
    </row>
    <row r="3447">
      <c r="A3447" t="n">
        <v>17800</v>
      </c>
      <c r="B3447" s="13">
        <f>_xlfn.MINIFS(Invoices[Date],Invoices[Customer ID],A3447)</f>
        <v/>
      </c>
      <c r="C3447" s="13">
        <f>_xlfn.MAXIFS(Invoices[Date],Invoices[Customer ID],A3447)</f>
        <v/>
      </c>
      <c r="D3447" s="14">
        <f>AsOfDate-C3447</f>
        <v/>
      </c>
      <c r="E3447" s="14">
        <f>COUNTIFS(Invoices[Customer ID],A3447)</f>
        <v/>
      </c>
      <c r="F3447" s="15">
        <f>SUMIFS(Invoices[Value],Invoices[Customer ID],A3447)</f>
        <v/>
      </c>
      <c r="G3447" s="10">
        <f>5-COUNTIF(RCuts,"&lt;"&amp;D3447)</f>
        <v/>
      </c>
      <c r="H3447" s="10">
        <f>1+COUNTIF(FCuts,"&lt;"&amp;E3447)</f>
        <v/>
      </c>
      <c r="I3447" s="10">
        <f>1+COUNTIF(MCuts,"&lt;"&amp;F3447)</f>
        <v/>
      </c>
      <c r="J3447" s="10">
        <f>G3447&amp;H3447&amp;I3447</f>
        <v/>
      </c>
      <c r="K3447" s="10">
        <f>IF(AND(G3447&gt;=4,H3447&gt;=4),"Champions",IF(AND(G3447&gt;=3,H3447&gt;=3),"Loyal",IF(G3447&gt;=4,"New / promising",IF(H3447&gt;=3,"At risk",IF(G3447&lt;=2,"Lost / hibernating","Needs attention")))))</f>
        <v/>
      </c>
    </row>
    <row r="3448">
      <c r="A3448" t="n">
        <v>17802</v>
      </c>
      <c r="B3448" s="13">
        <f>_xlfn.MINIFS(Invoices[Date],Invoices[Customer ID],A3448)</f>
        <v/>
      </c>
      <c r="C3448" s="13">
        <f>_xlfn.MAXIFS(Invoices[Date],Invoices[Customer ID],A3448)</f>
        <v/>
      </c>
      <c r="D3448" s="14">
        <f>AsOfDate-C3448</f>
        <v/>
      </c>
      <c r="E3448" s="14">
        <f>COUNTIFS(Invoices[Customer ID],A3448)</f>
        <v/>
      </c>
      <c r="F3448" s="15">
        <f>SUMIFS(Invoices[Value],Invoices[Customer ID],A3448)</f>
        <v/>
      </c>
      <c r="G3448" s="10">
        <f>5-COUNTIF(RCuts,"&lt;"&amp;D3448)</f>
        <v/>
      </c>
      <c r="H3448" s="10">
        <f>1+COUNTIF(FCuts,"&lt;"&amp;E3448)</f>
        <v/>
      </c>
      <c r="I3448" s="10">
        <f>1+COUNTIF(MCuts,"&lt;"&amp;F3448)</f>
        <v/>
      </c>
      <c r="J3448" s="10">
        <f>G3448&amp;H3448&amp;I3448</f>
        <v/>
      </c>
      <c r="K3448" s="10">
        <f>IF(AND(G3448&gt;=4,H3448&gt;=4),"Champions",IF(AND(G3448&gt;=3,H3448&gt;=3),"Loyal",IF(G3448&gt;=4,"New / promising",IF(H3448&gt;=3,"At risk",IF(G3448&lt;=2,"Lost / hibernating","Needs attention")))))</f>
        <v/>
      </c>
    </row>
    <row r="3449">
      <c r="A3449" t="n">
        <v>17805</v>
      </c>
      <c r="B3449" s="13">
        <f>_xlfn.MINIFS(Invoices[Date],Invoices[Customer ID],A3449)</f>
        <v/>
      </c>
      <c r="C3449" s="13">
        <f>_xlfn.MAXIFS(Invoices[Date],Invoices[Customer ID],A3449)</f>
        <v/>
      </c>
      <c r="D3449" s="14">
        <f>AsOfDate-C3449</f>
        <v/>
      </c>
      <c r="E3449" s="14">
        <f>COUNTIFS(Invoices[Customer ID],A3449)</f>
        <v/>
      </c>
      <c r="F3449" s="15">
        <f>SUMIFS(Invoices[Value],Invoices[Customer ID],A3449)</f>
        <v/>
      </c>
      <c r="G3449" s="10">
        <f>5-COUNTIF(RCuts,"&lt;"&amp;D3449)</f>
        <v/>
      </c>
      <c r="H3449" s="10">
        <f>1+COUNTIF(FCuts,"&lt;"&amp;E3449)</f>
        <v/>
      </c>
      <c r="I3449" s="10">
        <f>1+COUNTIF(MCuts,"&lt;"&amp;F3449)</f>
        <v/>
      </c>
      <c r="J3449" s="10">
        <f>G3449&amp;H3449&amp;I3449</f>
        <v/>
      </c>
      <c r="K3449" s="10">
        <f>IF(AND(G3449&gt;=4,H3449&gt;=4),"Champions",IF(AND(G3449&gt;=3,H3449&gt;=3),"Loyal",IF(G3449&gt;=4,"New / promising",IF(H3449&gt;=3,"At risk",IF(G3449&lt;=2,"Lost / hibernating","Needs attention")))))</f>
        <v/>
      </c>
    </row>
    <row r="3450">
      <c r="A3450" t="n">
        <v>17806</v>
      </c>
      <c r="B3450" s="13">
        <f>_xlfn.MINIFS(Invoices[Date],Invoices[Customer ID],A3450)</f>
        <v/>
      </c>
      <c r="C3450" s="13">
        <f>_xlfn.MAXIFS(Invoices[Date],Invoices[Customer ID],A3450)</f>
        <v/>
      </c>
      <c r="D3450" s="14">
        <f>AsOfDate-C3450</f>
        <v/>
      </c>
      <c r="E3450" s="14">
        <f>COUNTIFS(Invoices[Customer ID],A3450)</f>
        <v/>
      </c>
      <c r="F3450" s="15">
        <f>SUMIFS(Invoices[Value],Invoices[Customer ID],A3450)</f>
        <v/>
      </c>
      <c r="G3450" s="10">
        <f>5-COUNTIF(RCuts,"&lt;"&amp;D3450)</f>
        <v/>
      </c>
      <c r="H3450" s="10">
        <f>1+COUNTIF(FCuts,"&lt;"&amp;E3450)</f>
        <v/>
      </c>
      <c r="I3450" s="10">
        <f>1+COUNTIF(MCuts,"&lt;"&amp;F3450)</f>
        <v/>
      </c>
      <c r="J3450" s="10">
        <f>G3450&amp;H3450&amp;I3450</f>
        <v/>
      </c>
      <c r="K3450" s="10">
        <f>IF(AND(G3450&gt;=4,H3450&gt;=4),"Champions",IF(AND(G3450&gt;=3,H3450&gt;=3),"Loyal",IF(G3450&gt;=4,"New / promising",IF(H3450&gt;=3,"At risk",IF(G3450&lt;=2,"Lost / hibernating","Needs attention")))))</f>
        <v/>
      </c>
    </row>
    <row r="3451">
      <c r="A3451" t="n">
        <v>17809</v>
      </c>
      <c r="B3451" s="13">
        <f>_xlfn.MINIFS(Invoices[Date],Invoices[Customer ID],A3451)</f>
        <v/>
      </c>
      <c r="C3451" s="13">
        <f>_xlfn.MAXIFS(Invoices[Date],Invoices[Customer ID],A3451)</f>
        <v/>
      </c>
      <c r="D3451" s="14">
        <f>AsOfDate-C3451</f>
        <v/>
      </c>
      <c r="E3451" s="14">
        <f>COUNTIFS(Invoices[Customer ID],A3451)</f>
        <v/>
      </c>
      <c r="F3451" s="15">
        <f>SUMIFS(Invoices[Value],Invoices[Customer ID],A3451)</f>
        <v/>
      </c>
      <c r="G3451" s="10">
        <f>5-COUNTIF(RCuts,"&lt;"&amp;D3451)</f>
        <v/>
      </c>
      <c r="H3451" s="10">
        <f>1+COUNTIF(FCuts,"&lt;"&amp;E3451)</f>
        <v/>
      </c>
      <c r="I3451" s="10">
        <f>1+COUNTIF(MCuts,"&lt;"&amp;F3451)</f>
        <v/>
      </c>
      <c r="J3451" s="10">
        <f>G3451&amp;H3451&amp;I3451</f>
        <v/>
      </c>
      <c r="K3451" s="10">
        <f>IF(AND(G3451&gt;=4,H3451&gt;=4),"Champions",IF(AND(G3451&gt;=3,H3451&gt;=3),"Loyal",IF(G3451&gt;=4,"New / promising",IF(H3451&gt;=3,"At risk",IF(G3451&lt;=2,"Lost / hibernating","Needs attention")))))</f>
        <v/>
      </c>
    </row>
    <row r="3452">
      <c r="A3452" t="n">
        <v>17811</v>
      </c>
      <c r="B3452" s="13">
        <f>_xlfn.MINIFS(Invoices[Date],Invoices[Customer ID],A3452)</f>
        <v/>
      </c>
      <c r="C3452" s="13">
        <f>_xlfn.MAXIFS(Invoices[Date],Invoices[Customer ID],A3452)</f>
        <v/>
      </c>
      <c r="D3452" s="14">
        <f>AsOfDate-C3452</f>
        <v/>
      </c>
      <c r="E3452" s="14">
        <f>COUNTIFS(Invoices[Customer ID],A3452)</f>
        <v/>
      </c>
      <c r="F3452" s="15">
        <f>SUMIFS(Invoices[Value],Invoices[Customer ID],A3452)</f>
        <v/>
      </c>
      <c r="G3452" s="10">
        <f>5-COUNTIF(RCuts,"&lt;"&amp;D3452)</f>
        <v/>
      </c>
      <c r="H3452" s="10">
        <f>1+COUNTIF(FCuts,"&lt;"&amp;E3452)</f>
        <v/>
      </c>
      <c r="I3452" s="10">
        <f>1+COUNTIF(MCuts,"&lt;"&amp;F3452)</f>
        <v/>
      </c>
      <c r="J3452" s="10">
        <f>G3452&amp;H3452&amp;I3452</f>
        <v/>
      </c>
      <c r="K3452" s="10">
        <f>IF(AND(G3452&gt;=4,H3452&gt;=4),"Champions",IF(AND(G3452&gt;=3,H3452&gt;=3),"Loyal",IF(G3452&gt;=4,"New / promising",IF(H3452&gt;=3,"At risk",IF(G3452&lt;=2,"Lost / hibernating","Needs attention")))))</f>
        <v/>
      </c>
    </row>
    <row r="3453">
      <c r="A3453" t="n">
        <v>17812</v>
      </c>
      <c r="B3453" s="13">
        <f>_xlfn.MINIFS(Invoices[Date],Invoices[Customer ID],A3453)</f>
        <v/>
      </c>
      <c r="C3453" s="13">
        <f>_xlfn.MAXIFS(Invoices[Date],Invoices[Customer ID],A3453)</f>
        <v/>
      </c>
      <c r="D3453" s="14">
        <f>AsOfDate-C3453</f>
        <v/>
      </c>
      <c r="E3453" s="14">
        <f>COUNTIFS(Invoices[Customer ID],A3453)</f>
        <v/>
      </c>
      <c r="F3453" s="15">
        <f>SUMIFS(Invoices[Value],Invoices[Customer ID],A3453)</f>
        <v/>
      </c>
      <c r="G3453" s="10">
        <f>5-COUNTIF(RCuts,"&lt;"&amp;D3453)</f>
        <v/>
      </c>
      <c r="H3453" s="10">
        <f>1+COUNTIF(FCuts,"&lt;"&amp;E3453)</f>
        <v/>
      </c>
      <c r="I3453" s="10">
        <f>1+COUNTIF(MCuts,"&lt;"&amp;F3453)</f>
        <v/>
      </c>
      <c r="J3453" s="10">
        <f>G3453&amp;H3453&amp;I3453</f>
        <v/>
      </c>
      <c r="K3453" s="10">
        <f>IF(AND(G3453&gt;=4,H3453&gt;=4),"Champions",IF(AND(G3453&gt;=3,H3453&gt;=3),"Loyal",IF(G3453&gt;=4,"New / promising",IF(H3453&gt;=3,"At risk",IF(G3453&lt;=2,"Lost / hibernating","Needs attention")))))</f>
        <v/>
      </c>
    </row>
    <row r="3454">
      <c r="A3454" t="n">
        <v>17813</v>
      </c>
      <c r="B3454" s="13">
        <f>_xlfn.MINIFS(Invoices[Date],Invoices[Customer ID],A3454)</f>
        <v/>
      </c>
      <c r="C3454" s="13">
        <f>_xlfn.MAXIFS(Invoices[Date],Invoices[Customer ID],A3454)</f>
        <v/>
      </c>
      <c r="D3454" s="14">
        <f>AsOfDate-C3454</f>
        <v/>
      </c>
      <c r="E3454" s="14">
        <f>COUNTIFS(Invoices[Customer ID],A3454)</f>
        <v/>
      </c>
      <c r="F3454" s="15">
        <f>SUMIFS(Invoices[Value],Invoices[Customer ID],A3454)</f>
        <v/>
      </c>
      <c r="G3454" s="10">
        <f>5-COUNTIF(RCuts,"&lt;"&amp;D3454)</f>
        <v/>
      </c>
      <c r="H3454" s="10">
        <f>1+COUNTIF(FCuts,"&lt;"&amp;E3454)</f>
        <v/>
      </c>
      <c r="I3454" s="10">
        <f>1+COUNTIF(MCuts,"&lt;"&amp;F3454)</f>
        <v/>
      </c>
      <c r="J3454" s="10">
        <f>G3454&amp;H3454&amp;I3454</f>
        <v/>
      </c>
      <c r="K3454" s="10">
        <f>IF(AND(G3454&gt;=4,H3454&gt;=4),"Champions",IF(AND(G3454&gt;=3,H3454&gt;=3),"Loyal",IF(G3454&gt;=4,"New / promising",IF(H3454&gt;=3,"At risk",IF(G3454&lt;=2,"Lost / hibernating","Needs attention")))))</f>
        <v/>
      </c>
    </row>
    <row r="3455">
      <c r="A3455" t="n">
        <v>17816</v>
      </c>
      <c r="B3455" s="13">
        <f>_xlfn.MINIFS(Invoices[Date],Invoices[Customer ID],A3455)</f>
        <v/>
      </c>
      <c r="C3455" s="13">
        <f>_xlfn.MAXIFS(Invoices[Date],Invoices[Customer ID],A3455)</f>
        <v/>
      </c>
      <c r="D3455" s="14">
        <f>AsOfDate-C3455</f>
        <v/>
      </c>
      <c r="E3455" s="14">
        <f>COUNTIFS(Invoices[Customer ID],A3455)</f>
        <v/>
      </c>
      <c r="F3455" s="15">
        <f>SUMIFS(Invoices[Value],Invoices[Customer ID],A3455)</f>
        <v/>
      </c>
      <c r="G3455" s="10">
        <f>5-COUNTIF(RCuts,"&lt;"&amp;D3455)</f>
        <v/>
      </c>
      <c r="H3455" s="10">
        <f>1+COUNTIF(FCuts,"&lt;"&amp;E3455)</f>
        <v/>
      </c>
      <c r="I3455" s="10">
        <f>1+COUNTIF(MCuts,"&lt;"&amp;F3455)</f>
        <v/>
      </c>
      <c r="J3455" s="10">
        <f>G3455&amp;H3455&amp;I3455</f>
        <v/>
      </c>
      <c r="K3455" s="10">
        <f>IF(AND(G3455&gt;=4,H3455&gt;=4),"Champions",IF(AND(G3455&gt;=3,H3455&gt;=3),"Loyal",IF(G3455&gt;=4,"New / promising",IF(H3455&gt;=3,"At risk",IF(G3455&lt;=2,"Lost / hibernating","Needs attention")))))</f>
        <v/>
      </c>
    </row>
    <row r="3456">
      <c r="A3456" t="n">
        <v>17817</v>
      </c>
      <c r="B3456" s="13">
        <f>_xlfn.MINIFS(Invoices[Date],Invoices[Customer ID],A3456)</f>
        <v/>
      </c>
      <c r="C3456" s="13">
        <f>_xlfn.MAXIFS(Invoices[Date],Invoices[Customer ID],A3456)</f>
        <v/>
      </c>
      <c r="D3456" s="14">
        <f>AsOfDate-C3456</f>
        <v/>
      </c>
      <c r="E3456" s="14">
        <f>COUNTIFS(Invoices[Customer ID],A3456)</f>
        <v/>
      </c>
      <c r="F3456" s="15">
        <f>SUMIFS(Invoices[Value],Invoices[Customer ID],A3456)</f>
        <v/>
      </c>
      <c r="G3456" s="10">
        <f>5-COUNTIF(RCuts,"&lt;"&amp;D3456)</f>
        <v/>
      </c>
      <c r="H3456" s="10">
        <f>1+COUNTIF(FCuts,"&lt;"&amp;E3456)</f>
        <v/>
      </c>
      <c r="I3456" s="10">
        <f>1+COUNTIF(MCuts,"&lt;"&amp;F3456)</f>
        <v/>
      </c>
      <c r="J3456" s="10">
        <f>G3456&amp;H3456&amp;I3456</f>
        <v/>
      </c>
      <c r="K3456" s="10">
        <f>IF(AND(G3456&gt;=4,H3456&gt;=4),"Champions",IF(AND(G3456&gt;=3,H3456&gt;=3),"Loyal",IF(G3456&gt;=4,"New / promising",IF(H3456&gt;=3,"At risk",IF(G3456&lt;=2,"Lost / hibernating","Needs attention")))))</f>
        <v/>
      </c>
    </row>
    <row r="3457">
      <c r="A3457" t="n">
        <v>17819</v>
      </c>
      <c r="B3457" s="13">
        <f>_xlfn.MINIFS(Invoices[Date],Invoices[Customer ID],A3457)</f>
        <v/>
      </c>
      <c r="C3457" s="13">
        <f>_xlfn.MAXIFS(Invoices[Date],Invoices[Customer ID],A3457)</f>
        <v/>
      </c>
      <c r="D3457" s="14">
        <f>AsOfDate-C3457</f>
        <v/>
      </c>
      <c r="E3457" s="14">
        <f>COUNTIFS(Invoices[Customer ID],A3457)</f>
        <v/>
      </c>
      <c r="F3457" s="15">
        <f>SUMIFS(Invoices[Value],Invoices[Customer ID],A3457)</f>
        <v/>
      </c>
      <c r="G3457" s="10">
        <f>5-COUNTIF(RCuts,"&lt;"&amp;D3457)</f>
        <v/>
      </c>
      <c r="H3457" s="10">
        <f>1+COUNTIF(FCuts,"&lt;"&amp;E3457)</f>
        <v/>
      </c>
      <c r="I3457" s="10">
        <f>1+COUNTIF(MCuts,"&lt;"&amp;F3457)</f>
        <v/>
      </c>
      <c r="J3457" s="10">
        <f>G3457&amp;H3457&amp;I3457</f>
        <v/>
      </c>
      <c r="K3457" s="10">
        <f>IF(AND(G3457&gt;=4,H3457&gt;=4),"Champions",IF(AND(G3457&gt;=3,H3457&gt;=3),"Loyal",IF(G3457&gt;=4,"New / promising",IF(H3457&gt;=3,"At risk",IF(G3457&lt;=2,"Lost / hibernating","Needs attention")))))</f>
        <v/>
      </c>
    </row>
    <row r="3458">
      <c r="A3458" t="n">
        <v>17824</v>
      </c>
      <c r="B3458" s="13">
        <f>_xlfn.MINIFS(Invoices[Date],Invoices[Customer ID],A3458)</f>
        <v/>
      </c>
      <c r="C3458" s="13">
        <f>_xlfn.MAXIFS(Invoices[Date],Invoices[Customer ID],A3458)</f>
        <v/>
      </c>
      <c r="D3458" s="14">
        <f>AsOfDate-C3458</f>
        <v/>
      </c>
      <c r="E3458" s="14">
        <f>COUNTIFS(Invoices[Customer ID],A3458)</f>
        <v/>
      </c>
      <c r="F3458" s="15">
        <f>SUMIFS(Invoices[Value],Invoices[Customer ID],A3458)</f>
        <v/>
      </c>
      <c r="G3458" s="10">
        <f>5-COUNTIF(RCuts,"&lt;"&amp;D3458)</f>
        <v/>
      </c>
      <c r="H3458" s="10">
        <f>1+COUNTIF(FCuts,"&lt;"&amp;E3458)</f>
        <v/>
      </c>
      <c r="I3458" s="10">
        <f>1+COUNTIF(MCuts,"&lt;"&amp;F3458)</f>
        <v/>
      </c>
      <c r="J3458" s="10">
        <f>G3458&amp;H3458&amp;I3458</f>
        <v/>
      </c>
      <c r="K3458" s="10">
        <f>IF(AND(G3458&gt;=4,H3458&gt;=4),"Champions",IF(AND(G3458&gt;=3,H3458&gt;=3),"Loyal",IF(G3458&gt;=4,"New / promising",IF(H3458&gt;=3,"At risk",IF(G3458&lt;=2,"Lost / hibernating","Needs attention")))))</f>
        <v/>
      </c>
    </row>
    <row r="3459">
      <c r="A3459" t="n">
        <v>17827</v>
      </c>
      <c r="B3459" s="13">
        <f>_xlfn.MINIFS(Invoices[Date],Invoices[Customer ID],A3459)</f>
        <v/>
      </c>
      <c r="C3459" s="13">
        <f>_xlfn.MAXIFS(Invoices[Date],Invoices[Customer ID],A3459)</f>
        <v/>
      </c>
      <c r="D3459" s="14">
        <f>AsOfDate-C3459</f>
        <v/>
      </c>
      <c r="E3459" s="14">
        <f>COUNTIFS(Invoices[Customer ID],A3459)</f>
        <v/>
      </c>
      <c r="F3459" s="15">
        <f>SUMIFS(Invoices[Value],Invoices[Customer ID],A3459)</f>
        <v/>
      </c>
      <c r="G3459" s="10">
        <f>5-COUNTIF(RCuts,"&lt;"&amp;D3459)</f>
        <v/>
      </c>
      <c r="H3459" s="10">
        <f>1+COUNTIF(FCuts,"&lt;"&amp;E3459)</f>
        <v/>
      </c>
      <c r="I3459" s="10">
        <f>1+COUNTIF(MCuts,"&lt;"&amp;F3459)</f>
        <v/>
      </c>
      <c r="J3459" s="10">
        <f>G3459&amp;H3459&amp;I3459</f>
        <v/>
      </c>
      <c r="K3459" s="10">
        <f>IF(AND(G3459&gt;=4,H3459&gt;=4),"Champions",IF(AND(G3459&gt;=3,H3459&gt;=3),"Loyal",IF(G3459&gt;=4,"New / promising",IF(H3459&gt;=3,"At risk",IF(G3459&lt;=2,"Lost / hibernating","Needs attention")))))</f>
        <v/>
      </c>
    </row>
    <row r="3460">
      <c r="A3460" t="n">
        <v>17830</v>
      </c>
      <c r="B3460" s="13">
        <f>_xlfn.MINIFS(Invoices[Date],Invoices[Customer ID],A3460)</f>
        <v/>
      </c>
      <c r="C3460" s="13">
        <f>_xlfn.MAXIFS(Invoices[Date],Invoices[Customer ID],A3460)</f>
        <v/>
      </c>
      <c r="D3460" s="14">
        <f>AsOfDate-C3460</f>
        <v/>
      </c>
      <c r="E3460" s="14">
        <f>COUNTIFS(Invoices[Customer ID],A3460)</f>
        <v/>
      </c>
      <c r="F3460" s="15">
        <f>SUMIFS(Invoices[Value],Invoices[Customer ID],A3460)</f>
        <v/>
      </c>
      <c r="G3460" s="10">
        <f>5-COUNTIF(RCuts,"&lt;"&amp;D3460)</f>
        <v/>
      </c>
      <c r="H3460" s="10">
        <f>1+COUNTIF(FCuts,"&lt;"&amp;E3460)</f>
        <v/>
      </c>
      <c r="I3460" s="10">
        <f>1+COUNTIF(MCuts,"&lt;"&amp;F3460)</f>
        <v/>
      </c>
      <c r="J3460" s="10">
        <f>G3460&amp;H3460&amp;I3460</f>
        <v/>
      </c>
      <c r="K3460" s="10">
        <f>IF(AND(G3460&gt;=4,H3460&gt;=4),"Champions",IF(AND(G3460&gt;=3,H3460&gt;=3),"Loyal",IF(G3460&gt;=4,"New / promising",IF(H3460&gt;=3,"At risk",IF(G3460&lt;=2,"Lost / hibernating","Needs attention")))))</f>
        <v/>
      </c>
    </row>
    <row r="3461">
      <c r="A3461" t="n">
        <v>17831</v>
      </c>
      <c r="B3461" s="13">
        <f>_xlfn.MINIFS(Invoices[Date],Invoices[Customer ID],A3461)</f>
        <v/>
      </c>
      <c r="C3461" s="13">
        <f>_xlfn.MAXIFS(Invoices[Date],Invoices[Customer ID],A3461)</f>
        <v/>
      </c>
      <c r="D3461" s="14">
        <f>AsOfDate-C3461</f>
        <v/>
      </c>
      <c r="E3461" s="14">
        <f>COUNTIFS(Invoices[Customer ID],A3461)</f>
        <v/>
      </c>
      <c r="F3461" s="15">
        <f>SUMIFS(Invoices[Value],Invoices[Customer ID],A3461)</f>
        <v/>
      </c>
      <c r="G3461" s="10">
        <f>5-COUNTIF(RCuts,"&lt;"&amp;D3461)</f>
        <v/>
      </c>
      <c r="H3461" s="10">
        <f>1+COUNTIF(FCuts,"&lt;"&amp;E3461)</f>
        <v/>
      </c>
      <c r="I3461" s="10">
        <f>1+COUNTIF(MCuts,"&lt;"&amp;F3461)</f>
        <v/>
      </c>
      <c r="J3461" s="10">
        <f>G3461&amp;H3461&amp;I3461</f>
        <v/>
      </c>
      <c r="K3461" s="10">
        <f>IF(AND(G3461&gt;=4,H3461&gt;=4),"Champions",IF(AND(G3461&gt;=3,H3461&gt;=3),"Loyal",IF(G3461&gt;=4,"New / promising",IF(H3461&gt;=3,"At risk",IF(G3461&lt;=2,"Lost / hibernating","Needs attention")))))</f>
        <v/>
      </c>
    </row>
    <row r="3462">
      <c r="A3462" t="n">
        <v>17832</v>
      </c>
      <c r="B3462" s="13">
        <f>_xlfn.MINIFS(Invoices[Date],Invoices[Customer ID],A3462)</f>
        <v/>
      </c>
      <c r="C3462" s="13">
        <f>_xlfn.MAXIFS(Invoices[Date],Invoices[Customer ID],A3462)</f>
        <v/>
      </c>
      <c r="D3462" s="14">
        <f>AsOfDate-C3462</f>
        <v/>
      </c>
      <c r="E3462" s="14">
        <f>COUNTIFS(Invoices[Customer ID],A3462)</f>
        <v/>
      </c>
      <c r="F3462" s="15">
        <f>SUMIFS(Invoices[Value],Invoices[Customer ID],A3462)</f>
        <v/>
      </c>
      <c r="G3462" s="10">
        <f>5-COUNTIF(RCuts,"&lt;"&amp;D3462)</f>
        <v/>
      </c>
      <c r="H3462" s="10">
        <f>1+COUNTIF(FCuts,"&lt;"&amp;E3462)</f>
        <v/>
      </c>
      <c r="I3462" s="10">
        <f>1+COUNTIF(MCuts,"&lt;"&amp;F3462)</f>
        <v/>
      </c>
      <c r="J3462" s="10">
        <f>G3462&amp;H3462&amp;I3462</f>
        <v/>
      </c>
      <c r="K3462" s="10">
        <f>IF(AND(G3462&gt;=4,H3462&gt;=4),"Champions",IF(AND(G3462&gt;=3,H3462&gt;=3),"Loyal",IF(G3462&gt;=4,"New / promising",IF(H3462&gt;=3,"At risk",IF(G3462&lt;=2,"Lost / hibernating","Needs attention")))))</f>
        <v/>
      </c>
    </row>
    <row r="3463">
      <c r="A3463" t="n">
        <v>17835</v>
      </c>
      <c r="B3463" s="13">
        <f>_xlfn.MINIFS(Invoices[Date],Invoices[Customer ID],A3463)</f>
        <v/>
      </c>
      <c r="C3463" s="13">
        <f>_xlfn.MAXIFS(Invoices[Date],Invoices[Customer ID],A3463)</f>
        <v/>
      </c>
      <c r="D3463" s="14">
        <f>AsOfDate-C3463</f>
        <v/>
      </c>
      <c r="E3463" s="14">
        <f>COUNTIFS(Invoices[Customer ID],A3463)</f>
        <v/>
      </c>
      <c r="F3463" s="15">
        <f>SUMIFS(Invoices[Value],Invoices[Customer ID],A3463)</f>
        <v/>
      </c>
      <c r="G3463" s="10">
        <f>5-COUNTIF(RCuts,"&lt;"&amp;D3463)</f>
        <v/>
      </c>
      <c r="H3463" s="10">
        <f>1+COUNTIF(FCuts,"&lt;"&amp;E3463)</f>
        <v/>
      </c>
      <c r="I3463" s="10">
        <f>1+COUNTIF(MCuts,"&lt;"&amp;F3463)</f>
        <v/>
      </c>
      <c r="J3463" s="10">
        <f>G3463&amp;H3463&amp;I3463</f>
        <v/>
      </c>
      <c r="K3463" s="10">
        <f>IF(AND(G3463&gt;=4,H3463&gt;=4),"Champions",IF(AND(G3463&gt;=3,H3463&gt;=3),"Loyal",IF(G3463&gt;=4,"New / promising",IF(H3463&gt;=3,"At risk",IF(G3463&lt;=2,"Lost / hibernating","Needs attention")))))</f>
        <v/>
      </c>
    </row>
    <row r="3464">
      <c r="A3464" t="n">
        <v>17836</v>
      </c>
      <c r="B3464" s="13">
        <f>_xlfn.MINIFS(Invoices[Date],Invoices[Customer ID],A3464)</f>
        <v/>
      </c>
      <c r="C3464" s="13">
        <f>_xlfn.MAXIFS(Invoices[Date],Invoices[Customer ID],A3464)</f>
        <v/>
      </c>
      <c r="D3464" s="14">
        <f>AsOfDate-C3464</f>
        <v/>
      </c>
      <c r="E3464" s="14">
        <f>COUNTIFS(Invoices[Customer ID],A3464)</f>
        <v/>
      </c>
      <c r="F3464" s="15">
        <f>SUMIFS(Invoices[Value],Invoices[Customer ID],A3464)</f>
        <v/>
      </c>
      <c r="G3464" s="10">
        <f>5-COUNTIF(RCuts,"&lt;"&amp;D3464)</f>
        <v/>
      </c>
      <c r="H3464" s="10">
        <f>1+COUNTIF(FCuts,"&lt;"&amp;E3464)</f>
        <v/>
      </c>
      <c r="I3464" s="10">
        <f>1+COUNTIF(MCuts,"&lt;"&amp;F3464)</f>
        <v/>
      </c>
      <c r="J3464" s="10">
        <f>G3464&amp;H3464&amp;I3464</f>
        <v/>
      </c>
      <c r="K3464" s="10">
        <f>IF(AND(G3464&gt;=4,H3464&gt;=4),"Champions",IF(AND(G3464&gt;=3,H3464&gt;=3),"Loyal",IF(G3464&gt;=4,"New / promising",IF(H3464&gt;=3,"At risk",IF(G3464&lt;=2,"Lost / hibernating","Needs attention")))))</f>
        <v/>
      </c>
    </row>
    <row r="3465">
      <c r="A3465" t="n">
        <v>17837</v>
      </c>
      <c r="B3465" s="13">
        <f>_xlfn.MINIFS(Invoices[Date],Invoices[Customer ID],A3465)</f>
        <v/>
      </c>
      <c r="C3465" s="13">
        <f>_xlfn.MAXIFS(Invoices[Date],Invoices[Customer ID],A3465)</f>
        <v/>
      </c>
      <c r="D3465" s="14">
        <f>AsOfDate-C3465</f>
        <v/>
      </c>
      <c r="E3465" s="14">
        <f>COUNTIFS(Invoices[Customer ID],A3465)</f>
        <v/>
      </c>
      <c r="F3465" s="15">
        <f>SUMIFS(Invoices[Value],Invoices[Customer ID],A3465)</f>
        <v/>
      </c>
      <c r="G3465" s="10">
        <f>5-COUNTIF(RCuts,"&lt;"&amp;D3465)</f>
        <v/>
      </c>
      <c r="H3465" s="10">
        <f>1+COUNTIF(FCuts,"&lt;"&amp;E3465)</f>
        <v/>
      </c>
      <c r="I3465" s="10">
        <f>1+COUNTIF(MCuts,"&lt;"&amp;F3465)</f>
        <v/>
      </c>
      <c r="J3465" s="10">
        <f>G3465&amp;H3465&amp;I3465</f>
        <v/>
      </c>
      <c r="K3465" s="10">
        <f>IF(AND(G3465&gt;=4,H3465&gt;=4),"Champions",IF(AND(G3465&gt;=3,H3465&gt;=3),"Loyal",IF(G3465&gt;=4,"New / promising",IF(H3465&gt;=3,"At risk",IF(G3465&lt;=2,"Lost / hibernating","Needs attention")))))</f>
        <v/>
      </c>
    </row>
    <row r="3466">
      <c r="A3466" t="n">
        <v>17838</v>
      </c>
      <c r="B3466" s="13">
        <f>_xlfn.MINIFS(Invoices[Date],Invoices[Customer ID],A3466)</f>
        <v/>
      </c>
      <c r="C3466" s="13">
        <f>_xlfn.MAXIFS(Invoices[Date],Invoices[Customer ID],A3466)</f>
        <v/>
      </c>
      <c r="D3466" s="14">
        <f>AsOfDate-C3466</f>
        <v/>
      </c>
      <c r="E3466" s="14">
        <f>COUNTIFS(Invoices[Customer ID],A3466)</f>
        <v/>
      </c>
      <c r="F3466" s="15">
        <f>SUMIFS(Invoices[Value],Invoices[Customer ID],A3466)</f>
        <v/>
      </c>
      <c r="G3466" s="10">
        <f>5-COUNTIF(RCuts,"&lt;"&amp;D3466)</f>
        <v/>
      </c>
      <c r="H3466" s="10">
        <f>1+COUNTIF(FCuts,"&lt;"&amp;E3466)</f>
        <v/>
      </c>
      <c r="I3466" s="10">
        <f>1+COUNTIF(MCuts,"&lt;"&amp;F3466)</f>
        <v/>
      </c>
      <c r="J3466" s="10">
        <f>G3466&amp;H3466&amp;I3466</f>
        <v/>
      </c>
      <c r="K3466" s="10">
        <f>IF(AND(G3466&gt;=4,H3466&gt;=4),"Champions",IF(AND(G3466&gt;=3,H3466&gt;=3),"Loyal",IF(G3466&gt;=4,"New / promising",IF(H3466&gt;=3,"At risk",IF(G3466&lt;=2,"Lost / hibernating","Needs attention")))))</f>
        <v/>
      </c>
    </row>
    <row r="3467">
      <c r="A3467" t="n">
        <v>17839</v>
      </c>
      <c r="B3467" s="13">
        <f>_xlfn.MINIFS(Invoices[Date],Invoices[Customer ID],A3467)</f>
        <v/>
      </c>
      <c r="C3467" s="13">
        <f>_xlfn.MAXIFS(Invoices[Date],Invoices[Customer ID],A3467)</f>
        <v/>
      </c>
      <c r="D3467" s="14">
        <f>AsOfDate-C3467</f>
        <v/>
      </c>
      <c r="E3467" s="14">
        <f>COUNTIFS(Invoices[Customer ID],A3467)</f>
        <v/>
      </c>
      <c r="F3467" s="15">
        <f>SUMIFS(Invoices[Value],Invoices[Customer ID],A3467)</f>
        <v/>
      </c>
      <c r="G3467" s="10">
        <f>5-COUNTIF(RCuts,"&lt;"&amp;D3467)</f>
        <v/>
      </c>
      <c r="H3467" s="10">
        <f>1+COUNTIF(FCuts,"&lt;"&amp;E3467)</f>
        <v/>
      </c>
      <c r="I3467" s="10">
        <f>1+COUNTIF(MCuts,"&lt;"&amp;F3467)</f>
        <v/>
      </c>
      <c r="J3467" s="10">
        <f>G3467&amp;H3467&amp;I3467</f>
        <v/>
      </c>
      <c r="K3467" s="10">
        <f>IF(AND(G3467&gt;=4,H3467&gt;=4),"Champions",IF(AND(G3467&gt;=3,H3467&gt;=3),"Loyal",IF(G3467&gt;=4,"New / promising",IF(H3467&gt;=3,"At risk",IF(G3467&lt;=2,"Lost / hibernating","Needs attention")))))</f>
        <v/>
      </c>
    </row>
    <row r="3468">
      <c r="A3468" t="n">
        <v>17841</v>
      </c>
      <c r="B3468" s="13">
        <f>_xlfn.MINIFS(Invoices[Date],Invoices[Customer ID],A3468)</f>
        <v/>
      </c>
      <c r="C3468" s="13">
        <f>_xlfn.MAXIFS(Invoices[Date],Invoices[Customer ID],A3468)</f>
        <v/>
      </c>
      <c r="D3468" s="14">
        <f>AsOfDate-C3468</f>
        <v/>
      </c>
      <c r="E3468" s="14">
        <f>COUNTIFS(Invoices[Customer ID],A3468)</f>
        <v/>
      </c>
      <c r="F3468" s="15">
        <f>SUMIFS(Invoices[Value],Invoices[Customer ID],A3468)</f>
        <v/>
      </c>
      <c r="G3468" s="10">
        <f>5-COUNTIF(RCuts,"&lt;"&amp;D3468)</f>
        <v/>
      </c>
      <c r="H3468" s="10">
        <f>1+COUNTIF(FCuts,"&lt;"&amp;E3468)</f>
        <v/>
      </c>
      <c r="I3468" s="10">
        <f>1+COUNTIF(MCuts,"&lt;"&amp;F3468)</f>
        <v/>
      </c>
      <c r="J3468" s="10">
        <f>G3468&amp;H3468&amp;I3468</f>
        <v/>
      </c>
      <c r="K3468" s="10">
        <f>IF(AND(G3468&gt;=4,H3468&gt;=4),"Champions",IF(AND(G3468&gt;=3,H3468&gt;=3),"Loyal",IF(G3468&gt;=4,"New / promising",IF(H3468&gt;=3,"At risk",IF(G3468&lt;=2,"Lost / hibernating","Needs attention")))))</f>
        <v/>
      </c>
    </row>
    <row r="3469">
      <c r="A3469" t="n">
        <v>17843</v>
      </c>
      <c r="B3469" s="13">
        <f>_xlfn.MINIFS(Invoices[Date],Invoices[Customer ID],A3469)</f>
        <v/>
      </c>
      <c r="C3469" s="13">
        <f>_xlfn.MAXIFS(Invoices[Date],Invoices[Customer ID],A3469)</f>
        <v/>
      </c>
      <c r="D3469" s="14">
        <f>AsOfDate-C3469</f>
        <v/>
      </c>
      <c r="E3469" s="14">
        <f>COUNTIFS(Invoices[Customer ID],A3469)</f>
        <v/>
      </c>
      <c r="F3469" s="15">
        <f>SUMIFS(Invoices[Value],Invoices[Customer ID],A3469)</f>
        <v/>
      </c>
      <c r="G3469" s="10">
        <f>5-COUNTIF(RCuts,"&lt;"&amp;D3469)</f>
        <v/>
      </c>
      <c r="H3469" s="10">
        <f>1+COUNTIF(FCuts,"&lt;"&amp;E3469)</f>
        <v/>
      </c>
      <c r="I3469" s="10">
        <f>1+COUNTIF(MCuts,"&lt;"&amp;F3469)</f>
        <v/>
      </c>
      <c r="J3469" s="10">
        <f>G3469&amp;H3469&amp;I3469</f>
        <v/>
      </c>
      <c r="K3469" s="10">
        <f>IF(AND(G3469&gt;=4,H3469&gt;=4),"Champions",IF(AND(G3469&gt;=3,H3469&gt;=3),"Loyal",IF(G3469&gt;=4,"New / promising",IF(H3469&gt;=3,"At risk",IF(G3469&lt;=2,"Lost / hibernating","Needs attention")))))</f>
        <v/>
      </c>
    </row>
    <row r="3470">
      <c r="A3470" t="n">
        <v>17848</v>
      </c>
      <c r="B3470" s="13">
        <f>_xlfn.MINIFS(Invoices[Date],Invoices[Customer ID],A3470)</f>
        <v/>
      </c>
      <c r="C3470" s="13">
        <f>_xlfn.MAXIFS(Invoices[Date],Invoices[Customer ID],A3470)</f>
        <v/>
      </c>
      <c r="D3470" s="14">
        <f>AsOfDate-C3470</f>
        <v/>
      </c>
      <c r="E3470" s="14">
        <f>COUNTIFS(Invoices[Customer ID],A3470)</f>
        <v/>
      </c>
      <c r="F3470" s="15">
        <f>SUMIFS(Invoices[Value],Invoices[Customer ID],A3470)</f>
        <v/>
      </c>
      <c r="G3470" s="10">
        <f>5-COUNTIF(RCuts,"&lt;"&amp;D3470)</f>
        <v/>
      </c>
      <c r="H3470" s="10">
        <f>1+COUNTIF(FCuts,"&lt;"&amp;E3470)</f>
        <v/>
      </c>
      <c r="I3470" s="10">
        <f>1+COUNTIF(MCuts,"&lt;"&amp;F3470)</f>
        <v/>
      </c>
      <c r="J3470" s="10">
        <f>G3470&amp;H3470&amp;I3470</f>
        <v/>
      </c>
      <c r="K3470" s="10">
        <f>IF(AND(G3470&gt;=4,H3470&gt;=4),"Champions",IF(AND(G3470&gt;=3,H3470&gt;=3),"Loyal",IF(G3470&gt;=4,"New / promising",IF(H3470&gt;=3,"At risk",IF(G3470&lt;=2,"Lost / hibernating","Needs attention")))))</f>
        <v/>
      </c>
    </row>
    <row r="3471">
      <c r="A3471" t="n">
        <v>17849</v>
      </c>
      <c r="B3471" s="13">
        <f>_xlfn.MINIFS(Invoices[Date],Invoices[Customer ID],A3471)</f>
        <v/>
      </c>
      <c r="C3471" s="13">
        <f>_xlfn.MAXIFS(Invoices[Date],Invoices[Customer ID],A3471)</f>
        <v/>
      </c>
      <c r="D3471" s="14">
        <f>AsOfDate-C3471</f>
        <v/>
      </c>
      <c r="E3471" s="14">
        <f>COUNTIFS(Invoices[Customer ID],A3471)</f>
        <v/>
      </c>
      <c r="F3471" s="15">
        <f>SUMIFS(Invoices[Value],Invoices[Customer ID],A3471)</f>
        <v/>
      </c>
      <c r="G3471" s="10">
        <f>5-COUNTIF(RCuts,"&lt;"&amp;D3471)</f>
        <v/>
      </c>
      <c r="H3471" s="10">
        <f>1+COUNTIF(FCuts,"&lt;"&amp;E3471)</f>
        <v/>
      </c>
      <c r="I3471" s="10">
        <f>1+COUNTIF(MCuts,"&lt;"&amp;F3471)</f>
        <v/>
      </c>
      <c r="J3471" s="10">
        <f>G3471&amp;H3471&amp;I3471</f>
        <v/>
      </c>
      <c r="K3471" s="10">
        <f>IF(AND(G3471&gt;=4,H3471&gt;=4),"Champions",IF(AND(G3471&gt;=3,H3471&gt;=3),"Loyal",IF(G3471&gt;=4,"New / promising",IF(H3471&gt;=3,"At risk",IF(G3471&lt;=2,"Lost / hibernating","Needs attention")))))</f>
        <v/>
      </c>
    </row>
    <row r="3472">
      <c r="A3472" t="n">
        <v>17852</v>
      </c>
      <c r="B3472" s="13">
        <f>_xlfn.MINIFS(Invoices[Date],Invoices[Customer ID],A3472)</f>
        <v/>
      </c>
      <c r="C3472" s="13">
        <f>_xlfn.MAXIFS(Invoices[Date],Invoices[Customer ID],A3472)</f>
        <v/>
      </c>
      <c r="D3472" s="14">
        <f>AsOfDate-C3472</f>
        <v/>
      </c>
      <c r="E3472" s="14">
        <f>COUNTIFS(Invoices[Customer ID],A3472)</f>
        <v/>
      </c>
      <c r="F3472" s="15">
        <f>SUMIFS(Invoices[Value],Invoices[Customer ID],A3472)</f>
        <v/>
      </c>
      <c r="G3472" s="10">
        <f>5-COUNTIF(RCuts,"&lt;"&amp;D3472)</f>
        <v/>
      </c>
      <c r="H3472" s="10">
        <f>1+COUNTIF(FCuts,"&lt;"&amp;E3472)</f>
        <v/>
      </c>
      <c r="I3472" s="10">
        <f>1+COUNTIF(MCuts,"&lt;"&amp;F3472)</f>
        <v/>
      </c>
      <c r="J3472" s="10">
        <f>G3472&amp;H3472&amp;I3472</f>
        <v/>
      </c>
      <c r="K3472" s="10">
        <f>IF(AND(G3472&gt;=4,H3472&gt;=4),"Champions",IF(AND(G3472&gt;=3,H3472&gt;=3),"Loyal",IF(G3472&gt;=4,"New / promising",IF(H3472&gt;=3,"At risk",IF(G3472&lt;=2,"Lost / hibernating","Needs attention")))))</f>
        <v/>
      </c>
    </row>
    <row r="3473">
      <c r="A3473" t="n">
        <v>17854</v>
      </c>
      <c r="B3473" s="13">
        <f>_xlfn.MINIFS(Invoices[Date],Invoices[Customer ID],A3473)</f>
        <v/>
      </c>
      <c r="C3473" s="13">
        <f>_xlfn.MAXIFS(Invoices[Date],Invoices[Customer ID],A3473)</f>
        <v/>
      </c>
      <c r="D3473" s="14">
        <f>AsOfDate-C3473</f>
        <v/>
      </c>
      <c r="E3473" s="14">
        <f>COUNTIFS(Invoices[Customer ID],A3473)</f>
        <v/>
      </c>
      <c r="F3473" s="15">
        <f>SUMIFS(Invoices[Value],Invoices[Customer ID],A3473)</f>
        <v/>
      </c>
      <c r="G3473" s="10">
        <f>5-COUNTIF(RCuts,"&lt;"&amp;D3473)</f>
        <v/>
      </c>
      <c r="H3473" s="10">
        <f>1+COUNTIF(FCuts,"&lt;"&amp;E3473)</f>
        <v/>
      </c>
      <c r="I3473" s="10">
        <f>1+COUNTIF(MCuts,"&lt;"&amp;F3473)</f>
        <v/>
      </c>
      <c r="J3473" s="10">
        <f>G3473&amp;H3473&amp;I3473</f>
        <v/>
      </c>
      <c r="K3473" s="10">
        <f>IF(AND(G3473&gt;=4,H3473&gt;=4),"Champions",IF(AND(G3473&gt;=3,H3473&gt;=3),"Loyal",IF(G3473&gt;=4,"New / promising",IF(H3473&gt;=3,"At risk",IF(G3473&lt;=2,"Lost / hibernating","Needs attention")))))</f>
        <v/>
      </c>
    </row>
    <row r="3474">
      <c r="A3474" t="n">
        <v>17856</v>
      </c>
      <c r="B3474" s="13">
        <f>_xlfn.MINIFS(Invoices[Date],Invoices[Customer ID],A3474)</f>
        <v/>
      </c>
      <c r="C3474" s="13">
        <f>_xlfn.MAXIFS(Invoices[Date],Invoices[Customer ID],A3474)</f>
        <v/>
      </c>
      <c r="D3474" s="14">
        <f>AsOfDate-C3474</f>
        <v/>
      </c>
      <c r="E3474" s="14">
        <f>COUNTIFS(Invoices[Customer ID],A3474)</f>
        <v/>
      </c>
      <c r="F3474" s="15">
        <f>SUMIFS(Invoices[Value],Invoices[Customer ID],A3474)</f>
        <v/>
      </c>
      <c r="G3474" s="10">
        <f>5-COUNTIF(RCuts,"&lt;"&amp;D3474)</f>
        <v/>
      </c>
      <c r="H3474" s="10">
        <f>1+COUNTIF(FCuts,"&lt;"&amp;E3474)</f>
        <v/>
      </c>
      <c r="I3474" s="10">
        <f>1+COUNTIF(MCuts,"&lt;"&amp;F3474)</f>
        <v/>
      </c>
      <c r="J3474" s="10">
        <f>G3474&amp;H3474&amp;I3474</f>
        <v/>
      </c>
      <c r="K3474" s="10">
        <f>IF(AND(G3474&gt;=4,H3474&gt;=4),"Champions",IF(AND(G3474&gt;=3,H3474&gt;=3),"Loyal",IF(G3474&gt;=4,"New / promising",IF(H3474&gt;=3,"At risk",IF(G3474&lt;=2,"Lost / hibernating","Needs attention")))))</f>
        <v/>
      </c>
    </row>
    <row r="3475">
      <c r="A3475" t="n">
        <v>17857</v>
      </c>
      <c r="B3475" s="13">
        <f>_xlfn.MINIFS(Invoices[Date],Invoices[Customer ID],A3475)</f>
        <v/>
      </c>
      <c r="C3475" s="13">
        <f>_xlfn.MAXIFS(Invoices[Date],Invoices[Customer ID],A3475)</f>
        <v/>
      </c>
      <c r="D3475" s="14">
        <f>AsOfDate-C3475</f>
        <v/>
      </c>
      <c r="E3475" s="14">
        <f>COUNTIFS(Invoices[Customer ID],A3475)</f>
        <v/>
      </c>
      <c r="F3475" s="15">
        <f>SUMIFS(Invoices[Value],Invoices[Customer ID],A3475)</f>
        <v/>
      </c>
      <c r="G3475" s="10">
        <f>5-COUNTIF(RCuts,"&lt;"&amp;D3475)</f>
        <v/>
      </c>
      <c r="H3475" s="10">
        <f>1+COUNTIF(FCuts,"&lt;"&amp;E3475)</f>
        <v/>
      </c>
      <c r="I3475" s="10">
        <f>1+COUNTIF(MCuts,"&lt;"&amp;F3475)</f>
        <v/>
      </c>
      <c r="J3475" s="10">
        <f>G3475&amp;H3475&amp;I3475</f>
        <v/>
      </c>
      <c r="K3475" s="10">
        <f>IF(AND(G3475&gt;=4,H3475&gt;=4),"Champions",IF(AND(G3475&gt;=3,H3475&gt;=3),"Loyal",IF(G3475&gt;=4,"New / promising",IF(H3475&gt;=3,"At risk",IF(G3475&lt;=2,"Lost / hibernating","Needs attention")))))</f>
        <v/>
      </c>
    </row>
    <row r="3476">
      <c r="A3476" t="n">
        <v>17858</v>
      </c>
      <c r="B3476" s="13">
        <f>_xlfn.MINIFS(Invoices[Date],Invoices[Customer ID],A3476)</f>
        <v/>
      </c>
      <c r="C3476" s="13">
        <f>_xlfn.MAXIFS(Invoices[Date],Invoices[Customer ID],A3476)</f>
        <v/>
      </c>
      <c r="D3476" s="14">
        <f>AsOfDate-C3476</f>
        <v/>
      </c>
      <c r="E3476" s="14">
        <f>COUNTIFS(Invoices[Customer ID],A3476)</f>
        <v/>
      </c>
      <c r="F3476" s="15">
        <f>SUMIFS(Invoices[Value],Invoices[Customer ID],A3476)</f>
        <v/>
      </c>
      <c r="G3476" s="10">
        <f>5-COUNTIF(RCuts,"&lt;"&amp;D3476)</f>
        <v/>
      </c>
      <c r="H3476" s="10">
        <f>1+COUNTIF(FCuts,"&lt;"&amp;E3476)</f>
        <v/>
      </c>
      <c r="I3476" s="10">
        <f>1+COUNTIF(MCuts,"&lt;"&amp;F3476)</f>
        <v/>
      </c>
      <c r="J3476" s="10">
        <f>G3476&amp;H3476&amp;I3476</f>
        <v/>
      </c>
      <c r="K3476" s="10">
        <f>IF(AND(G3476&gt;=4,H3476&gt;=4),"Champions",IF(AND(G3476&gt;=3,H3476&gt;=3),"Loyal",IF(G3476&gt;=4,"New / promising",IF(H3476&gt;=3,"At risk",IF(G3476&lt;=2,"Lost / hibernating","Needs attention")))))</f>
        <v/>
      </c>
    </row>
    <row r="3477">
      <c r="A3477" t="n">
        <v>17859</v>
      </c>
      <c r="B3477" s="13">
        <f>_xlfn.MINIFS(Invoices[Date],Invoices[Customer ID],A3477)</f>
        <v/>
      </c>
      <c r="C3477" s="13">
        <f>_xlfn.MAXIFS(Invoices[Date],Invoices[Customer ID],A3477)</f>
        <v/>
      </c>
      <c r="D3477" s="14">
        <f>AsOfDate-C3477</f>
        <v/>
      </c>
      <c r="E3477" s="14">
        <f>COUNTIFS(Invoices[Customer ID],A3477)</f>
        <v/>
      </c>
      <c r="F3477" s="15">
        <f>SUMIFS(Invoices[Value],Invoices[Customer ID],A3477)</f>
        <v/>
      </c>
      <c r="G3477" s="10">
        <f>5-COUNTIF(RCuts,"&lt;"&amp;D3477)</f>
        <v/>
      </c>
      <c r="H3477" s="10">
        <f>1+COUNTIF(FCuts,"&lt;"&amp;E3477)</f>
        <v/>
      </c>
      <c r="I3477" s="10">
        <f>1+COUNTIF(MCuts,"&lt;"&amp;F3477)</f>
        <v/>
      </c>
      <c r="J3477" s="10">
        <f>G3477&amp;H3477&amp;I3477</f>
        <v/>
      </c>
      <c r="K3477" s="10">
        <f>IF(AND(G3477&gt;=4,H3477&gt;=4),"Champions",IF(AND(G3477&gt;=3,H3477&gt;=3),"Loyal",IF(G3477&gt;=4,"New / promising",IF(H3477&gt;=3,"At risk",IF(G3477&lt;=2,"Lost / hibernating","Needs attention")))))</f>
        <v/>
      </c>
    </row>
    <row r="3478">
      <c r="A3478" t="n">
        <v>17861</v>
      </c>
      <c r="B3478" s="13">
        <f>_xlfn.MINIFS(Invoices[Date],Invoices[Customer ID],A3478)</f>
        <v/>
      </c>
      <c r="C3478" s="13">
        <f>_xlfn.MAXIFS(Invoices[Date],Invoices[Customer ID],A3478)</f>
        <v/>
      </c>
      <c r="D3478" s="14">
        <f>AsOfDate-C3478</f>
        <v/>
      </c>
      <c r="E3478" s="14">
        <f>COUNTIFS(Invoices[Customer ID],A3478)</f>
        <v/>
      </c>
      <c r="F3478" s="15">
        <f>SUMIFS(Invoices[Value],Invoices[Customer ID],A3478)</f>
        <v/>
      </c>
      <c r="G3478" s="10">
        <f>5-COUNTIF(RCuts,"&lt;"&amp;D3478)</f>
        <v/>
      </c>
      <c r="H3478" s="10">
        <f>1+COUNTIF(FCuts,"&lt;"&amp;E3478)</f>
        <v/>
      </c>
      <c r="I3478" s="10">
        <f>1+COUNTIF(MCuts,"&lt;"&amp;F3478)</f>
        <v/>
      </c>
      <c r="J3478" s="10">
        <f>G3478&amp;H3478&amp;I3478</f>
        <v/>
      </c>
      <c r="K3478" s="10">
        <f>IF(AND(G3478&gt;=4,H3478&gt;=4),"Champions",IF(AND(G3478&gt;=3,H3478&gt;=3),"Loyal",IF(G3478&gt;=4,"New / promising",IF(H3478&gt;=3,"At risk",IF(G3478&lt;=2,"Lost / hibernating","Needs attention")))))</f>
        <v/>
      </c>
    </row>
    <row r="3479">
      <c r="A3479" t="n">
        <v>17862</v>
      </c>
      <c r="B3479" s="13">
        <f>_xlfn.MINIFS(Invoices[Date],Invoices[Customer ID],A3479)</f>
        <v/>
      </c>
      <c r="C3479" s="13">
        <f>_xlfn.MAXIFS(Invoices[Date],Invoices[Customer ID],A3479)</f>
        <v/>
      </c>
      <c r="D3479" s="14">
        <f>AsOfDate-C3479</f>
        <v/>
      </c>
      <c r="E3479" s="14">
        <f>COUNTIFS(Invoices[Customer ID],A3479)</f>
        <v/>
      </c>
      <c r="F3479" s="15">
        <f>SUMIFS(Invoices[Value],Invoices[Customer ID],A3479)</f>
        <v/>
      </c>
      <c r="G3479" s="10">
        <f>5-COUNTIF(RCuts,"&lt;"&amp;D3479)</f>
        <v/>
      </c>
      <c r="H3479" s="10">
        <f>1+COUNTIF(FCuts,"&lt;"&amp;E3479)</f>
        <v/>
      </c>
      <c r="I3479" s="10">
        <f>1+COUNTIF(MCuts,"&lt;"&amp;F3479)</f>
        <v/>
      </c>
      <c r="J3479" s="10">
        <f>G3479&amp;H3479&amp;I3479</f>
        <v/>
      </c>
      <c r="K3479" s="10">
        <f>IF(AND(G3479&gt;=4,H3479&gt;=4),"Champions",IF(AND(G3479&gt;=3,H3479&gt;=3),"Loyal",IF(G3479&gt;=4,"New / promising",IF(H3479&gt;=3,"At risk",IF(G3479&lt;=2,"Lost / hibernating","Needs attention")))))</f>
        <v/>
      </c>
    </row>
    <row r="3480">
      <c r="A3480" t="n">
        <v>17863</v>
      </c>
      <c r="B3480" s="13">
        <f>_xlfn.MINIFS(Invoices[Date],Invoices[Customer ID],A3480)</f>
        <v/>
      </c>
      <c r="C3480" s="13">
        <f>_xlfn.MAXIFS(Invoices[Date],Invoices[Customer ID],A3480)</f>
        <v/>
      </c>
      <c r="D3480" s="14">
        <f>AsOfDate-C3480</f>
        <v/>
      </c>
      <c r="E3480" s="14">
        <f>COUNTIFS(Invoices[Customer ID],A3480)</f>
        <v/>
      </c>
      <c r="F3480" s="15">
        <f>SUMIFS(Invoices[Value],Invoices[Customer ID],A3480)</f>
        <v/>
      </c>
      <c r="G3480" s="10">
        <f>5-COUNTIF(RCuts,"&lt;"&amp;D3480)</f>
        <v/>
      </c>
      <c r="H3480" s="10">
        <f>1+COUNTIF(FCuts,"&lt;"&amp;E3480)</f>
        <v/>
      </c>
      <c r="I3480" s="10">
        <f>1+COUNTIF(MCuts,"&lt;"&amp;F3480)</f>
        <v/>
      </c>
      <c r="J3480" s="10">
        <f>G3480&amp;H3480&amp;I3480</f>
        <v/>
      </c>
      <c r="K3480" s="10">
        <f>IF(AND(G3480&gt;=4,H3480&gt;=4),"Champions",IF(AND(G3480&gt;=3,H3480&gt;=3),"Loyal",IF(G3480&gt;=4,"New / promising",IF(H3480&gt;=3,"At risk",IF(G3480&lt;=2,"Lost / hibernating","Needs attention")))))</f>
        <v/>
      </c>
    </row>
    <row r="3481">
      <c r="A3481" t="n">
        <v>17864</v>
      </c>
      <c r="B3481" s="13">
        <f>_xlfn.MINIFS(Invoices[Date],Invoices[Customer ID],A3481)</f>
        <v/>
      </c>
      <c r="C3481" s="13">
        <f>_xlfn.MAXIFS(Invoices[Date],Invoices[Customer ID],A3481)</f>
        <v/>
      </c>
      <c r="D3481" s="14">
        <f>AsOfDate-C3481</f>
        <v/>
      </c>
      <c r="E3481" s="14">
        <f>COUNTIFS(Invoices[Customer ID],A3481)</f>
        <v/>
      </c>
      <c r="F3481" s="15">
        <f>SUMIFS(Invoices[Value],Invoices[Customer ID],A3481)</f>
        <v/>
      </c>
      <c r="G3481" s="10">
        <f>5-COUNTIF(RCuts,"&lt;"&amp;D3481)</f>
        <v/>
      </c>
      <c r="H3481" s="10">
        <f>1+COUNTIF(FCuts,"&lt;"&amp;E3481)</f>
        <v/>
      </c>
      <c r="I3481" s="10">
        <f>1+COUNTIF(MCuts,"&lt;"&amp;F3481)</f>
        <v/>
      </c>
      <c r="J3481" s="10">
        <f>G3481&amp;H3481&amp;I3481</f>
        <v/>
      </c>
      <c r="K3481" s="10">
        <f>IF(AND(G3481&gt;=4,H3481&gt;=4),"Champions",IF(AND(G3481&gt;=3,H3481&gt;=3),"Loyal",IF(G3481&gt;=4,"New / promising",IF(H3481&gt;=3,"At risk",IF(G3481&lt;=2,"Lost / hibernating","Needs attention")))))</f>
        <v/>
      </c>
    </row>
    <row r="3482">
      <c r="A3482" t="n">
        <v>17865</v>
      </c>
      <c r="B3482" s="13">
        <f>_xlfn.MINIFS(Invoices[Date],Invoices[Customer ID],A3482)</f>
        <v/>
      </c>
      <c r="C3482" s="13">
        <f>_xlfn.MAXIFS(Invoices[Date],Invoices[Customer ID],A3482)</f>
        <v/>
      </c>
      <c r="D3482" s="14">
        <f>AsOfDate-C3482</f>
        <v/>
      </c>
      <c r="E3482" s="14">
        <f>COUNTIFS(Invoices[Customer ID],A3482)</f>
        <v/>
      </c>
      <c r="F3482" s="15">
        <f>SUMIFS(Invoices[Value],Invoices[Customer ID],A3482)</f>
        <v/>
      </c>
      <c r="G3482" s="10">
        <f>5-COUNTIF(RCuts,"&lt;"&amp;D3482)</f>
        <v/>
      </c>
      <c r="H3482" s="10">
        <f>1+COUNTIF(FCuts,"&lt;"&amp;E3482)</f>
        <v/>
      </c>
      <c r="I3482" s="10">
        <f>1+COUNTIF(MCuts,"&lt;"&amp;F3482)</f>
        <v/>
      </c>
      <c r="J3482" s="10">
        <f>G3482&amp;H3482&amp;I3482</f>
        <v/>
      </c>
      <c r="K3482" s="10">
        <f>IF(AND(G3482&gt;=4,H3482&gt;=4),"Champions",IF(AND(G3482&gt;=3,H3482&gt;=3),"Loyal",IF(G3482&gt;=4,"New / promising",IF(H3482&gt;=3,"At risk",IF(G3482&lt;=2,"Lost / hibernating","Needs attention")))))</f>
        <v/>
      </c>
    </row>
    <row r="3483">
      <c r="A3483" t="n">
        <v>17866</v>
      </c>
      <c r="B3483" s="13">
        <f>_xlfn.MINIFS(Invoices[Date],Invoices[Customer ID],A3483)</f>
        <v/>
      </c>
      <c r="C3483" s="13">
        <f>_xlfn.MAXIFS(Invoices[Date],Invoices[Customer ID],A3483)</f>
        <v/>
      </c>
      <c r="D3483" s="14">
        <f>AsOfDate-C3483</f>
        <v/>
      </c>
      <c r="E3483" s="14">
        <f>COUNTIFS(Invoices[Customer ID],A3483)</f>
        <v/>
      </c>
      <c r="F3483" s="15">
        <f>SUMIFS(Invoices[Value],Invoices[Customer ID],A3483)</f>
        <v/>
      </c>
      <c r="G3483" s="10">
        <f>5-COUNTIF(RCuts,"&lt;"&amp;D3483)</f>
        <v/>
      </c>
      <c r="H3483" s="10">
        <f>1+COUNTIF(FCuts,"&lt;"&amp;E3483)</f>
        <v/>
      </c>
      <c r="I3483" s="10">
        <f>1+COUNTIF(MCuts,"&lt;"&amp;F3483)</f>
        <v/>
      </c>
      <c r="J3483" s="10">
        <f>G3483&amp;H3483&amp;I3483</f>
        <v/>
      </c>
      <c r="K3483" s="10">
        <f>IF(AND(G3483&gt;=4,H3483&gt;=4),"Champions",IF(AND(G3483&gt;=3,H3483&gt;=3),"Loyal",IF(G3483&gt;=4,"New / promising",IF(H3483&gt;=3,"At risk",IF(G3483&lt;=2,"Lost / hibernating","Needs attention")))))</f>
        <v/>
      </c>
    </row>
    <row r="3484">
      <c r="A3484" t="n">
        <v>17867</v>
      </c>
      <c r="B3484" s="13">
        <f>_xlfn.MINIFS(Invoices[Date],Invoices[Customer ID],A3484)</f>
        <v/>
      </c>
      <c r="C3484" s="13">
        <f>_xlfn.MAXIFS(Invoices[Date],Invoices[Customer ID],A3484)</f>
        <v/>
      </c>
      <c r="D3484" s="14">
        <f>AsOfDate-C3484</f>
        <v/>
      </c>
      <c r="E3484" s="14">
        <f>COUNTIFS(Invoices[Customer ID],A3484)</f>
        <v/>
      </c>
      <c r="F3484" s="15">
        <f>SUMIFS(Invoices[Value],Invoices[Customer ID],A3484)</f>
        <v/>
      </c>
      <c r="G3484" s="10">
        <f>5-COUNTIF(RCuts,"&lt;"&amp;D3484)</f>
        <v/>
      </c>
      <c r="H3484" s="10">
        <f>1+COUNTIF(FCuts,"&lt;"&amp;E3484)</f>
        <v/>
      </c>
      <c r="I3484" s="10">
        <f>1+COUNTIF(MCuts,"&lt;"&amp;F3484)</f>
        <v/>
      </c>
      <c r="J3484" s="10">
        <f>G3484&amp;H3484&amp;I3484</f>
        <v/>
      </c>
      <c r="K3484" s="10">
        <f>IF(AND(G3484&gt;=4,H3484&gt;=4),"Champions",IF(AND(G3484&gt;=3,H3484&gt;=3),"Loyal",IF(G3484&gt;=4,"New / promising",IF(H3484&gt;=3,"At risk",IF(G3484&lt;=2,"Lost / hibernating","Needs attention")))))</f>
        <v/>
      </c>
    </row>
    <row r="3485">
      <c r="A3485" t="n">
        <v>17869</v>
      </c>
      <c r="B3485" s="13">
        <f>_xlfn.MINIFS(Invoices[Date],Invoices[Customer ID],A3485)</f>
        <v/>
      </c>
      <c r="C3485" s="13">
        <f>_xlfn.MAXIFS(Invoices[Date],Invoices[Customer ID],A3485)</f>
        <v/>
      </c>
      <c r="D3485" s="14">
        <f>AsOfDate-C3485</f>
        <v/>
      </c>
      <c r="E3485" s="14">
        <f>COUNTIFS(Invoices[Customer ID],A3485)</f>
        <v/>
      </c>
      <c r="F3485" s="15">
        <f>SUMIFS(Invoices[Value],Invoices[Customer ID],A3485)</f>
        <v/>
      </c>
      <c r="G3485" s="10">
        <f>5-COUNTIF(RCuts,"&lt;"&amp;D3485)</f>
        <v/>
      </c>
      <c r="H3485" s="10">
        <f>1+COUNTIF(FCuts,"&lt;"&amp;E3485)</f>
        <v/>
      </c>
      <c r="I3485" s="10">
        <f>1+COUNTIF(MCuts,"&lt;"&amp;F3485)</f>
        <v/>
      </c>
      <c r="J3485" s="10">
        <f>G3485&amp;H3485&amp;I3485</f>
        <v/>
      </c>
      <c r="K3485" s="10">
        <f>IF(AND(G3485&gt;=4,H3485&gt;=4),"Champions",IF(AND(G3485&gt;=3,H3485&gt;=3),"Loyal",IF(G3485&gt;=4,"New / promising",IF(H3485&gt;=3,"At risk",IF(G3485&lt;=2,"Lost / hibernating","Needs attention")))))</f>
        <v/>
      </c>
    </row>
    <row r="3486">
      <c r="A3486" t="n">
        <v>17870</v>
      </c>
      <c r="B3486" s="13">
        <f>_xlfn.MINIFS(Invoices[Date],Invoices[Customer ID],A3486)</f>
        <v/>
      </c>
      <c r="C3486" s="13">
        <f>_xlfn.MAXIFS(Invoices[Date],Invoices[Customer ID],A3486)</f>
        <v/>
      </c>
      <c r="D3486" s="14">
        <f>AsOfDate-C3486</f>
        <v/>
      </c>
      <c r="E3486" s="14">
        <f>COUNTIFS(Invoices[Customer ID],A3486)</f>
        <v/>
      </c>
      <c r="F3486" s="15">
        <f>SUMIFS(Invoices[Value],Invoices[Customer ID],A3486)</f>
        <v/>
      </c>
      <c r="G3486" s="10">
        <f>5-COUNTIF(RCuts,"&lt;"&amp;D3486)</f>
        <v/>
      </c>
      <c r="H3486" s="10">
        <f>1+COUNTIF(FCuts,"&lt;"&amp;E3486)</f>
        <v/>
      </c>
      <c r="I3486" s="10">
        <f>1+COUNTIF(MCuts,"&lt;"&amp;F3486)</f>
        <v/>
      </c>
      <c r="J3486" s="10">
        <f>G3486&amp;H3486&amp;I3486</f>
        <v/>
      </c>
      <c r="K3486" s="10">
        <f>IF(AND(G3486&gt;=4,H3486&gt;=4),"Champions",IF(AND(G3486&gt;=3,H3486&gt;=3),"Loyal",IF(G3486&gt;=4,"New / promising",IF(H3486&gt;=3,"At risk",IF(G3486&lt;=2,"Lost / hibernating","Needs attention")))))</f>
        <v/>
      </c>
    </row>
    <row r="3487">
      <c r="A3487" t="n">
        <v>17871</v>
      </c>
      <c r="B3487" s="13">
        <f>_xlfn.MINIFS(Invoices[Date],Invoices[Customer ID],A3487)</f>
        <v/>
      </c>
      <c r="C3487" s="13">
        <f>_xlfn.MAXIFS(Invoices[Date],Invoices[Customer ID],A3487)</f>
        <v/>
      </c>
      <c r="D3487" s="14">
        <f>AsOfDate-C3487</f>
        <v/>
      </c>
      <c r="E3487" s="14">
        <f>COUNTIFS(Invoices[Customer ID],A3487)</f>
        <v/>
      </c>
      <c r="F3487" s="15">
        <f>SUMIFS(Invoices[Value],Invoices[Customer ID],A3487)</f>
        <v/>
      </c>
      <c r="G3487" s="10">
        <f>5-COUNTIF(RCuts,"&lt;"&amp;D3487)</f>
        <v/>
      </c>
      <c r="H3487" s="10">
        <f>1+COUNTIF(FCuts,"&lt;"&amp;E3487)</f>
        <v/>
      </c>
      <c r="I3487" s="10">
        <f>1+COUNTIF(MCuts,"&lt;"&amp;F3487)</f>
        <v/>
      </c>
      <c r="J3487" s="10">
        <f>G3487&amp;H3487&amp;I3487</f>
        <v/>
      </c>
      <c r="K3487" s="10">
        <f>IF(AND(G3487&gt;=4,H3487&gt;=4),"Champions",IF(AND(G3487&gt;=3,H3487&gt;=3),"Loyal",IF(G3487&gt;=4,"New / promising",IF(H3487&gt;=3,"At risk",IF(G3487&lt;=2,"Lost / hibernating","Needs attention")))))</f>
        <v/>
      </c>
    </row>
    <row r="3488">
      <c r="A3488" t="n">
        <v>17873</v>
      </c>
      <c r="B3488" s="13">
        <f>_xlfn.MINIFS(Invoices[Date],Invoices[Customer ID],A3488)</f>
        <v/>
      </c>
      <c r="C3488" s="13">
        <f>_xlfn.MAXIFS(Invoices[Date],Invoices[Customer ID],A3488)</f>
        <v/>
      </c>
      <c r="D3488" s="14">
        <f>AsOfDate-C3488</f>
        <v/>
      </c>
      <c r="E3488" s="14">
        <f>COUNTIFS(Invoices[Customer ID],A3488)</f>
        <v/>
      </c>
      <c r="F3488" s="15">
        <f>SUMIFS(Invoices[Value],Invoices[Customer ID],A3488)</f>
        <v/>
      </c>
      <c r="G3488" s="10">
        <f>5-COUNTIF(RCuts,"&lt;"&amp;D3488)</f>
        <v/>
      </c>
      <c r="H3488" s="10">
        <f>1+COUNTIF(FCuts,"&lt;"&amp;E3488)</f>
        <v/>
      </c>
      <c r="I3488" s="10">
        <f>1+COUNTIF(MCuts,"&lt;"&amp;F3488)</f>
        <v/>
      </c>
      <c r="J3488" s="10">
        <f>G3488&amp;H3488&amp;I3488</f>
        <v/>
      </c>
      <c r="K3488" s="10">
        <f>IF(AND(G3488&gt;=4,H3488&gt;=4),"Champions",IF(AND(G3488&gt;=3,H3488&gt;=3),"Loyal",IF(G3488&gt;=4,"New / promising",IF(H3488&gt;=3,"At risk",IF(G3488&lt;=2,"Lost / hibernating","Needs attention")))))</f>
        <v/>
      </c>
    </row>
    <row r="3489">
      <c r="A3489" t="n">
        <v>17874</v>
      </c>
      <c r="B3489" s="13">
        <f>_xlfn.MINIFS(Invoices[Date],Invoices[Customer ID],A3489)</f>
        <v/>
      </c>
      <c r="C3489" s="13">
        <f>_xlfn.MAXIFS(Invoices[Date],Invoices[Customer ID],A3489)</f>
        <v/>
      </c>
      <c r="D3489" s="14">
        <f>AsOfDate-C3489</f>
        <v/>
      </c>
      <c r="E3489" s="14">
        <f>COUNTIFS(Invoices[Customer ID],A3489)</f>
        <v/>
      </c>
      <c r="F3489" s="15">
        <f>SUMIFS(Invoices[Value],Invoices[Customer ID],A3489)</f>
        <v/>
      </c>
      <c r="G3489" s="10">
        <f>5-COUNTIF(RCuts,"&lt;"&amp;D3489)</f>
        <v/>
      </c>
      <c r="H3489" s="10">
        <f>1+COUNTIF(FCuts,"&lt;"&amp;E3489)</f>
        <v/>
      </c>
      <c r="I3489" s="10">
        <f>1+COUNTIF(MCuts,"&lt;"&amp;F3489)</f>
        <v/>
      </c>
      <c r="J3489" s="10">
        <f>G3489&amp;H3489&amp;I3489</f>
        <v/>
      </c>
      <c r="K3489" s="10">
        <f>IF(AND(G3489&gt;=4,H3489&gt;=4),"Champions",IF(AND(G3489&gt;=3,H3489&gt;=3),"Loyal",IF(G3489&gt;=4,"New / promising",IF(H3489&gt;=3,"At risk",IF(G3489&lt;=2,"Lost / hibernating","Needs attention")))))</f>
        <v/>
      </c>
    </row>
    <row r="3490">
      <c r="A3490" t="n">
        <v>17877</v>
      </c>
      <c r="B3490" s="13">
        <f>_xlfn.MINIFS(Invoices[Date],Invoices[Customer ID],A3490)</f>
        <v/>
      </c>
      <c r="C3490" s="13">
        <f>_xlfn.MAXIFS(Invoices[Date],Invoices[Customer ID],A3490)</f>
        <v/>
      </c>
      <c r="D3490" s="14">
        <f>AsOfDate-C3490</f>
        <v/>
      </c>
      <c r="E3490" s="14">
        <f>COUNTIFS(Invoices[Customer ID],A3490)</f>
        <v/>
      </c>
      <c r="F3490" s="15">
        <f>SUMIFS(Invoices[Value],Invoices[Customer ID],A3490)</f>
        <v/>
      </c>
      <c r="G3490" s="10">
        <f>5-COUNTIF(RCuts,"&lt;"&amp;D3490)</f>
        <v/>
      </c>
      <c r="H3490" s="10">
        <f>1+COUNTIF(FCuts,"&lt;"&amp;E3490)</f>
        <v/>
      </c>
      <c r="I3490" s="10">
        <f>1+COUNTIF(MCuts,"&lt;"&amp;F3490)</f>
        <v/>
      </c>
      <c r="J3490" s="10">
        <f>G3490&amp;H3490&amp;I3490</f>
        <v/>
      </c>
      <c r="K3490" s="10">
        <f>IF(AND(G3490&gt;=4,H3490&gt;=4),"Champions",IF(AND(G3490&gt;=3,H3490&gt;=3),"Loyal",IF(G3490&gt;=4,"New / promising",IF(H3490&gt;=3,"At risk",IF(G3490&lt;=2,"Lost / hibernating","Needs attention")))))</f>
        <v/>
      </c>
    </row>
    <row r="3491">
      <c r="A3491" t="n">
        <v>17878</v>
      </c>
      <c r="B3491" s="13">
        <f>_xlfn.MINIFS(Invoices[Date],Invoices[Customer ID],A3491)</f>
        <v/>
      </c>
      <c r="C3491" s="13">
        <f>_xlfn.MAXIFS(Invoices[Date],Invoices[Customer ID],A3491)</f>
        <v/>
      </c>
      <c r="D3491" s="14">
        <f>AsOfDate-C3491</f>
        <v/>
      </c>
      <c r="E3491" s="14">
        <f>COUNTIFS(Invoices[Customer ID],A3491)</f>
        <v/>
      </c>
      <c r="F3491" s="15">
        <f>SUMIFS(Invoices[Value],Invoices[Customer ID],A3491)</f>
        <v/>
      </c>
      <c r="G3491" s="10">
        <f>5-COUNTIF(RCuts,"&lt;"&amp;D3491)</f>
        <v/>
      </c>
      <c r="H3491" s="10">
        <f>1+COUNTIF(FCuts,"&lt;"&amp;E3491)</f>
        <v/>
      </c>
      <c r="I3491" s="10">
        <f>1+COUNTIF(MCuts,"&lt;"&amp;F3491)</f>
        <v/>
      </c>
      <c r="J3491" s="10">
        <f>G3491&amp;H3491&amp;I3491</f>
        <v/>
      </c>
      <c r="K3491" s="10">
        <f>IF(AND(G3491&gt;=4,H3491&gt;=4),"Champions",IF(AND(G3491&gt;=3,H3491&gt;=3),"Loyal",IF(G3491&gt;=4,"New / promising",IF(H3491&gt;=3,"At risk",IF(G3491&lt;=2,"Lost / hibernating","Needs attention")))))</f>
        <v/>
      </c>
    </row>
    <row r="3492">
      <c r="A3492" t="n">
        <v>17879</v>
      </c>
      <c r="B3492" s="13">
        <f>_xlfn.MINIFS(Invoices[Date],Invoices[Customer ID],A3492)</f>
        <v/>
      </c>
      <c r="C3492" s="13">
        <f>_xlfn.MAXIFS(Invoices[Date],Invoices[Customer ID],A3492)</f>
        <v/>
      </c>
      <c r="D3492" s="14">
        <f>AsOfDate-C3492</f>
        <v/>
      </c>
      <c r="E3492" s="14">
        <f>COUNTIFS(Invoices[Customer ID],A3492)</f>
        <v/>
      </c>
      <c r="F3492" s="15">
        <f>SUMIFS(Invoices[Value],Invoices[Customer ID],A3492)</f>
        <v/>
      </c>
      <c r="G3492" s="10">
        <f>5-COUNTIF(RCuts,"&lt;"&amp;D3492)</f>
        <v/>
      </c>
      <c r="H3492" s="10">
        <f>1+COUNTIF(FCuts,"&lt;"&amp;E3492)</f>
        <v/>
      </c>
      <c r="I3492" s="10">
        <f>1+COUNTIF(MCuts,"&lt;"&amp;F3492)</f>
        <v/>
      </c>
      <c r="J3492" s="10">
        <f>G3492&amp;H3492&amp;I3492</f>
        <v/>
      </c>
      <c r="K3492" s="10">
        <f>IF(AND(G3492&gt;=4,H3492&gt;=4),"Champions",IF(AND(G3492&gt;=3,H3492&gt;=3),"Loyal",IF(G3492&gt;=4,"New / promising",IF(H3492&gt;=3,"At risk",IF(G3492&lt;=2,"Lost / hibernating","Needs attention")))))</f>
        <v/>
      </c>
    </row>
    <row r="3493">
      <c r="A3493" t="n">
        <v>17881</v>
      </c>
      <c r="B3493" s="13">
        <f>_xlfn.MINIFS(Invoices[Date],Invoices[Customer ID],A3493)</f>
        <v/>
      </c>
      <c r="C3493" s="13">
        <f>_xlfn.MAXIFS(Invoices[Date],Invoices[Customer ID],A3493)</f>
        <v/>
      </c>
      <c r="D3493" s="14">
        <f>AsOfDate-C3493</f>
        <v/>
      </c>
      <c r="E3493" s="14">
        <f>COUNTIFS(Invoices[Customer ID],A3493)</f>
        <v/>
      </c>
      <c r="F3493" s="15">
        <f>SUMIFS(Invoices[Value],Invoices[Customer ID],A3493)</f>
        <v/>
      </c>
      <c r="G3493" s="10">
        <f>5-COUNTIF(RCuts,"&lt;"&amp;D3493)</f>
        <v/>
      </c>
      <c r="H3493" s="10">
        <f>1+COUNTIF(FCuts,"&lt;"&amp;E3493)</f>
        <v/>
      </c>
      <c r="I3493" s="10">
        <f>1+COUNTIF(MCuts,"&lt;"&amp;F3493)</f>
        <v/>
      </c>
      <c r="J3493" s="10">
        <f>G3493&amp;H3493&amp;I3493</f>
        <v/>
      </c>
      <c r="K3493" s="10">
        <f>IF(AND(G3493&gt;=4,H3493&gt;=4),"Champions",IF(AND(G3493&gt;=3,H3493&gt;=3),"Loyal",IF(G3493&gt;=4,"New / promising",IF(H3493&gt;=3,"At risk",IF(G3493&lt;=2,"Lost / hibernating","Needs attention")))))</f>
        <v/>
      </c>
    </row>
    <row r="3494">
      <c r="A3494" t="n">
        <v>17883</v>
      </c>
      <c r="B3494" s="13">
        <f>_xlfn.MINIFS(Invoices[Date],Invoices[Customer ID],A3494)</f>
        <v/>
      </c>
      <c r="C3494" s="13">
        <f>_xlfn.MAXIFS(Invoices[Date],Invoices[Customer ID],A3494)</f>
        <v/>
      </c>
      <c r="D3494" s="14">
        <f>AsOfDate-C3494</f>
        <v/>
      </c>
      <c r="E3494" s="14">
        <f>COUNTIFS(Invoices[Customer ID],A3494)</f>
        <v/>
      </c>
      <c r="F3494" s="15">
        <f>SUMIFS(Invoices[Value],Invoices[Customer ID],A3494)</f>
        <v/>
      </c>
      <c r="G3494" s="10">
        <f>5-COUNTIF(RCuts,"&lt;"&amp;D3494)</f>
        <v/>
      </c>
      <c r="H3494" s="10">
        <f>1+COUNTIF(FCuts,"&lt;"&amp;E3494)</f>
        <v/>
      </c>
      <c r="I3494" s="10">
        <f>1+COUNTIF(MCuts,"&lt;"&amp;F3494)</f>
        <v/>
      </c>
      <c r="J3494" s="10">
        <f>G3494&amp;H3494&amp;I3494</f>
        <v/>
      </c>
      <c r="K3494" s="10">
        <f>IF(AND(G3494&gt;=4,H3494&gt;=4),"Champions",IF(AND(G3494&gt;=3,H3494&gt;=3),"Loyal",IF(G3494&gt;=4,"New / promising",IF(H3494&gt;=3,"At risk",IF(G3494&lt;=2,"Lost / hibernating","Needs attention")))))</f>
        <v/>
      </c>
    </row>
    <row r="3495">
      <c r="A3495" t="n">
        <v>17884</v>
      </c>
      <c r="B3495" s="13">
        <f>_xlfn.MINIFS(Invoices[Date],Invoices[Customer ID],A3495)</f>
        <v/>
      </c>
      <c r="C3495" s="13">
        <f>_xlfn.MAXIFS(Invoices[Date],Invoices[Customer ID],A3495)</f>
        <v/>
      </c>
      <c r="D3495" s="14">
        <f>AsOfDate-C3495</f>
        <v/>
      </c>
      <c r="E3495" s="14">
        <f>COUNTIFS(Invoices[Customer ID],A3495)</f>
        <v/>
      </c>
      <c r="F3495" s="15">
        <f>SUMIFS(Invoices[Value],Invoices[Customer ID],A3495)</f>
        <v/>
      </c>
      <c r="G3495" s="10">
        <f>5-COUNTIF(RCuts,"&lt;"&amp;D3495)</f>
        <v/>
      </c>
      <c r="H3495" s="10">
        <f>1+COUNTIF(FCuts,"&lt;"&amp;E3495)</f>
        <v/>
      </c>
      <c r="I3495" s="10">
        <f>1+COUNTIF(MCuts,"&lt;"&amp;F3495)</f>
        <v/>
      </c>
      <c r="J3495" s="10">
        <f>G3495&amp;H3495&amp;I3495</f>
        <v/>
      </c>
      <c r="K3495" s="10">
        <f>IF(AND(G3495&gt;=4,H3495&gt;=4),"Champions",IF(AND(G3495&gt;=3,H3495&gt;=3),"Loyal",IF(G3495&gt;=4,"New / promising",IF(H3495&gt;=3,"At risk",IF(G3495&lt;=2,"Lost / hibernating","Needs attention")))))</f>
        <v/>
      </c>
    </row>
    <row r="3496">
      <c r="A3496" t="n">
        <v>17885</v>
      </c>
      <c r="B3496" s="13">
        <f>_xlfn.MINIFS(Invoices[Date],Invoices[Customer ID],A3496)</f>
        <v/>
      </c>
      <c r="C3496" s="13">
        <f>_xlfn.MAXIFS(Invoices[Date],Invoices[Customer ID],A3496)</f>
        <v/>
      </c>
      <c r="D3496" s="14">
        <f>AsOfDate-C3496</f>
        <v/>
      </c>
      <c r="E3496" s="14">
        <f>COUNTIFS(Invoices[Customer ID],A3496)</f>
        <v/>
      </c>
      <c r="F3496" s="15">
        <f>SUMIFS(Invoices[Value],Invoices[Customer ID],A3496)</f>
        <v/>
      </c>
      <c r="G3496" s="10">
        <f>5-COUNTIF(RCuts,"&lt;"&amp;D3496)</f>
        <v/>
      </c>
      <c r="H3496" s="10">
        <f>1+COUNTIF(FCuts,"&lt;"&amp;E3496)</f>
        <v/>
      </c>
      <c r="I3496" s="10">
        <f>1+COUNTIF(MCuts,"&lt;"&amp;F3496)</f>
        <v/>
      </c>
      <c r="J3496" s="10">
        <f>G3496&amp;H3496&amp;I3496</f>
        <v/>
      </c>
      <c r="K3496" s="10">
        <f>IF(AND(G3496&gt;=4,H3496&gt;=4),"Champions",IF(AND(G3496&gt;=3,H3496&gt;=3),"Loyal",IF(G3496&gt;=4,"New / promising",IF(H3496&gt;=3,"At risk",IF(G3496&lt;=2,"Lost / hibernating","Needs attention")))))</f>
        <v/>
      </c>
    </row>
    <row r="3497">
      <c r="A3497" t="n">
        <v>17886</v>
      </c>
      <c r="B3497" s="13">
        <f>_xlfn.MINIFS(Invoices[Date],Invoices[Customer ID],A3497)</f>
        <v/>
      </c>
      <c r="C3497" s="13">
        <f>_xlfn.MAXIFS(Invoices[Date],Invoices[Customer ID],A3497)</f>
        <v/>
      </c>
      <c r="D3497" s="14">
        <f>AsOfDate-C3497</f>
        <v/>
      </c>
      <c r="E3497" s="14">
        <f>COUNTIFS(Invoices[Customer ID],A3497)</f>
        <v/>
      </c>
      <c r="F3497" s="15">
        <f>SUMIFS(Invoices[Value],Invoices[Customer ID],A3497)</f>
        <v/>
      </c>
      <c r="G3497" s="10">
        <f>5-COUNTIF(RCuts,"&lt;"&amp;D3497)</f>
        <v/>
      </c>
      <c r="H3497" s="10">
        <f>1+COUNTIF(FCuts,"&lt;"&amp;E3497)</f>
        <v/>
      </c>
      <c r="I3497" s="10">
        <f>1+COUNTIF(MCuts,"&lt;"&amp;F3497)</f>
        <v/>
      </c>
      <c r="J3497" s="10">
        <f>G3497&amp;H3497&amp;I3497</f>
        <v/>
      </c>
      <c r="K3497" s="10">
        <f>IF(AND(G3497&gt;=4,H3497&gt;=4),"Champions",IF(AND(G3497&gt;=3,H3497&gt;=3),"Loyal",IF(G3497&gt;=4,"New / promising",IF(H3497&gt;=3,"At risk",IF(G3497&lt;=2,"Lost / hibernating","Needs attention")))))</f>
        <v/>
      </c>
    </row>
    <row r="3498">
      <c r="A3498" t="n">
        <v>17887</v>
      </c>
      <c r="B3498" s="13">
        <f>_xlfn.MINIFS(Invoices[Date],Invoices[Customer ID],A3498)</f>
        <v/>
      </c>
      <c r="C3498" s="13">
        <f>_xlfn.MAXIFS(Invoices[Date],Invoices[Customer ID],A3498)</f>
        <v/>
      </c>
      <c r="D3498" s="14">
        <f>AsOfDate-C3498</f>
        <v/>
      </c>
      <c r="E3498" s="14">
        <f>COUNTIFS(Invoices[Customer ID],A3498)</f>
        <v/>
      </c>
      <c r="F3498" s="15">
        <f>SUMIFS(Invoices[Value],Invoices[Customer ID],A3498)</f>
        <v/>
      </c>
      <c r="G3498" s="10">
        <f>5-COUNTIF(RCuts,"&lt;"&amp;D3498)</f>
        <v/>
      </c>
      <c r="H3498" s="10">
        <f>1+COUNTIF(FCuts,"&lt;"&amp;E3498)</f>
        <v/>
      </c>
      <c r="I3498" s="10">
        <f>1+COUNTIF(MCuts,"&lt;"&amp;F3498)</f>
        <v/>
      </c>
      <c r="J3498" s="10">
        <f>G3498&amp;H3498&amp;I3498</f>
        <v/>
      </c>
      <c r="K3498" s="10">
        <f>IF(AND(G3498&gt;=4,H3498&gt;=4),"Champions",IF(AND(G3498&gt;=3,H3498&gt;=3),"Loyal",IF(G3498&gt;=4,"New / promising",IF(H3498&gt;=3,"At risk",IF(G3498&lt;=2,"Lost / hibernating","Needs attention")))))</f>
        <v/>
      </c>
    </row>
    <row r="3499">
      <c r="A3499" t="n">
        <v>17888</v>
      </c>
      <c r="B3499" s="13">
        <f>_xlfn.MINIFS(Invoices[Date],Invoices[Customer ID],A3499)</f>
        <v/>
      </c>
      <c r="C3499" s="13">
        <f>_xlfn.MAXIFS(Invoices[Date],Invoices[Customer ID],A3499)</f>
        <v/>
      </c>
      <c r="D3499" s="14">
        <f>AsOfDate-C3499</f>
        <v/>
      </c>
      <c r="E3499" s="14">
        <f>COUNTIFS(Invoices[Customer ID],A3499)</f>
        <v/>
      </c>
      <c r="F3499" s="15">
        <f>SUMIFS(Invoices[Value],Invoices[Customer ID],A3499)</f>
        <v/>
      </c>
      <c r="G3499" s="10">
        <f>5-COUNTIF(RCuts,"&lt;"&amp;D3499)</f>
        <v/>
      </c>
      <c r="H3499" s="10">
        <f>1+COUNTIF(FCuts,"&lt;"&amp;E3499)</f>
        <v/>
      </c>
      <c r="I3499" s="10">
        <f>1+COUNTIF(MCuts,"&lt;"&amp;F3499)</f>
        <v/>
      </c>
      <c r="J3499" s="10">
        <f>G3499&amp;H3499&amp;I3499</f>
        <v/>
      </c>
      <c r="K3499" s="10">
        <f>IF(AND(G3499&gt;=4,H3499&gt;=4),"Champions",IF(AND(G3499&gt;=3,H3499&gt;=3),"Loyal",IF(G3499&gt;=4,"New / promising",IF(H3499&gt;=3,"At risk",IF(G3499&lt;=2,"Lost / hibernating","Needs attention")))))</f>
        <v/>
      </c>
    </row>
    <row r="3500">
      <c r="A3500" t="n">
        <v>17889</v>
      </c>
      <c r="B3500" s="13">
        <f>_xlfn.MINIFS(Invoices[Date],Invoices[Customer ID],A3500)</f>
        <v/>
      </c>
      <c r="C3500" s="13">
        <f>_xlfn.MAXIFS(Invoices[Date],Invoices[Customer ID],A3500)</f>
        <v/>
      </c>
      <c r="D3500" s="14">
        <f>AsOfDate-C3500</f>
        <v/>
      </c>
      <c r="E3500" s="14">
        <f>COUNTIFS(Invoices[Customer ID],A3500)</f>
        <v/>
      </c>
      <c r="F3500" s="15">
        <f>SUMIFS(Invoices[Value],Invoices[Customer ID],A3500)</f>
        <v/>
      </c>
      <c r="G3500" s="10">
        <f>5-COUNTIF(RCuts,"&lt;"&amp;D3500)</f>
        <v/>
      </c>
      <c r="H3500" s="10">
        <f>1+COUNTIF(FCuts,"&lt;"&amp;E3500)</f>
        <v/>
      </c>
      <c r="I3500" s="10">
        <f>1+COUNTIF(MCuts,"&lt;"&amp;F3500)</f>
        <v/>
      </c>
      <c r="J3500" s="10">
        <f>G3500&amp;H3500&amp;I3500</f>
        <v/>
      </c>
      <c r="K3500" s="10">
        <f>IF(AND(G3500&gt;=4,H3500&gt;=4),"Champions",IF(AND(G3500&gt;=3,H3500&gt;=3),"Loyal",IF(G3500&gt;=4,"New / promising",IF(H3500&gt;=3,"At risk",IF(G3500&lt;=2,"Lost / hibernating","Needs attention")))))</f>
        <v/>
      </c>
    </row>
    <row r="3501">
      <c r="A3501" t="n">
        <v>17890</v>
      </c>
      <c r="B3501" s="13">
        <f>_xlfn.MINIFS(Invoices[Date],Invoices[Customer ID],A3501)</f>
        <v/>
      </c>
      <c r="C3501" s="13">
        <f>_xlfn.MAXIFS(Invoices[Date],Invoices[Customer ID],A3501)</f>
        <v/>
      </c>
      <c r="D3501" s="14">
        <f>AsOfDate-C3501</f>
        <v/>
      </c>
      <c r="E3501" s="14">
        <f>COUNTIFS(Invoices[Customer ID],A3501)</f>
        <v/>
      </c>
      <c r="F3501" s="15">
        <f>SUMIFS(Invoices[Value],Invoices[Customer ID],A3501)</f>
        <v/>
      </c>
      <c r="G3501" s="10">
        <f>5-COUNTIF(RCuts,"&lt;"&amp;D3501)</f>
        <v/>
      </c>
      <c r="H3501" s="10">
        <f>1+COUNTIF(FCuts,"&lt;"&amp;E3501)</f>
        <v/>
      </c>
      <c r="I3501" s="10">
        <f>1+COUNTIF(MCuts,"&lt;"&amp;F3501)</f>
        <v/>
      </c>
      <c r="J3501" s="10">
        <f>G3501&amp;H3501&amp;I3501</f>
        <v/>
      </c>
      <c r="K3501" s="10">
        <f>IF(AND(G3501&gt;=4,H3501&gt;=4),"Champions",IF(AND(G3501&gt;=3,H3501&gt;=3),"Loyal",IF(G3501&gt;=4,"New / promising",IF(H3501&gt;=3,"At risk",IF(G3501&lt;=2,"Lost / hibernating","Needs attention")))))</f>
        <v/>
      </c>
    </row>
    <row r="3502">
      <c r="A3502" t="n">
        <v>17891</v>
      </c>
      <c r="B3502" s="13">
        <f>_xlfn.MINIFS(Invoices[Date],Invoices[Customer ID],A3502)</f>
        <v/>
      </c>
      <c r="C3502" s="13">
        <f>_xlfn.MAXIFS(Invoices[Date],Invoices[Customer ID],A3502)</f>
        <v/>
      </c>
      <c r="D3502" s="14">
        <f>AsOfDate-C3502</f>
        <v/>
      </c>
      <c r="E3502" s="14">
        <f>COUNTIFS(Invoices[Customer ID],A3502)</f>
        <v/>
      </c>
      <c r="F3502" s="15">
        <f>SUMIFS(Invoices[Value],Invoices[Customer ID],A3502)</f>
        <v/>
      </c>
      <c r="G3502" s="10">
        <f>5-COUNTIF(RCuts,"&lt;"&amp;D3502)</f>
        <v/>
      </c>
      <c r="H3502" s="10">
        <f>1+COUNTIF(FCuts,"&lt;"&amp;E3502)</f>
        <v/>
      </c>
      <c r="I3502" s="10">
        <f>1+COUNTIF(MCuts,"&lt;"&amp;F3502)</f>
        <v/>
      </c>
      <c r="J3502" s="10">
        <f>G3502&amp;H3502&amp;I3502</f>
        <v/>
      </c>
      <c r="K3502" s="10">
        <f>IF(AND(G3502&gt;=4,H3502&gt;=4),"Champions",IF(AND(G3502&gt;=3,H3502&gt;=3),"Loyal",IF(G3502&gt;=4,"New / promising",IF(H3502&gt;=3,"At risk",IF(G3502&lt;=2,"Lost / hibernating","Needs attention")))))</f>
        <v/>
      </c>
    </row>
    <row r="3503">
      <c r="A3503" t="n">
        <v>17892</v>
      </c>
      <c r="B3503" s="13">
        <f>_xlfn.MINIFS(Invoices[Date],Invoices[Customer ID],A3503)</f>
        <v/>
      </c>
      <c r="C3503" s="13">
        <f>_xlfn.MAXIFS(Invoices[Date],Invoices[Customer ID],A3503)</f>
        <v/>
      </c>
      <c r="D3503" s="14">
        <f>AsOfDate-C3503</f>
        <v/>
      </c>
      <c r="E3503" s="14">
        <f>COUNTIFS(Invoices[Customer ID],A3503)</f>
        <v/>
      </c>
      <c r="F3503" s="15">
        <f>SUMIFS(Invoices[Value],Invoices[Customer ID],A3503)</f>
        <v/>
      </c>
      <c r="G3503" s="10">
        <f>5-COUNTIF(RCuts,"&lt;"&amp;D3503)</f>
        <v/>
      </c>
      <c r="H3503" s="10">
        <f>1+COUNTIF(FCuts,"&lt;"&amp;E3503)</f>
        <v/>
      </c>
      <c r="I3503" s="10">
        <f>1+COUNTIF(MCuts,"&lt;"&amp;F3503)</f>
        <v/>
      </c>
      <c r="J3503" s="10">
        <f>G3503&amp;H3503&amp;I3503</f>
        <v/>
      </c>
      <c r="K3503" s="10">
        <f>IF(AND(G3503&gt;=4,H3503&gt;=4),"Champions",IF(AND(G3503&gt;=3,H3503&gt;=3),"Loyal",IF(G3503&gt;=4,"New / promising",IF(H3503&gt;=3,"At risk",IF(G3503&lt;=2,"Lost / hibernating","Needs attention")))))</f>
        <v/>
      </c>
    </row>
    <row r="3504">
      <c r="A3504" t="n">
        <v>17893</v>
      </c>
      <c r="B3504" s="13">
        <f>_xlfn.MINIFS(Invoices[Date],Invoices[Customer ID],A3504)</f>
        <v/>
      </c>
      <c r="C3504" s="13">
        <f>_xlfn.MAXIFS(Invoices[Date],Invoices[Customer ID],A3504)</f>
        <v/>
      </c>
      <c r="D3504" s="14">
        <f>AsOfDate-C3504</f>
        <v/>
      </c>
      <c r="E3504" s="14">
        <f>COUNTIFS(Invoices[Customer ID],A3504)</f>
        <v/>
      </c>
      <c r="F3504" s="15">
        <f>SUMIFS(Invoices[Value],Invoices[Customer ID],A3504)</f>
        <v/>
      </c>
      <c r="G3504" s="10">
        <f>5-COUNTIF(RCuts,"&lt;"&amp;D3504)</f>
        <v/>
      </c>
      <c r="H3504" s="10">
        <f>1+COUNTIF(FCuts,"&lt;"&amp;E3504)</f>
        <v/>
      </c>
      <c r="I3504" s="10">
        <f>1+COUNTIF(MCuts,"&lt;"&amp;F3504)</f>
        <v/>
      </c>
      <c r="J3504" s="10">
        <f>G3504&amp;H3504&amp;I3504</f>
        <v/>
      </c>
      <c r="K3504" s="10">
        <f>IF(AND(G3504&gt;=4,H3504&gt;=4),"Champions",IF(AND(G3504&gt;=3,H3504&gt;=3),"Loyal",IF(G3504&gt;=4,"New / promising",IF(H3504&gt;=3,"At risk",IF(G3504&lt;=2,"Lost / hibernating","Needs attention")))))</f>
        <v/>
      </c>
    </row>
    <row r="3505">
      <c r="A3505" t="n">
        <v>17894</v>
      </c>
      <c r="B3505" s="13">
        <f>_xlfn.MINIFS(Invoices[Date],Invoices[Customer ID],A3505)</f>
        <v/>
      </c>
      <c r="C3505" s="13">
        <f>_xlfn.MAXIFS(Invoices[Date],Invoices[Customer ID],A3505)</f>
        <v/>
      </c>
      <c r="D3505" s="14">
        <f>AsOfDate-C3505</f>
        <v/>
      </c>
      <c r="E3505" s="14">
        <f>COUNTIFS(Invoices[Customer ID],A3505)</f>
        <v/>
      </c>
      <c r="F3505" s="15">
        <f>SUMIFS(Invoices[Value],Invoices[Customer ID],A3505)</f>
        <v/>
      </c>
      <c r="G3505" s="10">
        <f>5-COUNTIF(RCuts,"&lt;"&amp;D3505)</f>
        <v/>
      </c>
      <c r="H3505" s="10">
        <f>1+COUNTIF(FCuts,"&lt;"&amp;E3505)</f>
        <v/>
      </c>
      <c r="I3505" s="10">
        <f>1+COUNTIF(MCuts,"&lt;"&amp;F3505)</f>
        <v/>
      </c>
      <c r="J3505" s="10">
        <f>G3505&amp;H3505&amp;I3505</f>
        <v/>
      </c>
      <c r="K3505" s="10">
        <f>IF(AND(G3505&gt;=4,H3505&gt;=4),"Champions",IF(AND(G3505&gt;=3,H3505&gt;=3),"Loyal",IF(G3505&gt;=4,"New / promising",IF(H3505&gt;=3,"At risk",IF(G3505&lt;=2,"Lost / hibernating","Needs attention")))))</f>
        <v/>
      </c>
    </row>
    <row r="3506">
      <c r="A3506" t="n">
        <v>17895</v>
      </c>
      <c r="B3506" s="13">
        <f>_xlfn.MINIFS(Invoices[Date],Invoices[Customer ID],A3506)</f>
        <v/>
      </c>
      <c r="C3506" s="13">
        <f>_xlfn.MAXIFS(Invoices[Date],Invoices[Customer ID],A3506)</f>
        <v/>
      </c>
      <c r="D3506" s="14">
        <f>AsOfDate-C3506</f>
        <v/>
      </c>
      <c r="E3506" s="14">
        <f>COUNTIFS(Invoices[Customer ID],A3506)</f>
        <v/>
      </c>
      <c r="F3506" s="15">
        <f>SUMIFS(Invoices[Value],Invoices[Customer ID],A3506)</f>
        <v/>
      </c>
      <c r="G3506" s="10">
        <f>5-COUNTIF(RCuts,"&lt;"&amp;D3506)</f>
        <v/>
      </c>
      <c r="H3506" s="10">
        <f>1+COUNTIF(FCuts,"&lt;"&amp;E3506)</f>
        <v/>
      </c>
      <c r="I3506" s="10">
        <f>1+COUNTIF(MCuts,"&lt;"&amp;F3506)</f>
        <v/>
      </c>
      <c r="J3506" s="10">
        <f>G3506&amp;H3506&amp;I3506</f>
        <v/>
      </c>
      <c r="K3506" s="10">
        <f>IF(AND(G3506&gt;=4,H3506&gt;=4),"Champions",IF(AND(G3506&gt;=3,H3506&gt;=3),"Loyal",IF(G3506&gt;=4,"New / promising",IF(H3506&gt;=3,"At risk",IF(G3506&lt;=2,"Lost / hibernating","Needs attention")))))</f>
        <v/>
      </c>
    </row>
    <row r="3507">
      <c r="A3507" t="n">
        <v>17896</v>
      </c>
      <c r="B3507" s="13">
        <f>_xlfn.MINIFS(Invoices[Date],Invoices[Customer ID],A3507)</f>
        <v/>
      </c>
      <c r="C3507" s="13">
        <f>_xlfn.MAXIFS(Invoices[Date],Invoices[Customer ID],A3507)</f>
        <v/>
      </c>
      <c r="D3507" s="14">
        <f>AsOfDate-C3507</f>
        <v/>
      </c>
      <c r="E3507" s="14">
        <f>COUNTIFS(Invoices[Customer ID],A3507)</f>
        <v/>
      </c>
      <c r="F3507" s="15">
        <f>SUMIFS(Invoices[Value],Invoices[Customer ID],A3507)</f>
        <v/>
      </c>
      <c r="G3507" s="10">
        <f>5-COUNTIF(RCuts,"&lt;"&amp;D3507)</f>
        <v/>
      </c>
      <c r="H3507" s="10">
        <f>1+COUNTIF(FCuts,"&lt;"&amp;E3507)</f>
        <v/>
      </c>
      <c r="I3507" s="10">
        <f>1+COUNTIF(MCuts,"&lt;"&amp;F3507)</f>
        <v/>
      </c>
      <c r="J3507" s="10">
        <f>G3507&amp;H3507&amp;I3507</f>
        <v/>
      </c>
      <c r="K3507" s="10">
        <f>IF(AND(G3507&gt;=4,H3507&gt;=4),"Champions",IF(AND(G3507&gt;=3,H3507&gt;=3),"Loyal",IF(G3507&gt;=4,"New / promising",IF(H3507&gt;=3,"At risk",IF(G3507&lt;=2,"Lost / hibernating","Needs attention")))))</f>
        <v/>
      </c>
    </row>
    <row r="3508">
      <c r="A3508" t="n">
        <v>17897</v>
      </c>
      <c r="B3508" s="13">
        <f>_xlfn.MINIFS(Invoices[Date],Invoices[Customer ID],A3508)</f>
        <v/>
      </c>
      <c r="C3508" s="13">
        <f>_xlfn.MAXIFS(Invoices[Date],Invoices[Customer ID],A3508)</f>
        <v/>
      </c>
      <c r="D3508" s="14">
        <f>AsOfDate-C3508</f>
        <v/>
      </c>
      <c r="E3508" s="14">
        <f>COUNTIFS(Invoices[Customer ID],A3508)</f>
        <v/>
      </c>
      <c r="F3508" s="15">
        <f>SUMIFS(Invoices[Value],Invoices[Customer ID],A3508)</f>
        <v/>
      </c>
      <c r="G3508" s="10">
        <f>5-COUNTIF(RCuts,"&lt;"&amp;D3508)</f>
        <v/>
      </c>
      <c r="H3508" s="10">
        <f>1+COUNTIF(FCuts,"&lt;"&amp;E3508)</f>
        <v/>
      </c>
      <c r="I3508" s="10">
        <f>1+COUNTIF(MCuts,"&lt;"&amp;F3508)</f>
        <v/>
      </c>
      <c r="J3508" s="10">
        <f>G3508&amp;H3508&amp;I3508</f>
        <v/>
      </c>
      <c r="K3508" s="10">
        <f>IF(AND(G3508&gt;=4,H3508&gt;=4),"Champions",IF(AND(G3508&gt;=3,H3508&gt;=3),"Loyal",IF(G3508&gt;=4,"New / promising",IF(H3508&gt;=3,"At risk",IF(G3508&lt;=2,"Lost / hibernating","Needs attention")))))</f>
        <v/>
      </c>
    </row>
    <row r="3509">
      <c r="A3509" t="n">
        <v>17898</v>
      </c>
      <c r="B3509" s="13">
        <f>_xlfn.MINIFS(Invoices[Date],Invoices[Customer ID],A3509)</f>
        <v/>
      </c>
      <c r="C3509" s="13">
        <f>_xlfn.MAXIFS(Invoices[Date],Invoices[Customer ID],A3509)</f>
        <v/>
      </c>
      <c r="D3509" s="14">
        <f>AsOfDate-C3509</f>
        <v/>
      </c>
      <c r="E3509" s="14">
        <f>COUNTIFS(Invoices[Customer ID],A3509)</f>
        <v/>
      </c>
      <c r="F3509" s="15">
        <f>SUMIFS(Invoices[Value],Invoices[Customer ID],A3509)</f>
        <v/>
      </c>
      <c r="G3509" s="10">
        <f>5-COUNTIF(RCuts,"&lt;"&amp;D3509)</f>
        <v/>
      </c>
      <c r="H3509" s="10">
        <f>1+COUNTIF(FCuts,"&lt;"&amp;E3509)</f>
        <v/>
      </c>
      <c r="I3509" s="10">
        <f>1+COUNTIF(MCuts,"&lt;"&amp;F3509)</f>
        <v/>
      </c>
      <c r="J3509" s="10">
        <f>G3509&amp;H3509&amp;I3509</f>
        <v/>
      </c>
      <c r="K3509" s="10">
        <f>IF(AND(G3509&gt;=4,H3509&gt;=4),"Champions",IF(AND(G3509&gt;=3,H3509&gt;=3),"Loyal",IF(G3509&gt;=4,"New / promising",IF(H3509&gt;=3,"At risk",IF(G3509&lt;=2,"Lost / hibernating","Needs attention")))))</f>
        <v/>
      </c>
    </row>
    <row r="3510">
      <c r="A3510" t="n">
        <v>17899</v>
      </c>
      <c r="B3510" s="13">
        <f>_xlfn.MINIFS(Invoices[Date],Invoices[Customer ID],A3510)</f>
        <v/>
      </c>
      <c r="C3510" s="13">
        <f>_xlfn.MAXIFS(Invoices[Date],Invoices[Customer ID],A3510)</f>
        <v/>
      </c>
      <c r="D3510" s="14">
        <f>AsOfDate-C3510</f>
        <v/>
      </c>
      <c r="E3510" s="14">
        <f>COUNTIFS(Invoices[Customer ID],A3510)</f>
        <v/>
      </c>
      <c r="F3510" s="15">
        <f>SUMIFS(Invoices[Value],Invoices[Customer ID],A3510)</f>
        <v/>
      </c>
      <c r="G3510" s="10">
        <f>5-COUNTIF(RCuts,"&lt;"&amp;D3510)</f>
        <v/>
      </c>
      <c r="H3510" s="10">
        <f>1+COUNTIF(FCuts,"&lt;"&amp;E3510)</f>
        <v/>
      </c>
      <c r="I3510" s="10">
        <f>1+COUNTIF(MCuts,"&lt;"&amp;F3510)</f>
        <v/>
      </c>
      <c r="J3510" s="10">
        <f>G3510&amp;H3510&amp;I3510</f>
        <v/>
      </c>
      <c r="K3510" s="10">
        <f>IF(AND(G3510&gt;=4,H3510&gt;=4),"Champions",IF(AND(G3510&gt;=3,H3510&gt;=3),"Loyal",IF(G3510&gt;=4,"New / promising",IF(H3510&gt;=3,"At risk",IF(G3510&lt;=2,"Lost / hibernating","Needs attention")))))</f>
        <v/>
      </c>
    </row>
    <row r="3511">
      <c r="A3511" t="n">
        <v>17900</v>
      </c>
      <c r="B3511" s="13">
        <f>_xlfn.MINIFS(Invoices[Date],Invoices[Customer ID],A3511)</f>
        <v/>
      </c>
      <c r="C3511" s="13">
        <f>_xlfn.MAXIFS(Invoices[Date],Invoices[Customer ID],A3511)</f>
        <v/>
      </c>
      <c r="D3511" s="14">
        <f>AsOfDate-C3511</f>
        <v/>
      </c>
      <c r="E3511" s="14">
        <f>COUNTIFS(Invoices[Customer ID],A3511)</f>
        <v/>
      </c>
      <c r="F3511" s="15">
        <f>SUMIFS(Invoices[Value],Invoices[Customer ID],A3511)</f>
        <v/>
      </c>
      <c r="G3511" s="10">
        <f>5-COUNTIF(RCuts,"&lt;"&amp;D3511)</f>
        <v/>
      </c>
      <c r="H3511" s="10">
        <f>1+COUNTIF(FCuts,"&lt;"&amp;E3511)</f>
        <v/>
      </c>
      <c r="I3511" s="10">
        <f>1+COUNTIF(MCuts,"&lt;"&amp;F3511)</f>
        <v/>
      </c>
      <c r="J3511" s="10">
        <f>G3511&amp;H3511&amp;I3511</f>
        <v/>
      </c>
      <c r="K3511" s="10">
        <f>IF(AND(G3511&gt;=4,H3511&gt;=4),"Champions",IF(AND(G3511&gt;=3,H3511&gt;=3),"Loyal",IF(G3511&gt;=4,"New / promising",IF(H3511&gt;=3,"At risk",IF(G3511&lt;=2,"Lost / hibernating","Needs attention")))))</f>
        <v/>
      </c>
    </row>
    <row r="3512">
      <c r="A3512" t="n">
        <v>17901</v>
      </c>
      <c r="B3512" s="13">
        <f>_xlfn.MINIFS(Invoices[Date],Invoices[Customer ID],A3512)</f>
        <v/>
      </c>
      <c r="C3512" s="13">
        <f>_xlfn.MAXIFS(Invoices[Date],Invoices[Customer ID],A3512)</f>
        <v/>
      </c>
      <c r="D3512" s="14">
        <f>AsOfDate-C3512</f>
        <v/>
      </c>
      <c r="E3512" s="14">
        <f>COUNTIFS(Invoices[Customer ID],A3512)</f>
        <v/>
      </c>
      <c r="F3512" s="15">
        <f>SUMIFS(Invoices[Value],Invoices[Customer ID],A3512)</f>
        <v/>
      </c>
      <c r="G3512" s="10">
        <f>5-COUNTIF(RCuts,"&lt;"&amp;D3512)</f>
        <v/>
      </c>
      <c r="H3512" s="10">
        <f>1+COUNTIF(FCuts,"&lt;"&amp;E3512)</f>
        <v/>
      </c>
      <c r="I3512" s="10">
        <f>1+COUNTIF(MCuts,"&lt;"&amp;F3512)</f>
        <v/>
      </c>
      <c r="J3512" s="10">
        <f>G3512&amp;H3512&amp;I3512</f>
        <v/>
      </c>
      <c r="K3512" s="10">
        <f>IF(AND(G3512&gt;=4,H3512&gt;=4),"Champions",IF(AND(G3512&gt;=3,H3512&gt;=3),"Loyal",IF(G3512&gt;=4,"New / promising",IF(H3512&gt;=3,"At risk",IF(G3512&lt;=2,"Lost / hibernating","Needs attention")))))</f>
        <v/>
      </c>
    </row>
    <row r="3513">
      <c r="A3513" t="n">
        <v>17904</v>
      </c>
      <c r="B3513" s="13">
        <f>_xlfn.MINIFS(Invoices[Date],Invoices[Customer ID],A3513)</f>
        <v/>
      </c>
      <c r="C3513" s="13">
        <f>_xlfn.MAXIFS(Invoices[Date],Invoices[Customer ID],A3513)</f>
        <v/>
      </c>
      <c r="D3513" s="14">
        <f>AsOfDate-C3513</f>
        <v/>
      </c>
      <c r="E3513" s="14">
        <f>COUNTIFS(Invoices[Customer ID],A3513)</f>
        <v/>
      </c>
      <c r="F3513" s="15">
        <f>SUMIFS(Invoices[Value],Invoices[Customer ID],A3513)</f>
        <v/>
      </c>
      <c r="G3513" s="10">
        <f>5-COUNTIF(RCuts,"&lt;"&amp;D3513)</f>
        <v/>
      </c>
      <c r="H3513" s="10">
        <f>1+COUNTIF(FCuts,"&lt;"&amp;E3513)</f>
        <v/>
      </c>
      <c r="I3513" s="10">
        <f>1+COUNTIF(MCuts,"&lt;"&amp;F3513)</f>
        <v/>
      </c>
      <c r="J3513" s="10">
        <f>G3513&amp;H3513&amp;I3513</f>
        <v/>
      </c>
      <c r="K3513" s="10">
        <f>IF(AND(G3513&gt;=4,H3513&gt;=4),"Champions",IF(AND(G3513&gt;=3,H3513&gt;=3),"Loyal",IF(G3513&gt;=4,"New / promising",IF(H3513&gt;=3,"At risk",IF(G3513&lt;=2,"Lost / hibernating","Needs attention")))))</f>
        <v/>
      </c>
    </row>
    <row r="3514">
      <c r="A3514" t="n">
        <v>17905</v>
      </c>
      <c r="B3514" s="13">
        <f>_xlfn.MINIFS(Invoices[Date],Invoices[Customer ID],A3514)</f>
        <v/>
      </c>
      <c r="C3514" s="13">
        <f>_xlfn.MAXIFS(Invoices[Date],Invoices[Customer ID],A3514)</f>
        <v/>
      </c>
      <c r="D3514" s="14">
        <f>AsOfDate-C3514</f>
        <v/>
      </c>
      <c r="E3514" s="14">
        <f>COUNTIFS(Invoices[Customer ID],A3514)</f>
        <v/>
      </c>
      <c r="F3514" s="15">
        <f>SUMIFS(Invoices[Value],Invoices[Customer ID],A3514)</f>
        <v/>
      </c>
      <c r="G3514" s="10">
        <f>5-COUNTIF(RCuts,"&lt;"&amp;D3514)</f>
        <v/>
      </c>
      <c r="H3514" s="10">
        <f>1+COUNTIF(FCuts,"&lt;"&amp;E3514)</f>
        <v/>
      </c>
      <c r="I3514" s="10">
        <f>1+COUNTIF(MCuts,"&lt;"&amp;F3514)</f>
        <v/>
      </c>
      <c r="J3514" s="10">
        <f>G3514&amp;H3514&amp;I3514</f>
        <v/>
      </c>
      <c r="K3514" s="10">
        <f>IF(AND(G3514&gt;=4,H3514&gt;=4),"Champions",IF(AND(G3514&gt;=3,H3514&gt;=3),"Loyal",IF(G3514&gt;=4,"New / promising",IF(H3514&gt;=3,"At risk",IF(G3514&lt;=2,"Lost / hibernating","Needs attention")))))</f>
        <v/>
      </c>
    </row>
    <row r="3515">
      <c r="A3515" t="n">
        <v>17906</v>
      </c>
      <c r="B3515" s="13">
        <f>_xlfn.MINIFS(Invoices[Date],Invoices[Customer ID],A3515)</f>
        <v/>
      </c>
      <c r="C3515" s="13">
        <f>_xlfn.MAXIFS(Invoices[Date],Invoices[Customer ID],A3515)</f>
        <v/>
      </c>
      <c r="D3515" s="14">
        <f>AsOfDate-C3515</f>
        <v/>
      </c>
      <c r="E3515" s="14">
        <f>COUNTIFS(Invoices[Customer ID],A3515)</f>
        <v/>
      </c>
      <c r="F3515" s="15">
        <f>SUMIFS(Invoices[Value],Invoices[Customer ID],A3515)</f>
        <v/>
      </c>
      <c r="G3515" s="10">
        <f>5-COUNTIF(RCuts,"&lt;"&amp;D3515)</f>
        <v/>
      </c>
      <c r="H3515" s="10">
        <f>1+COUNTIF(FCuts,"&lt;"&amp;E3515)</f>
        <v/>
      </c>
      <c r="I3515" s="10">
        <f>1+COUNTIF(MCuts,"&lt;"&amp;F3515)</f>
        <v/>
      </c>
      <c r="J3515" s="10">
        <f>G3515&amp;H3515&amp;I3515</f>
        <v/>
      </c>
      <c r="K3515" s="10">
        <f>IF(AND(G3515&gt;=4,H3515&gt;=4),"Champions",IF(AND(G3515&gt;=3,H3515&gt;=3),"Loyal",IF(G3515&gt;=4,"New / promising",IF(H3515&gt;=3,"At risk",IF(G3515&lt;=2,"Lost / hibernating","Needs attention")))))</f>
        <v/>
      </c>
    </row>
    <row r="3516">
      <c r="A3516" t="n">
        <v>17911</v>
      </c>
      <c r="B3516" s="13">
        <f>_xlfn.MINIFS(Invoices[Date],Invoices[Customer ID],A3516)</f>
        <v/>
      </c>
      <c r="C3516" s="13">
        <f>_xlfn.MAXIFS(Invoices[Date],Invoices[Customer ID],A3516)</f>
        <v/>
      </c>
      <c r="D3516" s="14">
        <f>AsOfDate-C3516</f>
        <v/>
      </c>
      <c r="E3516" s="14">
        <f>COUNTIFS(Invoices[Customer ID],A3516)</f>
        <v/>
      </c>
      <c r="F3516" s="15">
        <f>SUMIFS(Invoices[Value],Invoices[Customer ID],A3516)</f>
        <v/>
      </c>
      <c r="G3516" s="10">
        <f>5-COUNTIF(RCuts,"&lt;"&amp;D3516)</f>
        <v/>
      </c>
      <c r="H3516" s="10">
        <f>1+COUNTIF(FCuts,"&lt;"&amp;E3516)</f>
        <v/>
      </c>
      <c r="I3516" s="10">
        <f>1+COUNTIF(MCuts,"&lt;"&amp;F3516)</f>
        <v/>
      </c>
      <c r="J3516" s="10">
        <f>G3516&amp;H3516&amp;I3516</f>
        <v/>
      </c>
      <c r="K3516" s="10">
        <f>IF(AND(G3516&gt;=4,H3516&gt;=4),"Champions",IF(AND(G3516&gt;=3,H3516&gt;=3),"Loyal",IF(G3516&gt;=4,"New / promising",IF(H3516&gt;=3,"At risk",IF(G3516&lt;=2,"Lost / hibernating","Needs attention")))))</f>
        <v/>
      </c>
    </row>
    <row r="3517">
      <c r="A3517" t="n">
        <v>17912</v>
      </c>
      <c r="B3517" s="13">
        <f>_xlfn.MINIFS(Invoices[Date],Invoices[Customer ID],A3517)</f>
        <v/>
      </c>
      <c r="C3517" s="13">
        <f>_xlfn.MAXIFS(Invoices[Date],Invoices[Customer ID],A3517)</f>
        <v/>
      </c>
      <c r="D3517" s="14">
        <f>AsOfDate-C3517</f>
        <v/>
      </c>
      <c r="E3517" s="14">
        <f>COUNTIFS(Invoices[Customer ID],A3517)</f>
        <v/>
      </c>
      <c r="F3517" s="15">
        <f>SUMIFS(Invoices[Value],Invoices[Customer ID],A3517)</f>
        <v/>
      </c>
      <c r="G3517" s="10">
        <f>5-COUNTIF(RCuts,"&lt;"&amp;D3517)</f>
        <v/>
      </c>
      <c r="H3517" s="10">
        <f>1+COUNTIF(FCuts,"&lt;"&amp;E3517)</f>
        <v/>
      </c>
      <c r="I3517" s="10">
        <f>1+COUNTIF(MCuts,"&lt;"&amp;F3517)</f>
        <v/>
      </c>
      <c r="J3517" s="10">
        <f>G3517&amp;H3517&amp;I3517</f>
        <v/>
      </c>
      <c r="K3517" s="10">
        <f>IF(AND(G3517&gt;=4,H3517&gt;=4),"Champions",IF(AND(G3517&gt;=3,H3517&gt;=3),"Loyal",IF(G3517&gt;=4,"New / promising",IF(H3517&gt;=3,"At risk",IF(G3517&lt;=2,"Lost / hibernating","Needs attention")))))</f>
        <v/>
      </c>
    </row>
    <row r="3518">
      <c r="A3518" t="n">
        <v>17913</v>
      </c>
      <c r="B3518" s="13">
        <f>_xlfn.MINIFS(Invoices[Date],Invoices[Customer ID],A3518)</f>
        <v/>
      </c>
      <c r="C3518" s="13">
        <f>_xlfn.MAXIFS(Invoices[Date],Invoices[Customer ID],A3518)</f>
        <v/>
      </c>
      <c r="D3518" s="14">
        <f>AsOfDate-C3518</f>
        <v/>
      </c>
      <c r="E3518" s="14">
        <f>COUNTIFS(Invoices[Customer ID],A3518)</f>
        <v/>
      </c>
      <c r="F3518" s="15">
        <f>SUMIFS(Invoices[Value],Invoices[Customer ID],A3518)</f>
        <v/>
      </c>
      <c r="G3518" s="10">
        <f>5-COUNTIF(RCuts,"&lt;"&amp;D3518)</f>
        <v/>
      </c>
      <c r="H3518" s="10">
        <f>1+COUNTIF(FCuts,"&lt;"&amp;E3518)</f>
        <v/>
      </c>
      <c r="I3518" s="10">
        <f>1+COUNTIF(MCuts,"&lt;"&amp;F3518)</f>
        <v/>
      </c>
      <c r="J3518" s="10">
        <f>G3518&amp;H3518&amp;I3518</f>
        <v/>
      </c>
      <c r="K3518" s="10">
        <f>IF(AND(G3518&gt;=4,H3518&gt;=4),"Champions",IF(AND(G3518&gt;=3,H3518&gt;=3),"Loyal",IF(G3518&gt;=4,"New / promising",IF(H3518&gt;=3,"At risk",IF(G3518&lt;=2,"Lost / hibernating","Needs attention")))))</f>
        <v/>
      </c>
    </row>
    <row r="3519">
      <c r="A3519" t="n">
        <v>17917</v>
      </c>
      <c r="B3519" s="13">
        <f>_xlfn.MINIFS(Invoices[Date],Invoices[Customer ID],A3519)</f>
        <v/>
      </c>
      <c r="C3519" s="13">
        <f>_xlfn.MAXIFS(Invoices[Date],Invoices[Customer ID],A3519)</f>
        <v/>
      </c>
      <c r="D3519" s="14">
        <f>AsOfDate-C3519</f>
        <v/>
      </c>
      <c r="E3519" s="14">
        <f>COUNTIFS(Invoices[Customer ID],A3519)</f>
        <v/>
      </c>
      <c r="F3519" s="15">
        <f>SUMIFS(Invoices[Value],Invoices[Customer ID],A3519)</f>
        <v/>
      </c>
      <c r="G3519" s="10">
        <f>5-COUNTIF(RCuts,"&lt;"&amp;D3519)</f>
        <v/>
      </c>
      <c r="H3519" s="10">
        <f>1+COUNTIF(FCuts,"&lt;"&amp;E3519)</f>
        <v/>
      </c>
      <c r="I3519" s="10">
        <f>1+COUNTIF(MCuts,"&lt;"&amp;F3519)</f>
        <v/>
      </c>
      <c r="J3519" s="10">
        <f>G3519&amp;H3519&amp;I3519</f>
        <v/>
      </c>
      <c r="K3519" s="10">
        <f>IF(AND(G3519&gt;=4,H3519&gt;=4),"Champions",IF(AND(G3519&gt;=3,H3519&gt;=3),"Loyal",IF(G3519&gt;=4,"New / promising",IF(H3519&gt;=3,"At risk",IF(G3519&lt;=2,"Lost / hibernating","Needs attention")))))</f>
        <v/>
      </c>
    </row>
    <row r="3520">
      <c r="A3520" t="n">
        <v>17919</v>
      </c>
      <c r="B3520" s="13">
        <f>_xlfn.MINIFS(Invoices[Date],Invoices[Customer ID],A3520)</f>
        <v/>
      </c>
      <c r="C3520" s="13">
        <f>_xlfn.MAXIFS(Invoices[Date],Invoices[Customer ID],A3520)</f>
        <v/>
      </c>
      <c r="D3520" s="14">
        <f>AsOfDate-C3520</f>
        <v/>
      </c>
      <c r="E3520" s="14">
        <f>COUNTIFS(Invoices[Customer ID],A3520)</f>
        <v/>
      </c>
      <c r="F3520" s="15">
        <f>SUMIFS(Invoices[Value],Invoices[Customer ID],A3520)</f>
        <v/>
      </c>
      <c r="G3520" s="10">
        <f>5-COUNTIF(RCuts,"&lt;"&amp;D3520)</f>
        <v/>
      </c>
      <c r="H3520" s="10">
        <f>1+COUNTIF(FCuts,"&lt;"&amp;E3520)</f>
        <v/>
      </c>
      <c r="I3520" s="10">
        <f>1+COUNTIF(MCuts,"&lt;"&amp;F3520)</f>
        <v/>
      </c>
      <c r="J3520" s="10">
        <f>G3520&amp;H3520&amp;I3520</f>
        <v/>
      </c>
      <c r="K3520" s="10">
        <f>IF(AND(G3520&gt;=4,H3520&gt;=4),"Champions",IF(AND(G3520&gt;=3,H3520&gt;=3),"Loyal",IF(G3520&gt;=4,"New / promising",IF(H3520&gt;=3,"At risk",IF(G3520&lt;=2,"Lost / hibernating","Needs attention")))))</f>
        <v/>
      </c>
    </row>
    <row r="3521">
      <c r="A3521" t="n">
        <v>17920</v>
      </c>
      <c r="B3521" s="13">
        <f>_xlfn.MINIFS(Invoices[Date],Invoices[Customer ID],A3521)</f>
        <v/>
      </c>
      <c r="C3521" s="13">
        <f>_xlfn.MAXIFS(Invoices[Date],Invoices[Customer ID],A3521)</f>
        <v/>
      </c>
      <c r="D3521" s="14">
        <f>AsOfDate-C3521</f>
        <v/>
      </c>
      <c r="E3521" s="14">
        <f>COUNTIFS(Invoices[Customer ID],A3521)</f>
        <v/>
      </c>
      <c r="F3521" s="15">
        <f>SUMIFS(Invoices[Value],Invoices[Customer ID],A3521)</f>
        <v/>
      </c>
      <c r="G3521" s="10">
        <f>5-COUNTIF(RCuts,"&lt;"&amp;D3521)</f>
        <v/>
      </c>
      <c r="H3521" s="10">
        <f>1+COUNTIF(FCuts,"&lt;"&amp;E3521)</f>
        <v/>
      </c>
      <c r="I3521" s="10">
        <f>1+COUNTIF(MCuts,"&lt;"&amp;F3521)</f>
        <v/>
      </c>
      <c r="J3521" s="10">
        <f>G3521&amp;H3521&amp;I3521</f>
        <v/>
      </c>
      <c r="K3521" s="10">
        <f>IF(AND(G3521&gt;=4,H3521&gt;=4),"Champions",IF(AND(G3521&gt;=3,H3521&gt;=3),"Loyal",IF(G3521&gt;=4,"New / promising",IF(H3521&gt;=3,"At risk",IF(G3521&lt;=2,"Lost / hibernating","Needs attention")))))</f>
        <v/>
      </c>
    </row>
    <row r="3522">
      <c r="A3522" t="n">
        <v>17921</v>
      </c>
      <c r="B3522" s="13">
        <f>_xlfn.MINIFS(Invoices[Date],Invoices[Customer ID],A3522)</f>
        <v/>
      </c>
      <c r="C3522" s="13">
        <f>_xlfn.MAXIFS(Invoices[Date],Invoices[Customer ID],A3522)</f>
        <v/>
      </c>
      <c r="D3522" s="14">
        <f>AsOfDate-C3522</f>
        <v/>
      </c>
      <c r="E3522" s="14">
        <f>COUNTIFS(Invoices[Customer ID],A3522)</f>
        <v/>
      </c>
      <c r="F3522" s="15">
        <f>SUMIFS(Invoices[Value],Invoices[Customer ID],A3522)</f>
        <v/>
      </c>
      <c r="G3522" s="10">
        <f>5-COUNTIF(RCuts,"&lt;"&amp;D3522)</f>
        <v/>
      </c>
      <c r="H3522" s="10">
        <f>1+COUNTIF(FCuts,"&lt;"&amp;E3522)</f>
        <v/>
      </c>
      <c r="I3522" s="10">
        <f>1+COUNTIF(MCuts,"&lt;"&amp;F3522)</f>
        <v/>
      </c>
      <c r="J3522" s="10">
        <f>G3522&amp;H3522&amp;I3522</f>
        <v/>
      </c>
      <c r="K3522" s="10">
        <f>IF(AND(G3522&gt;=4,H3522&gt;=4),"Champions",IF(AND(G3522&gt;=3,H3522&gt;=3),"Loyal",IF(G3522&gt;=4,"New / promising",IF(H3522&gt;=3,"At risk",IF(G3522&lt;=2,"Lost / hibernating","Needs attention")))))</f>
        <v/>
      </c>
    </row>
    <row r="3523">
      <c r="A3523" t="n">
        <v>17923</v>
      </c>
      <c r="B3523" s="13">
        <f>_xlfn.MINIFS(Invoices[Date],Invoices[Customer ID],A3523)</f>
        <v/>
      </c>
      <c r="C3523" s="13">
        <f>_xlfn.MAXIFS(Invoices[Date],Invoices[Customer ID],A3523)</f>
        <v/>
      </c>
      <c r="D3523" s="14">
        <f>AsOfDate-C3523</f>
        <v/>
      </c>
      <c r="E3523" s="14">
        <f>COUNTIFS(Invoices[Customer ID],A3523)</f>
        <v/>
      </c>
      <c r="F3523" s="15">
        <f>SUMIFS(Invoices[Value],Invoices[Customer ID],A3523)</f>
        <v/>
      </c>
      <c r="G3523" s="10">
        <f>5-COUNTIF(RCuts,"&lt;"&amp;D3523)</f>
        <v/>
      </c>
      <c r="H3523" s="10">
        <f>1+COUNTIF(FCuts,"&lt;"&amp;E3523)</f>
        <v/>
      </c>
      <c r="I3523" s="10">
        <f>1+COUNTIF(MCuts,"&lt;"&amp;F3523)</f>
        <v/>
      </c>
      <c r="J3523" s="10">
        <f>G3523&amp;H3523&amp;I3523</f>
        <v/>
      </c>
      <c r="K3523" s="10">
        <f>IF(AND(G3523&gt;=4,H3523&gt;=4),"Champions",IF(AND(G3523&gt;=3,H3523&gt;=3),"Loyal",IF(G3523&gt;=4,"New / promising",IF(H3523&gt;=3,"At risk",IF(G3523&lt;=2,"Lost / hibernating","Needs attention")))))</f>
        <v/>
      </c>
    </row>
    <row r="3524">
      <c r="A3524" t="n">
        <v>17924</v>
      </c>
      <c r="B3524" s="13">
        <f>_xlfn.MINIFS(Invoices[Date],Invoices[Customer ID],A3524)</f>
        <v/>
      </c>
      <c r="C3524" s="13">
        <f>_xlfn.MAXIFS(Invoices[Date],Invoices[Customer ID],A3524)</f>
        <v/>
      </c>
      <c r="D3524" s="14">
        <f>AsOfDate-C3524</f>
        <v/>
      </c>
      <c r="E3524" s="14">
        <f>COUNTIFS(Invoices[Customer ID],A3524)</f>
        <v/>
      </c>
      <c r="F3524" s="15">
        <f>SUMIFS(Invoices[Value],Invoices[Customer ID],A3524)</f>
        <v/>
      </c>
      <c r="G3524" s="10">
        <f>5-COUNTIF(RCuts,"&lt;"&amp;D3524)</f>
        <v/>
      </c>
      <c r="H3524" s="10">
        <f>1+COUNTIF(FCuts,"&lt;"&amp;E3524)</f>
        <v/>
      </c>
      <c r="I3524" s="10">
        <f>1+COUNTIF(MCuts,"&lt;"&amp;F3524)</f>
        <v/>
      </c>
      <c r="J3524" s="10">
        <f>G3524&amp;H3524&amp;I3524</f>
        <v/>
      </c>
      <c r="K3524" s="10">
        <f>IF(AND(G3524&gt;=4,H3524&gt;=4),"Champions",IF(AND(G3524&gt;=3,H3524&gt;=3),"Loyal",IF(G3524&gt;=4,"New / promising",IF(H3524&gt;=3,"At risk",IF(G3524&lt;=2,"Lost / hibernating","Needs attention")))))</f>
        <v/>
      </c>
    </row>
    <row r="3525">
      <c r="A3525" t="n">
        <v>17926</v>
      </c>
      <c r="B3525" s="13">
        <f>_xlfn.MINIFS(Invoices[Date],Invoices[Customer ID],A3525)</f>
        <v/>
      </c>
      <c r="C3525" s="13">
        <f>_xlfn.MAXIFS(Invoices[Date],Invoices[Customer ID],A3525)</f>
        <v/>
      </c>
      <c r="D3525" s="14">
        <f>AsOfDate-C3525</f>
        <v/>
      </c>
      <c r="E3525" s="14">
        <f>COUNTIFS(Invoices[Customer ID],A3525)</f>
        <v/>
      </c>
      <c r="F3525" s="15">
        <f>SUMIFS(Invoices[Value],Invoices[Customer ID],A3525)</f>
        <v/>
      </c>
      <c r="G3525" s="10">
        <f>5-COUNTIF(RCuts,"&lt;"&amp;D3525)</f>
        <v/>
      </c>
      <c r="H3525" s="10">
        <f>1+COUNTIF(FCuts,"&lt;"&amp;E3525)</f>
        <v/>
      </c>
      <c r="I3525" s="10">
        <f>1+COUNTIF(MCuts,"&lt;"&amp;F3525)</f>
        <v/>
      </c>
      <c r="J3525" s="10">
        <f>G3525&amp;H3525&amp;I3525</f>
        <v/>
      </c>
      <c r="K3525" s="10">
        <f>IF(AND(G3525&gt;=4,H3525&gt;=4),"Champions",IF(AND(G3525&gt;=3,H3525&gt;=3),"Loyal",IF(G3525&gt;=4,"New / promising",IF(H3525&gt;=3,"At risk",IF(G3525&lt;=2,"Lost / hibernating","Needs attention")))))</f>
        <v/>
      </c>
    </row>
    <row r="3526">
      <c r="A3526" t="n">
        <v>17928</v>
      </c>
      <c r="B3526" s="13">
        <f>_xlfn.MINIFS(Invoices[Date],Invoices[Customer ID],A3526)</f>
        <v/>
      </c>
      <c r="C3526" s="13">
        <f>_xlfn.MAXIFS(Invoices[Date],Invoices[Customer ID],A3526)</f>
        <v/>
      </c>
      <c r="D3526" s="14">
        <f>AsOfDate-C3526</f>
        <v/>
      </c>
      <c r="E3526" s="14">
        <f>COUNTIFS(Invoices[Customer ID],A3526)</f>
        <v/>
      </c>
      <c r="F3526" s="15">
        <f>SUMIFS(Invoices[Value],Invoices[Customer ID],A3526)</f>
        <v/>
      </c>
      <c r="G3526" s="10">
        <f>5-COUNTIF(RCuts,"&lt;"&amp;D3526)</f>
        <v/>
      </c>
      <c r="H3526" s="10">
        <f>1+COUNTIF(FCuts,"&lt;"&amp;E3526)</f>
        <v/>
      </c>
      <c r="I3526" s="10">
        <f>1+COUNTIF(MCuts,"&lt;"&amp;F3526)</f>
        <v/>
      </c>
      <c r="J3526" s="10">
        <f>G3526&amp;H3526&amp;I3526</f>
        <v/>
      </c>
      <c r="K3526" s="10">
        <f>IF(AND(G3526&gt;=4,H3526&gt;=4),"Champions",IF(AND(G3526&gt;=3,H3526&gt;=3),"Loyal",IF(G3526&gt;=4,"New / promising",IF(H3526&gt;=3,"At risk",IF(G3526&lt;=2,"Lost / hibernating","Needs attention")))))</f>
        <v/>
      </c>
    </row>
    <row r="3527">
      <c r="A3527" t="n">
        <v>17929</v>
      </c>
      <c r="B3527" s="13">
        <f>_xlfn.MINIFS(Invoices[Date],Invoices[Customer ID],A3527)</f>
        <v/>
      </c>
      <c r="C3527" s="13">
        <f>_xlfn.MAXIFS(Invoices[Date],Invoices[Customer ID],A3527)</f>
        <v/>
      </c>
      <c r="D3527" s="14">
        <f>AsOfDate-C3527</f>
        <v/>
      </c>
      <c r="E3527" s="14">
        <f>COUNTIFS(Invoices[Customer ID],A3527)</f>
        <v/>
      </c>
      <c r="F3527" s="15">
        <f>SUMIFS(Invoices[Value],Invoices[Customer ID],A3527)</f>
        <v/>
      </c>
      <c r="G3527" s="10">
        <f>5-COUNTIF(RCuts,"&lt;"&amp;D3527)</f>
        <v/>
      </c>
      <c r="H3527" s="10">
        <f>1+COUNTIF(FCuts,"&lt;"&amp;E3527)</f>
        <v/>
      </c>
      <c r="I3527" s="10">
        <f>1+COUNTIF(MCuts,"&lt;"&amp;F3527)</f>
        <v/>
      </c>
      <c r="J3527" s="10">
        <f>G3527&amp;H3527&amp;I3527</f>
        <v/>
      </c>
      <c r="K3527" s="10">
        <f>IF(AND(G3527&gt;=4,H3527&gt;=4),"Champions",IF(AND(G3527&gt;=3,H3527&gt;=3),"Loyal",IF(G3527&gt;=4,"New / promising",IF(H3527&gt;=3,"At risk",IF(G3527&lt;=2,"Lost / hibernating","Needs attention")))))</f>
        <v/>
      </c>
    </row>
    <row r="3528">
      <c r="A3528" t="n">
        <v>17930</v>
      </c>
      <c r="B3528" s="13">
        <f>_xlfn.MINIFS(Invoices[Date],Invoices[Customer ID],A3528)</f>
        <v/>
      </c>
      <c r="C3528" s="13">
        <f>_xlfn.MAXIFS(Invoices[Date],Invoices[Customer ID],A3528)</f>
        <v/>
      </c>
      <c r="D3528" s="14">
        <f>AsOfDate-C3528</f>
        <v/>
      </c>
      <c r="E3528" s="14">
        <f>COUNTIFS(Invoices[Customer ID],A3528)</f>
        <v/>
      </c>
      <c r="F3528" s="15">
        <f>SUMIFS(Invoices[Value],Invoices[Customer ID],A3528)</f>
        <v/>
      </c>
      <c r="G3528" s="10">
        <f>5-COUNTIF(RCuts,"&lt;"&amp;D3528)</f>
        <v/>
      </c>
      <c r="H3528" s="10">
        <f>1+COUNTIF(FCuts,"&lt;"&amp;E3528)</f>
        <v/>
      </c>
      <c r="I3528" s="10">
        <f>1+COUNTIF(MCuts,"&lt;"&amp;F3528)</f>
        <v/>
      </c>
      <c r="J3528" s="10">
        <f>G3528&amp;H3528&amp;I3528</f>
        <v/>
      </c>
      <c r="K3528" s="10">
        <f>IF(AND(G3528&gt;=4,H3528&gt;=4),"Champions",IF(AND(G3528&gt;=3,H3528&gt;=3),"Loyal",IF(G3528&gt;=4,"New / promising",IF(H3528&gt;=3,"At risk",IF(G3528&lt;=2,"Lost / hibernating","Needs attention")))))</f>
        <v/>
      </c>
    </row>
    <row r="3529">
      <c r="A3529" t="n">
        <v>17931</v>
      </c>
      <c r="B3529" s="13">
        <f>_xlfn.MINIFS(Invoices[Date],Invoices[Customer ID],A3529)</f>
        <v/>
      </c>
      <c r="C3529" s="13">
        <f>_xlfn.MAXIFS(Invoices[Date],Invoices[Customer ID],A3529)</f>
        <v/>
      </c>
      <c r="D3529" s="14">
        <f>AsOfDate-C3529</f>
        <v/>
      </c>
      <c r="E3529" s="14">
        <f>COUNTIFS(Invoices[Customer ID],A3529)</f>
        <v/>
      </c>
      <c r="F3529" s="15">
        <f>SUMIFS(Invoices[Value],Invoices[Customer ID],A3529)</f>
        <v/>
      </c>
      <c r="G3529" s="10">
        <f>5-COUNTIF(RCuts,"&lt;"&amp;D3529)</f>
        <v/>
      </c>
      <c r="H3529" s="10">
        <f>1+COUNTIF(FCuts,"&lt;"&amp;E3529)</f>
        <v/>
      </c>
      <c r="I3529" s="10">
        <f>1+COUNTIF(MCuts,"&lt;"&amp;F3529)</f>
        <v/>
      </c>
      <c r="J3529" s="10">
        <f>G3529&amp;H3529&amp;I3529</f>
        <v/>
      </c>
      <c r="K3529" s="10">
        <f>IF(AND(G3529&gt;=4,H3529&gt;=4),"Champions",IF(AND(G3529&gt;=3,H3529&gt;=3),"Loyal",IF(G3529&gt;=4,"New / promising",IF(H3529&gt;=3,"At risk",IF(G3529&lt;=2,"Lost / hibernating","Needs attention")))))</f>
        <v/>
      </c>
    </row>
    <row r="3530">
      <c r="A3530" t="n">
        <v>17932</v>
      </c>
      <c r="B3530" s="13">
        <f>_xlfn.MINIFS(Invoices[Date],Invoices[Customer ID],A3530)</f>
        <v/>
      </c>
      <c r="C3530" s="13">
        <f>_xlfn.MAXIFS(Invoices[Date],Invoices[Customer ID],A3530)</f>
        <v/>
      </c>
      <c r="D3530" s="14">
        <f>AsOfDate-C3530</f>
        <v/>
      </c>
      <c r="E3530" s="14">
        <f>COUNTIFS(Invoices[Customer ID],A3530)</f>
        <v/>
      </c>
      <c r="F3530" s="15">
        <f>SUMIFS(Invoices[Value],Invoices[Customer ID],A3530)</f>
        <v/>
      </c>
      <c r="G3530" s="10">
        <f>5-COUNTIF(RCuts,"&lt;"&amp;D3530)</f>
        <v/>
      </c>
      <c r="H3530" s="10">
        <f>1+COUNTIF(FCuts,"&lt;"&amp;E3530)</f>
        <v/>
      </c>
      <c r="I3530" s="10">
        <f>1+COUNTIF(MCuts,"&lt;"&amp;F3530)</f>
        <v/>
      </c>
      <c r="J3530" s="10">
        <f>G3530&amp;H3530&amp;I3530</f>
        <v/>
      </c>
      <c r="K3530" s="10">
        <f>IF(AND(G3530&gt;=4,H3530&gt;=4),"Champions",IF(AND(G3530&gt;=3,H3530&gt;=3),"Loyal",IF(G3530&gt;=4,"New / promising",IF(H3530&gt;=3,"At risk",IF(G3530&lt;=2,"Lost / hibernating","Needs attention")))))</f>
        <v/>
      </c>
    </row>
    <row r="3531">
      <c r="A3531" t="n">
        <v>17934</v>
      </c>
      <c r="B3531" s="13">
        <f>_xlfn.MINIFS(Invoices[Date],Invoices[Customer ID],A3531)</f>
        <v/>
      </c>
      <c r="C3531" s="13">
        <f>_xlfn.MAXIFS(Invoices[Date],Invoices[Customer ID],A3531)</f>
        <v/>
      </c>
      <c r="D3531" s="14">
        <f>AsOfDate-C3531</f>
        <v/>
      </c>
      <c r="E3531" s="14">
        <f>COUNTIFS(Invoices[Customer ID],A3531)</f>
        <v/>
      </c>
      <c r="F3531" s="15">
        <f>SUMIFS(Invoices[Value],Invoices[Customer ID],A3531)</f>
        <v/>
      </c>
      <c r="G3531" s="10">
        <f>5-COUNTIF(RCuts,"&lt;"&amp;D3531)</f>
        <v/>
      </c>
      <c r="H3531" s="10">
        <f>1+COUNTIF(FCuts,"&lt;"&amp;E3531)</f>
        <v/>
      </c>
      <c r="I3531" s="10">
        <f>1+COUNTIF(MCuts,"&lt;"&amp;F3531)</f>
        <v/>
      </c>
      <c r="J3531" s="10">
        <f>G3531&amp;H3531&amp;I3531</f>
        <v/>
      </c>
      <c r="K3531" s="10">
        <f>IF(AND(G3531&gt;=4,H3531&gt;=4),"Champions",IF(AND(G3531&gt;=3,H3531&gt;=3),"Loyal",IF(G3531&gt;=4,"New / promising",IF(H3531&gt;=3,"At risk",IF(G3531&lt;=2,"Lost / hibernating","Needs attention")))))</f>
        <v/>
      </c>
    </row>
    <row r="3532">
      <c r="A3532" t="n">
        <v>17935</v>
      </c>
      <c r="B3532" s="13">
        <f>_xlfn.MINIFS(Invoices[Date],Invoices[Customer ID],A3532)</f>
        <v/>
      </c>
      <c r="C3532" s="13">
        <f>_xlfn.MAXIFS(Invoices[Date],Invoices[Customer ID],A3532)</f>
        <v/>
      </c>
      <c r="D3532" s="14">
        <f>AsOfDate-C3532</f>
        <v/>
      </c>
      <c r="E3532" s="14">
        <f>COUNTIFS(Invoices[Customer ID],A3532)</f>
        <v/>
      </c>
      <c r="F3532" s="15">
        <f>SUMIFS(Invoices[Value],Invoices[Customer ID],A3532)</f>
        <v/>
      </c>
      <c r="G3532" s="10">
        <f>5-COUNTIF(RCuts,"&lt;"&amp;D3532)</f>
        <v/>
      </c>
      <c r="H3532" s="10">
        <f>1+COUNTIF(FCuts,"&lt;"&amp;E3532)</f>
        <v/>
      </c>
      <c r="I3532" s="10">
        <f>1+COUNTIF(MCuts,"&lt;"&amp;F3532)</f>
        <v/>
      </c>
      <c r="J3532" s="10">
        <f>G3532&amp;H3532&amp;I3532</f>
        <v/>
      </c>
      <c r="K3532" s="10">
        <f>IF(AND(G3532&gt;=4,H3532&gt;=4),"Champions",IF(AND(G3532&gt;=3,H3532&gt;=3),"Loyal",IF(G3532&gt;=4,"New / promising",IF(H3532&gt;=3,"At risk",IF(G3532&lt;=2,"Lost / hibernating","Needs attention")))))</f>
        <v/>
      </c>
    </row>
    <row r="3533">
      <c r="A3533" t="n">
        <v>17937</v>
      </c>
      <c r="B3533" s="13">
        <f>_xlfn.MINIFS(Invoices[Date],Invoices[Customer ID],A3533)</f>
        <v/>
      </c>
      <c r="C3533" s="13">
        <f>_xlfn.MAXIFS(Invoices[Date],Invoices[Customer ID],A3533)</f>
        <v/>
      </c>
      <c r="D3533" s="14">
        <f>AsOfDate-C3533</f>
        <v/>
      </c>
      <c r="E3533" s="14">
        <f>COUNTIFS(Invoices[Customer ID],A3533)</f>
        <v/>
      </c>
      <c r="F3533" s="15">
        <f>SUMIFS(Invoices[Value],Invoices[Customer ID],A3533)</f>
        <v/>
      </c>
      <c r="G3533" s="10">
        <f>5-COUNTIF(RCuts,"&lt;"&amp;D3533)</f>
        <v/>
      </c>
      <c r="H3533" s="10">
        <f>1+COUNTIF(FCuts,"&lt;"&amp;E3533)</f>
        <v/>
      </c>
      <c r="I3533" s="10">
        <f>1+COUNTIF(MCuts,"&lt;"&amp;F3533)</f>
        <v/>
      </c>
      <c r="J3533" s="10">
        <f>G3533&amp;H3533&amp;I3533</f>
        <v/>
      </c>
      <c r="K3533" s="10">
        <f>IF(AND(G3533&gt;=4,H3533&gt;=4),"Champions",IF(AND(G3533&gt;=3,H3533&gt;=3),"Loyal",IF(G3533&gt;=4,"New / promising",IF(H3533&gt;=3,"At risk",IF(G3533&lt;=2,"Lost / hibernating","Needs attention")))))</f>
        <v/>
      </c>
    </row>
    <row r="3534">
      <c r="A3534" t="n">
        <v>17939</v>
      </c>
      <c r="B3534" s="13">
        <f>_xlfn.MINIFS(Invoices[Date],Invoices[Customer ID],A3534)</f>
        <v/>
      </c>
      <c r="C3534" s="13">
        <f>_xlfn.MAXIFS(Invoices[Date],Invoices[Customer ID],A3534)</f>
        <v/>
      </c>
      <c r="D3534" s="14">
        <f>AsOfDate-C3534</f>
        <v/>
      </c>
      <c r="E3534" s="14">
        <f>COUNTIFS(Invoices[Customer ID],A3534)</f>
        <v/>
      </c>
      <c r="F3534" s="15">
        <f>SUMIFS(Invoices[Value],Invoices[Customer ID],A3534)</f>
        <v/>
      </c>
      <c r="G3534" s="10">
        <f>5-COUNTIF(RCuts,"&lt;"&amp;D3534)</f>
        <v/>
      </c>
      <c r="H3534" s="10">
        <f>1+COUNTIF(FCuts,"&lt;"&amp;E3534)</f>
        <v/>
      </c>
      <c r="I3534" s="10">
        <f>1+COUNTIF(MCuts,"&lt;"&amp;F3534)</f>
        <v/>
      </c>
      <c r="J3534" s="10">
        <f>G3534&amp;H3534&amp;I3534</f>
        <v/>
      </c>
      <c r="K3534" s="10">
        <f>IF(AND(G3534&gt;=4,H3534&gt;=4),"Champions",IF(AND(G3534&gt;=3,H3534&gt;=3),"Loyal",IF(G3534&gt;=4,"New / promising",IF(H3534&gt;=3,"At risk",IF(G3534&lt;=2,"Lost / hibernating","Needs attention")))))</f>
        <v/>
      </c>
    </row>
    <row r="3535">
      <c r="A3535" t="n">
        <v>17940</v>
      </c>
      <c r="B3535" s="13">
        <f>_xlfn.MINIFS(Invoices[Date],Invoices[Customer ID],A3535)</f>
        <v/>
      </c>
      <c r="C3535" s="13">
        <f>_xlfn.MAXIFS(Invoices[Date],Invoices[Customer ID],A3535)</f>
        <v/>
      </c>
      <c r="D3535" s="14">
        <f>AsOfDate-C3535</f>
        <v/>
      </c>
      <c r="E3535" s="14">
        <f>COUNTIFS(Invoices[Customer ID],A3535)</f>
        <v/>
      </c>
      <c r="F3535" s="15">
        <f>SUMIFS(Invoices[Value],Invoices[Customer ID],A3535)</f>
        <v/>
      </c>
      <c r="G3535" s="10">
        <f>5-COUNTIF(RCuts,"&lt;"&amp;D3535)</f>
        <v/>
      </c>
      <c r="H3535" s="10">
        <f>1+COUNTIF(FCuts,"&lt;"&amp;E3535)</f>
        <v/>
      </c>
      <c r="I3535" s="10">
        <f>1+COUNTIF(MCuts,"&lt;"&amp;F3535)</f>
        <v/>
      </c>
      <c r="J3535" s="10">
        <f>G3535&amp;H3535&amp;I3535</f>
        <v/>
      </c>
      <c r="K3535" s="10">
        <f>IF(AND(G3535&gt;=4,H3535&gt;=4),"Champions",IF(AND(G3535&gt;=3,H3535&gt;=3),"Loyal",IF(G3535&gt;=4,"New / promising",IF(H3535&gt;=3,"At risk",IF(G3535&lt;=2,"Lost / hibernating","Needs attention")))))</f>
        <v/>
      </c>
    </row>
    <row r="3536">
      <c r="A3536" t="n">
        <v>17941</v>
      </c>
      <c r="B3536" s="13">
        <f>_xlfn.MINIFS(Invoices[Date],Invoices[Customer ID],A3536)</f>
        <v/>
      </c>
      <c r="C3536" s="13">
        <f>_xlfn.MAXIFS(Invoices[Date],Invoices[Customer ID],A3536)</f>
        <v/>
      </c>
      <c r="D3536" s="14">
        <f>AsOfDate-C3536</f>
        <v/>
      </c>
      <c r="E3536" s="14">
        <f>COUNTIFS(Invoices[Customer ID],A3536)</f>
        <v/>
      </c>
      <c r="F3536" s="15">
        <f>SUMIFS(Invoices[Value],Invoices[Customer ID],A3536)</f>
        <v/>
      </c>
      <c r="G3536" s="10">
        <f>5-COUNTIF(RCuts,"&lt;"&amp;D3536)</f>
        <v/>
      </c>
      <c r="H3536" s="10">
        <f>1+COUNTIF(FCuts,"&lt;"&amp;E3536)</f>
        <v/>
      </c>
      <c r="I3536" s="10">
        <f>1+COUNTIF(MCuts,"&lt;"&amp;F3536)</f>
        <v/>
      </c>
      <c r="J3536" s="10">
        <f>G3536&amp;H3536&amp;I3536</f>
        <v/>
      </c>
      <c r="K3536" s="10">
        <f>IF(AND(G3536&gt;=4,H3536&gt;=4),"Champions",IF(AND(G3536&gt;=3,H3536&gt;=3),"Loyal",IF(G3536&gt;=4,"New / promising",IF(H3536&gt;=3,"At risk",IF(G3536&lt;=2,"Lost / hibernating","Needs attention")))))</f>
        <v/>
      </c>
    </row>
    <row r="3537">
      <c r="A3537" t="n">
        <v>17946</v>
      </c>
      <c r="B3537" s="13">
        <f>_xlfn.MINIFS(Invoices[Date],Invoices[Customer ID],A3537)</f>
        <v/>
      </c>
      <c r="C3537" s="13">
        <f>_xlfn.MAXIFS(Invoices[Date],Invoices[Customer ID],A3537)</f>
        <v/>
      </c>
      <c r="D3537" s="14">
        <f>AsOfDate-C3537</f>
        <v/>
      </c>
      <c r="E3537" s="14">
        <f>COUNTIFS(Invoices[Customer ID],A3537)</f>
        <v/>
      </c>
      <c r="F3537" s="15">
        <f>SUMIFS(Invoices[Value],Invoices[Customer ID],A3537)</f>
        <v/>
      </c>
      <c r="G3537" s="10">
        <f>5-COUNTIF(RCuts,"&lt;"&amp;D3537)</f>
        <v/>
      </c>
      <c r="H3537" s="10">
        <f>1+COUNTIF(FCuts,"&lt;"&amp;E3537)</f>
        <v/>
      </c>
      <c r="I3537" s="10">
        <f>1+COUNTIF(MCuts,"&lt;"&amp;F3537)</f>
        <v/>
      </c>
      <c r="J3537" s="10">
        <f>G3537&amp;H3537&amp;I3537</f>
        <v/>
      </c>
      <c r="K3537" s="10">
        <f>IF(AND(G3537&gt;=4,H3537&gt;=4),"Champions",IF(AND(G3537&gt;=3,H3537&gt;=3),"Loyal",IF(G3537&gt;=4,"New / promising",IF(H3537&gt;=3,"At risk",IF(G3537&lt;=2,"Lost / hibernating","Needs attention")))))</f>
        <v/>
      </c>
    </row>
    <row r="3538">
      <c r="A3538" t="n">
        <v>17947</v>
      </c>
      <c r="B3538" s="13">
        <f>_xlfn.MINIFS(Invoices[Date],Invoices[Customer ID],A3538)</f>
        <v/>
      </c>
      <c r="C3538" s="13">
        <f>_xlfn.MAXIFS(Invoices[Date],Invoices[Customer ID],A3538)</f>
        <v/>
      </c>
      <c r="D3538" s="14">
        <f>AsOfDate-C3538</f>
        <v/>
      </c>
      <c r="E3538" s="14">
        <f>COUNTIFS(Invoices[Customer ID],A3538)</f>
        <v/>
      </c>
      <c r="F3538" s="15">
        <f>SUMIFS(Invoices[Value],Invoices[Customer ID],A3538)</f>
        <v/>
      </c>
      <c r="G3538" s="10">
        <f>5-COUNTIF(RCuts,"&lt;"&amp;D3538)</f>
        <v/>
      </c>
      <c r="H3538" s="10">
        <f>1+COUNTIF(FCuts,"&lt;"&amp;E3538)</f>
        <v/>
      </c>
      <c r="I3538" s="10">
        <f>1+COUNTIF(MCuts,"&lt;"&amp;F3538)</f>
        <v/>
      </c>
      <c r="J3538" s="10">
        <f>G3538&amp;H3538&amp;I3538</f>
        <v/>
      </c>
      <c r="K3538" s="10">
        <f>IF(AND(G3538&gt;=4,H3538&gt;=4),"Champions",IF(AND(G3538&gt;=3,H3538&gt;=3),"Loyal",IF(G3538&gt;=4,"New / promising",IF(H3538&gt;=3,"At risk",IF(G3538&lt;=2,"Lost / hibernating","Needs attention")))))</f>
        <v/>
      </c>
    </row>
    <row r="3539">
      <c r="A3539" t="n">
        <v>17948</v>
      </c>
      <c r="B3539" s="13">
        <f>_xlfn.MINIFS(Invoices[Date],Invoices[Customer ID],A3539)</f>
        <v/>
      </c>
      <c r="C3539" s="13">
        <f>_xlfn.MAXIFS(Invoices[Date],Invoices[Customer ID],A3539)</f>
        <v/>
      </c>
      <c r="D3539" s="14">
        <f>AsOfDate-C3539</f>
        <v/>
      </c>
      <c r="E3539" s="14">
        <f>COUNTIFS(Invoices[Customer ID],A3539)</f>
        <v/>
      </c>
      <c r="F3539" s="15">
        <f>SUMIFS(Invoices[Value],Invoices[Customer ID],A3539)</f>
        <v/>
      </c>
      <c r="G3539" s="10">
        <f>5-COUNTIF(RCuts,"&lt;"&amp;D3539)</f>
        <v/>
      </c>
      <c r="H3539" s="10">
        <f>1+COUNTIF(FCuts,"&lt;"&amp;E3539)</f>
        <v/>
      </c>
      <c r="I3539" s="10">
        <f>1+COUNTIF(MCuts,"&lt;"&amp;F3539)</f>
        <v/>
      </c>
      <c r="J3539" s="10">
        <f>G3539&amp;H3539&amp;I3539</f>
        <v/>
      </c>
      <c r="K3539" s="10">
        <f>IF(AND(G3539&gt;=4,H3539&gt;=4),"Champions",IF(AND(G3539&gt;=3,H3539&gt;=3),"Loyal",IF(G3539&gt;=4,"New / promising",IF(H3539&gt;=3,"At risk",IF(G3539&lt;=2,"Lost / hibernating","Needs attention")))))</f>
        <v/>
      </c>
    </row>
    <row r="3540">
      <c r="A3540" t="n">
        <v>17949</v>
      </c>
      <c r="B3540" s="13">
        <f>_xlfn.MINIFS(Invoices[Date],Invoices[Customer ID],A3540)</f>
        <v/>
      </c>
      <c r="C3540" s="13">
        <f>_xlfn.MAXIFS(Invoices[Date],Invoices[Customer ID],A3540)</f>
        <v/>
      </c>
      <c r="D3540" s="14">
        <f>AsOfDate-C3540</f>
        <v/>
      </c>
      <c r="E3540" s="14">
        <f>COUNTIFS(Invoices[Customer ID],A3540)</f>
        <v/>
      </c>
      <c r="F3540" s="15">
        <f>SUMIFS(Invoices[Value],Invoices[Customer ID],A3540)</f>
        <v/>
      </c>
      <c r="G3540" s="10">
        <f>5-COUNTIF(RCuts,"&lt;"&amp;D3540)</f>
        <v/>
      </c>
      <c r="H3540" s="10">
        <f>1+COUNTIF(FCuts,"&lt;"&amp;E3540)</f>
        <v/>
      </c>
      <c r="I3540" s="10">
        <f>1+COUNTIF(MCuts,"&lt;"&amp;F3540)</f>
        <v/>
      </c>
      <c r="J3540" s="10">
        <f>G3540&amp;H3540&amp;I3540</f>
        <v/>
      </c>
      <c r="K3540" s="10">
        <f>IF(AND(G3540&gt;=4,H3540&gt;=4),"Champions",IF(AND(G3540&gt;=3,H3540&gt;=3),"Loyal",IF(G3540&gt;=4,"New / promising",IF(H3540&gt;=3,"At risk",IF(G3540&lt;=2,"Lost / hibernating","Needs attention")))))</f>
        <v/>
      </c>
    </row>
    <row r="3541">
      <c r="A3541" t="n">
        <v>17950</v>
      </c>
      <c r="B3541" s="13">
        <f>_xlfn.MINIFS(Invoices[Date],Invoices[Customer ID],A3541)</f>
        <v/>
      </c>
      <c r="C3541" s="13">
        <f>_xlfn.MAXIFS(Invoices[Date],Invoices[Customer ID],A3541)</f>
        <v/>
      </c>
      <c r="D3541" s="14">
        <f>AsOfDate-C3541</f>
        <v/>
      </c>
      <c r="E3541" s="14">
        <f>COUNTIFS(Invoices[Customer ID],A3541)</f>
        <v/>
      </c>
      <c r="F3541" s="15">
        <f>SUMIFS(Invoices[Value],Invoices[Customer ID],A3541)</f>
        <v/>
      </c>
      <c r="G3541" s="10">
        <f>5-COUNTIF(RCuts,"&lt;"&amp;D3541)</f>
        <v/>
      </c>
      <c r="H3541" s="10">
        <f>1+COUNTIF(FCuts,"&lt;"&amp;E3541)</f>
        <v/>
      </c>
      <c r="I3541" s="10">
        <f>1+COUNTIF(MCuts,"&lt;"&amp;F3541)</f>
        <v/>
      </c>
      <c r="J3541" s="10">
        <f>G3541&amp;H3541&amp;I3541</f>
        <v/>
      </c>
      <c r="K3541" s="10">
        <f>IF(AND(G3541&gt;=4,H3541&gt;=4),"Champions",IF(AND(G3541&gt;=3,H3541&gt;=3),"Loyal",IF(G3541&gt;=4,"New / promising",IF(H3541&gt;=3,"At risk",IF(G3541&lt;=2,"Lost / hibernating","Needs attention")))))</f>
        <v/>
      </c>
    </row>
    <row r="3542">
      <c r="A3542" t="n">
        <v>17951</v>
      </c>
      <c r="B3542" s="13">
        <f>_xlfn.MINIFS(Invoices[Date],Invoices[Customer ID],A3542)</f>
        <v/>
      </c>
      <c r="C3542" s="13">
        <f>_xlfn.MAXIFS(Invoices[Date],Invoices[Customer ID],A3542)</f>
        <v/>
      </c>
      <c r="D3542" s="14">
        <f>AsOfDate-C3542</f>
        <v/>
      </c>
      <c r="E3542" s="14">
        <f>COUNTIFS(Invoices[Customer ID],A3542)</f>
        <v/>
      </c>
      <c r="F3542" s="15">
        <f>SUMIFS(Invoices[Value],Invoices[Customer ID],A3542)</f>
        <v/>
      </c>
      <c r="G3542" s="10">
        <f>5-COUNTIF(RCuts,"&lt;"&amp;D3542)</f>
        <v/>
      </c>
      <c r="H3542" s="10">
        <f>1+COUNTIF(FCuts,"&lt;"&amp;E3542)</f>
        <v/>
      </c>
      <c r="I3542" s="10">
        <f>1+COUNTIF(MCuts,"&lt;"&amp;F3542)</f>
        <v/>
      </c>
      <c r="J3542" s="10">
        <f>G3542&amp;H3542&amp;I3542</f>
        <v/>
      </c>
      <c r="K3542" s="10">
        <f>IF(AND(G3542&gt;=4,H3542&gt;=4),"Champions",IF(AND(G3542&gt;=3,H3542&gt;=3),"Loyal",IF(G3542&gt;=4,"New / promising",IF(H3542&gt;=3,"At risk",IF(G3542&lt;=2,"Lost / hibernating","Needs attention")))))</f>
        <v/>
      </c>
    </row>
    <row r="3543">
      <c r="A3543" t="n">
        <v>17954</v>
      </c>
      <c r="B3543" s="13">
        <f>_xlfn.MINIFS(Invoices[Date],Invoices[Customer ID],A3543)</f>
        <v/>
      </c>
      <c r="C3543" s="13">
        <f>_xlfn.MAXIFS(Invoices[Date],Invoices[Customer ID],A3543)</f>
        <v/>
      </c>
      <c r="D3543" s="14">
        <f>AsOfDate-C3543</f>
        <v/>
      </c>
      <c r="E3543" s="14">
        <f>COUNTIFS(Invoices[Customer ID],A3543)</f>
        <v/>
      </c>
      <c r="F3543" s="15">
        <f>SUMIFS(Invoices[Value],Invoices[Customer ID],A3543)</f>
        <v/>
      </c>
      <c r="G3543" s="10">
        <f>5-COUNTIF(RCuts,"&lt;"&amp;D3543)</f>
        <v/>
      </c>
      <c r="H3543" s="10">
        <f>1+COUNTIF(FCuts,"&lt;"&amp;E3543)</f>
        <v/>
      </c>
      <c r="I3543" s="10">
        <f>1+COUNTIF(MCuts,"&lt;"&amp;F3543)</f>
        <v/>
      </c>
      <c r="J3543" s="10">
        <f>G3543&amp;H3543&amp;I3543</f>
        <v/>
      </c>
      <c r="K3543" s="10">
        <f>IF(AND(G3543&gt;=4,H3543&gt;=4),"Champions",IF(AND(G3543&gt;=3,H3543&gt;=3),"Loyal",IF(G3543&gt;=4,"New / promising",IF(H3543&gt;=3,"At risk",IF(G3543&lt;=2,"Lost / hibernating","Needs attention")))))</f>
        <v/>
      </c>
    </row>
    <row r="3544">
      <c r="A3544" t="n">
        <v>17955</v>
      </c>
      <c r="B3544" s="13">
        <f>_xlfn.MINIFS(Invoices[Date],Invoices[Customer ID],A3544)</f>
        <v/>
      </c>
      <c r="C3544" s="13">
        <f>_xlfn.MAXIFS(Invoices[Date],Invoices[Customer ID],A3544)</f>
        <v/>
      </c>
      <c r="D3544" s="14">
        <f>AsOfDate-C3544</f>
        <v/>
      </c>
      <c r="E3544" s="14">
        <f>COUNTIFS(Invoices[Customer ID],A3544)</f>
        <v/>
      </c>
      <c r="F3544" s="15">
        <f>SUMIFS(Invoices[Value],Invoices[Customer ID],A3544)</f>
        <v/>
      </c>
      <c r="G3544" s="10">
        <f>5-COUNTIF(RCuts,"&lt;"&amp;D3544)</f>
        <v/>
      </c>
      <c r="H3544" s="10">
        <f>1+COUNTIF(FCuts,"&lt;"&amp;E3544)</f>
        <v/>
      </c>
      <c r="I3544" s="10">
        <f>1+COUNTIF(MCuts,"&lt;"&amp;F3544)</f>
        <v/>
      </c>
      <c r="J3544" s="10">
        <f>G3544&amp;H3544&amp;I3544</f>
        <v/>
      </c>
      <c r="K3544" s="10">
        <f>IF(AND(G3544&gt;=4,H3544&gt;=4),"Champions",IF(AND(G3544&gt;=3,H3544&gt;=3),"Loyal",IF(G3544&gt;=4,"New / promising",IF(H3544&gt;=3,"At risk",IF(G3544&lt;=2,"Lost / hibernating","Needs attention")))))</f>
        <v/>
      </c>
    </row>
    <row r="3545">
      <c r="A3545" t="n">
        <v>17956</v>
      </c>
      <c r="B3545" s="13">
        <f>_xlfn.MINIFS(Invoices[Date],Invoices[Customer ID],A3545)</f>
        <v/>
      </c>
      <c r="C3545" s="13">
        <f>_xlfn.MAXIFS(Invoices[Date],Invoices[Customer ID],A3545)</f>
        <v/>
      </c>
      <c r="D3545" s="14">
        <f>AsOfDate-C3545</f>
        <v/>
      </c>
      <c r="E3545" s="14">
        <f>COUNTIFS(Invoices[Customer ID],A3545)</f>
        <v/>
      </c>
      <c r="F3545" s="15">
        <f>SUMIFS(Invoices[Value],Invoices[Customer ID],A3545)</f>
        <v/>
      </c>
      <c r="G3545" s="10">
        <f>5-COUNTIF(RCuts,"&lt;"&amp;D3545)</f>
        <v/>
      </c>
      <c r="H3545" s="10">
        <f>1+COUNTIF(FCuts,"&lt;"&amp;E3545)</f>
        <v/>
      </c>
      <c r="I3545" s="10">
        <f>1+COUNTIF(MCuts,"&lt;"&amp;F3545)</f>
        <v/>
      </c>
      <c r="J3545" s="10">
        <f>G3545&amp;H3545&amp;I3545</f>
        <v/>
      </c>
      <c r="K3545" s="10">
        <f>IF(AND(G3545&gt;=4,H3545&gt;=4),"Champions",IF(AND(G3545&gt;=3,H3545&gt;=3),"Loyal",IF(G3545&gt;=4,"New / promising",IF(H3545&gt;=3,"At risk",IF(G3545&lt;=2,"Lost / hibernating","Needs attention")))))</f>
        <v/>
      </c>
    </row>
    <row r="3546">
      <c r="A3546" t="n">
        <v>17957</v>
      </c>
      <c r="B3546" s="13">
        <f>_xlfn.MINIFS(Invoices[Date],Invoices[Customer ID],A3546)</f>
        <v/>
      </c>
      <c r="C3546" s="13">
        <f>_xlfn.MAXIFS(Invoices[Date],Invoices[Customer ID],A3546)</f>
        <v/>
      </c>
      <c r="D3546" s="14">
        <f>AsOfDate-C3546</f>
        <v/>
      </c>
      <c r="E3546" s="14">
        <f>COUNTIFS(Invoices[Customer ID],A3546)</f>
        <v/>
      </c>
      <c r="F3546" s="15">
        <f>SUMIFS(Invoices[Value],Invoices[Customer ID],A3546)</f>
        <v/>
      </c>
      <c r="G3546" s="10">
        <f>5-COUNTIF(RCuts,"&lt;"&amp;D3546)</f>
        <v/>
      </c>
      <c r="H3546" s="10">
        <f>1+COUNTIF(FCuts,"&lt;"&amp;E3546)</f>
        <v/>
      </c>
      <c r="I3546" s="10">
        <f>1+COUNTIF(MCuts,"&lt;"&amp;F3546)</f>
        <v/>
      </c>
      <c r="J3546" s="10">
        <f>G3546&amp;H3546&amp;I3546</f>
        <v/>
      </c>
      <c r="K3546" s="10">
        <f>IF(AND(G3546&gt;=4,H3546&gt;=4),"Champions",IF(AND(G3546&gt;=3,H3546&gt;=3),"Loyal",IF(G3546&gt;=4,"New / promising",IF(H3546&gt;=3,"At risk",IF(G3546&lt;=2,"Lost / hibernating","Needs attention")))))</f>
        <v/>
      </c>
    </row>
    <row r="3547">
      <c r="A3547" t="n">
        <v>17958</v>
      </c>
      <c r="B3547" s="13">
        <f>_xlfn.MINIFS(Invoices[Date],Invoices[Customer ID],A3547)</f>
        <v/>
      </c>
      <c r="C3547" s="13">
        <f>_xlfn.MAXIFS(Invoices[Date],Invoices[Customer ID],A3547)</f>
        <v/>
      </c>
      <c r="D3547" s="14">
        <f>AsOfDate-C3547</f>
        <v/>
      </c>
      <c r="E3547" s="14">
        <f>COUNTIFS(Invoices[Customer ID],A3547)</f>
        <v/>
      </c>
      <c r="F3547" s="15">
        <f>SUMIFS(Invoices[Value],Invoices[Customer ID],A3547)</f>
        <v/>
      </c>
      <c r="G3547" s="10">
        <f>5-COUNTIF(RCuts,"&lt;"&amp;D3547)</f>
        <v/>
      </c>
      <c r="H3547" s="10">
        <f>1+COUNTIF(FCuts,"&lt;"&amp;E3547)</f>
        <v/>
      </c>
      <c r="I3547" s="10">
        <f>1+COUNTIF(MCuts,"&lt;"&amp;F3547)</f>
        <v/>
      </c>
      <c r="J3547" s="10">
        <f>G3547&amp;H3547&amp;I3547</f>
        <v/>
      </c>
      <c r="K3547" s="10">
        <f>IF(AND(G3547&gt;=4,H3547&gt;=4),"Champions",IF(AND(G3547&gt;=3,H3547&gt;=3),"Loyal",IF(G3547&gt;=4,"New / promising",IF(H3547&gt;=3,"At risk",IF(G3547&lt;=2,"Lost / hibernating","Needs attention")))))</f>
        <v/>
      </c>
    </row>
    <row r="3548">
      <c r="A3548" t="n">
        <v>17960</v>
      </c>
      <c r="B3548" s="13">
        <f>_xlfn.MINIFS(Invoices[Date],Invoices[Customer ID],A3548)</f>
        <v/>
      </c>
      <c r="C3548" s="13">
        <f>_xlfn.MAXIFS(Invoices[Date],Invoices[Customer ID],A3548)</f>
        <v/>
      </c>
      <c r="D3548" s="14">
        <f>AsOfDate-C3548</f>
        <v/>
      </c>
      <c r="E3548" s="14">
        <f>COUNTIFS(Invoices[Customer ID],A3548)</f>
        <v/>
      </c>
      <c r="F3548" s="15">
        <f>SUMIFS(Invoices[Value],Invoices[Customer ID],A3548)</f>
        <v/>
      </c>
      <c r="G3548" s="10">
        <f>5-COUNTIF(RCuts,"&lt;"&amp;D3548)</f>
        <v/>
      </c>
      <c r="H3548" s="10">
        <f>1+COUNTIF(FCuts,"&lt;"&amp;E3548)</f>
        <v/>
      </c>
      <c r="I3548" s="10">
        <f>1+COUNTIF(MCuts,"&lt;"&amp;F3548)</f>
        <v/>
      </c>
      <c r="J3548" s="10">
        <f>G3548&amp;H3548&amp;I3548</f>
        <v/>
      </c>
      <c r="K3548" s="10">
        <f>IF(AND(G3548&gt;=4,H3548&gt;=4),"Champions",IF(AND(G3548&gt;=3,H3548&gt;=3),"Loyal",IF(G3548&gt;=4,"New / promising",IF(H3548&gt;=3,"At risk",IF(G3548&lt;=2,"Lost / hibernating","Needs attention")))))</f>
        <v/>
      </c>
    </row>
    <row r="3549">
      <c r="A3549" t="n">
        <v>17961</v>
      </c>
      <c r="B3549" s="13">
        <f>_xlfn.MINIFS(Invoices[Date],Invoices[Customer ID],A3549)</f>
        <v/>
      </c>
      <c r="C3549" s="13">
        <f>_xlfn.MAXIFS(Invoices[Date],Invoices[Customer ID],A3549)</f>
        <v/>
      </c>
      <c r="D3549" s="14">
        <f>AsOfDate-C3549</f>
        <v/>
      </c>
      <c r="E3549" s="14">
        <f>COUNTIFS(Invoices[Customer ID],A3549)</f>
        <v/>
      </c>
      <c r="F3549" s="15">
        <f>SUMIFS(Invoices[Value],Invoices[Customer ID],A3549)</f>
        <v/>
      </c>
      <c r="G3549" s="10">
        <f>5-COUNTIF(RCuts,"&lt;"&amp;D3549)</f>
        <v/>
      </c>
      <c r="H3549" s="10">
        <f>1+COUNTIF(FCuts,"&lt;"&amp;E3549)</f>
        <v/>
      </c>
      <c r="I3549" s="10">
        <f>1+COUNTIF(MCuts,"&lt;"&amp;F3549)</f>
        <v/>
      </c>
      <c r="J3549" s="10">
        <f>G3549&amp;H3549&amp;I3549</f>
        <v/>
      </c>
      <c r="K3549" s="10">
        <f>IF(AND(G3549&gt;=4,H3549&gt;=4),"Champions",IF(AND(G3549&gt;=3,H3549&gt;=3),"Loyal",IF(G3549&gt;=4,"New / promising",IF(H3549&gt;=3,"At risk",IF(G3549&lt;=2,"Lost / hibernating","Needs attention")))))</f>
        <v/>
      </c>
    </row>
    <row r="3550">
      <c r="A3550" t="n">
        <v>17962</v>
      </c>
      <c r="B3550" s="13">
        <f>_xlfn.MINIFS(Invoices[Date],Invoices[Customer ID],A3550)</f>
        <v/>
      </c>
      <c r="C3550" s="13">
        <f>_xlfn.MAXIFS(Invoices[Date],Invoices[Customer ID],A3550)</f>
        <v/>
      </c>
      <c r="D3550" s="14">
        <f>AsOfDate-C3550</f>
        <v/>
      </c>
      <c r="E3550" s="14">
        <f>COUNTIFS(Invoices[Customer ID],A3550)</f>
        <v/>
      </c>
      <c r="F3550" s="15">
        <f>SUMIFS(Invoices[Value],Invoices[Customer ID],A3550)</f>
        <v/>
      </c>
      <c r="G3550" s="10">
        <f>5-COUNTIF(RCuts,"&lt;"&amp;D3550)</f>
        <v/>
      </c>
      <c r="H3550" s="10">
        <f>1+COUNTIF(FCuts,"&lt;"&amp;E3550)</f>
        <v/>
      </c>
      <c r="I3550" s="10">
        <f>1+COUNTIF(MCuts,"&lt;"&amp;F3550)</f>
        <v/>
      </c>
      <c r="J3550" s="10">
        <f>G3550&amp;H3550&amp;I3550</f>
        <v/>
      </c>
      <c r="K3550" s="10">
        <f>IF(AND(G3550&gt;=4,H3550&gt;=4),"Champions",IF(AND(G3550&gt;=3,H3550&gt;=3),"Loyal",IF(G3550&gt;=4,"New / promising",IF(H3550&gt;=3,"At risk",IF(G3550&lt;=2,"Lost / hibernating","Needs attention")))))</f>
        <v/>
      </c>
    </row>
    <row r="3551">
      <c r="A3551" t="n">
        <v>17964</v>
      </c>
      <c r="B3551" s="13">
        <f>_xlfn.MINIFS(Invoices[Date],Invoices[Customer ID],A3551)</f>
        <v/>
      </c>
      <c r="C3551" s="13">
        <f>_xlfn.MAXIFS(Invoices[Date],Invoices[Customer ID],A3551)</f>
        <v/>
      </c>
      <c r="D3551" s="14">
        <f>AsOfDate-C3551</f>
        <v/>
      </c>
      <c r="E3551" s="14">
        <f>COUNTIFS(Invoices[Customer ID],A3551)</f>
        <v/>
      </c>
      <c r="F3551" s="15">
        <f>SUMIFS(Invoices[Value],Invoices[Customer ID],A3551)</f>
        <v/>
      </c>
      <c r="G3551" s="10">
        <f>5-COUNTIF(RCuts,"&lt;"&amp;D3551)</f>
        <v/>
      </c>
      <c r="H3551" s="10">
        <f>1+COUNTIF(FCuts,"&lt;"&amp;E3551)</f>
        <v/>
      </c>
      <c r="I3551" s="10">
        <f>1+COUNTIF(MCuts,"&lt;"&amp;F3551)</f>
        <v/>
      </c>
      <c r="J3551" s="10">
        <f>G3551&amp;H3551&amp;I3551</f>
        <v/>
      </c>
      <c r="K3551" s="10">
        <f>IF(AND(G3551&gt;=4,H3551&gt;=4),"Champions",IF(AND(G3551&gt;=3,H3551&gt;=3),"Loyal",IF(G3551&gt;=4,"New / promising",IF(H3551&gt;=3,"At risk",IF(G3551&lt;=2,"Lost / hibernating","Needs attention")))))</f>
        <v/>
      </c>
    </row>
    <row r="3552">
      <c r="A3552" t="n">
        <v>17965</v>
      </c>
      <c r="B3552" s="13">
        <f>_xlfn.MINIFS(Invoices[Date],Invoices[Customer ID],A3552)</f>
        <v/>
      </c>
      <c r="C3552" s="13">
        <f>_xlfn.MAXIFS(Invoices[Date],Invoices[Customer ID],A3552)</f>
        <v/>
      </c>
      <c r="D3552" s="14">
        <f>AsOfDate-C3552</f>
        <v/>
      </c>
      <c r="E3552" s="14">
        <f>COUNTIFS(Invoices[Customer ID],A3552)</f>
        <v/>
      </c>
      <c r="F3552" s="15">
        <f>SUMIFS(Invoices[Value],Invoices[Customer ID],A3552)</f>
        <v/>
      </c>
      <c r="G3552" s="10">
        <f>5-COUNTIF(RCuts,"&lt;"&amp;D3552)</f>
        <v/>
      </c>
      <c r="H3552" s="10">
        <f>1+COUNTIF(FCuts,"&lt;"&amp;E3552)</f>
        <v/>
      </c>
      <c r="I3552" s="10">
        <f>1+COUNTIF(MCuts,"&lt;"&amp;F3552)</f>
        <v/>
      </c>
      <c r="J3552" s="10">
        <f>G3552&amp;H3552&amp;I3552</f>
        <v/>
      </c>
      <c r="K3552" s="10">
        <f>IF(AND(G3552&gt;=4,H3552&gt;=4),"Champions",IF(AND(G3552&gt;=3,H3552&gt;=3),"Loyal",IF(G3552&gt;=4,"New / promising",IF(H3552&gt;=3,"At risk",IF(G3552&lt;=2,"Lost / hibernating","Needs attention")))))</f>
        <v/>
      </c>
    </row>
    <row r="3553">
      <c r="A3553" t="n">
        <v>17966</v>
      </c>
      <c r="B3553" s="13">
        <f>_xlfn.MINIFS(Invoices[Date],Invoices[Customer ID],A3553)</f>
        <v/>
      </c>
      <c r="C3553" s="13">
        <f>_xlfn.MAXIFS(Invoices[Date],Invoices[Customer ID],A3553)</f>
        <v/>
      </c>
      <c r="D3553" s="14">
        <f>AsOfDate-C3553</f>
        <v/>
      </c>
      <c r="E3553" s="14">
        <f>COUNTIFS(Invoices[Customer ID],A3553)</f>
        <v/>
      </c>
      <c r="F3553" s="15">
        <f>SUMIFS(Invoices[Value],Invoices[Customer ID],A3553)</f>
        <v/>
      </c>
      <c r="G3553" s="10">
        <f>5-COUNTIF(RCuts,"&lt;"&amp;D3553)</f>
        <v/>
      </c>
      <c r="H3553" s="10">
        <f>1+COUNTIF(FCuts,"&lt;"&amp;E3553)</f>
        <v/>
      </c>
      <c r="I3553" s="10">
        <f>1+COUNTIF(MCuts,"&lt;"&amp;F3553)</f>
        <v/>
      </c>
      <c r="J3553" s="10">
        <f>G3553&amp;H3553&amp;I3553</f>
        <v/>
      </c>
      <c r="K3553" s="10">
        <f>IF(AND(G3553&gt;=4,H3553&gt;=4),"Champions",IF(AND(G3553&gt;=3,H3553&gt;=3),"Loyal",IF(G3553&gt;=4,"New / promising",IF(H3553&gt;=3,"At risk",IF(G3553&lt;=2,"Lost / hibernating","Needs attention")))))</f>
        <v/>
      </c>
    </row>
    <row r="3554">
      <c r="A3554" t="n">
        <v>17969</v>
      </c>
      <c r="B3554" s="13">
        <f>_xlfn.MINIFS(Invoices[Date],Invoices[Customer ID],A3554)</f>
        <v/>
      </c>
      <c r="C3554" s="13">
        <f>_xlfn.MAXIFS(Invoices[Date],Invoices[Customer ID],A3554)</f>
        <v/>
      </c>
      <c r="D3554" s="14">
        <f>AsOfDate-C3554</f>
        <v/>
      </c>
      <c r="E3554" s="14">
        <f>COUNTIFS(Invoices[Customer ID],A3554)</f>
        <v/>
      </c>
      <c r="F3554" s="15">
        <f>SUMIFS(Invoices[Value],Invoices[Customer ID],A3554)</f>
        <v/>
      </c>
      <c r="G3554" s="10">
        <f>5-COUNTIF(RCuts,"&lt;"&amp;D3554)</f>
        <v/>
      </c>
      <c r="H3554" s="10">
        <f>1+COUNTIF(FCuts,"&lt;"&amp;E3554)</f>
        <v/>
      </c>
      <c r="I3554" s="10">
        <f>1+COUNTIF(MCuts,"&lt;"&amp;F3554)</f>
        <v/>
      </c>
      <c r="J3554" s="10">
        <f>G3554&amp;H3554&amp;I3554</f>
        <v/>
      </c>
      <c r="K3554" s="10">
        <f>IF(AND(G3554&gt;=4,H3554&gt;=4),"Champions",IF(AND(G3554&gt;=3,H3554&gt;=3),"Loyal",IF(G3554&gt;=4,"New / promising",IF(H3554&gt;=3,"At risk",IF(G3554&lt;=2,"Lost / hibernating","Needs attention")))))</f>
        <v/>
      </c>
    </row>
    <row r="3555">
      <c r="A3555" t="n">
        <v>17970</v>
      </c>
      <c r="B3555" s="13">
        <f>_xlfn.MINIFS(Invoices[Date],Invoices[Customer ID],A3555)</f>
        <v/>
      </c>
      <c r="C3555" s="13">
        <f>_xlfn.MAXIFS(Invoices[Date],Invoices[Customer ID],A3555)</f>
        <v/>
      </c>
      <c r="D3555" s="14">
        <f>AsOfDate-C3555</f>
        <v/>
      </c>
      <c r="E3555" s="14">
        <f>COUNTIFS(Invoices[Customer ID],A3555)</f>
        <v/>
      </c>
      <c r="F3555" s="15">
        <f>SUMIFS(Invoices[Value],Invoices[Customer ID],A3555)</f>
        <v/>
      </c>
      <c r="G3555" s="10">
        <f>5-COUNTIF(RCuts,"&lt;"&amp;D3555)</f>
        <v/>
      </c>
      <c r="H3555" s="10">
        <f>1+COUNTIF(FCuts,"&lt;"&amp;E3555)</f>
        <v/>
      </c>
      <c r="I3555" s="10">
        <f>1+COUNTIF(MCuts,"&lt;"&amp;F3555)</f>
        <v/>
      </c>
      <c r="J3555" s="10">
        <f>G3555&amp;H3555&amp;I3555</f>
        <v/>
      </c>
      <c r="K3555" s="10">
        <f>IF(AND(G3555&gt;=4,H3555&gt;=4),"Champions",IF(AND(G3555&gt;=3,H3555&gt;=3),"Loyal",IF(G3555&gt;=4,"New / promising",IF(H3555&gt;=3,"At risk",IF(G3555&lt;=2,"Lost / hibernating","Needs attention")))))</f>
        <v/>
      </c>
    </row>
    <row r="3556">
      <c r="A3556" t="n">
        <v>17972</v>
      </c>
      <c r="B3556" s="13">
        <f>_xlfn.MINIFS(Invoices[Date],Invoices[Customer ID],A3556)</f>
        <v/>
      </c>
      <c r="C3556" s="13">
        <f>_xlfn.MAXIFS(Invoices[Date],Invoices[Customer ID],A3556)</f>
        <v/>
      </c>
      <c r="D3556" s="14">
        <f>AsOfDate-C3556</f>
        <v/>
      </c>
      <c r="E3556" s="14">
        <f>COUNTIFS(Invoices[Customer ID],A3556)</f>
        <v/>
      </c>
      <c r="F3556" s="15">
        <f>SUMIFS(Invoices[Value],Invoices[Customer ID],A3556)</f>
        <v/>
      </c>
      <c r="G3556" s="10">
        <f>5-COUNTIF(RCuts,"&lt;"&amp;D3556)</f>
        <v/>
      </c>
      <c r="H3556" s="10">
        <f>1+COUNTIF(FCuts,"&lt;"&amp;E3556)</f>
        <v/>
      </c>
      <c r="I3556" s="10">
        <f>1+COUNTIF(MCuts,"&lt;"&amp;F3556)</f>
        <v/>
      </c>
      <c r="J3556" s="10">
        <f>G3556&amp;H3556&amp;I3556</f>
        <v/>
      </c>
      <c r="K3556" s="10">
        <f>IF(AND(G3556&gt;=4,H3556&gt;=4),"Champions",IF(AND(G3556&gt;=3,H3556&gt;=3),"Loyal",IF(G3556&gt;=4,"New / promising",IF(H3556&gt;=3,"At risk",IF(G3556&lt;=2,"Lost / hibernating","Needs attention")))))</f>
        <v/>
      </c>
    </row>
    <row r="3557">
      <c r="A3557" t="n">
        <v>17973</v>
      </c>
      <c r="B3557" s="13">
        <f>_xlfn.MINIFS(Invoices[Date],Invoices[Customer ID],A3557)</f>
        <v/>
      </c>
      <c r="C3557" s="13">
        <f>_xlfn.MAXIFS(Invoices[Date],Invoices[Customer ID],A3557)</f>
        <v/>
      </c>
      <c r="D3557" s="14">
        <f>AsOfDate-C3557</f>
        <v/>
      </c>
      <c r="E3557" s="14">
        <f>COUNTIFS(Invoices[Customer ID],A3557)</f>
        <v/>
      </c>
      <c r="F3557" s="15">
        <f>SUMIFS(Invoices[Value],Invoices[Customer ID],A3557)</f>
        <v/>
      </c>
      <c r="G3557" s="10">
        <f>5-COUNTIF(RCuts,"&lt;"&amp;D3557)</f>
        <v/>
      </c>
      <c r="H3557" s="10">
        <f>1+COUNTIF(FCuts,"&lt;"&amp;E3557)</f>
        <v/>
      </c>
      <c r="I3557" s="10">
        <f>1+COUNTIF(MCuts,"&lt;"&amp;F3557)</f>
        <v/>
      </c>
      <c r="J3557" s="10">
        <f>G3557&amp;H3557&amp;I3557</f>
        <v/>
      </c>
      <c r="K3557" s="10">
        <f>IF(AND(G3557&gt;=4,H3557&gt;=4),"Champions",IF(AND(G3557&gt;=3,H3557&gt;=3),"Loyal",IF(G3557&gt;=4,"New / promising",IF(H3557&gt;=3,"At risk",IF(G3557&lt;=2,"Lost / hibernating","Needs attention")))))</f>
        <v/>
      </c>
    </row>
    <row r="3558">
      <c r="A3558" t="n">
        <v>17974</v>
      </c>
      <c r="B3558" s="13">
        <f>_xlfn.MINIFS(Invoices[Date],Invoices[Customer ID],A3558)</f>
        <v/>
      </c>
      <c r="C3558" s="13">
        <f>_xlfn.MAXIFS(Invoices[Date],Invoices[Customer ID],A3558)</f>
        <v/>
      </c>
      <c r="D3558" s="14">
        <f>AsOfDate-C3558</f>
        <v/>
      </c>
      <c r="E3558" s="14">
        <f>COUNTIFS(Invoices[Customer ID],A3558)</f>
        <v/>
      </c>
      <c r="F3558" s="15">
        <f>SUMIFS(Invoices[Value],Invoices[Customer ID],A3558)</f>
        <v/>
      </c>
      <c r="G3558" s="10">
        <f>5-COUNTIF(RCuts,"&lt;"&amp;D3558)</f>
        <v/>
      </c>
      <c r="H3558" s="10">
        <f>1+COUNTIF(FCuts,"&lt;"&amp;E3558)</f>
        <v/>
      </c>
      <c r="I3558" s="10">
        <f>1+COUNTIF(MCuts,"&lt;"&amp;F3558)</f>
        <v/>
      </c>
      <c r="J3558" s="10">
        <f>G3558&amp;H3558&amp;I3558</f>
        <v/>
      </c>
      <c r="K3558" s="10">
        <f>IF(AND(G3558&gt;=4,H3558&gt;=4),"Champions",IF(AND(G3558&gt;=3,H3558&gt;=3),"Loyal",IF(G3558&gt;=4,"New / promising",IF(H3558&gt;=3,"At risk",IF(G3558&lt;=2,"Lost / hibernating","Needs attention")))))</f>
        <v/>
      </c>
    </row>
    <row r="3559">
      <c r="A3559" t="n">
        <v>17975</v>
      </c>
      <c r="B3559" s="13">
        <f>_xlfn.MINIFS(Invoices[Date],Invoices[Customer ID],A3559)</f>
        <v/>
      </c>
      <c r="C3559" s="13">
        <f>_xlfn.MAXIFS(Invoices[Date],Invoices[Customer ID],A3559)</f>
        <v/>
      </c>
      <c r="D3559" s="14">
        <f>AsOfDate-C3559</f>
        <v/>
      </c>
      <c r="E3559" s="14">
        <f>COUNTIFS(Invoices[Customer ID],A3559)</f>
        <v/>
      </c>
      <c r="F3559" s="15">
        <f>SUMIFS(Invoices[Value],Invoices[Customer ID],A3559)</f>
        <v/>
      </c>
      <c r="G3559" s="10">
        <f>5-COUNTIF(RCuts,"&lt;"&amp;D3559)</f>
        <v/>
      </c>
      <c r="H3559" s="10">
        <f>1+COUNTIF(FCuts,"&lt;"&amp;E3559)</f>
        <v/>
      </c>
      <c r="I3559" s="10">
        <f>1+COUNTIF(MCuts,"&lt;"&amp;F3559)</f>
        <v/>
      </c>
      <c r="J3559" s="10">
        <f>G3559&amp;H3559&amp;I3559</f>
        <v/>
      </c>
      <c r="K3559" s="10">
        <f>IF(AND(G3559&gt;=4,H3559&gt;=4),"Champions",IF(AND(G3559&gt;=3,H3559&gt;=3),"Loyal",IF(G3559&gt;=4,"New / promising",IF(H3559&gt;=3,"At risk",IF(G3559&lt;=2,"Lost / hibernating","Needs attention")))))</f>
        <v/>
      </c>
    </row>
    <row r="3560">
      <c r="A3560" t="n">
        <v>17977</v>
      </c>
      <c r="B3560" s="13">
        <f>_xlfn.MINIFS(Invoices[Date],Invoices[Customer ID],A3560)</f>
        <v/>
      </c>
      <c r="C3560" s="13">
        <f>_xlfn.MAXIFS(Invoices[Date],Invoices[Customer ID],A3560)</f>
        <v/>
      </c>
      <c r="D3560" s="14">
        <f>AsOfDate-C3560</f>
        <v/>
      </c>
      <c r="E3560" s="14">
        <f>COUNTIFS(Invoices[Customer ID],A3560)</f>
        <v/>
      </c>
      <c r="F3560" s="15">
        <f>SUMIFS(Invoices[Value],Invoices[Customer ID],A3560)</f>
        <v/>
      </c>
      <c r="G3560" s="10">
        <f>5-COUNTIF(RCuts,"&lt;"&amp;D3560)</f>
        <v/>
      </c>
      <c r="H3560" s="10">
        <f>1+COUNTIF(FCuts,"&lt;"&amp;E3560)</f>
        <v/>
      </c>
      <c r="I3560" s="10">
        <f>1+COUNTIF(MCuts,"&lt;"&amp;F3560)</f>
        <v/>
      </c>
      <c r="J3560" s="10">
        <f>G3560&amp;H3560&amp;I3560</f>
        <v/>
      </c>
      <c r="K3560" s="10">
        <f>IF(AND(G3560&gt;=4,H3560&gt;=4),"Champions",IF(AND(G3560&gt;=3,H3560&gt;=3),"Loyal",IF(G3560&gt;=4,"New / promising",IF(H3560&gt;=3,"At risk",IF(G3560&lt;=2,"Lost / hibernating","Needs attention")))))</f>
        <v/>
      </c>
    </row>
    <row r="3561">
      <c r="A3561" t="n">
        <v>17979</v>
      </c>
      <c r="B3561" s="13">
        <f>_xlfn.MINIFS(Invoices[Date],Invoices[Customer ID],A3561)</f>
        <v/>
      </c>
      <c r="C3561" s="13">
        <f>_xlfn.MAXIFS(Invoices[Date],Invoices[Customer ID],A3561)</f>
        <v/>
      </c>
      <c r="D3561" s="14">
        <f>AsOfDate-C3561</f>
        <v/>
      </c>
      <c r="E3561" s="14">
        <f>COUNTIFS(Invoices[Customer ID],A3561)</f>
        <v/>
      </c>
      <c r="F3561" s="15">
        <f>SUMIFS(Invoices[Value],Invoices[Customer ID],A3561)</f>
        <v/>
      </c>
      <c r="G3561" s="10">
        <f>5-COUNTIF(RCuts,"&lt;"&amp;D3561)</f>
        <v/>
      </c>
      <c r="H3561" s="10">
        <f>1+COUNTIF(FCuts,"&lt;"&amp;E3561)</f>
        <v/>
      </c>
      <c r="I3561" s="10">
        <f>1+COUNTIF(MCuts,"&lt;"&amp;F3561)</f>
        <v/>
      </c>
      <c r="J3561" s="10">
        <f>G3561&amp;H3561&amp;I3561</f>
        <v/>
      </c>
      <c r="K3561" s="10">
        <f>IF(AND(G3561&gt;=4,H3561&gt;=4),"Champions",IF(AND(G3561&gt;=3,H3561&gt;=3),"Loyal",IF(G3561&gt;=4,"New / promising",IF(H3561&gt;=3,"At risk",IF(G3561&lt;=2,"Lost / hibernating","Needs attention")))))</f>
        <v/>
      </c>
    </row>
    <row r="3562">
      <c r="A3562" t="n">
        <v>17980</v>
      </c>
      <c r="B3562" s="13">
        <f>_xlfn.MINIFS(Invoices[Date],Invoices[Customer ID],A3562)</f>
        <v/>
      </c>
      <c r="C3562" s="13">
        <f>_xlfn.MAXIFS(Invoices[Date],Invoices[Customer ID],A3562)</f>
        <v/>
      </c>
      <c r="D3562" s="14">
        <f>AsOfDate-C3562</f>
        <v/>
      </c>
      <c r="E3562" s="14">
        <f>COUNTIFS(Invoices[Customer ID],A3562)</f>
        <v/>
      </c>
      <c r="F3562" s="15">
        <f>SUMIFS(Invoices[Value],Invoices[Customer ID],A3562)</f>
        <v/>
      </c>
      <c r="G3562" s="10">
        <f>5-COUNTIF(RCuts,"&lt;"&amp;D3562)</f>
        <v/>
      </c>
      <c r="H3562" s="10">
        <f>1+COUNTIF(FCuts,"&lt;"&amp;E3562)</f>
        <v/>
      </c>
      <c r="I3562" s="10">
        <f>1+COUNTIF(MCuts,"&lt;"&amp;F3562)</f>
        <v/>
      </c>
      <c r="J3562" s="10">
        <f>G3562&amp;H3562&amp;I3562</f>
        <v/>
      </c>
      <c r="K3562" s="10">
        <f>IF(AND(G3562&gt;=4,H3562&gt;=4),"Champions",IF(AND(G3562&gt;=3,H3562&gt;=3),"Loyal",IF(G3562&gt;=4,"New / promising",IF(H3562&gt;=3,"At risk",IF(G3562&lt;=2,"Lost / hibernating","Needs attention")))))</f>
        <v/>
      </c>
    </row>
    <row r="3563">
      <c r="A3563" t="n">
        <v>17984</v>
      </c>
      <c r="B3563" s="13">
        <f>_xlfn.MINIFS(Invoices[Date],Invoices[Customer ID],A3563)</f>
        <v/>
      </c>
      <c r="C3563" s="13">
        <f>_xlfn.MAXIFS(Invoices[Date],Invoices[Customer ID],A3563)</f>
        <v/>
      </c>
      <c r="D3563" s="14">
        <f>AsOfDate-C3563</f>
        <v/>
      </c>
      <c r="E3563" s="14">
        <f>COUNTIFS(Invoices[Customer ID],A3563)</f>
        <v/>
      </c>
      <c r="F3563" s="15">
        <f>SUMIFS(Invoices[Value],Invoices[Customer ID],A3563)</f>
        <v/>
      </c>
      <c r="G3563" s="10">
        <f>5-COUNTIF(RCuts,"&lt;"&amp;D3563)</f>
        <v/>
      </c>
      <c r="H3563" s="10">
        <f>1+COUNTIF(FCuts,"&lt;"&amp;E3563)</f>
        <v/>
      </c>
      <c r="I3563" s="10">
        <f>1+COUNTIF(MCuts,"&lt;"&amp;F3563)</f>
        <v/>
      </c>
      <c r="J3563" s="10">
        <f>G3563&amp;H3563&amp;I3563</f>
        <v/>
      </c>
      <c r="K3563" s="10">
        <f>IF(AND(G3563&gt;=4,H3563&gt;=4),"Champions",IF(AND(G3563&gt;=3,H3563&gt;=3),"Loyal",IF(G3563&gt;=4,"New / promising",IF(H3563&gt;=3,"At risk",IF(G3563&lt;=2,"Lost / hibernating","Needs attention")))))</f>
        <v/>
      </c>
    </row>
    <row r="3564">
      <c r="A3564" t="n">
        <v>17985</v>
      </c>
      <c r="B3564" s="13">
        <f>_xlfn.MINIFS(Invoices[Date],Invoices[Customer ID],A3564)</f>
        <v/>
      </c>
      <c r="C3564" s="13">
        <f>_xlfn.MAXIFS(Invoices[Date],Invoices[Customer ID],A3564)</f>
        <v/>
      </c>
      <c r="D3564" s="14">
        <f>AsOfDate-C3564</f>
        <v/>
      </c>
      <c r="E3564" s="14">
        <f>COUNTIFS(Invoices[Customer ID],A3564)</f>
        <v/>
      </c>
      <c r="F3564" s="15">
        <f>SUMIFS(Invoices[Value],Invoices[Customer ID],A3564)</f>
        <v/>
      </c>
      <c r="G3564" s="10">
        <f>5-COUNTIF(RCuts,"&lt;"&amp;D3564)</f>
        <v/>
      </c>
      <c r="H3564" s="10">
        <f>1+COUNTIF(FCuts,"&lt;"&amp;E3564)</f>
        <v/>
      </c>
      <c r="I3564" s="10">
        <f>1+COUNTIF(MCuts,"&lt;"&amp;F3564)</f>
        <v/>
      </c>
      <c r="J3564" s="10">
        <f>G3564&amp;H3564&amp;I3564</f>
        <v/>
      </c>
      <c r="K3564" s="10">
        <f>IF(AND(G3564&gt;=4,H3564&gt;=4),"Champions",IF(AND(G3564&gt;=3,H3564&gt;=3),"Loyal",IF(G3564&gt;=4,"New / promising",IF(H3564&gt;=3,"At risk",IF(G3564&lt;=2,"Lost / hibernating","Needs attention")))))</f>
        <v/>
      </c>
    </row>
    <row r="3565">
      <c r="A3565" t="n">
        <v>17986</v>
      </c>
      <c r="B3565" s="13">
        <f>_xlfn.MINIFS(Invoices[Date],Invoices[Customer ID],A3565)</f>
        <v/>
      </c>
      <c r="C3565" s="13">
        <f>_xlfn.MAXIFS(Invoices[Date],Invoices[Customer ID],A3565)</f>
        <v/>
      </c>
      <c r="D3565" s="14">
        <f>AsOfDate-C3565</f>
        <v/>
      </c>
      <c r="E3565" s="14">
        <f>COUNTIFS(Invoices[Customer ID],A3565)</f>
        <v/>
      </c>
      <c r="F3565" s="15">
        <f>SUMIFS(Invoices[Value],Invoices[Customer ID],A3565)</f>
        <v/>
      </c>
      <c r="G3565" s="10">
        <f>5-COUNTIF(RCuts,"&lt;"&amp;D3565)</f>
        <v/>
      </c>
      <c r="H3565" s="10">
        <f>1+COUNTIF(FCuts,"&lt;"&amp;E3565)</f>
        <v/>
      </c>
      <c r="I3565" s="10">
        <f>1+COUNTIF(MCuts,"&lt;"&amp;F3565)</f>
        <v/>
      </c>
      <c r="J3565" s="10">
        <f>G3565&amp;H3565&amp;I3565</f>
        <v/>
      </c>
      <c r="K3565" s="10">
        <f>IF(AND(G3565&gt;=4,H3565&gt;=4),"Champions",IF(AND(G3565&gt;=3,H3565&gt;=3),"Loyal",IF(G3565&gt;=4,"New / promising",IF(H3565&gt;=3,"At risk",IF(G3565&lt;=2,"Lost / hibernating","Needs attention")))))</f>
        <v/>
      </c>
    </row>
    <row r="3566">
      <c r="A3566" t="n">
        <v>17987</v>
      </c>
      <c r="B3566" s="13">
        <f>_xlfn.MINIFS(Invoices[Date],Invoices[Customer ID],A3566)</f>
        <v/>
      </c>
      <c r="C3566" s="13">
        <f>_xlfn.MAXIFS(Invoices[Date],Invoices[Customer ID],A3566)</f>
        <v/>
      </c>
      <c r="D3566" s="14">
        <f>AsOfDate-C3566</f>
        <v/>
      </c>
      <c r="E3566" s="14">
        <f>COUNTIFS(Invoices[Customer ID],A3566)</f>
        <v/>
      </c>
      <c r="F3566" s="15">
        <f>SUMIFS(Invoices[Value],Invoices[Customer ID],A3566)</f>
        <v/>
      </c>
      <c r="G3566" s="10">
        <f>5-COUNTIF(RCuts,"&lt;"&amp;D3566)</f>
        <v/>
      </c>
      <c r="H3566" s="10">
        <f>1+COUNTIF(FCuts,"&lt;"&amp;E3566)</f>
        <v/>
      </c>
      <c r="I3566" s="10">
        <f>1+COUNTIF(MCuts,"&lt;"&amp;F3566)</f>
        <v/>
      </c>
      <c r="J3566" s="10">
        <f>G3566&amp;H3566&amp;I3566</f>
        <v/>
      </c>
      <c r="K3566" s="10">
        <f>IF(AND(G3566&gt;=4,H3566&gt;=4),"Champions",IF(AND(G3566&gt;=3,H3566&gt;=3),"Loyal",IF(G3566&gt;=4,"New / promising",IF(H3566&gt;=3,"At risk",IF(G3566&lt;=2,"Lost / hibernating","Needs attention")))))</f>
        <v/>
      </c>
    </row>
    <row r="3567">
      <c r="A3567" t="n">
        <v>17988</v>
      </c>
      <c r="B3567" s="13">
        <f>_xlfn.MINIFS(Invoices[Date],Invoices[Customer ID],A3567)</f>
        <v/>
      </c>
      <c r="C3567" s="13">
        <f>_xlfn.MAXIFS(Invoices[Date],Invoices[Customer ID],A3567)</f>
        <v/>
      </c>
      <c r="D3567" s="14">
        <f>AsOfDate-C3567</f>
        <v/>
      </c>
      <c r="E3567" s="14">
        <f>COUNTIFS(Invoices[Customer ID],A3567)</f>
        <v/>
      </c>
      <c r="F3567" s="15">
        <f>SUMIFS(Invoices[Value],Invoices[Customer ID],A3567)</f>
        <v/>
      </c>
      <c r="G3567" s="10">
        <f>5-COUNTIF(RCuts,"&lt;"&amp;D3567)</f>
        <v/>
      </c>
      <c r="H3567" s="10">
        <f>1+COUNTIF(FCuts,"&lt;"&amp;E3567)</f>
        <v/>
      </c>
      <c r="I3567" s="10">
        <f>1+COUNTIF(MCuts,"&lt;"&amp;F3567)</f>
        <v/>
      </c>
      <c r="J3567" s="10">
        <f>G3567&amp;H3567&amp;I3567</f>
        <v/>
      </c>
      <c r="K3567" s="10">
        <f>IF(AND(G3567&gt;=4,H3567&gt;=4),"Champions",IF(AND(G3567&gt;=3,H3567&gt;=3),"Loyal",IF(G3567&gt;=4,"New / promising",IF(H3567&gt;=3,"At risk",IF(G3567&lt;=2,"Lost / hibernating","Needs attention")))))</f>
        <v/>
      </c>
    </row>
    <row r="3568">
      <c r="A3568" t="n">
        <v>17990</v>
      </c>
      <c r="B3568" s="13">
        <f>_xlfn.MINIFS(Invoices[Date],Invoices[Customer ID],A3568)</f>
        <v/>
      </c>
      <c r="C3568" s="13">
        <f>_xlfn.MAXIFS(Invoices[Date],Invoices[Customer ID],A3568)</f>
        <v/>
      </c>
      <c r="D3568" s="14">
        <f>AsOfDate-C3568</f>
        <v/>
      </c>
      <c r="E3568" s="14">
        <f>COUNTIFS(Invoices[Customer ID],A3568)</f>
        <v/>
      </c>
      <c r="F3568" s="15">
        <f>SUMIFS(Invoices[Value],Invoices[Customer ID],A3568)</f>
        <v/>
      </c>
      <c r="G3568" s="10">
        <f>5-COUNTIF(RCuts,"&lt;"&amp;D3568)</f>
        <v/>
      </c>
      <c r="H3568" s="10">
        <f>1+COUNTIF(FCuts,"&lt;"&amp;E3568)</f>
        <v/>
      </c>
      <c r="I3568" s="10">
        <f>1+COUNTIF(MCuts,"&lt;"&amp;F3568)</f>
        <v/>
      </c>
      <c r="J3568" s="10">
        <f>G3568&amp;H3568&amp;I3568</f>
        <v/>
      </c>
      <c r="K3568" s="10">
        <f>IF(AND(G3568&gt;=4,H3568&gt;=4),"Champions",IF(AND(G3568&gt;=3,H3568&gt;=3),"Loyal",IF(G3568&gt;=4,"New / promising",IF(H3568&gt;=3,"At risk",IF(G3568&lt;=2,"Lost / hibernating","Needs attention")))))</f>
        <v/>
      </c>
    </row>
    <row r="3569">
      <c r="A3569" t="n">
        <v>17991</v>
      </c>
      <c r="B3569" s="13">
        <f>_xlfn.MINIFS(Invoices[Date],Invoices[Customer ID],A3569)</f>
        <v/>
      </c>
      <c r="C3569" s="13">
        <f>_xlfn.MAXIFS(Invoices[Date],Invoices[Customer ID],A3569)</f>
        <v/>
      </c>
      <c r="D3569" s="14">
        <f>AsOfDate-C3569</f>
        <v/>
      </c>
      <c r="E3569" s="14">
        <f>COUNTIFS(Invoices[Customer ID],A3569)</f>
        <v/>
      </c>
      <c r="F3569" s="15">
        <f>SUMIFS(Invoices[Value],Invoices[Customer ID],A3569)</f>
        <v/>
      </c>
      <c r="G3569" s="10">
        <f>5-COUNTIF(RCuts,"&lt;"&amp;D3569)</f>
        <v/>
      </c>
      <c r="H3569" s="10">
        <f>1+COUNTIF(FCuts,"&lt;"&amp;E3569)</f>
        <v/>
      </c>
      <c r="I3569" s="10">
        <f>1+COUNTIF(MCuts,"&lt;"&amp;F3569)</f>
        <v/>
      </c>
      <c r="J3569" s="10">
        <f>G3569&amp;H3569&amp;I3569</f>
        <v/>
      </c>
      <c r="K3569" s="10">
        <f>IF(AND(G3569&gt;=4,H3569&gt;=4),"Champions",IF(AND(G3569&gt;=3,H3569&gt;=3),"Loyal",IF(G3569&gt;=4,"New / promising",IF(H3569&gt;=3,"At risk",IF(G3569&lt;=2,"Lost / hibernating","Needs attention")))))</f>
        <v/>
      </c>
    </row>
    <row r="3570">
      <c r="A3570" t="n">
        <v>17994</v>
      </c>
      <c r="B3570" s="13">
        <f>_xlfn.MINIFS(Invoices[Date],Invoices[Customer ID],A3570)</f>
        <v/>
      </c>
      <c r="C3570" s="13">
        <f>_xlfn.MAXIFS(Invoices[Date],Invoices[Customer ID],A3570)</f>
        <v/>
      </c>
      <c r="D3570" s="14">
        <f>AsOfDate-C3570</f>
        <v/>
      </c>
      <c r="E3570" s="14">
        <f>COUNTIFS(Invoices[Customer ID],A3570)</f>
        <v/>
      </c>
      <c r="F3570" s="15">
        <f>SUMIFS(Invoices[Value],Invoices[Customer ID],A3570)</f>
        <v/>
      </c>
      <c r="G3570" s="10">
        <f>5-COUNTIF(RCuts,"&lt;"&amp;D3570)</f>
        <v/>
      </c>
      <c r="H3570" s="10">
        <f>1+COUNTIF(FCuts,"&lt;"&amp;E3570)</f>
        <v/>
      </c>
      <c r="I3570" s="10">
        <f>1+COUNTIF(MCuts,"&lt;"&amp;F3570)</f>
        <v/>
      </c>
      <c r="J3570" s="10">
        <f>G3570&amp;H3570&amp;I3570</f>
        <v/>
      </c>
      <c r="K3570" s="10">
        <f>IF(AND(G3570&gt;=4,H3570&gt;=4),"Champions",IF(AND(G3570&gt;=3,H3570&gt;=3),"Loyal",IF(G3570&gt;=4,"New / promising",IF(H3570&gt;=3,"At risk",IF(G3570&lt;=2,"Lost / hibernating","Needs attention")))))</f>
        <v/>
      </c>
    </row>
    <row r="3571">
      <c r="A3571" t="n">
        <v>17995</v>
      </c>
      <c r="B3571" s="13">
        <f>_xlfn.MINIFS(Invoices[Date],Invoices[Customer ID],A3571)</f>
        <v/>
      </c>
      <c r="C3571" s="13">
        <f>_xlfn.MAXIFS(Invoices[Date],Invoices[Customer ID],A3571)</f>
        <v/>
      </c>
      <c r="D3571" s="14">
        <f>AsOfDate-C3571</f>
        <v/>
      </c>
      <c r="E3571" s="14">
        <f>COUNTIFS(Invoices[Customer ID],A3571)</f>
        <v/>
      </c>
      <c r="F3571" s="15">
        <f>SUMIFS(Invoices[Value],Invoices[Customer ID],A3571)</f>
        <v/>
      </c>
      <c r="G3571" s="10">
        <f>5-COUNTIF(RCuts,"&lt;"&amp;D3571)</f>
        <v/>
      </c>
      <c r="H3571" s="10">
        <f>1+COUNTIF(FCuts,"&lt;"&amp;E3571)</f>
        <v/>
      </c>
      <c r="I3571" s="10">
        <f>1+COUNTIF(MCuts,"&lt;"&amp;F3571)</f>
        <v/>
      </c>
      <c r="J3571" s="10">
        <f>G3571&amp;H3571&amp;I3571</f>
        <v/>
      </c>
      <c r="K3571" s="10">
        <f>IF(AND(G3571&gt;=4,H3571&gt;=4),"Champions",IF(AND(G3571&gt;=3,H3571&gt;=3),"Loyal",IF(G3571&gt;=4,"New / promising",IF(H3571&gt;=3,"At risk",IF(G3571&lt;=2,"Lost / hibernating","Needs attention")))))</f>
        <v/>
      </c>
    </row>
    <row r="3572">
      <c r="A3572" t="n">
        <v>17997</v>
      </c>
      <c r="B3572" s="13">
        <f>_xlfn.MINIFS(Invoices[Date],Invoices[Customer ID],A3572)</f>
        <v/>
      </c>
      <c r="C3572" s="13">
        <f>_xlfn.MAXIFS(Invoices[Date],Invoices[Customer ID],A3572)</f>
        <v/>
      </c>
      <c r="D3572" s="14">
        <f>AsOfDate-C3572</f>
        <v/>
      </c>
      <c r="E3572" s="14">
        <f>COUNTIFS(Invoices[Customer ID],A3572)</f>
        <v/>
      </c>
      <c r="F3572" s="15">
        <f>SUMIFS(Invoices[Value],Invoices[Customer ID],A3572)</f>
        <v/>
      </c>
      <c r="G3572" s="10">
        <f>5-COUNTIF(RCuts,"&lt;"&amp;D3572)</f>
        <v/>
      </c>
      <c r="H3572" s="10">
        <f>1+COUNTIF(FCuts,"&lt;"&amp;E3572)</f>
        <v/>
      </c>
      <c r="I3572" s="10">
        <f>1+COUNTIF(MCuts,"&lt;"&amp;F3572)</f>
        <v/>
      </c>
      <c r="J3572" s="10">
        <f>G3572&amp;H3572&amp;I3572</f>
        <v/>
      </c>
      <c r="K3572" s="10">
        <f>IF(AND(G3572&gt;=4,H3572&gt;=4),"Champions",IF(AND(G3572&gt;=3,H3572&gt;=3),"Loyal",IF(G3572&gt;=4,"New / promising",IF(H3572&gt;=3,"At risk",IF(G3572&lt;=2,"Lost / hibernating","Needs attention")))))</f>
        <v/>
      </c>
    </row>
    <row r="3573">
      <c r="A3573" t="n">
        <v>17999</v>
      </c>
      <c r="B3573" s="13">
        <f>_xlfn.MINIFS(Invoices[Date],Invoices[Customer ID],A3573)</f>
        <v/>
      </c>
      <c r="C3573" s="13">
        <f>_xlfn.MAXIFS(Invoices[Date],Invoices[Customer ID],A3573)</f>
        <v/>
      </c>
      <c r="D3573" s="14">
        <f>AsOfDate-C3573</f>
        <v/>
      </c>
      <c r="E3573" s="14">
        <f>COUNTIFS(Invoices[Customer ID],A3573)</f>
        <v/>
      </c>
      <c r="F3573" s="15">
        <f>SUMIFS(Invoices[Value],Invoices[Customer ID],A3573)</f>
        <v/>
      </c>
      <c r="G3573" s="10">
        <f>5-COUNTIF(RCuts,"&lt;"&amp;D3573)</f>
        <v/>
      </c>
      <c r="H3573" s="10">
        <f>1+COUNTIF(FCuts,"&lt;"&amp;E3573)</f>
        <v/>
      </c>
      <c r="I3573" s="10">
        <f>1+COUNTIF(MCuts,"&lt;"&amp;F3573)</f>
        <v/>
      </c>
      <c r="J3573" s="10">
        <f>G3573&amp;H3573&amp;I3573</f>
        <v/>
      </c>
      <c r="K3573" s="10">
        <f>IF(AND(G3573&gt;=4,H3573&gt;=4),"Champions",IF(AND(G3573&gt;=3,H3573&gt;=3),"Loyal",IF(G3573&gt;=4,"New / promising",IF(H3573&gt;=3,"At risk",IF(G3573&lt;=2,"Lost / hibernating","Needs attention")))))</f>
        <v/>
      </c>
    </row>
    <row r="3574">
      <c r="A3574" t="n">
        <v>18001</v>
      </c>
      <c r="B3574" s="13">
        <f>_xlfn.MINIFS(Invoices[Date],Invoices[Customer ID],A3574)</f>
        <v/>
      </c>
      <c r="C3574" s="13">
        <f>_xlfn.MAXIFS(Invoices[Date],Invoices[Customer ID],A3574)</f>
        <v/>
      </c>
      <c r="D3574" s="14">
        <f>AsOfDate-C3574</f>
        <v/>
      </c>
      <c r="E3574" s="14">
        <f>COUNTIFS(Invoices[Customer ID],A3574)</f>
        <v/>
      </c>
      <c r="F3574" s="15">
        <f>SUMIFS(Invoices[Value],Invoices[Customer ID],A3574)</f>
        <v/>
      </c>
      <c r="G3574" s="10">
        <f>5-COUNTIF(RCuts,"&lt;"&amp;D3574)</f>
        <v/>
      </c>
      <c r="H3574" s="10">
        <f>1+COUNTIF(FCuts,"&lt;"&amp;E3574)</f>
        <v/>
      </c>
      <c r="I3574" s="10">
        <f>1+COUNTIF(MCuts,"&lt;"&amp;F3574)</f>
        <v/>
      </c>
      <c r="J3574" s="10">
        <f>G3574&amp;H3574&amp;I3574</f>
        <v/>
      </c>
      <c r="K3574" s="10">
        <f>IF(AND(G3574&gt;=4,H3574&gt;=4),"Champions",IF(AND(G3574&gt;=3,H3574&gt;=3),"Loyal",IF(G3574&gt;=4,"New / promising",IF(H3574&gt;=3,"At risk",IF(G3574&lt;=2,"Lost / hibernating","Needs attention")))))</f>
        <v/>
      </c>
    </row>
    <row r="3575">
      <c r="A3575" t="n">
        <v>18005</v>
      </c>
      <c r="B3575" s="13">
        <f>_xlfn.MINIFS(Invoices[Date],Invoices[Customer ID],A3575)</f>
        <v/>
      </c>
      <c r="C3575" s="13">
        <f>_xlfn.MAXIFS(Invoices[Date],Invoices[Customer ID],A3575)</f>
        <v/>
      </c>
      <c r="D3575" s="14">
        <f>AsOfDate-C3575</f>
        <v/>
      </c>
      <c r="E3575" s="14">
        <f>COUNTIFS(Invoices[Customer ID],A3575)</f>
        <v/>
      </c>
      <c r="F3575" s="15">
        <f>SUMIFS(Invoices[Value],Invoices[Customer ID],A3575)</f>
        <v/>
      </c>
      <c r="G3575" s="10">
        <f>5-COUNTIF(RCuts,"&lt;"&amp;D3575)</f>
        <v/>
      </c>
      <c r="H3575" s="10">
        <f>1+COUNTIF(FCuts,"&lt;"&amp;E3575)</f>
        <v/>
      </c>
      <c r="I3575" s="10">
        <f>1+COUNTIF(MCuts,"&lt;"&amp;F3575)</f>
        <v/>
      </c>
      <c r="J3575" s="10">
        <f>G3575&amp;H3575&amp;I3575</f>
        <v/>
      </c>
      <c r="K3575" s="10">
        <f>IF(AND(G3575&gt;=4,H3575&gt;=4),"Champions",IF(AND(G3575&gt;=3,H3575&gt;=3),"Loyal",IF(G3575&gt;=4,"New / promising",IF(H3575&gt;=3,"At risk",IF(G3575&lt;=2,"Lost / hibernating","Needs attention")))))</f>
        <v/>
      </c>
    </row>
    <row r="3576">
      <c r="A3576" t="n">
        <v>18006</v>
      </c>
      <c r="B3576" s="13">
        <f>_xlfn.MINIFS(Invoices[Date],Invoices[Customer ID],A3576)</f>
        <v/>
      </c>
      <c r="C3576" s="13">
        <f>_xlfn.MAXIFS(Invoices[Date],Invoices[Customer ID],A3576)</f>
        <v/>
      </c>
      <c r="D3576" s="14">
        <f>AsOfDate-C3576</f>
        <v/>
      </c>
      <c r="E3576" s="14">
        <f>COUNTIFS(Invoices[Customer ID],A3576)</f>
        <v/>
      </c>
      <c r="F3576" s="15">
        <f>SUMIFS(Invoices[Value],Invoices[Customer ID],A3576)</f>
        <v/>
      </c>
      <c r="G3576" s="10">
        <f>5-COUNTIF(RCuts,"&lt;"&amp;D3576)</f>
        <v/>
      </c>
      <c r="H3576" s="10">
        <f>1+COUNTIF(FCuts,"&lt;"&amp;E3576)</f>
        <v/>
      </c>
      <c r="I3576" s="10">
        <f>1+COUNTIF(MCuts,"&lt;"&amp;F3576)</f>
        <v/>
      </c>
      <c r="J3576" s="10">
        <f>G3576&amp;H3576&amp;I3576</f>
        <v/>
      </c>
      <c r="K3576" s="10">
        <f>IF(AND(G3576&gt;=4,H3576&gt;=4),"Champions",IF(AND(G3576&gt;=3,H3576&gt;=3),"Loyal",IF(G3576&gt;=4,"New / promising",IF(H3576&gt;=3,"At risk",IF(G3576&lt;=2,"Lost / hibernating","Needs attention")))))</f>
        <v/>
      </c>
    </row>
    <row r="3577">
      <c r="A3577" t="n">
        <v>18008</v>
      </c>
      <c r="B3577" s="13">
        <f>_xlfn.MINIFS(Invoices[Date],Invoices[Customer ID],A3577)</f>
        <v/>
      </c>
      <c r="C3577" s="13">
        <f>_xlfn.MAXIFS(Invoices[Date],Invoices[Customer ID],A3577)</f>
        <v/>
      </c>
      <c r="D3577" s="14">
        <f>AsOfDate-C3577</f>
        <v/>
      </c>
      <c r="E3577" s="14">
        <f>COUNTIFS(Invoices[Customer ID],A3577)</f>
        <v/>
      </c>
      <c r="F3577" s="15">
        <f>SUMIFS(Invoices[Value],Invoices[Customer ID],A3577)</f>
        <v/>
      </c>
      <c r="G3577" s="10">
        <f>5-COUNTIF(RCuts,"&lt;"&amp;D3577)</f>
        <v/>
      </c>
      <c r="H3577" s="10">
        <f>1+COUNTIF(FCuts,"&lt;"&amp;E3577)</f>
        <v/>
      </c>
      <c r="I3577" s="10">
        <f>1+COUNTIF(MCuts,"&lt;"&amp;F3577)</f>
        <v/>
      </c>
      <c r="J3577" s="10">
        <f>G3577&amp;H3577&amp;I3577</f>
        <v/>
      </c>
      <c r="K3577" s="10">
        <f>IF(AND(G3577&gt;=4,H3577&gt;=4),"Champions",IF(AND(G3577&gt;=3,H3577&gt;=3),"Loyal",IF(G3577&gt;=4,"New / promising",IF(H3577&gt;=3,"At risk",IF(G3577&lt;=2,"Lost / hibernating","Needs attention")))))</f>
        <v/>
      </c>
    </row>
    <row r="3578">
      <c r="A3578" t="n">
        <v>18009</v>
      </c>
      <c r="B3578" s="13">
        <f>_xlfn.MINIFS(Invoices[Date],Invoices[Customer ID],A3578)</f>
        <v/>
      </c>
      <c r="C3578" s="13">
        <f>_xlfn.MAXIFS(Invoices[Date],Invoices[Customer ID],A3578)</f>
        <v/>
      </c>
      <c r="D3578" s="14">
        <f>AsOfDate-C3578</f>
        <v/>
      </c>
      <c r="E3578" s="14">
        <f>COUNTIFS(Invoices[Customer ID],A3578)</f>
        <v/>
      </c>
      <c r="F3578" s="15">
        <f>SUMIFS(Invoices[Value],Invoices[Customer ID],A3578)</f>
        <v/>
      </c>
      <c r="G3578" s="10">
        <f>5-COUNTIF(RCuts,"&lt;"&amp;D3578)</f>
        <v/>
      </c>
      <c r="H3578" s="10">
        <f>1+COUNTIF(FCuts,"&lt;"&amp;E3578)</f>
        <v/>
      </c>
      <c r="I3578" s="10">
        <f>1+COUNTIF(MCuts,"&lt;"&amp;F3578)</f>
        <v/>
      </c>
      <c r="J3578" s="10">
        <f>G3578&amp;H3578&amp;I3578</f>
        <v/>
      </c>
      <c r="K3578" s="10">
        <f>IF(AND(G3578&gt;=4,H3578&gt;=4),"Champions",IF(AND(G3578&gt;=3,H3578&gt;=3),"Loyal",IF(G3578&gt;=4,"New / promising",IF(H3578&gt;=3,"At risk",IF(G3578&lt;=2,"Lost / hibernating","Needs attention")))))</f>
        <v/>
      </c>
    </row>
    <row r="3579">
      <c r="A3579" t="n">
        <v>18010</v>
      </c>
      <c r="B3579" s="13">
        <f>_xlfn.MINIFS(Invoices[Date],Invoices[Customer ID],A3579)</f>
        <v/>
      </c>
      <c r="C3579" s="13">
        <f>_xlfn.MAXIFS(Invoices[Date],Invoices[Customer ID],A3579)</f>
        <v/>
      </c>
      <c r="D3579" s="14">
        <f>AsOfDate-C3579</f>
        <v/>
      </c>
      <c r="E3579" s="14">
        <f>COUNTIFS(Invoices[Customer ID],A3579)</f>
        <v/>
      </c>
      <c r="F3579" s="15">
        <f>SUMIFS(Invoices[Value],Invoices[Customer ID],A3579)</f>
        <v/>
      </c>
      <c r="G3579" s="10">
        <f>5-COUNTIF(RCuts,"&lt;"&amp;D3579)</f>
        <v/>
      </c>
      <c r="H3579" s="10">
        <f>1+COUNTIF(FCuts,"&lt;"&amp;E3579)</f>
        <v/>
      </c>
      <c r="I3579" s="10">
        <f>1+COUNTIF(MCuts,"&lt;"&amp;F3579)</f>
        <v/>
      </c>
      <c r="J3579" s="10">
        <f>G3579&amp;H3579&amp;I3579</f>
        <v/>
      </c>
      <c r="K3579" s="10">
        <f>IF(AND(G3579&gt;=4,H3579&gt;=4),"Champions",IF(AND(G3579&gt;=3,H3579&gt;=3),"Loyal",IF(G3579&gt;=4,"New / promising",IF(H3579&gt;=3,"At risk",IF(G3579&lt;=2,"Lost / hibernating","Needs attention")))))</f>
        <v/>
      </c>
    </row>
    <row r="3580">
      <c r="A3580" t="n">
        <v>18013</v>
      </c>
      <c r="B3580" s="13">
        <f>_xlfn.MINIFS(Invoices[Date],Invoices[Customer ID],A3580)</f>
        <v/>
      </c>
      <c r="C3580" s="13">
        <f>_xlfn.MAXIFS(Invoices[Date],Invoices[Customer ID],A3580)</f>
        <v/>
      </c>
      <c r="D3580" s="14">
        <f>AsOfDate-C3580</f>
        <v/>
      </c>
      <c r="E3580" s="14">
        <f>COUNTIFS(Invoices[Customer ID],A3580)</f>
        <v/>
      </c>
      <c r="F3580" s="15">
        <f>SUMIFS(Invoices[Value],Invoices[Customer ID],A3580)</f>
        <v/>
      </c>
      <c r="G3580" s="10">
        <f>5-COUNTIF(RCuts,"&lt;"&amp;D3580)</f>
        <v/>
      </c>
      <c r="H3580" s="10">
        <f>1+COUNTIF(FCuts,"&lt;"&amp;E3580)</f>
        <v/>
      </c>
      <c r="I3580" s="10">
        <f>1+COUNTIF(MCuts,"&lt;"&amp;F3580)</f>
        <v/>
      </c>
      <c r="J3580" s="10">
        <f>G3580&amp;H3580&amp;I3580</f>
        <v/>
      </c>
      <c r="K3580" s="10">
        <f>IF(AND(G3580&gt;=4,H3580&gt;=4),"Champions",IF(AND(G3580&gt;=3,H3580&gt;=3),"Loyal",IF(G3580&gt;=4,"New / promising",IF(H3580&gt;=3,"At risk",IF(G3580&lt;=2,"Lost / hibernating","Needs attention")))))</f>
        <v/>
      </c>
    </row>
    <row r="3581">
      <c r="A3581" t="n">
        <v>18014</v>
      </c>
      <c r="B3581" s="13">
        <f>_xlfn.MINIFS(Invoices[Date],Invoices[Customer ID],A3581)</f>
        <v/>
      </c>
      <c r="C3581" s="13">
        <f>_xlfn.MAXIFS(Invoices[Date],Invoices[Customer ID],A3581)</f>
        <v/>
      </c>
      <c r="D3581" s="14">
        <f>AsOfDate-C3581</f>
        <v/>
      </c>
      <c r="E3581" s="14">
        <f>COUNTIFS(Invoices[Customer ID],A3581)</f>
        <v/>
      </c>
      <c r="F3581" s="15">
        <f>SUMIFS(Invoices[Value],Invoices[Customer ID],A3581)</f>
        <v/>
      </c>
      <c r="G3581" s="10">
        <f>5-COUNTIF(RCuts,"&lt;"&amp;D3581)</f>
        <v/>
      </c>
      <c r="H3581" s="10">
        <f>1+COUNTIF(FCuts,"&lt;"&amp;E3581)</f>
        <v/>
      </c>
      <c r="I3581" s="10">
        <f>1+COUNTIF(MCuts,"&lt;"&amp;F3581)</f>
        <v/>
      </c>
      <c r="J3581" s="10">
        <f>G3581&amp;H3581&amp;I3581</f>
        <v/>
      </c>
      <c r="K3581" s="10">
        <f>IF(AND(G3581&gt;=4,H3581&gt;=4),"Champions",IF(AND(G3581&gt;=3,H3581&gt;=3),"Loyal",IF(G3581&gt;=4,"New / promising",IF(H3581&gt;=3,"At risk",IF(G3581&lt;=2,"Lost / hibernating","Needs attention")))))</f>
        <v/>
      </c>
    </row>
    <row r="3582">
      <c r="A3582" t="n">
        <v>18016</v>
      </c>
      <c r="B3582" s="13">
        <f>_xlfn.MINIFS(Invoices[Date],Invoices[Customer ID],A3582)</f>
        <v/>
      </c>
      <c r="C3582" s="13">
        <f>_xlfn.MAXIFS(Invoices[Date],Invoices[Customer ID],A3582)</f>
        <v/>
      </c>
      <c r="D3582" s="14">
        <f>AsOfDate-C3582</f>
        <v/>
      </c>
      <c r="E3582" s="14">
        <f>COUNTIFS(Invoices[Customer ID],A3582)</f>
        <v/>
      </c>
      <c r="F3582" s="15">
        <f>SUMIFS(Invoices[Value],Invoices[Customer ID],A3582)</f>
        <v/>
      </c>
      <c r="G3582" s="10">
        <f>5-COUNTIF(RCuts,"&lt;"&amp;D3582)</f>
        <v/>
      </c>
      <c r="H3582" s="10">
        <f>1+COUNTIF(FCuts,"&lt;"&amp;E3582)</f>
        <v/>
      </c>
      <c r="I3582" s="10">
        <f>1+COUNTIF(MCuts,"&lt;"&amp;F3582)</f>
        <v/>
      </c>
      <c r="J3582" s="10">
        <f>G3582&amp;H3582&amp;I3582</f>
        <v/>
      </c>
      <c r="K3582" s="10">
        <f>IF(AND(G3582&gt;=4,H3582&gt;=4),"Champions",IF(AND(G3582&gt;=3,H3582&gt;=3),"Loyal",IF(G3582&gt;=4,"New / promising",IF(H3582&gt;=3,"At risk",IF(G3582&lt;=2,"Lost / hibernating","Needs attention")))))</f>
        <v/>
      </c>
    </row>
    <row r="3583">
      <c r="A3583" t="n">
        <v>18017</v>
      </c>
      <c r="B3583" s="13">
        <f>_xlfn.MINIFS(Invoices[Date],Invoices[Customer ID],A3583)</f>
        <v/>
      </c>
      <c r="C3583" s="13">
        <f>_xlfn.MAXIFS(Invoices[Date],Invoices[Customer ID],A3583)</f>
        <v/>
      </c>
      <c r="D3583" s="14">
        <f>AsOfDate-C3583</f>
        <v/>
      </c>
      <c r="E3583" s="14">
        <f>COUNTIFS(Invoices[Customer ID],A3583)</f>
        <v/>
      </c>
      <c r="F3583" s="15">
        <f>SUMIFS(Invoices[Value],Invoices[Customer ID],A3583)</f>
        <v/>
      </c>
      <c r="G3583" s="10">
        <f>5-COUNTIF(RCuts,"&lt;"&amp;D3583)</f>
        <v/>
      </c>
      <c r="H3583" s="10">
        <f>1+COUNTIF(FCuts,"&lt;"&amp;E3583)</f>
        <v/>
      </c>
      <c r="I3583" s="10">
        <f>1+COUNTIF(MCuts,"&lt;"&amp;F3583)</f>
        <v/>
      </c>
      <c r="J3583" s="10">
        <f>G3583&amp;H3583&amp;I3583</f>
        <v/>
      </c>
      <c r="K3583" s="10">
        <f>IF(AND(G3583&gt;=4,H3583&gt;=4),"Champions",IF(AND(G3583&gt;=3,H3583&gt;=3),"Loyal",IF(G3583&gt;=4,"New / promising",IF(H3583&gt;=3,"At risk",IF(G3583&lt;=2,"Lost / hibernating","Needs attention")))))</f>
        <v/>
      </c>
    </row>
    <row r="3584">
      <c r="A3584" t="n">
        <v>18018</v>
      </c>
      <c r="B3584" s="13">
        <f>_xlfn.MINIFS(Invoices[Date],Invoices[Customer ID],A3584)</f>
        <v/>
      </c>
      <c r="C3584" s="13">
        <f>_xlfn.MAXIFS(Invoices[Date],Invoices[Customer ID],A3584)</f>
        <v/>
      </c>
      <c r="D3584" s="14">
        <f>AsOfDate-C3584</f>
        <v/>
      </c>
      <c r="E3584" s="14">
        <f>COUNTIFS(Invoices[Customer ID],A3584)</f>
        <v/>
      </c>
      <c r="F3584" s="15">
        <f>SUMIFS(Invoices[Value],Invoices[Customer ID],A3584)</f>
        <v/>
      </c>
      <c r="G3584" s="10">
        <f>5-COUNTIF(RCuts,"&lt;"&amp;D3584)</f>
        <v/>
      </c>
      <c r="H3584" s="10">
        <f>1+COUNTIF(FCuts,"&lt;"&amp;E3584)</f>
        <v/>
      </c>
      <c r="I3584" s="10">
        <f>1+COUNTIF(MCuts,"&lt;"&amp;F3584)</f>
        <v/>
      </c>
      <c r="J3584" s="10">
        <f>G3584&amp;H3584&amp;I3584</f>
        <v/>
      </c>
      <c r="K3584" s="10">
        <f>IF(AND(G3584&gt;=4,H3584&gt;=4),"Champions",IF(AND(G3584&gt;=3,H3584&gt;=3),"Loyal",IF(G3584&gt;=4,"New / promising",IF(H3584&gt;=3,"At risk",IF(G3584&lt;=2,"Lost / hibernating","Needs attention")))))</f>
        <v/>
      </c>
    </row>
    <row r="3585">
      <c r="A3585" t="n">
        <v>18019</v>
      </c>
      <c r="B3585" s="13">
        <f>_xlfn.MINIFS(Invoices[Date],Invoices[Customer ID],A3585)</f>
        <v/>
      </c>
      <c r="C3585" s="13">
        <f>_xlfn.MAXIFS(Invoices[Date],Invoices[Customer ID],A3585)</f>
        <v/>
      </c>
      <c r="D3585" s="14">
        <f>AsOfDate-C3585</f>
        <v/>
      </c>
      <c r="E3585" s="14">
        <f>COUNTIFS(Invoices[Customer ID],A3585)</f>
        <v/>
      </c>
      <c r="F3585" s="15">
        <f>SUMIFS(Invoices[Value],Invoices[Customer ID],A3585)</f>
        <v/>
      </c>
      <c r="G3585" s="10">
        <f>5-COUNTIF(RCuts,"&lt;"&amp;D3585)</f>
        <v/>
      </c>
      <c r="H3585" s="10">
        <f>1+COUNTIF(FCuts,"&lt;"&amp;E3585)</f>
        <v/>
      </c>
      <c r="I3585" s="10">
        <f>1+COUNTIF(MCuts,"&lt;"&amp;F3585)</f>
        <v/>
      </c>
      <c r="J3585" s="10">
        <f>G3585&amp;H3585&amp;I3585</f>
        <v/>
      </c>
      <c r="K3585" s="10">
        <f>IF(AND(G3585&gt;=4,H3585&gt;=4),"Champions",IF(AND(G3585&gt;=3,H3585&gt;=3),"Loyal",IF(G3585&gt;=4,"New / promising",IF(H3585&gt;=3,"At risk",IF(G3585&lt;=2,"Lost / hibernating","Needs attention")))))</f>
        <v/>
      </c>
    </row>
    <row r="3586">
      <c r="A3586" t="n">
        <v>18022</v>
      </c>
      <c r="B3586" s="13">
        <f>_xlfn.MINIFS(Invoices[Date],Invoices[Customer ID],A3586)</f>
        <v/>
      </c>
      <c r="C3586" s="13">
        <f>_xlfn.MAXIFS(Invoices[Date],Invoices[Customer ID],A3586)</f>
        <v/>
      </c>
      <c r="D3586" s="14">
        <f>AsOfDate-C3586</f>
        <v/>
      </c>
      <c r="E3586" s="14">
        <f>COUNTIFS(Invoices[Customer ID],A3586)</f>
        <v/>
      </c>
      <c r="F3586" s="15">
        <f>SUMIFS(Invoices[Value],Invoices[Customer ID],A3586)</f>
        <v/>
      </c>
      <c r="G3586" s="10">
        <f>5-COUNTIF(RCuts,"&lt;"&amp;D3586)</f>
        <v/>
      </c>
      <c r="H3586" s="10">
        <f>1+COUNTIF(FCuts,"&lt;"&amp;E3586)</f>
        <v/>
      </c>
      <c r="I3586" s="10">
        <f>1+COUNTIF(MCuts,"&lt;"&amp;F3586)</f>
        <v/>
      </c>
      <c r="J3586" s="10">
        <f>G3586&amp;H3586&amp;I3586</f>
        <v/>
      </c>
      <c r="K3586" s="10">
        <f>IF(AND(G3586&gt;=4,H3586&gt;=4),"Champions",IF(AND(G3586&gt;=3,H3586&gt;=3),"Loyal",IF(G3586&gt;=4,"New / promising",IF(H3586&gt;=3,"At risk",IF(G3586&lt;=2,"Lost / hibernating","Needs attention")))))</f>
        <v/>
      </c>
    </row>
    <row r="3587">
      <c r="A3587" t="n">
        <v>18024</v>
      </c>
      <c r="B3587" s="13">
        <f>_xlfn.MINIFS(Invoices[Date],Invoices[Customer ID],A3587)</f>
        <v/>
      </c>
      <c r="C3587" s="13">
        <f>_xlfn.MAXIFS(Invoices[Date],Invoices[Customer ID],A3587)</f>
        <v/>
      </c>
      <c r="D3587" s="14">
        <f>AsOfDate-C3587</f>
        <v/>
      </c>
      <c r="E3587" s="14">
        <f>COUNTIFS(Invoices[Customer ID],A3587)</f>
        <v/>
      </c>
      <c r="F3587" s="15">
        <f>SUMIFS(Invoices[Value],Invoices[Customer ID],A3587)</f>
        <v/>
      </c>
      <c r="G3587" s="10">
        <f>5-COUNTIF(RCuts,"&lt;"&amp;D3587)</f>
        <v/>
      </c>
      <c r="H3587" s="10">
        <f>1+COUNTIF(FCuts,"&lt;"&amp;E3587)</f>
        <v/>
      </c>
      <c r="I3587" s="10">
        <f>1+COUNTIF(MCuts,"&lt;"&amp;F3587)</f>
        <v/>
      </c>
      <c r="J3587" s="10">
        <f>G3587&amp;H3587&amp;I3587</f>
        <v/>
      </c>
      <c r="K3587" s="10">
        <f>IF(AND(G3587&gt;=4,H3587&gt;=4),"Champions",IF(AND(G3587&gt;=3,H3587&gt;=3),"Loyal",IF(G3587&gt;=4,"New / promising",IF(H3587&gt;=3,"At risk",IF(G3587&lt;=2,"Lost / hibernating","Needs attention")))))</f>
        <v/>
      </c>
    </row>
    <row r="3588">
      <c r="A3588" t="n">
        <v>18027</v>
      </c>
      <c r="B3588" s="13">
        <f>_xlfn.MINIFS(Invoices[Date],Invoices[Customer ID],A3588)</f>
        <v/>
      </c>
      <c r="C3588" s="13">
        <f>_xlfn.MAXIFS(Invoices[Date],Invoices[Customer ID],A3588)</f>
        <v/>
      </c>
      <c r="D3588" s="14">
        <f>AsOfDate-C3588</f>
        <v/>
      </c>
      <c r="E3588" s="14">
        <f>COUNTIFS(Invoices[Customer ID],A3588)</f>
        <v/>
      </c>
      <c r="F3588" s="15">
        <f>SUMIFS(Invoices[Value],Invoices[Customer ID],A3588)</f>
        <v/>
      </c>
      <c r="G3588" s="10">
        <f>5-COUNTIF(RCuts,"&lt;"&amp;D3588)</f>
        <v/>
      </c>
      <c r="H3588" s="10">
        <f>1+COUNTIF(FCuts,"&lt;"&amp;E3588)</f>
        <v/>
      </c>
      <c r="I3588" s="10">
        <f>1+COUNTIF(MCuts,"&lt;"&amp;F3588)</f>
        <v/>
      </c>
      <c r="J3588" s="10">
        <f>G3588&amp;H3588&amp;I3588</f>
        <v/>
      </c>
      <c r="K3588" s="10">
        <f>IF(AND(G3588&gt;=4,H3588&gt;=4),"Champions",IF(AND(G3588&gt;=3,H3588&gt;=3),"Loyal",IF(G3588&gt;=4,"New / promising",IF(H3588&gt;=3,"At risk",IF(G3588&lt;=2,"Lost / hibernating","Needs attention")))))</f>
        <v/>
      </c>
    </row>
    <row r="3589">
      <c r="A3589" t="n">
        <v>18030</v>
      </c>
      <c r="B3589" s="13">
        <f>_xlfn.MINIFS(Invoices[Date],Invoices[Customer ID],A3589)</f>
        <v/>
      </c>
      <c r="C3589" s="13">
        <f>_xlfn.MAXIFS(Invoices[Date],Invoices[Customer ID],A3589)</f>
        <v/>
      </c>
      <c r="D3589" s="14">
        <f>AsOfDate-C3589</f>
        <v/>
      </c>
      <c r="E3589" s="14">
        <f>COUNTIFS(Invoices[Customer ID],A3589)</f>
        <v/>
      </c>
      <c r="F3589" s="15">
        <f>SUMIFS(Invoices[Value],Invoices[Customer ID],A3589)</f>
        <v/>
      </c>
      <c r="G3589" s="10">
        <f>5-COUNTIF(RCuts,"&lt;"&amp;D3589)</f>
        <v/>
      </c>
      <c r="H3589" s="10">
        <f>1+COUNTIF(FCuts,"&lt;"&amp;E3589)</f>
        <v/>
      </c>
      <c r="I3589" s="10">
        <f>1+COUNTIF(MCuts,"&lt;"&amp;F3589)</f>
        <v/>
      </c>
      <c r="J3589" s="10">
        <f>G3589&amp;H3589&amp;I3589</f>
        <v/>
      </c>
      <c r="K3589" s="10">
        <f>IF(AND(G3589&gt;=4,H3589&gt;=4),"Champions",IF(AND(G3589&gt;=3,H3589&gt;=3),"Loyal",IF(G3589&gt;=4,"New / promising",IF(H3589&gt;=3,"At risk",IF(G3589&lt;=2,"Lost / hibernating","Needs attention")))))</f>
        <v/>
      </c>
    </row>
    <row r="3590">
      <c r="A3590" t="n">
        <v>18032</v>
      </c>
      <c r="B3590" s="13">
        <f>_xlfn.MINIFS(Invoices[Date],Invoices[Customer ID],A3590)</f>
        <v/>
      </c>
      <c r="C3590" s="13">
        <f>_xlfn.MAXIFS(Invoices[Date],Invoices[Customer ID],A3590)</f>
        <v/>
      </c>
      <c r="D3590" s="14">
        <f>AsOfDate-C3590</f>
        <v/>
      </c>
      <c r="E3590" s="14">
        <f>COUNTIFS(Invoices[Customer ID],A3590)</f>
        <v/>
      </c>
      <c r="F3590" s="15">
        <f>SUMIFS(Invoices[Value],Invoices[Customer ID],A3590)</f>
        <v/>
      </c>
      <c r="G3590" s="10">
        <f>5-COUNTIF(RCuts,"&lt;"&amp;D3590)</f>
        <v/>
      </c>
      <c r="H3590" s="10">
        <f>1+COUNTIF(FCuts,"&lt;"&amp;E3590)</f>
        <v/>
      </c>
      <c r="I3590" s="10">
        <f>1+COUNTIF(MCuts,"&lt;"&amp;F3590)</f>
        <v/>
      </c>
      <c r="J3590" s="10">
        <f>G3590&amp;H3590&amp;I3590</f>
        <v/>
      </c>
      <c r="K3590" s="10">
        <f>IF(AND(G3590&gt;=4,H3590&gt;=4),"Champions",IF(AND(G3590&gt;=3,H3590&gt;=3),"Loyal",IF(G3590&gt;=4,"New / promising",IF(H3590&gt;=3,"At risk",IF(G3590&lt;=2,"Lost / hibernating","Needs attention")))))</f>
        <v/>
      </c>
    </row>
    <row r="3591">
      <c r="A3591" t="n">
        <v>18033</v>
      </c>
      <c r="B3591" s="13">
        <f>_xlfn.MINIFS(Invoices[Date],Invoices[Customer ID],A3591)</f>
        <v/>
      </c>
      <c r="C3591" s="13">
        <f>_xlfn.MAXIFS(Invoices[Date],Invoices[Customer ID],A3591)</f>
        <v/>
      </c>
      <c r="D3591" s="14">
        <f>AsOfDate-C3591</f>
        <v/>
      </c>
      <c r="E3591" s="14">
        <f>COUNTIFS(Invoices[Customer ID],A3591)</f>
        <v/>
      </c>
      <c r="F3591" s="15">
        <f>SUMIFS(Invoices[Value],Invoices[Customer ID],A3591)</f>
        <v/>
      </c>
      <c r="G3591" s="10">
        <f>5-COUNTIF(RCuts,"&lt;"&amp;D3591)</f>
        <v/>
      </c>
      <c r="H3591" s="10">
        <f>1+COUNTIF(FCuts,"&lt;"&amp;E3591)</f>
        <v/>
      </c>
      <c r="I3591" s="10">
        <f>1+COUNTIF(MCuts,"&lt;"&amp;F3591)</f>
        <v/>
      </c>
      <c r="J3591" s="10">
        <f>G3591&amp;H3591&amp;I3591</f>
        <v/>
      </c>
      <c r="K3591" s="10">
        <f>IF(AND(G3591&gt;=4,H3591&gt;=4),"Champions",IF(AND(G3591&gt;=3,H3591&gt;=3),"Loyal",IF(G3591&gt;=4,"New / promising",IF(H3591&gt;=3,"At risk",IF(G3591&lt;=2,"Lost / hibernating","Needs attention")))))</f>
        <v/>
      </c>
    </row>
    <row r="3592">
      <c r="A3592" t="n">
        <v>18034</v>
      </c>
      <c r="B3592" s="13">
        <f>_xlfn.MINIFS(Invoices[Date],Invoices[Customer ID],A3592)</f>
        <v/>
      </c>
      <c r="C3592" s="13">
        <f>_xlfn.MAXIFS(Invoices[Date],Invoices[Customer ID],A3592)</f>
        <v/>
      </c>
      <c r="D3592" s="14">
        <f>AsOfDate-C3592</f>
        <v/>
      </c>
      <c r="E3592" s="14">
        <f>COUNTIFS(Invoices[Customer ID],A3592)</f>
        <v/>
      </c>
      <c r="F3592" s="15">
        <f>SUMIFS(Invoices[Value],Invoices[Customer ID],A3592)</f>
        <v/>
      </c>
      <c r="G3592" s="10">
        <f>5-COUNTIF(RCuts,"&lt;"&amp;D3592)</f>
        <v/>
      </c>
      <c r="H3592" s="10">
        <f>1+COUNTIF(FCuts,"&lt;"&amp;E3592)</f>
        <v/>
      </c>
      <c r="I3592" s="10">
        <f>1+COUNTIF(MCuts,"&lt;"&amp;F3592)</f>
        <v/>
      </c>
      <c r="J3592" s="10">
        <f>G3592&amp;H3592&amp;I3592</f>
        <v/>
      </c>
      <c r="K3592" s="10">
        <f>IF(AND(G3592&gt;=4,H3592&gt;=4),"Champions",IF(AND(G3592&gt;=3,H3592&gt;=3),"Loyal",IF(G3592&gt;=4,"New / promising",IF(H3592&gt;=3,"At risk",IF(G3592&lt;=2,"Lost / hibernating","Needs attention")))))</f>
        <v/>
      </c>
    </row>
    <row r="3593">
      <c r="A3593" t="n">
        <v>18035</v>
      </c>
      <c r="B3593" s="13">
        <f>_xlfn.MINIFS(Invoices[Date],Invoices[Customer ID],A3593)</f>
        <v/>
      </c>
      <c r="C3593" s="13">
        <f>_xlfn.MAXIFS(Invoices[Date],Invoices[Customer ID],A3593)</f>
        <v/>
      </c>
      <c r="D3593" s="14">
        <f>AsOfDate-C3593</f>
        <v/>
      </c>
      <c r="E3593" s="14">
        <f>COUNTIFS(Invoices[Customer ID],A3593)</f>
        <v/>
      </c>
      <c r="F3593" s="15">
        <f>SUMIFS(Invoices[Value],Invoices[Customer ID],A3593)</f>
        <v/>
      </c>
      <c r="G3593" s="10">
        <f>5-COUNTIF(RCuts,"&lt;"&amp;D3593)</f>
        <v/>
      </c>
      <c r="H3593" s="10">
        <f>1+COUNTIF(FCuts,"&lt;"&amp;E3593)</f>
        <v/>
      </c>
      <c r="I3593" s="10">
        <f>1+COUNTIF(MCuts,"&lt;"&amp;F3593)</f>
        <v/>
      </c>
      <c r="J3593" s="10">
        <f>G3593&amp;H3593&amp;I3593</f>
        <v/>
      </c>
      <c r="K3593" s="10">
        <f>IF(AND(G3593&gt;=4,H3593&gt;=4),"Champions",IF(AND(G3593&gt;=3,H3593&gt;=3),"Loyal",IF(G3593&gt;=4,"New / promising",IF(H3593&gt;=3,"At risk",IF(G3593&lt;=2,"Lost / hibernating","Needs attention")))))</f>
        <v/>
      </c>
    </row>
    <row r="3594">
      <c r="A3594" t="n">
        <v>18036</v>
      </c>
      <c r="B3594" s="13">
        <f>_xlfn.MINIFS(Invoices[Date],Invoices[Customer ID],A3594)</f>
        <v/>
      </c>
      <c r="C3594" s="13">
        <f>_xlfn.MAXIFS(Invoices[Date],Invoices[Customer ID],A3594)</f>
        <v/>
      </c>
      <c r="D3594" s="14">
        <f>AsOfDate-C3594</f>
        <v/>
      </c>
      <c r="E3594" s="14">
        <f>COUNTIFS(Invoices[Customer ID],A3594)</f>
        <v/>
      </c>
      <c r="F3594" s="15">
        <f>SUMIFS(Invoices[Value],Invoices[Customer ID],A3594)</f>
        <v/>
      </c>
      <c r="G3594" s="10">
        <f>5-COUNTIF(RCuts,"&lt;"&amp;D3594)</f>
        <v/>
      </c>
      <c r="H3594" s="10">
        <f>1+COUNTIF(FCuts,"&lt;"&amp;E3594)</f>
        <v/>
      </c>
      <c r="I3594" s="10">
        <f>1+COUNTIF(MCuts,"&lt;"&amp;F3594)</f>
        <v/>
      </c>
      <c r="J3594" s="10">
        <f>G3594&amp;H3594&amp;I3594</f>
        <v/>
      </c>
      <c r="K3594" s="10">
        <f>IF(AND(G3594&gt;=4,H3594&gt;=4),"Champions",IF(AND(G3594&gt;=3,H3594&gt;=3),"Loyal",IF(G3594&gt;=4,"New / promising",IF(H3594&gt;=3,"At risk",IF(G3594&lt;=2,"Lost / hibernating","Needs attention")))))</f>
        <v/>
      </c>
    </row>
    <row r="3595">
      <c r="A3595" t="n">
        <v>18037</v>
      </c>
      <c r="B3595" s="13">
        <f>_xlfn.MINIFS(Invoices[Date],Invoices[Customer ID],A3595)</f>
        <v/>
      </c>
      <c r="C3595" s="13">
        <f>_xlfn.MAXIFS(Invoices[Date],Invoices[Customer ID],A3595)</f>
        <v/>
      </c>
      <c r="D3595" s="14">
        <f>AsOfDate-C3595</f>
        <v/>
      </c>
      <c r="E3595" s="14">
        <f>COUNTIFS(Invoices[Customer ID],A3595)</f>
        <v/>
      </c>
      <c r="F3595" s="15">
        <f>SUMIFS(Invoices[Value],Invoices[Customer ID],A3595)</f>
        <v/>
      </c>
      <c r="G3595" s="10">
        <f>5-COUNTIF(RCuts,"&lt;"&amp;D3595)</f>
        <v/>
      </c>
      <c r="H3595" s="10">
        <f>1+COUNTIF(FCuts,"&lt;"&amp;E3595)</f>
        <v/>
      </c>
      <c r="I3595" s="10">
        <f>1+COUNTIF(MCuts,"&lt;"&amp;F3595)</f>
        <v/>
      </c>
      <c r="J3595" s="10">
        <f>G3595&amp;H3595&amp;I3595</f>
        <v/>
      </c>
      <c r="K3595" s="10">
        <f>IF(AND(G3595&gt;=4,H3595&gt;=4),"Champions",IF(AND(G3595&gt;=3,H3595&gt;=3),"Loyal",IF(G3595&gt;=4,"New / promising",IF(H3595&gt;=3,"At risk",IF(G3595&lt;=2,"Lost / hibernating","Needs attention")))))</f>
        <v/>
      </c>
    </row>
    <row r="3596">
      <c r="A3596" t="n">
        <v>18040</v>
      </c>
      <c r="B3596" s="13">
        <f>_xlfn.MINIFS(Invoices[Date],Invoices[Customer ID],A3596)</f>
        <v/>
      </c>
      <c r="C3596" s="13">
        <f>_xlfn.MAXIFS(Invoices[Date],Invoices[Customer ID],A3596)</f>
        <v/>
      </c>
      <c r="D3596" s="14">
        <f>AsOfDate-C3596</f>
        <v/>
      </c>
      <c r="E3596" s="14">
        <f>COUNTIFS(Invoices[Customer ID],A3596)</f>
        <v/>
      </c>
      <c r="F3596" s="15">
        <f>SUMIFS(Invoices[Value],Invoices[Customer ID],A3596)</f>
        <v/>
      </c>
      <c r="G3596" s="10">
        <f>5-COUNTIF(RCuts,"&lt;"&amp;D3596)</f>
        <v/>
      </c>
      <c r="H3596" s="10">
        <f>1+COUNTIF(FCuts,"&lt;"&amp;E3596)</f>
        <v/>
      </c>
      <c r="I3596" s="10">
        <f>1+COUNTIF(MCuts,"&lt;"&amp;F3596)</f>
        <v/>
      </c>
      <c r="J3596" s="10">
        <f>G3596&amp;H3596&amp;I3596</f>
        <v/>
      </c>
      <c r="K3596" s="10">
        <f>IF(AND(G3596&gt;=4,H3596&gt;=4),"Champions",IF(AND(G3596&gt;=3,H3596&gt;=3),"Loyal",IF(G3596&gt;=4,"New / promising",IF(H3596&gt;=3,"At risk",IF(G3596&lt;=2,"Lost / hibernating","Needs attention")))))</f>
        <v/>
      </c>
    </row>
    <row r="3597">
      <c r="A3597" t="n">
        <v>18041</v>
      </c>
      <c r="B3597" s="13">
        <f>_xlfn.MINIFS(Invoices[Date],Invoices[Customer ID],A3597)</f>
        <v/>
      </c>
      <c r="C3597" s="13">
        <f>_xlfn.MAXIFS(Invoices[Date],Invoices[Customer ID],A3597)</f>
        <v/>
      </c>
      <c r="D3597" s="14">
        <f>AsOfDate-C3597</f>
        <v/>
      </c>
      <c r="E3597" s="14">
        <f>COUNTIFS(Invoices[Customer ID],A3597)</f>
        <v/>
      </c>
      <c r="F3597" s="15">
        <f>SUMIFS(Invoices[Value],Invoices[Customer ID],A3597)</f>
        <v/>
      </c>
      <c r="G3597" s="10">
        <f>5-COUNTIF(RCuts,"&lt;"&amp;D3597)</f>
        <v/>
      </c>
      <c r="H3597" s="10">
        <f>1+COUNTIF(FCuts,"&lt;"&amp;E3597)</f>
        <v/>
      </c>
      <c r="I3597" s="10">
        <f>1+COUNTIF(MCuts,"&lt;"&amp;F3597)</f>
        <v/>
      </c>
      <c r="J3597" s="10">
        <f>G3597&amp;H3597&amp;I3597</f>
        <v/>
      </c>
      <c r="K3597" s="10">
        <f>IF(AND(G3597&gt;=4,H3597&gt;=4),"Champions",IF(AND(G3597&gt;=3,H3597&gt;=3),"Loyal",IF(G3597&gt;=4,"New / promising",IF(H3597&gt;=3,"At risk",IF(G3597&lt;=2,"Lost / hibernating","Needs attention")))))</f>
        <v/>
      </c>
    </row>
    <row r="3598">
      <c r="A3598" t="n">
        <v>18042</v>
      </c>
      <c r="B3598" s="13">
        <f>_xlfn.MINIFS(Invoices[Date],Invoices[Customer ID],A3598)</f>
        <v/>
      </c>
      <c r="C3598" s="13">
        <f>_xlfn.MAXIFS(Invoices[Date],Invoices[Customer ID],A3598)</f>
        <v/>
      </c>
      <c r="D3598" s="14">
        <f>AsOfDate-C3598</f>
        <v/>
      </c>
      <c r="E3598" s="14">
        <f>COUNTIFS(Invoices[Customer ID],A3598)</f>
        <v/>
      </c>
      <c r="F3598" s="15">
        <f>SUMIFS(Invoices[Value],Invoices[Customer ID],A3598)</f>
        <v/>
      </c>
      <c r="G3598" s="10">
        <f>5-COUNTIF(RCuts,"&lt;"&amp;D3598)</f>
        <v/>
      </c>
      <c r="H3598" s="10">
        <f>1+COUNTIF(FCuts,"&lt;"&amp;E3598)</f>
        <v/>
      </c>
      <c r="I3598" s="10">
        <f>1+COUNTIF(MCuts,"&lt;"&amp;F3598)</f>
        <v/>
      </c>
      <c r="J3598" s="10">
        <f>G3598&amp;H3598&amp;I3598</f>
        <v/>
      </c>
      <c r="K3598" s="10">
        <f>IF(AND(G3598&gt;=4,H3598&gt;=4),"Champions",IF(AND(G3598&gt;=3,H3598&gt;=3),"Loyal",IF(G3598&gt;=4,"New / promising",IF(H3598&gt;=3,"At risk",IF(G3598&lt;=2,"Lost / hibernating","Needs attention")))))</f>
        <v/>
      </c>
    </row>
    <row r="3599">
      <c r="A3599" t="n">
        <v>18043</v>
      </c>
      <c r="B3599" s="13">
        <f>_xlfn.MINIFS(Invoices[Date],Invoices[Customer ID],A3599)</f>
        <v/>
      </c>
      <c r="C3599" s="13">
        <f>_xlfn.MAXIFS(Invoices[Date],Invoices[Customer ID],A3599)</f>
        <v/>
      </c>
      <c r="D3599" s="14">
        <f>AsOfDate-C3599</f>
        <v/>
      </c>
      <c r="E3599" s="14">
        <f>COUNTIFS(Invoices[Customer ID],A3599)</f>
        <v/>
      </c>
      <c r="F3599" s="15">
        <f>SUMIFS(Invoices[Value],Invoices[Customer ID],A3599)</f>
        <v/>
      </c>
      <c r="G3599" s="10">
        <f>5-COUNTIF(RCuts,"&lt;"&amp;D3599)</f>
        <v/>
      </c>
      <c r="H3599" s="10">
        <f>1+COUNTIF(FCuts,"&lt;"&amp;E3599)</f>
        <v/>
      </c>
      <c r="I3599" s="10">
        <f>1+COUNTIF(MCuts,"&lt;"&amp;F3599)</f>
        <v/>
      </c>
      <c r="J3599" s="10">
        <f>G3599&amp;H3599&amp;I3599</f>
        <v/>
      </c>
      <c r="K3599" s="10">
        <f>IF(AND(G3599&gt;=4,H3599&gt;=4),"Champions",IF(AND(G3599&gt;=3,H3599&gt;=3),"Loyal",IF(G3599&gt;=4,"New / promising",IF(H3599&gt;=3,"At risk",IF(G3599&lt;=2,"Lost / hibernating","Needs attention")))))</f>
        <v/>
      </c>
    </row>
    <row r="3600">
      <c r="A3600" t="n">
        <v>18044</v>
      </c>
      <c r="B3600" s="13">
        <f>_xlfn.MINIFS(Invoices[Date],Invoices[Customer ID],A3600)</f>
        <v/>
      </c>
      <c r="C3600" s="13">
        <f>_xlfn.MAXIFS(Invoices[Date],Invoices[Customer ID],A3600)</f>
        <v/>
      </c>
      <c r="D3600" s="14">
        <f>AsOfDate-C3600</f>
        <v/>
      </c>
      <c r="E3600" s="14">
        <f>COUNTIFS(Invoices[Customer ID],A3600)</f>
        <v/>
      </c>
      <c r="F3600" s="15">
        <f>SUMIFS(Invoices[Value],Invoices[Customer ID],A3600)</f>
        <v/>
      </c>
      <c r="G3600" s="10">
        <f>5-COUNTIF(RCuts,"&lt;"&amp;D3600)</f>
        <v/>
      </c>
      <c r="H3600" s="10">
        <f>1+COUNTIF(FCuts,"&lt;"&amp;E3600)</f>
        <v/>
      </c>
      <c r="I3600" s="10">
        <f>1+COUNTIF(MCuts,"&lt;"&amp;F3600)</f>
        <v/>
      </c>
      <c r="J3600" s="10">
        <f>G3600&amp;H3600&amp;I3600</f>
        <v/>
      </c>
      <c r="K3600" s="10">
        <f>IF(AND(G3600&gt;=4,H3600&gt;=4),"Champions",IF(AND(G3600&gt;=3,H3600&gt;=3),"Loyal",IF(G3600&gt;=4,"New / promising",IF(H3600&gt;=3,"At risk",IF(G3600&lt;=2,"Lost / hibernating","Needs attention")))))</f>
        <v/>
      </c>
    </row>
    <row r="3601">
      <c r="A3601" t="n">
        <v>18045</v>
      </c>
      <c r="B3601" s="13">
        <f>_xlfn.MINIFS(Invoices[Date],Invoices[Customer ID],A3601)</f>
        <v/>
      </c>
      <c r="C3601" s="13">
        <f>_xlfn.MAXIFS(Invoices[Date],Invoices[Customer ID],A3601)</f>
        <v/>
      </c>
      <c r="D3601" s="14">
        <f>AsOfDate-C3601</f>
        <v/>
      </c>
      <c r="E3601" s="14">
        <f>COUNTIFS(Invoices[Customer ID],A3601)</f>
        <v/>
      </c>
      <c r="F3601" s="15">
        <f>SUMIFS(Invoices[Value],Invoices[Customer ID],A3601)</f>
        <v/>
      </c>
      <c r="G3601" s="10">
        <f>5-COUNTIF(RCuts,"&lt;"&amp;D3601)</f>
        <v/>
      </c>
      <c r="H3601" s="10">
        <f>1+COUNTIF(FCuts,"&lt;"&amp;E3601)</f>
        <v/>
      </c>
      <c r="I3601" s="10">
        <f>1+COUNTIF(MCuts,"&lt;"&amp;F3601)</f>
        <v/>
      </c>
      <c r="J3601" s="10">
        <f>G3601&amp;H3601&amp;I3601</f>
        <v/>
      </c>
      <c r="K3601" s="10">
        <f>IF(AND(G3601&gt;=4,H3601&gt;=4),"Champions",IF(AND(G3601&gt;=3,H3601&gt;=3),"Loyal",IF(G3601&gt;=4,"New / promising",IF(H3601&gt;=3,"At risk",IF(G3601&lt;=2,"Lost / hibernating","Needs attention")))))</f>
        <v/>
      </c>
    </row>
    <row r="3602">
      <c r="A3602" t="n">
        <v>18048</v>
      </c>
      <c r="B3602" s="13">
        <f>_xlfn.MINIFS(Invoices[Date],Invoices[Customer ID],A3602)</f>
        <v/>
      </c>
      <c r="C3602" s="13">
        <f>_xlfn.MAXIFS(Invoices[Date],Invoices[Customer ID],A3602)</f>
        <v/>
      </c>
      <c r="D3602" s="14">
        <f>AsOfDate-C3602</f>
        <v/>
      </c>
      <c r="E3602" s="14">
        <f>COUNTIFS(Invoices[Customer ID],A3602)</f>
        <v/>
      </c>
      <c r="F3602" s="15">
        <f>SUMIFS(Invoices[Value],Invoices[Customer ID],A3602)</f>
        <v/>
      </c>
      <c r="G3602" s="10">
        <f>5-COUNTIF(RCuts,"&lt;"&amp;D3602)</f>
        <v/>
      </c>
      <c r="H3602" s="10">
        <f>1+COUNTIF(FCuts,"&lt;"&amp;E3602)</f>
        <v/>
      </c>
      <c r="I3602" s="10">
        <f>1+COUNTIF(MCuts,"&lt;"&amp;F3602)</f>
        <v/>
      </c>
      <c r="J3602" s="10">
        <f>G3602&amp;H3602&amp;I3602</f>
        <v/>
      </c>
      <c r="K3602" s="10">
        <f>IF(AND(G3602&gt;=4,H3602&gt;=4),"Champions",IF(AND(G3602&gt;=3,H3602&gt;=3),"Loyal",IF(G3602&gt;=4,"New / promising",IF(H3602&gt;=3,"At risk",IF(G3602&lt;=2,"Lost / hibernating","Needs attention")))))</f>
        <v/>
      </c>
    </row>
    <row r="3603">
      <c r="A3603" t="n">
        <v>18053</v>
      </c>
      <c r="B3603" s="13">
        <f>_xlfn.MINIFS(Invoices[Date],Invoices[Customer ID],A3603)</f>
        <v/>
      </c>
      <c r="C3603" s="13">
        <f>_xlfn.MAXIFS(Invoices[Date],Invoices[Customer ID],A3603)</f>
        <v/>
      </c>
      <c r="D3603" s="14">
        <f>AsOfDate-C3603</f>
        <v/>
      </c>
      <c r="E3603" s="14">
        <f>COUNTIFS(Invoices[Customer ID],A3603)</f>
        <v/>
      </c>
      <c r="F3603" s="15">
        <f>SUMIFS(Invoices[Value],Invoices[Customer ID],A3603)</f>
        <v/>
      </c>
      <c r="G3603" s="10">
        <f>5-COUNTIF(RCuts,"&lt;"&amp;D3603)</f>
        <v/>
      </c>
      <c r="H3603" s="10">
        <f>1+COUNTIF(FCuts,"&lt;"&amp;E3603)</f>
        <v/>
      </c>
      <c r="I3603" s="10">
        <f>1+COUNTIF(MCuts,"&lt;"&amp;F3603)</f>
        <v/>
      </c>
      <c r="J3603" s="10">
        <f>G3603&amp;H3603&amp;I3603</f>
        <v/>
      </c>
      <c r="K3603" s="10">
        <f>IF(AND(G3603&gt;=4,H3603&gt;=4),"Champions",IF(AND(G3603&gt;=3,H3603&gt;=3),"Loyal",IF(G3603&gt;=4,"New / promising",IF(H3603&gt;=3,"At risk",IF(G3603&lt;=2,"Lost / hibernating","Needs attention")))))</f>
        <v/>
      </c>
    </row>
    <row r="3604">
      <c r="A3604" t="n">
        <v>18055</v>
      </c>
      <c r="B3604" s="13">
        <f>_xlfn.MINIFS(Invoices[Date],Invoices[Customer ID],A3604)</f>
        <v/>
      </c>
      <c r="C3604" s="13">
        <f>_xlfn.MAXIFS(Invoices[Date],Invoices[Customer ID],A3604)</f>
        <v/>
      </c>
      <c r="D3604" s="14">
        <f>AsOfDate-C3604</f>
        <v/>
      </c>
      <c r="E3604" s="14">
        <f>COUNTIFS(Invoices[Customer ID],A3604)</f>
        <v/>
      </c>
      <c r="F3604" s="15">
        <f>SUMIFS(Invoices[Value],Invoices[Customer ID],A3604)</f>
        <v/>
      </c>
      <c r="G3604" s="10">
        <f>5-COUNTIF(RCuts,"&lt;"&amp;D3604)</f>
        <v/>
      </c>
      <c r="H3604" s="10">
        <f>1+COUNTIF(FCuts,"&lt;"&amp;E3604)</f>
        <v/>
      </c>
      <c r="I3604" s="10">
        <f>1+COUNTIF(MCuts,"&lt;"&amp;F3604)</f>
        <v/>
      </c>
      <c r="J3604" s="10">
        <f>G3604&amp;H3604&amp;I3604</f>
        <v/>
      </c>
      <c r="K3604" s="10">
        <f>IF(AND(G3604&gt;=4,H3604&gt;=4),"Champions",IF(AND(G3604&gt;=3,H3604&gt;=3),"Loyal",IF(G3604&gt;=4,"New / promising",IF(H3604&gt;=3,"At risk",IF(G3604&lt;=2,"Lost / hibernating","Needs attention")))))</f>
        <v/>
      </c>
    </row>
    <row r="3605">
      <c r="A3605" t="n">
        <v>18056</v>
      </c>
      <c r="B3605" s="13">
        <f>_xlfn.MINIFS(Invoices[Date],Invoices[Customer ID],A3605)</f>
        <v/>
      </c>
      <c r="C3605" s="13">
        <f>_xlfn.MAXIFS(Invoices[Date],Invoices[Customer ID],A3605)</f>
        <v/>
      </c>
      <c r="D3605" s="14">
        <f>AsOfDate-C3605</f>
        <v/>
      </c>
      <c r="E3605" s="14">
        <f>COUNTIFS(Invoices[Customer ID],A3605)</f>
        <v/>
      </c>
      <c r="F3605" s="15">
        <f>SUMIFS(Invoices[Value],Invoices[Customer ID],A3605)</f>
        <v/>
      </c>
      <c r="G3605" s="10">
        <f>5-COUNTIF(RCuts,"&lt;"&amp;D3605)</f>
        <v/>
      </c>
      <c r="H3605" s="10">
        <f>1+COUNTIF(FCuts,"&lt;"&amp;E3605)</f>
        <v/>
      </c>
      <c r="I3605" s="10">
        <f>1+COUNTIF(MCuts,"&lt;"&amp;F3605)</f>
        <v/>
      </c>
      <c r="J3605" s="10">
        <f>G3605&amp;H3605&amp;I3605</f>
        <v/>
      </c>
      <c r="K3605" s="10">
        <f>IF(AND(G3605&gt;=4,H3605&gt;=4),"Champions",IF(AND(G3605&gt;=3,H3605&gt;=3),"Loyal",IF(G3605&gt;=4,"New / promising",IF(H3605&gt;=3,"At risk",IF(G3605&lt;=2,"Lost / hibernating","Needs attention")))))</f>
        <v/>
      </c>
    </row>
    <row r="3606">
      <c r="A3606" t="n">
        <v>18058</v>
      </c>
      <c r="B3606" s="13">
        <f>_xlfn.MINIFS(Invoices[Date],Invoices[Customer ID],A3606)</f>
        <v/>
      </c>
      <c r="C3606" s="13">
        <f>_xlfn.MAXIFS(Invoices[Date],Invoices[Customer ID],A3606)</f>
        <v/>
      </c>
      <c r="D3606" s="14">
        <f>AsOfDate-C3606</f>
        <v/>
      </c>
      <c r="E3606" s="14">
        <f>COUNTIFS(Invoices[Customer ID],A3606)</f>
        <v/>
      </c>
      <c r="F3606" s="15">
        <f>SUMIFS(Invoices[Value],Invoices[Customer ID],A3606)</f>
        <v/>
      </c>
      <c r="G3606" s="10">
        <f>5-COUNTIF(RCuts,"&lt;"&amp;D3606)</f>
        <v/>
      </c>
      <c r="H3606" s="10">
        <f>1+COUNTIF(FCuts,"&lt;"&amp;E3606)</f>
        <v/>
      </c>
      <c r="I3606" s="10">
        <f>1+COUNTIF(MCuts,"&lt;"&amp;F3606)</f>
        <v/>
      </c>
      <c r="J3606" s="10">
        <f>G3606&amp;H3606&amp;I3606</f>
        <v/>
      </c>
      <c r="K3606" s="10">
        <f>IF(AND(G3606&gt;=4,H3606&gt;=4),"Champions",IF(AND(G3606&gt;=3,H3606&gt;=3),"Loyal",IF(G3606&gt;=4,"New / promising",IF(H3606&gt;=3,"At risk",IF(G3606&lt;=2,"Lost / hibernating","Needs attention")))))</f>
        <v/>
      </c>
    </row>
    <row r="3607">
      <c r="A3607" t="n">
        <v>18059</v>
      </c>
      <c r="B3607" s="13">
        <f>_xlfn.MINIFS(Invoices[Date],Invoices[Customer ID],A3607)</f>
        <v/>
      </c>
      <c r="C3607" s="13">
        <f>_xlfn.MAXIFS(Invoices[Date],Invoices[Customer ID],A3607)</f>
        <v/>
      </c>
      <c r="D3607" s="14">
        <f>AsOfDate-C3607</f>
        <v/>
      </c>
      <c r="E3607" s="14">
        <f>COUNTIFS(Invoices[Customer ID],A3607)</f>
        <v/>
      </c>
      <c r="F3607" s="15">
        <f>SUMIFS(Invoices[Value],Invoices[Customer ID],A3607)</f>
        <v/>
      </c>
      <c r="G3607" s="10">
        <f>5-COUNTIF(RCuts,"&lt;"&amp;D3607)</f>
        <v/>
      </c>
      <c r="H3607" s="10">
        <f>1+COUNTIF(FCuts,"&lt;"&amp;E3607)</f>
        <v/>
      </c>
      <c r="I3607" s="10">
        <f>1+COUNTIF(MCuts,"&lt;"&amp;F3607)</f>
        <v/>
      </c>
      <c r="J3607" s="10">
        <f>G3607&amp;H3607&amp;I3607</f>
        <v/>
      </c>
      <c r="K3607" s="10">
        <f>IF(AND(G3607&gt;=4,H3607&gt;=4),"Champions",IF(AND(G3607&gt;=3,H3607&gt;=3),"Loyal",IF(G3607&gt;=4,"New / promising",IF(H3607&gt;=3,"At risk",IF(G3607&lt;=2,"Lost / hibernating","Needs attention")))))</f>
        <v/>
      </c>
    </row>
    <row r="3608">
      <c r="A3608" t="n">
        <v>18061</v>
      </c>
      <c r="B3608" s="13">
        <f>_xlfn.MINIFS(Invoices[Date],Invoices[Customer ID],A3608)</f>
        <v/>
      </c>
      <c r="C3608" s="13">
        <f>_xlfn.MAXIFS(Invoices[Date],Invoices[Customer ID],A3608)</f>
        <v/>
      </c>
      <c r="D3608" s="14">
        <f>AsOfDate-C3608</f>
        <v/>
      </c>
      <c r="E3608" s="14">
        <f>COUNTIFS(Invoices[Customer ID],A3608)</f>
        <v/>
      </c>
      <c r="F3608" s="15">
        <f>SUMIFS(Invoices[Value],Invoices[Customer ID],A3608)</f>
        <v/>
      </c>
      <c r="G3608" s="10">
        <f>5-COUNTIF(RCuts,"&lt;"&amp;D3608)</f>
        <v/>
      </c>
      <c r="H3608" s="10">
        <f>1+COUNTIF(FCuts,"&lt;"&amp;E3608)</f>
        <v/>
      </c>
      <c r="I3608" s="10">
        <f>1+COUNTIF(MCuts,"&lt;"&amp;F3608)</f>
        <v/>
      </c>
      <c r="J3608" s="10">
        <f>G3608&amp;H3608&amp;I3608</f>
        <v/>
      </c>
      <c r="K3608" s="10">
        <f>IF(AND(G3608&gt;=4,H3608&gt;=4),"Champions",IF(AND(G3608&gt;=3,H3608&gt;=3),"Loyal",IF(G3608&gt;=4,"New / promising",IF(H3608&gt;=3,"At risk",IF(G3608&lt;=2,"Lost / hibernating","Needs attention")))))</f>
        <v/>
      </c>
    </row>
    <row r="3609">
      <c r="A3609" t="n">
        <v>18062</v>
      </c>
      <c r="B3609" s="13">
        <f>_xlfn.MINIFS(Invoices[Date],Invoices[Customer ID],A3609)</f>
        <v/>
      </c>
      <c r="C3609" s="13">
        <f>_xlfn.MAXIFS(Invoices[Date],Invoices[Customer ID],A3609)</f>
        <v/>
      </c>
      <c r="D3609" s="14">
        <f>AsOfDate-C3609</f>
        <v/>
      </c>
      <c r="E3609" s="14">
        <f>COUNTIFS(Invoices[Customer ID],A3609)</f>
        <v/>
      </c>
      <c r="F3609" s="15">
        <f>SUMIFS(Invoices[Value],Invoices[Customer ID],A3609)</f>
        <v/>
      </c>
      <c r="G3609" s="10">
        <f>5-COUNTIF(RCuts,"&lt;"&amp;D3609)</f>
        <v/>
      </c>
      <c r="H3609" s="10">
        <f>1+COUNTIF(FCuts,"&lt;"&amp;E3609)</f>
        <v/>
      </c>
      <c r="I3609" s="10">
        <f>1+COUNTIF(MCuts,"&lt;"&amp;F3609)</f>
        <v/>
      </c>
      <c r="J3609" s="10">
        <f>G3609&amp;H3609&amp;I3609</f>
        <v/>
      </c>
      <c r="K3609" s="10">
        <f>IF(AND(G3609&gt;=4,H3609&gt;=4),"Champions",IF(AND(G3609&gt;=3,H3609&gt;=3),"Loyal",IF(G3609&gt;=4,"New / promising",IF(H3609&gt;=3,"At risk",IF(G3609&lt;=2,"Lost / hibernating","Needs attention")))))</f>
        <v/>
      </c>
    </row>
    <row r="3610">
      <c r="A3610" t="n">
        <v>18064</v>
      </c>
      <c r="B3610" s="13">
        <f>_xlfn.MINIFS(Invoices[Date],Invoices[Customer ID],A3610)</f>
        <v/>
      </c>
      <c r="C3610" s="13">
        <f>_xlfn.MAXIFS(Invoices[Date],Invoices[Customer ID],A3610)</f>
        <v/>
      </c>
      <c r="D3610" s="14">
        <f>AsOfDate-C3610</f>
        <v/>
      </c>
      <c r="E3610" s="14">
        <f>COUNTIFS(Invoices[Customer ID],A3610)</f>
        <v/>
      </c>
      <c r="F3610" s="15">
        <f>SUMIFS(Invoices[Value],Invoices[Customer ID],A3610)</f>
        <v/>
      </c>
      <c r="G3610" s="10">
        <f>5-COUNTIF(RCuts,"&lt;"&amp;D3610)</f>
        <v/>
      </c>
      <c r="H3610" s="10">
        <f>1+COUNTIF(FCuts,"&lt;"&amp;E3610)</f>
        <v/>
      </c>
      <c r="I3610" s="10">
        <f>1+COUNTIF(MCuts,"&lt;"&amp;F3610)</f>
        <v/>
      </c>
      <c r="J3610" s="10">
        <f>G3610&amp;H3610&amp;I3610</f>
        <v/>
      </c>
      <c r="K3610" s="10">
        <f>IF(AND(G3610&gt;=4,H3610&gt;=4),"Champions",IF(AND(G3610&gt;=3,H3610&gt;=3),"Loyal",IF(G3610&gt;=4,"New / promising",IF(H3610&gt;=3,"At risk",IF(G3610&lt;=2,"Lost / hibernating","Needs attention")))))</f>
        <v/>
      </c>
    </row>
    <row r="3611">
      <c r="A3611" t="n">
        <v>18065</v>
      </c>
      <c r="B3611" s="13">
        <f>_xlfn.MINIFS(Invoices[Date],Invoices[Customer ID],A3611)</f>
        <v/>
      </c>
      <c r="C3611" s="13">
        <f>_xlfn.MAXIFS(Invoices[Date],Invoices[Customer ID],A3611)</f>
        <v/>
      </c>
      <c r="D3611" s="14">
        <f>AsOfDate-C3611</f>
        <v/>
      </c>
      <c r="E3611" s="14">
        <f>COUNTIFS(Invoices[Customer ID],A3611)</f>
        <v/>
      </c>
      <c r="F3611" s="15">
        <f>SUMIFS(Invoices[Value],Invoices[Customer ID],A3611)</f>
        <v/>
      </c>
      <c r="G3611" s="10">
        <f>5-COUNTIF(RCuts,"&lt;"&amp;D3611)</f>
        <v/>
      </c>
      <c r="H3611" s="10">
        <f>1+COUNTIF(FCuts,"&lt;"&amp;E3611)</f>
        <v/>
      </c>
      <c r="I3611" s="10">
        <f>1+COUNTIF(MCuts,"&lt;"&amp;F3611)</f>
        <v/>
      </c>
      <c r="J3611" s="10">
        <f>G3611&amp;H3611&amp;I3611</f>
        <v/>
      </c>
      <c r="K3611" s="10">
        <f>IF(AND(G3611&gt;=4,H3611&gt;=4),"Champions",IF(AND(G3611&gt;=3,H3611&gt;=3),"Loyal",IF(G3611&gt;=4,"New / promising",IF(H3611&gt;=3,"At risk",IF(G3611&lt;=2,"Lost / hibernating","Needs attention")))))</f>
        <v/>
      </c>
    </row>
    <row r="3612">
      <c r="A3612" t="n">
        <v>18066</v>
      </c>
      <c r="B3612" s="13">
        <f>_xlfn.MINIFS(Invoices[Date],Invoices[Customer ID],A3612)</f>
        <v/>
      </c>
      <c r="C3612" s="13">
        <f>_xlfn.MAXIFS(Invoices[Date],Invoices[Customer ID],A3612)</f>
        <v/>
      </c>
      <c r="D3612" s="14">
        <f>AsOfDate-C3612</f>
        <v/>
      </c>
      <c r="E3612" s="14">
        <f>COUNTIFS(Invoices[Customer ID],A3612)</f>
        <v/>
      </c>
      <c r="F3612" s="15">
        <f>SUMIFS(Invoices[Value],Invoices[Customer ID],A3612)</f>
        <v/>
      </c>
      <c r="G3612" s="10">
        <f>5-COUNTIF(RCuts,"&lt;"&amp;D3612)</f>
        <v/>
      </c>
      <c r="H3612" s="10">
        <f>1+COUNTIF(FCuts,"&lt;"&amp;E3612)</f>
        <v/>
      </c>
      <c r="I3612" s="10">
        <f>1+COUNTIF(MCuts,"&lt;"&amp;F3612)</f>
        <v/>
      </c>
      <c r="J3612" s="10">
        <f>G3612&amp;H3612&amp;I3612</f>
        <v/>
      </c>
      <c r="K3612" s="10">
        <f>IF(AND(G3612&gt;=4,H3612&gt;=4),"Champions",IF(AND(G3612&gt;=3,H3612&gt;=3),"Loyal",IF(G3612&gt;=4,"New / promising",IF(H3612&gt;=3,"At risk",IF(G3612&lt;=2,"Lost / hibernating","Needs attention")))))</f>
        <v/>
      </c>
    </row>
    <row r="3613">
      <c r="A3613" t="n">
        <v>18067</v>
      </c>
      <c r="B3613" s="13">
        <f>_xlfn.MINIFS(Invoices[Date],Invoices[Customer ID],A3613)</f>
        <v/>
      </c>
      <c r="C3613" s="13">
        <f>_xlfn.MAXIFS(Invoices[Date],Invoices[Customer ID],A3613)</f>
        <v/>
      </c>
      <c r="D3613" s="14">
        <f>AsOfDate-C3613</f>
        <v/>
      </c>
      <c r="E3613" s="14">
        <f>COUNTIFS(Invoices[Customer ID],A3613)</f>
        <v/>
      </c>
      <c r="F3613" s="15">
        <f>SUMIFS(Invoices[Value],Invoices[Customer ID],A3613)</f>
        <v/>
      </c>
      <c r="G3613" s="10">
        <f>5-COUNTIF(RCuts,"&lt;"&amp;D3613)</f>
        <v/>
      </c>
      <c r="H3613" s="10">
        <f>1+COUNTIF(FCuts,"&lt;"&amp;E3613)</f>
        <v/>
      </c>
      <c r="I3613" s="10">
        <f>1+COUNTIF(MCuts,"&lt;"&amp;F3613)</f>
        <v/>
      </c>
      <c r="J3613" s="10">
        <f>G3613&amp;H3613&amp;I3613</f>
        <v/>
      </c>
      <c r="K3613" s="10">
        <f>IF(AND(G3613&gt;=4,H3613&gt;=4),"Champions",IF(AND(G3613&gt;=3,H3613&gt;=3),"Loyal",IF(G3613&gt;=4,"New / promising",IF(H3613&gt;=3,"At risk",IF(G3613&lt;=2,"Lost / hibernating","Needs attention")))))</f>
        <v/>
      </c>
    </row>
    <row r="3614">
      <c r="A3614" t="n">
        <v>18068</v>
      </c>
      <c r="B3614" s="13">
        <f>_xlfn.MINIFS(Invoices[Date],Invoices[Customer ID],A3614)</f>
        <v/>
      </c>
      <c r="C3614" s="13">
        <f>_xlfn.MAXIFS(Invoices[Date],Invoices[Customer ID],A3614)</f>
        <v/>
      </c>
      <c r="D3614" s="14">
        <f>AsOfDate-C3614</f>
        <v/>
      </c>
      <c r="E3614" s="14">
        <f>COUNTIFS(Invoices[Customer ID],A3614)</f>
        <v/>
      </c>
      <c r="F3614" s="15">
        <f>SUMIFS(Invoices[Value],Invoices[Customer ID],A3614)</f>
        <v/>
      </c>
      <c r="G3614" s="10">
        <f>5-COUNTIF(RCuts,"&lt;"&amp;D3614)</f>
        <v/>
      </c>
      <c r="H3614" s="10">
        <f>1+COUNTIF(FCuts,"&lt;"&amp;E3614)</f>
        <v/>
      </c>
      <c r="I3614" s="10">
        <f>1+COUNTIF(MCuts,"&lt;"&amp;F3614)</f>
        <v/>
      </c>
      <c r="J3614" s="10">
        <f>G3614&amp;H3614&amp;I3614</f>
        <v/>
      </c>
      <c r="K3614" s="10">
        <f>IF(AND(G3614&gt;=4,H3614&gt;=4),"Champions",IF(AND(G3614&gt;=3,H3614&gt;=3),"Loyal",IF(G3614&gt;=4,"New / promising",IF(H3614&gt;=3,"At risk",IF(G3614&lt;=2,"Lost / hibernating","Needs attention")))))</f>
        <v/>
      </c>
    </row>
    <row r="3615">
      <c r="A3615" t="n">
        <v>18069</v>
      </c>
      <c r="B3615" s="13">
        <f>_xlfn.MINIFS(Invoices[Date],Invoices[Customer ID],A3615)</f>
        <v/>
      </c>
      <c r="C3615" s="13">
        <f>_xlfn.MAXIFS(Invoices[Date],Invoices[Customer ID],A3615)</f>
        <v/>
      </c>
      <c r="D3615" s="14">
        <f>AsOfDate-C3615</f>
        <v/>
      </c>
      <c r="E3615" s="14">
        <f>COUNTIFS(Invoices[Customer ID],A3615)</f>
        <v/>
      </c>
      <c r="F3615" s="15">
        <f>SUMIFS(Invoices[Value],Invoices[Customer ID],A3615)</f>
        <v/>
      </c>
      <c r="G3615" s="10">
        <f>5-COUNTIF(RCuts,"&lt;"&amp;D3615)</f>
        <v/>
      </c>
      <c r="H3615" s="10">
        <f>1+COUNTIF(FCuts,"&lt;"&amp;E3615)</f>
        <v/>
      </c>
      <c r="I3615" s="10">
        <f>1+COUNTIF(MCuts,"&lt;"&amp;F3615)</f>
        <v/>
      </c>
      <c r="J3615" s="10">
        <f>G3615&amp;H3615&amp;I3615</f>
        <v/>
      </c>
      <c r="K3615" s="10">
        <f>IF(AND(G3615&gt;=4,H3615&gt;=4),"Champions",IF(AND(G3615&gt;=3,H3615&gt;=3),"Loyal",IF(G3615&gt;=4,"New / promising",IF(H3615&gt;=3,"At risk",IF(G3615&lt;=2,"Lost / hibernating","Needs attention")))))</f>
        <v/>
      </c>
    </row>
    <row r="3616">
      <c r="A3616" t="n">
        <v>18071</v>
      </c>
      <c r="B3616" s="13">
        <f>_xlfn.MINIFS(Invoices[Date],Invoices[Customer ID],A3616)</f>
        <v/>
      </c>
      <c r="C3616" s="13">
        <f>_xlfn.MAXIFS(Invoices[Date],Invoices[Customer ID],A3616)</f>
        <v/>
      </c>
      <c r="D3616" s="14">
        <f>AsOfDate-C3616</f>
        <v/>
      </c>
      <c r="E3616" s="14">
        <f>COUNTIFS(Invoices[Customer ID],A3616)</f>
        <v/>
      </c>
      <c r="F3616" s="15">
        <f>SUMIFS(Invoices[Value],Invoices[Customer ID],A3616)</f>
        <v/>
      </c>
      <c r="G3616" s="10">
        <f>5-COUNTIF(RCuts,"&lt;"&amp;D3616)</f>
        <v/>
      </c>
      <c r="H3616" s="10">
        <f>1+COUNTIF(FCuts,"&lt;"&amp;E3616)</f>
        <v/>
      </c>
      <c r="I3616" s="10">
        <f>1+COUNTIF(MCuts,"&lt;"&amp;F3616)</f>
        <v/>
      </c>
      <c r="J3616" s="10">
        <f>G3616&amp;H3616&amp;I3616</f>
        <v/>
      </c>
      <c r="K3616" s="10">
        <f>IF(AND(G3616&gt;=4,H3616&gt;=4),"Champions",IF(AND(G3616&gt;=3,H3616&gt;=3),"Loyal",IF(G3616&gt;=4,"New / promising",IF(H3616&gt;=3,"At risk",IF(G3616&lt;=2,"Lost / hibernating","Needs attention")))))</f>
        <v/>
      </c>
    </row>
    <row r="3617">
      <c r="A3617" t="n">
        <v>18072</v>
      </c>
      <c r="B3617" s="13">
        <f>_xlfn.MINIFS(Invoices[Date],Invoices[Customer ID],A3617)</f>
        <v/>
      </c>
      <c r="C3617" s="13">
        <f>_xlfn.MAXIFS(Invoices[Date],Invoices[Customer ID],A3617)</f>
        <v/>
      </c>
      <c r="D3617" s="14">
        <f>AsOfDate-C3617</f>
        <v/>
      </c>
      <c r="E3617" s="14">
        <f>COUNTIFS(Invoices[Customer ID],A3617)</f>
        <v/>
      </c>
      <c r="F3617" s="15">
        <f>SUMIFS(Invoices[Value],Invoices[Customer ID],A3617)</f>
        <v/>
      </c>
      <c r="G3617" s="10">
        <f>5-COUNTIF(RCuts,"&lt;"&amp;D3617)</f>
        <v/>
      </c>
      <c r="H3617" s="10">
        <f>1+COUNTIF(FCuts,"&lt;"&amp;E3617)</f>
        <v/>
      </c>
      <c r="I3617" s="10">
        <f>1+COUNTIF(MCuts,"&lt;"&amp;F3617)</f>
        <v/>
      </c>
      <c r="J3617" s="10">
        <f>G3617&amp;H3617&amp;I3617</f>
        <v/>
      </c>
      <c r="K3617" s="10">
        <f>IF(AND(G3617&gt;=4,H3617&gt;=4),"Champions",IF(AND(G3617&gt;=3,H3617&gt;=3),"Loyal",IF(G3617&gt;=4,"New / promising",IF(H3617&gt;=3,"At risk",IF(G3617&lt;=2,"Lost / hibernating","Needs attention")))))</f>
        <v/>
      </c>
    </row>
    <row r="3618">
      <c r="A3618" t="n">
        <v>18073</v>
      </c>
      <c r="B3618" s="13">
        <f>_xlfn.MINIFS(Invoices[Date],Invoices[Customer ID],A3618)</f>
        <v/>
      </c>
      <c r="C3618" s="13">
        <f>_xlfn.MAXIFS(Invoices[Date],Invoices[Customer ID],A3618)</f>
        <v/>
      </c>
      <c r="D3618" s="14">
        <f>AsOfDate-C3618</f>
        <v/>
      </c>
      <c r="E3618" s="14">
        <f>COUNTIFS(Invoices[Customer ID],A3618)</f>
        <v/>
      </c>
      <c r="F3618" s="15">
        <f>SUMIFS(Invoices[Value],Invoices[Customer ID],A3618)</f>
        <v/>
      </c>
      <c r="G3618" s="10">
        <f>5-COUNTIF(RCuts,"&lt;"&amp;D3618)</f>
        <v/>
      </c>
      <c r="H3618" s="10">
        <f>1+COUNTIF(FCuts,"&lt;"&amp;E3618)</f>
        <v/>
      </c>
      <c r="I3618" s="10">
        <f>1+COUNTIF(MCuts,"&lt;"&amp;F3618)</f>
        <v/>
      </c>
      <c r="J3618" s="10">
        <f>G3618&amp;H3618&amp;I3618</f>
        <v/>
      </c>
      <c r="K3618" s="10">
        <f>IF(AND(G3618&gt;=4,H3618&gt;=4),"Champions",IF(AND(G3618&gt;=3,H3618&gt;=3),"Loyal",IF(G3618&gt;=4,"New / promising",IF(H3618&gt;=3,"At risk",IF(G3618&lt;=2,"Lost / hibernating","Needs attention")))))</f>
        <v/>
      </c>
    </row>
    <row r="3619">
      <c r="A3619" t="n">
        <v>18075</v>
      </c>
      <c r="B3619" s="13">
        <f>_xlfn.MINIFS(Invoices[Date],Invoices[Customer ID],A3619)</f>
        <v/>
      </c>
      <c r="C3619" s="13">
        <f>_xlfn.MAXIFS(Invoices[Date],Invoices[Customer ID],A3619)</f>
        <v/>
      </c>
      <c r="D3619" s="14">
        <f>AsOfDate-C3619</f>
        <v/>
      </c>
      <c r="E3619" s="14">
        <f>COUNTIFS(Invoices[Customer ID],A3619)</f>
        <v/>
      </c>
      <c r="F3619" s="15">
        <f>SUMIFS(Invoices[Value],Invoices[Customer ID],A3619)</f>
        <v/>
      </c>
      <c r="G3619" s="10">
        <f>5-COUNTIF(RCuts,"&lt;"&amp;D3619)</f>
        <v/>
      </c>
      <c r="H3619" s="10">
        <f>1+COUNTIF(FCuts,"&lt;"&amp;E3619)</f>
        <v/>
      </c>
      <c r="I3619" s="10">
        <f>1+COUNTIF(MCuts,"&lt;"&amp;F3619)</f>
        <v/>
      </c>
      <c r="J3619" s="10">
        <f>G3619&amp;H3619&amp;I3619</f>
        <v/>
      </c>
      <c r="K3619" s="10">
        <f>IF(AND(G3619&gt;=4,H3619&gt;=4),"Champions",IF(AND(G3619&gt;=3,H3619&gt;=3),"Loyal",IF(G3619&gt;=4,"New / promising",IF(H3619&gt;=3,"At risk",IF(G3619&lt;=2,"Lost / hibernating","Needs attention")))))</f>
        <v/>
      </c>
    </row>
    <row r="3620">
      <c r="A3620" t="n">
        <v>18077</v>
      </c>
      <c r="B3620" s="13">
        <f>_xlfn.MINIFS(Invoices[Date],Invoices[Customer ID],A3620)</f>
        <v/>
      </c>
      <c r="C3620" s="13">
        <f>_xlfn.MAXIFS(Invoices[Date],Invoices[Customer ID],A3620)</f>
        <v/>
      </c>
      <c r="D3620" s="14">
        <f>AsOfDate-C3620</f>
        <v/>
      </c>
      <c r="E3620" s="14">
        <f>COUNTIFS(Invoices[Customer ID],A3620)</f>
        <v/>
      </c>
      <c r="F3620" s="15">
        <f>SUMIFS(Invoices[Value],Invoices[Customer ID],A3620)</f>
        <v/>
      </c>
      <c r="G3620" s="10">
        <f>5-COUNTIF(RCuts,"&lt;"&amp;D3620)</f>
        <v/>
      </c>
      <c r="H3620" s="10">
        <f>1+COUNTIF(FCuts,"&lt;"&amp;E3620)</f>
        <v/>
      </c>
      <c r="I3620" s="10">
        <f>1+COUNTIF(MCuts,"&lt;"&amp;F3620)</f>
        <v/>
      </c>
      <c r="J3620" s="10">
        <f>G3620&amp;H3620&amp;I3620</f>
        <v/>
      </c>
      <c r="K3620" s="10">
        <f>IF(AND(G3620&gt;=4,H3620&gt;=4),"Champions",IF(AND(G3620&gt;=3,H3620&gt;=3),"Loyal",IF(G3620&gt;=4,"New / promising",IF(H3620&gt;=3,"At risk",IF(G3620&lt;=2,"Lost / hibernating","Needs attention")))))</f>
        <v/>
      </c>
    </row>
    <row r="3621">
      <c r="A3621" t="n">
        <v>18078</v>
      </c>
      <c r="B3621" s="13">
        <f>_xlfn.MINIFS(Invoices[Date],Invoices[Customer ID],A3621)</f>
        <v/>
      </c>
      <c r="C3621" s="13">
        <f>_xlfn.MAXIFS(Invoices[Date],Invoices[Customer ID],A3621)</f>
        <v/>
      </c>
      <c r="D3621" s="14">
        <f>AsOfDate-C3621</f>
        <v/>
      </c>
      <c r="E3621" s="14">
        <f>COUNTIFS(Invoices[Customer ID],A3621)</f>
        <v/>
      </c>
      <c r="F3621" s="15">
        <f>SUMIFS(Invoices[Value],Invoices[Customer ID],A3621)</f>
        <v/>
      </c>
      <c r="G3621" s="10">
        <f>5-COUNTIF(RCuts,"&lt;"&amp;D3621)</f>
        <v/>
      </c>
      <c r="H3621" s="10">
        <f>1+COUNTIF(FCuts,"&lt;"&amp;E3621)</f>
        <v/>
      </c>
      <c r="I3621" s="10">
        <f>1+COUNTIF(MCuts,"&lt;"&amp;F3621)</f>
        <v/>
      </c>
      <c r="J3621" s="10">
        <f>G3621&amp;H3621&amp;I3621</f>
        <v/>
      </c>
      <c r="K3621" s="10">
        <f>IF(AND(G3621&gt;=4,H3621&gt;=4),"Champions",IF(AND(G3621&gt;=3,H3621&gt;=3),"Loyal",IF(G3621&gt;=4,"New / promising",IF(H3621&gt;=3,"At risk",IF(G3621&lt;=2,"Lost / hibernating","Needs attention")))))</f>
        <v/>
      </c>
    </row>
    <row r="3622">
      <c r="A3622" t="n">
        <v>18079</v>
      </c>
      <c r="B3622" s="13">
        <f>_xlfn.MINIFS(Invoices[Date],Invoices[Customer ID],A3622)</f>
        <v/>
      </c>
      <c r="C3622" s="13">
        <f>_xlfn.MAXIFS(Invoices[Date],Invoices[Customer ID],A3622)</f>
        <v/>
      </c>
      <c r="D3622" s="14">
        <f>AsOfDate-C3622</f>
        <v/>
      </c>
      <c r="E3622" s="14">
        <f>COUNTIFS(Invoices[Customer ID],A3622)</f>
        <v/>
      </c>
      <c r="F3622" s="15">
        <f>SUMIFS(Invoices[Value],Invoices[Customer ID],A3622)</f>
        <v/>
      </c>
      <c r="G3622" s="10">
        <f>5-COUNTIF(RCuts,"&lt;"&amp;D3622)</f>
        <v/>
      </c>
      <c r="H3622" s="10">
        <f>1+COUNTIF(FCuts,"&lt;"&amp;E3622)</f>
        <v/>
      </c>
      <c r="I3622" s="10">
        <f>1+COUNTIF(MCuts,"&lt;"&amp;F3622)</f>
        <v/>
      </c>
      <c r="J3622" s="10">
        <f>G3622&amp;H3622&amp;I3622</f>
        <v/>
      </c>
      <c r="K3622" s="10">
        <f>IF(AND(G3622&gt;=4,H3622&gt;=4),"Champions",IF(AND(G3622&gt;=3,H3622&gt;=3),"Loyal",IF(G3622&gt;=4,"New / promising",IF(H3622&gt;=3,"At risk",IF(G3622&lt;=2,"Lost / hibernating","Needs attention")))))</f>
        <v/>
      </c>
    </row>
    <row r="3623">
      <c r="A3623" t="n">
        <v>18080</v>
      </c>
      <c r="B3623" s="13">
        <f>_xlfn.MINIFS(Invoices[Date],Invoices[Customer ID],A3623)</f>
        <v/>
      </c>
      <c r="C3623" s="13">
        <f>_xlfn.MAXIFS(Invoices[Date],Invoices[Customer ID],A3623)</f>
        <v/>
      </c>
      <c r="D3623" s="14">
        <f>AsOfDate-C3623</f>
        <v/>
      </c>
      <c r="E3623" s="14">
        <f>COUNTIFS(Invoices[Customer ID],A3623)</f>
        <v/>
      </c>
      <c r="F3623" s="15">
        <f>SUMIFS(Invoices[Value],Invoices[Customer ID],A3623)</f>
        <v/>
      </c>
      <c r="G3623" s="10">
        <f>5-COUNTIF(RCuts,"&lt;"&amp;D3623)</f>
        <v/>
      </c>
      <c r="H3623" s="10">
        <f>1+COUNTIF(FCuts,"&lt;"&amp;E3623)</f>
        <v/>
      </c>
      <c r="I3623" s="10">
        <f>1+COUNTIF(MCuts,"&lt;"&amp;F3623)</f>
        <v/>
      </c>
      <c r="J3623" s="10">
        <f>G3623&amp;H3623&amp;I3623</f>
        <v/>
      </c>
      <c r="K3623" s="10">
        <f>IF(AND(G3623&gt;=4,H3623&gt;=4),"Champions",IF(AND(G3623&gt;=3,H3623&gt;=3),"Loyal",IF(G3623&gt;=4,"New / promising",IF(H3623&gt;=3,"At risk",IF(G3623&lt;=2,"Lost / hibernating","Needs attention")))))</f>
        <v/>
      </c>
    </row>
    <row r="3624">
      <c r="A3624" t="n">
        <v>18081</v>
      </c>
      <c r="B3624" s="13">
        <f>_xlfn.MINIFS(Invoices[Date],Invoices[Customer ID],A3624)</f>
        <v/>
      </c>
      <c r="C3624" s="13">
        <f>_xlfn.MAXIFS(Invoices[Date],Invoices[Customer ID],A3624)</f>
        <v/>
      </c>
      <c r="D3624" s="14">
        <f>AsOfDate-C3624</f>
        <v/>
      </c>
      <c r="E3624" s="14">
        <f>COUNTIFS(Invoices[Customer ID],A3624)</f>
        <v/>
      </c>
      <c r="F3624" s="15">
        <f>SUMIFS(Invoices[Value],Invoices[Customer ID],A3624)</f>
        <v/>
      </c>
      <c r="G3624" s="10">
        <f>5-COUNTIF(RCuts,"&lt;"&amp;D3624)</f>
        <v/>
      </c>
      <c r="H3624" s="10">
        <f>1+COUNTIF(FCuts,"&lt;"&amp;E3624)</f>
        <v/>
      </c>
      <c r="I3624" s="10">
        <f>1+COUNTIF(MCuts,"&lt;"&amp;F3624)</f>
        <v/>
      </c>
      <c r="J3624" s="10">
        <f>G3624&amp;H3624&amp;I3624</f>
        <v/>
      </c>
      <c r="K3624" s="10">
        <f>IF(AND(G3624&gt;=4,H3624&gt;=4),"Champions",IF(AND(G3624&gt;=3,H3624&gt;=3),"Loyal",IF(G3624&gt;=4,"New / promising",IF(H3624&gt;=3,"At risk",IF(G3624&lt;=2,"Lost / hibernating","Needs attention")))))</f>
        <v/>
      </c>
    </row>
    <row r="3625">
      <c r="A3625" t="n">
        <v>18082</v>
      </c>
      <c r="B3625" s="13">
        <f>_xlfn.MINIFS(Invoices[Date],Invoices[Customer ID],A3625)</f>
        <v/>
      </c>
      <c r="C3625" s="13">
        <f>_xlfn.MAXIFS(Invoices[Date],Invoices[Customer ID],A3625)</f>
        <v/>
      </c>
      <c r="D3625" s="14">
        <f>AsOfDate-C3625</f>
        <v/>
      </c>
      <c r="E3625" s="14">
        <f>COUNTIFS(Invoices[Customer ID],A3625)</f>
        <v/>
      </c>
      <c r="F3625" s="15">
        <f>SUMIFS(Invoices[Value],Invoices[Customer ID],A3625)</f>
        <v/>
      </c>
      <c r="G3625" s="10">
        <f>5-COUNTIF(RCuts,"&lt;"&amp;D3625)</f>
        <v/>
      </c>
      <c r="H3625" s="10">
        <f>1+COUNTIF(FCuts,"&lt;"&amp;E3625)</f>
        <v/>
      </c>
      <c r="I3625" s="10">
        <f>1+COUNTIF(MCuts,"&lt;"&amp;F3625)</f>
        <v/>
      </c>
      <c r="J3625" s="10">
        <f>G3625&amp;H3625&amp;I3625</f>
        <v/>
      </c>
      <c r="K3625" s="10">
        <f>IF(AND(G3625&gt;=4,H3625&gt;=4),"Champions",IF(AND(G3625&gt;=3,H3625&gt;=3),"Loyal",IF(G3625&gt;=4,"New / promising",IF(H3625&gt;=3,"At risk",IF(G3625&lt;=2,"Lost / hibernating","Needs attention")))))</f>
        <v/>
      </c>
    </row>
    <row r="3626">
      <c r="A3626" t="n">
        <v>18084</v>
      </c>
      <c r="B3626" s="13">
        <f>_xlfn.MINIFS(Invoices[Date],Invoices[Customer ID],A3626)</f>
        <v/>
      </c>
      <c r="C3626" s="13">
        <f>_xlfn.MAXIFS(Invoices[Date],Invoices[Customer ID],A3626)</f>
        <v/>
      </c>
      <c r="D3626" s="14">
        <f>AsOfDate-C3626</f>
        <v/>
      </c>
      <c r="E3626" s="14">
        <f>COUNTIFS(Invoices[Customer ID],A3626)</f>
        <v/>
      </c>
      <c r="F3626" s="15">
        <f>SUMIFS(Invoices[Value],Invoices[Customer ID],A3626)</f>
        <v/>
      </c>
      <c r="G3626" s="10">
        <f>5-COUNTIF(RCuts,"&lt;"&amp;D3626)</f>
        <v/>
      </c>
      <c r="H3626" s="10">
        <f>1+COUNTIF(FCuts,"&lt;"&amp;E3626)</f>
        <v/>
      </c>
      <c r="I3626" s="10">
        <f>1+COUNTIF(MCuts,"&lt;"&amp;F3626)</f>
        <v/>
      </c>
      <c r="J3626" s="10">
        <f>G3626&amp;H3626&amp;I3626</f>
        <v/>
      </c>
      <c r="K3626" s="10">
        <f>IF(AND(G3626&gt;=4,H3626&gt;=4),"Champions",IF(AND(G3626&gt;=3,H3626&gt;=3),"Loyal",IF(G3626&gt;=4,"New / promising",IF(H3626&gt;=3,"At risk",IF(G3626&lt;=2,"Lost / hibernating","Needs attention")))))</f>
        <v/>
      </c>
    </row>
    <row r="3627">
      <c r="A3627" t="n">
        <v>18085</v>
      </c>
      <c r="B3627" s="13">
        <f>_xlfn.MINIFS(Invoices[Date],Invoices[Customer ID],A3627)</f>
        <v/>
      </c>
      <c r="C3627" s="13">
        <f>_xlfn.MAXIFS(Invoices[Date],Invoices[Customer ID],A3627)</f>
        <v/>
      </c>
      <c r="D3627" s="14">
        <f>AsOfDate-C3627</f>
        <v/>
      </c>
      <c r="E3627" s="14">
        <f>COUNTIFS(Invoices[Customer ID],A3627)</f>
        <v/>
      </c>
      <c r="F3627" s="15">
        <f>SUMIFS(Invoices[Value],Invoices[Customer ID],A3627)</f>
        <v/>
      </c>
      <c r="G3627" s="10">
        <f>5-COUNTIF(RCuts,"&lt;"&amp;D3627)</f>
        <v/>
      </c>
      <c r="H3627" s="10">
        <f>1+COUNTIF(FCuts,"&lt;"&amp;E3627)</f>
        <v/>
      </c>
      <c r="I3627" s="10">
        <f>1+COUNTIF(MCuts,"&lt;"&amp;F3627)</f>
        <v/>
      </c>
      <c r="J3627" s="10">
        <f>G3627&amp;H3627&amp;I3627</f>
        <v/>
      </c>
      <c r="K3627" s="10">
        <f>IF(AND(G3627&gt;=4,H3627&gt;=4),"Champions",IF(AND(G3627&gt;=3,H3627&gt;=3),"Loyal",IF(G3627&gt;=4,"New / promising",IF(H3627&gt;=3,"At risk",IF(G3627&lt;=2,"Lost / hibernating","Needs attention")))))</f>
        <v/>
      </c>
    </row>
    <row r="3628">
      <c r="A3628" t="n">
        <v>18086</v>
      </c>
      <c r="B3628" s="13">
        <f>_xlfn.MINIFS(Invoices[Date],Invoices[Customer ID],A3628)</f>
        <v/>
      </c>
      <c r="C3628" s="13">
        <f>_xlfn.MAXIFS(Invoices[Date],Invoices[Customer ID],A3628)</f>
        <v/>
      </c>
      <c r="D3628" s="14">
        <f>AsOfDate-C3628</f>
        <v/>
      </c>
      <c r="E3628" s="14">
        <f>COUNTIFS(Invoices[Customer ID],A3628)</f>
        <v/>
      </c>
      <c r="F3628" s="15">
        <f>SUMIFS(Invoices[Value],Invoices[Customer ID],A3628)</f>
        <v/>
      </c>
      <c r="G3628" s="10">
        <f>5-COUNTIF(RCuts,"&lt;"&amp;D3628)</f>
        <v/>
      </c>
      <c r="H3628" s="10">
        <f>1+COUNTIF(FCuts,"&lt;"&amp;E3628)</f>
        <v/>
      </c>
      <c r="I3628" s="10">
        <f>1+COUNTIF(MCuts,"&lt;"&amp;F3628)</f>
        <v/>
      </c>
      <c r="J3628" s="10">
        <f>G3628&amp;H3628&amp;I3628</f>
        <v/>
      </c>
      <c r="K3628" s="10">
        <f>IF(AND(G3628&gt;=4,H3628&gt;=4),"Champions",IF(AND(G3628&gt;=3,H3628&gt;=3),"Loyal",IF(G3628&gt;=4,"New / promising",IF(H3628&gt;=3,"At risk",IF(G3628&lt;=2,"Lost / hibernating","Needs attention")))))</f>
        <v/>
      </c>
    </row>
    <row r="3629">
      <c r="A3629" t="n">
        <v>18087</v>
      </c>
      <c r="B3629" s="13">
        <f>_xlfn.MINIFS(Invoices[Date],Invoices[Customer ID],A3629)</f>
        <v/>
      </c>
      <c r="C3629" s="13">
        <f>_xlfn.MAXIFS(Invoices[Date],Invoices[Customer ID],A3629)</f>
        <v/>
      </c>
      <c r="D3629" s="14">
        <f>AsOfDate-C3629</f>
        <v/>
      </c>
      <c r="E3629" s="14">
        <f>COUNTIFS(Invoices[Customer ID],A3629)</f>
        <v/>
      </c>
      <c r="F3629" s="15">
        <f>SUMIFS(Invoices[Value],Invoices[Customer ID],A3629)</f>
        <v/>
      </c>
      <c r="G3629" s="10">
        <f>5-COUNTIF(RCuts,"&lt;"&amp;D3629)</f>
        <v/>
      </c>
      <c r="H3629" s="10">
        <f>1+COUNTIF(FCuts,"&lt;"&amp;E3629)</f>
        <v/>
      </c>
      <c r="I3629" s="10">
        <f>1+COUNTIF(MCuts,"&lt;"&amp;F3629)</f>
        <v/>
      </c>
      <c r="J3629" s="10">
        <f>G3629&amp;H3629&amp;I3629</f>
        <v/>
      </c>
      <c r="K3629" s="10">
        <f>IF(AND(G3629&gt;=4,H3629&gt;=4),"Champions",IF(AND(G3629&gt;=3,H3629&gt;=3),"Loyal",IF(G3629&gt;=4,"New / promising",IF(H3629&gt;=3,"At risk",IF(G3629&lt;=2,"Lost / hibernating","Needs attention")))))</f>
        <v/>
      </c>
    </row>
    <row r="3630">
      <c r="A3630" t="n">
        <v>18088</v>
      </c>
      <c r="B3630" s="13">
        <f>_xlfn.MINIFS(Invoices[Date],Invoices[Customer ID],A3630)</f>
        <v/>
      </c>
      <c r="C3630" s="13">
        <f>_xlfn.MAXIFS(Invoices[Date],Invoices[Customer ID],A3630)</f>
        <v/>
      </c>
      <c r="D3630" s="14">
        <f>AsOfDate-C3630</f>
        <v/>
      </c>
      <c r="E3630" s="14">
        <f>COUNTIFS(Invoices[Customer ID],A3630)</f>
        <v/>
      </c>
      <c r="F3630" s="15">
        <f>SUMIFS(Invoices[Value],Invoices[Customer ID],A3630)</f>
        <v/>
      </c>
      <c r="G3630" s="10">
        <f>5-COUNTIF(RCuts,"&lt;"&amp;D3630)</f>
        <v/>
      </c>
      <c r="H3630" s="10">
        <f>1+COUNTIF(FCuts,"&lt;"&amp;E3630)</f>
        <v/>
      </c>
      <c r="I3630" s="10">
        <f>1+COUNTIF(MCuts,"&lt;"&amp;F3630)</f>
        <v/>
      </c>
      <c r="J3630" s="10">
        <f>G3630&amp;H3630&amp;I3630</f>
        <v/>
      </c>
      <c r="K3630" s="10">
        <f>IF(AND(G3630&gt;=4,H3630&gt;=4),"Champions",IF(AND(G3630&gt;=3,H3630&gt;=3),"Loyal",IF(G3630&gt;=4,"New / promising",IF(H3630&gt;=3,"At risk",IF(G3630&lt;=2,"Lost / hibernating","Needs attention")))))</f>
        <v/>
      </c>
    </row>
    <row r="3631">
      <c r="A3631" t="n">
        <v>18092</v>
      </c>
      <c r="B3631" s="13">
        <f>_xlfn.MINIFS(Invoices[Date],Invoices[Customer ID],A3631)</f>
        <v/>
      </c>
      <c r="C3631" s="13">
        <f>_xlfn.MAXIFS(Invoices[Date],Invoices[Customer ID],A3631)</f>
        <v/>
      </c>
      <c r="D3631" s="14">
        <f>AsOfDate-C3631</f>
        <v/>
      </c>
      <c r="E3631" s="14">
        <f>COUNTIFS(Invoices[Customer ID],A3631)</f>
        <v/>
      </c>
      <c r="F3631" s="15">
        <f>SUMIFS(Invoices[Value],Invoices[Customer ID],A3631)</f>
        <v/>
      </c>
      <c r="G3631" s="10">
        <f>5-COUNTIF(RCuts,"&lt;"&amp;D3631)</f>
        <v/>
      </c>
      <c r="H3631" s="10">
        <f>1+COUNTIF(FCuts,"&lt;"&amp;E3631)</f>
        <v/>
      </c>
      <c r="I3631" s="10">
        <f>1+COUNTIF(MCuts,"&lt;"&amp;F3631)</f>
        <v/>
      </c>
      <c r="J3631" s="10">
        <f>G3631&amp;H3631&amp;I3631</f>
        <v/>
      </c>
      <c r="K3631" s="10">
        <f>IF(AND(G3631&gt;=4,H3631&gt;=4),"Champions",IF(AND(G3631&gt;=3,H3631&gt;=3),"Loyal",IF(G3631&gt;=4,"New / promising",IF(H3631&gt;=3,"At risk",IF(G3631&lt;=2,"Lost / hibernating","Needs attention")))))</f>
        <v/>
      </c>
    </row>
    <row r="3632">
      <c r="A3632" t="n">
        <v>18093</v>
      </c>
      <c r="B3632" s="13">
        <f>_xlfn.MINIFS(Invoices[Date],Invoices[Customer ID],A3632)</f>
        <v/>
      </c>
      <c r="C3632" s="13">
        <f>_xlfn.MAXIFS(Invoices[Date],Invoices[Customer ID],A3632)</f>
        <v/>
      </c>
      <c r="D3632" s="14">
        <f>AsOfDate-C3632</f>
        <v/>
      </c>
      <c r="E3632" s="14">
        <f>COUNTIFS(Invoices[Customer ID],A3632)</f>
        <v/>
      </c>
      <c r="F3632" s="15">
        <f>SUMIFS(Invoices[Value],Invoices[Customer ID],A3632)</f>
        <v/>
      </c>
      <c r="G3632" s="10">
        <f>5-COUNTIF(RCuts,"&lt;"&amp;D3632)</f>
        <v/>
      </c>
      <c r="H3632" s="10">
        <f>1+COUNTIF(FCuts,"&lt;"&amp;E3632)</f>
        <v/>
      </c>
      <c r="I3632" s="10">
        <f>1+COUNTIF(MCuts,"&lt;"&amp;F3632)</f>
        <v/>
      </c>
      <c r="J3632" s="10">
        <f>G3632&amp;H3632&amp;I3632</f>
        <v/>
      </c>
      <c r="K3632" s="10">
        <f>IF(AND(G3632&gt;=4,H3632&gt;=4),"Champions",IF(AND(G3632&gt;=3,H3632&gt;=3),"Loyal",IF(G3632&gt;=4,"New / promising",IF(H3632&gt;=3,"At risk",IF(G3632&lt;=2,"Lost / hibernating","Needs attention")))))</f>
        <v/>
      </c>
    </row>
    <row r="3633">
      <c r="A3633" t="n">
        <v>18094</v>
      </c>
      <c r="B3633" s="13">
        <f>_xlfn.MINIFS(Invoices[Date],Invoices[Customer ID],A3633)</f>
        <v/>
      </c>
      <c r="C3633" s="13">
        <f>_xlfn.MAXIFS(Invoices[Date],Invoices[Customer ID],A3633)</f>
        <v/>
      </c>
      <c r="D3633" s="14">
        <f>AsOfDate-C3633</f>
        <v/>
      </c>
      <c r="E3633" s="14">
        <f>COUNTIFS(Invoices[Customer ID],A3633)</f>
        <v/>
      </c>
      <c r="F3633" s="15">
        <f>SUMIFS(Invoices[Value],Invoices[Customer ID],A3633)</f>
        <v/>
      </c>
      <c r="G3633" s="10">
        <f>5-COUNTIF(RCuts,"&lt;"&amp;D3633)</f>
        <v/>
      </c>
      <c r="H3633" s="10">
        <f>1+COUNTIF(FCuts,"&lt;"&amp;E3633)</f>
        <v/>
      </c>
      <c r="I3633" s="10">
        <f>1+COUNTIF(MCuts,"&lt;"&amp;F3633)</f>
        <v/>
      </c>
      <c r="J3633" s="10">
        <f>G3633&amp;H3633&amp;I3633</f>
        <v/>
      </c>
      <c r="K3633" s="10">
        <f>IF(AND(G3633&gt;=4,H3633&gt;=4),"Champions",IF(AND(G3633&gt;=3,H3633&gt;=3),"Loyal",IF(G3633&gt;=4,"New / promising",IF(H3633&gt;=3,"At risk",IF(G3633&lt;=2,"Lost / hibernating","Needs attention")))))</f>
        <v/>
      </c>
    </row>
    <row r="3634">
      <c r="A3634" t="n">
        <v>18095</v>
      </c>
      <c r="B3634" s="13">
        <f>_xlfn.MINIFS(Invoices[Date],Invoices[Customer ID],A3634)</f>
        <v/>
      </c>
      <c r="C3634" s="13">
        <f>_xlfn.MAXIFS(Invoices[Date],Invoices[Customer ID],A3634)</f>
        <v/>
      </c>
      <c r="D3634" s="14">
        <f>AsOfDate-C3634</f>
        <v/>
      </c>
      <c r="E3634" s="14">
        <f>COUNTIFS(Invoices[Customer ID],A3634)</f>
        <v/>
      </c>
      <c r="F3634" s="15">
        <f>SUMIFS(Invoices[Value],Invoices[Customer ID],A3634)</f>
        <v/>
      </c>
      <c r="G3634" s="10">
        <f>5-COUNTIF(RCuts,"&lt;"&amp;D3634)</f>
        <v/>
      </c>
      <c r="H3634" s="10">
        <f>1+COUNTIF(FCuts,"&lt;"&amp;E3634)</f>
        <v/>
      </c>
      <c r="I3634" s="10">
        <f>1+COUNTIF(MCuts,"&lt;"&amp;F3634)</f>
        <v/>
      </c>
      <c r="J3634" s="10">
        <f>G3634&amp;H3634&amp;I3634</f>
        <v/>
      </c>
      <c r="K3634" s="10">
        <f>IF(AND(G3634&gt;=4,H3634&gt;=4),"Champions",IF(AND(G3634&gt;=3,H3634&gt;=3),"Loyal",IF(G3634&gt;=4,"New / promising",IF(H3634&gt;=3,"At risk",IF(G3634&lt;=2,"Lost / hibernating","Needs attention")))))</f>
        <v/>
      </c>
    </row>
    <row r="3635">
      <c r="A3635" t="n">
        <v>18096</v>
      </c>
      <c r="B3635" s="13">
        <f>_xlfn.MINIFS(Invoices[Date],Invoices[Customer ID],A3635)</f>
        <v/>
      </c>
      <c r="C3635" s="13">
        <f>_xlfn.MAXIFS(Invoices[Date],Invoices[Customer ID],A3635)</f>
        <v/>
      </c>
      <c r="D3635" s="14">
        <f>AsOfDate-C3635</f>
        <v/>
      </c>
      <c r="E3635" s="14">
        <f>COUNTIFS(Invoices[Customer ID],A3635)</f>
        <v/>
      </c>
      <c r="F3635" s="15">
        <f>SUMIFS(Invoices[Value],Invoices[Customer ID],A3635)</f>
        <v/>
      </c>
      <c r="G3635" s="10">
        <f>5-COUNTIF(RCuts,"&lt;"&amp;D3635)</f>
        <v/>
      </c>
      <c r="H3635" s="10">
        <f>1+COUNTIF(FCuts,"&lt;"&amp;E3635)</f>
        <v/>
      </c>
      <c r="I3635" s="10">
        <f>1+COUNTIF(MCuts,"&lt;"&amp;F3635)</f>
        <v/>
      </c>
      <c r="J3635" s="10">
        <f>G3635&amp;H3635&amp;I3635</f>
        <v/>
      </c>
      <c r="K3635" s="10">
        <f>IF(AND(G3635&gt;=4,H3635&gt;=4),"Champions",IF(AND(G3635&gt;=3,H3635&gt;=3),"Loyal",IF(G3635&gt;=4,"New / promising",IF(H3635&gt;=3,"At risk",IF(G3635&lt;=2,"Lost / hibernating","Needs attention")))))</f>
        <v/>
      </c>
    </row>
    <row r="3636">
      <c r="A3636" t="n">
        <v>18097</v>
      </c>
      <c r="B3636" s="13">
        <f>_xlfn.MINIFS(Invoices[Date],Invoices[Customer ID],A3636)</f>
        <v/>
      </c>
      <c r="C3636" s="13">
        <f>_xlfn.MAXIFS(Invoices[Date],Invoices[Customer ID],A3636)</f>
        <v/>
      </c>
      <c r="D3636" s="14">
        <f>AsOfDate-C3636</f>
        <v/>
      </c>
      <c r="E3636" s="14">
        <f>COUNTIFS(Invoices[Customer ID],A3636)</f>
        <v/>
      </c>
      <c r="F3636" s="15">
        <f>SUMIFS(Invoices[Value],Invoices[Customer ID],A3636)</f>
        <v/>
      </c>
      <c r="G3636" s="10">
        <f>5-COUNTIF(RCuts,"&lt;"&amp;D3636)</f>
        <v/>
      </c>
      <c r="H3636" s="10">
        <f>1+COUNTIF(FCuts,"&lt;"&amp;E3636)</f>
        <v/>
      </c>
      <c r="I3636" s="10">
        <f>1+COUNTIF(MCuts,"&lt;"&amp;F3636)</f>
        <v/>
      </c>
      <c r="J3636" s="10">
        <f>G3636&amp;H3636&amp;I3636</f>
        <v/>
      </c>
      <c r="K3636" s="10">
        <f>IF(AND(G3636&gt;=4,H3636&gt;=4),"Champions",IF(AND(G3636&gt;=3,H3636&gt;=3),"Loyal",IF(G3636&gt;=4,"New / promising",IF(H3636&gt;=3,"At risk",IF(G3636&lt;=2,"Lost / hibernating","Needs attention")))))</f>
        <v/>
      </c>
    </row>
    <row r="3637">
      <c r="A3637" t="n">
        <v>18099</v>
      </c>
      <c r="B3637" s="13">
        <f>_xlfn.MINIFS(Invoices[Date],Invoices[Customer ID],A3637)</f>
        <v/>
      </c>
      <c r="C3637" s="13">
        <f>_xlfn.MAXIFS(Invoices[Date],Invoices[Customer ID],A3637)</f>
        <v/>
      </c>
      <c r="D3637" s="14">
        <f>AsOfDate-C3637</f>
        <v/>
      </c>
      <c r="E3637" s="14">
        <f>COUNTIFS(Invoices[Customer ID],A3637)</f>
        <v/>
      </c>
      <c r="F3637" s="15">
        <f>SUMIFS(Invoices[Value],Invoices[Customer ID],A3637)</f>
        <v/>
      </c>
      <c r="G3637" s="10">
        <f>5-COUNTIF(RCuts,"&lt;"&amp;D3637)</f>
        <v/>
      </c>
      <c r="H3637" s="10">
        <f>1+COUNTIF(FCuts,"&lt;"&amp;E3637)</f>
        <v/>
      </c>
      <c r="I3637" s="10">
        <f>1+COUNTIF(MCuts,"&lt;"&amp;F3637)</f>
        <v/>
      </c>
      <c r="J3637" s="10">
        <f>G3637&amp;H3637&amp;I3637</f>
        <v/>
      </c>
      <c r="K3637" s="10">
        <f>IF(AND(G3637&gt;=4,H3637&gt;=4),"Champions",IF(AND(G3637&gt;=3,H3637&gt;=3),"Loyal",IF(G3637&gt;=4,"New / promising",IF(H3637&gt;=3,"At risk",IF(G3637&lt;=2,"Lost / hibernating","Needs attention")))))</f>
        <v/>
      </c>
    </row>
    <row r="3638">
      <c r="A3638" t="n">
        <v>18101</v>
      </c>
      <c r="B3638" s="13">
        <f>_xlfn.MINIFS(Invoices[Date],Invoices[Customer ID],A3638)</f>
        <v/>
      </c>
      <c r="C3638" s="13">
        <f>_xlfn.MAXIFS(Invoices[Date],Invoices[Customer ID],A3638)</f>
        <v/>
      </c>
      <c r="D3638" s="14">
        <f>AsOfDate-C3638</f>
        <v/>
      </c>
      <c r="E3638" s="14">
        <f>COUNTIFS(Invoices[Customer ID],A3638)</f>
        <v/>
      </c>
      <c r="F3638" s="15">
        <f>SUMIFS(Invoices[Value],Invoices[Customer ID],A3638)</f>
        <v/>
      </c>
      <c r="G3638" s="10">
        <f>5-COUNTIF(RCuts,"&lt;"&amp;D3638)</f>
        <v/>
      </c>
      <c r="H3638" s="10">
        <f>1+COUNTIF(FCuts,"&lt;"&amp;E3638)</f>
        <v/>
      </c>
      <c r="I3638" s="10">
        <f>1+COUNTIF(MCuts,"&lt;"&amp;F3638)</f>
        <v/>
      </c>
      <c r="J3638" s="10">
        <f>G3638&amp;H3638&amp;I3638</f>
        <v/>
      </c>
      <c r="K3638" s="10">
        <f>IF(AND(G3638&gt;=4,H3638&gt;=4),"Champions",IF(AND(G3638&gt;=3,H3638&gt;=3),"Loyal",IF(G3638&gt;=4,"New / promising",IF(H3638&gt;=3,"At risk",IF(G3638&lt;=2,"Lost / hibernating","Needs attention")))))</f>
        <v/>
      </c>
    </row>
    <row r="3639">
      <c r="A3639" t="n">
        <v>18102</v>
      </c>
      <c r="B3639" s="13">
        <f>_xlfn.MINIFS(Invoices[Date],Invoices[Customer ID],A3639)</f>
        <v/>
      </c>
      <c r="C3639" s="13">
        <f>_xlfn.MAXIFS(Invoices[Date],Invoices[Customer ID],A3639)</f>
        <v/>
      </c>
      <c r="D3639" s="14">
        <f>AsOfDate-C3639</f>
        <v/>
      </c>
      <c r="E3639" s="14">
        <f>COUNTIFS(Invoices[Customer ID],A3639)</f>
        <v/>
      </c>
      <c r="F3639" s="15">
        <f>SUMIFS(Invoices[Value],Invoices[Customer ID],A3639)</f>
        <v/>
      </c>
      <c r="G3639" s="10">
        <f>5-COUNTIF(RCuts,"&lt;"&amp;D3639)</f>
        <v/>
      </c>
      <c r="H3639" s="10">
        <f>1+COUNTIF(FCuts,"&lt;"&amp;E3639)</f>
        <v/>
      </c>
      <c r="I3639" s="10">
        <f>1+COUNTIF(MCuts,"&lt;"&amp;F3639)</f>
        <v/>
      </c>
      <c r="J3639" s="10">
        <f>G3639&amp;H3639&amp;I3639</f>
        <v/>
      </c>
      <c r="K3639" s="10">
        <f>IF(AND(G3639&gt;=4,H3639&gt;=4),"Champions",IF(AND(G3639&gt;=3,H3639&gt;=3),"Loyal",IF(G3639&gt;=4,"New / promising",IF(H3639&gt;=3,"At risk",IF(G3639&lt;=2,"Lost / hibernating","Needs attention")))))</f>
        <v/>
      </c>
    </row>
    <row r="3640">
      <c r="A3640" t="n">
        <v>18104</v>
      </c>
      <c r="B3640" s="13">
        <f>_xlfn.MINIFS(Invoices[Date],Invoices[Customer ID],A3640)</f>
        <v/>
      </c>
      <c r="C3640" s="13">
        <f>_xlfn.MAXIFS(Invoices[Date],Invoices[Customer ID],A3640)</f>
        <v/>
      </c>
      <c r="D3640" s="14">
        <f>AsOfDate-C3640</f>
        <v/>
      </c>
      <c r="E3640" s="14">
        <f>COUNTIFS(Invoices[Customer ID],A3640)</f>
        <v/>
      </c>
      <c r="F3640" s="15">
        <f>SUMIFS(Invoices[Value],Invoices[Customer ID],A3640)</f>
        <v/>
      </c>
      <c r="G3640" s="10">
        <f>5-COUNTIF(RCuts,"&lt;"&amp;D3640)</f>
        <v/>
      </c>
      <c r="H3640" s="10">
        <f>1+COUNTIF(FCuts,"&lt;"&amp;E3640)</f>
        <v/>
      </c>
      <c r="I3640" s="10">
        <f>1+COUNTIF(MCuts,"&lt;"&amp;F3640)</f>
        <v/>
      </c>
      <c r="J3640" s="10">
        <f>G3640&amp;H3640&amp;I3640</f>
        <v/>
      </c>
      <c r="K3640" s="10">
        <f>IF(AND(G3640&gt;=4,H3640&gt;=4),"Champions",IF(AND(G3640&gt;=3,H3640&gt;=3),"Loyal",IF(G3640&gt;=4,"New / promising",IF(H3640&gt;=3,"At risk",IF(G3640&lt;=2,"Lost / hibernating","Needs attention")))))</f>
        <v/>
      </c>
    </row>
    <row r="3641">
      <c r="A3641" t="n">
        <v>18105</v>
      </c>
      <c r="B3641" s="13">
        <f>_xlfn.MINIFS(Invoices[Date],Invoices[Customer ID],A3641)</f>
        <v/>
      </c>
      <c r="C3641" s="13">
        <f>_xlfn.MAXIFS(Invoices[Date],Invoices[Customer ID],A3641)</f>
        <v/>
      </c>
      <c r="D3641" s="14">
        <f>AsOfDate-C3641</f>
        <v/>
      </c>
      <c r="E3641" s="14">
        <f>COUNTIFS(Invoices[Customer ID],A3641)</f>
        <v/>
      </c>
      <c r="F3641" s="15">
        <f>SUMIFS(Invoices[Value],Invoices[Customer ID],A3641)</f>
        <v/>
      </c>
      <c r="G3641" s="10">
        <f>5-COUNTIF(RCuts,"&lt;"&amp;D3641)</f>
        <v/>
      </c>
      <c r="H3641" s="10">
        <f>1+COUNTIF(FCuts,"&lt;"&amp;E3641)</f>
        <v/>
      </c>
      <c r="I3641" s="10">
        <f>1+COUNTIF(MCuts,"&lt;"&amp;F3641)</f>
        <v/>
      </c>
      <c r="J3641" s="10">
        <f>G3641&amp;H3641&amp;I3641</f>
        <v/>
      </c>
      <c r="K3641" s="10">
        <f>IF(AND(G3641&gt;=4,H3641&gt;=4),"Champions",IF(AND(G3641&gt;=3,H3641&gt;=3),"Loyal",IF(G3641&gt;=4,"New / promising",IF(H3641&gt;=3,"At risk",IF(G3641&lt;=2,"Lost / hibernating","Needs attention")))))</f>
        <v/>
      </c>
    </row>
    <row r="3642">
      <c r="A3642" t="n">
        <v>18106</v>
      </c>
      <c r="B3642" s="13">
        <f>_xlfn.MINIFS(Invoices[Date],Invoices[Customer ID],A3642)</f>
        <v/>
      </c>
      <c r="C3642" s="13">
        <f>_xlfn.MAXIFS(Invoices[Date],Invoices[Customer ID],A3642)</f>
        <v/>
      </c>
      <c r="D3642" s="14">
        <f>AsOfDate-C3642</f>
        <v/>
      </c>
      <c r="E3642" s="14">
        <f>COUNTIFS(Invoices[Customer ID],A3642)</f>
        <v/>
      </c>
      <c r="F3642" s="15">
        <f>SUMIFS(Invoices[Value],Invoices[Customer ID],A3642)</f>
        <v/>
      </c>
      <c r="G3642" s="10">
        <f>5-COUNTIF(RCuts,"&lt;"&amp;D3642)</f>
        <v/>
      </c>
      <c r="H3642" s="10">
        <f>1+COUNTIF(FCuts,"&lt;"&amp;E3642)</f>
        <v/>
      </c>
      <c r="I3642" s="10">
        <f>1+COUNTIF(MCuts,"&lt;"&amp;F3642)</f>
        <v/>
      </c>
      <c r="J3642" s="10">
        <f>G3642&amp;H3642&amp;I3642</f>
        <v/>
      </c>
      <c r="K3642" s="10">
        <f>IF(AND(G3642&gt;=4,H3642&gt;=4),"Champions",IF(AND(G3642&gt;=3,H3642&gt;=3),"Loyal",IF(G3642&gt;=4,"New / promising",IF(H3642&gt;=3,"At risk",IF(G3642&lt;=2,"Lost / hibernating","Needs attention")))))</f>
        <v/>
      </c>
    </row>
    <row r="3643">
      <c r="A3643" t="n">
        <v>18108</v>
      </c>
      <c r="B3643" s="13">
        <f>_xlfn.MINIFS(Invoices[Date],Invoices[Customer ID],A3643)</f>
        <v/>
      </c>
      <c r="C3643" s="13">
        <f>_xlfn.MAXIFS(Invoices[Date],Invoices[Customer ID],A3643)</f>
        <v/>
      </c>
      <c r="D3643" s="14">
        <f>AsOfDate-C3643</f>
        <v/>
      </c>
      <c r="E3643" s="14">
        <f>COUNTIFS(Invoices[Customer ID],A3643)</f>
        <v/>
      </c>
      <c r="F3643" s="15">
        <f>SUMIFS(Invoices[Value],Invoices[Customer ID],A3643)</f>
        <v/>
      </c>
      <c r="G3643" s="10">
        <f>5-COUNTIF(RCuts,"&lt;"&amp;D3643)</f>
        <v/>
      </c>
      <c r="H3643" s="10">
        <f>1+COUNTIF(FCuts,"&lt;"&amp;E3643)</f>
        <v/>
      </c>
      <c r="I3643" s="10">
        <f>1+COUNTIF(MCuts,"&lt;"&amp;F3643)</f>
        <v/>
      </c>
      <c r="J3643" s="10">
        <f>G3643&amp;H3643&amp;I3643</f>
        <v/>
      </c>
      <c r="K3643" s="10">
        <f>IF(AND(G3643&gt;=4,H3643&gt;=4),"Champions",IF(AND(G3643&gt;=3,H3643&gt;=3),"Loyal",IF(G3643&gt;=4,"New / promising",IF(H3643&gt;=3,"At risk",IF(G3643&lt;=2,"Lost / hibernating","Needs attention")))))</f>
        <v/>
      </c>
    </row>
    <row r="3644">
      <c r="A3644" t="n">
        <v>18109</v>
      </c>
      <c r="B3644" s="13">
        <f>_xlfn.MINIFS(Invoices[Date],Invoices[Customer ID],A3644)</f>
        <v/>
      </c>
      <c r="C3644" s="13">
        <f>_xlfn.MAXIFS(Invoices[Date],Invoices[Customer ID],A3644)</f>
        <v/>
      </c>
      <c r="D3644" s="14">
        <f>AsOfDate-C3644</f>
        <v/>
      </c>
      <c r="E3644" s="14">
        <f>COUNTIFS(Invoices[Customer ID],A3644)</f>
        <v/>
      </c>
      <c r="F3644" s="15">
        <f>SUMIFS(Invoices[Value],Invoices[Customer ID],A3644)</f>
        <v/>
      </c>
      <c r="G3644" s="10">
        <f>5-COUNTIF(RCuts,"&lt;"&amp;D3644)</f>
        <v/>
      </c>
      <c r="H3644" s="10">
        <f>1+COUNTIF(FCuts,"&lt;"&amp;E3644)</f>
        <v/>
      </c>
      <c r="I3644" s="10">
        <f>1+COUNTIF(MCuts,"&lt;"&amp;F3644)</f>
        <v/>
      </c>
      <c r="J3644" s="10">
        <f>G3644&amp;H3644&amp;I3644</f>
        <v/>
      </c>
      <c r="K3644" s="10">
        <f>IF(AND(G3644&gt;=4,H3644&gt;=4),"Champions",IF(AND(G3644&gt;=3,H3644&gt;=3),"Loyal",IF(G3644&gt;=4,"New / promising",IF(H3644&gt;=3,"At risk",IF(G3644&lt;=2,"Lost / hibernating","Needs attention")))))</f>
        <v/>
      </c>
    </row>
    <row r="3645">
      <c r="A3645" t="n">
        <v>18110</v>
      </c>
      <c r="B3645" s="13">
        <f>_xlfn.MINIFS(Invoices[Date],Invoices[Customer ID],A3645)</f>
        <v/>
      </c>
      <c r="C3645" s="13">
        <f>_xlfn.MAXIFS(Invoices[Date],Invoices[Customer ID],A3645)</f>
        <v/>
      </c>
      <c r="D3645" s="14">
        <f>AsOfDate-C3645</f>
        <v/>
      </c>
      <c r="E3645" s="14">
        <f>COUNTIFS(Invoices[Customer ID],A3645)</f>
        <v/>
      </c>
      <c r="F3645" s="15">
        <f>SUMIFS(Invoices[Value],Invoices[Customer ID],A3645)</f>
        <v/>
      </c>
      <c r="G3645" s="10">
        <f>5-COUNTIF(RCuts,"&lt;"&amp;D3645)</f>
        <v/>
      </c>
      <c r="H3645" s="10">
        <f>1+COUNTIF(FCuts,"&lt;"&amp;E3645)</f>
        <v/>
      </c>
      <c r="I3645" s="10">
        <f>1+COUNTIF(MCuts,"&lt;"&amp;F3645)</f>
        <v/>
      </c>
      <c r="J3645" s="10">
        <f>G3645&amp;H3645&amp;I3645</f>
        <v/>
      </c>
      <c r="K3645" s="10">
        <f>IF(AND(G3645&gt;=4,H3645&gt;=4),"Champions",IF(AND(G3645&gt;=3,H3645&gt;=3),"Loyal",IF(G3645&gt;=4,"New / promising",IF(H3645&gt;=3,"At risk",IF(G3645&lt;=2,"Lost / hibernating","Needs attention")))))</f>
        <v/>
      </c>
    </row>
    <row r="3646">
      <c r="A3646" t="n">
        <v>18112</v>
      </c>
      <c r="B3646" s="13">
        <f>_xlfn.MINIFS(Invoices[Date],Invoices[Customer ID],A3646)</f>
        <v/>
      </c>
      <c r="C3646" s="13">
        <f>_xlfn.MAXIFS(Invoices[Date],Invoices[Customer ID],A3646)</f>
        <v/>
      </c>
      <c r="D3646" s="14">
        <f>AsOfDate-C3646</f>
        <v/>
      </c>
      <c r="E3646" s="14">
        <f>COUNTIFS(Invoices[Customer ID],A3646)</f>
        <v/>
      </c>
      <c r="F3646" s="15">
        <f>SUMIFS(Invoices[Value],Invoices[Customer ID],A3646)</f>
        <v/>
      </c>
      <c r="G3646" s="10">
        <f>5-COUNTIF(RCuts,"&lt;"&amp;D3646)</f>
        <v/>
      </c>
      <c r="H3646" s="10">
        <f>1+COUNTIF(FCuts,"&lt;"&amp;E3646)</f>
        <v/>
      </c>
      <c r="I3646" s="10">
        <f>1+COUNTIF(MCuts,"&lt;"&amp;F3646)</f>
        <v/>
      </c>
      <c r="J3646" s="10">
        <f>G3646&amp;H3646&amp;I3646</f>
        <v/>
      </c>
      <c r="K3646" s="10">
        <f>IF(AND(G3646&gt;=4,H3646&gt;=4),"Champions",IF(AND(G3646&gt;=3,H3646&gt;=3),"Loyal",IF(G3646&gt;=4,"New / promising",IF(H3646&gt;=3,"At risk",IF(G3646&lt;=2,"Lost / hibernating","Needs attention")))))</f>
        <v/>
      </c>
    </row>
    <row r="3647">
      <c r="A3647" t="n">
        <v>18114</v>
      </c>
      <c r="B3647" s="13">
        <f>_xlfn.MINIFS(Invoices[Date],Invoices[Customer ID],A3647)</f>
        <v/>
      </c>
      <c r="C3647" s="13">
        <f>_xlfn.MAXIFS(Invoices[Date],Invoices[Customer ID],A3647)</f>
        <v/>
      </c>
      <c r="D3647" s="14">
        <f>AsOfDate-C3647</f>
        <v/>
      </c>
      <c r="E3647" s="14">
        <f>COUNTIFS(Invoices[Customer ID],A3647)</f>
        <v/>
      </c>
      <c r="F3647" s="15">
        <f>SUMIFS(Invoices[Value],Invoices[Customer ID],A3647)</f>
        <v/>
      </c>
      <c r="G3647" s="10">
        <f>5-COUNTIF(RCuts,"&lt;"&amp;D3647)</f>
        <v/>
      </c>
      <c r="H3647" s="10">
        <f>1+COUNTIF(FCuts,"&lt;"&amp;E3647)</f>
        <v/>
      </c>
      <c r="I3647" s="10">
        <f>1+COUNTIF(MCuts,"&lt;"&amp;F3647)</f>
        <v/>
      </c>
      <c r="J3647" s="10">
        <f>G3647&amp;H3647&amp;I3647</f>
        <v/>
      </c>
      <c r="K3647" s="10">
        <f>IF(AND(G3647&gt;=4,H3647&gt;=4),"Champions",IF(AND(G3647&gt;=3,H3647&gt;=3),"Loyal",IF(G3647&gt;=4,"New / promising",IF(H3647&gt;=3,"At risk",IF(G3647&lt;=2,"Lost / hibernating","Needs attention")))))</f>
        <v/>
      </c>
    </row>
    <row r="3648">
      <c r="A3648" t="n">
        <v>18116</v>
      </c>
      <c r="B3648" s="13">
        <f>_xlfn.MINIFS(Invoices[Date],Invoices[Customer ID],A3648)</f>
        <v/>
      </c>
      <c r="C3648" s="13">
        <f>_xlfn.MAXIFS(Invoices[Date],Invoices[Customer ID],A3648)</f>
        <v/>
      </c>
      <c r="D3648" s="14">
        <f>AsOfDate-C3648</f>
        <v/>
      </c>
      <c r="E3648" s="14">
        <f>COUNTIFS(Invoices[Customer ID],A3648)</f>
        <v/>
      </c>
      <c r="F3648" s="15">
        <f>SUMIFS(Invoices[Value],Invoices[Customer ID],A3648)</f>
        <v/>
      </c>
      <c r="G3648" s="10">
        <f>5-COUNTIF(RCuts,"&lt;"&amp;D3648)</f>
        <v/>
      </c>
      <c r="H3648" s="10">
        <f>1+COUNTIF(FCuts,"&lt;"&amp;E3648)</f>
        <v/>
      </c>
      <c r="I3648" s="10">
        <f>1+COUNTIF(MCuts,"&lt;"&amp;F3648)</f>
        <v/>
      </c>
      <c r="J3648" s="10">
        <f>G3648&amp;H3648&amp;I3648</f>
        <v/>
      </c>
      <c r="K3648" s="10">
        <f>IF(AND(G3648&gt;=4,H3648&gt;=4),"Champions",IF(AND(G3648&gt;=3,H3648&gt;=3),"Loyal",IF(G3648&gt;=4,"New / promising",IF(H3648&gt;=3,"At risk",IF(G3648&lt;=2,"Lost / hibernating","Needs attention")))))</f>
        <v/>
      </c>
    </row>
    <row r="3649">
      <c r="A3649" t="n">
        <v>18117</v>
      </c>
      <c r="B3649" s="13">
        <f>_xlfn.MINIFS(Invoices[Date],Invoices[Customer ID],A3649)</f>
        <v/>
      </c>
      <c r="C3649" s="13">
        <f>_xlfn.MAXIFS(Invoices[Date],Invoices[Customer ID],A3649)</f>
        <v/>
      </c>
      <c r="D3649" s="14">
        <f>AsOfDate-C3649</f>
        <v/>
      </c>
      <c r="E3649" s="14">
        <f>COUNTIFS(Invoices[Customer ID],A3649)</f>
        <v/>
      </c>
      <c r="F3649" s="15">
        <f>SUMIFS(Invoices[Value],Invoices[Customer ID],A3649)</f>
        <v/>
      </c>
      <c r="G3649" s="10">
        <f>5-COUNTIF(RCuts,"&lt;"&amp;D3649)</f>
        <v/>
      </c>
      <c r="H3649" s="10">
        <f>1+COUNTIF(FCuts,"&lt;"&amp;E3649)</f>
        <v/>
      </c>
      <c r="I3649" s="10">
        <f>1+COUNTIF(MCuts,"&lt;"&amp;F3649)</f>
        <v/>
      </c>
      <c r="J3649" s="10">
        <f>G3649&amp;H3649&amp;I3649</f>
        <v/>
      </c>
      <c r="K3649" s="10">
        <f>IF(AND(G3649&gt;=4,H3649&gt;=4),"Champions",IF(AND(G3649&gt;=3,H3649&gt;=3),"Loyal",IF(G3649&gt;=4,"New / promising",IF(H3649&gt;=3,"At risk",IF(G3649&lt;=2,"Lost / hibernating","Needs attention")))))</f>
        <v/>
      </c>
    </row>
    <row r="3650">
      <c r="A3650" t="n">
        <v>18118</v>
      </c>
      <c r="B3650" s="13">
        <f>_xlfn.MINIFS(Invoices[Date],Invoices[Customer ID],A3650)</f>
        <v/>
      </c>
      <c r="C3650" s="13">
        <f>_xlfn.MAXIFS(Invoices[Date],Invoices[Customer ID],A3650)</f>
        <v/>
      </c>
      <c r="D3650" s="14">
        <f>AsOfDate-C3650</f>
        <v/>
      </c>
      <c r="E3650" s="14">
        <f>COUNTIFS(Invoices[Customer ID],A3650)</f>
        <v/>
      </c>
      <c r="F3650" s="15">
        <f>SUMIFS(Invoices[Value],Invoices[Customer ID],A3650)</f>
        <v/>
      </c>
      <c r="G3650" s="10">
        <f>5-COUNTIF(RCuts,"&lt;"&amp;D3650)</f>
        <v/>
      </c>
      <c r="H3650" s="10">
        <f>1+COUNTIF(FCuts,"&lt;"&amp;E3650)</f>
        <v/>
      </c>
      <c r="I3650" s="10">
        <f>1+COUNTIF(MCuts,"&lt;"&amp;F3650)</f>
        <v/>
      </c>
      <c r="J3650" s="10">
        <f>G3650&amp;H3650&amp;I3650</f>
        <v/>
      </c>
      <c r="K3650" s="10">
        <f>IF(AND(G3650&gt;=4,H3650&gt;=4),"Champions",IF(AND(G3650&gt;=3,H3650&gt;=3),"Loyal",IF(G3650&gt;=4,"New / promising",IF(H3650&gt;=3,"At risk",IF(G3650&lt;=2,"Lost / hibernating","Needs attention")))))</f>
        <v/>
      </c>
    </row>
    <row r="3651">
      <c r="A3651" t="n">
        <v>18120</v>
      </c>
      <c r="B3651" s="13">
        <f>_xlfn.MINIFS(Invoices[Date],Invoices[Customer ID],A3651)</f>
        <v/>
      </c>
      <c r="C3651" s="13">
        <f>_xlfn.MAXIFS(Invoices[Date],Invoices[Customer ID],A3651)</f>
        <v/>
      </c>
      <c r="D3651" s="14">
        <f>AsOfDate-C3651</f>
        <v/>
      </c>
      <c r="E3651" s="14">
        <f>COUNTIFS(Invoices[Customer ID],A3651)</f>
        <v/>
      </c>
      <c r="F3651" s="15">
        <f>SUMIFS(Invoices[Value],Invoices[Customer ID],A3651)</f>
        <v/>
      </c>
      <c r="G3651" s="10">
        <f>5-COUNTIF(RCuts,"&lt;"&amp;D3651)</f>
        <v/>
      </c>
      <c r="H3651" s="10">
        <f>1+COUNTIF(FCuts,"&lt;"&amp;E3651)</f>
        <v/>
      </c>
      <c r="I3651" s="10">
        <f>1+COUNTIF(MCuts,"&lt;"&amp;F3651)</f>
        <v/>
      </c>
      <c r="J3651" s="10">
        <f>G3651&amp;H3651&amp;I3651</f>
        <v/>
      </c>
      <c r="K3651" s="10">
        <f>IF(AND(G3651&gt;=4,H3651&gt;=4),"Champions",IF(AND(G3651&gt;=3,H3651&gt;=3),"Loyal",IF(G3651&gt;=4,"New / promising",IF(H3651&gt;=3,"At risk",IF(G3651&lt;=2,"Lost / hibernating","Needs attention")))))</f>
        <v/>
      </c>
    </row>
    <row r="3652">
      <c r="A3652" t="n">
        <v>18121</v>
      </c>
      <c r="B3652" s="13">
        <f>_xlfn.MINIFS(Invoices[Date],Invoices[Customer ID],A3652)</f>
        <v/>
      </c>
      <c r="C3652" s="13">
        <f>_xlfn.MAXIFS(Invoices[Date],Invoices[Customer ID],A3652)</f>
        <v/>
      </c>
      <c r="D3652" s="14">
        <f>AsOfDate-C3652</f>
        <v/>
      </c>
      <c r="E3652" s="14">
        <f>COUNTIFS(Invoices[Customer ID],A3652)</f>
        <v/>
      </c>
      <c r="F3652" s="15">
        <f>SUMIFS(Invoices[Value],Invoices[Customer ID],A3652)</f>
        <v/>
      </c>
      <c r="G3652" s="10">
        <f>5-COUNTIF(RCuts,"&lt;"&amp;D3652)</f>
        <v/>
      </c>
      <c r="H3652" s="10">
        <f>1+COUNTIF(FCuts,"&lt;"&amp;E3652)</f>
        <v/>
      </c>
      <c r="I3652" s="10">
        <f>1+COUNTIF(MCuts,"&lt;"&amp;F3652)</f>
        <v/>
      </c>
      <c r="J3652" s="10">
        <f>G3652&amp;H3652&amp;I3652</f>
        <v/>
      </c>
      <c r="K3652" s="10">
        <f>IF(AND(G3652&gt;=4,H3652&gt;=4),"Champions",IF(AND(G3652&gt;=3,H3652&gt;=3),"Loyal",IF(G3652&gt;=4,"New / promising",IF(H3652&gt;=3,"At risk",IF(G3652&lt;=2,"Lost / hibernating","Needs attention")))))</f>
        <v/>
      </c>
    </row>
    <row r="3653">
      <c r="A3653" t="n">
        <v>18122</v>
      </c>
      <c r="B3653" s="13">
        <f>_xlfn.MINIFS(Invoices[Date],Invoices[Customer ID],A3653)</f>
        <v/>
      </c>
      <c r="C3653" s="13">
        <f>_xlfn.MAXIFS(Invoices[Date],Invoices[Customer ID],A3653)</f>
        <v/>
      </c>
      <c r="D3653" s="14">
        <f>AsOfDate-C3653</f>
        <v/>
      </c>
      <c r="E3653" s="14">
        <f>COUNTIFS(Invoices[Customer ID],A3653)</f>
        <v/>
      </c>
      <c r="F3653" s="15">
        <f>SUMIFS(Invoices[Value],Invoices[Customer ID],A3653)</f>
        <v/>
      </c>
      <c r="G3653" s="10">
        <f>5-COUNTIF(RCuts,"&lt;"&amp;D3653)</f>
        <v/>
      </c>
      <c r="H3653" s="10">
        <f>1+COUNTIF(FCuts,"&lt;"&amp;E3653)</f>
        <v/>
      </c>
      <c r="I3653" s="10">
        <f>1+COUNTIF(MCuts,"&lt;"&amp;F3653)</f>
        <v/>
      </c>
      <c r="J3653" s="10">
        <f>G3653&amp;H3653&amp;I3653</f>
        <v/>
      </c>
      <c r="K3653" s="10">
        <f>IF(AND(G3653&gt;=4,H3653&gt;=4),"Champions",IF(AND(G3653&gt;=3,H3653&gt;=3),"Loyal",IF(G3653&gt;=4,"New / promising",IF(H3653&gt;=3,"At risk",IF(G3653&lt;=2,"Lost / hibernating","Needs attention")))))</f>
        <v/>
      </c>
    </row>
    <row r="3654">
      <c r="A3654" t="n">
        <v>18123</v>
      </c>
      <c r="B3654" s="13">
        <f>_xlfn.MINIFS(Invoices[Date],Invoices[Customer ID],A3654)</f>
        <v/>
      </c>
      <c r="C3654" s="13">
        <f>_xlfn.MAXIFS(Invoices[Date],Invoices[Customer ID],A3654)</f>
        <v/>
      </c>
      <c r="D3654" s="14">
        <f>AsOfDate-C3654</f>
        <v/>
      </c>
      <c r="E3654" s="14">
        <f>COUNTIFS(Invoices[Customer ID],A3654)</f>
        <v/>
      </c>
      <c r="F3654" s="15">
        <f>SUMIFS(Invoices[Value],Invoices[Customer ID],A3654)</f>
        <v/>
      </c>
      <c r="G3654" s="10">
        <f>5-COUNTIF(RCuts,"&lt;"&amp;D3654)</f>
        <v/>
      </c>
      <c r="H3654" s="10">
        <f>1+COUNTIF(FCuts,"&lt;"&amp;E3654)</f>
        <v/>
      </c>
      <c r="I3654" s="10">
        <f>1+COUNTIF(MCuts,"&lt;"&amp;F3654)</f>
        <v/>
      </c>
      <c r="J3654" s="10">
        <f>G3654&amp;H3654&amp;I3654</f>
        <v/>
      </c>
      <c r="K3654" s="10">
        <f>IF(AND(G3654&gt;=4,H3654&gt;=4),"Champions",IF(AND(G3654&gt;=3,H3654&gt;=3),"Loyal",IF(G3654&gt;=4,"New / promising",IF(H3654&gt;=3,"At risk",IF(G3654&lt;=2,"Lost / hibernating","Needs attention")))))</f>
        <v/>
      </c>
    </row>
    <row r="3655">
      <c r="A3655" t="n">
        <v>18125</v>
      </c>
      <c r="B3655" s="13">
        <f>_xlfn.MINIFS(Invoices[Date],Invoices[Customer ID],A3655)</f>
        <v/>
      </c>
      <c r="C3655" s="13">
        <f>_xlfn.MAXIFS(Invoices[Date],Invoices[Customer ID],A3655)</f>
        <v/>
      </c>
      <c r="D3655" s="14">
        <f>AsOfDate-C3655</f>
        <v/>
      </c>
      <c r="E3655" s="14">
        <f>COUNTIFS(Invoices[Customer ID],A3655)</f>
        <v/>
      </c>
      <c r="F3655" s="15">
        <f>SUMIFS(Invoices[Value],Invoices[Customer ID],A3655)</f>
        <v/>
      </c>
      <c r="G3655" s="10">
        <f>5-COUNTIF(RCuts,"&lt;"&amp;D3655)</f>
        <v/>
      </c>
      <c r="H3655" s="10">
        <f>1+COUNTIF(FCuts,"&lt;"&amp;E3655)</f>
        <v/>
      </c>
      <c r="I3655" s="10">
        <f>1+COUNTIF(MCuts,"&lt;"&amp;F3655)</f>
        <v/>
      </c>
      <c r="J3655" s="10">
        <f>G3655&amp;H3655&amp;I3655</f>
        <v/>
      </c>
      <c r="K3655" s="10">
        <f>IF(AND(G3655&gt;=4,H3655&gt;=4),"Champions",IF(AND(G3655&gt;=3,H3655&gt;=3),"Loyal",IF(G3655&gt;=4,"New / promising",IF(H3655&gt;=3,"At risk",IF(G3655&lt;=2,"Lost / hibernating","Needs attention")))))</f>
        <v/>
      </c>
    </row>
    <row r="3656">
      <c r="A3656" t="n">
        <v>18126</v>
      </c>
      <c r="B3656" s="13">
        <f>_xlfn.MINIFS(Invoices[Date],Invoices[Customer ID],A3656)</f>
        <v/>
      </c>
      <c r="C3656" s="13">
        <f>_xlfn.MAXIFS(Invoices[Date],Invoices[Customer ID],A3656)</f>
        <v/>
      </c>
      <c r="D3656" s="14">
        <f>AsOfDate-C3656</f>
        <v/>
      </c>
      <c r="E3656" s="14">
        <f>COUNTIFS(Invoices[Customer ID],A3656)</f>
        <v/>
      </c>
      <c r="F3656" s="15">
        <f>SUMIFS(Invoices[Value],Invoices[Customer ID],A3656)</f>
        <v/>
      </c>
      <c r="G3656" s="10">
        <f>5-COUNTIF(RCuts,"&lt;"&amp;D3656)</f>
        <v/>
      </c>
      <c r="H3656" s="10">
        <f>1+COUNTIF(FCuts,"&lt;"&amp;E3656)</f>
        <v/>
      </c>
      <c r="I3656" s="10">
        <f>1+COUNTIF(MCuts,"&lt;"&amp;F3656)</f>
        <v/>
      </c>
      <c r="J3656" s="10">
        <f>G3656&amp;H3656&amp;I3656</f>
        <v/>
      </c>
      <c r="K3656" s="10">
        <f>IF(AND(G3656&gt;=4,H3656&gt;=4),"Champions",IF(AND(G3656&gt;=3,H3656&gt;=3),"Loyal",IF(G3656&gt;=4,"New / promising",IF(H3656&gt;=3,"At risk",IF(G3656&lt;=2,"Lost / hibernating","Needs attention")))))</f>
        <v/>
      </c>
    </row>
    <row r="3657">
      <c r="A3657" t="n">
        <v>18127</v>
      </c>
      <c r="B3657" s="13">
        <f>_xlfn.MINIFS(Invoices[Date],Invoices[Customer ID],A3657)</f>
        <v/>
      </c>
      <c r="C3657" s="13">
        <f>_xlfn.MAXIFS(Invoices[Date],Invoices[Customer ID],A3657)</f>
        <v/>
      </c>
      <c r="D3657" s="14">
        <f>AsOfDate-C3657</f>
        <v/>
      </c>
      <c r="E3657" s="14">
        <f>COUNTIFS(Invoices[Customer ID],A3657)</f>
        <v/>
      </c>
      <c r="F3657" s="15">
        <f>SUMIFS(Invoices[Value],Invoices[Customer ID],A3657)</f>
        <v/>
      </c>
      <c r="G3657" s="10">
        <f>5-COUNTIF(RCuts,"&lt;"&amp;D3657)</f>
        <v/>
      </c>
      <c r="H3657" s="10">
        <f>1+COUNTIF(FCuts,"&lt;"&amp;E3657)</f>
        <v/>
      </c>
      <c r="I3657" s="10">
        <f>1+COUNTIF(MCuts,"&lt;"&amp;F3657)</f>
        <v/>
      </c>
      <c r="J3657" s="10">
        <f>G3657&amp;H3657&amp;I3657</f>
        <v/>
      </c>
      <c r="K3657" s="10">
        <f>IF(AND(G3657&gt;=4,H3657&gt;=4),"Champions",IF(AND(G3657&gt;=3,H3657&gt;=3),"Loyal",IF(G3657&gt;=4,"New / promising",IF(H3657&gt;=3,"At risk",IF(G3657&lt;=2,"Lost / hibernating","Needs attention")))))</f>
        <v/>
      </c>
    </row>
    <row r="3658">
      <c r="A3658" t="n">
        <v>18129</v>
      </c>
      <c r="B3658" s="13">
        <f>_xlfn.MINIFS(Invoices[Date],Invoices[Customer ID],A3658)</f>
        <v/>
      </c>
      <c r="C3658" s="13">
        <f>_xlfn.MAXIFS(Invoices[Date],Invoices[Customer ID],A3658)</f>
        <v/>
      </c>
      <c r="D3658" s="14">
        <f>AsOfDate-C3658</f>
        <v/>
      </c>
      <c r="E3658" s="14">
        <f>COUNTIFS(Invoices[Customer ID],A3658)</f>
        <v/>
      </c>
      <c r="F3658" s="15">
        <f>SUMIFS(Invoices[Value],Invoices[Customer ID],A3658)</f>
        <v/>
      </c>
      <c r="G3658" s="10">
        <f>5-COUNTIF(RCuts,"&lt;"&amp;D3658)</f>
        <v/>
      </c>
      <c r="H3658" s="10">
        <f>1+COUNTIF(FCuts,"&lt;"&amp;E3658)</f>
        <v/>
      </c>
      <c r="I3658" s="10">
        <f>1+COUNTIF(MCuts,"&lt;"&amp;F3658)</f>
        <v/>
      </c>
      <c r="J3658" s="10">
        <f>G3658&amp;H3658&amp;I3658</f>
        <v/>
      </c>
      <c r="K3658" s="10">
        <f>IF(AND(G3658&gt;=4,H3658&gt;=4),"Champions",IF(AND(G3658&gt;=3,H3658&gt;=3),"Loyal",IF(G3658&gt;=4,"New / promising",IF(H3658&gt;=3,"At risk",IF(G3658&lt;=2,"Lost / hibernating","Needs attention")))))</f>
        <v/>
      </c>
    </row>
    <row r="3659">
      <c r="A3659" t="n">
        <v>18130</v>
      </c>
      <c r="B3659" s="13">
        <f>_xlfn.MINIFS(Invoices[Date],Invoices[Customer ID],A3659)</f>
        <v/>
      </c>
      <c r="C3659" s="13">
        <f>_xlfn.MAXIFS(Invoices[Date],Invoices[Customer ID],A3659)</f>
        <v/>
      </c>
      <c r="D3659" s="14">
        <f>AsOfDate-C3659</f>
        <v/>
      </c>
      <c r="E3659" s="14">
        <f>COUNTIFS(Invoices[Customer ID],A3659)</f>
        <v/>
      </c>
      <c r="F3659" s="15">
        <f>SUMIFS(Invoices[Value],Invoices[Customer ID],A3659)</f>
        <v/>
      </c>
      <c r="G3659" s="10">
        <f>5-COUNTIF(RCuts,"&lt;"&amp;D3659)</f>
        <v/>
      </c>
      <c r="H3659" s="10">
        <f>1+COUNTIF(FCuts,"&lt;"&amp;E3659)</f>
        <v/>
      </c>
      <c r="I3659" s="10">
        <f>1+COUNTIF(MCuts,"&lt;"&amp;F3659)</f>
        <v/>
      </c>
      <c r="J3659" s="10">
        <f>G3659&amp;H3659&amp;I3659</f>
        <v/>
      </c>
      <c r="K3659" s="10">
        <f>IF(AND(G3659&gt;=4,H3659&gt;=4),"Champions",IF(AND(G3659&gt;=3,H3659&gt;=3),"Loyal",IF(G3659&gt;=4,"New / promising",IF(H3659&gt;=3,"At risk",IF(G3659&lt;=2,"Lost / hibernating","Needs attention")))))</f>
        <v/>
      </c>
    </row>
    <row r="3660">
      <c r="A3660" t="n">
        <v>18133</v>
      </c>
      <c r="B3660" s="13">
        <f>_xlfn.MINIFS(Invoices[Date],Invoices[Customer ID],A3660)</f>
        <v/>
      </c>
      <c r="C3660" s="13">
        <f>_xlfn.MAXIFS(Invoices[Date],Invoices[Customer ID],A3660)</f>
        <v/>
      </c>
      <c r="D3660" s="14">
        <f>AsOfDate-C3660</f>
        <v/>
      </c>
      <c r="E3660" s="14">
        <f>COUNTIFS(Invoices[Customer ID],A3660)</f>
        <v/>
      </c>
      <c r="F3660" s="15">
        <f>SUMIFS(Invoices[Value],Invoices[Customer ID],A3660)</f>
        <v/>
      </c>
      <c r="G3660" s="10">
        <f>5-COUNTIF(RCuts,"&lt;"&amp;D3660)</f>
        <v/>
      </c>
      <c r="H3660" s="10">
        <f>1+COUNTIF(FCuts,"&lt;"&amp;E3660)</f>
        <v/>
      </c>
      <c r="I3660" s="10">
        <f>1+COUNTIF(MCuts,"&lt;"&amp;F3660)</f>
        <v/>
      </c>
      <c r="J3660" s="10">
        <f>G3660&amp;H3660&amp;I3660</f>
        <v/>
      </c>
      <c r="K3660" s="10">
        <f>IF(AND(G3660&gt;=4,H3660&gt;=4),"Champions",IF(AND(G3660&gt;=3,H3660&gt;=3),"Loyal",IF(G3660&gt;=4,"New / promising",IF(H3660&gt;=3,"At risk",IF(G3660&lt;=2,"Lost / hibernating","Needs attention")))))</f>
        <v/>
      </c>
    </row>
    <row r="3661">
      <c r="A3661" t="n">
        <v>18135</v>
      </c>
      <c r="B3661" s="13">
        <f>_xlfn.MINIFS(Invoices[Date],Invoices[Customer ID],A3661)</f>
        <v/>
      </c>
      <c r="C3661" s="13">
        <f>_xlfn.MAXIFS(Invoices[Date],Invoices[Customer ID],A3661)</f>
        <v/>
      </c>
      <c r="D3661" s="14">
        <f>AsOfDate-C3661</f>
        <v/>
      </c>
      <c r="E3661" s="14">
        <f>COUNTIFS(Invoices[Customer ID],A3661)</f>
        <v/>
      </c>
      <c r="F3661" s="15">
        <f>SUMIFS(Invoices[Value],Invoices[Customer ID],A3661)</f>
        <v/>
      </c>
      <c r="G3661" s="10">
        <f>5-COUNTIF(RCuts,"&lt;"&amp;D3661)</f>
        <v/>
      </c>
      <c r="H3661" s="10">
        <f>1+COUNTIF(FCuts,"&lt;"&amp;E3661)</f>
        <v/>
      </c>
      <c r="I3661" s="10">
        <f>1+COUNTIF(MCuts,"&lt;"&amp;F3661)</f>
        <v/>
      </c>
      <c r="J3661" s="10">
        <f>G3661&amp;H3661&amp;I3661</f>
        <v/>
      </c>
      <c r="K3661" s="10">
        <f>IF(AND(G3661&gt;=4,H3661&gt;=4),"Champions",IF(AND(G3661&gt;=3,H3661&gt;=3),"Loyal",IF(G3661&gt;=4,"New / promising",IF(H3661&gt;=3,"At risk",IF(G3661&lt;=2,"Lost / hibernating","Needs attention")))))</f>
        <v/>
      </c>
    </row>
    <row r="3662">
      <c r="A3662" t="n">
        <v>18136</v>
      </c>
      <c r="B3662" s="13">
        <f>_xlfn.MINIFS(Invoices[Date],Invoices[Customer ID],A3662)</f>
        <v/>
      </c>
      <c r="C3662" s="13">
        <f>_xlfn.MAXIFS(Invoices[Date],Invoices[Customer ID],A3662)</f>
        <v/>
      </c>
      <c r="D3662" s="14">
        <f>AsOfDate-C3662</f>
        <v/>
      </c>
      <c r="E3662" s="14">
        <f>COUNTIFS(Invoices[Customer ID],A3662)</f>
        <v/>
      </c>
      <c r="F3662" s="15">
        <f>SUMIFS(Invoices[Value],Invoices[Customer ID],A3662)</f>
        <v/>
      </c>
      <c r="G3662" s="10">
        <f>5-COUNTIF(RCuts,"&lt;"&amp;D3662)</f>
        <v/>
      </c>
      <c r="H3662" s="10">
        <f>1+COUNTIF(FCuts,"&lt;"&amp;E3662)</f>
        <v/>
      </c>
      <c r="I3662" s="10">
        <f>1+COUNTIF(MCuts,"&lt;"&amp;F3662)</f>
        <v/>
      </c>
      <c r="J3662" s="10">
        <f>G3662&amp;H3662&amp;I3662</f>
        <v/>
      </c>
      <c r="K3662" s="10">
        <f>IF(AND(G3662&gt;=4,H3662&gt;=4),"Champions",IF(AND(G3662&gt;=3,H3662&gt;=3),"Loyal",IF(G3662&gt;=4,"New / promising",IF(H3662&gt;=3,"At risk",IF(G3662&lt;=2,"Lost / hibernating","Needs attention")))))</f>
        <v/>
      </c>
    </row>
    <row r="3663">
      <c r="A3663" t="n">
        <v>18138</v>
      </c>
      <c r="B3663" s="13">
        <f>_xlfn.MINIFS(Invoices[Date],Invoices[Customer ID],A3663)</f>
        <v/>
      </c>
      <c r="C3663" s="13">
        <f>_xlfn.MAXIFS(Invoices[Date],Invoices[Customer ID],A3663)</f>
        <v/>
      </c>
      <c r="D3663" s="14">
        <f>AsOfDate-C3663</f>
        <v/>
      </c>
      <c r="E3663" s="14">
        <f>COUNTIFS(Invoices[Customer ID],A3663)</f>
        <v/>
      </c>
      <c r="F3663" s="15">
        <f>SUMIFS(Invoices[Value],Invoices[Customer ID],A3663)</f>
        <v/>
      </c>
      <c r="G3663" s="10">
        <f>5-COUNTIF(RCuts,"&lt;"&amp;D3663)</f>
        <v/>
      </c>
      <c r="H3663" s="10">
        <f>1+COUNTIF(FCuts,"&lt;"&amp;E3663)</f>
        <v/>
      </c>
      <c r="I3663" s="10">
        <f>1+COUNTIF(MCuts,"&lt;"&amp;F3663)</f>
        <v/>
      </c>
      <c r="J3663" s="10">
        <f>G3663&amp;H3663&amp;I3663</f>
        <v/>
      </c>
      <c r="K3663" s="10">
        <f>IF(AND(G3663&gt;=4,H3663&gt;=4),"Champions",IF(AND(G3663&gt;=3,H3663&gt;=3),"Loyal",IF(G3663&gt;=4,"New / promising",IF(H3663&gt;=3,"At risk",IF(G3663&lt;=2,"Lost / hibernating","Needs attention")))))</f>
        <v/>
      </c>
    </row>
    <row r="3664">
      <c r="A3664" t="n">
        <v>18139</v>
      </c>
      <c r="B3664" s="13">
        <f>_xlfn.MINIFS(Invoices[Date],Invoices[Customer ID],A3664)</f>
        <v/>
      </c>
      <c r="C3664" s="13">
        <f>_xlfn.MAXIFS(Invoices[Date],Invoices[Customer ID],A3664)</f>
        <v/>
      </c>
      <c r="D3664" s="14">
        <f>AsOfDate-C3664</f>
        <v/>
      </c>
      <c r="E3664" s="14">
        <f>COUNTIFS(Invoices[Customer ID],A3664)</f>
        <v/>
      </c>
      <c r="F3664" s="15">
        <f>SUMIFS(Invoices[Value],Invoices[Customer ID],A3664)</f>
        <v/>
      </c>
      <c r="G3664" s="10">
        <f>5-COUNTIF(RCuts,"&lt;"&amp;D3664)</f>
        <v/>
      </c>
      <c r="H3664" s="10">
        <f>1+COUNTIF(FCuts,"&lt;"&amp;E3664)</f>
        <v/>
      </c>
      <c r="I3664" s="10">
        <f>1+COUNTIF(MCuts,"&lt;"&amp;F3664)</f>
        <v/>
      </c>
      <c r="J3664" s="10">
        <f>G3664&amp;H3664&amp;I3664</f>
        <v/>
      </c>
      <c r="K3664" s="10">
        <f>IF(AND(G3664&gt;=4,H3664&gt;=4),"Champions",IF(AND(G3664&gt;=3,H3664&gt;=3),"Loyal",IF(G3664&gt;=4,"New / promising",IF(H3664&gt;=3,"At risk",IF(G3664&lt;=2,"Lost / hibernating","Needs attention")))))</f>
        <v/>
      </c>
    </row>
    <row r="3665">
      <c r="A3665" t="n">
        <v>18142</v>
      </c>
      <c r="B3665" s="13">
        <f>_xlfn.MINIFS(Invoices[Date],Invoices[Customer ID],A3665)</f>
        <v/>
      </c>
      <c r="C3665" s="13">
        <f>_xlfn.MAXIFS(Invoices[Date],Invoices[Customer ID],A3665)</f>
        <v/>
      </c>
      <c r="D3665" s="14">
        <f>AsOfDate-C3665</f>
        <v/>
      </c>
      <c r="E3665" s="14">
        <f>COUNTIFS(Invoices[Customer ID],A3665)</f>
        <v/>
      </c>
      <c r="F3665" s="15">
        <f>SUMIFS(Invoices[Value],Invoices[Customer ID],A3665)</f>
        <v/>
      </c>
      <c r="G3665" s="10">
        <f>5-COUNTIF(RCuts,"&lt;"&amp;D3665)</f>
        <v/>
      </c>
      <c r="H3665" s="10">
        <f>1+COUNTIF(FCuts,"&lt;"&amp;E3665)</f>
        <v/>
      </c>
      <c r="I3665" s="10">
        <f>1+COUNTIF(MCuts,"&lt;"&amp;F3665)</f>
        <v/>
      </c>
      <c r="J3665" s="10">
        <f>G3665&amp;H3665&amp;I3665</f>
        <v/>
      </c>
      <c r="K3665" s="10">
        <f>IF(AND(G3665&gt;=4,H3665&gt;=4),"Champions",IF(AND(G3665&gt;=3,H3665&gt;=3),"Loyal",IF(G3665&gt;=4,"New / promising",IF(H3665&gt;=3,"At risk",IF(G3665&lt;=2,"Lost / hibernating","Needs attention")))))</f>
        <v/>
      </c>
    </row>
    <row r="3666">
      <c r="A3666" t="n">
        <v>18143</v>
      </c>
      <c r="B3666" s="13">
        <f>_xlfn.MINIFS(Invoices[Date],Invoices[Customer ID],A3666)</f>
        <v/>
      </c>
      <c r="C3666" s="13">
        <f>_xlfn.MAXIFS(Invoices[Date],Invoices[Customer ID],A3666)</f>
        <v/>
      </c>
      <c r="D3666" s="14">
        <f>AsOfDate-C3666</f>
        <v/>
      </c>
      <c r="E3666" s="14">
        <f>COUNTIFS(Invoices[Customer ID],A3666)</f>
        <v/>
      </c>
      <c r="F3666" s="15">
        <f>SUMIFS(Invoices[Value],Invoices[Customer ID],A3666)</f>
        <v/>
      </c>
      <c r="G3666" s="10">
        <f>5-COUNTIF(RCuts,"&lt;"&amp;D3666)</f>
        <v/>
      </c>
      <c r="H3666" s="10">
        <f>1+COUNTIF(FCuts,"&lt;"&amp;E3666)</f>
        <v/>
      </c>
      <c r="I3666" s="10">
        <f>1+COUNTIF(MCuts,"&lt;"&amp;F3666)</f>
        <v/>
      </c>
      <c r="J3666" s="10">
        <f>G3666&amp;H3666&amp;I3666</f>
        <v/>
      </c>
      <c r="K3666" s="10">
        <f>IF(AND(G3666&gt;=4,H3666&gt;=4),"Champions",IF(AND(G3666&gt;=3,H3666&gt;=3),"Loyal",IF(G3666&gt;=4,"New / promising",IF(H3666&gt;=3,"At risk",IF(G3666&lt;=2,"Lost / hibernating","Needs attention")))))</f>
        <v/>
      </c>
    </row>
    <row r="3667">
      <c r="A3667" t="n">
        <v>18144</v>
      </c>
      <c r="B3667" s="13">
        <f>_xlfn.MINIFS(Invoices[Date],Invoices[Customer ID],A3667)</f>
        <v/>
      </c>
      <c r="C3667" s="13">
        <f>_xlfn.MAXIFS(Invoices[Date],Invoices[Customer ID],A3667)</f>
        <v/>
      </c>
      <c r="D3667" s="14">
        <f>AsOfDate-C3667</f>
        <v/>
      </c>
      <c r="E3667" s="14">
        <f>COUNTIFS(Invoices[Customer ID],A3667)</f>
        <v/>
      </c>
      <c r="F3667" s="15">
        <f>SUMIFS(Invoices[Value],Invoices[Customer ID],A3667)</f>
        <v/>
      </c>
      <c r="G3667" s="10">
        <f>5-COUNTIF(RCuts,"&lt;"&amp;D3667)</f>
        <v/>
      </c>
      <c r="H3667" s="10">
        <f>1+COUNTIF(FCuts,"&lt;"&amp;E3667)</f>
        <v/>
      </c>
      <c r="I3667" s="10">
        <f>1+COUNTIF(MCuts,"&lt;"&amp;F3667)</f>
        <v/>
      </c>
      <c r="J3667" s="10">
        <f>G3667&amp;H3667&amp;I3667</f>
        <v/>
      </c>
      <c r="K3667" s="10">
        <f>IF(AND(G3667&gt;=4,H3667&gt;=4),"Champions",IF(AND(G3667&gt;=3,H3667&gt;=3),"Loyal",IF(G3667&gt;=4,"New / promising",IF(H3667&gt;=3,"At risk",IF(G3667&lt;=2,"Lost / hibernating","Needs attention")))))</f>
        <v/>
      </c>
    </row>
    <row r="3668">
      <c r="A3668" t="n">
        <v>18145</v>
      </c>
      <c r="B3668" s="13">
        <f>_xlfn.MINIFS(Invoices[Date],Invoices[Customer ID],A3668)</f>
        <v/>
      </c>
      <c r="C3668" s="13">
        <f>_xlfn.MAXIFS(Invoices[Date],Invoices[Customer ID],A3668)</f>
        <v/>
      </c>
      <c r="D3668" s="14">
        <f>AsOfDate-C3668</f>
        <v/>
      </c>
      <c r="E3668" s="14">
        <f>COUNTIFS(Invoices[Customer ID],A3668)</f>
        <v/>
      </c>
      <c r="F3668" s="15">
        <f>SUMIFS(Invoices[Value],Invoices[Customer ID],A3668)</f>
        <v/>
      </c>
      <c r="G3668" s="10">
        <f>5-COUNTIF(RCuts,"&lt;"&amp;D3668)</f>
        <v/>
      </c>
      <c r="H3668" s="10">
        <f>1+COUNTIF(FCuts,"&lt;"&amp;E3668)</f>
        <v/>
      </c>
      <c r="I3668" s="10">
        <f>1+COUNTIF(MCuts,"&lt;"&amp;F3668)</f>
        <v/>
      </c>
      <c r="J3668" s="10">
        <f>G3668&amp;H3668&amp;I3668</f>
        <v/>
      </c>
      <c r="K3668" s="10">
        <f>IF(AND(G3668&gt;=4,H3668&gt;=4),"Champions",IF(AND(G3668&gt;=3,H3668&gt;=3),"Loyal",IF(G3668&gt;=4,"New / promising",IF(H3668&gt;=3,"At risk",IF(G3668&lt;=2,"Lost / hibernating","Needs attention")))))</f>
        <v/>
      </c>
    </row>
    <row r="3669">
      <c r="A3669" t="n">
        <v>18146</v>
      </c>
      <c r="B3669" s="13">
        <f>_xlfn.MINIFS(Invoices[Date],Invoices[Customer ID],A3669)</f>
        <v/>
      </c>
      <c r="C3669" s="13">
        <f>_xlfn.MAXIFS(Invoices[Date],Invoices[Customer ID],A3669)</f>
        <v/>
      </c>
      <c r="D3669" s="14">
        <f>AsOfDate-C3669</f>
        <v/>
      </c>
      <c r="E3669" s="14">
        <f>COUNTIFS(Invoices[Customer ID],A3669)</f>
        <v/>
      </c>
      <c r="F3669" s="15">
        <f>SUMIFS(Invoices[Value],Invoices[Customer ID],A3669)</f>
        <v/>
      </c>
      <c r="G3669" s="10">
        <f>5-COUNTIF(RCuts,"&lt;"&amp;D3669)</f>
        <v/>
      </c>
      <c r="H3669" s="10">
        <f>1+COUNTIF(FCuts,"&lt;"&amp;E3669)</f>
        <v/>
      </c>
      <c r="I3669" s="10">
        <f>1+COUNTIF(MCuts,"&lt;"&amp;F3669)</f>
        <v/>
      </c>
      <c r="J3669" s="10">
        <f>G3669&amp;H3669&amp;I3669</f>
        <v/>
      </c>
      <c r="K3669" s="10">
        <f>IF(AND(G3669&gt;=4,H3669&gt;=4),"Champions",IF(AND(G3669&gt;=3,H3669&gt;=3),"Loyal",IF(G3669&gt;=4,"New / promising",IF(H3669&gt;=3,"At risk",IF(G3669&lt;=2,"Lost / hibernating","Needs attention")))))</f>
        <v/>
      </c>
    </row>
    <row r="3670">
      <c r="A3670" t="n">
        <v>18147</v>
      </c>
      <c r="B3670" s="13">
        <f>_xlfn.MINIFS(Invoices[Date],Invoices[Customer ID],A3670)</f>
        <v/>
      </c>
      <c r="C3670" s="13">
        <f>_xlfn.MAXIFS(Invoices[Date],Invoices[Customer ID],A3670)</f>
        <v/>
      </c>
      <c r="D3670" s="14">
        <f>AsOfDate-C3670</f>
        <v/>
      </c>
      <c r="E3670" s="14">
        <f>COUNTIFS(Invoices[Customer ID],A3670)</f>
        <v/>
      </c>
      <c r="F3670" s="15">
        <f>SUMIFS(Invoices[Value],Invoices[Customer ID],A3670)</f>
        <v/>
      </c>
      <c r="G3670" s="10">
        <f>5-COUNTIF(RCuts,"&lt;"&amp;D3670)</f>
        <v/>
      </c>
      <c r="H3670" s="10">
        <f>1+COUNTIF(FCuts,"&lt;"&amp;E3670)</f>
        <v/>
      </c>
      <c r="I3670" s="10">
        <f>1+COUNTIF(MCuts,"&lt;"&amp;F3670)</f>
        <v/>
      </c>
      <c r="J3670" s="10">
        <f>G3670&amp;H3670&amp;I3670</f>
        <v/>
      </c>
      <c r="K3670" s="10">
        <f>IF(AND(G3670&gt;=4,H3670&gt;=4),"Champions",IF(AND(G3670&gt;=3,H3670&gt;=3),"Loyal",IF(G3670&gt;=4,"New / promising",IF(H3670&gt;=3,"At risk",IF(G3670&lt;=2,"Lost / hibernating","Needs attention")))))</f>
        <v/>
      </c>
    </row>
    <row r="3671">
      <c r="A3671" t="n">
        <v>18149</v>
      </c>
      <c r="B3671" s="13">
        <f>_xlfn.MINIFS(Invoices[Date],Invoices[Customer ID],A3671)</f>
        <v/>
      </c>
      <c r="C3671" s="13">
        <f>_xlfn.MAXIFS(Invoices[Date],Invoices[Customer ID],A3671)</f>
        <v/>
      </c>
      <c r="D3671" s="14">
        <f>AsOfDate-C3671</f>
        <v/>
      </c>
      <c r="E3671" s="14">
        <f>COUNTIFS(Invoices[Customer ID],A3671)</f>
        <v/>
      </c>
      <c r="F3671" s="15">
        <f>SUMIFS(Invoices[Value],Invoices[Customer ID],A3671)</f>
        <v/>
      </c>
      <c r="G3671" s="10">
        <f>5-COUNTIF(RCuts,"&lt;"&amp;D3671)</f>
        <v/>
      </c>
      <c r="H3671" s="10">
        <f>1+COUNTIF(FCuts,"&lt;"&amp;E3671)</f>
        <v/>
      </c>
      <c r="I3671" s="10">
        <f>1+COUNTIF(MCuts,"&lt;"&amp;F3671)</f>
        <v/>
      </c>
      <c r="J3671" s="10">
        <f>G3671&amp;H3671&amp;I3671</f>
        <v/>
      </c>
      <c r="K3671" s="10">
        <f>IF(AND(G3671&gt;=4,H3671&gt;=4),"Champions",IF(AND(G3671&gt;=3,H3671&gt;=3),"Loyal",IF(G3671&gt;=4,"New / promising",IF(H3671&gt;=3,"At risk",IF(G3671&lt;=2,"Lost / hibernating","Needs attention")))))</f>
        <v/>
      </c>
    </row>
    <row r="3672">
      <c r="A3672" t="n">
        <v>18150</v>
      </c>
      <c r="B3672" s="13">
        <f>_xlfn.MINIFS(Invoices[Date],Invoices[Customer ID],A3672)</f>
        <v/>
      </c>
      <c r="C3672" s="13">
        <f>_xlfn.MAXIFS(Invoices[Date],Invoices[Customer ID],A3672)</f>
        <v/>
      </c>
      <c r="D3672" s="14">
        <f>AsOfDate-C3672</f>
        <v/>
      </c>
      <c r="E3672" s="14">
        <f>COUNTIFS(Invoices[Customer ID],A3672)</f>
        <v/>
      </c>
      <c r="F3672" s="15">
        <f>SUMIFS(Invoices[Value],Invoices[Customer ID],A3672)</f>
        <v/>
      </c>
      <c r="G3672" s="10">
        <f>5-COUNTIF(RCuts,"&lt;"&amp;D3672)</f>
        <v/>
      </c>
      <c r="H3672" s="10">
        <f>1+COUNTIF(FCuts,"&lt;"&amp;E3672)</f>
        <v/>
      </c>
      <c r="I3672" s="10">
        <f>1+COUNTIF(MCuts,"&lt;"&amp;F3672)</f>
        <v/>
      </c>
      <c r="J3672" s="10">
        <f>G3672&amp;H3672&amp;I3672</f>
        <v/>
      </c>
      <c r="K3672" s="10">
        <f>IF(AND(G3672&gt;=4,H3672&gt;=4),"Champions",IF(AND(G3672&gt;=3,H3672&gt;=3),"Loyal",IF(G3672&gt;=4,"New / promising",IF(H3672&gt;=3,"At risk",IF(G3672&lt;=2,"Lost / hibernating","Needs attention")))))</f>
        <v/>
      </c>
    </row>
    <row r="3673">
      <c r="A3673" t="n">
        <v>18151</v>
      </c>
      <c r="B3673" s="13">
        <f>_xlfn.MINIFS(Invoices[Date],Invoices[Customer ID],A3673)</f>
        <v/>
      </c>
      <c r="C3673" s="13">
        <f>_xlfn.MAXIFS(Invoices[Date],Invoices[Customer ID],A3673)</f>
        <v/>
      </c>
      <c r="D3673" s="14">
        <f>AsOfDate-C3673</f>
        <v/>
      </c>
      <c r="E3673" s="14">
        <f>COUNTIFS(Invoices[Customer ID],A3673)</f>
        <v/>
      </c>
      <c r="F3673" s="15">
        <f>SUMIFS(Invoices[Value],Invoices[Customer ID],A3673)</f>
        <v/>
      </c>
      <c r="G3673" s="10">
        <f>5-COUNTIF(RCuts,"&lt;"&amp;D3673)</f>
        <v/>
      </c>
      <c r="H3673" s="10">
        <f>1+COUNTIF(FCuts,"&lt;"&amp;E3673)</f>
        <v/>
      </c>
      <c r="I3673" s="10">
        <f>1+COUNTIF(MCuts,"&lt;"&amp;F3673)</f>
        <v/>
      </c>
      <c r="J3673" s="10">
        <f>G3673&amp;H3673&amp;I3673</f>
        <v/>
      </c>
      <c r="K3673" s="10">
        <f>IF(AND(G3673&gt;=4,H3673&gt;=4),"Champions",IF(AND(G3673&gt;=3,H3673&gt;=3),"Loyal",IF(G3673&gt;=4,"New / promising",IF(H3673&gt;=3,"At risk",IF(G3673&lt;=2,"Lost / hibernating","Needs attention")))))</f>
        <v/>
      </c>
    </row>
    <row r="3674">
      <c r="A3674" t="n">
        <v>18154</v>
      </c>
      <c r="B3674" s="13">
        <f>_xlfn.MINIFS(Invoices[Date],Invoices[Customer ID],A3674)</f>
        <v/>
      </c>
      <c r="C3674" s="13">
        <f>_xlfn.MAXIFS(Invoices[Date],Invoices[Customer ID],A3674)</f>
        <v/>
      </c>
      <c r="D3674" s="14">
        <f>AsOfDate-C3674</f>
        <v/>
      </c>
      <c r="E3674" s="14">
        <f>COUNTIFS(Invoices[Customer ID],A3674)</f>
        <v/>
      </c>
      <c r="F3674" s="15">
        <f>SUMIFS(Invoices[Value],Invoices[Customer ID],A3674)</f>
        <v/>
      </c>
      <c r="G3674" s="10">
        <f>5-COUNTIF(RCuts,"&lt;"&amp;D3674)</f>
        <v/>
      </c>
      <c r="H3674" s="10">
        <f>1+COUNTIF(FCuts,"&lt;"&amp;E3674)</f>
        <v/>
      </c>
      <c r="I3674" s="10">
        <f>1+COUNTIF(MCuts,"&lt;"&amp;F3674)</f>
        <v/>
      </c>
      <c r="J3674" s="10">
        <f>G3674&amp;H3674&amp;I3674</f>
        <v/>
      </c>
      <c r="K3674" s="10">
        <f>IF(AND(G3674&gt;=4,H3674&gt;=4),"Champions",IF(AND(G3674&gt;=3,H3674&gt;=3),"Loyal",IF(G3674&gt;=4,"New / promising",IF(H3674&gt;=3,"At risk",IF(G3674&lt;=2,"Lost / hibernating","Needs attention")))))</f>
        <v/>
      </c>
    </row>
    <row r="3675">
      <c r="A3675" t="n">
        <v>18155</v>
      </c>
      <c r="B3675" s="13">
        <f>_xlfn.MINIFS(Invoices[Date],Invoices[Customer ID],A3675)</f>
        <v/>
      </c>
      <c r="C3675" s="13">
        <f>_xlfn.MAXIFS(Invoices[Date],Invoices[Customer ID],A3675)</f>
        <v/>
      </c>
      <c r="D3675" s="14">
        <f>AsOfDate-C3675</f>
        <v/>
      </c>
      <c r="E3675" s="14">
        <f>COUNTIFS(Invoices[Customer ID],A3675)</f>
        <v/>
      </c>
      <c r="F3675" s="15">
        <f>SUMIFS(Invoices[Value],Invoices[Customer ID],A3675)</f>
        <v/>
      </c>
      <c r="G3675" s="10">
        <f>5-COUNTIF(RCuts,"&lt;"&amp;D3675)</f>
        <v/>
      </c>
      <c r="H3675" s="10">
        <f>1+COUNTIF(FCuts,"&lt;"&amp;E3675)</f>
        <v/>
      </c>
      <c r="I3675" s="10">
        <f>1+COUNTIF(MCuts,"&lt;"&amp;F3675)</f>
        <v/>
      </c>
      <c r="J3675" s="10">
        <f>G3675&amp;H3675&amp;I3675</f>
        <v/>
      </c>
      <c r="K3675" s="10">
        <f>IF(AND(G3675&gt;=4,H3675&gt;=4),"Champions",IF(AND(G3675&gt;=3,H3675&gt;=3),"Loyal",IF(G3675&gt;=4,"New / promising",IF(H3675&gt;=3,"At risk",IF(G3675&lt;=2,"Lost / hibernating","Needs attention")))))</f>
        <v/>
      </c>
    </row>
    <row r="3676">
      <c r="A3676" t="n">
        <v>18156</v>
      </c>
      <c r="B3676" s="13">
        <f>_xlfn.MINIFS(Invoices[Date],Invoices[Customer ID],A3676)</f>
        <v/>
      </c>
      <c r="C3676" s="13">
        <f>_xlfn.MAXIFS(Invoices[Date],Invoices[Customer ID],A3676)</f>
        <v/>
      </c>
      <c r="D3676" s="14">
        <f>AsOfDate-C3676</f>
        <v/>
      </c>
      <c r="E3676" s="14">
        <f>COUNTIFS(Invoices[Customer ID],A3676)</f>
        <v/>
      </c>
      <c r="F3676" s="15">
        <f>SUMIFS(Invoices[Value],Invoices[Customer ID],A3676)</f>
        <v/>
      </c>
      <c r="G3676" s="10">
        <f>5-COUNTIF(RCuts,"&lt;"&amp;D3676)</f>
        <v/>
      </c>
      <c r="H3676" s="10">
        <f>1+COUNTIF(FCuts,"&lt;"&amp;E3676)</f>
        <v/>
      </c>
      <c r="I3676" s="10">
        <f>1+COUNTIF(MCuts,"&lt;"&amp;F3676)</f>
        <v/>
      </c>
      <c r="J3676" s="10">
        <f>G3676&amp;H3676&amp;I3676</f>
        <v/>
      </c>
      <c r="K3676" s="10">
        <f>IF(AND(G3676&gt;=4,H3676&gt;=4),"Champions",IF(AND(G3676&gt;=3,H3676&gt;=3),"Loyal",IF(G3676&gt;=4,"New / promising",IF(H3676&gt;=3,"At risk",IF(G3676&lt;=2,"Lost / hibernating","Needs attention")))))</f>
        <v/>
      </c>
    </row>
    <row r="3677">
      <c r="A3677" t="n">
        <v>18158</v>
      </c>
      <c r="B3677" s="13">
        <f>_xlfn.MINIFS(Invoices[Date],Invoices[Customer ID],A3677)</f>
        <v/>
      </c>
      <c r="C3677" s="13">
        <f>_xlfn.MAXIFS(Invoices[Date],Invoices[Customer ID],A3677)</f>
        <v/>
      </c>
      <c r="D3677" s="14">
        <f>AsOfDate-C3677</f>
        <v/>
      </c>
      <c r="E3677" s="14">
        <f>COUNTIFS(Invoices[Customer ID],A3677)</f>
        <v/>
      </c>
      <c r="F3677" s="15">
        <f>SUMIFS(Invoices[Value],Invoices[Customer ID],A3677)</f>
        <v/>
      </c>
      <c r="G3677" s="10">
        <f>5-COUNTIF(RCuts,"&lt;"&amp;D3677)</f>
        <v/>
      </c>
      <c r="H3677" s="10">
        <f>1+COUNTIF(FCuts,"&lt;"&amp;E3677)</f>
        <v/>
      </c>
      <c r="I3677" s="10">
        <f>1+COUNTIF(MCuts,"&lt;"&amp;F3677)</f>
        <v/>
      </c>
      <c r="J3677" s="10">
        <f>G3677&amp;H3677&amp;I3677</f>
        <v/>
      </c>
      <c r="K3677" s="10">
        <f>IF(AND(G3677&gt;=4,H3677&gt;=4),"Champions",IF(AND(G3677&gt;=3,H3677&gt;=3),"Loyal",IF(G3677&gt;=4,"New / promising",IF(H3677&gt;=3,"At risk",IF(G3677&lt;=2,"Lost / hibernating","Needs attention")))))</f>
        <v/>
      </c>
    </row>
    <row r="3678">
      <c r="A3678" t="n">
        <v>18159</v>
      </c>
      <c r="B3678" s="13">
        <f>_xlfn.MINIFS(Invoices[Date],Invoices[Customer ID],A3678)</f>
        <v/>
      </c>
      <c r="C3678" s="13">
        <f>_xlfn.MAXIFS(Invoices[Date],Invoices[Customer ID],A3678)</f>
        <v/>
      </c>
      <c r="D3678" s="14">
        <f>AsOfDate-C3678</f>
        <v/>
      </c>
      <c r="E3678" s="14">
        <f>COUNTIFS(Invoices[Customer ID],A3678)</f>
        <v/>
      </c>
      <c r="F3678" s="15">
        <f>SUMIFS(Invoices[Value],Invoices[Customer ID],A3678)</f>
        <v/>
      </c>
      <c r="G3678" s="10">
        <f>5-COUNTIF(RCuts,"&lt;"&amp;D3678)</f>
        <v/>
      </c>
      <c r="H3678" s="10">
        <f>1+COUNTIF(FCuts,"&lt;"&amp;E3678)</f>
        <v/>
      </c>
      <c r="I3678" s="10">
        <f>1+COUNTIF(MCuts,"&lt;"&amp;F3678)</f>
        <v/>
      </c>
      <c r="J3678" s="10">
        <f>G3678&amp;H3678&amp;I3678</f>
        <v/>
      </c>
      <c r="K3678" s="10">
        <f>IF(AND(G3678&gt;=4,H3678&gt;=4),"Champions",IF(AND(G3678&gt;=3,H3678&gt;=3),"Loyal",IF(G3678&gt;=4,"New / promising",IF(H3678&gt;=3,"At risk",IF(G3678&lt;=2,"Lost / hibernating","Needs attention")))))</f>
        <v/>
      </c>
    </row>
    <row r="3679">
      <c r="A3679" t="n">
        <v>18160</v>
      </c>
      <c r="B3679" s="13">
        <f>_xlfn.MINIFS(Invoices[Date],Invoices[Customer ID],A3679)</f>
        <v/>
      </c>
      <c r="C3679" s="13">
        <f>_xlfn.MAXIFS(Invoices[Date],Invoices[Customer ID],A3679)</f>
        <v/>
      </c>
      <c r="D3679" s="14">
        <f>AsOfDate-C3679</f>
        <v/>
      </c>
      <c r="E3679" s="14">
        <f>COUNTIFS(Invoices[Customer ID],A3679)</f>
        <v/>
      </c>
      <c r="F3679" s="15">
        <f>SUMIFS(Invoices[Value],Invoices[Customer ID],A3679)</f>
        <v/>
      </c>
      <c r="G3679" s="10">
        <f>5-COUNTIF(RCuts,"&lt;"&amp;D3679)</f>
        <v/>
      </c>
      <c r="H3679" s="10">
        <f>1+COUNTIF(FCuts,"&lt;"&amp;E3679)</f>
        <v/>
      </c>
      <c r="I3679" s="10">
        <f>1+COUNTIF(MCuts,"&lt;"&amp;F3679)</f>
        <v/>
      </c>
      <c r="J3679" s="10">
        <f>G3679&amp;H3679&amp;I3679</f>
        <v/>
      </c>
      <c r="K3679" s="10">
        <f>IF(AND(G3679&gt;=4,H3679&gt;=4),"Champions",IF(AND(G3679&gt;=3,H3679&gt;=3),"Loyal",IF(G3679&gt;=4,"New / promising",IF(H3679&gt;=3,"At risk",IF(G3679&lt;=2,"Lost / hibernating","Needs attention")))))</f>
        <v/>
      </c>
    </row>
    <row r="3680">
      <c r="A3680" t="n">
        <v>18161</v>
      </c>
      <c r="B3680" s="13">
        <f>_xlfn.MINIFS(Invoices[Date],Invoices[Customer ID],A3680)</f>
        <v/>
      </c>
      <c r="C3680" s="13">
        <f>_xlfn.MAXIFS(Invoices[Date],Invoices[Customer ID],A3680)</f>
        <v/>
      </c>
      <c r="D3680" s="14">
        <f>AsOfDate-C3680</f>
        <v/>
      </c>
      <c r="E3680" s="14">
        <f>COUNTIFS(Invoices[Customer ID],A3680)</f>
        <v/>
      </c>
      <c r="F3680" s="15">
        <f>SUMIFS(Invoices[Value],Invoices[Customer ID],A3680)</f>
        <v/>
      </c>
      <c r="G3680" s="10">
        <f>5-COUNTIF(RCuts,"&lt;"&amp;D3680)</f>
        <v/>
      </c>
      <c r="H3680" s="10">
        <f>1+COUNTIF(FCuts,"&lt;"&amp;E3680)</f>
        <v/>
      </c>
      <c r="I3680" s="10">
        <f>1+COUNTIF(MCuts,"&lt;"&amp;F3680)</f>
        <v/>
      </c>
      <c r="J3680" s="10">
        <f>G3680&amp;H3680&amp;I3680</f>
        <v/>
      </c>
      <c r="K3680" s="10">
        <f>IF(AND(G3680&gt;=4,H3680&gt;=4),"Champions",IF(AND(G3680&gt;=3,H3680&gt;=3),"Loyal",IF(G3680&gt;=4,"New / promising",IF(H3680&gt;=3,"At risk",IF(G3680&lt;=2,"Lost / hibernating","Needs attention")))))</f>
        <v/>
      </c>
    </row>
    <row r="3681">
      <c r="A3681" t="n">
        <v>18164</v>
      </c>
      <c r="B3681" s="13">
        <f>_xlfn.MINIFS(Invoices[Date],Invoices[Customer ID],A3681)</f>
        <v/>
      </c>
      <c r="C3681" s="13">
        <f>_xlfn.MAXIFS(Invoices[Date],Invoices[Customer ID],A3681)</f>
        <v/>
      </c>
      <c r="D3681" s="14">
        <f>AsOfDate-C3681</f>
        <v/>
      </c>
      <c r="E3681" s="14">
        <f>COUNTIFS(Invoices[Customer ID],A3681)</f>
        <v/>
      </c>
      <c r="F3681" s="15">
        <f>SUMIFS(Invoices[Value],Invoices[Customer ID],A3681)</f>
        <v/>
      </c>
      <c r="G3681" s="10">
        <f>5-COUNTIF(RCuts,"&lt;"&amp;D3681)</f>
        <v/>
      </c>
      <c r="H3681" s="10">
        <f>1+COUNTIF(FCuts,"&lt;"&amp;E3681)</f>
        <v/>
      </c>
      <c r="I3681" s="10">
        <f>1+COUNTIF(MCuts,"&lt;"&amp;F3681)</f>
        <v/>
      </c>
      <c r="J3681" s="10">
        <f>G3681&amp;H3681&amp;I3681</f>
        <v/>
      </c>
      <c r="K3681" s="10">
        <f>IF(AND(G3681&gt;=4,H3681&gt;=4),"Champions",IF(AND(G3681&gt;=3,H3681&gt;=3),"Loyal",IF(G3681&gt;=4,"New / promising",IF(H3681&gt;=3,"At risk",IF(G3681&lt;=2,"Lost / hibernating","Needs attention")))))</f>
        <v/>
      </c>
    </row>
    <row r="3682">
      <c r="A3682" t="n">
        <v>18165</v>
      </c>
      <c r="B3682" s="13">
        <f>_xlfn.MINIFS(Invoices[Date],Invoices[Customer ID],A3682)</f>
        <v/>
      </c>
      <c r="C3682" s="13">
        <f>_xlfn.MAXIFS(Invoices[Date],Invoices[Customer ID],A3682)</f>
        <v/>
      </c>
      <c r="D3682" s="14">
        <f>AsOfDate-C3682</f>
        <v/>
      </c>
      <c r="E3682" s="14">
        <f>COUNTIFS(Invoices[Customer ID],A3682)</f>
        <v/>
      </c>
      <c r="F3682" s="15">
        <f>SUMIFS(Invoices[Value],Invoices[Customer ID],A3682)</f>
        <v/>
      </c>
      <c r="G3682" s="10">
        <f>5-COUNTIF(RCuts,"&lt;"&amp;D3682)</f>
        <v/>
      </c>
      <c r="H3682" s="10">
        <f>1+COUNTIF(FCuts,"&lt;"&amp;E3682)</f>
        <v/>
      </c>
      <c r="I3682" s="10">
        <f>1+COUNTIF(MCuts,"&lt;"&amp;F3682)</f>
        <v/>
      </c>
      <c r="J3682" s="10">
        <f>G3682&amp;H3682&amp;I3682</f>
        <v/>
      </c>
      <c r="K3682" s="10">
        <f>IF(AND(G3682&gt;=4,H3682&gt;=4),"Champions",IF(AND(G3682&gt;=3,H3682&gt;=3),"Loyal",IF(G3682&gt;=4,"New / promising",IF(H3682&gt;=3,"At risk",IF(G3682&lt;=2,"Lost / hibernating","Needs attention")))))</f>
        <v/>
      </c>
    </row>
    <row r="3683">
      <c r="A3683" t="n">
        <v>18167</v>
      </c>
      <c r="B3683" s="13">
        <f>_xlfn.MINIFS(Invoices[Date],Invoices[Customer ID],A3683)</f>
        <v/>
      </c>
      <c r="C3683" s="13">
        <f>_xlfn.MAXIFS(Invoices[Date],Invoices[Customer ID],A3683)</f>
        <v/>
      </c>
      <c r="D3683" s="14">
        <f>AsOfDate-C3683</f>
        <v/>
      </c>
      <c r="E3683" s="14">
        <f>COUNTIFS(Invoices[Customer ID],A3683)</f>
        <v/>
      </c>
      <c r="F3683" s="15">
        <f>SUMIFS(Invoices[Value],Invoices[Customer ID],A3683)</f>
        <v/>
      </c>
      <c r="G3683" s="10">
        <f>5-COUNTIF(RCuts,"&lt;"&amp;D3683)</f>
        <v/>
      </c>
      <c r="H3683" s="10">
        <f>1+COUNTIF(FCuts,"&lt;"&amp;E3683)</f>
        <v/>
      </c>
      <c r="I3683" s="10">
        <f>1+COUNTIF(MCuts,"&lt;"&amp;F3683)</f>
        <v/>
      </c>
      <c r="J3683" s="10">
        <f>G3683&amp;H3683&amp;I3683</f>
        <v/>
      </c>
      <c r="K3683" s="10">
        <f>IF(AND(G3683&gt;=4,H3683&gt;=4),"Champions",IF(AND(G3683&gt;=3,H3683&gt;=3),"Loyal",IF(G3683&gt;=4,"New / promising",IF(H3683&gt;=3,"At risk",IF(G3683&lt;=2,"Lost / hibernating","Needs attention")))))</f>
        <v/>
      </c>
    </row>
    <row r="3684">
      <c r="A3684" t="n">
        <v>18168</v>
      </c>
      <c r="B3684" s="13">
        <f>_xlfn.MINIFS(Invoices[Date],Invoices[Customer ID],A3684)</f>
        <v/>
      </c>
      <c r="C3684" s="13">
        <f>_xlfn.MAXIFS(Invoices[Date],Invoices[Customer ID],A3684)</f>
        <v/>
      </c>
      <c r="D3684" s="14">
        <f>AsOfDate-C3684</f>
        <v/>
      </c>
      <c r="E3684" s="14">
        <f>COUNTIFS(Invoices[Customer ID],A3684)</f>
        <v/>
      </c>
      <c r="F3684" s="15">
        <f>SUMIFS(Invoices[Value],Invoices[Customer ID],A3684)</f>
        <v/>
      </c>
      <c r="G3684" s="10">
        <f>5-COUNTIF(RCuts,"&lt;"&amp;D3684)</f>
        <v/>
      </c>
      <c r="H3684" s="10">
        <f>1+COUNTIF(FCuts,"&lt;"&amp;E3684)</f>
        <v/>
      </c>
      <c r="I3684" s="10">
        <f>1+COUNTIF(MCuts,"&lt;"&amp;F3684)</f>
        <v/>
      </c>
      <c r="J3684" s="10">
        <f>G3684&amp;H3684&amp;I3684</f>
        <v/>
      </c>
      <c r="K3684" s="10">
        <f>IF(AND(G3684&gt;=4,H3684&gt;=4),"Champions",IF(AND(G3684&gt;=3,H3684&gt;=3),"Loyal",IF(G3684&gt;=4,"New / promising",IF(H3684&gt;=3,"At risk",IF(G3684&lt;=2,"Lost / hibernating","Needs attention")))))</f>
        <v/>
      </c>
    </row>
    <row r="3685">
      <c r="A3685" t="n">
        <v>18169</v>
      </c>
      <c r="B3685" s="13">
        <f>_xlfn.MINIFS(Invoices[Date],Invoices[Customer ID],A3685)</f>
        <v/>
      </c>
      <c r="C3685" s="13">
        <f>_xlfn.MAXIFS(Invoices[Date],Invoices[Customer ID],A3685)</f>
        <v/>
      </c>
      <c r="D3685" s="14">
        <f>AsOfDate-C3685</f>
        <v/>
      </c>
      <c r="E3685" s="14">
        <f>COUNTIFS(Invoices[Customer ID],A3685)</f>
        <v/>
      </c>
      <c r="F3685" s="15">
        <f>SUMIFS(Invoices[Value],Invoices[Customer ID],A3685)</f>
        <v/>
      </c>
      <c r="G3685" s="10">
        <f>5-COUNTIF(RCuts,"&lt;"&amp;D3685)</f>
        <v/>
      </c>
      <c r="H3685" s="10">
        <f>1+COUNTIF(FCuts,"&lt;"&amp;E3685)</f>
        <v/>
      </c>
      <c r="I3685" s="10">
        <f>1+COUNTIF(MCuts,"&lt;"&amp;F3685)</f>
        <v/>
      </c>
      <c r="J3685" s="10">
        <f>G3685&amp;H3685&amp;I3685</f>
        <v/>
      </c>
      <c r="K3685" s="10">
        <f>IF(AND(G3685&gt;=4,H3685&gt;=4),"Champions",IF(AND(G3685&gt;=3,H3685&gt;=3),"Loyal",IF(G3685&gt;=4,"New / promising",IF(H3685&gt;=3,"At risk",IF(G3685&lt;=2,"Lost / hibernating","Needs attention")))))</f>
        <v/>
      </c>
    </row>
    <row r="3686">
      <c r="A3686" t="n">
        <v>18170</v>
      </c>
      <c r="B3686" s="13">
        <f>_xlfn.MINIFS(Invoices[Date],Invoices[Customer ID],A3686)</f>
        <v/>
      </c>
      <c r="C3686" s="13">
        <f>_xlfn.MAXIFS(Invoices[Date],Invoices[Customer ID],A3686)</f>
        <v/>
      </c>
      <c r="D3686" s="14">
        <f>AsOfDate-C3686</f>
        <v/>
      </c>
      <c r="E3686" s="14">
        <f>COUNTIFS(Invoices[Customer ID],A3686)</f>
        <v/>
      </c>
      <c r="F3686" s="15">
        <f>SUMIFS(Invoices[Value],Invoices[Customer ID],A3686)</f>
        <v/>
      </c>
      <c r="G3686" s="10">
        <f>5-COUNTIF(RCuts,"&lt;"&amp;D3686)</f>
        <v/>
      </c>
      <c r="H3686" s="10">
        <f>1+COUNTIF(FCuts,"&lt;"&amp;E3686)</f>
        <v/>
      </c>
      <c r="I3686" s="10">
        <f>1+COUNTIF(MCuts,"&lt;"&amp;F3686)</f>
        <v/>
      </c>
      <c r="J3686" s="10">
        <f>G3686&amp;H3686&amp;I3686</f>
        <v/>
      </c>
      <c r="K3686" s="10">
        <f>IF(AND(G3686&gt;=4,H3686&gt;=4),"Champions",IF(AND(G3686&gt;=3,H3686&gt;=3),"Loyal",IF(G3686&gt;=4,"New / promising",IF(H3686&gt;=3,"At risk",IF(G3686&lt;=2,"Lost / hibernating","Needs attention")))))</f>
        <v/>
      </c>
    </row>
    <row r="3687">
      <c r="A3687" t="n">
        <v>18171</v>
      </c>
      <c r="B3687" s="13">
        <f>_xlfn.MINIFS(Invoices[Date],Invoices[Customer ID],A3687)</f>
        <v/>
      </c>
      <c r="C3687" s="13">
        <f>_xlfn.MAXIFS(Invoices[Date],Invoices[Customer ID],A3687)</f>
        <v/>
      </c>
      <c r="D3687" s="14">
        <f>AsOfDate-C3687</f>
        <v/>
      </c>
      <c r="E3687" s="14">
        <f>COUNTIFS(Invoices[Customer ID],A3687)</f>
        <v/>
      </c>
      <c r="F3687" s="15">
        <f>SUMIFS(Invoices[Value],Invoices[Customer ID],A3687)</f>
        <v/>
      </c>
      <c r="G3687" s="10">
        <f>5-COUNTIF(RCuts,"&lt;"&amp;D3687)</f>
        <v/>
      </c>
      <c r="H3687" s="10">
        <f>1+COUNTIF(FCuts,"&lt;"&amp;E3687)</f>
        <v/>
      </c>
      <c r="I3687" s="10">
        <f>1+COUNTIF(MCuts,"&lt;"&amp;F3687)</f>
        <v/>
      </c>
      <c r="J3687" s="10">
        <f>G3687&amp;H3687&amp;I3687</f>
        <v/>
      </c>
      <c r="K3687" s="10">
        <f>IF(AND(G3687&gt;=4,H3687&gt;=4),"Champions",IF(AND(G3687&gt;=3,H3687&gt;=3),"Loyal",IF(G3687&gt;=4,"New / promising",IF(H3687&gt;=3,"At risk",IF(G3687&lt;=2,"Lost / hibernating","Needs attention")))))</f>
        <v/>
      </c>
    </row>
    <row r="3688">
      <c r="A3688" t="n">
        <v>18172</v>
      </c>
      <c r="B3688" s="13">
        <f>_xlfn.MINIFS(Invoices[Date],Invoices[Customer ID],A3688)</f>
        <v/>
      </c>
      <c r="C3688" s="13">
        <f>_xlfn.MAXIFS(Invoices[Date],Invoices[Customer ID],A3688)</f>
        <v/>
      </c>
      <c r="D3688" s="14">
        <f>AsOfDate-C3688</f>
        <v/>
      </c>
      <c r="E3688" s="14">
        <f>COUNTIFS(Invoices[Customer ID],A3688)</f>
        <v/>
      </c>
      <c r="F3688" s="15">
        <f>SUMIFS(Invoices[Value],Invoices[Customer ID],A3688)</f>
        <v/>
      </c>
      <c r="G3688" s="10">
        <f>5-COUNTIF(RCuts,"&lt;"&amp;D3688)</f>
        <v/>
      </c>
      <c r="H3688" s="10">
        <f>1+COUNTIF(FCuts,"&lt;"&amp;E3688)</f>
        <v/>
      </c>
      <c r="I3688" s="10">
        <f>1+COUNTIF(MCuts,"&lt;"&amp;F3688)</f>
        <v/>
      </c>
      <c r="J3688" s="10">
        <f>G3688&amp;H3688&amp;I3688</f>
        <v/>
      </c>
      <c r="K3688" s="10">
        <f>IF(AND(G3688&gt;=4,H3688&gt;=4),"Champions",IF(AND(G3688&gt;=3,H3688&gt;=3),"Loyal",IF(G3688&gt;=4,"New / promising",IF(H3688&gt;=3,"At risk",IF(G3688&lt;=2,"Lost / hibernating","Needs attention")))))</f>
        <v/>
      </c>
    </row>
    <row r="3689">
      <c r="A3689" t="n">
        <v>18173</v>
      </c>
      <c r="B3689" s="13">
        <f>_xlfn.MINIFS(Invoices[Date],Invoices[Customer ID],A3689)</f>
        <v/>
      </c>
      <c r="C3689" s="13">
        <f>_xlfn.MAXIFS(Invoices[Date],Invoices[Customer ID],A3689)</f>
        <v/>
      </c>
      <c r="D3689" s="14">
        <f>AsOfDate-C3689</f>
        <v/>
      </c>
      <c r="E3689" s="14">
        <f>COUNTIFS(Invoices[Customer ID],A3689)</f>
        <v/>
      </c>
      <c r="F3689" s="15">
        <f>SUMIFS(Invoices[Value],Invoices[Customer ID],A3689)</f>
        <v/>
      </c>
      <c r="G3689" s="10">
        <f>5-COUNTIF(RCuts,"&lt;"&amp;D3689)</f>
        <v/>
      </c>
      <c r="H3689" s="10">
        <f>1+COUNTIF(FCuts,"&lt;"&amp;E3689)</f>
        <v/>
      </c>
      <c r="I3689" s="10">
        <f>1+COUNTIF(MCuts,"&lt;"&amp;F3689)</f>
        <v/>
      </c>
      <c r="J3689" s="10">
        <f>G3689&amp;H3689&amp;I3689</f>
        <v/>
      </c>
      <c r="K3689" s="10">
        <f>IF(AND(G3689&gt;=4,H3689&gt;=4),"Champions",IF(AND(G3689&gt;=3,H3689&gt;=3),"Loyal",IF(G3689&gt;=4,"New / promising",IF(H3689&gt;=3,"At risk",IF(G3689&lt;=2,"Lost / hibernating","Needs attention")))))</f>
        <v/>
      </c>
    </row>
    <row r="3690">
      <c r="A3690" t="n">
        <v>18177</v>
      </c>
      <c r="B3690" s="13">
        <f>_xlfn.MINIFS(Invoices[Date],Invoices[Customer ID],A3690)</f>
        <v/>
      </c>
      <c r="C3690" s="13">
        <f>_xlfn.MAXIFS(Invoices[Date],Invoices[Customer ID],A3690)</f>
        <v/>
      </c>
      <c r="D3690" s="14">
        <f>AsOfDate-C3690</f>
        <v/>
      </c>
      <c r="E3690" s="14">
        <f>COUNTIFS(Invoices[Customer ID],A3690)</f>
        <v/>
      </c>
      <c r="F3690" s="15">
        <f>SUMIFS(Invoices[Value],Invoices[Customer ID],A3690)</f>
        <v/>
      </c>
      <c r="G3690" s="10">
        <f>5-COUNTIF(RCuts,"&lt;"&amp;D3690)</f>
        <v/>
      </c>
      <c r="H3690" s="10">
        <f>1+COUNTIF(FCuts,"&lt;"&amp;E3690)</f>
        <v/>
      </c>
      <c r="I3690" s="10">
        <f>1+COUNTIF(MCuts,"&lt;"&amp;F3690)</f>
        <v/>
      </c>
      <c r="J3690" s="10">
        <f>G3690&amp;H3690&amp;I3690</f>
        <v/>
      </c>
      <c r="K3690" s="10">
        <f>IF(AND(G3690&gt;=4,H3690&gt;=4),"Champions",IF(AND(G3690&gt;=3,H3690&gt;=3),"Loyal",IF(G3690&gt;=4,"New / promising",IF(H3690&gt;=3,"At risk",IF(G3690&lt;=2,"Lost / hibernating","Needs attention")))))</f>
        <v/>
      </c>
    </row>
    <row r="3691">
      <c r="A3691" t="n">
        <v>18178</v>
      </c>
      <c r="B3691" s="13">
        <f>_xlfn.MINIFS(Invoices[Date],Invoices[Customer ID],A3691)</f>
        <v/>
      </c>
      <c r="C3691" s="13">
        <f>_xlfn.MAXIFS(Invoices[Date],Invoices[Customer ID],A3691)</f>
        <v/>
      </c>
      <c r="D3691" s="14">
        <f>AsOfDate-C3691</f>
        <v/>
      </c>
      <c r="E3691" s="14">
        <f>COUNTIFS(Invoices[Customer ID],A3691)</f>
        <v/>
      </c>
      <c r="F3691" s="15">
        <f>SUMIFS(Invoices[Value],Invoices[Customer ID],A3691)</f>
        <v/>
      </c>
      <c r="G3691" s="10">
        <f>5-COUNTIF(RCuts,"&lt;"&amp;D3691)</f>
        <v/>
      </c>
      <c r="H3691" s="10">
        <f>1+COUNTIF(FCuts,"&lt;"&amp;E3691)</f>
        <v/>
      </c>
      <c r="I3691" s="10">
        <f>1+COUNTIF(MCuts,"&lt;"&amp;F3691)</f>
        <v/>
      </c>
      <c r="J3691" s="10">
        <f>G3691&amp;H3691&amp;I3691</f>
        <v/>
      </c>
      <c r="K3691" s="10">
        <f>IF(AND(G3691&gt;=4,H3691&gt;=4),"Champions",IF(AND(G3691&gt;=3,H3691&gt;=3),"Loyal",IF(G3691&gt;=4,"New / promising",IF(H3691&gt;=3,"At risk",IF(G3691&lt;=2,"Lost / hibernating","Needs attention")))))</f>
        <v/>
      </c>
    </row>
    <row r="3692">
      <c r="A3692" t="n">
        <v>18179</v>
      </c>
      <c r="B3692" s="13">
        <f>_xlfn.MINIFS(Invoices[Date],Invoices[Customer ID],A3692)</f>
        <v/>
      </c>
      <c r="C3692" s="13">
        <f>_xlfn.MAXIFS(Invoices[Date],Invoices[Customer ID],A3692)</f>
        <v/>
      </c>
      <c r="D3692" s="14">
        <f>AsOfDate-C3692</f>
        <v/>
      </c>
      <c r="E3692" s="14">
        <f>COUNTIFS(Invoices[Customer ID],A3692)</f>
        <v/>
      </c>
      <c r="F3692" s="15">
        <f>SUMIFS(Invoices[Value],Invoices[Customer ID],A3692)</f>
        <v/>
      </c>
      <c r="G3692" s="10">
        <f>5-COUNTIF(RCuts,"&lt;"&amp;D3692)</f>
        <v/>
      </c>
      <c r="H3692" s="10">
        <f>1+COUNTIF(FCuts,"&lt;"&amp;E3692)</f>
        <v/>
      </c>
      <c r="I3692" s="10">
        <f>1+COUNTIF(MCuts,"&lt;"&amp;F3692)</f>
        <v/>
      </c>
      <c r="J3692" s="10">
        <f>G3692&amp;H3692&amp;I3692</f>
        <v/>
      </c>
      <c r="K3692" s="10">
        <f>IF(AND(G3692&gt;=4,H3692&gt;=4),"Champions",IF(AND(G3692&gt;=3,H3692&gt;=3),"Loyal",IF(G3692&gt;=4,"New / promising",IF(H3692&gt;=3,"At risk",IF(G3692&lt;=2,"Lost / hibernating","Needs attention")))))</f>
        <v/>
      </c>
    </row>
    <row r="3693">
      <c r="A3693" t="n">
        <v>18180</v>
      </c>
      <c r="B3693" s="13">
        <f>_xlfn.MINIFS(Invoices[Date],Invoices[Customer ID],A3693)</f>
        <v/>
      </c>
      <c r="C3693" s="13">
        <f>_xlfn.MAXIFS(Invoices[Date],Invoices[Customer ID],A3693)</f>
        <v/>
      </c>
      <c r="D3693" s="14">
        <f>AsOfDate-C3693</f>
        <v/>
      </c>
      <c r="E3693" s="14">
        <f>COUNTIFS(Invoices[Customer ID],A3693)</f>
        <v/>
      </c>
      <c r="F3693" s="15">
        <f>SUMIFS(Invoices[Value],Invoices[Customer ID],A3693)</f>
        <v/>
      </c>
      <c r="G3693" s="10">
        <f>5-COUNTIF(RCuts,"&lt;"&amp;D3693)</f>
        <v/>
      </c>
      <c r="H3693" s="10">
        <f>1+COUNTIF(FCuts,"&lt;"&amp;E3693)</f>
        <v/>
      </c>
      <c r="I3693" s="10">
        <f>1+COUNTIF(MCuts,"&lt;"&amp;F3693)</f>
        <v/>
      </c>
      <c r="J3693" s="10">
        <f>G3693&amp;H3693&amp;I3693</f>
        <v/>
      </c>
      <c r="K3693" s="10">
        <f>IF(AND(G3693&gt;=4,H3693&gt;=4),"Champions",IF(AND(G3693&gt;=3,H3693&gt;=3),"Loyal",IF(G3693&gt;=4,"New / promising",IF(H3693&gt;=3,"At risk",IF(G3693&lt;=2,"Lost / hibernating","Needs attention")))))</f>
        <v/>
      </c>
    </row>
    <row r="3694">
      <c r="A3694" t="n">
        <v>18181</v>
      </c>
      <c r="B3694" s="13">
        <f>_xlfn.MINIFS(Invoices[Date],Invoices[Customer ID],A3694)</f>
        <v/>
      </c>
      <c r="C3694" s="13">
        <f>_xlfn.MAXIFS(Invoices[Date],Invoices[Customer ID],A3694)</f>
        <v/>
      </c>
      <c r="D3694" s="14">
        <f>AsOfDate-C3694</f>
        <v/>
      </c>
      <c r="E3694" s="14">
        <f>COUNTIFS(Invoices[Customer ID],A3694)</f>
        <v/>
      </c>
      <c r="F3694" s="15">
        <f>SUMIFS(Invoices[Value],Invoices[Customer ID],A3694)</f>
        <v/>
      </c>
      <c r="G3694" s="10">
        <f>5-COUNTIF(RCuts,"&lt;"&amp;D3694)</f>
        <v/>
      </c>
      <c r="H3694" s="10">
        <f>1+COUNTIF(FCuts,"&lt;"&amp;E3694)</f>
        <v/>
      </c>
      <c r="I3694" s="10">
        <f>1+COUNTIF(MCuts,"&lt;"&amp;F3694)</f>
        <v/>
      </c>
      <c r="J3694" s="10">
        <f>G3694&amp;H3694&amp;I3694</f>
        <v/>
      </c>
      <c r="K3694" s="10">
        <f>IF(AND(G3694&gt;=4,H3694&gt;=4),"Champions",IF(AND(G3694&gt;=3,H3694&gt;=3),"Loyal",IF(G3694&gt;=4,"New / promising",IF(H3694&gt;=3,"At risk",IF(G3694&lt;=2,"Lost / hibernating","Needs attention")))))</f>
        <v/>
      </c>
    </row>
    <row r="3695">
      <c r="A3695" t="n">
        <v>18183</v>
      </c>
      <c r="B3695" s="13">
        <f>_xlfn.MINIFS(Invoices[Date],Invoices[Customer ID],A3695)</f>
        <v/>
      </c>
      <c r="C3695" s="13">
        <f>_xlfn.MAXIFS(Invoices[Date],Invoices[Customer ID],A3695)</f>
        <v/>
      </c>
      <c r="D3695" s="14">
        <f>AsOfDate-C3695</f>
        <v/>
      </c>
      <c r="E3695" s="14">
        <f>COUNTIFS(Invoices[Customer ID],A3695)</f>
        <v/>
      </c>
      <c r="F3695" s="15">
        <f>SUMIFS(Invoices[Value],Invoices[Customer ID],A3695)</f>
        <v/>
      </c>
      <c r="G3695" s="10">
        <f>5-COUNTIF(RCuts,"&lt;"&amp;D3695)</f>
        <v/>
      </c>
      <c r="H3695" s="10">
        <f>1+COUNTIF(FCuts,"&lt;"&amp;E3695)</f>
        <v/>
      </c>
      <c r="I3695" s="10">
        <f>1+COUNTIF(MCuts,"&lt;"&amp;F3695)</f>
        <v/>
      </c>
      <c r="J3695" s="10">
        <f>G3695&amp;H3695&amp;I3695</f>
        <v/>
      </c>
      <c r="K3695" s="10">
        <f>IF(AND(G3695&gt;=4,H3695&gt;=4),"Champions",IF(AND(G3695&gt;=3,H3695&gt;=3),"Loyal",IF(G3695&gt;=4,"New / promising",IF(H3695&gt;=3,"At risk",IF(G3695&lt;=2,"Lost / hibernating","Needs attention")))))</f>
        <v/>
      </c>
    </row>
    <row r="3696">
      <c r="A3696" t="n">
        <v>18184</v>
      </c>
      <c r="B3696" s="13">
        <f>_xlfn.MINIFS(Invoices[Date],Invoices[Customer ID],A3696)</f>
        <v/>
      </c>
      <c r="C3696" s="13">
        <f>_xlfn.MAXIFS(Invoices[Date],Invoices[Customer ID],A3696)</f>
        <v/>
      </c>
      <c r="D3696" s="14">
        <f>AsOfDate-C3696</f>
        <v/>
      </c>
      <c r="E3696" s="14">
        <f>COUNTIFS(Invoices[Customer ID],A3696)</f>
        <v/>
      </c>
      <c r="F3696" s="15">
        <f>SUMIFS(Invoices[Value],Invoices[Customer ID],A3696)</f>
        <v/>
      </c>
      <c r="G3696" s="10">
        <f>5-COUNTIF(RCuts,"&lt;"&amp;D3696)</f>
        <v/>
      </c>
      <c r="H3696" s="10">
        <f>1+COUNTIF(FCuts,"&lt;"&amp;E3696)</f>
        <v/>
      </c>
      <c r="I3696" s="10">
        <f>1+COUNTIF(MCuts,"&lt;"&amp;F3696)</f>
        <v/>
      </c>
      <c r="J3696" s="10">
        <f>G3696&amp;H3696&amp;I3696</f>
        <v/>
      </c>
      <c r="K3696" s="10">
        <f>IF(AND(G3696&gt;=4,H3696&gt;=4),"Champions",IF(AND(G3696&gt;=3,H3696&gt;=3),"Loyal",IF(G3696&gt;=4,"New / promising",IF(H3696&gt;=3,"At risk",IF(G3696&lt;=2,"Lost / hibernating","Needs attention")))))</f>
        <v/>
      </c>
    </row>
    <row r="3697">
      <c r="A3697" t="n">
        <v>18185</v>
      </c>
      <c r="B3697" s="13">
        <f>_xlfn.MINIFS(Invoices[Date],Invoices[Customer ID],A3697)</f>
        <v/>
      </c>
      <c r="C3697" s="13">
        <f>_xlfn.MAXIFS(Invoices[Date],Invoices[Customer ID],A3697)</f>
        <v/>
      </c>
      <c r="D3697" s="14">
        <f>AsOfDate-C3697</f>
        <v/>
      </c>
      <c r="E3697" s="14">
        <f>COUNTIFS(Invoices[Customer ID],A3697)</f>
        <v/>
      </c>
      <c r="F3697" s="15">
        <f>SUMIFS(Invoices[Value],Invoices[Customer ID],A3697)</f>
        <v/>
      </c>
      <c r="G3697" s="10">
        <f>5-COUNTIF(RCuts,"&lt;"&amp;D3697)</f>
        <v/>
      </c>
      <c r="H3697" s="10">
        <f>1+COUNTIF(FCuts,"&lt;"&amp;E3697)</f>
        <v/>
      </c>
      <c r="I3697" s="10">
        <f>1+COUNTIF(MCuts,"&lt;"&amp;F3697)</f>
        <v/>
      </c>
      <c r="J3697" s="10">
        <f>G3697&amp;H3697&amp;I3697</f>
        <v/>
      </c>
      <c r="K3697" s="10">
        <f>IF(AND(G3697&gt;=4,H3697&gt;=4),"Champions",IF(AND(G3697&gt;=3,H3697&gt;=3),"Loyal",IF(G3697&gt;=4,"New / promising",IF(H3697&gt;=3,"At risk",IF(G3697&lt;=2,"Lost / hibernating","Needs attention")))))</f>
        <v/>
      </c>
    </row>
    <row r="3698">
      <c r="A3698" t="n">
        <v>18188</v>
      </c>
      <c r="B3698" s="13">
        <f>_xlfn.MINIFS(Invoices[Date],Invoices[Customer ID],A3698)</f>
        <v/>
      </c>
      <c r="C3698" s="13">
        <f>_xlfn.MAXIFS(Invoices[Date],Invoices[Customer ID],A3698)</f>
        <v/>
      </c>
      <c r="D3698" s="14">
        <f>AsOfDate-C3698</f>
        <v/>
      </c>
      <c r="E3698" s="14">
        <f>COUNTIFS(Invoices[Customer ID],A3698)</f>
        <v/>
      </c>
      <c r="F3698" s="15">
        <f>SUMIFS(Invoices[Value],Invoices[Customer ID],A3698)</f>
        <v/>
      </c>
      <c r="G3698" s="10">
        <f>5-COUNTIF(RCuts,"&lt;"&amp;D3698)</f>
        <v/>
      </c>
      <c r="H3698" s="10">
        <f>1+COUNTIF(FCuts,"&lt;"&amp;E3698)</f>
        <v/>
      </c>
      <c r="I3698" s="10">
        <f>1+COUNTIF(MCuts,"&lt;"&amp;F3698)</f>
        <v/>
      </c>
      <c r="J3698" s="10">
        <f>G3698&amp;H3698&amp;I3698</f>
        <v/>
      </c>
      <c r="K3698" s="10">
        <f>IF(AND(G3698&gt;=4,H3698&gt;=4),"Champions",IF(AND(G3698&gt;=3,H3698&gt;=3),"Loyal",IF(G3698&gt;=4,"New / promising",IF(H3698&gt;=3,"At risk",IF(G3698&lt;=2,"Lost / hibernating","Needs attention")))))</f>
        <v/>
      </c>
    </row>
    <row r="3699">
      <c r="A3699" t="n">
        <v>18189</v>
      </c>
      <c r="B3699" s="13">
        <f>_xlfn.MINIFS(Invoices[Date],Invoices[Customer ID],A3699)</f>
        <v/>
      </c>
      <c r="C3699" s="13">
        <f>_xlfn.MAXIFS(Invoices[Date],Invoices[Customer ID],A3699)</f>
        <v/>
      </c>
      <c r="D3699" s="14">
        <f>AsOfDate-C3699</f>
        <v/>
      </c>
      <c r="E3699" s="14">
        <f>COUNTIFS(Invoices[Customer ID],A3699)</f>
        <v/>
      </c>
      <c r="F3699" s="15">
        <f>SUMIFS(Invoices[Value],Invoices[Customer ID],A3699)</f>
        <v/>
      </c>
      <c r="G3699" s="10">
        <f>5-COUNTIF(RCuts,"&lt;"&amp;D3699)</f>
        <v/>
      </c>
      <c r="H3699" s="10">
        <f>1+COUNTIF(FCuts,"&lt;"&amp;E3699)</f>
        <v/>
      </c>
      <c r="I3699" s="10">
        <f>1+COUNTIF(MCuts,"&lt;"&amp;F3699)</f>
        <v/>
      </c>
      <c r="J3699" s="10">
        <f>G3699&amp;H3699&amp;I3699</f>
        <v/>
      </c>
      <c r="K3699" s="10">
        <f>IF(AND(G3699&gt;=4,H3699&gt;=4),"Champions",IF(AND(G3699&gt;=3,H3699&gt;=3),"Loyal",IF(G3699&gt;=4,"New / promising",IF(H3699&gt;=3,"At risk",IF(G3699&lt;=2,"Lost / hibernating","Needs attention")))))</f>
        <v/>
      </c>
    </row>
    <row r="3700">
      <c r="A3700" t="n">
        <v>18190</v>
      </c>
      <c r="B3700" s="13">
        <f>_xlfn.MINIFS(Invoices[Date],Invoices[Customer ID],A3700)</f>
        <v/>
      </c>
      <c r="C3700" s="13">
        <f>_xlfn.MAXIFS(Invoices[Date],Invoices[Customer ID],A3700)</f>
        <v/>
      </c>
      <c r="D3700" s="14">
        <f>AsOfDate-C3700</f>
        <v/>
      </c>
      <c r="E3700" s="14">
        <f>COUNTIFS(Invoices[Customer ID],A3700)</f>
        <v/>
      </c>
      <c r="F3700" s="15">
        <f>SUMIFS(Invoices[Value],Invoices[Customer ID],A3700)</f>
        <v/>
      </c>
      <c r="G3700" s="10">
        <f>5-COUNTIF(RCuts,"&lt;"&amp;D3700)</f>
        <v/>
      </c>
      <c r="H3700" s="10">
        <f>1+COUNTIF(FCuts,"&lt;"&amp;E3700)</f>
        <v/>
      </c>
      <c r="I3700" s="10">
        <f>1+COUNTIF(MCuts,"&lt;"&amp;F3700)</f>
        <v/>
      </c>
      <c r="J3700" s="10">
        <f>G3700&amp;H3700&amp;I3700</f>
        <v/>
      </c>
      <c r="K3700" s="10">
        <f>IF(AND(G3700&gt;=4,H3700&gt;=4),"Champions",IF(AND(G3700&gt;=3,H3700&gt;=3),"Loyal",IF(G3700&gt;=4,"New / promising",IF(H3700&gt;=3,"At risk",IF(G3700&lt;=2,"Lost / hibernating","Needs attention")))))</f>
        <v/>
      </c>
    </row>
    <row r="3701">
      <c r="A3701" t="n">
        <v>18191</v>
      </c>
      <c r="B3701" s="13">
        <f>_xlfn.MINIFS(Invoices[Date],Invoices[Customer ID],A3701)</f>
        <v/>
      </c>
      <c r="C3701" s="13">
        <f>_xlfn.MAXIFS(Invoices[Date],Invoices[Customer ID],A3701)</f>
        <v/>
      </c>
      <c r="D3701" s="14">
        <f>AsOfDate-C3701</f>
        <v/>
      </c>
      <c r="E3701" s="14">
        <f>COUNTIFS(Invoices[Customer ID],A3701)</f>
        <v/>
      </c>
      <c r="F3701" s="15">
        <f>SUMIFS(Invoices[Value],Invoices[Customer ID],A3701)</f>
        <v/>
      </c>
      <c r="G3701" s="10">
        <f>5-COUNTIF(RCuts,"&lt;"&amp;D3701)</f>
        <v/>
      </c>
      <c r="H3701" s="10">
        <f>1+COUNTIF(FCuts,"&lt;"&amp;E3701)</f>
        <v/>
      </c>
      <c r="I3701" s="10">
        <f>1+COUNTIF(MCuts,"&lt;"&amp;F3701)</f>
        <v/>
      </c>
      <c r="J3701" s="10">
        <f>G3701&amp;H3701&amp;I3701</f>
        <v/>
      </c>
      <c r="K3701" s="10">
        <f>IF(AND(G3701&gt;=4,H3701&gt;=4),"Champions",IF(AND(G3701&gt;=3,H3701&gt;=3),"Loyal",IF(G3701&gt;=4,"New / promising",IF(H3701&gt;=3,"At risk",IF(G3701&lt;=2,"Lost / hibernating","Needs attention")))))</f>
        <v/>
      </c>
    </row>
    <row r="3702">
      <c r="A3702" t="n">
        <v>18192</v>
      </c>
      <c r="B3702" s="13">
        <f>_xlfn.MINIFS(Invoices[Date],Invoices[Customer ID],A3702)</f>
        <v/>
      </c>
      <c r="C3702" s="13">
        <f>_xlfn.MAXIFS(Invoices[Date],Invoices[Customer ID],A3702)</f>
        <v/>
      </c>
      <c r="D3702" s="14">
        <f>AsOfDate-C3702</f>
        <v/>
      </c>
      <c r="E3702" s="14">
        <f>COUNTIFS(Invoices[Customer ID],A3702)</f>
        <v/>
      </c>
      <c r="F3702" s="15">
        <f>SUMIFS(Invoices[Value],Invoices[Customer ID],A3702)</f>
        <v/>
      </c>
      <c r="G3702" s="10">
        <f>5-COUNTIF(RCuts,"&lt;"&amp;D3702)</f>
        <v/>
      </c>
      <c r="H3702" s="10">
        <f>1+COUNTIF(FCuts,"&lt;"&amp;E3702)</f>
        <v/>
      </c>
      <c r="I3702" s="10">
        <f>1+COUNTIF(MCuts,"&lt;"&amp;F3702)</f>
        <v/>
      </c>
      <c r="J3702" s="10">
        <f>G3702&amp;H3702&amp;I3702</f>
        <v/>
      </c>
      <c r="K3702" s="10">
        <f>IF(AND(G3702&gt;=4,H3702&gt;=4),"Champions",IF(AND(G3702&gt;=3,H3702&gt;=3),"Loyal",IF(G3702&gt;=4,"New / promising",IF(H3702&gt;=3,"At risk",IF(G3702&lt;=2,"Lost / hibernating","Needs attention")))))</f>
        <v/>
      </c>
    </row>
    <row r="3703">
      <c r="A3703" t="n">
        <v>18193</v>
      </c>
      <c r="B3703" s="13">
        <f>_xlfn.MINIFS(Invoices[Date],Invoices[Customer ID],A3703)</f>
        <v/>
      </c>
      <c r="C3703" s="13">
        <f>_xlfn.MAXIFS(Invoices[Date],Invoices[Customer ID],A3703)</f>
        <v/>
      </c>
      <c r="D3703" s="14">
        <f>AsOfDate-C3703</f>
        <v/>
      </c>
      <c r="E3703" s="14">
        <f>COUNTIFS(Invoices[Customer ID],A3703)</f>
        <v/>
      </c>
      <c r="F3703" s="15">
        <f>SUMIFS(Invoices[Value],Invoices[Customer ID],A3703)</f>
        <v/>
      </c>
      <c r="G3703" s="10">
        <f>5-COUNTIF(RCuts,"&lt;"&amp;D3703)</f>
        <v/>
      </c>
      <c r="H3703" s="10">
        <f>1+COUNTIF(FCuts,"&lt;"&amp;E3703)</f>
        <v/>
      </c>
      <c r="I3703" s="10">
        <f>1+COUNTIF(MCuts,"&lt;"&amp;F3703)</f>
        <v/>
      </c>
      <c r="J3703" s="10">
        <f>G3703&amp;H3703&amp;I3703</f>
        <v/>
      </c>
      <c r="K3703" s="10">
        <f>IF(AND(G3703&gt;=4,H3703&gt;=4),"Champions",IF(AND(G3703&gt;=3,H3703&gt;=3),"Loyal",IF(G3703&gt;=4,"New / promising",IF(H3703&gt;=3,"At risk",IF(G3703&lt;=2,"Lost / hibernating","Needs attention")))))</f>
        <v/>
      </c>
    </row>
    <row r="3704">
      <c r="A3704" t="n">
        <v>18194</v>
      </c>
      <c r="B3704" s="13">
        <f>_xlfn.MINIFS(Invoices[Date],Invoices[Customer ID],A3704)</f>
        <v/>
      </c>
      <c r="C3704" s="13">
        <f>_xlfn.MAXIFS(Invoices[Date],Invoices[Customer ID],A3704)</f>
        <v/>
      </c>
      <c r="D3704" s="14">
        <f>AsOfDate-C3704</f>
        <v/>
      </c>
      <c r="E3704" s="14">
        <f>COUNTIFS(Invoices[Customer ID],A3704)</f>
        <v/>
      </c>
      <c r="F3704" s="15">
        <f>SUMIFS(Invoices[Value],Invoices[Customer ID],A3704)</f>
        <v/>
      </c>
      <c r="G3704" s="10">
        <f>5-COUNTIF(RCuts,"&lt;"&amp;D3704)</f>
        <v/>
      </c>
      <c r="H3704" s="10">
        <f>1+COUNTIF(FCuts,"&lt;"&amp;E3704)</f>
        <v/>
      </c>
      <c r="I3704" s="10">
        <f>1+COUNTIF(MCuts,"&lt;"&amp;F3704)</f>
        <v/>
      </c>
      <c r="J3704" s="10">
        <f>G3704&amp;H3704&amp;I3704</f>
        <v/>
      </c>
      <c r="K3704" s="10">
        <f>IF(AND(G3704&gt;=4,H3704&gt;=4),"Champions",IF(AND(G3704&gt;=3,H3704&gt;=3),"Loyal",IF(G3704&gt;=4,"New / promising",IF(H3704&gt;=3,"At risk",IF(G3704&lt;=2,"Lost / hibernating","Needs attention")))))</f>
        <v/>
      </c>
    </row>
    <row r="3705">
      <c r="A3705" t="n">
        <v>18196</v>
      </c>
      <c r="B3705" s="13">
        <f>_xlfn.MINIFS(Invoices[Date],Invoices[Customer ID],A3705)</f>
        <v/>
      </c>
      <c r="C3705" s="13">
        <f>_xlfn.MAXIFS(Invoices[Date],Invoices[Customer ID],A3705)</f>
        <v/>
      </c>
      <c r="D3705" s="14">
        <f>AsOfDate-C3705</f>
        <v/>
      </c>
      <c r="E3705" s="14">
        <f>COUNTIFS(Invoices[Customer ID],A3705)</f>
        <v/>
      </c>
      <c r="F3705" s="15">
        <f>SUMIFS(Invoices[Value],Invoices[Customer ID],A3705)</f>
        <v/>
      </c>
      <c r="G3705" s="10">
        <f>5-COUNTIF(RCuts,"&lt;"&amp;D3705)</f>
        <v/>
      </c>
      <c r="H3705" s="10">
        <f>1+COUNTIF(FCuts,"&lt;"&amp;E3705)</f>
        <v/>
      </c>
      <c r="I3705" s="10">
        <f>1+COUNTIF(MCuts,"&lt;"&amp;F3705)</f>
        <v/>
      </c>
      <c r="J3705" s="10">
        <f>G3705&amp;H3705&amp;I3705</f>
        <v/>
      </c>
      <c r="K3705" s="10">
        <f>IF(AND(G3705&gt;=4,H3705&gt;=4),"Champions",IF(AND(G3705&gt;=3,H3705&gt;=3),"Loyal",IF(G3705&gt;=4,"New / promising",IF(H3705&gt;=3,"At risk",IF(G3705&lt;=2,"Lost / hibernating","Needs attention")))))</f>
        <v/>
      </c>
    </row>
    <row r="3706">
      <c r="A3706" t="n">
        <v>18198</v>
      </c>
      <c r="B3706" s="13">
        <f>_xlfn.MINIFS(Invoices[Date],Invoices[Customer ID],A3706)</f>
        <v/>
      </c>
      <c r="C3706" s="13">
        <f>_xlfn.MAXIFS(Invoices[Date],Invoices[Customer ID],A3706)</f>
        <v/>
      </c>
      <c r="D3706" s="14">
        <f>AsOfDate-C3706</f>
        <v/>
      </c>
      <c r="E3706" s="14">
        <f>COUNTIFS(Invoices[Customer ID],A3706)</f>
        <v/>
      </c>
      <c r="F3706" s="15">
        <f>SUMIFS(Invoices[Value],Invoices[Customer ID],A3706)</f>
        <v/>
      </c>
      <c r="G3706" s="10">
        <f>5-COUNTIF(RCuts,"&lt;"&amp;D3706)</f>
        <v/>
      </c>
      <c r="H3706" s="10">
        <f>1+COUNTIF(FCuts,"&lt;"&amp;E3706)</f>
        <v/>
      </c>
      <c r="I3706" s="10">
        <f>1+COUNTIF(MCuts,"&lt;"&amp;F3706)</f>
        <v/>
      </c>
      <c r="J3706" s="10">
        <f>G3706&amp;H3706&amp;I3706</f>
        <v/>
      </c>
      <c r="K3706" s="10">
        <f>IF(AND(G3706&gt;=4,H3706&gt;=4),"Champions",IF(AND(G3706&gt;=3,H3706&gt;=3),"Loyal",IF(G3706&gt;=4,"New / promising",IF(H3706&gt;=3,"At risk",IF(G3706&lt;=2,"Lost / hibernating","Needs attention")))))</f>
        <v/>
      </c>
    </row>
    <row r="3707">
      <c r="A3707" t="n">
        <v>18200</v>
      </c>
      <c r="B3707" s="13">
        <f>_xlfn.MINIFS(Invoices[Date],Invoices[Customer ID],A3707)</f>
        <v/>
      </c>
      <c r="C3707" s="13">
        <f>_xlfn.MAXIFS(Invoices[Date],Invoices[Customer ID],A3707)</f>
        <v/>
      </c>
      <c r="D3707" s="14">
        <f>AsOfDate-C3707</f>
        <v/>
      </c>
      <c r="E3707" s="14">
        <f>COUNTIFS(Invoices[Customer ID],A3707)</f>
        <v/>
      </c>
      <c r="F3707" s="15">
        <f>SUMIFS(Invoices[Value],Invoices[Customer ID],A3707)</f>
        <v/>
      </c>
      <c r="G3707" s="10">
        <f>5-COUNTIF(RCuts,"&lt;"&amp;D3707)</f>
        <v/>
      </c>
      <c r="H3707" s="10">
        <f>1+COUNTIF(FCuts,"&lt;"&amp;E3707)</f>
        <v/>
      </c>
      <c r="I3707" s="10">
        <f>1+COUNTIF(MCuts,"&lt;"&amp;F3707)</f>
        <v/>
      </c>
      <c r="J3707" s="10">
        <f>G3707&amp;H3707&amp;I3707</f>
        <v/>
      </c>
      <c r="K3707" s="10">
        <f>IF(AND(G3707&gt;=4,H3707&gt;=4),"Champions",IF(AND(G3707&gt;=3,H3707&gt;=3),"Loyal",IF(G3707&gt;=4,"New / promising",IF(H3707&gt;=3,"At risk",IF(G3707&lt;=2,"Lost / hibernating","Needs attention")))))</f>
        <v/>
      </c>
    </row>
    <row r="3708">
      <c r="A3708" t="n">
        <v>18202</v>
      </c>
      <c r="B3708" s="13">
        <f>_xlfn.MINIFS(Invoices[Date],Invoices[Customer ID],A3708)</f>
        <v/>
      </c>
      <c r="C3708" s="13">
        <f>_xlfn.MAXIFS(Invoices[Date],Invoices[Customer ID],A3708)</f>
        <v/>
      </c>
      <c r="D3708" s="14">
        <f>AsOfDate-C3708</f>
        <v/>
      </c>
      <c r="E3708" s="14">
        <f>COUNTIFS(Invoices[Customer ID],A3708)</f>
        <v/>
      </c>
      <c r="F3708" s="15">
        <f>SUMIFS(Invoices[Value],Invoices[Customer ID],A3708)</f>
        <v/>
      </c>
      <c r="G3708" s="10">
        <f>5-COUNTIF(RCuts,"&lt;"&amp;D3708)</f>
        <v/>
      </c>
      <c r="H3708" s="10">
        <f>1+COUNTIF(FCuts,"&lt;"&amp;E3708)</f>
        <v/>
      </c>
      <c r="I3708" s="10">
        <f>1+COUNTIF(MCuts,"&lt;"&amp;F3708)</f>
        <v/>
      </c>
      <c r="J3708" s="10">
        <f>G3708&amp;H3708&amp;I3708</f>
        <v/>
      </c>
      <c r="K3708" s="10">
        <f>IF(AND(G3708&gt;=4,H3708&gt;=4),"Champions",IF(AND(G3708&gt;=3,H3708&gt;=3),"Loyal",IF(G3708&gt;=4,"New / promising",IF(H3708&gt;=3,"At risk",IF(G3708&lt;=2,"Lost / hibernating","Needs attention")))))</f>
        <v/>
      </c>
    </row>
    <row r="3709">
      <c r="A3709" t="n">
        <v>18203</v>
      </c>
      <c r="B3709" s="13">
        <f>_xlfn.MINIFS(Invoices[Date],Invoices[Customer ID],A3709)</f>
        <v/>
      </c>
      <c r="C3709" s="13">
        <f>_xlfn.MAXIFS(Invoices[Date],Invoices[Customer ID],A3709)</f>
        <v/>
      </c>
      <c r="D3709" s="14">
        <f>AsOfDate-C3709</f>
        <v/>
      </c>
      <c r="E3709" s="14">
        <f>COUNTIFS(Invoices[Customer ID],A3709)</f>
        <v/>
      </c>
      <c r="F3709" s="15">
        <f>SUMIFS(Invoices[Value],Invoices[Customer ID],A3709)</f>
        <v/>
      </c>
      <c r="G3709" s="10">
        <f>5-COUNTIF(RCuts,"&lt;"&amp;D3709)</f>
        <v/>
      </c>
      <c r="H3709" s="10">
        <f>1+COUNTIF(FCuts,"&lt;"&amp;E3709)</f>
        <v/>
      </c>
      <c r="I3709" s="10">
        <f>1+COUNTIF(MCuts,"&lt;"&amp;F3709)</f>
        <v/>
      </c>
      <c r="J3709" s="10">
        <f>G3709&amp;H3709&amp;I3709</f>
        <v/>
      </c>
      <c r="K3709" s="10">
        <f>IF(AND(G3709&gt;=4,H3709&gt;=4),"Champions",IF(AND(G3709&gt;=3,H3709&gt;=3),"Loyal",IF(G3709&gt;=4,"New / promising",IF(H3709&gt;=3,"At risk",IF(G3709&lt;=2,"Lost / hibernating","Needs attention")))))</f>
        <v/>
      </c>
    </row>
    <row r="3710">
      <c r="A3710" t="n">
        <v>18204</v>
      </c>
      <c r="B3710" s="13">
        <f>_xlfn.MINIFS(Invoices[Date],Invoices[Customer ID],A3710)</f>
        <v/>
      </c>
      <c r="C3710" s="13">
        <f>_xlfn.MAXIFS(Invoices[Date],Invoices[Customer ID],A3710)</f>
        <v/>
      </c>
      <c r="D3710" s="14">
        <f>AsOfDate-C3710</f>
        <v/>
      </c>
      <c r="E3710" s="14">
        <f>COUNTIFS(Invoices[Customer ID],A3710)</f>
        <v/>
      </c>
      <c r="F3710" s="15">
        <f>SUMIFS(Invoices[Value],Invoices[Customer ID],A3710)</f>
        <v/>
      </c>
      <c r="G3710" s="10">
        <f>5-COUNTIF(RCuts,"&lt;"&amp;D3710)</f>
        <v/>
      </c>
      <c r="H3710" s="10">
        <f>1+COUNTIF(FCuts,"&lt;"&amp;E3710)</f>
        <v/>
      </c>
      <c r="I3710" s="10">
        <f>1+COUNTIF(MCuts,"&lt;"&amp;F3710)</f>
        <v/>
      </c>
      <c r="J3710" s="10">
        <f>G3710&amp;H3710&amp;I3710</f>
        <v/>
      </c>
      <c r="K3710" s="10">
        <f>IF(AND(G3710&gt;=4,H3710&gt;=4),"Champions",IF(AND(G3710&gt;=3,H3710&gt;=3),"Loyal",IF(G3710&gt;=4,"New / promising",IF(H3710&gt;=3,"At risk",IF(G3710&lt;=2,"Lost / hibernating","Needs attention")))))</f>
        <v/>
      </c>
    </row>
    <row r="3711">
      <c r="A3711" t="n">
        <v>18205</v>
      </c>
      <c r="B3711" s="13">
        <f>_xlfn.MINIFS(Invoices[Date],Invoices[Customer ID],A3711)</f>
        <v/>
      </c>
      <c r="C3711" s="13">
        <f>_xlfn.MAXIFS(Invoices[Date],Invoices[Customer ID],A3711)</f>
        <v/>
      </c>
      <c r="D3711" s="14">
        <f>AsOfDate-C3711</f>
        <v/>
      </c>
      <c r="E3711" s="14">
        <f>COUNTIFS(Invoices[Customer ID],A3711)</f>
        <v/>
      </c>
      <c r="F3711" s="15">
        <f>SUMIFS(Invoices[Value],Invoices[Customer ID],A3711)</f>
        <v/>
      </c>
      <c r="G3711" s="10">
        <f>5-COUNTIF(RCuts,"&lt;"&amp;D3711)</f>
        <v/>
      </c>
      <c r="H3711" s="10">
        <f>1+COUNTIF(FCuts,"&lt;"&amp;E3711)</f>
        <v/>
      </c>
      <c r="I3711" s="10">
        <f>1+COUNTIF(MCuts,"&lt;"&amp;F3711)</f>
        <v/>
      </c>
      <c r="J3711" s="10">
        <f>G3711&amp;H3711&amp;I3711</f>
        <v/>
      </c>
      <c r="K3711" s="10">
        <f>IF(AND(G3711&gt;=4,H3711&gt;=4),"Champions",IF(AND(G3711&gt;=3,H3711&gt;=3),"Loyal",IF(G3711&gt;=4,"New / promising",IF(H3711&gt;=3,"At risk",IF(G3711&lt;=2,"Lost / hibernating","Needs attention")))))</f>
        <v/>
      </c>
    </row>
    <row r="3712">
      <c r="A3712" t="n">
        <v>18209</v>
      </c>
      <c r="B3712" s="13">
        <f>_xlfn.MINIFS(Invoices[Date],Invoices[Customer ID],A3712)</f>
        <v/>
      </c>
      <c r="C3712" s="13">
        <f>_xlfn.MAXIFS(Invoices[Date],Invoices[Customer ID],A3712)</f>
        <v/>
      </c>
      <c r="D3712" s="14">
        <f>AsOfDate-C3712</f>
        <v/>
      </c>
      <c r="E3712" s="14">
        <f>COUNTIFS(Invoices[Customer ID],A3712)</f>
        <v/>
      </c>
      <c r="F3712" s="15">
        <f>SUMIFS(Invoices[Value],Invoices[Customer ID],A3712)</f>
        <v/>
      </c>
      <c r="G3712" s="10">
        <f>5-COUNTIF(RCuts,"&lt;"&amp;D3712)</f>
        <v/>
      </c>
      <c r="H3712" s="10">
        <f>1+COUNTIF(FCuts,"&lt;"&amp;E3712)</f>
        <v/>
      </c>
      <c r="I3712" s="10">
        <f>1+COUNTIF(MCuts,"&lt;"&amp;F3712)</f>
        <v/>
      </c>
      <c r="J3712" s="10">
        <f>G3712&amp;H3712&amp;I3712</f>
        <v/>
      </c>
      <c r="K3712" s="10">
        <f>IF(AND(G3712&gt;=4,H3712&gt;=4),"Champions",IF(AND(G3712&gt;=3,H3712&gt;=3),"Loyal",IF(G3712&gt;=4,"New / promising",IF(H3712&gt;=3,"At risk",IF(G3712&lt;=2,"Lost / hibernating","Needs attention")))))</f>
        <v/>
      </c>
    </row>
    <row r="3713">
      <c r="A3713" t="n">
        <v>18210</v>
      </c>
      <c r="B3713" s="13">
        <f>_xlfn.MINIFS(Invoices[Date],Invoices[Customer ID],A3713)</f>
        <v/>
      </c>
      <c r="C3713" s="13">
        <f>_xlfn.MAXIFS(Invoices[Date],Invoices[Customer ID],A3713)</f>
        <v/>
      </c>
      <c r="D3713" s="14">
        <f>AsOfDate-C3713</f>
        <v/>
      </c>
      <c r="E3713" s="14">
        <f>COUNTIFS(Invoices[Customer ID],A3713)</f>
        <v/>
      </c>
      <c r="F3713" s="15">
        <f>SUMIFS(Invoices[Value],Invoices[Customer ID],A3713)</f>
        <v/>
      </c>
      <c r="G3713" s="10">
        <f>5-COUNTIF(RCuts,"&lt;"&amp;D3713)</f>
        <v/>
      </c>
      <c r="H3713" s="10">
        <f>1+COUNTIF(FCuts,"&lt;"&amp;E3713)</f>
        <v/>
      </c>
      <c r="I3713" s="10">
        <f>1+COUNTIF(MCuts,"&lt;"&amp;F3713)</f>
        <v/>
      </c>
      <c r="J3713" s="10">
        <f>G3713&amp;H3713&amp;I3713</f>
        <v/>
      </c>
      <c r="K3713" s="10">
        <f>IF(AND(G3713&gt;=4,H3713&gt;=4),"Champions",IF(AND(G3713&gt;=3,H3713&gt;=3),"Loyal",IF(G3713&gt;=4,"New / promising",IF(H3713&gt;=3,"At risk",IF(G3713&lt;=2,"Lost / hibernating","Needs attention")))))</f>
        <v/>
      </c>
    </row>
    <row r="3714">
      <c r="A3714" t="n">
        <v>18211</v>
      </c>
      <c r="B3714" s="13">
        <f>_xlfn.MINIFS(Invoices[Date],Invoices[Customer ID],A3714)</f>
        <v/>
      </c>
      <c r="C3714" s="13">
        <f>_xlfn.MAXIFS(Invoices[Date],Invoices[Customer ID],A3714)</f>
        <v/>
      </c>
      <c r="D3714" s="14">
        <f>AsOfDate-C3714</f>
        <v/>
      </c>
      <c r="E3714" s="14">
        <f>COUNTIFS(Invoices[Customer ID],A3714)</f>
        <v/>
      </c>
      <c r="F3714" s="15">
        <f>SUMIFS(Invoices[Value],Invoices[Customer ID],A3714)</f>
        <v/>
      </c>
      <c r="G3714" s="10">
        <f>5-COUNTIF(RCuts,"&lt;"&amp;D3714)</f>
        <v/>
      </c>
      <c r="H3714" s="10">
        <f>1+COUNTIF(FCuts,"&lt;"&amp;E3714)</f>
        <v/>
      </c>
      <c r="I3714" s="10">
        <f>1+COUNTIF(MCuts,"&lt;"&amp;F3714)</f>
        <v/>
      </c>
      <c r="J3714" s="10">
        <f>G3714&amp;H3714&amp;I3714</f>
        <v/>
      </c>
      <c r="K3714" s="10">
        <f>IF(AND(G3714&gt;=4,H3714&gt;=4),"Champions",IF(AND(G3714&gt;=3,H3714&gt;=3),"Loyal",IF(G3714&gt;=4,"New / promising",IF(H3714&gt;=3,"At risk",IF(G3714&lt;=2,"Lost / hibernating","Needs attention")))))</f>
        <v/>
      </c>
    </row>
    <row r="3715">
      <c r="A3715" t="n">
        <v>18212</v>
      </c>
      <c r="B3715" s="13">
        <f>_xlfn.MINIFS(Invoices[Date],Invoices[Customer ID],A3715)</f>
        <v/>
      </c>
      <c r="C3715" s="13">
        <f>_xlfn.MAXIFS(Invoices[Date],Invoices[Customer ID],A3715)</f>
        <v/>
      </c>
      <c r="D3715" s="14">
        <f>AsOfDate-C3715</f>
        <v/>
      </c>
      <c r="E3715" s="14">
        <f>COUNTIFS(Invoices[Customer ID],A3715)</f>
        <v/>
      </c>
      <c r="F3715" s="15">
        <f>SUMIFS(Invoices[Value],Invoices[Customer ID],A3715)</f>
        <v/>
      </c>
      <c r="G3715" s="10">
        <f>5-COUNTIF(RCuts,"&lt;"&amp;D3715)</f>
        <v/>
      </c>
      <c r="H3715" s="10">
        <f>1+COUNTIF(FCuts,"&lt;"&amp;E3715)</f>
        <v/>
      </c>
      <c r="I3715" s="10">
        <f>1+COUNTIF(MCuts,"&lt;"&amp;F3715)</f>
        <v/>
      </c>
      <c r="J3715" s="10">
        <f>G3715&amp;H3715&amp;I3715</f>
        <v/>
      </c>
      <c r="K3715" s="10">
        <f>IF(AND(G3715&gt;=4,H3715&gt;=4),"Champions",IF(AND(G3715&gt;=3,H3715&gt;=3),"Loyal",IF(G3715&gt;=4,"New / promising",IF(H3715&gt;=3,"At risk",IF(G3715&lt;=2,"Lost / hibernating","Needs attention")))))</f>
        <v/>
      </c>
    </row>
    <row r="3716">
      <c r="A3716" t="n">
        <v>18213</v>
      </c>
      <c r="B3716" s="13">
        <f>_xlfn.MINIFS(Invoices[Date],Invoices[Customer ID],A3716)</f>
        <v/>
      </c>
      <c r="C3716" s="13">
        <f>_xlfn.MAXIFS(Invoices[Date],Invoices[Customer ID],A3716)</f>
        <v/>
      </c>
      <c r="D3716" s="14">
        <f>AsOfDate-C3716</f>
        <v/>
      </c>
      <c r="E3716" s="14">
        <f>COUNTIFS(Invoices[Customer ID],A3716)</f>
        <v/>
      </c>
      <c r="F3716" s="15">
        <f>SUMIFS(Invoices[Value],Invoices[Customer ID],A3716)</f>
        <v/>
      </c>
      <c r="G3716" s="10">
        <f>5-COUNTIF(RCuts,"&lt;"&amp;D3716)</f>
        <v/>
      </c>
      <c r="H3716" s="10">
        <f>1+COUNTIF(FCuts,"&lt;"&amp;E3716)</f>
        <v/>
      </c>
      <c r="I3716" s="10">
        <f>1+COUNTIF(MCuts,"&lt;"&amp;F3716)</f>
        <v/>
      </c>
      <c r="J3716" s="10">
        <f>G3716&amp;H3716&amp;I3716</f>
        <v/>
      </c>
      <c r="K3716" s="10">
        <f>IF(AND(G3716&gt;=4,H3716&gt;=4),"Champions",IF(AND(G3716&gt;=3,H3716&gt;=3),"Loyal",IF(G3716&gt;=4,"New / promising",IF(H3716&gt;=3,"At risk",IF(G3716&lt;=2,"Lost / hibernating","Needs attention")))))</f>
        <v/>
      </c>
    </row>
    <row r="3717">
      <c r="A3717" t="n">
        <v>18215</v>
      </c>
      <c r="B3717" s="13">
        <f>_xlfn.MINIFS(Invoices[Date],Invoices[Customer ID],A3717)</f>
        <v/>
      </c>
      <c r="C3717" s="13">
        <f>_xlfn.MAXIFS(Invoices[Date],Invoices[Customer ID],A3717)</f>
        <v/>
      </c>
      <c r="D3717" s="14">
        <f>AsOfDate-C3717</f>
        <v/>
      </c>
      <c r="E3717" s="14">
        <f>COUNTIFS(Invoices[Customer ID],A3717)</f>
        <v/>
      </c>
      <c r="F3717" s="15">
        <f>SUMIFS(Invoices[Value],Invoices[Customer ID],A3717)</f>
        <v/>
      </c>
      <c r="G3717" s="10">
        <f>5-COUNTIF(RCuts,"&lt;"&amp;D3717)</f>
        <v/>
      </c>
      <c r="H3717" s="10">
        <f>1+COUNTIF(FCuts,"&lt;"&amp;E3717)</f>
        <v/>
      </c>
      <c r="I3717" s="10">
        <f>1+COUNTIF(MCuts,"&lt;"&amp;F3717)</f>
        <v/>
      </c>
      <c r="J3717" s="10">
        <f>G3717&amp;H3717&amp;I3717</f>
        <v/>
      </c>
      <c r="K3717" s="10">
        <f>IF(AND(G3717&gt;=4,H3717&gt;=4),"Champions",IF(AND(G3717&gt;=3,H3717&gt;=3),"Loyal",IF(G3717&gt;=4,"New / promising",IF(H3717&gt;=3,"At risk",IF(G3717&lt;=2,"Lost / hibernating","Needs attention")))))</f>
        <v/>
      </c>
    </row>
    <row r="3718">
      <c r="A3718" t="n">
        <v>18216</v>
      </c>
      <c r="B3718" s="13">
        <f>_xlfn.MINIFS(Invoices[Date],Invoices[Customer ID],A3718)</f>
        <v/>
      </c>
      <c r="C3718" s="13">
        <f>_xlfn.MAXIFS(Invoices[Date],Invoices[Customer ID],A3718)</f>
        <v/>
      </c>
      <c r="D3718" s="14">
        <f>AsOfDate-C3718</f>
        <v/>
      </c>
      <c r="E3718" s="14">
        <f>COUNTIFS(Invoices[Customer ID],A3718)</f>
        <v/>
      </c>
      <c r="F3718" s="15">
        <f>SUMIFS(Invoices[Value],Invoices[Customer ID],A3718)</f>
        <v/>
      </c>
      <c r="G3718" s="10">
        <f>5-COUNTIF(RCuts,"&lt;"&amp;D3718)</f>
        <v/>
      </c>
      <c r="H3718" s="10">
        <f>1+COUNTIF(FCuts,"&lt;"&amp;E3718)</f>
        <v/>
      </c>
      <c r="I3718" s="10">
        <f>1+COUNTIF(MCuts,"&lt;"&amp;F3718)</f>
        <v/>
      </c>
      <c r="J3718" s="10">
        <f>G3718&amp;H3718&amp;I3718</f>
        <v/>
      </c>
      <c r="K3718" s="10">
        <f>IF(AND(G3718&gt;=4,H3718&gt;=4),"Champions",IF(AND(G3718&gt;=3,H3718&gt;=3),"Loyal",IF(G3718&gt;=4,"New / promising",IF(H3718&gt;=3,"At risk",IF(G3718&lt;=2,"Lost / hibernating","Needs attention")))))</f>
        <v/>
      </c>
    </row>
    <row r="3719">
      <c r="A3719" t="n">
        <v>18217</v>
      </c>
      <c r="B3719" s="13">
        <f>_xlfn.MINIFS(Invoices[Date],Invoices[Customer ID],A3719)</f>
        <v/>
      </c>
      <c r="C3719" s="13">
        <f>_xlfn.MAXIFS(Invoices[Date],Invoices[Customer ID],A3719)</f>
        <v/>
      </c>
      <c r="D3719" s="14">
        <f>AsOfDate-C3719</f>
        <v/>
      </c>
      <c r="E3719" s="14">
        <f>COUNTIFS(Invoices[Customer ID],A3719)</f>
        <v/>
      </c>
      <c r="F3719" s="15">
        <f>SUMIFS(Invoices[Value],Invoices[Customer ID],A3719)</f>
        <v/>
      </c>
      <c r="G3719" s="10">
        <f>5-COUNTIF(RCuts,"&lt;"&amp;D3719)</f>
        <v/>
      </c>
      <c r="H3719" s="10">
        <f>1+COUNTIF(FCuts,"&lt;"&amp;E3719)</f>
        <v/>
      </c>
      <c r="I3719" s="10">
        <f>1+COUNTIF(MCuts,"&lt;"&amp;F3719)</f>
        <v/>
      </c>
      <c r="J3719" s="10">
        <f>G3719&amp;H3719&amp;I3719</f>
        <v/>
      </c>
      <c r="K3719" s="10">
        <f>IF(AND(G3719&gt;=4,H3719&gt;=4),"Champions",IF(AND(G3719&gt;=3,H3719&gt;=3),"Loyal",IF(G3719&gt;=4,"New / promising",IF(H3719&gt;=3,"At risk",IF(G3719&lt;=2,"Lost / hibernating","Needs attention")))))</f>
        <v/>
      </c>
    </row>
    <row r="3720">
      <c r="A3720" t="n">
        <v>18218</v>
      </c>
      <c r="B3720" s="13">
        <f>_xlfn.MINIFS(Invoices[Date],Invoices[Customer ID],A3720)</f>
        <v/>
      </c>
      <c r="C3720" s="13">
        <f>_xlfn.MAXIFS(Invoices[Date],Invoices[Customer ID],A3720)</f>
        <v/>
      </c>
      <c r="D3720" s="14">
        <f>AsOfDate-C3720</f>
        <v/>
      </c>
      <c r="E3720" s="14">
        <f>COUNTIFS(Invoices[Customer ID],A3720)</f>
        <v/>
      </c>
      <c r="F3720" s="15">
        <f>SUMIFS(Invoices[Value],Invoices[Customer ID],A3720)</f>
        <v/>
      </c>
      <c r="G3720" s="10">
        <f>5-COUNTIF(RCuts,"&lt;"&amp;D3720)</f>
        <v/>
      </c>
      <c r="H3720" s="10">
        <f>1+COUNTIF(FCuts,"&lt;"&amp;E3720)</f>
        <v/>
      </c>
      <c r="I3720" s="10">
        <f>1+COUNTIF(MCuts,"&lt;"&amp;F3720)</f>
        <v/>
      </c>
      <c r="J3720" s="10">
        <f>G3720&amp;H3720&amp;I3720</f>
        <v/>
      </c>
      <c r="K3720" s="10">
        <f>IF(AND(G3720&gt;=4,H3720&gt;=4),"Champions",IF(AND(G3720&gt;=3,H3720&gt;=3),"Loyal",IF(G3720&gt;=4,"New / promising",IF(H3720&gt;=3,"At risk",IF(G3720&lt;=2,"Lost / hibernating","Needs attention")))))</f>
        <v/>
      </c>
    </row>
    <row r="3721">
      <c r="A3721" t="n">
        <v>18219</v>
      </c>
      <c r="B3721" s="13">
        <f>_xlfn.MINIFS(Invoices[Date],Invoices[Customer ID],A3721)</f>
        <v/>
      </c>
      <c r="C3721" s="13">
        <f>_xlfn.MAXIFS(Invoices[Date],Invoices[Customer ID],A3721)</f>
        <v/>
      </c>
      <c r="D3721" s="14">
        <f>AsOfDate-C3721</f>
        <v/>
      </c>
      <c r="E3721" s="14">
        <f>COUNTIFS(Invoices[Customer ID],A3721)</f>
        <v/>
      </c>
      <c r="F3721" s="15">
        <f>SUMIFS(Invoices[Value],Invoices[Customer ID],A3721)</f>
        <v/>
      </c>
      <c r="G3721" s="10">
        <f>5-COUNTIF(RCuts,"&lt;"&amp;D3721)</f>
        <v/>
      </c>
      <c r="H3721" s="10">
        <f>1+COUNTIF(FCuts,"&lt;"&amp;E3721)</f>
        <v/>
      </c>
      <c r="I3721" s="10">
        <f>1+COUNTIF(MCuts,"&lt;"&amp;F3721)</f>
        <v/>
      </c>
      <c r="J3721" s="10">
        <f>G3721&amp;H3721&amp;I3721</f>
        <v/>
      </c>
      <c r="K3721" s="10">
        <f>IF(AND(G3721&gt;=4,H3721&gt;=4),"Champions",IF(AND(G3721&gt;=3,H3721&gt;=3),"Loyal",IF(G3721&gt;=4,"New / promising",IF(H3721&gt;=3,"At risk",IF(G3721&lt;=2,"Lost / hibernating","Needs attention")))))</f>
        <v/>
      </c>
    </row>
    <row r="3722">
      <c r="A3722" t="n">
        <v>18220</v>
      </c>
      <c r="B3722" s="13">
        <f>_xlfn.MINIFS(Invoices[Date],Invoices[Customer ID],A3722)</f>
        <v/>
      </c>
      <c r="C3722" s="13">
        <f>_xlfn.MAXIFS(Invoices[Date],Invoices[Customer ID],A3722)</f>
        <v/>
      </c>
      <c r="D3722" s="14">
        <f>AsOfDate-C3722</f>
        <v/>
      </c>
      <c r="E3722" s="14">
        <f>COUNTIFS(Invoices[Customer ID],A3722)</f>
        <v/>
      </c>
      <c r="F3722" s="15">
        <f>SUMIFS(Invoices[Value],Invoices[Customer ID],A3722)</f>
        <v/>
      </c>
      <c r="G3722" s="10">
        <f>5-COUNTIF(RCuts,"&lt;"&amp;D3722)</f>
        <v/>
      </c>
      <c r="H3722" s="10">
        <f>1+COUNTIF(FCuts,"&lt;"&amp;E3722)</f>
        <v/>
      </c>
      <c r="I3722" s="10">
        <f>1+COUNTIF(MCuts,"&lt;"&amp;F3722)</f>
        <v/>
      </c>
      <c r="J3722" s="10">
        <f>G3722&amp;H3722&amp;I3722</f>
        <v/>
      </c>
      <c r="K3722" s="10">
        <f>IF(AND(G3722&gt;=4,H3722&gt;=4),"Champions",IF(AND(G3722&gt;=3,H3722&gt;=3),"Loyal",IF(G3722&gt;=4,"New / promising",IF(H3722&gt;=3,"At risk",IF(G3722&lt;=2,"Lost / hibernating","Needs attention")))))</f>
        <v/>
      </c>
    </row>
    <row r="3723">
      <c r="A3723" t="n">
        <v>18221</v>
      </c>
      <c r="B3723" s="13">
        <f>_xlfn.MINIFS(Invoices[Date],Invoices[Customer ID],A3723)</f>
        <v/>
      </c>
      <c r="C3723" s="13">
        <f>_xlfn.MAXIFS(Invoices[Date],Invoices[Customer ID],A3723)</f>
        <v/>
      </c>
      <c r="D3723" s="14">
        <f>AsOfDate-C3723</f>
        <v/>
      </c>
      <c r="E3723" s="14">
        <f>COUNTIFS(Invoices[Customer ID],A3723)</f>
        <v/>
      </c>
      <c r="F3723" s="15">
        <f>SUMIFS(Invoices[Value],Invoices[Customer ID],A3723)</f>
        <v/>
      </c>
      <c r="G3723" s="10">
        <f>5-COUNTIF(RCuts,"&lt;"&amp;D3723)</f>
        <v/>
      </c>
      <c r="H3723" s="10">
        <f>1+COUNTIF(FCuts,"&lt;"&amp;E3723)</f>
        <v/>
      </c>
      <c r="I3723" s="10">
        <f>1+COUNTIF(MCuts,"&lt;"&amp;F3723)</f>
        <v/>
      </c>
      <c r="J3723" s="10">
        <f>G3723&amp;H3723&amp;I3723</f>
        <v/>
      </c>
      <c r="K3723" s="10">
        <f>IF(AND(G3723&gt;=4,H3723&gt;=4),"Champions",IF(AND(G3723&gt;=3,H3723&gt;=3),"Loyal",IF(G3723&gt;=4,"New / promising",IF(H3723&gt;=3,"At risk",IF(G3723&lt;=2,"Lost / hibernating","Needs attention")))))</f>
        <v/>
      </c>
    </row>
    <row r="3724">
      <c r="A3724" t="n">
        <v>18222</v>
      </c>
      <c r="B3724" s="13">
        <f>_xlfn.MINIFS(Invoices[Date],Invoices[Customer ID],A3724)</f>
        <v/>
      </c>
      <c r="C3724" s="13">
        <f>_xlfn.MAXIFS(Invoices[Date],Invoices[Customer ID],A3724)</f>
        <v/>
      </c>
      <c r="D3724" s="14">
        <f>AsOfDate-C3724</f>
        <v/>
      </c>
      <c r="E3724" s="14">
        <f>COUNTIFS(Invoices[Customer ID],A3724)</f>
        <v/>
      </c>
      <c r="F3724" s="15">
        <f>SUMIFS(Invoices[Value],Invoices[Customer ID],A3724)</f>
        <v/>
      </c>
      <c r="G3724" s="10">
        <f>5-COUNTIF(RCuts,"&lt;"&amp;D3724)</f>
        <v/>
      </c>
      <c r="H3724" s="10">
        <f>1+COUNTIF(FCuts,"&lt;"&amp;E3724)</f>
        <v/>
      </c>
      <c r="I3724" s="10">
        <f>1+COUNTIF(MCuts,"&lt;"&amp;F3724)</f>
        <v/>
      </c>
      <c r="J3724" s="10">
        <f>G3724&amp;H3724&amp;I3724</f>
        <v/>
      </c>
      <c r="K3724" s="10">
        <f>IF(AND(G3724&gt;=4,H3724&gt;=4),"Champions",IF(AND(G3724&gt;=3,H3724&gt;=3),"Loyal",IF(G3724&gt;=4,"New / promising",IF(H3724&gt;=3,"At risk",IF(G3724&lt;=2,"Lost / hibernating","Needs attention")))))</f>
        <v/>
      </c>
    </row>
    <row r="3725">
      <c r="A3725" t="n">
        <v>18223</v>
      </c>
      <c r="B3725" s="13">
        <f>_xlfn.MINIFS(Invoices[Date],Invoices[Customer ID],A3725)</f>
        <v/>
      </c>
      <c r="C3725" s="13">
        <f>_xlfn.MAXIFS(Invoices[Date],Invoices[Customer ID],A3725)</f>
        <v/>
      </c>
      <c r="D3725" s="14">
        <f>AsOfDate-C3725</f>
        <v/>
      </c>
      <c r="E3725" s="14">
        <f>COUNTIFS(Invoices[Customer ID],A3725)</f>
        <v/>
      </c>
      <c r="F3725" s="15">
        <f>SUMIFS(Invoices[Value],Invoices[Customer ID],A3725)</f>
        <v/>
      </c>
      <c r="G3725" s="10">
        <f>5-COUNTIF(RCuts,"&lt;"&amp;D3725)</f>
        <v/>
      </c>
      <c r="H3725" s="10">
        <f>1+COUNTIF(FCuts,"&lt;"&amp;E3725)</f>
        <v/>
      </c>
      <c r="I3725" s="10">
        <f>1+COUNTIF(MCuts,"&lt;"&amp;F3725)</f>
        <v/>
      </c>
      <c r="J3725" s="10">
        <f>G3725&amp;H3725&amp;I3725</f>
        <v/>
      </c>
      <c r="K3725" s="10">
        <f>IF(AND(G3725&gt;=4,H3725&gt;=4),"Champions",IF(AND(G3725&gt;=3,H3725&gt;=3),"Loyal",IF(G3725&gt;=4,"New / promising",IF(H3725&gt;=3,"At risk",IF(G3725&lt;=2,"Lost / hibernating","Needs attention")))))</f>
        <v/>
      </c>
    </row>
    <row r="3726">
      <c r="A3726" t="n">
        <v>18224</v>
      </c>
      <c r="B3726" s="13">
        <f>_xlfn.MINIFS(Invoices[Date],Invoices[Customer ID],A3726)</f>
        <v/>
      </c>
      <c r="C3726" s="13">
        <f>_xlfn.MAXIFS(Invoices[Date],Invoices[Customer ID],A3726)</f>
        <v/>
      </c>
      <c r="D3726" s="14">
        <f>AsOfDate-C3726</f>
        <v/>
      </c>
      <c r="E3726" s="14">
        <f>COUNTIFS(Invoices[Customer ID],A3726)</f>
        <v/>
      </c>
      <c r="F3726" s="15">
        <f>SUMIFS(Invoices[Value],Invoices[Customer ID],A3726)</f>
        <v/>
      </c>
      <c r="G3726" s="10">
        <f>5-COUNTIF(RCuts,"&lt;"&amp;D3726)</f>
        <v/>
      </c>
      <c r="H3726" s="10">
        <f>1+COUNTIF(FCuts,"&lt;"&amp;E3726)</f>
        <v/>
      </c>
      <c r="I3726" s="10">
        <f>1+COUNTIF(MCuts,"&lt;"&amp;F3726)</f>
        <v/>
      </c>
      <c r="J3726" s="10">
        <f>G3726&amp;H3726&amp;I3726</f>
        <v/>
      </c>
      <c r="K3726" s="10">
        <f>IF(AND(G3726&gt;=4,H3726&gt;=4),"Champions",IF(AND(G3726&gt;=3,H3726&gt;=3),"Loyal",IF(G3726&gt;=4,"New / promising",IF(H3726&gt;=3,"At risk",IF(G3726&lt;=2,"Lost / hibernating","Needs attention")))))</f>
        <v/>
      </c>
    </row>
    <row r="3727">
      <c r="A3727" t="n">
        <v>18225</v>
      </c>
      <c r="B3727" s="13">
        <f>_xlfn.MINIFS(Invoices[Date],Invoices[Customer ID],A3727)</f>
        <v/>
      </c>
      <c r="C3727" s="13">
        <f>_xlfn.MAXIFS(Invoices[Date],Invoices[Customer ID],A3727)</f>
        <v/>
      </c>
      <c r="D3727" s="14">
        <f>AsOfDate-C3727</f>
        <v/>
      </c>
      <c r="E3727" s="14">
        <f>COUNTIFS(Invoices[Customer ID],A3727)</f>
        <v/>
      </c>
      <c r="F3727" s="15">
        <f>SUMIFS(Invoices[Value],Invoices[Customer ID],A3727)</f>
        <v/>
      </c>
      <c r="G3727" s="10">
        <f>5-COUNTIF(RCuts,"&lt;"&amp;D3727)</f>
        <v/>
      </c>
      <c r="H3727" s="10">
        <f>1+COUNTIF(FCuts,"&lt;"&amp;E3727)</f>
        <v/>
      </c>
      <c r="I3727" s="10">
        <f>1+COUNTIF(MCuts,"&lt;"&amp;F3727)</f>
        <v/>
      </c>
      <c r="J3727" s="10">
        <f>G3727&amp;H3727&amp;I3727</f>
        <v/>
      </c>
      <c r="K3727" s="10">
        <f>IF(AND(G3727&gt;=4,H3727&gt;=4),"Champions",IF(AND(G3727&gt;=3,H3727&gt;=3),"Loyal",IF(G3727&gt;=4,"New / promising",IF(H3727&gt;=3,"At risk",IF(G3727&lt;=2,"Lost / hibernating","Needs attention")))))</f>
        <v/>
      </c>
    </row>
    <row r="3728">
      <c r="A3728" t="n">
        <v>18226</v>
      </c>
      <c r="B3728" s="13">
        <f>_xlfn.MINIFS(Invoices[Date],Invoices[Customer ID],A3728)</f>
        <v/>
      </c>
      <c r="C3728" s="13">
        <f>_xlfn.MAXIFS(Invoices[Date],Invoices[Customer ID],A3728)</f>
        <v/>
      </c>
      <c r="D3728" s="14">
        <f>AsOfDate-C3728</f>
        <v/>
      </c>
      <c r="E3728" s="14">
        <f>COUNTIFS(Invoices[Customer ID],A3728)</f>
        <v/>
      </c>
      <c r="F3728" s="15">
        <f>SUMIFS(Invoices[Value],Invoices[Customer ID],A3728)</f>
        <v/>
      </c>
      <c r="G3728" s="10">
        <f>5-COUNTIF(RCuts,"&lt;"&amp;D3728)</f>
        <v/>
      </c>
      <c r="H3728" s="10">
        <f>1+COUNTIF(FCuts,"&lt;"&amp;E3728)</f>
        <v/>
      </c>
      <c r="I3728" s="10">
        <f>1+COUNTIF(MCuts,"&lt;"&amp;F3728)</f>
        <v/>
      </c>
      <c r="J3728" s="10">
        <f>G3728&amp;H3728&amp;I3728</f>
        <v/>
      </c>
      <c r="K3728" s="10">
        <f>IF(AND(G3728&gt;=4,H3728&gt;=4),"Champions",IF(AND(G3728&gt;=3,H3728&gt;=3),"Loyal",IF(G3728&gt;=4,"New / promising",IF(H3728&gt;=3,"At risk",IF(G3728&lt;=2,"Lost / hibernating","Needs attention")))))</f>
        <v/>
      </c>
    </row>
    <row r="3729">
      <c r="A3729" t="n">
        <v>18227</v>
      </c>
      <c r="B3729" s="13">
        <f>_xlfn.MINIFS(Invoices[Date],Invoices[Customer ID],A3729)</f>
        <v/>
      </c>
      <c r="C3729" s="13">
        <f>_xlfn.MAXIFS(Invoices[Date],Invoices[Customer ID],A3729)</f>
        <v/>
      </c>
      <c r="D3729" s="14">
        <f>AsOfDate-C3729</f>
        <v/>
      </c>
      <c r="E3729" s="14">
        <f>COUNTIFS(Invoices[Customer ID],A3729)</f>
        <v/>
      </c>
      <c r="F3729" s="15">
        <f>SUMIFS(Invoices[Value],Invoices[Customer ID],A3729)</f>
        <v/>
      </c>
      <c r="G3729" s="10">
        <f>5-COUNTIF(RCuts,"&lt;"&amp;D3729)</f>
        <v/>
      </c>
      <c r="H3729" s="10">
        <f>1+COUNTIF(FCuts,"&lt;"&amp;E3729)</f>
        <v/>
      </c>
      <c r="I3729" s="10">
        <f>1+COUNTIF(MCuts,"&lt;"&amp;F3729)</f>
        <v/>
      </c>
      <c r="J3729" s="10">
        <f>G3729&amp;H3729&amp;I3729</f>
        <v/>
      </c>
      <c r="K3729" s="10">
        <f>IF(AND(G3729&gt;=4,H3729&gt;=4),"Champions",IF(AND(G3729&gt;=3,H3729&gt;=3),"Loyal",IF(G3729&gt;=4,"New / promising",IF(H3729&gt;=3,"At risk",IF(G3729&lt;=2,"Lost / hibernating","Needs attention")))))</f>
        <v/>
      </c>
    </row>
    <row r="3730">
      <c r="A3730" t="n">
        <v>18228</v>
      </c>
      <c r="B3730" s="13">
        <f>_xlfn.MINIFS(Invoices[Date],Invoices[Customer ID],A3730)</f>
        <v/>
      </c>
      <c r="C3730" s="13">
        <f>_xlfn.MAXIFS(Invoices[Date],Invoices[Customer ID],A3730)</f>
        <v/>
      </c>
      <c r="D3730" s="14">
        <f>AsOfDate-C3730</f>
        <v/>
      </c>
      <c r="E3730" s="14">
        <f>COUNTIFS(Invoices[Customer ID],A3730)</f>
        <v/>
      </c>
      <c r="F3730" s="15">
        <f>SUMIFS(Invoices[Value],Invoices[Customer ID],A3730)</f>
        <v/>
      </c>
      <c r="G3730" s="10">
        <f>5-COUNTIF(RCuts,"&lt;"&amp;D3730)</f>
        <v/>
      </c>
      <c r="H3730" s="10">
        <f>1+COUNTIF(FCuts,"&lt;"&amp;E3730)</f>
        <v/>
      </c>
      <c r="I3730" s="10">
        <f>1+COUNTIF(MCuts,"&lt;"&amp;F3730)</f>
        <v/>
      </c>
      <c r="J3730" s="10">
        <f>G3730&amp;H3730&amp;I3730</f>
        <v/>
      </c>
      <c r="K3730" s="10">
        <f>IF(AND(G3730&gt;=4,H3730&gt;=4),"Champions",IF(AND(G3730&gt;=3,H3730&gt;=3),"Loyal",IF(G3730&gt;=4,"New / promising",IF(H3730&gt;=3,"At risk",IF(G3730&lt;=2,"Lost / hibernating","Needs attention")))))</f>
        <v/>
      </c>
    </row>
    <row r="3731">
      <c r="A3731" t="n">
        <v>18229</v>
      </c>
      <c r="B3731" s="13">
        <f>_xlfn.MINIFS(Invoices[Date],Invoices[Customer ID],A3731)</f>
        <v/>
      </c>
      <c r="C3731" s="13">
        <f>_xlfn.MAXIFS(Invoices[Date],Invoices[Customer ID],A3731)</f>
        <v/>
      </c>
      <c r="D3731" s="14">
        <f>AsOfDate-C3731</f>
        <v/>
      </c>
      <c r="E3731" s="14">
        <f>COUNTIFS(Invoices[Customer ID],A3731)</f>
        <v/>
      </c>
      <c r="F3731" s="15">
        <f>SUMIFS(Invoices[Value],Invoices[Customer ID],A3731)</f>
        <v/>
      </c>
      <c r="G3731" s="10">
        <f>5-COUNTIF(RCuts,"&lt;"&amp;D3731)</f>
        <v/>
      </c>
      <c r="H3731" s="10">
        <f>1+COUNTIF(FCuts,"&lt;"&amp;E3731)</f>
        <v/>
      </c>
      <c r="I3731" s="10">
        <f>1+COUNTIF(MCuts,"&lt;"&amp;F3731)</f>
        <v/>
      </c>
      <c r="J3731" s="10">
        <f>G3731&amp;H3731&amp;I3731</f>
        <v/>
      </c>
      <c r="K3731" s="10">
        <f>IF(AND(G3731&gt;=4,H3731&gt;=4),"Champions",IF(AND(G3731&gt;=3,H3731&gt;=3),"Loyal",IF(G3731&gt;=4,"New / promising",IF(H3731&gt;=3,"At risk",IF(G3731&lt;=2,"Lost / hibernating","Needs attention")))))</f>
        <v/>
      </c>
    </row>
    <row r="3732">
      <c r="A3732" t="n">
        <v>18230</v>
      </c>
      <c r="B3732" s="13">
        <f>_xlfn.MINIFS(Invoices[Date],Invoices[Customer ID],A3732)</f>
        <v/>
      </c>
      <c r="C3732" s="13">
        <f>_xlfn.MAXIFS(Invoices[Date],Invoices[Customer ID],A3732)</f>
        <v/>
      </c>
      <c r="D3732" s="14">
        <f>AsOfDate-C3732</f>
        <v/>
      </c>
      <c r="E3732" s="14">
        <f>COUNTIFS(Invoices[Customer ID],A3732)</f>
        <v/>
      </c>
      <c r="F3732" s="15">
        <f>SUMIFS(Invoices[Value],Invoices[Customer ID],A3732)</f>
        <v/>
      </c>
      <c r="G3732" s="10">
        <f>5-COUNTIF(RCuts,"&lt;"&amp;D3732)</f>
        <v/>
      </c>
      <c r="H3732" s="10">
        <f>1+COUNTIF(FCuts,"&lt;"&amp;E3732)</f>
        <v/>
      </c>
      <c r="I3732" s="10">
        <f>1+COUNTIF(MCuts,"&lt;"&amp;F3732)</f>
        <v/>
      </c>
      <c r="J3732" s="10">
        <f>G3732&amp;H3732&amp;I3732</f>
        <v/>
      </c>
      <c r="K3732" s="10">
        <f>IF(AND(G3732&gt;=4,H3732&gt;=4),"Champions",IF(AND(G3732&gt;=3,H3732&gt;=3),"Loyal",IF(G3732&gt;=4,"New / promising",IF(H3732&gt;=3,"At risk",IF(G3732&lt;=2,"Lost / hibernating","Needs attention")))))</f>
        <v/>
      </c>
    </row>
    <row r="3733">
      <c r="A3733" t="n">
        <v>18231</v>
      </c>
      <c r="B3733" s="13">
        <f>_xlfn.MINIFS(Invoices[Date],Invoices[Customer ID],A3733)</f>
        <v/>
      </c>
      <c r="C3733" s="13">
        <f>_xlfn.MAXIFS(Invoices[Date],Invoices[Customer ID],A3733)</f>
        <v/>
      </c>
      <c r="D3733" s="14">
        <f>AsOfDate-C3733</f>
        <v/>
      </c>
      <c r="E3733" s="14">
        <f>COUNTIFS(Invoices[Customer ID],A3733)</f>
        <v/>
      </c>
      <c r="F3733" s="15">
        <f>SUMIFS(Invoices[Value],Invoices[Customer ID],A3733)</f>
        <v/>
      </c>
      <c r="G3733" s="10">
        <f>5-COUNTIF(RCuts,"&lt;"&amp;D3733)</f>
        <v/>
      </c>
      <c r="H3733" s="10">
        <f>1+COUNTIF(FCuts,"&lt;"&amp;E3733)</f>
        <v/>
      </c>
      <c r="I3733" s="10">
        <f>1+COUNTIF(MCuts,"&lt;"&amp;F3733)</f>
        <v/>
      </c>
      <c r="J3733" s="10">
        <f>G3733&amp;H3733&amp;I3733</f>
        <v/>
      </c>
      <c r="K3733" s="10">
        <f>IF(AND(G3733&gt;=4,H3733&gt;=4),"Champions",IF(AND(G3733&gt;=3,H3733&gt;=3),"Loyal",IF(G3733&gt;=4,"New / promising",IF(H3733&gt;=3,"At risk",IF(G3733&lt;=2,"Lost / hibernating","Needs attention")))))</f>
        <v/>
      </c>
    </row>
    <row r="3734">
      <c r="A3734" t="n">
        <v>18232</v>
      </c>
      <c r="B3734" s="13">
        <f>_xlfn.MINIFS(Invoices[Date],Invoices[Customer ID],A3734)</f>
        <v/>
      </c>
      <c r="C3734" s="13">
        <f>_xlfn.MAXIFS(Invoices[Date],Invoices[Customer ID],A3734)</f>
        <v/>
      </c>
      <c r="D3734" s="14">
        <f>AsOfDate-C3734</f>
        <v/>
      </c>
      <c r="E3734" s="14">
        <f>COUNTIFS(Invoices[Customer ID],A3734)</f>
        <v/>
      </c>
      <c r="F3734" s="15">
        <f>SUMIFS(Invoices[Value],Invoices[Customer ID],A3734)</f>
        <v/>
      </c>
      <c r="G3734" s="10">
        <f>5-COUNTIF(RCuts,"&lt;"&amp;D3734)</f>
        <v/>
      </c>
      <c r="H3734" s="10">
        <f>1+COUNTIF(FCuts,"&lt;"&amp;E3734)</f>
        <v/>
      </c>
      <c r="I3734" s="10">
        <f>1+COUNTIF(MCuts,"&lt;"&amp;F3734)</f>
        <v/>
      </c>
      <c r="J3734" s="10">
        <f>G3734&amp;H3734&amp;I3734</f>
        <v/>
      </c>
      <c r="K3734" s="10">
        <f>IF(AND(G3734&gt;=4,H3734&gt;=4),"Champions",IF(AND(G3734&gt;=3,H3734&gt;=3),"Loyal",IF(G3734&gt;=4,"New / promising",IF(H3734&gt;=3,"At risk",IF(G3734&lt;=2,"Lost / hibernating","Needs attention")))))</f>
        <v/>
      </c>
    </row>
    <row r="3735">
      <c r="A3735" t="n">
        <v>18233</v>
      </c>
      <c r="B3735" s="13">
        <f>_xlfn.MINIFS(Invoices[Date],Invoices[Customer ID],A3735)</f>
        <v/>
      </c>
      <c r="C3735" s="13">
        <f>_xlfn.MAXIFS(Invoices[Date],Invoices[Customer ID],A3735)</f>
        <v/>
      </c>
      <c r="D3735" s="14">
        <f>AsOfDate-C3735</f>
        <v/>
      </c>
      <c r="E3735" s="14">
        <f>COUNTIFS(Invoices[Customer ID],A3735)</f>
        <v/>
      </c>
      <c r="F3735" s="15">
        <f>SUMIFS(Invoices[Value],Invoices[Customer ID],A3735)</f>
        <v/>
      </c>
      <c r="G3735" s="10">
        <f>5-COUNTIF(RCuts,"&lt;"&amp;D3735)</f>
        <v/>
      </c>
      <c r="H3735" s="10">
        <f>1+COUNTIF(FCuts,"&lt;"&amp;E3735)</f>
        <v/>
      </c>
      <c r="I3735" s="10">
        <f>1+COUNTIF(MCuts,"&lt;"&amp;F3735)</f>
        <v/>
      </c>
      <c r="J3735" s="10">
        <f>G3735&amp;H3735&amp;I3735</f>
        <v/>
      </c>
      <c r="K3735" s="10">
        <f>IF(AND(G3735&gt;=4,H3735&gt;=4),"Champions",IF(AND(G3735&gt;=3,H3735&gt;=3),"Loyal",IF(G3735&gt;=4,"New / promising",IF(H3735&gt;=3,"At risk",IF(G3735&lt;=2,"Lost / hibernating","Needs attention")))))</f>
        <v/>
      </c>
    </row>
    <row r="3736">
      <c r="A3736" t="n">
        <v>18235</v>
      </c>
      <c r="B3736" s="13">
        <f>_xlfn.MINIFS(Invoices[Date],Invoices[Customer ID],A3736)</f>
        <v/>
      </c>
      <c r="C3736" s="13">
        <f>_xlfn.MAXIFS(Invoices[Date],Invoices[Customer ID],A3736)</f>
        <v/>
      </c>
      <c r="D3736" s="14">
        <f>AsOfDate-C3736</f>
        <v/>
      </c>
      <c r="E3736" s="14">
        <f>COUNTIFS(Invoices[Customer ID],A3736)</f>
        <v/>
      </c>
      <c r="F3736" s="15">
        <f>SUMIFS(Invoices[Value],Invoices[Customer ID],A3736)</f>
        <v/>
      </c>
      <c r="G3736" s="10">
        <f>5-COUNTIF(RCuts,"&lt;"&amp;D3736)</f>
        <v/>
      </c>
      <c r="H3736" s="10">
        <f>1+COUNTIF(FCuts,"&lt;"&amp;E3736)</f>
        <v/>
      </c>
      <c r="I3736" s="10">
        <f>1+COUNTIF(MCuts,"&lt;"&amp;F3736)</f>
        <v/>
      </c>
      <c r="J3736" s="10">
        <f>G3736&amp;H3736&amp;I3736</f>
        <v/>
      </c>
      <c r="K3736" s="10">
        <f>IF(AND(G3736&gt;=4,H3736&gt;=4),"Champions",IF(AND(G3736&gt;=3,H3736&gt;=3),"Loyal",IF(G3736&gt;=4,"New / promising",IF(H3736&gt;=3,"At risk",IF(G3736&lt;=2,"Lost / hibernating","Needs attention")))))</f>
        <v/>
      </c>
    </row>
    <row r="3737">
      <c r="A3737" t="n">
        <v>18236</v>
      </c>
      <c r="B3737" s="13">
        <f>_xlfn.MINIFS(Invoices[Date],Invoices[Customer ID],A3737)</f>
        <v/>
      </c>
      <c r="C3737" s="13">
        <f>_xlfn.MAXIFS(Invoices[Date],Invoices[Customer ID],A3737)</f>
        <v/>
      </c>
      <c r="D3737" s="14">
        <f>AsOfDate-C3737</f>
        <v/>
      </c>
      <c r="E3737" s="14">
        <f>COUNTIFS(Invoices[Customer ID],A3737)</f>
        <v/>
      </c>
      <c r="F3737" s="15">
        <f>SUMIFS(Invoices[Value],Invoices[Customer ID],A3737)</f>
        <v/>
      </c>
      <c r="G3737" s="10">
        <f>5-COUNTIF(RCuts,"&lt;"&amp;D3737)</f>
        <v/>
      </c>
      <c r="H3737" s="10">
        <f>1+COUNTIF(FCuts,"&lt;"&amp;E3737)</f>
        <v/>
      </c>
      <c r="I3737" s="10">
        <f>1+COUNTIF(MCuts,"&lt;"&amp;F3737)</f>
        <v/>
      </c>
      <c r="J3737" s="10">
        <f>G3737&amp;H3737&amp;I3737</f>
        <v/>
      </c>
      <c r="K3737" s="10">
        <f>IF(AND(G3737&gt;=4,H3737&gt;=4),"Champions",IF(AND(G3737&gt;=3,H3737&gt;=3),"Loyal",IF(G3737&gt;=4,"New / promising",IF(H3737&gt;=3,"At risk",IF(G3737&lt;=2,"Lost / hibernating","Needs attention")))))</f>
        <v/>
      </c>
    </row>
    <row r="3738">
      <c r="A3738" t="n">
        <v>18237</v>
      </c>
      <c r="B3738" s="13">
        <f>_xlfn.MINIFS(Invoices[Date],Invoices[Customer ID],A3738)</f>
        <v/>
      </c>
      <c r="C3738" s="13">
        <f>_xlfn.MAXIFS(Invoices[Date],Invoices[Customer ID],A3738)</f>
        <v/>
      </c>
      <c r="D3738" s="14">
        <f>AsOfDate-C3738</f>
        <v/>
      </c>
      <c r="E3738" s="14">
        <f>COUNTIFS(Invoices[Customer ID],A3738)</f>
        <v/>
      </c>
      <c r="F3738" s="15">
        <f>SUMIFS(Invoices[Value],Invoices[Customer ID],A3738)</f>
        <v/>
      </c>
      <c r="G3738" s="10">
        <f>5-COUNTIF(RCuts,"&lt;"&amp;D3738)</f>
        <v/>
      </c>
      <c r="H3738" s="10">
        <f>1+COUNTIF(FCuts,"&lt;"&amp;E3738)</f>
        <v/>
      </c>
      <c r="I3738" s="10">
        <f>1+COUNTIF(MCuts,"&lt;"&amp;F3738)</f>
        <v/>
      </c>
      <c r="J3738" s="10">
        <f>G3738&amp;H3738&amp;I3738</f>
        <v/>
      </c>
      <c r="K3738" s="10">
        <f>IF(AND(G3738&gt;=4,H3738&gt;=4),"Champions",IF(AND(G3738&gt;=3,H3738&gt;=3),"Loyal",IF(G3738&gt;=4,"New / promising",IF(H3738&gt;=3,"At risk",IF(G3738&lt;=2,"Lost / hibernating","Needs attention")))))</f>
        <v/>
      </c>
    </row>
    <row r="3739">
      <c r="A3739" t="n">
        <v>18239</v>
      </c>
      <c r="B3739" s="13">
        <f>_xlfn.MINIFS(Invoices[Date],Invoices[Customer ID],A3739)</f>
        <v/>
      </c>
      <c r="C3739" s="13">
        <f>_xlfn.MAXIFS(Invoices[Date],Invoices[Customer ID],A3739)</f>
        <v/>
      </c>
      <c r="D3739" s="14">
        <f>AsOfDate-C3739</f>
        <v/>
      </c>
      <c r="E3739" s="14">
        <f>COUNTIFS(Invoices[Customer ID],A3739)</f>
        <v/>
      </c>
      <c r="F3739" s="15">
        <f>SUMIFS(Invoices[Value],Invoices[Customer ID],A3739)</f>
        <v/>
      </c>
      <c r="G3739" s="10">
        <f>5-COUNTIF(RCuts,"&lt;"&amp;D3739)</f>
        <v/>
      </c>
      <c r="H3739" s="10">
        <f>1+COUNTIF(FCuts,"&lt;"&amp;E3739)</f>
        <v/>
      </c>
      <c r="I3739" s="10">
        <f>1+COUNTIF(MCuts,"&lt;"&amp;F3739)</f>
        <v/>
      </c>
      <c r="J3739" s="10">
        <f>G3739&amp;H3739&amp;I3739</f>
        <v/>
      </c>
      <c r="K3739" s="10">
        <f>IF(AND(G3739&gt;=4,H3739&gt;=4),"Champions",IF(AND(G3739&gt;=3,H3739&gt;=3),"Loyal",IF(G3739&gt;=4,"New / promising",IF(H3739&gt;=3,"At risk",IF(G3739&lt;=2,"Lost / hibernating","Needs attention")))))</f>
        <v/>
      </c>
    </row>
    <row r="3740">
      <c r="A3740" t="n">
        <v>18240</v>
      </c>
      <c r="B3740" s="13">
        <f>_xlfn.MINIFS(Invoices[Date],Invoices[Customer ID],A3740)</f>
        <v/>
      </c>
      <c r="C3740" s="13">
        <f>_xlfn.MAXIFS(Invoices[Date],Invoices[Customer ID],A3740)</f>
        <v/>
      </c>
      <c r="D3740" s="14">
        <f>AsOfDate-C3740</f>
        <v/>
      </c>
      <c r="E3740" s="14">
        <f>COUNTIFS(Invoices[Customer ID],A3740)</f>
        <v/>
      </c>
      <c r="F3740" s="15">
        <f>SUMIFS(Invoices[Value],Invoices[Customer ID],A3740)</f>
        <v/>
      </c>
      <c r="G3740" s="10">
        <f>5-COUNTIF(RCuts,"&lt;"&amp;D3740)</f>
        <v/>
      </c>
      <c r="H3740" s="10">
        <f>1+COUNTIF(FCuts,"&lt;"&amp;E3740)</f>
        <v/>
      </c>
      <c r="I3740" s="10">
        <f>1+COUNTIF(MCuts,"&lt;"&amp;F3740)</f>
        <v/>
      </c>
      <c r="J3740" s="10">
        <f>G3740&amp;H3740&amp;I3740</f>
        <v/>
      </c>
      <c r="K3740" s="10">
        <f>IF(AND(G3740&gt;=4,H3740&gt;=4),"Champions",IF(AND(G3740&gt;=3,H3740&gt;=3),"Loyal",IF(G3740&gt;=4,"New / promising",IF(H3740&gt;=3,"At risk",IF(G3740&lt;=2,"Lost / hibernating","Needs attention")))))</f>
        <v/>
      </c>
    </row>
    <row r="3741">
      <c r="A3741" t="n">
        <v>18241</v>
      </c>
      <c r="B3741" s="13">
        <f>_xlfn.MINIFS(Invoices[Date],Invoices[Customer ID],A3741)</f>
        <v/>
      </c>
      <c r="C3741" s="13">
        <f>_xlfn.MAXIFS(Invoices[Date],Invoices[Customer ID],A3741)</f>
        <v/>
      </c>
      <c r="D3741" s="14">
        <f>AsOfDate-C3741</f>
        <v/>
      </c>
      <c r="E3741" s="14">
        <f>COUNTIFS(Invoices[Customer ID],A3741)</f>
        <v/>
      </c>
      <c r="F3741" s="15">
        <f>SUMIFS(Invoices[Value],Invoices[Customer ID],A3741)</f>
        <v/>
      </c>
      <c r="G3741" s="10">
        <f>5-COUNTIF(RCuts,"&lt;"&amp;D3741)</f>
        <v/>
      </c>
      <c r="H3741" s="10">
        <f>1+COUNTIF(FCuts,"&lt;"&amp;E3741)</f>
        <v/>
      </c>
      <c r="I3741" s="10">
        <f>1+COUNTIF(MCuts,"&lt;"&amp;F3741)</f>
        <v/>
      </c>
      <c r="J3741" s="10">
        <f>G3741&amp;H3741&amp;I3741</f>
        <v/>
      </c>
      <c r="K3741" s="10">
        <f>IF(AND(G3741&gt;=4,H3741&gt;=4),"Champions",IF(AND(G3741&gt;=3,H3741&gt;=3),"Loyal",IF(G3741&gt;=4,"New / promising",IF(H3741&gt;=3,"At risk",IF(G3741&lt;=2,"Lost / hibernating","Needs attention")))))</f>
        <v/>
      </c>
    </row>
    <row r="3742">
      <c r="A3742" t="n">
        <v>18242</v>
      </c>
      <c r="B3742" s="13">
        <f>_xlfn.MINIFS(Invoices[Date],Invoices[Customer ID],A3742)</f>
        <v/>
      </c>
      <c r="C3742" s="13">
        <f>_xlfn.MAXIFS(Invoices[Date],Invoices[Customer ID],A3742)</f>
        <v/>
      </c>
      <c r="D3742" s="14">
        <f>AsOfDate-C3742</f>
        <v/>
      </c>
      <c r="E3742" s="14">
        <f>COUNTIFS(Invoices[Customer ID],A3742)</f>
        <v/>
      </c>
      <c r="F3742" s="15">
        <f>SUMIFS(Invoices[Value],Invoices[Customer ID],A3742)</f>
        <v/>
      </c>
      <c r="G3742" s="10">
        <f>5-COUNTIF(RCuts,"&lt;"&amp;D3742)</f>
        <v/>
      </c>
      <c r="H3742" s="10">
        <f>1+COUNTIF(FCuts,"&lt;"&amp;E3742)</f>
        <v/>
      </c>
      <c r="I3742" s="10">
        <f>1+COUNTIF(MCuts,"&lt;"&amp;F3742)</f>
        <v/>
      </c>
      <c r="J3742" s="10">
        <f>G3742&amp;H3742&amp;I3742</f>
        <v/>
      </c>
      <c r="K3742" s="10">
        <f>IF(AND(G3742&gt;=4,H3742&gt;=4),"Champions",IF(AND(G3742&gt;=3,H3742&gt;=3),"Loyal",IF(G3742&gt;=4,"New / promising",IF(H3742&gt;=3,"At risk",IF(G3742&lt;=2,"Lost / hibernating","Needs attention")))))</f>
        <v/>
      </c>
    </row>
    <row r="3743">
      <c r="A3743" t="n">
        <v>18245</v>
      </c>
      <c r="B3743" s="13">
        <f>_xlfn.MINIFS(Invoices[Date],Invoices[Customer ID],A3743)</f>
        <v/>
      </c>
      <c r="C3743" s="13">
        <f>_xlfn.MAXIFS(Invoices[Date],Invoices[Customer ID],A3743)</f>
        <v/>
      </c>
      <c r="D3743" s="14">
        <f>AsOfDate-C3743</f>
        <v/>
      </c>
      <c r="E3743" s="14">
        <f>COUNTIFS(Invoices[Customer ID],A3743)</f>
        <v/>
      </c>
      <c r="F3743" s="15">
        <f>SUMIFS(Invoices[Value],Invoices[Customer ID],A3743)</f>
        <v/>
      </c>
      <c r="G3743" s="10">
        <f>5-COUNTIF(RCuts,"&lt;"&amp;D3743)</f>
        <v/>
      </c>
      <c r="H3743" s="10">
        <f>1+COUNTIF(FCuts,"&lt;"&amp;E3743)</f>
        <v/>
      </c>
      <c r="I3743" s="10">
        <f>1+COUNTIF(MCuts,"&lt;"&amp;F3743)</f>
        <v/>
      </c>
      <c r="J3743" s="10">
        <f>G3743&amp;H3743&amp;I3743</f>
        <v/>
      </c>
      <c r="K3743" s="10">
        <f>IF(AND(G3743&gt;=4,H3743&gt;=4),"Champions",IF(AND(G3743&gt;=3,H3743&gt;=3),"Loyal",IF(G3743&gt;=4,"New / promising",IF(H3743&gt;=3,"At risk",IF(G3743&lt;=2,"Lost / hibernating","Needs attention")))))</f>
        <v/>
      </c>
    </row>
    <row r="3744">
      <c r="A3744" t="n">
        <v>18246</v>
      </c>
      <c r="B3744" s="13">
        <f>_xlfn.MINIFS(Invoices[Date],Invoices[Customer ID],A3744)</f>
        <v/>
      </c>
      <c r="C3744" s="13">
        <f>_xlfn.MAXIFS(Invoices[Date],Invoices[Customer ID],A3744)</f>
        <v/>
      </c>
      <c r="D3744" s="14">
        <f>AsOfDate-C3744</f>
        <v/>
      </c>
      <c r="E3744" s="14">
        <f>COUNTIFS(Invoices[Customer ID],A3744)</f>
        <v/>
      </c>
      <c r="F3744" s="15">
        <f>SUMIFS(Invoices[Value],Invoices[Customer ID],A3744)</f>
        <v/>
      </c>
      <c r="G3744" s="10">
        <f>5-COUNTIF(RCuts,"&lt;"&amp;D3744)</f>
        <v/>
      </c>
      <c r="H3744" s="10">
        <f>1+COUNTIF(FCuts,"&lt;"&amp;E3744)</f>
        <v/>
      </c>
      <c r="I3744" s="10">
        <f>1+COUNTIF(MCuts,"&lt;"&amp;F3744)</f>
        <v/>
      </c>
      <c r="J3744" s="10">
        <f>G3744&amp;H3744&amp;I3744</f>
        <v/>
      </c>
      <c r="K3744" s="10">
        <f>IF(AND(G3744&gt;=4,H3744&gt;=4),"Champions",IF(AND(G3744&gt;=3,H3744&gt;=3),"Loyal",IF(G3744&gt;=4,"New / promising",IF(H3744&gt;=3,"At risk",IF(G3744&lt;=2,"Lost / hibernating","Needs attention")))))</f>
        <v/>
      </c>
    </row>
    <row r="3745">
      <c r="A3745" t="n">
        <v>18248</v>
      </c>
      <c r="B3745" s="13">
        <f>_xlfn.MINIFS(Invoices[Date],Invoices[Customer ID],A3745)</f>
        <v/>
      </c>
      <c r="C3745" s="13">
        <f>_xlfn.MAXIFS(Invoices[Date],Invoices[Customer ID],A3745)</f>
        <v/>
      </c>
      <c r="D3745" s="14">
        <f>AsOfDate-C3745</f>
        <v/>
      </c>
      <c r="E3745" s="14">
        <f>COUNTIFS(Invoices[Customer ID],A3745)</f>
        <v/>
      </c>
      <c r="F3745" s="15">
        <f>SUMIFS(Invoices[Value],Invoices[Customer ID],A3745)</f>
        <v/>
      </c>
      <c r="G3745" s="10">
        <f>5-COUNTIF(RCuts,"&lt;"&amp;D3745)</f>
        <v/>
      </c>
      <c r="H3745" s="10">
        <f>1+COUNTIF(FCuts,"&lt;"&amp;E3745)</f>
        <v/>
      </c>
      <c r="I3745" s="10">
        <f>1+COUNTIF(MCuts,"&lt;"&amp;F3745)</f>
        <v/>
      </c>
      <c r="J3745" s="10">
        <f>G3745&amp;H3745&amp;I3745</f>
        <v/>
      </c>
      <c r="K3745" s="10">
        <f>IF(AND(G3745&gt;=4,H3745&gt;=4),"Champions",IF(AND(G3745&gt;=3,H3745&gt;=3),"Loyal",IF(G3745&gt;=4,"New / promising",IF(H3745&gt;=3,"At risk",IF(G3745&lt;=2,"Lost / hibernating","Needs attention")))))</f>
        <v/>
      </c>
    </row>
    <row r="3746">
      <c r="A3746" t="n">
        <v>18249</v>
      </c>
      <c r="B3746" s="13">
        <f>_xlfn.MINIFS(Invoices[Date],Invoices[Customer ID],A3746)</f>
        <v/>
      </c>
      <c r="C3746" s="13">
        <f>_xlfn.MAXIFS(Invoices[Date],Invoices[Customer ID],A3746)</f>
        <v/>
      </c>
      <c r="D3746" s="14">
        <f>AsOfDate-C3746</f>
        <v/>
      </c>
      <c r="E3746" s="14">
        <f>COUNTIFS(Invoices[Customer ID],A3746)</f>
        <v/>
      </c>
      <c r="F3746" s="15">
        <f>SUMIFS(Invoices[Value],Invoices[Customer ID],A3746)</f>
        <v/>
      </c>
      <c r="G3746" s="10">
        <f>5-COUNTIF(RCuts,"&lt;"&amp;D3746)</f>
        <v/>
      </c>
      <c r="H3746" s="10">
        <f>1+COUNTIF(FCuts,"&lt;"&amp;E3746)</f>
        <v/>
      </c>
      <c r="I3746" s="10">
        <f>1+COUNTIF(MCuts,"&lt;"&amp;F3746)</f>
        <v/>
      </c>
      <c r="J3746" s="10">
        <f>G3746&amp;H3746&amp;I3746</f>
        <v/>
      </c>
      <c r="K3746" s="10">
        <f>IF(AND(G3746&gt;=4,H3746&gt;=4),"Champions",IF(AND(G3746&gt;=3,H3746&gt;=3),"Loyal",IF(G3746&gt;=4,"New / promising",IF(H3746&gt;=3,"At risk",IF(G3746&lt;=2,"Lost / hibernating","Needs attention")))))</f>
        <v/>
      </c>
    </row>
    <row r="3747">
      <c r="A3747" t="n">
        <v>18250</v>
      </c>
      <c r="B3747" s="13">
        <f>_xlfn.MINIFS(Invoices[Date],Invoices[Customer ID],A3747)</f>
        <v/>
      </c>
      <c r="C3747" s="13">
        <f>_xlfn.MAXIFS(Invoices[Date],Invoices[Customer ID],A3747)</f>
        <v/>
      </c>
      <c r="D3747" s="14">
        <f>AsOfDate-C3747</f>
        <v/>
      </c>
      <c r="E3747" s="14">
        <f>COUNTIFS(Invoices[Customer ID],A3747)</f>
        <v/>
      </c>
      <c r="F3747" s="15">
        <f>SUMIFS(Invoices[Value],Invoices[Customer ID],A3747)</f>
        <v/>
      </c>
      <c r="G3747" s="10">
        <f>5-COUNTIF(RCuts,"&lt;"&amp;D3747)</f>
        <v/>
      </c>
      <c r="H3747" s="10">
        <f>1+COUNTIF(FCuts,"&lt;"&amp;E3747)</f>
        <v/>
      </c>
      <c r="I3747" s="10">
        <f>1+COUNTIF(MCuts,"&lt;"&amp;F3747)</f>
        <v/>
      </c>
      <c r="J3747" s="10">
        <f>G3747&amp;H3747&amp;I3747</f>
        <v/>
      </c>
      <c r="K3747" s="10">
        <f>IF(AND(G3747&gt;=4,H3747&gt;=4),"Champions",IF(AND(G3747&gt;=3,H3747&gt;=3),"Loyal",IF(G3747&gt;=4,"New / promising",IF(H3747&gt;=3,"At risk",IF(G3747&lt;=2,"Lost / hibernating","Needs attention")))))</f>
        <v/>
      </c>
    </row>
    <row r="3748">
      <c r="A3748" t="n">
        <v>18251</v>
      </c>
      <c r="B3748" s="13">
        <f>_xlfn.MINIFS(Invoices[Date],Invoices[Customer ID],A3748)</f>
        <v/>
      </c>
      <c r="C3748" s="13">
        <f>_xlfn.MAXIFS(Invoices[Date],Invoices[Customer ID],A3748)</f>
        <v/>
      </c>
      <c r="D3748" s="14">
        <f>AsOfDate-C3748</f>
        <v/>
      </c>
      <c r="E3748" s="14">
        <f>COUNTIFS(Invoices[Customer ID],A3748)</f>
        <v/>
      </c>
      <c r="F3748" s="15">
        <f>SUMIFS(Invoices[Value],Invoices[Customer ID],A3748)</f>
        <v/>
      </c>
      <c r="G3748" s="10">
        <f>5-COUNTIF(RCuts,"&lt;"&amp;D3748)</f>
        <v/>
      </c>
      <c r="H3748" s="10">
        <f>1+COUNTIF(FCuts,"&lt;"&amp;E3748)</f>
        <v/>
      </c>
      <c r="I3748" s="10">
        <f>1+COUNTIF(MCuts,"&lt;"&amp;F3748)</f>
        <v/>
      </c>
      <c r="J3748" s="10">
        <f>G3748&amp;H3748&amp;I3748</f>
        <v/>
      </c>
      <c r="K3748" s="10">
        <f>IF(AND(G3748&gt;=4,H3748&gt;=4),"Champions",IF(AND(G3748&gt;=3,H3748&gt;=3),"Loyal",IF(G3748&gt;=4,"New / promising",IF(H3748&gt;=3,"At risk",IF(G3748&lt;=2,"Lost / hibernating","Needs attention")))))</f>
        <v/>
      </c>
    </row>
    <row r="3749">
      <c r="A3749" t="n">
        <v>18252</v>
      </c>
      <c r="B3749" s="13">
        <f>_xlfn.MINIFS(Invoices[Date],Invoices[Customer ID],A3749)</f>
        <v/>
      </c>
      <c r="C3749" s="13">
        <f>_xlfn.MAXIFS(Invoices[Date],Invoices[Customer ID],A3749)</f>
        <v/>
      </c>
      <c r="D3749" s="14">
        <f>AsOfDate-C3749</f>
        <v/>
      </c>
      <c r="E3749" s="14">
        <f>COUNTIFS(Invoices[Customer ID],A3749)</f>
        <v/>
      </c>
      <c r="F3749" s="15">
        <f>SUMIFS(Invoices[Value],Invoices[Customer ID],A3749)</f>
        <v/>
      </c>
      <c r="G3749" s="10">
        <f>5-COUNTIF(RCuts,"&lt;"&amp;D3749)</f>
        <v/>
      </c>
      <c r="H3749" s="10">
        <f>1+COUNTIF(FCuts,"&lt;"&amp;E3749)</f>
        <v/>
      </c>
      <c r="I3749" s="10">
        <f>1+COUNTIF(MCuts,"&lt;"&amp;F3749)</f>
        <v/>
      </c>
      <c r="J3749" s="10">
        <f>G3749&amp;H3749&amp;I3749</f>
        <v/>
      </c>
      <c r="K3749" s="10">
        <f>IF(AND(G3749&gt;=4,H3749&gt;=4),"Champions",IF(AND(G3749&gt;=3,H3749&gt;=3),"Loyal",IF(G3749&gt;=4,"New / promising",IF(H3749&gt;=3,"At risk",IF(G3749&lt;=2,"Lost / hibernating","Needs attention")))))</f>
        <v/>
      </c>
    </row>
    <row r="3750">
      <c r="A3750" t="n">
        <v>18255</v>
      </c>
      <c r="B3750" s="13">
        <f>_xlfn.MINIFS(Invoices[Date],Invoices[Customer ID],A3750)</f>
        <v/>
      </c>
      <c r="C3750" s="13">
        <f>_xlfn.MAXIFS(Invoices[Date],Invoices[Customer ID],A3750)</f>
        <v/>
      </c>
      <c r="D3750" s="14">
        <f>AsOfDate-C3750</f>
        <v/>
      </c>
      <c r="E3750" s="14">
        <f>COUNTIFS(Invoices[Customer ID],A3750)</f>
        <v/>
      </c>
      <c r="F3750" s="15">
        <f>SUMIFS(Invoices[Value],Invoices[Customer ID],A3750)</f>
        <v/>
      </c>
      <c r="G3750" s="10">
        <f>5-COUNTIF(RCuts,"&lt;"&amp;D3750)</f>
        <v/>
      </c>
      <c r="H3750" s="10">
        <f>1+COUNTIF(FCuts,"&lt;"&amp;E3750)</f>
        <v/>
      </c>
      <c r="I3750" s="10">
        <f>1+COUNTIF(MCuts,"&lt;"&amp;F3750)</f>
        <v/>
      </c>
      <c r="J3750" s="10">
        <f>G3750&amp;H3750&amp;I3750</f>
        <v/>
      </c>
      <c r="K3750" s="10">
        <f>IF(AND(G3750&gt;=4,H3750&gt;=4),"Champions",IF(AND(G3750&gt;=3,H3750&gt;=3),"Loyal",IF(G3750&gt;=4,"New / promising",IF(H3750&gt;=3,"At risk",IF(G3750&lt;=2,"Lost / hibernating","Needs attention")))))</f>
        <v/>
      </c>
    </row>
    <row r="3751">
      <c r="A3751" t="n">
        <v>18257</v>
      </c>
      <c r="B3751" s="13">
        <f>_xlfn.MINIFS(Invoices[Date],Invoices[Customer ID],A3751)</f>
        <v/>
      </c>
      <c r="C3751" s="13">
        <f>_xlfn.MAXIFS(Invoices[Date],Invoices[Customer ID],A3751)</f>
        <v/>
      </c>
      <c r="D3751" s="14">
        <f>AsOfDate-C3751</f>
        <v/>
      </c>
      <c r="E3751" s="14">
        <f>COUNTIFS(Invoices[Customer ID],A3751)</f>
        <v/>
      </c>
      <c r="F3751" s="15">
        <f>SUMIFS(Invoices[Value],Invoices[Customer ID],A3751)</f>
        <v/>
      </c>
      <c r="G3751" s="10">
        <f>5-COUNTIF(RCuts,"&lt;"&amp;D3751)</f>
        <v/>
      </c>
      <c r="H3751" s="10">
        <f>1+COUNTIF(FCuts,"&lt;"&amp;E3751)</f>
        <v/>
      </c>
      <c r="I3751" s="10">
        <f>1+COUNTIF(MCuts,"&lt;"&amp;F3751)</f>
        <v/>
      </c>
      <c r="J3751" s="10">
        <f>G3751&amp;H3751&amp;I3751</f>
        <v/>
      </c>
      <c r="K3751" s="10">
        <f>IF(AND(G3751&gt;=4,H3751&gt;=4),"Champions",IF(AND(G3751&gt;=3,H3751&gt;=3),"Loyal",IF(G3751&gt;=4,"New / promising",IF(H3751&gt;=3,"At risk",IF(G3751&lt;=2,"Lost / hibernating","Needs attention")))))</f>
        <v/>
      </c>
    </row>
    <row r="3752">
      <c r="A3752" t="n">
        <v>18259</v>
      </c>
      <c r="B3752" s="13">
        <f>_xlfn.MINIFS(Invoices[Date],Invoices[Customer ID],A3752)</f>
        <v/>
      </c>
      <c r="C3752" s="13">
        <f>_xlfn.MAXIFS(Invoices[Date],Invoices[Customer ID],A3752)</f>
        <v/>
      </c>
      <c r="D3752" s="14">
        <f>AsOfDate-C3752</f>
        <v/>
      </c>
      <c r="E3752" s="14">
        <f>COUNTIFS(Invoices[Customer ID],A3752)</f>
        <v/>
      </c>
      <c r="F3752" s="15">
        <f>SUMIFS(Invoices[Value],Invoices[Customer ID],A3752)</f>
        <v/>
      </c>
      <c r="G3752" s="10">
        <f>5-COUNTIF(RCuts,"&lt;"&amp;D3752)</f>
        <v/>
      </c>
      <c r="H3752" s="10">
        <f>1+COUNTIF(FCuts,"&lt;"&amp;E3752)</f>
        <v/>
      </c>
      <c r="I3752" s="10">
        <f>1+COUNTIF(MCuts,"&lt;"&amp;F3752)</f>
        <v/>
      </c>
      <c r="J3752" s="10">
        <f>G3752&amp;H3752&amp;I3752</f>
        <v/>
      </c>
      <c r="K3752" s="10">
        <f>IF(AND(G3752&gt;=4,H3752&gt;=4),"Champions",IF(AND(G3752&gt;=3,H3752&gt;=3),"Loyal",IF(G3752&gt;=4,"New / promising",IF(H3752&gt;=3,"At risk",IF(G3752&lt;=2,"Lost / hibernating","Needs attention")))))</f>
        <v/>
      </c>
    </row>
    <row r="3753">
      <c r="A3753" t="n">
        <v>18260</v>
      </c>
      <c r="B3753" s="13">
        <f>_xlfn.MINIFS(Invoices[Date],Invoices[Customer ID],A3753)</f>
        <v/>
      </c>
      <c r="C3753" s="13">
        <f>_xlfn.MAXIFS(Invoices[Date],Invoices[Customer ID],A3753)</f>
        <v/>
      </c>
      <c r="D3753" s="14">
        <f>AsOfDate-C3753</f>
        <v/>
      </c>
      <c r="E3753" s="14">
        <f>COUNTIFS(Invoices[Customer ID],A3753)</f>
        <v/>
      </c>
      <c r="F3753" s="15">
        <f>SUMIFS(Invoices[Value],Invoices[Customer ID],A3753)</f>
        <v/>
      </c>
      <c r="G3753" s="10">
        <f>5-COUNTIF(RCuts,"&lt;"&amp;D3753)</f>
        <v/>
      </c>
      <c r="H3753" s="10">
        <f>1+COUNTIF(FCuts,"&lt;"&amp;E3753)</f>
        <v/>
      </c>
      <c r="I3753" s="10">
        <f>1+COUNTIF(MCuts,"&lt;"&amp;F3753)</f>
        <v/>
      </c>
      <c r="J3753" s="10">
        <f>G3753&amp;H3753&amp;I3753</f>
        <v/>
      </c>
      <c r="K3753" s="10">
        <f>IF(AND(G3753&gt;=4,H3753&gt;=4),"Champions",IF(AND(G3753&gt;=3,H3753&gt;=3),"Loyal",IF(G3753&gt;=4,"New / promising",IF(H3753&gt;=3,"At risk",IF(G3753&lt;=2,"Lost / hibernating","Needs attention")))))</f>
        <v/>
      </c>
    </row>
    <row r="3754">
      <c r="A3754" t="n">
        <v>18261</v>
      </c>
      <c r="B3754" s="13">
        <f>_xlfn.MINIFS(Invoices[Date],Invoices[Customer ID],A3754)</f>
        <v/>
      </c>
      <c r="C3754" s="13">
        <f>_xlfn.MAXIFS(Invoices[Date],Invoices[Customer ID],A3754)</f>
        <v/>
      </c>
      <c r="D3754" s="14">
        <f>AsOfDate-C3754</f>
        <v/>
      </c>
      <c r="E3754" s="14">
        <f>COUNTIFS(Invoices[Customer ID],A3754)</f>
        <v/>
      </c>
      <c r="F3754" s="15">
        <f>SUMIFS(Invoices[Value],Invoices[Customer ID],A3754)</f>
        <v/>
      </c>
      <c r="G3754" s="10">
        <f>5-COUNTIF(RCuts,"&lt;"&amp;D3754)</f>
        <v/>
      </c>
      <c r="H3754" s="10">
        <f>1+COUNTIF(FCuts,"&lt;"&amp;E3754)</f>
        <v/>
      </c>
      <c r="I3754" s="10">
        <f>1+COUNTIF(MCuts,"&lt;"&amp;F3754)</f>
        <v/>
      </c>
      <c r="J3754" s="10">
        <f>G3754&amp;H3754&amp;I3754</f>
        <v/>
      </c>
      <c r="K3754" s="10">
        <f>IF(AND(G3754&gt;=4,H3754&gt;=4),"Champions",IF(AND(G3754&gt;=3,H3754&gt;=3),"Loyal",IF(G3754&gt;=4,"New / promising",IF(H3754&gt;=3,"At risk",IF(G3754&lt;=2,"Lost / hibernating","Needs attention")))))</f>
        <v/>
      </c>
    </row>
    <row r="3755">
      <c r="A3755" t="n">
        <v>18262</v>
      </c>
      <c r="B3755" s="13">
        <f>_xlfn.MINIFS(Invoices[Date],Invoices[Customer ID],A3755)</f>
        <v/>
      </c>
      <c r="C3755" s="13">
        <f>_xlfn.MAXIFS(Invoices[Date],Invoices[Customer ID],A3755)</f>
        <v/>
      </c>
      <c r="D3755" s="14">
        <f>AsOfDate-C3755</f>
        <v/>
      </c>
      <c r="E3755" s="14">
        <f>COUNTIFS(Invoices[Customer ID],A3755)</f>
        <v/>
      </c>
      <c r="F3755" s="15">
        <f>SUMIFS(Invoices[Value],Invoices[Customer ID],A3755)</f>
        <v/>
      </c>
      <c r="G3755" s="10">
        <f>5-COUNTIF(RCuts,"&lt;"&amp;D3755)</f>
        <v/>
      </c>
      <c r="H3755" s="10">
        <f>1+COUNTIF(FCuts,"&lt;"&amp;E3755)</f>
        <v/>
      </c>
      <c r="I3755" s="10">
        <f>1+COUNTIF(MCuts,"&lt;"&amp;F3755)</f>
        <v/>
      </c>
      <c r="J3755" s="10">
        <f>G3755&amp;H3755&amp;I3755</f>
        <v/>
      </c>
      <c r="K3755" s="10">
        <f>IF(AND(G3755&gt;=4,H3755&gt;=4),"Champions",IF(AND(G3755&gt;=3,H3755&gt;=3),"Loyal",IF(G3755&gt;=4,"New / promising",IF(H3755&gt;=3,"At risk",IF(G3755&lt;=2,"Lost / hibernating","Needs attention")))))</f>
        <v/>
      </c>
    </row>
    <row r="3756">
      <c r="A3756" t="n">
        <v>18263</v>
      </c>
      <c r="B3756" s="13">
        <f>_xlfn.MINIFS(Invoices[Date],Invoices[Customer ID],A3756)</f>
        <v/>
      </c>
      <c r="C3756" s="13">
        <f>_xlfn.MAXIFS(Invoices[Date],Invoices[Customer ID],A3756)</f>
        <v/>
      </c>
      <c r="D3756" s="14">
        <f>AsOfDate-C3756</f>
        <v/>
      </c>
      <c r="E3756" s="14">
        <f>COUNTIFS(Invoices[Customer ID],A3756)</f>
        <v/>
      </c>
      <c r="F3756" s="15">
        <f>SUMIFS(Invoices[Value],Invoices[Customer ID],A3756)</f>
        <v/>
      </c>
      <c r="G3756" s="10">
        <f>5-COUNTIF(RCuts,"&lt;"&amp;D3756)</f>
        <v/>
      </c>
      <c r="H3756" s="10">
        <f>1+COUNTIF(FCuts,"&lt;"&amp;E3756)</f>
        <v/>
      </c>
      <c r="I3756" s="10">
        <f>1+COUNTIF(MCuts,"&lt;"&amp;F3756)</f>
        <v/>
      </c>
      <c r="J3756" s="10">
        <f>G3756&amp;H3756&amp;I3756</f>
        <v/>
      </c>
      <c r="K3756" s="10">
        <f>IF(AND(G3756&gt;=4,H3756&gt;=4),"Champions",IF(AND(G3756&gt;=3,H3756&gt;=3),"Loyal",IF(G3756&gt;=4,"New / promising",IF(H3756&gt;=3,"At risk",IF(G3756&lt;=2,"Lost / hibernating","Needs attention")))))</f>
        <v/>
      </c>
    </row>
    <row r="3757">
      <c r="A3757" t="n">
        <v>18265</v>
      </c>
      <c r="B3757" s="13">
        <f>_xlfn.MINIFS(Invoices[Date],Invoices[Customer ID],A3757)</f>
        <v/>
      </c>
      <c r="C3757" s="13">
        <f>_xlfn.MAXIFS(Invoices[Date],Invoices[Customer ID],A3757)</f>
        <v/>
      </c>
      <c r="D3757" s="14">
        <f>AsOfDate-C3757</f>
        <v/>
      </c>
      <c r="E3757" s="14">
        <f>COUNTIFS(Invoices[Customer ID],A3757)</f>
        <v/>
      </c>
      <c r="F3757" s="15">
        <f>SUMIFS(Invoices[Value],Invoices[Customer ID],A3757)</f>
        <v/>
      </c>
      <c r="G3757" s="10">
        <f>5-COUNTIF(RCuts,"&lt;"&amp;D3757)</f>
        <v/>
      </c>
      <c r="H3757" s="10">
        <f>1+COUNTIF(FCuts,"&lt;"&amp;E3757)</f>
        <v/>
      </c>
      <c r="I3757" s="10">
        <f>1+COUNTIF(MCuts,"&lt;"&amp;F3757)</f>
        <v/>
      </c>
      <c r="J3757" s="10">
        <f>G3757&amp;H3757&amp;I3757</f>
        <v/>
      </c>
      <c r="K3757" s="10">
        <f>IF(AND(G3757&gt;=4,H3757&gt;=4),"Champions",IF(AND(G3757&gt;=3,H3757&gt;=3),"Loyal",IF(G3757&gt;=4,"New / promising",IF(H3757&gt;=3,"At risk",IF(G3757&lt;=2,"Lost / hibernating","Needs attention")))))</f>
        <v/>
      </c>
    </row>
    <row r="3758">
      <c r="A3758" t="n">
        <v>18268</v>
      </c>
      <c r="B3758" s="13">
        <f>_xlfn.MINIFS(Invoices[Date],Invoices[Customer ID],A3758)</f>
        <v/>
      </c>
      <c r="C3758" s="13">
        <f>_xlfn.MAXIFS(Invoices[Date],Invoices[Customer ID],A3758)</f>
        <v/>
      </c>
      <c r="D3758" s="14">
        <f>AsOfDate-C3758</f>
        <v/>
      </c>
      <c r="E3758" s="14">
        <f>COUNTIFS(Invoices[Customer ID],A3758)</f>
        <v/>
      </c>
      <c r="F3758" s="15">
        <f>SUMIFS(Invoices[Value],Invoices[Customer ID],A3758)</f>
        <v/>
      </c>
      <c r="G3758" s="10">
        <f>5-COUNTIF(RCuts,"&lt;"&amp;D3758)</f>
        <v/>
      </c>
      <c r="H3758" s="10">
        <f>1+COUNTIF(FCuts,"&lt;"&amp;E3758)</f>
        <v/>
      </c>
      <c r="I3758" s="10">
        <f>1+COUNTIF(MCuts,"&lt;"&amp;F3758)</f>
        <v/>
      </c>
      <c r="J3758" s="10">
        <f>G3758&amp;H3758&amp;I3758</f>
        <v/>
      </c>
      <c r="K3758" s="10">
        <f>IF(AND(G3758&gt;=4,H3758&gt;=4),"Champions",IF(AND(G3758&gt;=3,H3758&gt;=3),"Loyal",IF(G3758&gt;=4,"New / promising",IF(H3758&gt;=3,"At risk",IF(G3758&lt;=2,"Lost / hibernating","Needs attention")))))</f>
        <v/>
      </c>
    </row>
    <row r="3759">
      <c r="A3759" t="n">
        <v>18270</v>
      </c>
      <c r="B3759" s="13">
        <f>_xlfn.MINIFS(Invoices[Date],Invoices[Customer ID],A3759)</f>
        <v/>
      </c>
      <c r="C3759" s="13">
        <f>_xlfn.MAXIFS(Invoices[Date],Invoices[Customer ID],A3759)</f>
        <v/>
      </c>
      <c r="D3759" s="14">
        <f>AsOfDate-C3759</f>
        <v/>
      </c>
      <c r="E3759" s="14">
        <f>COUNTIFS(Invoices[Customer ID],A3759)</f>
        <v/>
      </c>
      <c r="F3759" s="15">
        <f>SUMIFS(Invoices[Value],Invoices[Customer ID],A3759)</f>
        <v/>
      </c>
      <c r="G3759" s="10">
        <f>5-COUNTIF(RCuts,"&lt;"&amp;D3759)</f>
        <v/>
      </c>
      <c r="H3759" s="10">
        <f>1+COUNTIF(FCuts,"&lt;"&amp;E3759)</f>
        <v/>
      </c>
      <c r="I3759" s="10">
        <f>1+COUNTIF(MCuts,"&lt;"&amp;F3759)</f>
        <v/>
      </c>
      <c r="J3759" s="10">
        <f>G3759&amp;H3759&amp;I3759</f>
        <v/>
      </c>
      <c r="K3759" s="10">
        <f>IF(AND(G3759&gt;=4,H3759&gt;=4),"Champions",IF(AND(G3759&gt;=3,H3759&gt;=3),"Loyal",IF(G3759&gt;=4,"New / promising",IF(H3759&gt;=3,"At risk",IF(G3759&lt;=2,"Lost / hibernating","Needs attention")))))</f>
        <v/>
      </c>
    </row>
    <row r="3760">
      <c r="A3760" t="n">
        <v>18272</v>
      </c>
      <c r="B3760" s="13">
        <f>_xlfn.MINIFS(Invoices[Date],Invoices[Customer ID],A3760)</f>
        <v/>
      </c>
      <c r="C3760" s="13">
        <f>_xlfn.MAXIFS(Invoices[Date],Invoices[Customer ID],A3760)</f>
        <v/>
      </c>
      <c r="D3760" s="14">
        <f>AsOfDate-C3760</f>
        <v/>
      </c>
      <c r="E3760" s="14">
        <f>COUNTIFS(Invoices[Customer ID],A3760)</f>
        <v/>
      </c>
      <c r="F3760" s="15">
        <f>SUMIFS(Invoices[Value],Invoices[Customer ID],A3760)</f>
        <v/>
      </c>
      <c r="G3760" s="10">
        <f>5-COUNTIF(RCuts,"&lt;"&amp;D3760)</f>
        <v/>
      </c>
      <c r="H3760" s="10">
        <f>1+COUNTIF(FCuts,"&lt;"&amp;E3760)</f>
        <v/>
      </c>
      <c r="I3760" s="10">
        <f>1+COUNTIF(MCuts,"&lt;"&amp;F3760)</f>
        <v/>
      </c>
      <c r="J3760" s="10">
        <f>G3760&amp;H3760&amp;I3760</f>
        <v/>
      </c>
      <c r="K3760" s="10">
        <f>IF(AND(G3760&gt;=4,H3760&gt;=4),"Champions",IF(AND(G3760&gt;=3,H3760&gt;=3),"Loyal",IF(G3760&gt;=4,"New / promising",IF(H3760&gt;=3,"At risk",IF(G3760&lt;=2,"Lost / hibernating","Needs attention")))))</f>
        <v/>
      </c>
    </row>
    <row r="3761">
      <c r="A3761" t="n">
        <v>18273</v>
      </c>
      <c r="B3761" s="13">
        <f>_xlfn.MINIFS(Invoices[Date],Invoices[Customer ID],A3761)</f>
        <v/>
      </c>
      <c r="C3761" s="13">
        <f>_xlfn.MAXIFS(Invoices[Date],Invoices[Customer ID],A3761)</f>
        <v/>
      </c>
      <c r="D3761" s="14">
        <f>AsOfDate-C3761</f>
        <v/>
      </c>
      <c r="E3761" s="14">
        <f>COUNTIFS(Invoices[Customer ID],A3761)</f>
        <v/>
      </c>
      <c r="F3761" s="15">
        <f>SUMIFS(Invoices[Value],Invoices[Customer ID],A3761)</f>
        <v/>
      </c>
      <c r="G3761" s="10">
        <f>5-COUNTIF(RCuts,"&lt;"&amp;D3761)</f>
        <v/>
      </c>
      <c r="H3761" s="10">
        <f>1+COUNTIF(FCuts,"&lt;"&amp;E3761)</f>
        <v/>
      </c>
      <c r="I3761" s="10">
        <f>1+COUNTIF(MCuts,"&lt;"&amp;F3761)</f>
        <v/>
      </c>
      <c r="J3761" s="10">
        <f>G3761&amp;H3761&amp;I3761</f>
        <v/>
      </c>
      <c r="K3761" s="10">
        <f>IF(AND(G3761&gt;=4,H3761&gt;=4),"Champions",IF(AND(G3761&gt;=3,H3761&gt;=3),"Loyal",IF(G3761&gt;=4,"New / promising",IF(H3761&gt;=3,"At risk",IF(G3761&lt;=2,"Lost / hibernating","Needs attention")))))</f>
        <v/>
      </c>
    </row>
    <row r="3762">
      <c r="A3762" t="n">
        <v>18274</v>
      </c>
      <c r="B3762" s="13">
        <f>_xlfn.MINIFS(Invoices[Date],Invoices[Customer ID],A3762)</f>
        <v/>
      </c>
      <c r="C3762" s="13">
        <f>_xlfn.MAXIFS(Invoices[Date],Invoices[Customer ID],A3762)</f>
        <v/>
      </c>
      <c r="D3762" s="14">
        <f>AsOfDate-C3762</f>
        <v/>
      </c>
      <c r="E3762" s="14">
        <f>COUNTIFS(Invoices[Customer ID],A3762)</f>
        <v/>
      </c>
      <c r="F3762" s="15">
        <f>SUMIFS(Invoices[Value],Invoices[Customer ID],A3762)</f>
        <v/>
      </c>
      <c r="G3762" s="10">
        <f>5-COUNTIF(RCuts,"&lt;"&amp;D3762)</f>
        <v/>
      </c>
      <c r="H3762" s="10">
        <f>1+COUNTIF(FCuts,"&lt;"&amp;E3762)</f>
        <v/>
      </c>
      <c r="I3762" s="10">
        <f>1+COUNTIF(MCuts,"&lt;"&amp;F3762)</f>
        <v/>
      </c>
      <c r="J3762" s="10">
        <f>G3762&amp;H3762&amp;I3762</f>
        <v/>
      </c>
      <c r="K3762" s="10">
        <f>IF(AND(G3762&gt;=4,H3762&gt;=4),"Champions",IF(AND(G3762&gt;=3,H3762&gt;=3),"Loyal",IF(G3762&gt;=4,"New / promising",IF(H3762&gt;=3,"At risk",IF(G3762&lt;=2,"Lost / hibernating","Needs attention")))))</f>
        <v/>
      </c>
    </row>
    <row r="3763">
      <c r="A3763" t="n">
        <v>18276</v>
      </c>
      <c r="B3763" s="13">
        <f>_xlfn.MINIFS(Invoices[Date],Invoices[Customer ID],A3763)</f>
        <v/>
      </c>
      <c r="C3763" s="13">
        <f>_xlfn.MAXIFS(Invoices[Date],Invoices[Customer ID],A3763)</f>
        <v/>
      </c>
      <c r="D3763" s="14">
        <f>AsOfDate-C3763</f>
        <v/>
      </c>
      <c r="E3763" s="14">
        <f>COUNTIFS(Invoices[Customer ID],A3763)</f>
        <v/>
      </c>
      <c r="F3763" s="15">
        <f>SUMIFS(Invoices[Value],Invoices[Customer ID],A3763)</f>
        <v/>
      </c>
      <c r="G3763" s="10">
        <f>5-COUNTIF(RCuts,"&lt;"&amp;D3763)</f>
        <v/>
      </c>
      <c r="H3763" s="10">
        <f>1+COUNTIF(FCuts,"&lt;"&amp;E3763)</f>
        <v/>
      </c>
      <c r="I3763" s="10">
        <f>1+COUNTIF(MCuts,"&lt;"&amp;F3763)</f>
        <v/>
      </c>
      <c r="J3763" s="10">
        <f>G3763&amp;H3763&amp;I3763</f>
        <v/>
      </c>
      <c r="K3763" s="10">
        <f>IF(AND(G3763&gt;=4,H3763&gt;=4),"Champions",IF(AND(G3763&gt;=3,H3763&gt;=3),"Loyal",IF(G3763&gt;=4,"New / promising",IF(H3763&gt;=3,"At risk",IF(G3763&lt;=2,"Lost / hibernating","Needs attention")))))</f>
        <v/>
      </c>
    </row>
    <row r="3764">
      <c r="A3764" t="n">
        <v>18277</v>
      </c>
      <c r="B3764" s="13">
        <f>_xlfn.MINIFS(Invoices[Date],Invoices[Customer ID],A3764)</f>
        <v/>
      </c>
      <c r="C3764" s="13">
        <f>_xlfn.MAXIFS(Invoices[Date],Invoices[Customer ID],A3764)</f>
        <v/>
      </c>
      <c r="D3764" s="14">
        <f>AsOfDate-C3764</f>
        <v/>
      </c>
      <c r="E3764" s="14">
        <f>COUNTIFS(Invoices[Customer ID],A3764)</f>
        <v/>
      </c>
      <c r="F3764" s="15">
        <f>SUMIFS(Invoices[Value],Invoices[Customer ID],A3764)</f>
        <v/>
      </c>
      <c r="G3764" s="10">
        <f>5-COUNTIF(RCuts,"&lt;"&amp;D3764)</f>
        <v/>
      </c>
      <c r="H3764" s="10">
        <f>1+COUNTIF(FCuts,"&lt;"&amp;E3764)</f>
        <v/>
      </c>
      <c r="I3764" s="10">
        <f>1+COUNTIF(MCuts,"&lt;"&amp;F3764)</f>
        <v/>
      </c>
      <c r="J3764" s="10">
        <f>G3764&amp;H3764&amp;I3764</f>
        <v/>
      </c>
      <c r="K3764" s="10">
        <f>IF(AND(G3764&gt;=4,H3764&gt;=4),"Champions",IF(AND(G3764&gt;=3,H3764&gt;=3),"Loyal",IF(G3764&gt;=4,"New / promising",IF(H3764&gt;=3,"At risk",IF(G3764&lt;=2,"Lost / hibernating","Needs attention")))))</f>
        <v/>
      </c>
    </row>
    <row r="3765">
      <c r="A3765" t="n">
        <v>18278</v>
      </c>
      <c r="B3765" s="13">
        <f>_xlfn.MINIFS(Invoices[Date],Invoices[Customer ID],A3765)</f>
        <v/>
      </c>
      <c r="C3765" s="13">
        <f>_xlfn.MAXIFS(Invoices[Date],Invoices[Customer ID],A3765)</f>
        <v/>
      </c>
      <c r="D3765" s="14">
        <f>AsOfDate-C3765</f>
        <v/>
      </c>
      <c r="E3765" s="14">
        <f>COUNTIFS(Invoices[Customer ID],A3765)</f>
        <v/>
      </c>
      <c r="F3765" s="15">
        <f>SUMIFS(Invoices[Value],Invoices[Customer ID],A3765)</f>
        <v/>
      </c>
      <c r="G3765" s="10">
        <f>5-COUNTIF(RCuts,"&lt;"&amp;D3765)</f>
        <v/>
      </c>
      <c r="H3765" s="10">
        <f>1+COUNTIF(FCuts,"&lt;"&amp;E3765)</f>
        <v/>
      </c>
      <c r="I3765" s="10">
        <f>1+COUNTIF(MCuts,"&lt;"&amp;F3765)</f>
        <v/>
      </c>
      <c r="J3765" s="10">
        <f>G3765&amp;H3765&amp;I3765</f>
        <v/>
      </c>
      <c r="K3765" s="10">
        <f>IF(AND(G3765&gt;=4,H3765&gt;=4),"Champions",IF(AND(G3765&gt;=3,H3765&gt;=3),"Loyal",IF(G3765&gt;=4,"New / promising",IF(H3765&gt;=3,"At risk",IF(G3765&lt;=2,"Lost / hibernating","Needs attention")))))</f>
        <v/>
      </c>
    </row>
    <row r="3766">
      <c r="A3766" t="n">
        <v>18280</v>
      </c>
      <c r="B3766" s="13">
        <f>_xlfn.MINIFS(Invoices[Date],Invoices[Customer ID],A3766)</f>
        <v/>
      </c>
      <c r="C3766" s="13">
        <f>_xlfn.MAXIFS(Invoices[Date],Invoices[Customer ID],A3766)</f>
        <v/>
      </c>
      <c r="D3766" s="14">
        <f>AsOfDate-C3766</f>
        <v/>
      </c>
      <c r="E3766" s="14">
        <f>COUNTIFS(Invoices[Customer ID],A3766)</f>
        <v/>
      </c>
      <c r="F3766" s="15">
        <f>SUMIFS(Invoices[Value],Invoices[Customer ID],A3766)</f>
        <v/>
      </c>
      <c r="G3766" s="10">
        <f>5-COUNTIF(RCuts,"&lt;"&amp;D3766)</f>
        <v/>
      </c>
      <c r="H3766" s="10">
        <f>1+COUNTIF(FCuts,"&lt;"&amp;E3766)</f>
        <v/>
      </c>
      <c r="I3766" s="10">
        <f>1+COUNTIF(MCuts,"&lt;"&amp;F3766)</f>
        <v/>
      </c>
      <c r="J3766" s="10">
        <f>G3766&amp;H3766&amp;I3766</f>
        <v/>
      </c>
      <c r="K3766" s="10">
        <f>IF(AND(G3766&gt;=4,H3766&gt;=4),"Champions",IF(AND(G3766&gt;=3,H3766&gt;=3),"Loyal",IF(G3766&gt;=4,"New / promising",IF(H3766&gt;=3,"At risk",IF(G3766&lt;=2,"Lost / hibernating","Needs attention")))))</f>
        <v/>
      </c>
    </row>
    <row r="3767">
      <c r="A3767" t="n">
        <v>18281</v>
      </c>
      <c r="B3767" s="13">
        <f>_xlfn.MINIFS(Invoices[Date],Invoices[Customer ID],A3767)</f>
        <v/>
      </c>
      <c r="C3767" s="13">
        <f>_xlfn.MAXIFS(Invoices[Date],Invoices[Customer ID],A3767)</f>
        <v/>
      </c>
      <c r="D3767" s="14">
        <f>AsOfDate-C3767</f>
        <v/>
      </c>
      <c r="E3767" s="14">
        <f>COUNTIFS(Invoices[Customer ID],A3767)</f>
        <v/>
      </c>
      <c r="F3767" s="15">
        <f>SUMIFS(Invoices[Value],Invoices[Customer ID],A3767)</f>
        <v/>
      </c>
      <c r="G3767" s="10">
        <f>5-COUNTIF(RCuts,"&lt;"&amp;D3767)</f>
        <v/>
      </c>
      <c r="H3767" s="10">
        <f>1+COUNTIF(FCuts,"&lt;"&amp;E3767)</f>
        <v/>
      </c>
      <c r="I3767" s="10">
        <f>1+COUNTIF(MCuts,"&lt;"&amp;F3767)</f>
        <v/>
      </c>
      <c r="J3767" s="10">
        <f>G3767&amp;H3767&amp;I3767</f>
        <v/>
      </c>
      <c r="K3767" s="10">
        <f>IF(AND(G3767&gt;=4,H3767&gt;=4),"Champions",IF(AND(G3767&gt;=3,H3767&gt;=3),"Loyal",IF(G3767&gt;=4,"New / promising",IF(H3767&gt;=3,"At risk",IF(G3767&lt;=2,"Lost / hibernating","Needs attention")))))</f>
        <v/>
      </c>
    </row>
    <row r="3768">
      <c r="A3768" t="n">
        <v>18282</v>
      </c>
      <c r="B3768" s="13">
        <f>_xlfn.MINIFS(Invoices[Date],Invoices[Customer ID],A3768)</f>
        <v/>
      </c>
      <c r="C3768" s="13">
        <f>_xlfn.MAXIFS(Invoices[Date],Invoices[Customer ID],A3768)</f>
        <v/>
      </c>
      <c r="D3768" s="14">
        <f>AsOfDate-C3768</f>
        <v/>
      </c>
      <c r="E3768" s="14">
        <f>COUNTIFS(Invoices[Customer ID],A3768)</f>
        <v/>
      </c>
      <c r="F3768" s="15">
        <f>SUMIFS(Invoices[Value],Invoices[Customer ID],A3768)</f>
        <v/>
      </c>
      <c r="G3768" s="10">
        <f>5-COUNTIF(RCuts,"&lt;"&amp;D3768)</f>
        <v/>
      </c>
      <c r="H3768" s="10">
        <f>1+COUNTIF(FCuts,"&lt;"&amp;E3768)</f>
        <v/>
      </c>
      <c r="I3768" s="10">
        <f>1+COUNTIF(MCuts,"&lt;"&amp;F3768)</f>
        <v/>
      </c>
      <c r="J3768" s="10">
        <f>G3768&amp;H3768&amp;I3768</f>
        <v/>
      </c>
      <c r="K3768" s="10">
        <f>IF(AND(G3768&gt;=4,H3768&gt;=4),"Champions",IF(AND(G3768&gt;=3,H3768&gt;=3),"Loyal",IF(G3768&gt;=4,"New / promising",IF(H3768&gt;=3,"At risk",IF(G3768&lt;=2,"Lost / hibernating","Needs attention")))))</f>
        <v/>
      </c>
    </row>
    <row r="3769">
      <c r="A3769" t="n">
        <v>18283</v>
      </c>
      <c r="B3769" s="13">
        <f>_xlfn.MINIFS(Invoices[Date],Invoices[Customer ID],A3769)</f>
        <v/>
      </c>
      <c r="C3769" s="13">
        <f>_xlfn.MAXIFS(Invoices[Date],Invoices[Customer ID],A3769)</f>
        <v/>
      </c>
      <c r="D3769" s="14">
        <f>AsOfDate-C3769</f>
        <v/>
      </c>
      <c r="E3769" s="14">
        <f>COUNTIFS(Invoices[Customer ID],A3769)</f>
        <v/>
      </c>
      <c r="F3769" s="15">
        <f>SUMIFS(Invoices[Value],Invoices[Customer ID],A3769)</f>
        <v/>
      </c>
      <c r="G3769" s="10">
        <f>5-COUNTIF(RCuts,"&lt;"&amp;D3769)</f>
        <v/>
      </c>
      <c r="H3769" s="10">
        <f>1+COUNTIF(FCuts,"&lt;"&amp;E3769)</f>
        <v/>
      </c>
      <c r="I3769" s="10">
        <f>1+COUNTIF(MCuts,"&lt;"&amp;F3769)</f>
        <v/>
      </c>
      <c r="J3769" s="10">
        <f>G3769&amp;H3769&amp;I3769</f>
        <v/>
      </c>
      <c r="K3769" s="10">
        <f>IF(AND(G3769&gt;=4,H3769&gt;=4),"Champions",IF(AND(G3769&gt;=3,H3769&gt;=3),"Loyal",IF(G3769&gt;=4,"New / promising",IF(H3769&gt;=3,"At risk",IF(G3769&lt;=2,"Lost / hibernating","Needs attention")))))</f>
        <v/>
      </c>
    </row>
    <row r="3770">
      <c r="A3770" t="n">
        <v>18287</v>
      </c>
      <c r="B3770" s="13">
        <f>_xlfn.MINIFS(Invoices[Date],Invoices[Customer ID],A3770)</f>
        <v/>
      </c>
      <c r="C3770" s="13">
        <f>_xlfn.MAXIFS(Invoices[Date],Invoices[Customer ID],A3770)</f>
        <v/>
      </c>
      <c r="D3770" s="14">
        <f>AsOfDate-C3770</f>
        <v/>
      </c>
      <c r="E3770" s="14">
        <f>COUNTIFS(Invoices[Customer ID],A3770)</f>
        <v/>
      </c>
      <c r="F3770" s="15">
        <f>SUMIFS(Invoices[Value],Invoices[Customer ID],A3770)</f>
        <v/>
      </c>
      <c r="G3770" s="10">
        <f>5-COUNTIF(RCuts,"&lt;"&amp;D3770)</f>
        <v/>
      </c>
      <c r="H3770" s="10">
        <f>1+COUNTIF(FCuts,"&lt;"&amp;E3770)</f>
        <v/>
      </c>
      <c r="I3770" s="10">
        <f>1+COUNTIF(MCuts,"&lt;"&amp;F3770)</f>
        <v/>
      </c>
      <c r="J3770" s="10">
        <f>G3770&amp;H3770&amp;I3770</f>
        <v/>
      </c>
      <c r="K3770" s="10">
        <f>IF(AND(G3770&gt;=4,H3770&gt;=4),"Champions",IF(AND(G3770&gt;=3,H3770&gt;=3),"Loyal",IF(G3770&gt;=4,"New / promising",IF(H3770&gt;=3,"At risk",IF(G3770&lt;=2,"Lost / hibernating","Needs attention")))))</f>
        <v/>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0" customWidth="1" min="1" max="1"/>
    <col width="13" customWidth="1" min="2" max="2"/>
    <col width="12" customWidth="1" min="3" max="3"/>
    <col width="13" customWidth="1" min="4" max="4"/>
    <col width="12" customWidth="1" min="5" max="5"/>
    <col width="12" customWidth="1" min="6" max="6"/>
    <col width="10" customWidth="1" min="7" max="7"/>
    <col width="12" customWidth="1" min="8" max="8"/>
    <col width="8" customWidth="1" min="9" max="9"/>
    <col width="8" customWidth="1" min="10" max="10"/>
    <col width="8" customWidth="1" min="11" max="11"/>
  </cols>
  <sheetData>
    <row r="1">
      <c r="A1" s="5" t="inlineStr">
        <is>
          <t>Analysis date (day after the last invoice used)</t>
        </is>
      </c>
    </row>
    <row r="2">
      <c r="A2" s="5" t="inlineStr">
        <is>
          <t>AsOfDate</t>
        </is>
      </c>
      <c r="B2" s="16" t="n">
        <v>40878</v>
      </c>
    </row>
    <row r="4">
      <c r="A4" s="5" t="inlineStr">
        <is>
          <t>Score cut-offs (PERCENTILE.INC)</t>
        </is>
      </c>
    </row>
    <row r="5">
      <c r="A5" s="5" t="inlineStr">
        <is>
          <t>Percentile</t>
        </is>
      </c>
      <c r="B5" s="5" t="inlineStr">
        <is>
          <t>Recency Days</t>
        </is>
      </c>
      <c r="C5" s="5" t="inlineStr">
        <is>
          <t>Frequency</t>
        </is>
      </c>
      <c r="D5" s="5" t="inlineStr">
        <is>
          <t>Monetary</t>
        </is>
      </c>
    </row>
    <row r="6">
      <c r="A6" s="17" t="n">
        <v>0.2</v>
      </c>
      <c r="B6" s="18">
        <f>_xlfn.PERCENTILE.INC(Customers[Recency Days],A6)</f>
        <v/>
      </c>
      <c r="C6" s="18">
        <f>_xlfn.PERCENTILE.INC(Customers[Frequency],A6)</f>
        <v/>
      </c>
      <c r="D6" s="15">
        <f>_xlfn.PERCENTILE.INC(Customers[Monetary],A6)</f>
        <v/>
      </c>
    </row>
    <row r="7">
      <c r="A7" s="17" t="n">
        <v>0.4</v>
      </c>
      <c r="B7" s="18">
        <f>_xlfn.PERCENTILE.INC(Customers[Recency Days],A7)</f>
        <v/>
      </c>
      <c r="C7" s="18">
        <f>_xlfn.PERCENTILE.INC(Customers[Frequency],A7)</f>
        <v/>
      </c>
      <c r="D7" s="15">
        <f>_xlfn.PERCENTILE.INC(Customers[Monetary],A7)</f>
        <v/>
      </c>
    </row>
    <row r="8">
      <c r="A8" s="17" t="n">
        <v>0.6</v>
      </c>
      <c r="B8" s="18">
        <f>_xlfn.PERCENTILE.INC(Customers[Recency Days],A8)</f>
        <v/>
      </c>
      <c r="C8" s="18">
        <f>_xlfn.PERCENTILE.INC(Customers[Frequency],A8)</f>
        <v/>
      </c>
      <c r="D8" s="15">
        <f>_xlfn.PERCENTILE.INC(Customers[Monetary],A8)</f>
        <v/>
      </c>
    </row>
    <row r="9">
      <c r="A9" s="17" t="n">
        <v>0.8</v>
      </c>
      <c r="B9" s="18">
        <f>_xlfn.PERCENTILE.INC(Customers[Recency Days],A9)</f>
        <v/>
      </c>
      <c r="C9" s="18">
        <f>_xlfn.PERCENTILE.INC(Customers[Frequency],A9)</f>
        <v/>
      </c>
      <c r="D9" s="15">
        <f>_xlfn.PERCENTILE.INC(Customers[Monetary],A9)</f>
        <v/>
      </c>
    </row>
    <row r="11">
      <c r="A11" s="5" t="inlineStr">
        <is>
          <t>Segment summary</t>
        </is>
      </c>
    </row>
    <row r="12">
      <c r="A12" s="5" t="inlineStr">
        <is>
          <t>Segment</t>
        </is>
      </c>
      <c r="B12" s="5" t="inlineStr">
        <is>
          <t>Customers</t>
        </is>
      </c>
      <c r="C12" s="5" t="inlineStr">
        <is>
          <t>Share of customers</t>
        </is>
      </c>
      <c r="D12" s="5" t="inlineStr">
        <is>
          <t>Revenue</t>
        </is>
      </c>
      <c r="E12" s="5" t="inlineStr">
        <is>
          <t>Share of revenue</t>
        </is>
      </c>
      <c r="F12" s="5" t="inlineStr">
        <is>
          <t>Avg recency (days)</t>
        </is>
      </c>
      <c r="G12" s="5" t="inlineStr">
        <is>
          <t>Avg invoices</t>
        </is>
      </c>
      <c r="H12" s="5" t="inlineStr">
        <is>
          <t>Avg spend per customer</t>
        </is>
      </c>
    </row>
    <row r="13">
      <c r="A13" t="inlineStr">
        <is>
          <t>Champions</t>
        </is>
      </c>
      <c r="B13" s="10">
        <f>COUNTIF(Customers[Segment],A13)</f>
        <v/>
      </c>
      <c r="C13" s="19">
        <f>B13/$B$19</f>
        <v/>
      </c>
      <c r="D13" s="20">
        <f>SUMIFS(Customers[Monetary],Customers[Segment],A13)</f>
        <v/>
      </c>
      <c r="E13" s="19">
        <f>D13/$D$19</f>
        <v/>
      </c>
      <c r="F13" s="14">
        <f>AVERAGEIFS(Customers[Recency Days],Customers[Segment],A13)</f>
        <v/>
      </c>
      <c r="G13" s="18">
        <f>AVERAGEIFS(Customers[Frequency],Customers[Segment],A13)</f>
        <v/>
      </c>
      <c r="H13" s="20">
        <f>D13/B13</f>
        <v/>
      </c>
    </row>
    <row r="14">
      <c r="A14" t="inlineStr">
        <is>
          <t>Loyal</t>
        </is>
      </c>
      <c r="B14" s="10">
        <f>COUNTIF(Customers[Segment],A14)</f>
        <v/>
      </c>
      <c r="C14" s="19">
        <f>B14/$B$19</f>
        <v/>
      </c>
      <c r="D14" s="20">
        <f>SUMIFS(Customers[Monetary],Customers[Segment],A14)</f>
        <v/>
      </c>
      <c r="E14" s="19">
        <f>D14/$D$19</f>
        <v/>
      </c>
      <c r="F14" s="14">
        <f>AVERAGEIFS(Customers[Recency Days],Customers[Segment],A14)</f>
        <v/>
      </c>
      <c r="G14" s="18">
        <f>AVERAGEIFS(Customers[Frequency],Customers[Segment],A14)</f>
        <v/>
      </c>
      <c r="H14" s="20">
        <f>D14/B14</f>
        <v/>
      </c>
    </row>
    <row r="15">
      <c r="A15" t="inlineStr">
        <is>
          <t>New / promising</t>
        </is>
      </c>
      <c r="B15" s="10">
        <f>COUNTIF(Customers[Segment],A15)</f>
        <v/>
      </c>
      <c r="C15" s="19">
        <f>B15/$B$19</f>
        <v/>
      </c>
      <c r="D15" s="20">
        <f>SUMIFS(Customers[Monetary],Customers[Segment],A15)</f>
        <v/>
      </c>
      <c r="E15" s="19">
        <f>D15/$D$19</f>
        <v/>
      </c>
      <c r="F15" s="14">
        <f>AVERAGEIFS(Customers[Recency Days],Customers[Segment],A15)</f>
        <v/>
      </c>
      <c r="G15" s="18">
        <f>AVERAGEIFS(Customers[Frequency],Customers[Segment],A15)</f>
        <v/>
      </c>
      <c r="H15" s="20">
        <f>D15/B15</f>
        <v/>
      </c>
    </row>
    <row r="16">
      <c r="A16" t="inlineStr">
        <is>
          <t>Needs attention</t>
        </is>
      </c>
      <c r="B16" s="10">
        <f>COUNTIF(Customers[Segment],A16)</f>
        <v/>
      </c>
      <c r="C16" s="19">
        <f>B16/$B$19</f>
        <v/>
      </c>
      <c r="D16" s="20">
        <f>SUMIFS(Customers[Monetary],Customers[Segment],A16)</f>
        <v/>
      </c>
      <c r="E16" s="19">
        <f>D16/$D$19</f>
        <v/>
      </c>
      <c r="F16" s="14">
        <f>AVERAGEIFS(Customers[Recency Days],Customers[Segment],A16)</f>
        <v/>
      </c>
      <c r="G16" s="18">
        <f>AVERAGEIFS(Customers[Frequency],Customers[Segment],A16)</f>
        <v/>
      </c>
      <c r="H16" s="20">
        <f>D16/B16</f>
        <v/>
      </c>
    </row>
    <row r="17">
      <c r="A17" t="inlineStr">
        <is>
          <t>At risk</t>
        </is>
      </c>
      <c r="B17" s="10">
        <f>COUNTIF(Customers[Segment],A17)</f>
        <v/>
      </c>
      <c r="C17" s="19">
        <f>B17/$B$19</f>
        <v/>
      </c>
      <c r="D17" s="20">
        <f>SUMIFS(Customers[Monetary],Customers[Segment],A17)</f>
        <v/>
      </c>
      <c r="E17" s="19">
        <f>D17/$D$19</f>
        <v/>
      </c>
      <c r="F17" s="14">
        <f>AVERAGEIFS(Customers[Recency Days],Customers[Segment],A17)</f>
        <v/>
      </c>
      <c r="G17" s="18">
        <f>AVERAGEIFS(Customers[Frequency],Customers[Segment],A17)</f>
        <v/>
      </c>
      <c r="H17" s="20">
        <f>D17/B17</f>
        <v/>
      </c>
    </row>
    <row r="18">
      <c r="A18" t="inlineStr">
        <is>
          <t>Lost / hibernating</t>
        </is>
      </c>
      <c r="B18" s="10">
        <f>COUNTIF(Customers[Segment],A18)</f>
        <v/>
      </c>
      <c r="C18" s="19">
        <f>B18/$B$19</f>
        <v/>
      </c>
      <c r="D18" s="20">
        <f>SUMIFS(Customers[Monetary],Customers[Segment],A18)</f>
        <v/>
      </c>
      <c r="E18" s="19">
        <f>D18/$D$19</f>
        <v/>
      </c>
      <c r="F18" s="14">
        <f>AVERAGEIFS(Customers[Recency Days],Customers[Segment],A18)</f>
        <v/>
      </c>
      <c r="G18" s="18">
        <f>AVERAGEIFS(Customers[Frequency],Customers[Segment],A18)</f>
        <v/>
      </c>
      <c r="H18" s="20">
        <f>D18/B18</f>
        <v/>
      </c>
    </row>
    <row r="19">
      <c r="A19" s="5" t="inlineStr">
        <is>
          <t>Total</t>
        </is>
      </c>
      <c r="B19" s="10">
        <f>SUM(B13:B18)</f>
        <v/>
      </c>
      <c r="C19" s="19">
        <f>B19/ROWS(Customers[Customer ID])</f>
        <v/>
      </c>
      <c r="D19" s="20">
        <f>SUM(D13:D18)</f>
        <v/>
      </c>
      <c r="E19" s="19">
        <f>D19/SUM(Invoices[Value])</f>
        <v/>
      </c>
    </row>
    <row r="22">
      <c r="A22" s="5" t="inlineStr">
        <is>
          <t>Monthly sales</t>
        </is>
      </c>
      <c r="F22" s="5" t="inlineStr">
        <is>
          <t>Customers by R score (rows) and F score (columns)</t>
        </is>
      </c>
    </row>
    <row r="23">
      <c r="A23" s="5" t="inlineStr">
        <is>
          <t>Month</t>
        </is>
      </c>
      <c r="B23" s="5" t="inlineStr">
        <is>
          <t>Revenue</t>
        </is>
      </c>
      <c r="C23" s="5" t="inlineStr">
        <is>
          <t>Invoices</t>
        </is>
      </c>
      <c r="D23" s="5" t="inlineStr">
        <is>
          <t>Avg invoice value</t>
        </is>
      </c>
      <c r="F23" s="5" t="inlineStr">
        <is>
          <t>R \ F</t>
        </is>
      </c>
      <c r="G23" t="n">
        <v>1</v>
      </c>
      <c r="H23" t="n">
        <v>2</v>
      </c>
      <c r="I23" t="n">
        <v>3</v>
      </c>
      <c r="J23" t="n">
        <v>4</v>
      </c>
      <c r="K23" t="n">
        <v>5</v>
      </c>
    </row>
    <row r="24">
      <c r="A24" s="21" t="n">
        <v>40544</v>
      </c>
      <c r="B24" s="20">
        <f>SUMIFS(Invoices[Value],Invoices[Date],"&gt;="&amp;A24,Invoices[Date],"&lt;"&amp;EDATE(A24,1))</f>
        <v/>
      </c>
      <c r="C24" s="10">
        <f>COUNTIFS(Invoices[Date],"&gt;="&amp;A24,Invoices[Date],"&lt;"&amp;EDATE(A24,1))</f>
        <v/>
      </c>
      <c r="D24" s="15">
        <f>B24/C24</f>
        <v/>
      </c>
      <c r="F24" t="n">
        <v>5</v>
      </c>
      <c r="G24" s="10">
        <f>COUNTIFS(Customers[R Score],$F24,Customers[F Score],G$23)</f>
        <v/>
      </c>
      <c r="H24" s="10">
        <f>COUNTIFS(Customers[R Score],$F24,Customers[F Score],H$23)</f>
        <v/>
      </c>
      <c r="I24" s="10">
        <f>COUNTIFS(Customers[R Score],$F24,Customers[F Score],I$23)</f>
        <v/>
      </c>
      <c r="J24" s="10">
        <f>COUNTIFS(Customers[R Score],$F24,Customers[F Score],J$23)</f>
        <v/>
      </c>
      <c r="K24" s="10">
        <f>COUNTIFS(Customers[R Score],$F24,Customers[F Score],K$23)</f>
        <v/>
      </c>
    </row>
    <row r="25">
      <c r="A25" s="21" t="n">
        <v>40575</v>
      </c>
      <c r="B25" s="20">
        <f>SUMIFS(Invoices[Value],Invoices[Date],"&gt;="&amp;A25,Invoices[Date],"&lt;"&amp;EDATE(A25,1))</f>
        <v/>
      </c>
      <c r="C25" s="10">
        <f>COUNTIFS(Invoices[Date],"&gt;="&amp;A25,Invoices[Date],"&lt;"&amp;EDATE(A25,1))</f>
        <v/>
      </c>
      <c r="D25" s="15">
        <f>B25/C25</f>
        <v/>
      </c>
      <c r="F25" t="n">
        <v>4</v>
      </c>
      <c r="G25" s="10">
        <f>COUNTIFS(Customers[R Score],$F25,Customers[F Score],G$23)</f>
        <v/>
      </c>
      <c r="H25" s="10">
        <f>COUNTIFS(Customers[R Score],$F25,Customers[F Score],H$23)</f>
        <v/>
      </c>
      <c r="I25" s="10">
        <f>COUNTIFS(Customers[R Score],$F25,Customers[F Score],I$23)</f>
        <v/>
      </c>
      <c r="J25" s="10">
        <f>COUNTIFS(Customers[R Score],$F25,Customers[F Score],J$23)</f>
        <v/>
      </c>
      <c r="K25" s="10">
        <f>COUNTIFS(Customers[R Score],$F25,Customers[F Score],K$23)</f>
        <v/>
      </c>
    </row>
    <row r="26">
      <c r="A26" s="21" t="n">
        <v>40603</v>
      </c>
      <c r="B26" s="20">
        <f>SUMIFS(Invoices[Value],Invoices[Date],"&gt;="&amp;A26,Invoices[Date],"&lt;"&amp;EDATE(A26,1))</f>
        <v/>
      </c>
      <c r="C26" s="10">
        <f>COUNTIFS(Invoices[Date],"&gt;="&amp;A26,Invoices[Date],"&lt;"&amp;EDATE(A26,1))</f>
        <v/>
      </c>
      <c r="D26" s="15">
        <f>B26/C26</f>
        <v/>
      </c>
      <c r="F26" t="n">
        <v>3</v>
      </c>
      <c r="G26" s="10">
        <f>COUNTIFS(Customers[R Score],$F26,Customers[F Score],G$23)</f>
        <v/>
      </c>
      <c r="H26" s="10">
        <f>COUNTIFS(Customers[R Score],$F26,Customers[F Score],H$23)</f>
        <v/>
      </c>
      <c r="I26" s="10">
        <f>COUNTIFS(Customers[R Score],$F26,Customers[F Score],I$23)</f>
        <v/>
      </c>
      <c r="J26" s="10">
        <f>COUNTIFS(Customers[R Score],$F26,Customers[F Score],J$23)</f>
        <v/>
      </c>
      <c r="K26" s="10">
        <f>COUNTIFS(Customers[R Score],$F26,Customers[F Score],K$23)</f>
        <v/>
      </c>
    </row>
    <row r="27">
      <c r="A27" s="21" t="n">
        <v>40634</v>
      </c>
      <c r="B27" s="20">
        <f>SUMIFS(Invoices[Value],Invoices[Date],"&gt;="&amp;A27,Invoices[Date],"&lt;"&amp;EDATE(A27,1))</f>
        <v/>
      </c>
      <c r="C27" s="10">
        <f>COUNTIFS(Invoices[Date],"&gt;="&amp;A27,Invoices[Date],"&lt;"&amp;EDATE(A27,1))</f>
        <v/>
      </c>
      <c r="D27" s="15">
        <f>B27/C27</f>
        <v/>
      </c>
      <c r="F27" t="n">
        <v>2</v>
      </c>
      <c r="G27" s="10">
        <f>COUNTIFS(Customers[R Score],$F27,Customers[F Score],G$23)</f>
        <v/>
      </c>
      <c r="H27" s="10">
        <f>COUNTIFS(Customers[R Score],$F27,Customers[F Score],H$23)</f>
        <v/>
      </c>
      <c r="I27" s="10">
        <f>COUNTIFS(Customers[R Score],$F27,Customers[F Score],I$23)</f>
        <v/>
      </c>
      <c r="J27" s="10">
        <f>COUNTIFS(Customers[R Score],$F27,Customers[F Score],J$23)</f>
        <v/>
      </c>
      <c r="K27" s="10">
        <f>COUNTIFS(Customers[R Score],$F27,Customers[F Score],K$23)</f>
        <v/>
      </c>
    </row>
    <row r="28">
      <c r="A28" s="21" t="n">
        <v>40664</v>
      </c>
      <c r="B28" s="20">
        <f>SUMIFS(Invoices[Value],Invoices[Date],"&gt;="&amp;A28,Invoices[Date],"&lt;"&amp;EDATE(A28,1))</f>
        <v/>
      </c>
      <c r="C28" s="10">
        <f>COUNTIFS(Invoices[Date],"&gt;="&amp;A28,Invoices[Date],"&lt;"&amp;EDATE(A28,1))</f>
        <v/>
      </c>
      <c r="D28" s="15">
        <f>B28/C28</f>
        <v/>
      </c>
      <c r="F28" t="n">
        <v>1</v>
      </c>
      <c r="G28" s="10">
        <f>COUNTIFS(Customers[R Score],$F28,Customers[F Score],G$23)</f>
        <v/>
      </c>
      <c r="H28" s="10">
        <f>COUNTIFS(Customers[R Score],$F28,Customers[F Score],H$23)</f>
        <v/>
      </c>
      <c r="I28" s="10">
        <f>COUNTIFS(Customers[R Score],$F28,Customers[F Score],I$23)</f>
        <v/>
      </c>
      <c r="J28" s="10">
        <f>COUNTIFS(Customers[R Score],$F28,Customers[F Score],J$23)</f>
        <v/>
      </c>
      <c r="K28" s="10">
        <f>COUNTIFS(Customers[R Score],$F28,Customers[F Score],K$23)</f>
        <v/>
      </c>
    </row>
    <row r="29">
      <c r="A29" s="21" t="n">
        <v>40695</v>
      </c>
      <c r="B29" s="20">
        <f>SUMIFS(Invoices[Value],Invoices[Date],"&gt;="&amp;A29,Invoices[Date],"&lt;"&amp;EDATE(A29,1))</f>
        <v/>
      </c>
      <c r="C29" s="10">
        <f>COUNTIFS(Invoices[Date],"&gt;="&amp;A29,Invoices[Date],"&lt;"&amp;EDATE(A29,1))</f>
        <v/>
      </c>
      <c r="D29" s="15">
        <f>B29/C29</f>
        <v/>
      </c>
    </row>
    <row r="30">
      <c r="A30" s="21" t="n">
        <v>40725</v>
      </c>
      <c r="B30" s="20">
        <f>SUMIFS(Invoices[Value],Invoices[Date],"&gt;="&amp;A30,Invoices[Date],"&lt;"&amp;EDATE(A30,1))</f>
        <v/>
      </c>
      <c r="C30" s="10">
        <f>COUNTIFS(Invoices[Date],"&gt;="&amp;A30,Invoices[Date],"&lt;"&amp;EDATE(A30,1))</f>
        <v/>
      </c>
      <c r="D30" s="15">
        <f>B30/C30</f>
        <v/>
      </c>
    </row>
    <row r="31">
      <c r="A31" s="21" t="n">
        <v>40756</v>
      </c>
      <c r="B31" s="20">
        <f>SUMIFS(Invoices[Value],Invoices[Date],"&gt;="&amp;A31,Invoices[Date],"&lt;"&amp;EDATE(A31,1))</f>
        <v/>
      </c>
      <c r="C31" s="10">
        <f>COUNTIFS(Invoices[Date],"&gt;="&amp;A31,Invoices[Date],"&lt;"&amp;EDATE(A31,1))</f>
        <v/>
      </c>
      <c r="D31" s="15">
        <f>B31/C31</f>
        <v/>
      </c>
    </row>
    <row r="32">
      <c r="A32" s="21" t="n">
        <v>40787</v>
      </c>
      <c r="B32" s="20">
        <f>SUMIFS(Invoices[Value],Invoices[Date],"&gt;="&amp;A32,Invoices[Date],"&lt;"&amp;EDATE(A32,1))</f>
        <v/>
      </c>
      <c r="C32" s="10">
        <f>COUNTIFS(Invoices[Date],"&gt;="&amp;A32,Invoices[Date],"&lt;"&amp;EDATE(A32,1))</f>
        <v/>
      </c>
      <c r="D32" s="15">
        <f>B32/C32</f>
        <v/>
      </c>
    </row>
    <row r="33">
      <c r="A33" s="21" t="n">
        <v>40817</v>
      </c>
      <c r="B33" s="20">
        <f>SUMIFS(Invoices[Value],Invoices[Date],"&gt;="&amp;A33,Invoices[Date],"&lt;"&amp;EDATE(A33,1))</f>
        <v/>
      </c>
      <c r="C33" s="10">
        <f>COUNTIFS(Invoices[Date],"&gt;="&amp;A33,Invoices[Date],"&lt;"&amp;EDATE(A33,1))</f>
        <v/>
      </c>
      <c r="D33" s="15">
        <f>B33/C33</f>
        <v/>
      </c>
    </row>
    <row r="34">
      <c r="A34" s="21" t="n">
        <v>40848</v>
      </c>
      <c r="B34" s="20">
        <f>SUMIFS(Invoices[Value],Invoices[Date],"&gt;="&amp;A34,Invoices[Date],"&lt;"&amp;EDATE(A34,1))</f>
        <v/>
      </c>
      <c r="C34" s="10">
        <f>COUNTIFS(Invoices[Date],"&gt;="&amp;A34,Invoices[Date],"&lt;"&amp;EDATE(A34,1))</f>
        <v/>
      </c>
      <c r="D34" s="15">
        <f>B34/C34</f>
        <v/>
      </c>
    </row>
  </sheetData>
  <pageMargins left="0.75" right="0.75" top="1" bottom="1" header="0.5" footer="0.5"/>
</worksheet>
</file>

<file path=xl/worksheets/sheet8.xml><?xml version="1.0" encoding="utf-8"?>
<worksheet xmlns="http://schemas.openxmlformats.org/spreadsheetml/2006/main">
  <sheetPr>
    <outlinePr summaryBelow="1" summaryRight="1"/>
    <pageSetUpPr fitToPage="1"/>
  </sheetPr>
  <dimension ref="B1:S6"/>
  <sheetViews>
    <sheetView showGridLines="0" workbookViewId="0">
      <selection activeCell="A1" sqref="A1"/>
    </sheetView>
  </sheetViews>
  <sheetFormatPr baseColWidth="8" defaultRowHeight="15"/>
  <cols>
    <col width="2" customWidth="1" min="1" max="1"/>
    <col width="10.5" customWidth="1" min="2" max="2"/>
    <col width="10.5" customWidth="1" min="3" max="3"/>
    <col width="10.5" customWidth="1" min="4" max="4"/>
    <col width="10.5" customWidth="1" min="5" max="5"/>
    <col width="10.5" customWidth="1" min="6" max="6"/>
    <col width="10.5" customWidth="1" min="7" max="7"/>
    <col width="10.5" customWidth="1" min="8" max="8"/>
    <col width="10.5" customWidth="1" min="9" max="9"/>
    <col width="10.5" customWidth="1" min="10" max="10"/>
    <col width="10.5" customWidth="1" min="11" max="11"/>
    <col width="10.5" customWidth="1" min="12" max="12"/>
    <col width="10.5" customWidth="1" min="13" max="13"/>
    <col width="10.5" customWidth="1" min="14" max="14"/>
    <col width="10.5" customWidth="1" min="15" max="15"/>
    <col width="10.5" customWidth="1" min="16" max="16"/>
    <col width="10.5" customWidth="1" min="17" max="17"/>
    <col width="10.5" customWidth="1" min="18" max="18"/>
    <col width="10.5" customWidth="1" min="19" max="19"/>
  </cols>
  <sheetData>
    <row r="1" ht="36" customHeight="1">
      <c r="B1" s="22" t="inlineStr">
        <is>
          <t>UK online gift retailer: who are the best customers? (RFM, Jan - Nov 2011)</t>
        </is>
      </c>
    </row>
    <row r="2" ht="30" customHeight="1">
      <c r="B2" s="23" t="inlineStr">
        <is>
          <t>Real data: Online Retail II, UCI Machine Learning Repository (Chen, 2012), CC BY 4.0. UK customers with a Customer ID; cleaned and summarised by Ravindra Bagale.</t>
        </is>
      </c>
    </row>
    <row r="4" ht="30" customHeight="1">
      <c r="B4" s="24" t="inlineStr">
        <is>
          <t>Customers</t>
        </is>
      </c>
      <c r="E4" s="24" t="inlineStr">
        <is>
          <t>Revenue (GBP)</t>
        </is>
      </c>
      <c r="H4" s="24" t="inlineStr">
        <is>
          <t>Average invoice value</t>
        </is>
      </c>
      <c r="K4" s="24" t="inlineStr">
        <is>
          <t>Champions' share of revenue</t>
        </is>
      </c>
      <c r="N4" s="24" t="inlineStr">
        <is>
          <t>At-risk customers</t>
        </is>
      </c>
      <c r="Q4" s="24" t="inlineStr">
        <is>
          <t>At-risk customers' past spend</t>
        </is>
      </c>
    </row>
    <row r="5">
      <c r="B5" s="25">
        <f>Analysis!B19</f>
        <v/>
      </c>
      <c r="C5" s="26" t="n"/>
      <c r="D5" s="26" t="n"/>
      <c r="E5" s="27">
        <f>Analysis!D19</f>
        <v/>
      </c>
      <c r="F5" s="26" t="n"/>
      <c r="G5" s="26" t="n"/>
      <c r="H5" s="28">
        <f>SUM(Invoices[Value])/COUNT(Invoices[Invoice])</f>
        <v/>
      </c>
      <c r="I5" s="26" t="n"/>
      <c r="J5" s="26" t="n"/>
      <c r="K5" s="29">
        <f>Analysis!E13</f>
        <v/>
      </c>
      <c r="L5" s="26" t="n"/>
      <c r="M5" s="26" t="n"/>
      <c r="N5" s="25">
        <f>Analysis!B17</f>
        <v/>
      </c>
      <c r="O5" s="26" t="n"/>
      <c r="P5" s="26" t="n"/>
      <c r="Q5" s="27">
        <f>Analysis!D17</f>
        <v/>
      </c>
      <c r="R5" s="26" t="n"/>
      <c r="S5" s="26" t="n"/>
    </row>
    <row r="6">
      <c r="B6" s="26" t="n"/>
      <c r="C6" s="26" t="n"/>
      <c r="D6" s="26" t="n"/>
      <c r="E6" s="26" t="n"/>
      <c r="F6" s="26" t="n"/>
      <c r="G6" s="26" t="n"/>
      <c r="H6" s="26" t="n"/>
      <c r="I6" s="26" t="n"/>
      <c r="J6" s="26" t="n"/>
      <c r="K6" s="26" t="n"/>
      <c r="L6" s="26" t="n"/>
      <c r="M6" s="26" t="n"/>
      <c r="N6" s="26" t="n"/>
      <c r="O6" s="26" t="n"/>
      <c r="P6" s="26" t="n"/>
      <c r="Q6" s="26" t="n"/>
      <c r="R6" s="26" t="n"/>
      <c r="S6" s="26" t="n"/>
    </row>
  </sheetData>
  <mergeCells count="14">
    <mergeCell ref="B5:D6"/>
    <mergeCell ref="B2:S2"/>
    <mergeCell ref="K4:M4"/>
    <mergeCell ref="E5:G6"/>
    <mergeCell ref="B4:D4"/>
    <mergeCell ref="H4:J4"/>
    <mergeCell ref="H5:J6"/>
    <mergeCell ref="K5:M6"/>
    <mergeCell ref="Q4:S4"/>
    <mergeCell ref="Q5:S6"/>
    <mergeCell ref="E4:G4"/>
    <mergeCell ref="N5:P6"/>
    <mergeCell ref="N4:P4"/>
    <mergeCell ref="B1:S1"/>
  </mergeCells>
  <pageMargins left="0.3" right="0.3" top="0.3" bottom="0.3" header="0.5" footer="0.5"/>
  <pageSetup orientation="landscape" paperSize="9"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2026-10-06T19:00:35Z</dcterms:created>
  <dcterms:modified xmlns:dcterms="http://purl.org/dc/terms/" xmlns:xsi="http://www.w3.org/2001/XMLSchema-instance" xsi:type="dcterms:W3CDTF">2026-10-06T19:00:36Z</dcterms:modified>
</cp:coreProperties>
</file>